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주거환경 개선업무\2026년 하반기\2026년 하반기 주거개선\계약추진\입찰작업\권역별 원가내역서\입찰용\"/>
    </mc:Choice>
  </mc:AlternateContent>
  <bookViews>
    <workbookView xWindow="-120" yWindow="-120" windowWidth="29040" windowHeight="15840" firstSheet="1" activeTab="1"/>
  </bookViews>
  <sheets>
    <sheet name="공종별집계표" sheetId="9" state="hidden" r:id="rId1"/>
    <sheet name="원가내역서(갑)" sheetId="16" r:id="rId2"/>
    <sheet name="원가내역서(을)" sheetId="15" r:id="rId3"/>
    <sheet name="원가내역서(원본)" sheetId="13" r:id="rId4"/>
    <sheet name="공종별내역서" sheetId="8" state="hidden" r:id="rId5"/>
    <sheet name="일위대가목록" sheetId="7" state="hidden" r:id="rId6"/>
    <sheet name="일위대가" sheetId="6" state="hidden" r:id="rId7"/>
    <sheet name="중기단가목록" sheetId="5" state="hidden" r:id="rId8"/>
    <sheet name="중기단가산출서" sheetId="4" state="hidden" r:id="rId9"/>
    <sheet name=" 공사설정 " sheetId="2" state="hidden" r:id="rId10"/>
    <sheet name="Sheet1" sheetId="1" state="hidden" r:id="rId11"/>
    <sheet name="단가대비표" sheetId="3" state="hidden" r:id="rId12"/>
    <sheet name="단가대비표(추가)" sheetId="11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__q45" localSheetId="3" hidden="1">{"'용역비'!$A$4:$C$8"}</definedName>
    <definedName name="__q45" localSheetId="2" hidden="1">{"'용역비'!$A$4:$C$8"}</definedName>
    <definedName name="__q45" hidden="1">{"'용역비'!$A$4:$C$8"}</definedName>
    <definedName name="_ENG3" localSheetId="3">VLOOKUP(#REF!,[0]!DBHAN,3)</definedName>
    <definedName name="_ENG3" localSheetId="2">VLOOKUP(#REF!,[0]!DBHAN,3)</definedName>
    <definedName name="_ENG3">VLOOKUP(#REF!,[0]!DBHAN,3)</definedName>
    <definedName name="_Fill" localSheetId="2" hidden="1">#REF!</definedName>
    <definedName name="_Fill" hidden="1">#REF!</definedName>
    <definedName name="_xlnm._FilterDatabase" localSheetId="4" hidden="1">공종별내역서!$A$2:$B$3</definedName>
    <definedName name="_xlnm._FilterDatabase" localSheetId="3" hidden="1">'원가내역서(원본)'!$A$1:$O$224</definedName>
    <definedName name="_xlnm._FilterDatabase" localSheetId="2" hidden="1">'원가내역서(을)'!$A$1:$Y$7</definedName>
    <definedName name="_xlnm._FilterDatabase" hidden="1">#REF!</definedName>
    <definedName name="_HAN3" localSheetId="3">VLOOKUP(#REF!,[0]!DBHAN,2)</definedName>
    <definedName name="_HAN3" localSheetId="2">VLOOKUP(#REF!,[0]!DBHAN,2)</definedName>
    <definedName name="_HAN3">VLOOKUP(#REF!,[0]!DBHAN,2)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MM1">[1]외자배분!$E$6</definedName>
    <definedName name="_MM2">[1]외자배분!$F$6</definedName>
    <definedName name="_Order1" hidden="1">255</definedName>
    <definedName name="_Order2" hidden="1">255</definedName>
    <definedName name="_Parse_In" localSheetId="2" hidden="1">#REF!</definedName>
    <definedName name="_Parse_In" hidden="1">#REF!</definedName>
    <definedName name="_q45" localSheetId="3" hidden="1">{"'용역비'!$A$4:$C$8"}</definedName>
    <definedName name="_q45" localSheetId="2" hidden="1">{"'용역비'!$A$4:$C$8"}</definedName>
    <definedName name="_q45" hidden="1">{"'용역비'!$A$4:$C$8"}</definedName>
    <definedName name="_Regression_Out" localSheetId="2" hidden="1">#REF!</definedName>
    <definedName name="_Regression_Out" hidden="1">#REF!</definedName>
    <definedName name="_Regression_X" localSheetId="2" hidden="1">#REF!</definedName>
    <definedName name="_Regression_X" hidden="1">#REF!</definedName>
    <definedName name="_Regression_Y" localSheetId="2" hidden="1">#REF!</definedName>
    <definedName name="_Regression_Y" hidden="1">#REF!</definedName>
    <definedName name="_Sort" localSheetId="2" hidden="1">#REF!</definedName>
    <definedName name="_Sort" hidden="1">#REF!</definedName>
    <definedName name="_TT1">[1]외자배분!$G$6</definedName>
    <definedName name="_TT2">[1]외자배분!$H$6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BB">[2]내역서!$I$49</definedName>
    <definedName name="cgmh" localSheetId="3" hidden="1">{"'용역비'!$A$4:$C$8"}</definedName>
    <definedName name="cgmh" localSheetId="2" hidden="1">{"'용역비'!$A$4:$C$8"}</definedName>
    <definedName name="cgmh" hidden="1">{"'용역비'!$A$4:$C$8"}</definedName>
    <definedName name="danga">[3]danga!$A$1:$M$235</definedName>
    <definedName name="datab">'[4]1.우편집중내역서'!$A$3:$D$566</definedName>
    <definedName name="ddddd" localSheetId="2" hidden="1">#REF!</definedName>
    <definedName name="ddddd" hidden="1">#REF!</definedName>
    <definedName name="del">[5]제직재!$B$2:$B$8,[5]제직재!$B$11:$G$14</definedName>
    <definedName name="dhj" localSheetId="3" hidden="1">{"'용역비'!$A$4:$C$8"}</definedName>
    <definedName name="dhj" localSheetId="2" hidden="1">{"'용역비'!$A$4:$C$8"}</definedName>
    <definedName name="dhj" hidden="1">{"'용역비'!$A$4:$C$8"}</definedName>
    <definedName name="DW" localSheetId="3" hidden="1">{"'용역비'!$A$4:$C$8"}</definedName>
    <definedName name="DW" localSheetId="2" hidden="1">{"'용역비'!$A$4:$C$8"}</definedName>
    <definedName name="DW" hidden="1">{"'용역비'!$A$4:$C$8"}</definedName>
    <definedName name="EFG" localSheetId="3" hidden="1">{"'용역비'!$A$4:$C$8"}</definedName>
    <definedName name="EFG" localSheetId="2" hidden="1">{"'용역비'!$A$4:$C$8"}</definedName>
    <definedName name="EFG" hidden="1">{"'용역비'!$A$4:$C$8"}</definedName>
    <definedName name="EGE" localSheetId="3" hidden="1">{"'용역비'!$A$4:$C$8"}</definedName>
    <definedName name="EGE" localSheetId="2" hidden="1">{"'용역비'!$A$4:$C$8"}</definedName>
    <definedName name="EGE" hidden="1">{"'용역비'!$A$4:$C$8"}</definedName>
    <definedName name="ertyertye" localSheetId="3" hidden="1">{"'용역비'!$A$4:$C$8"}</definedName>
    <definedName name="ertyertye" localSheetId="2" hidden="1">{"'용역비'!$A$4:$C$8"}</definedName>
    <definedName name="ertyertye" hidden="1">{"'용역비'!$A$4:$C$8"}</definedName>
    <definedName name="ETYETY" localSheetId="3" hidden="1">{"'용역비'!$A$4:$C$8"}</definedName>
    <definedName name="ETYETY" localSheetId="2" hidden="1">{"'용역비'!$A$4:$C$8"}</definedName>
    <definedName name="ETYETY" hidden="1">{"'용역비'!$A$4:$C$8"}</definedName>
    <definedName name="etyj" localSheetId="3" hidden="1">{"'용역비'!$A$4:$C$8"}</definedName>
    <definedName name="etyj" localSheetId="2" hidden="1">{"'용역비'!$A$4:$C$8"}</definedName>
    <definedName name="etyj" hidden="1">{"'용역비'!$A$4:$C$8"}</definedName>
    <definedName name="etyjj" localSheetId="3" hidden="1">{"'용역비'!$A$4:$C$8"}</definedName>
    <definedName name="etyjj" localSheetId="2" hidden="1">{"'용역비'!$A$4:$C$8"}</definedName>
    <definedName name="etyjj" hidden="1">{"'용역비'!$A$4:$C$8"}</definedName>
    <definedName name="ETYJTYJ" localSheetId="3" hidden="1">{"'용역비'!$A$4:$C$8"}</definedName>
    <definedName name="ETYJTYJ" localSheetId="2" hidden="1">{"'용역비'!$A$4:$C$8"}</definedName>
    <definedName name="ETYJTYJ" hidden="1">{"'용역비'!$A$4:$C$8"}</definedName>
    <definedName name="f" localSheetId="2" hidden="1">#REF!</definedName>
    <definedName name="f" hidden="1">#REF!</definedName>
    <definedName name="FK" localSheetId="3" hidden="1">{"'용역비'!$A$4:$C$8"}</definedName>
    <definedName name="FK" localSheetId="2" hidden="1">{"'용역비'!$A$4:$C$8"}</definedName>
    <definedName name="FK" hidden="1">{"'용역비'!$A$4:$C$8"}</definedName>
    <definedName name="g_sort" localSheetId="3">'원가내역서(원본)'!g_sort</definedName>
    <definedName name="g_sort" localSheetId="2">'원가내역서(을)'!g_sort</definedName>
    <definedName name="g_sort">[0]!g_sort</definedName>
    <definedName name="HIT">'[6]2F 회의실견적(5_14 일대)'!$J$31</definedName>
    <definedName name="HSR" localSheetId="3" hidden="1">{"'용역비'!$A$4:$C$8"}</definedName>
    <definedName name="HSR" localSheetId="2" hidden="1">{"'용역비'!$A$4:$C$8"}</definedName>
    <definedName name="HSR" hidden="1">{"'용역비'!$A$4:$C$8"}</definedName>
    <definedName name="HTML_CodePage" hidden="1">949</definedName>
    <definedName name="HTML_Control" localSheetId="3" hidden="1">{"'제조(순번)'!$A$386:$A$387","'제조(순번)'!$A$1:$H$399"}</definedName>
    <definedName name="HTML_Control" localSheetId="2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I" localSheetId="3" hidden="1">{"'용역비'!$A$4:$C$8"}</definedName>
    <definedName name="I" localSheetId="2" hidden="1">{"'용역비'!$A$4:$C$8"}</definedName>
    <definedName name="I" hidden="1">{"'용역비'!$A$4:$C$8"}</definedName>
    <definedName name="II" localSheetId="3" hidden="1">{"'용역비'!$A$4:$C$8"}</definedName>
    <definedName name="II" localSheetId="2" hidden="1">{"'용역비'!$A$4:$C$8"}</definedName>
    <definedName name="II" hidden="1">{"'용역비'!$A$4:$C$8"}</definedName>
    <definedName name="IIII" localSheetId="3" hidden="1">{"'용역비'!$A$4:$C$8"}</definedName>
    <definedName name="IIII" localSheetId="2" hidden="1">{"'용역비'!$A$4:$C$8"}</definedName>
    <definedName name="IIII" hidden="1">{"'용역비'!$A$4:$C$8"}</definedName>
    <definedName name="IIIII" localSheetId="3" hidden="1">{"'용역비'!$A$4:$C$8"}</definedName>
    <definedName name="IIIII" localSheetId="2" hidden="1">{"'용역비'!$A$4:$C$8"}</definedName>
    <definedName name="IIIII" hidden="1">{"'용역비'!$A$4:$C$8"}</definedName>
    <definedName name="ilch">[3]ilch!$A$3:$M$25</definedName>
    <definedName name="IOI" localSheetId="3" hidden="1">{"'용역비'!$A$4:$C$8"}</definedName>
    <definedName name="IOI" localSheetId="2" hidden="1">{"'용역비'!$A$4:$C$8"}</definedName>
    <definedName name="IOI" hidden="1">{"'용역비'!$A$4:$C$8"}</definedName>
    <definedName name="ju" localSheetId="3" hidden="1">{#N/A,#N/A,FALSE,"전열산출서"}</definedName>
    <definedName name="ju" localSheetId="2" hidden="1">{#N/A,#N/A,FALSE,"전열산출서"}</definedName>
    <definedName name="ju" hidden="1">{#N/A,#N/A,FALSE,"전열산출서"}</definedName>
    <definedName name="li" localSheetId="3" hidden="1">{"'용역비'!$A$4:$C$8"}</definedName>
    <definedName name="li" localSheetId="2" hidden="1">{"'용역비'!$A$4:$C$8"}</definedName>
    <definedName name="li" hidden="1">{"'용역비'!$A$4:$C$8"}</definedName>
    <definedName name="Line132_Click">[7]!Line132_Click</definedName>
    <definedName name="list">[8]총괄!$M$7:$S$43</definedName>
    <definedName name="LTG_1">[9]조명율!$E$25:$V$36</definedName>
    <definedName name="L옹벽">[10]기본일위!$1:$1048576</definedName>
    <definedName name="m">[11]을!$M$1:$M$65536</definedName>
    <definedName name="M1.더하기">#N/A</definedName>
    <definedName name="M1.빼기">#N/A</definedName>
    <definedName name="module1.bupo_index">[12]!module1.bupo_index</definedName>
    <definedName name="module1.dekak">[12]!module1.dekak</definedName>
    <definedName name="module1.jiju">[12]!module1.jiju</definedName>
    <definedName name="module1.JohapbuhoKaroIndex">[12]!module1.JohapbuhoKaroIndex</definedName>
    <definedName name="module1.JohapbuhoSeroIndex">[12]!module1.JohapbuhoSeroIndex</definedName>
    <definedName name="module1.m_karo">[12]!module1.m_karo</definedName>
    <definedName name="module1.t_karo">[12]!module1.t_karo</definedName>
    <definedName name="module1.t_sero">[12]!module1.t_sero</definedName>
    <definedName name="module2.Bo_h">[12]!module2.Bo_h</definedName>
    <definedName name="module2.Bo_w">[12]!module2.Bo_w</definedName>
    <definedName name="module2.Bobachimde_karoHindex">[12]!module2.Bobachimde_karoHindex</definedName>
    <definedName name="module2.Bobachimde_karoWindex">[12]!module2.Bobachimde_karoWindex</definedName>
    <definedName name="module2.Bobachimde_seroindex">[12]!module2.Bobachimde_seroindex</definedName>
    <definedName name="module2.danka">[12]!module2.danka</definedName>
    <definedName name="module2.Dekak_n">[12]!module2.Dekak_n</definedName>
    <definedName name="module2.Haljeindex">[12]!module2.Haljeindex</definedName>
    <definedName name="module2.lotindex">[12]!module2.lotindex</definedName>
    <definedName name="module2.pack_karoindex">[12]!module2.pack_karoindex</definedName>
    <definedName name="module2.pack_munja">[12]!module2.pack_munja</definedName>
    <definedName name="module2.package_tf">[12]!module2.package_tf</definedName>
    <definedName name="N">[13]환율적용표!$J$6</definedName>
    <definedName name="nameeng" localSheetId="3">IF([0]!rowclm=0,VLOOKUP('[14]회로내역(승인)'!$B1,[0]!_DBB1,3),VLOOKUP('[14]회로내역(승인)'!$B1048576,[0]!_DBB1,4))</definedName>
    <definedName name="nameeng" localSheetId="2">IF([0]!rowclm=0,VLOOKUP('[14]회로내역(승인)'!$B1,[0]!_DBB1,3),VLOOKUP('[14]회로내역(승인)'!$B1048576,[0]!_DBB1,4))</definedName>
    <definedName name="nameeng">IF([0]!rowclm=0,VLOOKUP('[14]회로내역(승인)'!$B1,[0]!_DBB1,3),VLOOKUP('[14]회로내역(승인)'!$B1048576,[0]!_DBB1,4))</definedName>
    <definedName name="NBVCV">'[15]20관리비율'!$A$1:$D$25</definedName>
    <definedName name="NG0">[16]환율!$I$18</definedName>
    <definedName name="NK0">[16]환율!$I$12</definedName>
    <definedName name="NN">[17]양식!$C$7</definedName>
    <definedName name="NUM" localSheetId="3">VLOOKUP(#REF!,[0]!DBHAN,1)</definedName>
    <definedName name="NUM" localSheetId="2">VLOOKUP(#REF!,[0]!DBHAN,1)</definedName>
    <definedName name="NUM">VLOOKUP(#REF!,[0]!DBHAN,1)</definedName>
    <definedName name="numb" localSheetId="3">IF([0]!rowclm=0,VLOOKUP('[14]회로내역(승인)'!$B1,[0]!_DBB1,2),"")</definedName>
    <definedName name="numb" localSheetId="2">IF([0]!rowclm=0,VLOOKUP('[14]회로내역(승인)'!$B1,[0]!_DBB1,2),"")</definedName>
    <definedName name="numb">IF([0]!rowclm=0,VLOOKUP('[14]회로내역(승인)'!$B1,[0]!_DBB1,2),"")</definedName>
    <definedName name="OIL" localSheetId="3" hidden="1">{"'용역비'!$A$4:$C$8"}</definedName>
    <definedName name="OIL" localSheetId="2" hidden="1">{"'용역비'!$A$4:$C$8"}</definedName>
    <definedName name="OIL" hidden="1">{"'용역비'!$A$4:$C$8"}</definedName>
    <definedName name="p" localSheetId="3" hidden="1">{#N/A,#N/A,FALSE,"전열산출서"}</definedName>
    <definedName name="p" localSheetId="2" hidden="1">{#N/A,#N/A,FALSE,"전열산출서"}</definedName>
    <definedName name="p" hidden="1">{#N/A,#N/A,FALSE,"전열산출서"}</definedName>
    <definedName name="PD0">[16]환율!$I$6</definedName>
    <definedName name="PIBA">[18]설계조건!$I$41</definedName>
    <definedName name="_xlnm.Print_Area" localSheetId="4">공종별내역서!$A$1:$AZ$1050</definedName>
    <definedName name="_xlnm.Print_Area" localSheetId="0">공종별집계표!$A$1:$M$52</definedName>
    <definedName name="_xlnm.Print_Area" localSheetId="11">단가대비표!$A$1:$U$440</definedName>
    <definedName name="_xlnm.Print_Area" localSheetId="12">'단가대비표(추가)'!$A$1:$U$401</definedName>
    <definedName name="_xlnm.Print_Area" localSheetId="3">'원가내역서(원본)'!$B$1:$O$224</definedName>
    <definedName name="_xlnm.Print_Area" localSheetId="2">'원가내역서(을)'!$A$1:$Y$7</definedName>
    <definedName name="_xlnm.Print_Area" localSheetId="6">일위대가!$A$1:$M$4039</definedName>
    <definedName name="_xlnm.Print_Area" localSheetId="5">일위대가목록!$A$1:$J$684</definedName>
    <definedName name="_xlnm.Print_Area" localSheetId="7">중기단가목록!$A$1:$J$11</definedName>
    <definedName name="_xlnm.Print_Area" localSheetId="8">중기단가산출서!$A$1:$F$324</definedName>
    <definedName name="_xlnm.Print_Area">#REF!</definedName>
    <definedName name="_xlnm.Print_Titles" localSheetId="4">공종별내역서!$1:$3</definedName>
    <definedName name="_xlnm.Print_Titles" localSheetId="0">공종별집계표!$1:$4</definedName>
    <definedName name="_xlnm.Print_Titles" localSheetId="11">단가대비표!$1:$4</definedName>
    <definedName name="_xlnm.Print_Titles" localSheetId="12">'단가대비표(추가)'!$1:$4</definedName>
    <definedName name="_xlnm.Print_Titles" localSheetId="3">'원가내역서(원본)'!$1:$2</definedName>
    <definedName name="_xlnm.Print_Titles" localSheetId="2">'원가내역서(을)'!$1:$1</definedName>
    <definedName name="_xlnm.Print_Titles" localSheetId="6">일위대가!$1:$3</definedName>
    <definedName name="_xlnm.Print_Titles" localSheetId="5">일위대가목록!$1:$3</definedName>
    <definedName name="_xlnm.Print_Titles" localSheetId="7">중기단가목록!$1:$3</definedName>
    <definedName name="_xlnm.Print_Titles" localSheetId="8">중기단가산출서!$1:$3</definedName>
    <definedName name="q234562456" localSheetId="3" hidden="1">{"'용역비'!$A$4:$C$8"}</definedName>
    <definedName name="q234562456" localSheetId="2" hidden="1">{"'용역비'!$A$4:$C$8"}</definedName>
    <definedName name="q234562456" hidden="1">{"'용역비'!$A$4:$C$8"}</definedName>
    <definedName name="qqq" localSheetId="3" hidden="1">{#N/A,#N/A,FALSE,"전열산출서"}</definedName>
    <definedName name="qqq" localSheetId="2" hidden="1">{#N/A,#N/A,FALSE,"전열산출서"}</definedName>
    <definedName name="qqq" hidden="1">{#N/A,#N/A,FALSE,"전열산출서"}</definedName>
    <definedName name="QWS" localSheetId="2" hidden="1">#REF!</definedName>
    <definedName name="QWS" hidden="1">#REF!</definedName>
    <definedName name="qyk" localSheetId="3" hidden="1">{"'용역비'!$A$4:$C$8"}</definedName>
    <definedName name="qyk" localSheetId="2" hidden="1">{"'용역비'!$A$4:$C$8"}</definedName>
    <definedName name="qyk" hidden="1">{"'용역비'!$A$4:$C$8"}</definedName>
    <definedName name="RH" localSheetId="3" hidden="1">{"'용역비'!$A$4:$C$8"}</definedName>
    <definedName name="RH" localSheetId="2" hidden="1">{"'용역비'!$A$4:$C$8"}</definedName>
    <definedName name="RH" hidden="1">{"'용역비'!$A$4:$C$8"}</definedName>
    <definedName name="rowclm">MOD(ROW(),2)</definedName>
    <definedName name="RTGH" localSheetId="3" hidden="1">{"'용역비'!$A$4:$C$8"}</definedName>
    <definedName name="RTGH" localSheetId="2" hidden="1">{"'용역비'!$A$4:$C$8"}</definedName>
    <definedName name="RTGH" hidden="1">{"'용역비'!$A$4:$C$8"}</definedName>
    <definedName name="rty" localSheetId="3" hidden="1">{"'용역비'!$A$4:$C$8"}</definedName>
    <definedName name="rty" localSheetId="2" hidden="1">{"'용역비'!$A$4:$C$8"}</definedName>
    <definedName name="rty" hidden="1">{"'용역비'!$A$4:$C$8"}</definedName>
    <definedName name="RYUIRYU" localSheetId="3" hidden="1">{"'용역비'!$A$4:$C$8"}</definedName>
    <definedName name="RYUIRYU" localSheetId="2" hidden="1">{"'용역비'!$A$4:$C$8"}</definedName>
    <definedName name="RYUIRYU" hidden="1">{"'용역비'!$A$4:$C$8"}</definedName>
    <definedName name="ryuk" localSheetId="3" hidden="1">{"'용역비'!$A$4:$C$8"}</definedName>
    <definedName name="ryuk" localSheetId="2" hidden="1">{"'용역비'!$A$4:$C$8"}</definedName>
    <definedName name="ryuk" hidden="1">{"'용역비'!$A$4:$C$8"}</definedName>
    <definedName name="SA">[19]환율!$C$6</definedName>
    <definedName name="SA_P">#N/A</definedName>
    <definedName name="SC" localSheetId="2">COUNTIF(#REF!,#REF!)</definedName>
    <definedName name="SC">COUNTIF(#REF!,#REF!)</definedName>
    <definedName name="SC_P" localSheetId="3">ROUND([0]!SC*100/186,1)</definedName>
    <definedName name="SC_P" localSheetId="2">ROUND('원가내역서(을)'!SC*100/186,1)</definedName>
    <definedName name="SC_P">ROUND([0]!SC*100/186,1)</definedName>
    <definedName name="SD0">[16]환율!$I$14</definedName>
    <definedName name="sdryhj" localSheetId="3" hidden="1">{"'용역비'!$A$4:$C$8"}</definedName>
    <definedName name="sdryhj" localSheetId="2" hidden="1">{"'용역비'!$A$4:$C$8"}</definedName>
    <definedName name="sdryhj" hidden="1">{"'용역비'!$A$4:$C$8"}</definedName>
    <definedName name="SE" localSheetId="3" hidden="1">{"'용역비'!$A$4:$C$8"}</definedName>
    <definedName name="SE" localSheetId="2" hidden="1">{"'용역비'!$A$4:$C$8"}</definedName>
    <definedName name="SE" hidden="1">{"'용역비'!$A$4:$C$8"}</definedName>
    <definedName name="SF0">[16]환율!$I$9</definedName>
    <definedName name="SN_P" localSheetId="3">ROUND([0]!SN*100/325,1)</definedName>
    <definedName name="SN_P" localSheetId="2">ROUND([0]!SN*100/325,1)</definedName>
    <definedName name="SN_P">ROUND([0]!SN*100/325,1)</definedName>
    <definedName name="SO" localSheetId="2">COUNTIF(#REF!,#REF!)</definedName>
    <definedName name="SO">COUNTIF(#REF!,#REF!)</definedName>
    <definedName name="SO_P" localSheetId="3">ROUND([0]!SO*100/183,1)</definedName>
    <definedName name="SO_P" localSheetId="2">ROUND('원가내역서(을)'!SO*100/183,1)</definedName>
    <definedName name="SO_P">ROUND([0]!SO*100/183,1)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localSheetId="3" hidden="1">{"'용역비'!$A$4:$C$8"}</definedName>
    <definedName name="srth" localSheetId="2" hidden="1">{"'용역비'!$A$4:$C$8"}</definedName>
    <definedName name="srth" hidden="1">{"'용역비'!$A$4:$C$8"}</definedName>
    <definedName name="sss" localSheetId="2" hidden="1">#REF!</definedName>
    <definedName name="sss" hidden="1">#REF!</definedName>
    <definedName name="STS" localSheetId="3" hidden="1">{"'용역비'!$A$4:$C$8"}</definedName>
    <definedName name="STS" localSheetId="2" hidden="1">{"'용역비'!$A$4:$C$8"}</definedName>
    <definedName name="STS" hidden="1">{"'용역비'!$A$4:$C$8"}</definedName>
    <definedName name="TC">[1]외자배분!$D$6</definedName>
    <definedName name="TEYJ" localSheetId="3" hidden="1">{"'용역비'!$A$4:$C$8"}</definedName>
    <definedName name="TEYJ" localSheetId="2" hidden="1">{"'용역비'!$A$4:$C$8"}</definedName>
    <definedName name="TEYJ" hidden="1">{"'용역비'!$A$4:$C$8"}</definedName>
    <definedName name="TFUI" localSheetId="3" hidden="1">{"'용역비'!$A$4:$C$8"}</definedName>
    <definedName name="TFUI" localSheetId="2" hidden="1">{"'용역비'!$A$4:$C$8"}</definedName>
    <definedName name="TFUI" hidden="1">{"'용역비'!$A$4:$C$8"}</definedName>
    <definedName name="TOTALNAME" localSheetId="3">IF([0]!ENG=[0]!HAN,[0]!ENG,[0]!ENG&amp;" ("&amp;[0]!HAN&amp;")")</definedName>
    <definedName name="TOTALNAME" localSheetId="2">IF([0]!ENG=[0]!HAN,[0]!ENG,[0]!ENG&amp;" ("&amp;[0]!HAN&amp;")")</definedName>
    <definedName name="TOTALNAME">IF([0]!ENG=[0]!HAN,[0]!ENG,[0]!ENG&amp;" ("&amp;[0]!HAN&amp;")")</definedName>
    <definedName name="TOTALNAME1" localSheetId="3">IF([0]!_ENG1=[0]!_HAN1,[0]!_ENG1,[0]!_ENG1&amp;" ("&amp;[0]!_HAN1&amp;")")</definedName>
    <definedName name="TOTALNAME1" localSheetId="2">IF([0]!_ENG1=[0]!_HAN1,[0]!_ENG1,[0]!_ENG1&amp;" ("&amp;[0]!_HAN1&amp;")")</definedName>
    <definedName name="TOTALNAME1">IF([0]!_ENG1=[0]!_HAN1,[0]!_ENG1,[0]!_ENG1&amp;" ("&amp;[0]!_HAN1&amp;")")</definedName>
    <definedName name="TOTALNAME2" localSheetId="3">IF([0]!_ENG2=[0]!_HAN2,[0]!_ENG2,[0]!_ENG2&amp;" ("&amp;[0]!_HAN2&amp;")")</definedName>
    <definedName name="TOTALNAME2" localSheetId="2">IF([0]!_ENG2=[0]!_HAN2,[0]!_ENG2,[0]!_ENG2&amp;" ("&amp;[0]!_HAN2&amp;")")</definedName>
    <definedName name="TOTALNAME2">IF([0]!_ENG2=[0]!_HAN2,[0]!_ENG2,[0]!_ENG2&amp;" ("&amp;[0]!_HAN2&amp;")")</definedName>
    <definedName name="tu" localSheetId="3" hidden="1">{"'용역비'!$A$4:$C$8"}</definedName>
    <definedName name="tu" localSheetId="2" hidden="1">{"'용역비'!$A$4:$C$8"}</definedName>
    <definedName name="tu" hidden="1">{"'용역비'!$A$4:$C$8"}</definedName>
    <definedName name="tuilol" localSheetId="3" hidden="1">{"'용역비'!$A$4:$C$8"}</definedName>
    <definedName name="tuilol" localSheetId="2" hidden="1">{"'용역비'!$A$4:$C$8"}</definedName>
    <definedName name="tuilol" hidden="1">{"'용역비'!$A$4:$C$8"}</definedName>
    <definedName name="TUIO" localSheetId="3" hidden="1">{"'용역비'!$A$4:$C$8"}</definedName>
    <definedName name="TUIO" localSheetId="2" hidden="1">{"'용역비'!$A$4:$C$8"}</definedName>
    <definedName name="TUIO" hidden="1">{"'용역비'!$A$4:$C$8"}</definedName>
    <definedName name="TUIO.L" localSheetId="3" hidden="1">{"'용역비'!$A$4:$C$8"}</definedName>
    <definedName name="TUIO.L" localSheetId="2" hidden="1">{"'용역비'!$A$4:$C$8"}</definedName>
    <definedName name="TUIO.L" hidden="1">{"'용역비'!$A$4:$C$8"}</definedName>
    <definedName name="TUIOTUI" localSheetId="3" hidden="1">{"'용역비'!$A$4:$C$8"}</definedName>
    <definedName name="TUIOTUI" localSheetId="2" hidden="1">{"'용역비'!$A$4:$C$8"}</definedName>
    <definedName name="TUIOTUI" hidden="1">{"'용역비'!$A$4:$C$8"}</definedName>
    <definedName name="TYJ" localSheetId="3" hidden="1">{"'용역비'!$A$4:$C$8"}</definedName>
    <definedName name="TYJ" localSheetId="2" hidden="1">{"'용역비'!$A$4:$C$8"}</definedName>
    <definedName name="TYJ" hidden="1">{"'용역비'!$A$4:$C$8"}</definedName>
    <definedName name="tyje" localSheetId="3" hidden="1">{"'용역비'!$A$4:$C$8"}</definedName>
    <definedName name="tyje" localSheetId="2" hidden="1">{"'용역비'!$A$4:$C$8"}</definedName>
    <definedName name="tyje" hidden="1">{"'용역비'!$A$4:$C$8"}</definedName>
    <definedName name="tyjet" localSheetId="3" hidden="1">{"'용역비'!$A$4:$C$8"}</definedName>
    <definedName name="tyjet" localSheetId="2" hidden="1">{"'용역비'!$A$4:$C$8"}</definedName>
    <definedName name="tyjet" hidden="1">{"'용역비'!$A$4:$C$8"}</definedName>
    <definedName name="tyu" localSheetId="3" hidden="1">{"'용역비'!$A$4:$C$8"}</definedName>
    <definedName name="tyu" localSheetId="2" hidden="1">{"'용역비'!$A$4:$C$8"}</definedName>
    <definedName name="tyu" hidden="1">{"'용역비'!$A$4:$C$8"}</definedName>
    <definedName name="UD0">[16]환율!$I$4</definedName>
    <definedName name="ulo" localSheetId="3" hidden="1">{"'용역비'!$A$4:$C$8"}</definedName>
    <definedName name="ulo" localSheetId="2" hidden="1">{"'용역비'!$A$4:$C$8"}</definedName>
    <definedName name="ulo" hidden="1">{"'용역비'!$A$4:$C$8"}</definedName>
    <definedName name="UTI" localSheetId="3" hidden="1">{"'용역비'!$A$4:$C$8"}</definedName>
    <definedName name="UTI" localSheetId="2" hidden="1">{"'용역비'!$A$4:$C$8"}</definedName>
    <definedName name="UTI" hidden="1">{"'용역비'!$A$4:$C$8"}</definedName>
    <definedName name="UTIOL" localSheetId="3" hidden="1">{"'용역비'!$A$4:$C$8"}</definedName>
    <definedName name="UTIOL" localSheetId="2" hidden="1">{"'용역비'!$A$4:$C$8"}</definedName>
    <definedName name="UTIOL" hidden="1">{"'용역비'!$A$4:$C$8"}</definedName>
    <definedName name="VB">[20]J直材4!$F$5:$G$5</definedName>
    <definedName name="wkrdjqqntksanf" localSheetId="3" hidden="1">{"'용역비'!$A$4:$C$8"}</definedName>
    <definedName name="wkrdjqqntksanf" localSheetId="2" hidden="1">{"'용역비'!$A$4:$C$8"}</definedName>
    <definedName name="wkrdjqqntksanf" hidden="1">{"'용역비'!$A$4:$C$8"}</definedName>
    <definedName name="wrn.전열선출서." localSheetId="3" hidden="1">{#N/A,#N/A,FALSE,"전열산출서"}</definedName>
    <definedName name="wrn.전열선출서." localSheetId="2" hidden="1">{#N/A,#N/A,FALSE,"전열산출서"}</definedName>
    <definedName name="wrn.전열선출서." hidden="1">{#N/A,#N/A,FALSE,"전열산출서"}</definedName>
    <definedName name="wrty" localSheetId="3" hidden="1">{"'용역비'!$A$4:$C$8"}</definedName>
    <definedName name="wrty" localSheetId="2" hidden="1">{"'용역비'!$A$4:$C$8"}</definedName>
    <definedName name="wrty" hidden="1">{"'용역비'!$A$4:$C$8"}</definedName>
    <definedName name="wrtyrtyrt" localSheetId="3" hidden="1">{"'용역비'!$A$4:$C$8"}</definedName>
    <definedName name="wrtyrtyrt" localSheetId="2" hidden="1">{"'용역비'!$A$4:$C$8"}</definedName>
    <definedName name="wrtyrtyrt" hidden="1">{"'용역비'!$A$4:$C$8"}</definedName>
    <definedName name="wrtywrtywr" localSheetId="3" hidden="1">{"'용역비'!$A$4:$C$8"}</definedName>
    <definedName name="wrtywrtywr" localSheetId="2" hidden="1">{"'용역비'!$A$4:$C$8"}</definedName>
    <definedName name="wrtywrtywr" hidden="1">{"'용역비'!$A$4:$C$8"}</definedName>
    <definedName name="wuy" localSheetId="3" hidden="1">{"'용역비'!$A$4:$C$8"}</definedName>
    <definedName name="wuy" localSheetId="2" hidden="1">{"'용역비'!$A$4:$C$8"}</definedName>
    <definedName name="wuy" hidden="1">{"'용역비'!$A$4:$C$8"}</definedName>
    <definedName name="X">[21]양식!$C$13</definedName>
    <definedName name="XXXXXX" localSheetId="3" hidden="1">{"'공사부문'!$A$6:$A$32"}</definedName>
    <definedName name="XXXXXX" localSheetId="2" hidden="1">{"'공사부문'!$A$6:$A$32"}</definedName>
    <definedName name="XXXXXX" hidden="1">{"'공사부문'!$A$6:$A$32"}</definedName>
    <definedName name="YFU" localSheetId="3" hidden="1">{"'용역비'!$A$4:$C$8"}</definedName>
    <definedName name="YFU" localSheetId="2" hidden="1">{"'용역비'!$A$4:$C$8"}</definedName>
    <definedName name="YFU" hidden="1">{"'용역비'!$A$4:$C$8"}</definedName>
    <definedName name="YL" localSheetId="3" hidden="1">{"'용역비'!$A$4:$C$8"}</definedName>
    <definedName name="YL" localSheetId="2" hidden="1">{"'용역비'!$A$4:$C$8"}</definedName>
    <definedName name="YL" hidden="1">{"'용역비'!$A$4:$C$8"}</definedName>
    <definedName name="YN0">[16]환율!$I$5</definedName>
    <definedName name="yu" localSheetId="3" hidden="1">{"'용역비'!$A$4:$C$8"}</definedName>
    <definedName name="yu" localSheetId="2" hidden="1">{"'용역비'!$A$4:$C$8"}</definedName>
    <definedName name="yu" hidden="1">{"'용역비'!$A$4:$C$8"}</definedName>
    <definedName name="YUK" localSheetId="3" hidden="1">{"'용역비'!$A$4:$C$8"}</definedName>
    <definedName name="YUK" localSheetId="2" hidden="1">{"'용역비'!$A$4:$C$8"}</definedName>
    <definedName name="YUK" hidden="1">{"'용역비'!$A$4:$C$8"}</definedName>
    <definedName name="YUKOI" localSheetId="3" hidden="1">{"'용역비'!$A$4:$C$8"}</definedName>
    <definedName name="YUKOI" localSheetId="2" hidden="1">{"'용역비'!$A$4:$C$8"}</definedName>
    <definedName name="YUKOI" hidden="1">{"'용역비'!$A$4:$C$8"}</definedName>
    <definedName name="zhdk">'[22]일반문틀 설치'!$A$1:$L$25</definedName>
    <definedName name="zx" hidden="1">[23]노임단가!#REF!</definedName>
    <definedName name="zzzz" localSheetId="3" hidden="1">{#N/A,#N/A,FALSE,"전열산출서"}</definedName>
    <definedName name="zzzz" localSheetId="2" hidden="1">{#N/A,#N/A,FALSE,"전열산출서"}</definedName>
    <definedName name="zzzz" hidden="1">{#N/A,#N/A,FALSE,"전열산출서"}</definedName>
    <definedName name="ㄱ" localSheetId="3" hidden="1">{"'용역비'!$A$4:$C$8"}</definedName>
    <definedName name="ㄱ" localSheetId="2" hidden="1">{"'용역비'!$A$4:$C$8"}</definedName>
    <definedName name="ㄱ" hidden="1">{"'용역비'!$A$4:$C$8"}</definedName>
    <definedName name="ㄱㄱ" localSheetId="3" hidden="1">{"'용역비'!$A$4:$C$8"}</definedName>
    <definedName name="ㄱㄱ" localSheetId="2" hidden="1">{"'용역비'!$A$4:$C$8"}</definedName>
    <definedName name="ㄱㄱ" hidden="1">{"'용역비'!$A$4:$C$8"}</definedName>
    <definedName name="ㄱㄱㄱ" localSheetId="3" hidden="1">{"'용역비'!$A$4:$C$8"}</definedName>
    <definedName name="ㄱㄱㄱ" localSheetId="2" hidden="1">{"'용역비'!$A$4:$C$8"}</definedName>
    <definedName name="ㄱㄱㄱ" hidden="1">{"'용역비'!$A$4:$C$8"}</definedName>
    <definedName name="ㄱㄱㄱㄱㄱ" localSheetId="3" hidden="1">{"'용역비'!$A$4:$C$8"}</definedName>
    <definedName name="ㄱㄱㄱㄱㄱ" localSheetId="2" hidden="1">{"'용역비'!$A$4:$C$8"}</definedName>
    <definedName name="ㄱㄱㄱㄱㄱ" hidden="1">{"'용역비'!$A$4:$C$8"}</definedName>
    <definedName name="ㄱㄱㄱㄱㄱㄱ" localSheetId="3" hidden="1">{"'용역비'!$A$4:$C$8"}</definedName>
    <definedName name="ㄱㄱㄱㄱㄱㄱ" localSheetId="2" hidden="1">{"'용역비'!$A$4:$C$8"}</definedName>
    <definedName name="ㄱㄱㄱㄱㄱㄱ" hidden="1">{"'용역비'!$A$4:$C$8"}</definedName>
    <definedName name="거래업체명" localSheetId="2">#REF!</definedName>
    <definedName name="거래업체명">#REF!</definedName>
    <definedName name="건목">53461</definedName>
    <definedName name="겨" localSheetId="3" hidden="1">{"'용역비'!$A$4:$C$8"}</definedName>
    <definedName name="겨" localSheetId="2" hidden="1">{"'용역비'!$A$4:$C$8"}</definedName>
    <definedName name="겨" hidden="1">{"'용역비'!$A$4:$C$8"}</definedName>
    <definedName name="견적사항요약">#N/A</definedName>
    <definedName name="결과">#N/A</definedName>
    <definedName name="경비집계" localSheetId="3" hidden="1">{"'용역비'!$A$4:$C$8"}</definedName>
    <definedName name="경비집계" localSheetId="2" hidden="1">{"'용역비'!$A$4:$C$8"}</definedName>
    <definedName name="경비집계" hidden="1">{"'용역비'!$A$4:$C$8"}</definedName>
    <definedName name="공사개요">#N/A</definedName>
    <definedName name="공사기간">[5]제직재!$B$7</definedName>
    <definedName name="공사비집계표">#N/A</definedName>
    <definedName name="공수">[24]공수!$E$6:$G$20</definedName>
    <definedName name="공정">[25]중요!$AE$7:$BD$16</definedName>
    <definedName name="공정표">#N/A</definedName>
    <definedName name="구조물">'[26]내역서(교량)전체'!$A$3:$G$192</definedName>
    <definedName name="그림" localSheetId="2">#REF!</definedName>
    <definedName name="그림">#REF!</definedName>
    <definedName name="기기" localSheetId="2" hidden="1">#REF!</definedName>
    <definedName name="기기" hidden="1">#REF!</definedName>
    <definedName name="ㄳㄳㄳㄳ" localSheetId="3" hidden="1">{"'용역비'!$A$4:$C$8"}</definedName>
    <definedName name="ㄳㄳㄳㄳ" localSheetId="2" hidden="1">{"'용역비'!$A$4:$C$8"}</definedName>
    <definedName name="ㄳㄳㄳㄳ" hidden="1">{"'용역비'!$A$4:$C$8"}</definedName>
    <definedName name="ㄴㅇㄻㄴㅇㄹ" localSheetId="3" hidden="1">{"'용역비'!$A$4:$C$8"}</definedName>
    <definedName name="ㄴㅇㄻㄴㅇㄹ" localSheetId="2" hidden="1">{"'용역비'!$A$4:$C$8"}</definedName>
    <definedName name="ㄴㅇㄻㄴㅇㄹ" hidden="1">{"'용역비'!$A$4:$C$8"}</definedName>
    <definedName name="ㄷ6ㅓ" localSheetId="3" hidden="1">{"'용역비'!$A$4:$C$8"}</definedName>
    <definedName name="ㄷ6ㅓ" localSheetId="2" hidden="1">{"'용역비'!$A$4:$C$8"}</definedName>
    <definedName name="ㄷ6ㅓ" hidden="1">{"'용역비'!$A$4:$C$8"}</definedName>
    <definedName name="ㄷㄱㄷㄱㄷㄱ" localSheetId="3" hidden="1">{"'용역비'!$A$4:$C$8"}</definedName>
    <definedName name="ㄷㄱㄷㄱㄷㄱ" localSheetId="2" hidden="1">{"'용역비'!$A$4:$C$8"}</definedName>
    <definedName name="ㄷㄱㄷㄱㄷㄱ" hidden="1">{"'용역비'!$A$4:$C$8"}</definedName>
    <definedName name="ㄷㄷ" localSheetId="3" hidden="1">{"'용역비'!$A$4:$C$8"}</definedName>
    <definedName name="ㄷㄷ" localSheetId="2" hidden="1">{"'용역비'!$A$4:$C$8"}</definedName>
    <definedName name="ㄷㄷ" hidden="1">{"'용역비'!$A$4:$C$8"}</definedName>
    <definedName name="ㄷㄷㄱㄱ" localSheetId="3" hidden="1">{"'용역비'!$A$4:$C$8"}</definedName>
    <definedName name="ㄷㄷㄱㄱ" localSheetId="2" hidden="1">{"'용역비'!$A$4:$C$8"}</definedName>
    <definedName name="ㄷㄷㄱㄱ" hidden="1">{"'용역비'!$A$4:$C$8"}</definedName>
    <definedName name="ㄷㅍㅂ" localSheetId="3" hidden="1">{"'용역비'!$A$4:$C$8"}</definedName>
    <definedName name="ㄷㅍㅂ" localSheetId="2" hidden="1">{"'용역비'!$A$4:$C$8"}</definedName>
    <definedName name="ㄷㅍㅂ" hidden="1">{"'용역비'!$A$4:$C$8"}</definedName>
    <definedName name="단가">[27]단가표!$A$6:$J$160</definedName>
    <definedName name="단중">[28]구분자!$C$20:$D$753</definedName>
    <definedName name="달래강돌">13326</definedName>
    <definedName name="대상" localSheetId="3" hidden="1">{"'용역비'!$A$4:$C$8"}</definedName>
    <definedName name="대상" localSheetId="2" hidden="1">{"'용역비'!$A$4:$C$8"}</definedName>
    <definedName name="대상" hidden="1">{"'용역비'!$A$4:$C$8"}</definedName>
    <definedName name="더하기">#N/A</definedName>
    <definedName name="도면">INDIRECT("그림2!a"&amp;[28]구성!$Q$5)</definedName>
    <definedName name="돌아가기">#N/A</definedName>
    <definedName name="ㄹㅇㄶ" localSheetId="2" hidden="1">#REF!</definedName>
    <definedName name="ㄹㅇㄶ" hidden="1">#REF!</definedName>
    <definedName name="ㄹㅈㄷㄴㅅㅎ">[29]J直材4!$F$5:$G$5</definedName>
    <definedName name="레미콘">33172</definedName>
    <definedName name="로고">INDIRECT([30]TOOL!$R$6)</definedName>
    <definedName name="로고3">INDIRECT([30]TOOL!$R$5)</definedName>
    <definedName name="로고4">INDIRECT([30]TOOL!$R$4)</definedName>
    <definedName name="료" localSheetId="3" hidden="1">{"'용역비'!$A$4:$C$8"}</definedName>
    <definedName name="료" localSheetId="2" hidden="1">{"'용역비'!$A$4:$C$8"}</definedName>
    <definedName name="료" hidden="1">{"'용역비'!$A$4:$C$8"}</definedName>
    <definedName name="ㅀㅇㄴ">[29]J直材4!$F$5:$G$5</definedName>
    <definedName name="ㅁㄴㅇㄻㄴㅇㄹㄴㅁㅎㄴㅇㅎ" localSheetId="3" hidden="1">{"'용역비'!$A$4:$C$8"}</definedName>
    <definedName name="ㅁㄴㅇㄻㄴㅇㄹㄴㅁㅎㄴㅇㅎ" localSheetId="2" hidden="1">{"'용역비'!$A$4:$C$8"}</definedName>
    <definedName name="ㅁㄴㅇㄻㄴㅇㄹㄴㅁㅎㄴㅇㅎ" hidden="1">{"'용역비'!$A$4:$C$8"}</definedName>
    <definedName name="ㅁㅁㅁㅁㅁ" localSheetId="3" hidden="1">{#N/A,#N/A,FALSE,"전열산출서"}</definedName>
    <definedName name="ㅁㅁㅁㅁㅁ" localSheetId="2" hidden="1">{#N/A,#N/A,FALSE,"전열산출서"}</definedName>
    <definedName name="ㅁㅁㅁㅁㅁ" hidden="1">{#N/A,#N/A,FALSE,"전열산출서"}</definedName>
    <definedName name="마감" localSheetId="2">INDEX(#REF!,MATCH(#REF!,#REF!,0),IF(OR(#REF!="미서기창_이중창W",#REF!="미서기창_발코니_확장형이중창BPW"),2,3))</definedName>
    <definedName name="마감">INDEX(#REF!,MATCH(#REF!,#REF!,0),IF(OR(#REF!="미서기창_이중창W",#REF!="미서기창_발코니_확장형이중창BPW"),2,3))</definedName>
    <definedName name="망">[31]구분자!$M$22:$M$24</definedName>
    <definedName name="머릿말">#N/A</definedName>
    <definedName name="모형표지" localSheetId="3" hidden="1">{"'용역비'!$A$4:$C$8"}</definedName>
    <definedName name="모형표지" localSheetId="2" hidden="1">{"'용역비'!$A$4:$C$8"}</definedName>
    <definedName name="모형표지" hidden="1">{"'용역비'!$A$4:$C$8"}</definedName>
    <definedName name="목도">[32]단위단가!$E$10</definedName>
    <definedName name="목록">OFFSET([31]그림!$B$1,0,0,COUNTA([31]그림!$B:$B),1)</definedName>
    <definedName name="목제여닫이문_도장문틀__10X21_D__도장문틀_밑틀_있음">"PL1"</definedName>
    <definedName name="목표실행">#N/A</definedName>
    <definedName name="목표원가율품의서">#N/A</definedName>
    <definedName name="무늬">[31]구분자!$L$22:$L$23</definedName>
    <definedName name="물량산출" localSheetId="3" hidden="1">{#N/A,#N/A,FALSE,"전열산출서"}</definedName>
    <definedName name="물량산출" localSheetId="2" hidden="1">{#N/A,#N/A,FALSE,"전열산출서"}</definedName>
    <definedName name="물량산출" hidden="1">{#N/A,#N/A,FALSE,"전열산출서"}</definedName>
    <definedName name="미리보기">#N/A</definedName>
    <definedName name="ㅂㄷ">[29]J直材4!$F$5:$G$5</definedName>
    <definedName name="ㅂㅁㅈㅁ">[33]J直材4!$F$5:$G$5</definedName>
    <definedName name="ㅂㅂㅂ" localSheetId="3" hidden="1">{"'용역비'!$A$4:$C$8"}</definedName>
    <definedName name="ㅂㅂㅂ" localSheetId="2" hidden="1">{"'용역비'!$A$4:$C$8"}</definedName>
    <definedName name="ㅂㅂㅂ" hidden="1">{"'용역비'!$A$4:$C$8"}</definedName>
    <definedName name="ㅂㅂㅂㅂㅂㅂ" localSheetId="3" hidden="1">{"'용역비'!$A$4:$C$8"}</definedName>
    <definedName name="ㅂㅂㅂㅂㅂㅂ" localSheetId="2" hidden="1">{"'용역비'!$A$4:$C$8"}</definedName>
    <definedName name="ㅂㅂㅂㅂㅂㅂ" hidden="1">{"'용역비'!$A$4:$C$8"}</definedName>
    <definedName name="바부" localSheetId="3" hidden="1">{"'용역비'!$A$4:$C$8"}</definedName>
    <definedName name="바부" localSheetId="2" hidden="1">{"'용역비'!$A$4:$C$8"}</definedName>
    <definedName name="바부" hidden="1">{"'용역비'!$A$4:$C$8"}</definedName>
    <definedName name="박어쟈루" localSheetId="2" hidden="1">#REF!</definedName>
    <definedName name="박어쟈루" hidden="1">#REF!</definedName>
    <definedName name="방부각재">931007</definedName>
    <definedName name="방부원주">1064010</definedName>
    <definedName name="방부판재">1037435</definedName>
    <definedName name="방수공">43587.7</definedName>
    <definedName name="방충자재">[28]자재!$D$39:$AI$46</definedName>
    <definedName name="배관공수율" hidden="1">'[34]N賃率-職'!$I$5:$I$30</definedName>
    <definedName name="벽">[9]조명율!$I$2:$J$6</definedName>
    <definedName name="변경전일위">'[35]강재창호(작업중)'!$A:$L</definedName>
    <definedName name="변경후일위">'[35]강재창호(변경후작업중)'!$A:$L</definedName>
    <definedName name="보통">30526</definedName>
    <definedName name="보할공정표">#N/A</definedName>
    <definedName name="복사" localSheetId="3" hidden="1">{#N/A,#N/A,FALSE,"전열산출서"}</definedName>
    <definedName name="복사" localSheetId="2" hidden="1">{#N/A,#N/A,FALSE,"전열산출서"}</definedName>
    <definedName name="복사" hidden="1">{#N/A,#N/A,FALSE,"전열산출서"}</definedName>
    <definedName name="부대입찰품의서">#N/A</definedName>
    <definedName name="비목코드">[36]비목코드!$A$2:$A$13</definedName>
    <definedName name="빼기">#N/A</definedName>
    <definedName name="석공">54085.2</definedName>
    <definedName name="석축1">[37]기본일위!$1:$1048576</definedName>
    <definedName name="설자">[28]설치산출!$CF$9:$CK$75</definedName>
    <definedName name="셋트앵커">2131</definedName>
    <definedName name="셋트앵커2">685.55</definedName>
    <definedName name="소니" localSheetId="2">#REF!</definedName>
    <definedName name="소니">#REF!</definedName>
    <definedName name="수량" localSheetId="3" hidden="1">{#N/A,#N/A,FALSE,"전열산출서"}</definedName>
    <definedName name="수량" localSheetId="2" hidden="1">{#N/A,#N/A,FALSE,"전열산출서"}</definedName>
    <definedName name="수량" hidden="1">{#N/A,#N/A,FALSE,"전열산출서"}</definedName>
    <definedName name="숨기기">#N/A</definedName>
    <definedName name="숨기지않기">#N/A</definedName>
    <definedName name="스텐레스판">2149455</definedName>
    <definedName name="시험용">"그림 16"</definedName>
    <definedName name="신창구분">[28]총괄집계표!$O$25:$O$32</definedName>
    <definedName name="신형태문">[28]총괄집계표!$O$35:$O$37</definedName>
    <definedName name="신형태창">[28]총괄집계표!$O$39:$O$41</definedName>
    <definedName name="신형태특수">[28]총괄집계표!$O$43:$O$48</definedName>
    <definedName name="실지수">[9]조명율!$D$2:$E$14</definedName>
    <definedName name="실행공사비추정대비표">#N/A</definedName>
    <definedName name="ㅇㄹ" localSheetId="2" hidden="1">#REF!</definedName>
    <definedName name="ㅇㄹ" hidden="1">#REF!</definedName>
    <definedName name="ㅇㅇㅇㅇ" localSheetId="2" hidden="1">#REF!</definedName>
    <definedName name="ㅇㅇㅇㅇ" hidden="1">#REF!</definedName>
    <definedName name="ㅇㅎㅇㅎ" localSheetId="3" hidden="1">{"'용역비'!$A$4:$C$8"}</definedName>
    <definedName name="ㅇㅎㅇㅎ" localSheetId="2" hidden="1">{"'용역비'!$A$4:$C$8"}</definedName>
    <definedName name="ㅇㅎㅇㅎ" hidden="1">{"'용역비'!$A$4:$C$8"}</definedName>
    <definedName name="ㅇ호" localSheetId="3" hidden="1">{"'용역비'!$A$4:$C$8"}</definedName>
    <definedName name="ㅇ호" localSheetId="2" hidden="1">{"'용역비'!$A$4:$C$8"}</definedName>
    <definedName name="ㅇ호" hidden="1">{"'용역비'!$A$4:$C$8"}</definedName>
    <definedName name="ㅇ호ㅓ" localSheetId="3" hidden="1">{"'용역비'!$A$4:$C$8"}</definedName>
    <definedName name="ㅇ호ㅓ" localSheetId="2" hidden="1">{"'용역비'!$A$4:$C$8"}</definedName>
    <definedName name="ㅇ호ㅓ" hidden="1">{"'용역비'!$A$4:$C$8"}</definedName>
    <definedName name="ㅇ호ㅓㅇㅎ" localSheetId="3" hidden="1">{"'용역비'!$A$4:$C$8"}</definedName>
    <definedName name="ㅇ호ㅓㅇㅎ" localSheetId="2" hidden="1">{"'용역비'!$A$4:$C$8"}</definedName>
    <definedName name="ㅇ호ㅓㅇㅎ" hidden="1">{"'용역비'!$A$4:$C$8"}</definedName>
    <definedName name="ㅇ호ㅓㅇ호ㅓ" localSheetId="3" hidden="1">{"'용역비'!$A$4:$C$8"}</definedName>
    <definedName name="ㅇ호ㅓㅇ호ㅓ" localSheetId="2" hidden="1">{"'용역비'!$A$4:$C$8"}</definedName>
    <definedName name="ㅇ호ㅓㅇ호ㅓ" hidden="1">{"'용역비'!$A$4:$C$8"}</definedName>
    <definedName name="ㅇ호ㅓㅎ" localSheetId="3" hidden="1">{"'용역비'!$A$4:$C$8"}</definedName>
    <definedName name="ㅇ호ㅓㅎ" localSheetId="2" hidden="1">{"'용역비'!$A$4:$C$8"}</definedName>
    <definedName name="ㅇ호ㅓㅎ" hidden="1">{"'용역비'!$A$4:$C$8"}</definedName>
    <definedName name="ㅇ호ㅓ호ㅓ" localSheetId="3" hidden="1">{"'용역비'!$A$4:$C$8"}</definedName>
    <definedName name="ㅇ호ㅓ호ㅓ" localSheetId="2" hidden="1">{"'용역비'!$A$4:$C$8"}</definedName>
    <definedName name="ㅇ호ㅓ호ㅓ" hidden="1">{"'용역비'!$A$4:$C$8"}</definedName>
    <definedName name="아래">#N/A</definedName>
    <definedName name="아래1">#N/A</definedName>
    <definedName name="아사꾸라방식">#N/A</definedName>
    <definedName name="어" localSheetId="3" hidden="1">{"'용역비'!$A$4:$C$8"}</definedName>
    <definedName name="어" localSheetId="2" hidden="1">{"'용역비'!$A$4:$C$8"}</definedName>
    <definedName name="어" hidden="1">{"'용역비'!$A$4:$C$8"}</definedName>
    <definedName name="옹벽1">[37]기본일위!$1:$1048576</definedName>
    <definedName name="외주" localSheetId="3" hidden="1">{#N/A,#N/A,FALSE,"전열산출서"}</definedName>
    <definedName name="외주" localSheetId="2" hidden="1">{#N/A,#N/A,FALSE,"전열산출서"}</definedName>
    <definedName name="외주" hidden="1">{#N/A,#N/A,FALSE,"전열산출서"}</definedName>
    <definedName name="외주견적대비">#N/A</definedName>
    <definedName name="외주견적의뢰">#N/A</definedName>
    <definedName name="외주견적의뢰2">#N/A</definedName>
    <definedName name="용접공">52459.4</definedName>
    <definedName name="원가">[38]원가!$K$5:$L$720</definedName>
    <definedName name="이" localSheetId="3">[0]!돌아가기</definedName>
    <definedName name="이" localSheetId="2">[0]!돌아가기</definedName>
    <definedName name="이">[0]!돌아가기</definedName>
    <definedName name="이동" localSheetId="3">[0]!외주견적의뢰</definedName>
    <definedName name="이동" localSheetId="2">[0]!외주견적의뢰</definedName>
    <definedName name="이동">[0]!외주견적의뢰</definedName>
    <definedName name="이민상" localSheetId="2" hidden="1">[23]노임단가!#REF!</definedName>
    <definedName name="이민상" hidden="1">[23]노임단가!#REF!</definedName>
    <definedName name="이전화면">#N/A</definedName>
    <definedName name="이전화면1">#N/A</definedName>
    <definedName name="이형철근">266523</definedName>
    <definedName name="인쇄하기">#N/A</definedName>
    <definedName name="일위대가">'[39] HIT-&gt;HMC 견적(3900)'!$J$31</definedName>
    <definedName name="일집" localSheetId="2" hidden="1">#REF!</definedName>
    <definedName name="일집" hidden="1">#REF!</definedName>
    <definedName name="입찰견적초청현황">#N/A</definedName>
    <definedName name="ㅈ56ㅕ" localSheetId="3" hidden="1">{"'용역비'!$A$4:$C$8"}</definedName>
    <definedName name="ㅈ56ㅕ" localSheetId="2" hidden="1">{"'용역비'!$A$4:$C$8"}</definedName>
    <definedName name="ㅈ56ㅕ" hidden="1">{"'용역비'!$A$4:$C$8"}</definedName>
    <definedName name="ㅈㄷㄱㄷㄱㄷ" localSheetId="3" hidden="1">{"'용역비'!$A$4:$C$8"}</definedName>
    <definedName name="ㅈㄷㄱㄷㄱㄷ" localSheetId="2" hidden="1">{"'용역비'!$A$4:$C$8"}</definedName>
    <definedName name="ㅈㄷㄱㄷㄱㄷ" hidden="1">{"'용역비'!$A$4:$C$8"}</definedName>
    <definedName name="ㅈㅇ" localSheetId="3" hidden="1">{"'용역비'!$A$4:$C$8"}</definedName>
    <definedName name="ㅈㅇ" localSheetId="2" hidden="1">{"'용역비'!$A$4:$C$8"}</definedName>
    <definedName name="ㅈㅇ" hidden="1">{"'용역비'!$A$4:$C$8"}</definedName>
    <definedName name="ㅈㅈㅈㅈㅈㅈ" localSheetId="3" hidden="1">{"'용역비'!$A$4:$C$8"}</definedName>
    <definedName name="ㅈㅈㅈㅈㅈㅈ" localSheetId="2" hidden="1">{"'용역비'!$A$4:$C$8"}</definedName>
    <definedName name="ㅈㅈㅈㅈㅈㅈ" hidden="1">{"'용역비'!$A$4:$C$8"}</definedName>
    <definedName name="자재단가근거" localSheetId="2" hidden="1">#REF!</definedName>
    <definedName name="자재단가근거" hidden="1">#REF!</definedName>
    <definedName name="작업부산물" localSheetId="3" hidden="1">{"'용역비'!$A$4:$C$8"}</definedName>
    <definedName name="작업부산물" localSheetId="2" hidden="1">{"'용역비'!$A$4:$C$8"}</definedName>
    <definedName name="작업부산물" hidden="1">{"'용역비'!$A$4:$C$8"}</definedName>
    <definedName name="재집" localSheetId="3" hidden="1">{"'용역비'!$A$4:$C$8"}</definedName>
    <definedName name="재집" localSheetId="2" hidden="1">{"'용역비'!$A$4:$C$8"}</definedName>
    <definedName name="재집" hidden="1">{"'용역비'!$A$4:$C$8"}</definedName>
    <definedName name="전시" localSheetId="3" hidden="1">{"'용역비'!$A$4:$C$8"}</definedName>
    <definedName name="전시" localSheetId="2" hidden="1">{"'용역비'!$A$4:$C$8"}</definedName>
    <definedName name="전시" hidden="1">{"'용역비'!$A$4:$C$8"}</definedName>
    <definedName name="전시시설물" localSheetId="3" hidden="1">{"'용역비'!$A$4:$C$8"}</definedName>
    <definedName name="전시시설물" localSheetId="2" hidden="1">{"'용역비'!$A$4:$C$8"}</definedName>
    <definedName name="전시시설물" hidden="1">{"'용역비'!$A$4:$C$8"}</definedName>
    <definedName name="제노임">[40]제노임!$A$6:$D$195</definedName>
    <definedName name="제수추가" localSheetId="3" hidden="1">{"'용역비'!$A$4:$C$8"}</definedName>
    <definedName name="제수추가" localSheetId="2" hidden="1">{"'용역비'!$A$4:$C$8"}</definedName>
    <definedName name="제수추가" hidden="1">{"'용역비'!$A$4:$C$8"}</definedName>
    <definedName name="제조원가율">"database+전체!$A$4:$W$825"</definedName>
    <definedName name="조경">54828</definedName>
    <definedName name="조경변경">45400</definedName>
    <definedName name="줄눈">46760</definedName>
    <definedName name="집계" localSheetId="3" hidden="1">{"'용역비'!$A$4:$C$8"}</definedName>
    <definedName name="집계" localSheetId="2" hidden="1">{"'용역비'!$A$4:$C$8"}</definedName>
    <definedName name="집계" hidden="1">{"'용역비'!$A$4:$C$8"}</definedName>
    <definedName name="짝2" localSheetId="2">#REF!</definedName>
    <definedName name="짝2">#REF!</definedName>
    <definedName name="짝2_대칭" localSheetId="2">#REF!</definedName>
    <definedName name="짝2_대칭">#REF!</definedName>
    <definedName name="짝2_비대칭" localSheetId="2">#REF!</definedName>
    <definedName name="짝2_비대칭">#REF!</definedName>
    <definedName name="짝3" localSheetId="2">#REF!</definedName>
    <definedName name="짝3">#REF!</definedName>
    <definedName name="창구분">[28]구분자!$I$3:$T$18</definedName>
    <definedName name="창구분목록">[24]구분자!$J$22:$J$36</definedName>
    <definedName name="창자재">[28]자재!$D$19:$AI$38</definedName>
    <definedName name="창형태">[28]구분자!$B$3:$E$16</definedName>
    <definedName name="천사" localSheetId="3" hidden="1">{"'용역비'!$A$4:$C$8"}</definedName>
    <definedName name="천사" localSheetId="2" hidden="1">{"'용역비'!$A$4:$C$8"}</definedName>
    <definedName name="천사" hidden="1">{"'용역비'!$A$4:$C$8"}</definedName>
    <definedName name="천정">[9]조명율!$F$2:$G$6</definedName>
    <definedName name="철골공">57262.2</definedName>
    <definedName name="철근">56509</definedName>
    <definedName name="철근공">56362</definedName>
    <definedName name="초기화면">#N/A</definedName>
    <definedName name="ㅋㅌ" localSheetId="3" hidden="1">{"'용역비'!$A$4:$C$8"}</definedName>
    <definedName name="ㅋㅌ" localSheetId="2" hidden="1">{"'용역비'!$A$4:$C$8"}</definedName>
    <definedName name="ㅋㅌ" hidden="1">{"'용역비'!$A$4:$C$8"}</definedName>
    <definedName name="콘">55333</definedName>
    <definedName name="토공사현장설명서">#N/A</definedName>
    <definedName name="특별">44562</definedName>
    <definedName name="특수문_발코니" localSheetId="2">#REF!</definedName>
    <definedName name="특수문_발코니">#REF!</definedName>
    <definedName name="특수창_발코니" localSheetId="2">#REF!</definedName>
    <definedName name="특수창_발코니">#REF!</definedName>
    <definedName name="틀자재">[28]자재!$D$5:$AI$18</definedName>
    <definedName name="포장">[41]기본일위!$1:$1048576</definedName>
    <definedName name="프로파일" localSheetId="2">INDEX(#REF!,MATCH(#REF!,#REF!,0),IF(#REF!="백색사출마감",2,3))</definedName>
    <definedName name="프로파일">INDEX(#REF!,MATCH(#REF!,#REF!,0),IF(#REF!="백색사출마감",2,3))</definedName>
    <definedName name="프로파일형태">OFFSET([31]그림2!$B$1,0,0,COUNTA([31]그림2!$B:$B),1)</definedName>
    <definedName name="ㅎ" localSheetId="3" hidden="1">{"'용역비'!$A$4:$C$8"}</definedName>
    <definedName name="ㅎ" localSheetId="2" hidden="1">{"'용역비'!$A$4:$C$8"}</definedName>
    <definedName name="ㅎ" hidden="1">{"'용역비'!$A$4:$C$8"}</definedName>
    <definedName name="ㅎㅇ" localSheetId="3" hidden="1">{"'용역비'!$A$4:$C$8"}</definedName>
    <definedName name="ㅎㅇ" localSheetId="2" hidden="1">{"'용역비'!$A$4:$C$8"}</definedName>
    <definedName name="ㅎㅇ" hidden="1">{"'용역비'!$A$4:$C$8"}</definedName>
    <definedName name="ㅎ오" localSheetId="3" hidden="1">{"'용역비'!$A$4:$C$8"}</definedName>
    <definedName name="ㅎ오" localSheetId="2" hidden="1">{"'용역비'!$A$4:$C$8"}</definedName>
    <definedName name="ㅎ오" hidden="1">{"'용역비'!$A$4:$C$8"}</definedName>
    <definedName name="ㅎㅎㅎ" localSheetId="3" hidden="1">{"'용역비'!$A$4:$C$8"}</definedName>
    <definedName name="ㅎㅎㅎ" localSheetId="2" hidden="1">{"'용역비'!$A$4:$C$8"}</definedName>
    <definedName name="ㅎㅎㅎ" hidden="1">{"'용역비'!$A$4:$C$8"}</definedName>
    <definedName name="현장명">#N/A</definedName>
    <definedName name="현장설명청취보고서">#N/A</definedName>
    <definedName name="협력업체목록">#N/A</definedName>
    <definedName name="형태" localSheetId="2">INDEX(#REF!,MATCH(#REF!,#REF!,0),IF(#REF!="백색사출마감",2,3))</definedName>
    <definedName name="형태">INDEX(#REF!,MATCH(#REF!,#REF!,0),IF(#REF!="백색사출마감",2,3))</definedName>
    <definedName name="호ㅓ" localSheetId="3" hidden="1">{"'용역비'!$A$4:$C$8"}</definedName>
    <definedName name="호ㅓ" localSheetId="2" hidden="1">{"'용역비'!$A$4:$C$8"}</definedName>
    <definedName name="호ㅓ" hidden="1">{"'용역비'!$A$4:$C$8"}</definedName>
    <definedName name="홍ㅇ호" localSheetId="3" hidden="1">{"'용역비'!$A$4:$C$8"}</definedName>
    <definedName name="홍ㅇ호" localSheetId="2" hidden="1">{"'용역비'!$A$4:$C$8"}</definedName>
    <definedName name="홍ㅇ호" hidden="1">{"'용역비'!$A$4:$C$8"}</definedName>
    <definedName name="화강석두껍돌">15992</definedName>
    <definedName name="화강석두껍돌100">29319</definedName>
    <definedName name="화강석판석30">53306</definedName>
    <definedName name="흙막이및토공사견적대비표">#N/A</definedName>
    <definedName name="ㅑㅑ" localSheetId="3" hidden="1">{"'용역비'!$A$4:$C$8"}</definedName>
    <definedName name="ㅑㅑ" localSheetId="2" hidden="1">{"'용역비'!$A$4:$C$8"}</definedName>
    <definedName name="ㅑㅑ" hidden="1">{"'용역비'!$A$4:$C$8"}</definedName>
    <definedName name="ㅑㅑㅑ" localSheetId="3" hidden="1">{"'용역비'!$A$4:$C$8"}</definedName>
    <definedName name="ㅑㅑㅑ" localSheetId="2" hidden="1">{"'용역비'!$A$4:$C$8"}</definedName>
    <definedName name="ㅑㅑㅑ" hidden="1">{"'용역비'!$A$4:$C$8"}</definedName>
    <definedName name="ㅑㅑㅑㅑㅑ" localSheetId="3" hidden="1">{"'용역비'!$A$4:$C$8"}</definedName>
    <definedName name="ㅑㅑㅑㅑㅑ" localSheetId="2" hidden="1">{"'용역비'!$A$4:$C$8"}</definedName>
    <definedName name="ㅑㅑㅑㅑㅑ" hidden="1">{"'용역비'!$A$4:$C$8"}</definedName>
    <definedName name="ㅑㅑㅑㅑㅑㅑ" localSheetId="3" hidden="1">{"'용역비'!$A$4:$C$8"}</definedName>
    <definedName name="ㅑㅑㅑㅑㅑㅑ" localSheetId="2" hidden="1">{"'용역비'!$A$4:$C$8"}</definedName>
    <definedName name="ㅑㅑㅑㅑㅑㅑ" hidden="1">{"'용역비'!$A$4:$C$8"}</definedName>
    <definedName name="ㅑㅕㅕ" localSheetId="3" hidden="1">{"'용역비'!$A$4:$C$8"}</definedName>
    <definedName name="ㅑㅕㅕ" localSheetId="2" hidden="1">{"'용역비'!$A$4:$C$8"}</definedName>
    <definedName name="ㅑㅕㅕ" hidden="1">{"'용역비'!$A$4:$C$8"}</definedName>
    <definedName name="ㅔㅔ">'[42]원본(갑지)'!$A$1:$N$62</definedName>
    <definedName name="ㅔㅣ" localSheetId="3" hidden="1">{"'용역비'!$A$4:$C$8"}</definedName>
    <definedName name="ㅔㅣ" localSheetId="2" hidden="1">{"'용역비'!$A$4:$C$8"}</definedName>
    <definedName name="ㅔㅣ" hidden="1">{"'용역비'!$A$4:$C$8"}</definedName>
    <definedName name="ㅗㅓ" localSheetId="3" hidden="1">{"'제조(순번)'!$A$386:$A$387","'제조(순번)'!$A$1:$H$399"}</definedName>
    <definedName name="ㅗㅓ" localSheetId="2" hidden="1">{"'제조(순번)'!$A$386:$A$387","'제조(순번)'!$A$1:$H$399"}</definedName>
    <definedName name="ㅗㅓ" hidden="1">{"'제조(순번)'!$A$386:$A$387","'제조(순번)'!$A$1:$H$399"}</definedName>
    <definedName name="ㅛ" localSheetId="3" hidden="1">{"'용역비'!$A$4:$C$8"}</definedName>
    <definedName name="ㅛ" localSheetId="2" hidden="1">{"'용역비'!$A$4:$C$8"}</definedName>
    <definedName name="ㅛ" hidden="1">{"'용역비'!$A$4:$C$8"}</definedName>
    <definedName name="ㅛㅕㅑ" hidden="1">'[43]N賃率-職'!$I$5:$I$30</definedName>
    <definedName name="ㅛㅛㅛ" localSheetId="3" hidden="1">{"'용역비'!$A$4:$C$8"}</definedName>
    <definedName name="ㅛㅛㅛ" localSheetId="2" hidden="1">{"'용역비'!$A$4:$C$8"}</definedName>
    <definedName name="ㅛㅛㅛ" hidden="1">{"'용역비'!$A$4:$C$8"}</definedName>
    <definedName name="ㅠㄱ" localSheetId="3" hidden="1">{"'용역비'!$A$4:$C$8"}</definedName>
    <definedName name="ㅠㄱ" localSheetId="2" hidden="1">{"'용역비'!$A$4:$C$8"}</definedName>
    <definedName name="ㅠㄱ" hidden="1">{"'용역비'!$A$4:$C$8"}</definedName>
    <definedName name="ㅣ" localSheetId="3" hidden="1">{#N/A,#N/A,FALSE,"전열산출서"}</definedName>
    <definedName name="ㅣ" localSheetId="2" hidden="1">{#N/A,#N/A,FALSE,"전열산출서"}</definedName>
    <definedName name="ㅣ" hidden="1">{#N/A,#N/A,FALSE,"전열산출서"}</definedName>
    <definedName name="ㅣㅣㅣ" localSheetId="3" hidden="1">{#N/A,#N/A,FALSE,"전열산출서"}</definedName>
    <definedName name="ㅣㅣㅣ" localSheetId="2" hidden="1">{#N/A,#N/A,FALSE,"전열산출서"}</definedName>
    <definedName name="ㅣㅣㅣ" hidden="1">{#N/A,#N/A,FALSE,"전열산출서"}</definedName>
  </definedNames>
  <calcPr calcId="162913"/>
</workbook>
</file>

<file path=xl/calcChain.xml><?xml version="1.0" encoding="utf-8"?>
<calcChain xmlns="http://schemas.openxmlformats.org/spreadsheetml/2006/main">
  <c r="D4" i="16" l="1"/>
  <c r="D7" i="16" s="1"/>
  <c r="D11" i="16"/>
  <c r="D8" i="16"/>
  <c r="D9" i="16" s="1"/>
  <c r="D10" i="16" s="1"/>
  <c r="D19" i="16" l="1"/>
  <c r="D12" i="16"/>
  <c r="D20" i="16"/>
  <c r="D13" i="16"/>
  <c r="D21" i="16"/>
  <c r="D17" i="16"/>
  <c r="D18" i="16"/>
  <c r="G2276" i="6"/>
  <c r="H2276" i="6" s="1"/>
  <c r="H2277" i="6" s="1"/>
  <c r="F385" i="7" s="1"/>
  <c r="E2276" i="6"/>
  <c r="F2276" i="6" s="1"/>
  <c r="I1444" i="6"/>
  <c r="J1444" i="6" s="1"/>
  <c r="J1445" i="6" s="1"/>
  <c r="G235" i="7" s="1"/>
  <c r="G1444" i="6"/>
  <c r="H1444" i="6" s="1"/>
  <c r="I1440" i="6"/>
  <c r="J1440" i="6" s="1"/>
  <c r="J1441" i="6" s="1"/>
  <c r="G234" i="7" s="1"/>
  <c r="G1440" i="6"/>
  <c r="H1440" i="6" s="1"/>
  <c r="I1733" i="6"/>
  <c r="G1733" i="6"/>
  <c r="H1733" i="6" s="1"/>
  <c r="E1733" i="6"/>
  <c r="I1732" i="6"/>
  <c r="G1732" i="6"/>
  <c r="E2012" i="6"/>
  <c r="F2012" i="6" s="1"/>
  <c r="I2012" i="6"/>
  <c r="J2012" i="6" s="1"/>
  <c r="G2012" i="6"/>
  <c r="H2012" i="6" s="1"/>
  <c r="E2013" i="6" s="1"/>
  <c r="K2013" i="6" s="1"/>
  <c r="J2013" i="6"/>
  <c r="H2013" i="6"/>
  <c r="I2011" i="6"/>
  <c r="G2011" i="6"/>
  <c r="J1424" i="6"/>
  <c r="G230" i="7" s="1"/>
  <c r="H1424" i="6"/>
  <c r="I1423" i="6"/>
  <c r="G1423" i="6"/>
  <c r="J1420" i="6"/>
  <c r="G229" i="7" s="1"/>
  <c r="H1420" i="6"/>
  <c r="F230" i="7" s="1"/>
  <c r="I1419" i="6"/>
  <c r="G1419" i="6"/>
  <c r="H1419" i="6" s="1"/>
  <c r="D22" i="16" l="1"/>
  <c r="D23" i="16" s="1"/>
  <c r="F2277" i="6"/>
  <c r="E385" i="7" s="1"/>
  <c r="F229" i="7"/>
  <c r="K1733" i="6"/>
  <c r="J1733" i="6"/>
  <c r="H1445" i="6"/>
  <c r="H1441" i="6"/>
  <c r="F234" i="7" s="1"/>
  <c r="F1733" i="6"/>
  <c r="F2013" i="6"/>
  <c r="L2012" i="6"/>
  <c r="K2012" i="6"/>
  <c r="H2234" i="6"/>
  <c r="F377" i="7" s="1"/>
  <c r="G793" i="8" s="1"/>
  <c r="H793" i="8" s="1"/>
  <c r="F2234" i="6"/>
  <c r="E377" i="7" s="1"/>
  <c r="I2233" i="6"/>
  <c r="K2233" i="6" s="1"/>
  <c r="I1229" i="6"/>
  <c r="G1229" i="6"/>
  <c r="I1225" i="6"/>
  <c r="G1225" i="6"/>
  <c r="I1221" i="6"/>
  <c r="G1221" i="6"/>
  <c r="D24" i="16" l="1"/>
  <c r="L1733" i="6"/>
  <c r="F235" i="7"/>
  <c r="L2013" i="6"/>
  <c r="J2233" i="6"/>
  <c r="E793" i="8"/>
  <c r="I1217" i="6"/>
  <c r="G1217" i="6"/>
  <c r="I1213" i="6"/>
  <c r="G1213" i="6"/>
  <c r="I1209" i="6"/>
  <c r="G1209" i="6"/>
  <c r="D25" i="16" l="1"/>
  <c r="D26" i="16"/>
  <c r="J2234" i="6"/>
  <c r="L2233" i="6"/>
  <c r="F793" i="8"/>
  <c r="AA69" i="3"/>
  <c r="AA395" i="3"/>
  <c r="AA396" i="3"/>
  <c r="AA397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D27" i="16" l="1"/>
  <c r="D28" i="16" s="1"/>
  <c r="D29" i="16" s="1"/>
  <c r="G377" i="7"/>
  <c r="L2234" i="6"/>
  <c r="D30" i="16" l="1"/>
  <c r="I793" i="8"/>
  <c r="K793" i="8" s="1"/>
  <c r="H377" i="7"/>
  <c r="G1432" i="6"/>
  <c r="K257" i="8"/>
  <c r="E4043" i="6" l="1"/>
  <c r="F4043" i="6" s="1"/>
  <c r="G4043" i="6"/>
  <c r="I4043" i="6"/>
  <c r="J4043" i="6" s="1"/>
  <c r="E4044" i="6"/>
  <c r="F4044" i="6" s="1"/>
  <c r="G4044" i="6"/>
  <c r="H4044" i="6" s="1"/>
  <c r="I4044" i="6"/>
  <c r="J4044" i="6" s="1"/>
  <c r="K4043" i="6" l="1"/>
  <c r="K4044" i="6"/>
  <c r="L4044" i="6"/>
  <c r="H4043" i="6"/>
  <c r="G788" i="6"/>
  <c r="H788" i="6" s="1"/>
  <c r="I788" i="6"/>
  <c r="J788" i="6" s="1"/>
  <c r="K5" i="11"/>
  <c r="E784" i="6" s="1"/>
  <c r="K6" i="11"/>
  <c r="E1209" i="6" s="1"/>
  <c r="K7" i="11"/>
  <c r="E1213" i="6" s="1"/>
  <c r="K8" i="11"/>
  <c r="E1217" i="6" s="1"/>
  <c r="F1217" i="6" s="1"/>
  <c r="F1218" i="6" s="1"/>
  <c r="E198" i="7" s="1"/>
  <c r="K9" i="11"/>
  <c r="E1221" i="6" s="1"/>
  <c r="K10" i="11"/>
  <c r="E1225" i="6" s="1"/>
  <c r="K11" i="11"/>
  <c r="E1229" i="6" s="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S356" i="11"/>
  <c r="S357" i="11"/>
  <c r="S358" i="11"/>
  <c r="K359" i="11"/>
  <c r="K360" i="11"/>
  <c r="K361" i="11"/>
  <c r="K362" i="11"/>
  <c r="E409" i="8" l="1"/>
  <c r="L4043" i="6"/>
  <c r="H4045" i="6"/>
  <c r="E551" i="6"/>
  <c r="E560" i="6"/>
  <c r="I4042" i="6" l="1"/>
  <c r="F596" i="7"/>
  <c r="E3671" i="6"/>
  <c r="T596" i="7" l="1"/>
  <c r="U596" i="7" s="1"/>
  <c r="K4042" i="6"/>
  <c r="J4042" i="6"/>
  <c r="D3896" i="6"/>
  <c r="D3892" i="6"/>
  <c r="D3888" i="6"/>
  <c r="D3884" i="6"/>
  <c r="D3880" i="6"/>
  <c r="D3876" i="6"/>
  <c r="L4042" i="6" l="1"/>
  <c r="F4045" i="6" s="1"/>
  <c r="J4045" i="6"/>
  <c r="G596" i="7" s="1"/>
  <c r="D3872" i="6"/>
  <c r="B452" i="8"/>
  <c r="W596" i="7" l="1"/>
  <c r="X596" i="7" s="1"/>
  <c r="L4045" i="6"/>
  <c r="B454" i="8"/>
  <c r="D3193" i="6" l="1"/>
  <c r="D3187" i="6"/>
  <c r="G3509" i="6"/>
  <c r="G3508" i="6"/>
  <c r="A3508" i="6"/>
  <c r="G3671" i="6" l="1"/>
  <c r="G264" i="6" l="1"/>
  <c r="G2073" i="6"/>
  <c r="G2074" i="6"/>
  <c r="G3872" i="6"/>
  <c r="G3553" i="6"/>
  <c r="G633" i="6"/>
  <c r="G632" i="6"/>
  <c r="G603" i="6"/>
  <c r="G602" i="6"/>
  <c r="G3199" i="6"/>
  <c r="G3187" i="6"/>
  <c r="G3193" i="6"/>
  <c r="G382" i="6"/>
  <c r="G383" i="6"/>
  <c r="G3140" i="6"/>
  <c r="G3145" i="6"/>
  <c r="G809" i="6"/>
  <c r="G802" i="6"/>
  <c r="G3672" i="6"/>
  <c r="G3006" i="6"/>
  <c r="G2923" i="6"/>
  <c r="G2924" i="6"/>
  <c r="G2906" i="6" l="1"/>
  <c r="G2900" i="6"/>
  <c r="K1046" i="8" l="1"/>
  <c r="K1043" i="8"/>
  <c r="K1041" i="8"/>
  <c r="K1039" i="8"/>
  <c r="K1037" i="8"/>
  <c r="K1035" i="8"/>
  <c r="K1033" i="8"/>
  <c r="K1031" i="8"/>
  <c r="K1029" i="8"/>
  <c r="K1027" i="8"/>
  <c r="K1025" i="8"/>
  <c r="K1023" i="8"/>
  <c r="K1021" i="8"/>
  <c r="K1019" i="8"/>
  <c r="K1017" i="8"/>
  <c r="K1015" i="8"/>
  <c r="K1013" i="8"/>
  <c r="K1011" i="8"/>
  <c r="K1009" i="8"/>
  <c r="K1007" i="8"/>
  <c r="K1005" i="8"/>
  <c r="K1003" i="8"/>
  <c r="K1001" i="8"/>
  <c r="K988" i="8"/>
  <c r="K998" i="8"/>
  <c r="K996" i="8"/>
  <c r="K994" i="8"/>
  <c r="K992" i="8"/>
  <c r="K990" i="8"/>
  <c r="K986" i="8"/>
  <c r="K984" i="8"/>
  <c r="K982" i="8"/>
  <c r="K980" i="8"/>
  <c r="K977" i="8"/>
  <c r="K975" i="8"/>
  <c r="K973" i="8"/>
  <c r="K971" i="8"/>
  <c r="K969" i="8"/>
  <c r="K967" i="8"/>
  <c r="K965" i="8"/>
  <c r="K963" i="8"/>
  <c r="K961" i="8"/>
  <c r="K959" i="8"/>
  <c r="K956" i="8"/>
  <c r="K954" i="8"/>
  <c r="K952" i="8"/>
  <c r="K950" i="8"/>
  <c r="K948" i="8"/>
  <c r="K946" i="8"/>
  <c r="K944" i="8"/>
  <c r="K942" i="8"/>
  <c r="K940" i="8"/>
  <c r="K938" i="8"/>
  <c r="K935" i="8"/>
  <c r="K933" i="8"/>
  <c r="K931" i="8"/>
  <c r="K929" i="8"/>
  <c r="K927" i="8"/>
  <c r="K925" i="8"/>
  <c r="K923" i="8"/>
  <c r="K921" i="8"/>
  <c r="K919" i="8"/>
  <c r="K917" i="8"/>
  <c r="K915" i="8"/>
  <c r="K913" i="8"/>
  <c r="K911" i="8"/>
  <c r="K909" i="8"/>
  <c r="K907" i="8"/>
  <c r="K905" i="8"/>
  <c r="K903" i="8"/>
  <c r="K901" i="8"/>
  <c r="K898" i="8"/>
  <c r="K896" i="8"/>
  <c r="K894" i="8"/>
  <c r="K892" i="8"/>
  <c r="K890" i="8"/>
  <c r="K888" i="8"/>
  <c r="K886" i="8"/>
  <c r="K884" i="8"/>
  <c r="K882" i="8"/>
  <c r="K880" i="8"/>
  <c r="G881" i="8"/>
  <c r="H881" i="8" s="1"/>
  <c r="I881" i="8"/>
  <c r="J881" i="8" s="1"/>
  <c r="K877" i="8"/>
  <c r="K875" i="8"/>
  <c r="K873" i="8"/>
  <c r="K871" i="8"/>
  <c r="K869" i="8"/>
  <c r="K867" i="8"/>
  <c r="K865" i="8"/>
  <c r="K863" i="8"/>
  <c r="K861" i="8"/>
  <c r="K859" i="8"/>
  <c r="K857" i="8"/>
  <c r="K855" i="8"/>
  <c r="K846" i="8"/>
  <c r="K844" i="8"/>
  <c r="K842" i="8"/>
  <c r="K852" i="8"/>
  <c r="K850" i="8"/>
  <c r="K848" i="8"/>
  <c r="K840" i="8"/>
  <c r="K838" i="8"/>
  <c r="K836" i="8"/>
  <c r="K834" i="8"/>
  <c r="K832" i="8"/>
  <c r="K830" i="8"/>
  <c r="K828" i="8"/>
  <c r="K826" i="8"/>
  <c r="K824" i="8"/>
  <c r="K821" i="8"/>
  <c r="K819" i="8"/>
  <c r="K817" i="8"/>
  <c r="K815" i="8"/>
  <c r="K813" i="8"/>
  <c r="K811" i="8"/>
  <c r="K809" i="8"/>
  <c r="K807" i="8"/>
  <c r="K805" i="8"/>
  <c r="K803" i="8"/>
  <c r="K801" i="8"/>
  <c r="K799" i="8"/>
  <c r="K796" i="8"/>
  <c r="K792" i="8"/>
  <c r="K790" i="8"/>
  <c r="K788" i="8"/>
  <c r="K786" i="8"/>
  <c r="K784" i="8"/>
  <c r="K782" i="8"/>
  <c r="K780" i="8"/>
  <c r="K778" i="8"/>
  <c r="K776" i="8"/>
  <c r="K769" i="8"/>
  <c r="K773" i="8"/>
  <c r="K771" i="8"/>
  <c r="K767" i="8"/>
  <c r="K765" i="8"/>
  <c r="K763" i="8"/>
  <c r="K761" i="8"/>
  <c r="K757" i="8"/>
  <c r="K755" i="8"/>
  <c r="K753" i="8"/>
  <c r="K750" i="8"/>
  <c r="K748" i="8"/>
  <c r="K746" i="8"/>
  <c r="K742" i="8"/>
  <c r="K744" i="8"/>
  <c r="K740" i="8"/>
  <c r="K738" i="8"/>
  <c r="K736" i="8"/>
  <c r="K734" i="8"/>
  <c r="K732" i="8"/>
  <c r="K729" i="8"/>
  <c r="K727" i="8"/>
  <c r="K725" i="8"/>
  <c r="K723" i="8"/>
  <c r="K721" i="8" l="1"/>
  <c r="K719" i="8"/>
  <c r="K717" i="8"/>
  <c r="K715" i="8"/>
  <c r="K713" i="8"/>
  <c r="K711" i="8"/>
  <c r="K709" i="8"/>
  <c r="K706" i="8"/>
  <c r="K704" i="8"/>
  <c r="K702" i="8"/>
  <c r="K700" i="8"/>
  <c r="K698" i="8"/>
  <c r="K696" i="8"/>
  <c r="K694" i="8"/>
  <c r="K692" i="8"/>
  <c r="K690" i="8"/>
  <c r="K688" i="8"/>
  <c r="K686" i="8"/>
  <c r="K684" i="8"/>
  <c r="K682" i="8"/>
  <c r="K679" i="8"/>
  <c r="K677" i="8"/>
  <c r="K675" i="8"/>
  <c r="K673" i="8"/>
  <c r="K671" i="8"/>
  <c r="K669" i="8"/>
  <c r="K667" i="8"/>
  <c r="K665" i="8"/>
  <c r="K663" i="8"/>
  <c r="K661" i="8"/>
  <c r="K658" i="8"/>
  <c r="K656" i="8"/>
  <c r="K654" i="8"/>
  <c r="K652" i="8"/>
  <c r="K650" i="8"/>
  <c r="K648" i="8"/>
  <c r="K646" i="8"/>
  <c r="K644" i="8"/>
  <c r="K642" i="8"/>
  <c r="K640" i="8"/>
  <c r="K637" i="8"/>
  <c r="K635" i="8"/>
  <c r="K633" i="8"/>
  <c r="K631" i="8"/>
  <c r="K629" i="8"/>
  <c r="K627" i="8"/>
  <c r="K625" i="8"/>
  <c r="K623" i="8"/>
  <c r="K621" i="8"/>
  <c r="K619" i="8"/>
  <c r="K616" i="8"/>
  <c r="K614" i="8"/>
  <c r="K612" i="8"/>
  <c r="K610" i="8"/>
  <c r="K608" i="8"/>
  <c r="K606" i="8"/>
  <c r="K604" i="8"/>
  <c r="K602" i="8"/>
  <c r="K600" i="8"/>
  <c r="K598" i="8"/>
  <c r="K595" i="8"/>
  <c r="K593" i="8"/>
  <c r="K591" i="8"/>
  <c r="K589" i="8"/>
  <c r="K587" i="8"/>
  <c r="K585" i="8"/>
  <c r="K583" i="8"/>
  <c r="K581" i="8"/>
  <c r="K574" i="8"/>
  <c r="K572" i="8"/>
  <c r="K570" i="8"/>
  <c r="K568" i="8"/>
  <c r="K566" i="8"/>
  <c r="K564" i="8"/>
  <c r="K562" i="8"/>
  <c r="K560" i="8"/>
  <c r="K558" i="8"/>
  <c r="K556" i="8"/>
  <c r="K579" i="8" l="1"/>
  <c r="K577" i="8"/>
  <c r="K553" i="8"/>
  <c r="K549" i="8"/>
  <c r="K551" i="8"/>
  <c r="K547" i="8"/>
  <c r="K545" i="8"/>
  <c r="K543" i="8"/>
  <c r="K541" i="8"/>
  <c r="K539" i="8"/>
  <c r="K537" i="8"/>
  <c r="K535" i="8"/>
  <c r="K533" i="8"/>
  <c r="K530" i="8"/>
  <c r="K528" i="8"/>
  <c r="K526" i="8"/>
  <c r="K524" i="8"/>
  <c r="K522" i="8"/>
  <c r="K520" i="8"/>
  <c r="K518" i="8"/>
  <c r="K516" i="8"/>
  <c r="K514" i="8"/>
  <c r="K512" i="8"/>
  <c r="K509" i="8"/>
  <c r="K507" i="8"/>
  <c r="K505" i="8"/>
  <c r="K503" i="8"/>
  <c r="K501" i="8"/>
  <c r="K499" i="8"/>
  <c r="K497" i="8"/>
  <c r="K495" i="8"/>
  <c r="K493" i="8"/>
  <c r="K491" i="8"/>
  <c r="K488" i="8"/>
  <c r="K486" i="8"/>
  <c r="K484" i="8"/>
  <c r="K482" i="8"/>
  <c r="K480" i="8"/>
  <c r="K478" i="8"/>
  <c r="K476" i="8"/>
  <c r="K474" i="8"/>
  <c r="K472" i="8"/>
  <c r="K470" i="8"/>
  <c r="K468" i="8"/>
  <c r="K465" i="8"/>
  <c r="K463" i="8"/>
  <c r="K459" i="8"/>
  <c r="K457" i="8"/>
  <c r="K455" i="8"/>
  <c r="K453" i="8"/>
  <c r="K451" i="8"/>
  <c r="K449" i="8"/>
  <c r="K447" i="8"/>
  <c r="K445" i="8"/>
  <c r="K442" i="8"/>
  <c r="K440" i="8"/>
  <c r="K438" i="8"/>
  <c r="K436" i="8"/>
  <c r="K432" i="8"/>
  <c r="K430" i="8"/>
  <c r="K418" i="8"/>
  <c r="K394" i="8"/>
  <c r="K392" i="8"/>
  <c r="K390" i="8"/>
  <c r="K387" i="8"/>
  <c r="K385" i="8"/>
  <c r="K383" i="8"/>
  <c r="K381" i="8"/>
  <c r="K379" i="8"/>
  <c r="K377" i="8"/>
  <c r="K375" i="8"/>
  <c r="K373" i="8"/>
  <c r="K371" i="8"/>
  <c r="K369" i="8"/>
  <c r="K367" i="8"/>
  <c r="K365" i="8"/>
  <c r="K363" i="8"/>
  <c r="K361" i="8"/>
  <c r="K330" i="8"/>
  <c r="K358" i="8"/>
  <c r="K356" i="8"/>
  <c r="K354" i="8"/>
  <c r="K352" i="8"/>
  <c r="K350" i="8"/>
  <c r="K348" i="8"/>
  <c r="K346" i="8"/>
  <c r="K344" i="8"/>
  <c r="K342" i="8"/>
  <c r="K340" i="8"/>
  <c r="K338" i="8"/>
  <c r="K336" i="8"/>
  <c r="K334" i="8"/>
  <c r="K332" i="8"/>
  <c r="K328" i="8"/>
  <c r="K326" i="8"/>
  <c r="K324" i="8"/>
  <c r="K322" i="8"/>
  <c r="K320" i="8"/>
  <c r="K317" i="8"/>
  <c r="K315" i="8"/>
  <c r="K313" i="8"/>
  <c r="K311" i="8"/>
  <c r="K309" i="8"/>
  <c r="K307" i="8"/>
  <c r="K305" i="8"/>
  <c r="K303" i="8"/>
  <c r="K301" i="8"/>
  <c r="K299" i="8"/>
  <c r="K297" i="8"/>
  <c r="K295" i="8"/>
  <c r="K292" i="8"/>
  <c r="K290" i="8"/>
  <c r="K288" i="8"/>
  <c r="K286" i="8"/>
  <c r="K284" i="8"/>
  <c r="K282" i="8"/>
  <c r="K280" i="8"/>
  <c r="K278" i="8"/>
  <c r="K276" i="8"/>
  <c r="K274" i="8"/>
  <c r="K272" i="8"/>
  <c r="K269" i="8"/>
  <c r="K267" i="8"/>
  <c r="K265" i="8"/>
  <c r="K263" i="8"/>
  <c r="K261" i="8"/>
  <c r="K259" i="8"/>
  <c r="K255" i="8"/>
  <c r="K253" i="8"/>
  <c r="K251" i="8"/>
  <c r="K249" i="8"/>
  <c r="K246" i="8"/>
  <c r="K244" i="8"/>
  <c r="K242" i="8"/>
  <c r="K240" i="8"/>
  <c r="K238" i="8"/>
  <c r="K236" i="8"/>
  <c r="K234" i="8"/>
  <c r="K232" i="8"/>
  <c r="K230" i="8"/>
  <c r="K228" i="8"/>
  <c r="K226" i="8"/>
  <c r="K224" i="8"/>
  <c r="K222" i="8"/>
  <c r="K219" i="8"/>
  <c r="K217" i="8"/>
  <c r="K215" i="8"/>
  <c r="K213" i="8"/>
  <c r="K211" i="8"/>
  <c r="K209" i="8"/>
  <c r="K207" i="8"/>
  <c r="K205" i="8"/>
  <c r="K203" i="8"/>
  <c r="K201" i="8"/>
  <c r="K199" i="8"/>
  <c r="K197" i="8"/>
  <c r="K194" i="8"/>
  <c r="K192" i="8"/>
  <c r="K190" i="8"/>
  <c r="K188" i="8"/>
  <c r="K186" i="8"/>
  <c r="K184" i="8"/>
  <c r="K182" i="8"/>
  <c r="K180" i="8"/>
  <c r="K178" i="8"/>
  <c r="K176" i="8"/>
  <c r="K173" i="8"/>
  <c r="K171" i="8"/>
  <c r="K169" i="8"/>
  <c r="K167" i="8"/>
  <c r="K165" i="8"/>
  <c r="K163" i="8"/>
  <c r="K161" i="8"/>
  <c r="K159" i="8"/>
  <c r="K157" i="8"/>
  <c r="K155" i="8"/>
  <c r="K152" i="8"/>
  <c r="K150" i="8"/>
  <c r="K148" i="8"/>
  <c r="K146" i="8"/>
  <c r="K144" i="8"/>
  <c r="K142" i="8"/>
  <c r="K140" i="8"/>
  <c r="K136" i="8"/>
  <c r="K134" i="8"/>
  <c r="K131" i="8"/>
  <c r="K129" i="8"/>
  <c r="K127" i="8"/>
  <c r="K125" i="8"/>
  <c r="K123" i="8"/>
  <c r="K121" i="8"/>
  <c r="K119" i="8"/>
  <c r="K117" i="8"/>
  <c r="K115" i="8"/>
  <c r="K113" i="8"/>
  <c r="K110" i="8"/>
  <c r="K108" i="8"/>
  <c r="K106" i="8"/>
  <c r="K104" i="8"/>
  <c r="K102" i="8"/>
  <c r="K100" i="8"/>
  <c r="K98" i="8"/>
  <c r="K96" i="8"/>
  <c r="K94" i="8"/>
  <c r="K92" i="8"/>
  <c r="K88" i="8"/>
  <c r="K86" i="8"/>
  <c r="K84" i="8"/>
  <c r="K82" i="8"/>
  <c r="K80" i="8"/>
  <c r="K78" i="8"/>
  <c r="K76" i="8"/>
  <c r="K74" i="8"/>
  <c r="K72" i="8"/>
  <c r="K70" i="8"/>
  <c r="K67" i="8"/>
  <c r="K65" i="8"/>
  <c r="K63" i="8"/>
  <c r="K61" i="8"/>
  <c r="K59" i="8"/>
  <c r="K57" i="8"/>
  <c r="K55" i="8"/>
  <c r="K53" i="8"/>
  <c r="K51" i="8"/>
  <c r="K49" i="8"/>
  <c r="K47" i="8"/>
  <c r="K45" i="8"/>
  <c r="K43" i="8"/>
  <c r="K41" i="8"/>
  <c r="K39" i="8"/>
  <c r="K37" i="8"/>
  <c r="K35" i="8"/>
  <c r="K32" i="8"/>
  <c r="K30" i="8"/>
  <c r="K28" i="8"/>
  <c r="K26" i="8"/>
  <c r="K24" i="8"/>
  <c r="K22" i="8"/>
  <c r="K20" i="8"/>
  <c r="K18" i="8"/>
  <c r="K16" i="8"/>
  <c r="K14" i="8"/>
  <c r="K12" i="8"/>
  <c r="K6" i="8"/>
  <c r="K8" i="8"/>
  <c r="K10" i="8"/>
  <c r="I937" i="8" l="1"/>
  <c r="G937" i="8"/>
  <c r="H937" i="8" s="1"/>
  <c r="I934" i="8"/>
  <c r="J934" i="8" s="1"/>
  <c r="G934" i="8"/>
  <c r="AY935" i="8" s="1"/>
  <c r="E934" i="8"/>
  <c r="I932" i="8"/>
  <c r="J932" i="8" s="1"/>
  <c r="G932" i="8"/>
  <c r="E932" i="8"/>
  <c r="I930" i="8"/>
  <c r="J930" i="8" s="1"/>
  <c r="G930" i="8"/>
  <c r="E930" i="8"/>
  <c r="F930" i="8" s="1"/>
  <c r="I891" i="8"/>
  <c r="J891" i="8" s="1"/>
  <c r="G891" i="8"/>
  <c r="H891" i="8" s="1"/>
  <c r="I889" i="8"/>
  <c r="J889" i="8" s="1"/>
  <c r="G889" i="8"/>
  <c r="H889" i="8" s="1"/>
  <c r="I887" i="8"/>
  <c r="J887" i="8" s="1"/>
  <c r="G887" i="8"/>
  <c r="H887" i="8" s="1"/>
  <c r="I885" i="8"/>
  <c r="J885" i="8" s="1"/>
  <c r="G885" i="8"/>
  <c r="H885" i="8" s="1"/>
  <c r="I883" i="8"/>
  <c r="G883" i="8"/>
  <c r="H883" i="8" s="1"/>
  <c r="I879" i="8"/>
  <c r="J879" i="8" s="1"/>
  <c r="G879" i="8"/>
  <c r="H879" i="8" s="1"/>
  <c r="I876" i="8"/>
  <c r="J876" i="8" s="1"/>
  <c r="G876" i="8"/>
  <c r="H876" i="8" s="1"/>
  <c r="I874" i="8"/>
  <c r="J874" i="8" s="1"/>
  <c r="G874" i="8"/>
  <c r="H874" i="8" s="1"/>
  <c r="I872" i="8"/>
  <c r="J872" i="8" s="1"/>
  <c r="G872" i="8"/>
  <c r="H872" i="8" s="1"/>
  <c r="G814" i="8"/>
  <c r="H814" i="8" s="1"/>
  <c r="E814" i="8"/>
  <c r="F814" i="8" s="1"/>
  <c r="G812" i="8"/>
  <c r="H812" i="8" s="1"/>
  <c r="E812" i="8"/>
  <c r="F812" i="8" s="1"/>
  <c r="G810" i="8"/>
  <c r="H810" i="8" s="1"/>
  <c r="E810" i="8"/>
  <c r="I710" i="8"/>
  <c r="J710" i="8" s="1"/>
  <c r="G710" i="8"/>
  <c r="H710" i="8" s="1"/>
  <c r="I703" i="8"/>
  <c r="J703" i="8" s="1"/>
  <c r="G703" i="8"/>
  <c r="H703" i="8" s="1"/>
  <c r="I685" i="8"/>
  <c r="J685" i="8" s="1"/>
  <c r="G685" i="8"/>
  <c r="H685" i="8" s="1"/>
  <c r="I601" i="8"/>
  <c r="J601" i="8" s="1"/>
  <c r="G601" i="8"/>
  <c r="H601" i="8" s="1"/>
  <c r="I492" i="8"/>
  <c r="J492" i="8" s="1"/>
  <c r="G492" i="8"/>
  <c r="H492" i="8" s="1"/>
  <c r="I490" i="8"/>
  <c r="J490" i="8" s="1"/>
  <c r="G490" i="8"/>
  <c r="H490" i="8" s="1"/>
  <c r="I487" i="8"/>
  <c r="J487" i="8" s="1"/>
  <c r="G487" i="8"/>
  <c r="H487" i="8" s="1"/>
  <c r="I485" i="8"/>
  <c r="J485" i="8" s="1"/>
  <c r="G485" i="8"/>
  <c r="H485" i="8" s="1"/>
  <c r="I481" i="8"/>
  <c r="J481" i="8" s="1"/>
  <c r="I475" i="8"/>
  <c r="J475" i="8" s="1"/>
  <c r="G475" i="8"/>
  <c r="H475" i="8" s="1"/>
  <c r="I473" i="8"/>
  <c r="J473" i="8" s="1"/>
  <c r="G473" i="8"/>
  <c r="H473" i="8" s="1"/>
  <c r="I4037" i="6"/>
  <c r="G4037" i="6"/>
  <c r="E4037" i="6"/>
  <c r="I4036" i="6"/>
  <c r="G4036" i="6"/>
  <c r="E4036" i="6"/>
  <c r="G4032" i="6"/>
  <c r="E4032" i="6"/>
  <c r="F4032" i="6" s="1"/>
  <c r="I4027" i="6"/>
  <c r="G4027" i="6"/>
  <c r="E4027" i="6"/>
  <c r="I4026" i="6"/>
  <c r="J4026" i="6" s="1"/>
  <c r="G4026" i="6"/>
  <c r="E4026" i="6"/>
  <c r="F4026" i="6" s="1"/>
  <c r="I4021" i="6"/>
  <c r="G4021" i="6"/>
  <c r="H4021" i="6" s="1"/>
  <c r="E4021" i="6"/>
  <c r="I4020" i="6"/>
  <c r="G4020" i="6"/>
  <c r="E4020" i="6"/>
  <c r="I4015" i="6"/>
  <c r="G4015" i="6"/>
  <c r="H4015" i="6" s="1"/>
  <c r="E4015" i="6"/>
  <c r="I4014" i="6"/>
  <c r="J4014" i="6" s="1"/>
  <c r="G4014" i="6"/>
  <c r="E4014" i="6"/>
  <c r="I4010" i="6"/>
  <c r="G4010" i="6"/>
  <c r="E4010" i="6"/>
  <c r="I4008" i="6"/>
  <c r="G4008" i="6"/>
  <c r="H4008" i="6" s="1"/>
  <c r="G4007" i="6"/>
  <c r="H4007" i="6" s="1"/>
  <c r="E4007" i="6"/>
  <c r="I4003" i="6"/>
  <c r="G4003" i="6"/>
  <c r="E4003" i="6"/>
  <c r="F4003" i="6" s="1"/>
  <c r="I4001" i="6"/>
  <c r="G4001" i="6"/>
  <c r="H4001" i="6" s="1"/>
  <c r="G4000" i="6"/>
  <c r="H4000" i="6" s="1"/>
  <c r="E4000" i="6"/>
  <c r="F4000" i="6" s="1"/>
  <c r="I3996" i="6"/>
  <c r="G3996" i="6"/>
  <c r="E3996" i="6"/>
  <c r="I3994" i="6"/>
  <c r="J3994" i="6" s="1"/>
  <c r="G3994" i="6"/>
  <c r="G3993" i="6"/>
  <c r="H3993" i="6" s="1"/>
  <c r="E3993" i="6"/>
  <c r="F3993" i="6" s="1"/>
  <c r="I3988" i="6"/>
  <c r="J3988" i="6" s="1"/>
  <c r="G3988" i="6"/>
  <c r="E3988" i="6"/>
  <c r="I3987" i="6"/>
  <c r="G3987" i="6"/>
  <c r="E3987" i="6"/>
  <c r="I3981" i="6"/>
  <c r="G3981" i="6"/>
  <c r="H3981" i="6" s="1"/>
  <c r="I3980" i="6"/>
  <c r="J3980" i="6" s="1"/>
  <c r="G3980" i="6"/>
  <c r="I3975" i="6"/>
  <c r="G3975" i="6"/>
  <c r="E3975" i="6"/>
  <c r="I3974" i="6"/>
  <c r="G3974" i="6"/>
  <c r="H3974" i="6" s="1"/>
  <c r="E3974" i="6"/>
  <c r="I3968" i="6"/>
  <c r="J3968" i="6" s="1"/>
  <c r="G3968" i="6"/>
  <c r="I3967" i="6"/>
  <c r="G3967" i="6"/>
  <c r="I3962" i="6"/>
  <c r="J3962" i="6" s="1"/>
  <c r="G3962" i="6"/>
  <c r="E3962" i="6"/>
  <c r="I3961" i="6"/>
  <c r="G3961" i="6"/>
  <c r="H3961" i="6" s="1"/>
  <c r="E3961" i="6"/>
  <c r="I3956" i="6"/>
  <c r="J3956" i="6" s="1"/>
  <c r="G3956" i="6"/>
  <c r="E3956" i="6"/>
  <c r="I3955" i="6"/>
  <c r="G3955" i="6"/>
  <c r="E3955" i="6"/>
  <c r="I3950" i="6"/>
  <c r="J3950" i="6" s="1"/>
  <c r="G3950" i="6"/>
  <c r="E3950" i="6"/>
  <c r="I3949" i="6"/>
  <c r="G3949" i="6"/>
  <c r="H3949" i="6" s="1"/>
  <c r="E3949" i="6"/>
  <c r="I3945" i="6"/>
  <c r="J3945" i="6" s="1"/>
  <c r="G3945" i="6"/>
  <c r="I3944" i="6"/>
  <c r="J3944" i="6" s="1"/>
  <c r="G3944" i="6"/>
  <c r="I3940" i="6"/>
  <c r="G3940" i="6"/>
  <c r="E3940" i="6"/>
  <c r="I3938" i="6"/>
  <c r="G3938" i="6"/>
  <c r="H3938" i="6" s="1"/>
  <c r="G3937" i="6"/>
  <c r="E3937" i="6"/>
  <c r="F3937" i="6" s="1"/>
  <c r="I3933" i="6"/>
  <c r="G3933" i="6"/>
  <c r="E3933" i="6"/>
  <c r="I3929" i="6"/>
  <c r="G3929" i="6"/>
  <c r="E3929" i="6"/>
  <c r="I3925" i="6"/>
  <c r="G3925" i="6"/>
  <c r="H3925" i="6" s="1"/>
  <c r="H3926" i="6" s="1"/>
  <c r="F665" i="7" s="1"/>
  <c r="E3925" i="6"/>
  <c r="I3921" i="6"/>
  <c r="G3921" i="6"/>
  <c r="E3921" i="6"/>
  <c r="F3921" i="6" s="1"/>
  <c r="F3922" i="6" s="1"/>
  <c r="E664" i="7" s="1"/>
  <c r="Q664" i="7" s="1"/>
  <c r="R664" i="7" s="1"/>
  <c r="I3916" i="6"/>
  <c r="G3916" i="6"/>
  <c r="H3916" i="6" s="1"/>
  <c r="E3917" i="6" s="1"/>
  <c r="F3917" i="6" s="1"/>
  <c r="E3916" i="6"/>
  <c r="I3915" i="6"/>
  <c r="J3915" i="6" s="1"/>
  <c r="G3915" i="6"/>
  <c r="I3910" i="6"/>
  <c r="G3910" i="6"/>
  <c r="E3910" i="6"/>
  <c r="I3905" i="6"/>
  <c r="G3905" i="6"/>
  <c r="H3905" i="6" s="1"/>
  <c r="E3906" i="6" s="1"/>
  <c r="F3906" i="6" s="1"/>
  <c r="E3905" i="6"/>
  <c r="I3900" i="6"/>
  <c r="J3900" i="6" s="1"/>
  <c r="G3900" i="6"/>
  <c r="E3900" i="6"/>
  <c r="I3896" i="6"/>
  <c r="G3896" i="6"/>
  <c r="E3896" i="6"/>
  <c r="I3892" i="6"/>
  <c r="G3892" i="6"/>
  <c r="E3892" i="6"/>
  <c r="F3892" i="6" s="1"/>
  <c r="F3893" i="6" s="1"/>
  <c r="I3888" i="6"/>
  <c r="G3888" i="6"/>
  <c r="E3888" i="6"/>
  <c r="I3884" i="6"/>
  <c r="J3884" i="6" s="1"/>
  <c r="J3885" i="6" s="1"/>
  <c r="G656" i="7" s="1"/>
  <c r="W656" i="7" s="1"/>
  <c r="X656" i="7" s="1"/>
  <c r="G3884" i="6"/>
  <c r="E3884" i="6"/>
  <c r="F3884" i="6" s="1"/>
  <c r="F3885" i="6" s="1"/>
  <c r="I3880" i="6"/>
  <c r="G3880" i="6"/>
  <c r="H3880" i="6" s="1"/>
  <c r="H3881" i="6" s="1"/>
  <c r="F655" i="7" s="1"/>
  <c r="T655" i="7" s="1"/>
  <c r="U655" i="7" s="1"/>
  <c r="E3880" i="6"/>
  <c r="I3876" i="6"/>
  <c r="G3876" i="6"/>
  <c r="E3876" i="6"/>
  <c r="I3872" i="6"/>
  <c r="E3872" i="6"/>
  <c r="I3867" i="6"/>
  <c r="G3867" i="6"/>
  <c r="H3867" i="6" s="1"/>
  <c r="I3863" i="6"/>
  <c r="G3863" i="6"/>
  <c r="H3863" i="6" s="1"/>
  <c r="I3862" i="6"/>
  <c r="G3862" i="6"/>
  <c r="H3862" i="6" s="1"/>
  <c r="I3861" i="6"/>
  <c r="G3861" i="6"/>
  <c r="E3861" i="6"/>
  <c r="I3860" i="6"/>
  <c r="J3860" i="6" s="1"/>
  <c r="G3860" i="6"/>
  <c r="E3860" i="6"/>
  <c r="I3856" i="6"/>
  <c r="G3856" i="6"/>
  <c r="H3856" i="6" s="1"/>
  <c r="E3856" i="6"/>
  <c r="I3854" i="6"/>
  <c r="J3854" i="6" s="1"/>
  <c r="G3854" i="6"/>
  <c r="G3853" i="6"/>
  <c r="E3853" i="6"/>
  <c r="G3849" i="6"/>
  <c r="E3849" i="6"/>
  <c r="G3845" i="6"/>
  <c r="H3845" i="6" s="1"/>
  <c r="H3846" i="6" s="1"/>
  <c r="F648" i="7" s="1"/>
  <c r="T648" i="7" s="1"/>
  <c r="U648" i="7" s="1"/>
  <c r="E3845" i="6"/>
  <c r="G3841" i="6"/>
  <c r="H3841" i="6" s="1"/>
  <c r="H3842" i="6" s="1"/>
  <c r="F647" i="7" s="1"/>
  <c r="E3841" i="6"/>
  <c r="G3837" i="6"/>
  <c r="H3837" i="6" s="1"/>
  <c r="H3838" i="6" s="1"/>
  <c r="F646" i="7" s="1"/>
  <c r="T646" i="7" s="1"/>
  <c r="U646" i="7" s="1"/>
  <c r="E3837" i="6"/>
  <c r="G3833" i="6"/>
  <c r="H3833" i="6" s="1"/>
  <c r="H3834" i="6" s="1"/>
  <c r="F645" i="7" s="1"/>
  <c r="T645" i="7" s="1"/>
  <c r="U645" i="7" s="1"/>
  <c r="E3833" i="6"/>
  <c r="I3829" i="6"/>
  <c r="J3829" i="6" s="1"/>
  <c r="G3829" i="6"/>
  <c r="E3829" i="6"/>
  <c r="I3827" i="6"/>
  <c r="J3827" i="6" s="1"/>
  <c r="G3827" i="6"/>
  <c r="H3827" i="6" s="1"/>
  <c r="G3826" i="6"/>
  <c r="E3826" i="6"/>
  <c r="F3826" i="6" s="1"/>
  <c r="I3822" i="6"/>
  <c r="G3822" i="6"/>
  <c r="I3821" i="6"/>
  <c r="G3821" i="6"/>
  <c r="H3821" i="6" s="1"/>
  <c r="I3816" i="6"/>
  <c r="G3816" i="6"/>
  <c r="H3816" i="6" s="1"/>
  <c r="E3816" i="6"/>
  <c r="I3815" i="6"/>
  <c r="G3815" i="6"/>
  <c r="E3815" i="6"/>
  <c r="I3814" i="6"/>
  <c r="G3814" i="6"/>
  <c r="H3814" i="6" s="1"/>
  <c r="E3814" i="6"/>
  <c r="I3809" i="6"/>
  <c r="G3809" i="6"/>
  <c r="E3809" i="6"/>
  <c r="I3808" i="6"/>
  <c r="G3808" i="6"/>
  <c r="E3808" i="6"/>
  <c r="I3804" i="6"/>
  <c r="G3804" i="6"/>
  <c r="H3804" i="6" s="1"/>
  <c r="I3803" i="6"/>
  <c r="J3803" i="6" s="1"/>
  <c r="G3803" i="6"/>
  <c r="E3803" i="6"/>
  <c r="I3802" i="6"/>
  <c r="G3802" i="6"/>
  <c r="H3802" i="6" s="1"/>
  <c r="E3802" i="6"/>
  <c r="G3798" i="6"/>
  <c r="H3798" i="6" s="1"/>
  <c r="H3799" i="6" s="1"/>
  <c r="F640" i="7" s="1"/>
  <c r="T640" i="7" s="1"/>
  <c r="U640" i="7" s="1"/>
  <c r="E3798" i="6"/>
  <c r="I3793" i="6"/>
  <c r="G3793" i="6"/>
  <c r="I3787" i="6"/>
  <c r="G3787" i="6"/>
  <c r="E3787" i="6"/>
  <c r="I3786" i="6"/>
  <c r="G3786" i="6"/>
  <c r="H3786" i="6" s="1"/>
  <c r="E3786" i="6"/>
  <c r="I3781" i="6"/>
  <c r="J3781" i="6" s="1"/>
  <c r="G3781" i="6"/>
  <c r="E3781" i="6"/>
  <c r="I3780" i="6"/>
  <c r="G3780" i="6"/>
  <c r="E3780" i="6"/>
  <c r="I3774" i="6"/>
  <c r="G3774" i="6"/>
  <c r="E3774" i="6"/>
  <c r="F3774" i="6" s="1"/>
  <c r="I3773" i="6"/>
  <c r="G3773" i="6"/>
  <c r="E3773" i="6"/>
  <c r="I3772" i="6"/>
  <c r="J3772" i="6" s="1"/>
  <c r="G3772" i="6"/>
  <c r="E3772" i="6"/>
  <c r="F3772" i="6" s="1"/>
  <c r="I3768" i="6"/>
  <c r="J3768" i="6" s="1"/>
  <c r="G3768" i="6"/>
  <c r="H3768" i="6" s="1"/>
  <c r="I3766" i="6"/>
  <c r="G3766" i="6"/>
  <c r="I3762" i="6"/>
  <c r="G3762" i="6"/>
  <c r="H3762" i="6" s="1"/>
  <c r="E3762" i="6"/>
  <c r="I3761" i="6"/>
  <c r="J3761" i="6" s="1"/>
  <c r="G3761" i="6"/>
  <c r="E3761" i="6"/>
  <c r="F3761" i="6" s="1"/>
  <c r="I3757" i="6"/>
  <c r="G3757" i="6"/>
  <c r="H3757" i="6" s="1"/>
  <c r="E3757" i="6"/>
  <c r="I3756" i="6"/>
  <c r="G3756" i="6"/>
  <c r="E3756" i="6"/>
  <c r="I3752" i="6"/>
  <c r="G3752" i="6"/>
  <c r="H3752" i="6" s="1"/>
  <c r="E3752" i="6"/>
  <c r="I3751" i="6"/>
  <c r="G3751" i="6"/>
  <c r="E3751" i="6"/>
  <c r="F3751" i="6" s="1"/>
  <c r="I3746" i="6"/>
  <c r="G3746" i="6"/>
  <c r="E3746" i="6"/>
  <c r="F3746" i="6" s="1"/>
  <c r="I3745" i="6"/>
  <c r="G3745" i="6"/>
  <c r="E3745" i="6"/>
  <c r="I3740" i="6"/>
  <c r="G3740" i="6"/>
  <c r="E3740" i="6"/>
  <c r="I3739" i="6"/>
  <c r="J3739" i="6" s="1"/>
  <c r="G3739" i="6"/>
  <c r="E3739" i="6"/>
  <c r="I3735" i="6"/>
  <c r="G3735" i="6"/>
  <c r="H3735" i="6" s="1"/>
  <c r="E3735" i="6"/>
  <c r="I3734" i="6"/>
  <c r="G3734" i="6"/>
  <c r="E3734" i="6"/>
  <c r="I3730" i="6"/>
  <c r="G3730" i="6"/>
  <c r="H3730" i="6" s="1"/>
  <c r="E3730" i="6"/>
  <c r="I3729" i="6"/>
  <c r="G3729" i="6"/>
  <c r="E3729" i="6"/>
  <c r="F3729" i="6" s="1"/>
  <c r="I3725" i="6"/>
  <c r="G3725" i="6"/>
  <c r="H3725" i="6" s="1"/>
  <c r="E3725" i="6"/>
  <c r="I3724" i="6"/>
  <c r="G3724" i="6"/>
  <c r="E3724" i="6"/>
  <c r="I3720" i="6"/>
  <c r="G3720" i="6"/>
  <c r="E3720" i="6"/>
  <c r="I3719" i="6"/>
  <c r="J3719" i="6" s="1"/>
  <c r="G3719" i="6"/>
  <c r="E3719" i="6"/>
  <c r="F3719" i="6" s="1"/>
  <c r="I3715" i="6"/>
  <c r="G3715" i="6"/>
  <c r="E3715" i="6"/>
  <c r="I3714" i="6"/>
  <c r="G3714" i="6"/>
  <c r="E3714" i="6"/>
  <c r="I3710" i="6"/>
  <c r="G3710" i="6"/>
  <c r="H3710" i="6" s="1"/>
  <c r="H3711" i="6" s="1"/>
  <c r="F624" i="7" s="1"/>
  <c r="T624" i="7" s="1"/>
  <c r="U624" i="7" s="1"/>
  <c r="E3710" i="6"/>
  <c r="I3706" i="6"/>
  <c r="G3706" i="6"/>
  <c r="E3706" i="6"/>
  <c r="F3706" i="6" s="1"/>
  <c r="I3705" i="6"/>
  <c r="G3705" i="6"/>
  <c r="H3705" i="6" s="1"/>
  <c r="E3705" i="6"/>
  <c r="I3699" i="6"/>
  <c r="G3699" i="6"/>
  <c r="I3694" i="6"/>
  <c r="G3694" i="6"/>
  <c r="I3693" i="6"/>
  <c r="J3693" i="6" s="1"/>
  <c r="G3693" i="6"/>
  <c r="I3688" i="6"/>
  <c r="J3688" i="6" s="1"/>
  <c r="G3688" i="6"/>
  <c r="E3688" i="6"/>
  <c r="F3688" i="6" s="1"/>
  <c r="I3687" i="6"/>
  <c r="G3687" i="6"/>
  <c r="E3687" i="6"/>
  <c r="I3685" i="6"/>
  <c r="G3685" i="6"/>
  <c r="I3681" i="6"/>
  <c r="G3681" i="6"/>
  <c r="E3681" i="6"/>
  <c r="F3681" i="6" s="1"/>
  <c r="I3680" i="6"/>
  <c r="G3680" i="6"/>
  <c r="E3680" i="6"/>
  <c r="I3676" i="6"/>
  <c r="J3676" i="6" s="1"/>
  <c r="J3677" i="6" s="1"/>
  <c r="G618" i="7" s="1"/>
  <c r="W618" i="7" s="1"/>
  <c r="X618" i="7" s="1"/>
  <c r="G3676" i="6"/>
  <c r="E3676" i="6"/>
  <c r="I3672" i="6"/>
  <c r="E3672" i="6"/>
  <c r="F3672" i="6" s="1"/>
  <c r="I3671" i="6"/>
  <c r="I3666" i="6"/>
  <c r="G3666" i="6"/>
  <c r="E3666" i="6"/>
  <c r="I3665" i="6"/>
  <c r="G3665" i="6"/>
  <c r="E3665" i="6"/>
  <c r="I3660" i="6"/>
  <c r="G3660" i="6"/>
  <c r="E3660" i="6"/>
  <c r="F3660" i="6" s="1"/>
  <c r="I3655" i="6"/>
  <c r="G3655" i="6"/>
  <c r="E3655" i="6"/>
  <c r="I3654" i="6"/>
  <c r="G3654" i="6"/>
  <c r="E3654" i="6"/>
  <c r="F3654" i="6" s="1"/>
  <c r="I3649" i="6"/>
  <c r="G3649" i="6"/>
  <c r="E3649" i="6"/>
  <c r="I3648" i="6"/>
  <c r="J3648" i="6" s="1"/>
  <c r="G3648" i="6"/>
  <c r="E3648" i="6"/>
  <c r="I3643" i="6"/>
  <c r="G3643" i="6"/>
  <c r="E3643" i="6"/>
  <c r="I3642" i="6"/>
  <c r="G3642" i="6"/>
  <c r="E3642" i="6"/>
  <c r="I3637" i="6"/>
  <c r="G3637" i="6"/>
  <c r="E3637" i="6"/>
  <c r="I3636" i="6"/>
  <c r="J3636" i="6" s="1"/>
  <c r="G3636" i="6"/>
  <c r="E3636" i="6"/>
  <c r="I3632" i="6"/>
  <c r="G3632" i="6"/>
  <c r="H3632" i="6" s="1"/>
  <c r="H3633" i="6" s="1"/>
  <c r="F610" i="7" s="1"/>
  <c r="T610" i="7" s="1"/>
  <c r="U610" i="7" s="1"/>
  <c r="I3628" i="6"/>
  <c r="G3628" i="6"/>
  <c r="H3628" i="6" s="1"/>
  <c r="E3628" i="6"/>
  <c r="I3627" i="6"/>
  <c r="J3627" i="6" s="1"/>
  <c r="G3627" i="6"/>
  <c r="E3627" i="6"/>
  <c r="I3622" i="6"/>
  <c r="G3622" i="6"/>
  <c r="K3622" i="6" s="1"/>
  <c r="E3622" i="6"/>
  <c r="I3617" i="6"/>
  <c r="J3617" i="6" s="1"/>
  <c r="G3617" i="6"/>
  <c r="E3617" i="6"/>
  <c r="I3612" i="6"/>
  <c r="G3612" i="6"/>
  <c r="E3612" i="6"/>
  <c r="I3611" i="6"/>
  <c r="J3611" i="6" s="1"/>
  <c r="G3611" i="6"/>
  <c r="E3611" i="6"/>
  <c r="I3607" i="6"/>
  <c r="G3607" i="6"/>
  <c r="H3607" i="6" s="1"/>
  <c r="E3607" i="6"/>
  <c r="I3606" i="6"/>
  <c r="J3606" i="6" s="1"/>
  <c r="G3606" i="6"/>
  <c r="I3601" i="6"/>
  <c r="G3601" i="6"/>
  <c r="E3601" i="6"/>
  <c r="F3601" i="6" s="1"/>
  <c r="I3600" i="6"/>
  <c r="G3600" i="6"/>
  <c r="E3600" i="6"/>
  <c r="I3595" i="6"/>
  <c r="G3595" i="6"/>
  <c r="E3595" i="6"/>
  <c r="F3595" i="6" s="1"/>
  <c r="I3594" i="6"/>
  <c r="G3594" i="6"/>
  <c r="E3594" i="6"/>
  <c r="I3589" i="6"/>
  <c r="G3589" i="6"/>
  <c r="E3589" i="6"/>
  <c r="I3588" i="6"/>
  <c r="G3588" i="6"/>
  <c r="H3588" i="6" s="1"/>
  <c r="E3588" i="6"/>
  <c r="I3583" i="6"/>
  <c r="G3583" i="6"/>
  <c r="E3583" i="6"/>
  <c r="F3583" i="6" s="1"/>
  <c r="I3582" i="6"/>
  <c r="G3582" i="6"/>
  <c r="E3582" i="6"/>
  <c r="I3577" i="6"/>
  <c r="G3577" i="6"/>
  <c r="E3577" i="6"/>
  <c r="F3577" i="6" s="1"/>
  <c r="I3576" i="6"/>
  <c r="G3576" i="6"/>
  <c r="E3576" i="6"/>
  <c r="I3571" i="6"/>
  <c r="G3571" i="6"/>
  <c r="E3571" i="6"/>
  <c r="I3570" i="6"/>
  <c r="G3570" i="6"/>
  <c r="E3570" i="6"/>
  <c r="I3565" i="6"/>
  <c r="G3565" i="6"/>
  <c r="E3565" i="6"/>
  <c r="I3564" i="6"/>
  <c r="G3564" i="6"/>
  <c r="E3564" i="6"/>
  <c r="I3559" i="6"/>
  <c r="G3559" i="6"/>
  <c r="E3559" i="6"/>
  <c r="I3558" i="6"/>
  <c r="G3558" i="6"/>
  <c r="E3558" i="6"/>
  <c r="I3553" i="6"/>
  <c r="E3553" i="6"/>
  <c r="I3552" i="6"/>
  <c r="G3552" i="6"/>
  <c r="E3552" i="6"/>
  <c r="F3552" i="6" s="1"/>
  <c r="I3547" i="6"/>
  <c r="G3547" i="6"/>
  <c r="E3547" i="6"/>
  <c r="I3546" i="6"/>
  <c r="J3546" i="6" s="1"/>
  <c r="G3546" i="6"/>
  <c r="E3546" i="6"/>
  <c r="I3541" i="6"/>
  <c r="G3541" i="6"/>
  <c r="H3541" i="6" s="1"/>
  <c r="I3535" i="6"/>
  <c r="G3535" i="6"/>
  <c r="E3535" i="6"/>
  <c r="I3534" i="6"/>
  <c r="J3534" i="6" s="1"/>
  <c r="G3534" i="6"/>
  <c r="E3534" i="6"/>
  <c r="I3533" i="6"/>
  <c r="G3533" i="6"/>
  <c r="K3533" i="6" s="1"/>
  <c r="E3533" i="6"/>
  <c r="I3532" i="6"/>
  <c r="J3532" i="6" s="1"/>
  <c r="G3532" i="6"/>
  <c r="E3532" i="6"/>
  <c r="I3527" i="6"/>
  <c r="G3527" i="6"/>
  <c r="I3522" i="6"/>
  <c r="G3522" i="6"/>
  <c r="E3522" i="6"/>
  <c r="I3521" i="6"/>
  <c r="G3521" i="6"/>
  <c r="E3521" i="6"/>
  <c r="F3521" i="6" s="1"/>
  <c r="I3520" i="6"/>
  <c r="G3520" i="6"/>
  <c r="E3520" i="6"/>
  <c r="I3519" i="6"/>
  <c r="G3519" i="6"/>
  <c r="E3519" i="6"/>
  <c r="I3514" i="6"/>
  <c r="G3514" i="6"/>
  <c r="E3514" i="6"/>
  <c r="I3509" i="6"/>
  <c r="E3509" i="6"/>
  <c r="I3508" i="6"/>
  <c r="J3508" i="6" s="1"/>
  <c r="E3508" i="6"/>
  <c r="I3507" i="6"/>
  <c r="J3507" i="6" s="1"/>
  <c r="G3507" i="6"/>
  <c r="I3506" i="6"/>
  <c r="G3506" i="6"/>
  <c r="I3502" i="6"/>
  <c r="G3502" i="6"/>
  <c r="E3502" i="6"/>
  <c r="F3502" i="6" s="1"/>
  <c r="I3501" i="6"/>
  <c r="G3501" i="6"/>
  <c r="E3501" i="6"/>
  <c r="I3497" i="6"/>
  <c r="J3497" i="6" s="1"/>
  <c r="G3497" i="6"/>
  <c r="E3497" i="6"/>
  <c r="I3496" i="6"/>
  <c r="G3496" i="6"/>
  <c r="E3496" i="6"/>
  <c r="I3492" i="6"/>
  <c r="G3492" i="6"/>
  <c r="E3492" i="6"/>
  <c r="I3491" i="6"/>
  <c r="G3491" i="6"/>
  <c r="E3491" i="6"/>
  <c r="I3486" i="6"/>
  <c r="J3486" i="6" s="1"/>
  <c r="G3486" i="6"/>
  <c r="E3486" i="6"/>
  <c r="I3485" i="6"/>
  <c r="G3485" i="6"/>
  <c r="E3485" i="6"/>
  <c r="I3481" i="6"/>
  <c r="G3481" i="6"/>
  <c r="E3481" i="6"/>
  <c r="F3481" i="6" s="1"/>
  <c r="I3480" i="6"/>
  <c r="G3480" i="6"/>
  <c r="E3480" i="6"/>
  <c r="I3475" i="6"/>
  <c r="J3475" i="6" s="1"/>
  <c r="G3475" i="6"/>
  <c r="E3475" i="6"/>
  <c r="I3474" i="6"/>
  <c r="G3474" i="6"/>
  <c r="E3474" i="6"/>
  <c r="I3469" i="6"/>
  <c r="G3469" i="6"/>
  <c r="I3468" i="6"/>
  <c r="J3468" i="6" s="1"/>
  <c r="G3468" i="6"/>
  <c r="I3463" i="6"/>
  <c r="G3463" i="6"/>
  <c r="E3463" i="6"/>
  <c r="I3462" i="6"/>
  <c r="G3462" i="6"/>
  <c r="E3462" i="6"/>
  <c r="I3461" i="6"/>
  <c r="J3461" i="6" s="1"/>
  <c r="G3461" i="6"/>
  <c r="E3461" i="6"/>
  <c r="I3460" i="6"/>
  <c r="G3460" i="6"/>
  <c r="K3460" i="6" s="1"/>
  <c r="E3460" i="6"/>
  <c r="I3449" i="6"/>
  <c r="G3449" i="6"/>
  <c r="E3449" i="6"/>
  <c r="F3449" i="6" s="1"/>
  <c r="I3448" i="6"/>
  <c r="G3448" i="6"/>
  <c r="E3448" i="6"/>
  <c r="I3447" i="6"/>
  <c r="G3447" i="6"/>
  <c r="E3447" i="6"/>
  <c r="I3446" i="6"/>
  <c r="G3446" i="6"/>
  <c r="E3446" i="6"/>
  <c r="I3441" i="6"/>
  <c r="G3441" i="6"/>
  <c r="E3441" i="6"/>
  <c r="F3441" i="6" s="1"/>
  <c r="I3440" i="6"/>
  <c r="G3440" i="6"/>
  <c r="H3440" i="6" s="1"/>
  <c r="E3440" i="6"/>
  <c r="I3435" i="6"/>
  <c r="J3435" i="6" s="1"/>
  <c r="G3435" i="6"/>
  <c r="E3435" i="6"/>
  <c r="I3430" i="6"/>
  <c r="G3430" i="6"/>
  <c r="E3430" i="6"/>
  <c r="I3429" i="6"/>
  <c r="G3429" i="6"/>
  <c r="E3429" i="6"/>
  <c r="I3425" i="6"/>
  <c r="G3425" i="6"/>
  <c r="E3425" i="6"/>
  <c r="I3424" i="6"/>
  <c r="G3424" i="6"/>
  <c r="E3424" i="6"/>
  <c r="I3420" i="6"/>
  <c r="G3420" i="6"/>
  <c r="H3420" i="6" s="1"/>
  <c r="I3419" i="6"/>
  <c r="G3419" i="6"/>
  <c r="E3419" i="6"/>
  <c r="I3418" i="6"/>
  <c r="J3418" i="6" s="1"/>
  <c r="G3418" i="6"/>
  <c r="I3417" i="6"/>
  <c r="J3417" i="6" s="1"/>
  <c r="G3417" i="6"/>
  <c r="I3412" i="6"/>
  <c r="J3412" i="6" s="1"/>
  <c r="G3412" i="6"/>
  <c r="E3412" i="6"/>
  <c r="I3411" i="6"/>
  <c r="G3411" i="6"/>
  <c r="E3411" i="6"/>
  <c r="I3407" i="6"/>
  <c r="G3407" i="6"/>
  <c r="E3407" i="6"/>
  <c r="F3407" i="6" s="1"/>
  <c r="I3406" i="6"/>
  <c r="G3406" i="6"/>
  <c r="H3406" i="6" s="1"/>
  <c r="E3406" i="6"/>
  <c r="I3400" i="6"/>
  <c r="J3400" i="6" s="1"/>
  <c r="G3400" i="6"/>
  <c r="I3396" i="6"/>
  <c r="G3396" i="6"/>
  <c r="E3396" i="6"/>
  <c r="I3391" i="6"/>
  <c r="G3391" i="6"/>
  <c r="H3391" i="6" s="1"/>
  <c r="I3386" i="6"/>
  <c r="G3386" i="6"/>
  <c r="H3386" i="6" s="1"/>
  <c r="E3386" i="6"/>
  <c r="I3385" i="6"/>
  <c r="J3385" i="6" s="1"/>
  <c r="G3385" i="6"/>
  <c r="E3385" i="6"/>
  <c r="I3381" i="6"/>
  <c r="G3381" i="6"/>
  <c r="E3381" i="6"/>
  <c r="I3380" i="6"/>
  <c r="J3380" i="6" s="1"/>
  <c r="G3380" i="6"/>
  <c r="E3380" i="6"/>
  <c r="I3379" i="6"/>
  <c r="G3379" i="6"/>
  <c r="H3379" i="6" s="1"/>
  <c r="I3378" i="6"/>
  <c r="G3378" i="6"/>
  <c r="H3378" i="6" s="1"/>
  <c r="I3373" i="6"/>
  <c r="G3373" i="6"/>
  <c r="H3373" i="6" s="1"/>
  <c r="I3372" i="6"/>
  <c r="G3372" i="6"/>
  <c r="I3368" i="6"/>
  <c r="G3368" i="6"/>
  <c r="E3368" i="6"/>
  <c r="I3366" i="6"/>
  <c r="J3366" i="6" s="1"/>
  <c r="G3366" i="6"/>
  <c r="G3365" i="6"/>
  <c r="H3365" i="6" s="1"/>
  <c r="E3365" i="6"/>
  <c r="I3361" i="6"/>
  <c r="J3361" i="6" s="1"/>
  <c r="G3361" i="6"/>
  <c r="E3361" i="6"/>
  <c r="I3359" i="6"/>
  <c r="G3359" i="6"/>
  <c r="H3359" i="6" s="1"/>
  <c r="G3358" i="6"/>
  <c r="E3358" i="6"/>
  <c r="I3354" i="6"/>
  <c r="G3354" i="6"/>
  <c r="E3354" i="6"/>
  <c r="I3352" i="6"/>
  <c r="J3352" i="6" s="1"/>
  <c r="G3352" i="6"/>
  <c r="G3351" i="6"/>
  <c r="E3351" i="6"/>
  <c r="I3341" i="6"/>
  <c r="J3341" i="6" s="1"/>
  <c r="G3341" i="6"/>
  <c r="E3341" i="6"/>
  <c r="I3340" i="6"/>
  <c r="G3340" i="6"/>
  <c r="E3340" i="6"/>
  <c r="I3336" i="6"/>
  <c r="G3336" i="6"/>
  <c r="E3336" i="6"/>
  <c r="I3335" i="6"/>
  <c r="G3335" i="6"/>
  <c r="E3335" i="6"/>
  <c r="I3330" i="6"/>
  <c r="J3330" i="6" s="1"/>
  <c r="G3330" i="6"/>
  <c r="E3330" i="6"/>
  <c r="I3329" i="6"/>
  <c r="G3329" i="6"/>
  <c r="K3329" i="6" s="1"/>
  <c r="E3329" i="6"/>
  <c r="I3324" i="6"/>
  <c r="G3324" i="6"/>
  <c r="E3324" i="6"/>
  <c r="F3324" i="6" s="1"/>
  <c r="I3323" i="6"/>
  <c r="G3323" i="6"/>
  <c r="E3323" i="6"/>
  <c r="I3319" i="6"/>
  <c r="G3319" i="6"/>
  <c r="E3319" i="6"/>
  <c r="I3317" i="6"/>
  <c r="G3317" i="6"/>
  <c r="H3317" i="6" s="1"/>
  <c r="G3316" i="6"/>
  <c r="E3316" i="6"/>
  <c r="I3311" i="6"/>
  <c r="G3311" i="6"/>
  <c r="K3311" i="6" s="1"/>
  <c r="E3311" i="6"/>
  <c r="I3310" i="6"/>
  <c r="J3310" i="6" s="1"/>
  <c r="G3310" i="6"/>
  <c r="E3310" i="6"/>
  <c r="I3304" i="6"/>
  <c r="G3304" i="6"/>
  <c r="H3304" i="6" s="1"/>
  <c r="I3303" i="6"/>
  <c r="G3303" i="6"/>
  <c r="H3303" i="6" s="1"/>
  <c r="I3298" i="6"/>
  <c r="G3298" i="6"/>
  <c r="I3296" i="6"/>
  <c r="G3296" i="6"/>
  <c r="K3296" i="6" s="1"/>
  <c r="E3296" i="6"/>
  <c r="I3295" i="6"/>
  <c r="G3295" i="6"/>
  <c r="E3295" i="6"/>
  <c r="F3295" i="6" s="1"/>
  <c r="I3290" i="6"/>
  <c r="G3290" i="6"/>
  <c r="E3290" i="6"/>
  <c r="I3289" i="6"/>
  <c r="J3289" i="6" s="1"/>
  <c r="G3289" i="6"/>
  <c r="E3289" i="6"/>
  <c r="I3285" i="6"/>
  <c r="G3285" i="6"/>
  <c r="K3285" i="6" s="1"/>
  <c r="E3285" i="6"/>
  <c r="I3283" i="6"/>
  <c r="J3283" i="6" s="1"/>
  <c r="G3283" i="6"/>
  <c r="G3282" i="6"/>
  <c r="E3282" i="6"/>
  <c r="I3278" i="6"/>
  <c r="J3278" i="6" s="1"/>
  <c r="G3278" i="6"/>
  <c r="E3278" i="6"/>
  <c r="F3278" i="6" s="1"/>
  <c r="I3276" i="6"/>
  <c r="G3276" i="6"/>
  <c r="H3276" i="6" s="1"/>
  <c r="G3275" i="6"/>
  <c r="E3275" i="6"/>
  <c r="F3275" i="6" s="1"/>
  <c r="G3271" i="6"/>
  <c r="E3271" i="6"/>
  <c r="I3267" i="6"/>
  <c r="G3267" i="6"/>
  <c r="E3267" i="6"/>
  <c r="I3265" i="6"/>
  <c r="G3265" i="6"/>
  <c r="G3264" i="6"/>
  <c r="E3264" i="6"/>
  <c r="I3260" i="6"/>
  <c r="G3260" i="6"/>
  <c r="E3260" i="6"/>
  <c r="F3260" i="6" s="1"/>
  <c r="I3258" i="6"/>
  <c r="G3258" i="6"/>
  <c r="H3258" i="6" s="1"/>
  <c r="G3257" i="6"/>
  <c r="E3257" i="6"/>
  <c r="F3257" i="6" s="1"/>
  <c r="I3253" i="6"/>
  <c r="G3253" i="6"/>
  <c r="E3253" i="6"/>
  <c r="I3251" i="6"/>
  <c r="J3251" i="6" s="1"/>
  <c r="G3251" i="6"/>
  <c r="G3250" i="6"/>
  <c r="H3250" i="6" s="1"/>
  <c r="E3250" i="6"/>
  <c r="I3244" i="6"/>
  <c r="G3244" i="6"/>
  <c r="E3244" i="6"/>
  <c r="I3243" i="6"/>
  <c r="G3243" i="6"/>
  <c r="E3243" i="6"/>
  <c r="I3223" i="6"/>
  <c r="G3223" i="6"/>
  <c r="E3223" i="6"/>
  <c r="I3222" i="6"/>
  <c r="G3222" i="6"/>
  <c r="E3222" i="6"/>
  <c r="I3217" i="6"/>
  <c r="G3217" i="6"/>
  <c r="I3216" i="6"/>
  <c r="G3216" i="6"/>
  <c r="I3206" i="6"/>
  <c r="J3206" i="6" s="1"/>
  <c r="G3206" i="6"/>
  <c r="E3206" i="6"/>
  <c r="I3205" i="6"/>
  <c r="G3205" i="6"/>
  <c r="K3205" i="6" s="1"/>
  <c r="E3205" i="6"/>
  <c r="I3204" i="6"/>
  <c r="G3204" i="6"/>
  <c r="E3204" i="6"/>
  <c r="F3204" i="6" s="1"/>
  <c r="I3203" i="6"/>
  <c r="G3203" i="6"/>
  <c r="H3203" i="6" s="1"/>
  <c r="E3203" i="6"/>
  <c r="I3199" i="6"/>
  <c r="E3199" i="6"/>
  <c r="I3198" i="6"/>
  <c r="G3198" i="6"/>
  <c r="E3198" i="6"/>
  <c r="I3193" i="6"/>
  <c r="E3193" i="6"/>
  <c r="I3192" i="6"/>
  <c r="G3192" i="6"/>
  <c r="H3192" i="6" s="1"/>
  <c r="I3187" i="6"/>
  <c r="E3187" i="6"/>
  <c r="K3187" i="6" s="1"/>
  <c r="I3186" i="6"/>
  <c r="G3186" i="6"/>
  <c r="H3186" i="6" s="1"/>
  <c r="I3180" i="6"/>
  <c r="G3180" i="6"/>
  <c r="E3180" i="6"/>
  <c r="I3179" i="6"/>
  <c r="J3179" i="6" s="1"/>
  <c r="G3179" i="6"/>
  <c r="E3179" i="6"/>
  <c r="I3178" i="6"/>
  <c r="G3178" i="6"/>
  <c r="K3178" i="6" s="1"/>
  <c r="E3178" i="6"/>
  <c r="I3177" i="6"/>
  <c r="G3177" i="6"/>
  <c r="E3177" i="6"/>
  <c r="F3177" i="6" s="1"/>
  <c r="I3173" i="6"/>
  <c r="G3173" i="6"/>
  <c r="E3173" i="6"/>
  <c r="I3172" i="6"/>
  <c r="J3172" i="6" s="1"/>
  <c r="G3172" i="6"/>
  <c r="I3170" i="6"/>
  <c r="J3170" i="6" s="1"/>
  <c r="G3170" i="6"/>
  <c r="I3169" i="6"/>
  <c r="J3169" i="6" s="1"/>
  <c r="G3169" i="6"/>
  <c r="E3169" i="6"/>
  <c r="F3169" i="6" s="1"/>
  <c r="I3168" i="6"/>
  <c r="G3168" i="6"/>
  <c r="E3168" i="6"/>
  <c r="I3167" i="6"/>
  <c r="G3167" i="6"/>
  <c r="I3166" i="6"/>
  <c r="J3166" i="6" s="1"/>
  <c r="G3166" i="6"/>
  <c r="I3165" i="6"/>
  <c r="G3165" i="6"/>
  <c r="I3161" i="6"/>
  <c r="J3161" i="6" s="1"/>
  <c r="G3161" i="6"/>
  <c r="E3161" i="6"/>
  <c r="I3160" i="6"/>
  <c r="G3160" i="6"/>
  <c r="E3160" i="6"/>
  <c r="I3156" i="6"/>
  <c r="G3156" i="6"/>
  <c r="E3156" i="6"/>
  <c r="I3155" i="6"/>
  <c r="G3155" i="6"/>
  <c r="E3155" i="6"/>
  <c r="I3150" i="6"/>
  <c r="G3150" i="6"/>
  <c r="E3150" i="6"/>
  <c r="I3149" i="6"/>
  <c r="G3149" i="6"/>
  <c r="E3149" i="6"/>
  <c r="I3145" i="6"/>
  <c r="J3145" i="6" s="1"/>
  <c r="J3146" i="6" s="1"/>
  <c r="G530" i="7" s="1"/>
  <c r="W530" i="7" s="1"/>
  <c r="X530" i="7" s="1"/>
  <c r="E3145" i="6"/>
  <c r="I3140" i="6"/>
  <c r="E3140" i="6"/>
  <c r="I3139" i="6"/>
  <c r="G3139" i="6"/>
  <c r="E3139" i="6"/>
  <c r="F3139" i="6" s="1"/>
  <c r="I3135" i="6"/>
  <c r="G3135" i="6"/>
  <c r="E3135" i="6"/>
  <c r="I3130" i="6"/>
  <c r="G3130" i="6"/>
  <c r="E3130" i="6"/>
  <c r="I3129" i="6"/>
  <c r="G3129" i="6"/>
  <c r="E3129" i="6"/>
  <c r="I3125" i="6"/>
  <c r="G3125" i="6"/>
  <c r="E3125" i="6"/>
  <c r="I3124" i="6"/>
  <c r="G3124" i="6"/>
  <c r="H3124" i="6" s="1"/>
  <c r="I3123" i="6"/>
  <c r="G3123" i="6"/>
  <c r="H3123" i="6" s="1"/>
  <c r="I3119" i="6"/>
  <c r="G3119" i="6"/>
  <c r="E3119" i="6"/>
  <c r="I3118" i="6"/>
  <c r="J3118" i="6" s="1"/>
  <c r="G3118" i="6"/>
  <c r="I3117" i="6"/>
  <c r="J3117" i="6" s="1"/>
  <c r="G3117" i="6"/>
  <c r="I3112" i="6"/>
  <c r="J3112" i="6" s="1"/>
  <c r="G3112" i="6"/>
  <c r="E3112" i="6"/>
  <c r="I3111" i="6"/>
  <c r="G3111" i="6"/>
  <c r="E3111" i="6"/>
  <c r="I3106" i="6"/>
  <c r="G3106" i="6"/>
  <c r="E3106" i="6"/>
  <c r="I3105" i="6"/>
  <c r="G3105" i="6"/>
  <c r="E3105" i="6"/>
  <c r="I3100" i="6"/>
  <c r="J3100" i="6" s="1"/>
  <c r="G3100" i="6"/>
  <c r="E3100" i="6"/>
  <c r="I3099" i="6"/>
  <c r="G3099" i="6"/>
  <c r="E3099" i="6"/>
  <c r="I3094" i="6"/>
  <c r="G3094" i="6"/>
  <c r="E3094" i="6"/>
  <c r="F3094" i="6" s="1"/>
  <c r="I3093" i="6"/>
  <c r="G3093" i="6"/>
  <c r="E3093" i="6"/>
  <c r="I3089" i="6"/>
  <c r="G3089" i="6"/>
  <c r="E3089" i="6"/>
  <c r="I3088" i="6"/>
  <c r="G3088" i="6"/>
  <c r="E3088" i="6"/>
  <c r="I3087" i="6"/>
  <c r="G3087" i="6"/>
  <c r="I3086" i="6"/>
  <c r="J3086" i="6" s="1"/>
  <c r="G3086" i="6"/>
  <c r="I3080" i="6"/>
  <c r="G3080" i="6"/>
  <c r="E3080" i="6"/>
  <c r="F3080" i="6" s="1"/>
  <c r="I3079" i="6"/>
  <c r="G3079" i="6"/>
  <c r="E3079" i="6"/>
  <c r="I3074" i="6"/>
  <c r="J3074" i="6" s="1"/>
  <c r="G3074" i="6"/>
  <c r="E3074" i="6"/>
  <c r="I3073" i="6"/>
  <c r="G3073" i="6"/>
  <c r="H3073" i="6" s="1"/>
  <c r="E3073" i="6"/>
  <c r="I3068" i="6"/>
  <c r="G3068" i="6"/>
  <c r="E3068" i="6"/>
  <c r="F3068" i="6" s="1"/>
  <c r="I3067" i="6"/>
  <c r="G3067" i="6"/>
  <c r="E3067" i="6"/>
  <c r="I3063" i="6"/>
  <c r="J3063" i="6" s="1"/>
  <c r="G3063" i="6"/>
  <c r="I3060" i="6"/>
  <c r="G3060" i="6"/>
  <c r="E3060" i="6"/>
  <c r="I3059" i="6"/>
  <c r="G3059" i="6"/>
  <c r="E3059" i="6"/>
  <c r="I3055" i="6"/>
  <c r="J3055" i="6" s="1"/>
  <c r="G3055" i="6"/>
  <c r="I3053" i="6"/>
  <c r="J3053" i="6" s="1"/>
  <c r="G3053" i="6"/>
  <c r="E3053" i="6"/>
  <c r="I3052" i="6"/>
  <c r="G3052" i="6"/>
  <c r="E3052" i="6"/>
  <c r="I3047" i="6"/>
  <c r="J3047" i="6" s="1"/>
  <c r="G3047" i="6"/>
  <c r="E3047" i="6"/>
  <c r="I3046" i="6"/>
  <c r="G3046" i="6"/>
  <c r="H3046" i="6" s="1"/>
  <c r="E3046" i="6"/>
  <c r="I3041" i="6"/>
  <c r="J3041" i="6" s="1"/>
  <c r="G3041" i="6"/>
  <c r="I3036" i="6"/>
  <c r="G3036" i="6"/>
  <c r="E3036" i="6"/>
  <c r="I3035" i="6"/>
  <c r="G3035" i="6"/>
  <c r="H3035" i="6" s="1"/>
  <c r="E3035" i="6"/>
  <c r="I3030" i="6"/>
  <c r="G3030" i="6"/>
  <c r="E3030" i="6"/>
  <c r="F3030" i="6" s="1"/>
  <c r="I3029" i="6"/>
  <c r="G3029" i="6"/>
  <c r="K3029" i="6" s="1"/>
  <c r="E3029" i="6"/>
  <c r="I3024" i="6"/>
  <c r="J3024" i="6" s="1"/>
  <c r="G3024" i="6"/>
  <c r="E3024" i="6"/>
  <c r="I3023" i="6"/>
  <c r="G3023" i="6"/>
  <c r="E3023" i="6"/>
  <c r="I3018" i="6"/>
  <c r="G3018" i="6"/>
  <c r="E3018" i="6"/>
  <c r="I3017" i="6"/>
  <c r="G3017" i="6"/>
  <c r="E3017" i="6"/>
  <c r="I3012" i="6"/>
  <c r="G3012" i="6"/>
  <c r="E3012" i="6"/>
  <c r="I3011" i="6"/>
  <c r="G3011" i="6"/>
  <c r="E3011" i="6"/>
  <c r="I3006" i="6"/>
  <c r="E3006" i="6"/>
  <c r="I3001" i="6"/>
  <c r="J3001" i="6" s="1"/>
  <c r="G3001" i="6"/>
  <c r="E3001" i="6"/>
  <c r="I3000" i="6"/>
  <c r="G3000" i="6"/>
  <c r="E3000" i="6"/>
  <c r="I2995" i="6"/>
  <c r="G2995" i="6"/>
  <c r="E2995" i="6"/>
  <c r="F2995" i="6" s="1"/>
  <c r="I2994" i="6"/>
  <c r="G2994" i="6"/>
  <c r="E2994" i="6"/>
  <c r="I2989" i="6"/>
  <c r="G2989" i="6"/>
  <c r="E2989" i="6"/>
  <c r="I2988" i="6"/>
  <c r="G2988" i="6"/>
  <c r="E2988" i="6"/>
  <c r="I2983" i="6"/>
  <c r="G2983" i="6"/>
  <c r="E2983" i="6"/>
  <c r="I2982" i="6"/>
  <c r="G2982" i="6"/>
  <c r="E2982" i="6"/>
  <c r="G2978" i="6"/>
  <c r="H2978" i="6" s="1"/>
  <c r="H2979" i="6" s="1"/>
  <c r="F502" i="7" s="1"/>
  <c r="T502" i="7" s="1"/>
  <c r="U502" i="7" s="1"/>
  <c r="E2978" i="6"/>
  <c r="I2974" i="6"/>
  <c r="J2974" i="6" s="1"/>
  <c r="G2974" i="6"/>
  <c r="E2974" i="6"/>
  <c r="G2973" i="6"/>
  <c r="E2973" i="6"/>
  <c r="I2968" i="6"/>
  <c r="G2968" i="6"/>
  <c r="H2968" i="6" s="1"/>
  <c r="I2967" i="6"/>
  <c r="G2967" i="6"/>
  <c r="E2967" i="6"/>
  <c r="G2966" i="6"/>
  <c r="H2966" i="6" s="1"/>
  <c r="E2966" i="6"/>
  <c r="I2962" i="6"/>
  <c r="G2962" i="6"/>
  <c r="E2962" i="6"/>
  <c r="F2962" i="6" s="1"/>
  <c r="G2961" i="6"/>
  <c r="E2961" i="6"/>
  <c r="I2957" i="6"/>
  <c r="G2957" i="6"/>
  <c r="H2957" i="6" s="1"/>
  <c r="H2958" i="6" s="1"/>
  <c r="F498" i="7" s="1"/>
  <c r="T498" i="7" s="1"/>
  <c r="U498" i="7" s="1"/>
  <c r="E2957" i="6"/>
  <c r="I2949" i="6"/>
  <c r="G2949" i="6"/>
  <c r="E2949" i="6"/>
  <c r="F2949" i="6" s="1"/>
  <c r="I2948" i="6"/>
  <c r="G2948" i="6"/>
  <c r="H2948" i="6" s="1"/>
  <c r="E2948" i="6"/>
  <c r="I2947" i="6"/>
  <c r="J2947" i="6" s="1"/>
  <c r="G2947" i="6"/>
  <c r="E2947" i="6"/>
  <c r="I2943" i="6"/>
  <c r="G2943" i="6"/>
  <c r="E2943" i="6"/>
  <c r="I2942" i="6"/>
  <c r="J2942" i="6" s="1"/>
  <c r="G2942" i="6"/>
  <c r="I2941" i="6"/>
  <c r="J2941" i="6" s="1"/>
  <c r="G2941" i="6"/>
  <c r="I2936" i="6"/>
  <c r="G2936" i="6"/>
  <c r="E2936" i="6"/>
  <c r="F2936" i="6" s="1"/>
  <c r="I2935" i="6"/>
  <c r="G2935" i="6"/>
  <c r="E2935" i="6"/>
  <c r="I2930" i="6"/>
  <c r="J2930" i="6" s="1"/>
  <c r="G2930" i="6"/>
  <c r="E2930" i="6"/>
  <c r="I2929" i="6"/>
  <c r="G2929" i="6"/>
  <c r="H2929" i="6" s="1"/>
  <c r="E2929" i="6"/>
  <c r="I2925" i="6"/>
  <c r="J2925" i="6" s="1"/>
  <c r="G2925" i="6"/>
  <c r="I2924" i="6"/>
  <c r="E2924" i="6"/>
  <c r="I2923" i="6"/>
  <c r="E2923" i="6"/>
  <c r="I2919" i="6"/>
  <c r="J2919" i="6" s="1"/>
  <c r="G2919" i="6"/>
  <c r="I2918" i="6"/>
  <c r="J2918" i="6" s="1"/>
  <c r="G2918" i="6"/>
  <c r="I2917" i="6"/>
  <c r="J2917" i="6" s="1"/>
  <c r="G2917" i="6"/>
  <c r="I2913" i="6"/>
  <c r="J2913" i="6" s="1"/>
  <c r="G2913" i="6"/>
  <c r="I2912" i="6"/>
  <c r="J2912" i="6" s="1"/>
  <c r="G2912" i="6"/>
  <c r="I2911" i="6"/>
  <c r="G2911" i="6"/>
  <c r="I2906" i="6"/>
  <c r="E2906" i="6"/>
  <c r="I2905" i="6"/>
  <c r="G2905" i="6"/>
  <c r="E2905" i="6"/>
  <c r="F2905" i="6" s="1"/>
  <c r="I2900" i="6"/>
  <c r="E2900" i="6"/>
  <c r="I2899" i="6"/>
  <c r="G2899" i="6"/>
  <c r="E2899" i="6"/>
  <c r="I2895" i="6"/>
  <c r="G2895" i="6"/>
  <c r="E2895" i="6"/>
  <c r="F2895" i="6" s="1"/>
  <c r="I2894" i="6"/>
  <c r="G2894" i="6"/>
  <c r="E2894" i="6"/>
  <c r="I2890" i="6"/>
  <c r="J2890" i="6" s="1"/>
  <c r="G2890" i="6"/>
  <c r="I2889" i="6"/>
  <c r="J2889" i="6" s="1"/>
  <c r="G2889" i="6"/>
  <c r="I2888" i="6"/>
  <c r="J2888" i="6" s="1"/>
  <c r="G2888" i="6"/>
  <c r="I2884" i="6"/>
  <c r="G2884" i="6"/>
  <c r="E2884" i="6"/>
  <c r="F2884" i="6" s="1"/>
  <c r="I2883" i="6"/>
  <c r="G2883" i="6"/>
  <c r="E2883" i="6"/>
  <c r="I2879" i="6"/>
  <c r="J2879" i="6" s="1"/>
  <c r="G2879" i="6"/>
  <c r="I2878" i="6"/>
  <c r="J2878" i="6" s="1"/>
  <c r="G2878" i="6"/>
  <c r="I2877" i="6"/>
  <c r="J2877" i="6" s="1"/>
  <c r="G2877" i="6"/>
  <c r="I2872" i="6"/>
  <c r="J2872" i="6" s="1"/>
  <c r="G2872" i="6"/>
  <c r="I2868" i="6"/>
  <c r="J2868" i="6" s="1"/>
  <c r="J2869" i="6" s="1"/>
  <c r="G483" i="7" s="1"/>
  <c r="W483" i="7" s="1"/>
  <c r="X483" i="7" s="1"/>
  <c r="G2868" i="6"/>
  <c r="E2868" i="6"/>
  <c r="I2864" i="6"/>
  <c r="G2864" i="6"/>
  <c r="H2864" i="6" s="1"/>
  <c r="H2865" i="6" s="1"/>
  <c r="F482" i="7" s="1"/>
  <c r="T482" i="7" s="1"/>
  <c r="U482" i="7" s="1"/>
  <c r="I2858" i="6"/>
  <c r="G2858" i="6"/>
  <c r="I2853" i="6"/>
  <c r="G2853" i="6"/>
  <c r="E2853" i="6"/>
  <c r="I2848" i="6"/>
  <c r="G2848" i="6"/>
  <c r="E2848" i="6"/>
  <c r="I2847" i="6"/>
  <c r="G2847" i="6"/>
  <c r="E2847" i="6"/>
  <c r="I2843" i="6"/>
  <c r="J2843" i="6" s="1"/>
  <c r="G2843" i="6"/>
  <c r="E2843" i="6"/>
  <c r="I2842" i="6"/>
  <c r="G2842" i="6"/>
  <c r="H2842" i="6" s="1"/>
  <c r="E2842" i="6"/>
  <c r="I2837" i="6"/>
  <c r="G2837" i="6"/>
  <c r="E2837" i="6"/>
  <c r="F2837" i="6" s="1"/>
  <c r="I2836" i="6"/>
  <c r="G2836" i="6"/>
  <c r="E2836" i="6"/>
  <c r="I2831" i="6"/>
  <c r="J2831" i="6" s="1"/>
  <c r="G2831" i="6"/>
  <c r="E2831" i="6"/>
  <c r="F2831" i="6" s="1"/>
  <c r="I2830" i="6"/>
  <c r="G2830" i="6"/>
  <c r="E2830" i="6"/>
  <c r="I2825" i="6"/>
  <c r="G2825" i="6"/>
  <c r="E2825" i="6"/>
  <c r="I2824" i="6"/>
  <c r="G2824" i="6"/>
  <c r="E2824" i="6"/>
  <c r="I2819" i="6"/>
  <c r="J2819" i="6" s="1"/>
  <c r="G2819" i="6"/>
  <c r="E2819" i="6"/>
  <c r="I2818" i="6"/>
  <c r="G2818" i="6"/>
  <c r="E2818" i="6"/>
  <c r="I2813" i="6"/>
  <c r="G2813" i="6"/>
  <c r="E2813" i="6"/>
  <c r="F2813" i="6" s="1"/>
  <c r="I2812" i="6"/>
  <c r="G2812" i="6"/>
  <c r="E2812" i="6"/>
  <c r="I2807" i="6"/>
  <c r="J2807" i="6" s="1"/>
  <c r="G2807" i="6"/>
  <c r="E2807" i="6"/>
  <c r="F2807" i="6" s="1"/>
  <c r="I2806" i="6"/>
  <c r="G2806" i="6"/>
  <c r="E2806" i="6"/>
  <c r="I2801" i="6"/>
  <c r="G2801" i="6"/>
  <c r="E2801" i="6"/>
  <c r="I2800" i="6"/>
  <c r="G2800" i="6"/>
  <c r="E2800" i="6"/>
  <c r="I2795" i="6"/>
  <c r="J2795" i="6" s="1"/>
  <c r="G2795" i="6"/>
  <c r="E2795" i="6"/>
  <c r="I2794" i="6"/>
  <c r="G2794" i="6"/>
  <c r="E2794" i="6"/>
  <c r="I2789" i="6"/>
  <c r="G2789" i="6"/>
  <c r="E2789" i="6"/>
  <c r="F2789" i="6" s="1"/>
  <c r="I2788" i="6"/>
  <c r="G2788" i="6"/>
  <c r="E2788" i="6"/>
  <c r="I2783" i="6"/>
  <c r="G2783" i="6"/>
  <c r="E2783" i="6"/>
  <c r="F2783" i="6" s="1"/>
  <c r="I2782" i="6"/>
  <c r="G2782" i="6"/>
  <c r="E2782" i="6"/>
  <c r="I2777" i="6"/>
  <c r="G2777" i="6"/>
  <c r="E2777" i="6"/>
  <c r="I2776" i="6"/>
  <c r="G2776" i="6"/>
  <c r="E2776" i="6"/>
  <c r="I2771" i="6"/>
  <c r="G2771" i="6"/>
  <c r="E2771" i="6"/>
  <c r="I2770" i="6"/>
  <c r="G2770" i="6"/>
  <c r="E2770" i="6"/>
  <c r="I2765" i="6"/>
  <c r="G2765" i="6"/>
  <c r="E2765" i="6"/>
  <c r="F2765" i="6" s="1"/>
  <c r="I2764" i="6"/>
  <c r="G2764" i="6"/>
  <c r="E2764" i="6"/>
  <c r="I2759" i="6"/>
  <c r="J2759" i="6" s="1"/>
  <c r="G2759" i="6"/>
  <c r="E2759" i="6"/>
  <c r="F2759" i="6" s="1"/>
  <c r="I2758" i="6"/>
  <c r="G2758" i="6"/>
  <c r="E2758" i="6"/>
  <c r="I2753" i="6"/>
  <c r="G2753" i="6"/>
  <c r="E2753" i="6"/>
  <c r="I2752" i="6"/>
  <c r="G2752" i="6"/>
  <c r="E2752" i="6"/>
  <c r="I2747" i="6"/>
  <c r="J2747" i="6" s="1"/>
  <c r="G2747" i="6"/>
  <c r="E2747" i="6"/>
  <c r="G2745" i="6"/>
  <c r="E2745" i="6"/>
  <c r="F2745" i="6" s="1"/>
  <c r="I2741" i="6"/>
  <c r="G2741" i="6"/>
  <c r="E2741" i="6"/>
  <c r="G2739" i="6"/>
  <c r="H2739" i="6" s="1"/>
  <c r="E2739" i="6"/>
  <c r="I2735" i="6"/>
  <c r="G2735" i="6"/>
  <c r="E2735" i="6"/>
  <c r="G2733" i="6"/>
  <c r="E2733" i="6"/>
  <c r="I2729" i="6"/>
  <c r="G2729" i="6"/>
  <c r="E2729" i="6"/>
  <c r="G2727" i="6"/>
  <c r="E2727" i="6"/>
  <c r="I2723" i="6"/>
  <c r="J2723" i="6" s="1"/>
  <c r="G2723" i="6"/>
  <c r="E2723" i="6"/>
  <c r="G2721" i="6"/>
  <c r="E2721" i="6"/>
  <c r="F2721" i="6" s="1"/>
  <c r="I2717" i="6"/>
  <c r="G2717" i="6"/>
  <c r="E2717" i="6"/>
  <c r="G2715" i="6"/>
  <c r="E2715" i="6"/>
  <c r="I2711" i="6"/>
  <c r="G2711" i="6"/>
  <c r="E2711" i="6"/>
  <c r="F2711" i="6" s="1"/>
  <c r="G2709" i="6"/>
  <c r="E2709" i="6"/>
  <c r="I2705" i="6"/>
  <c r="G2705" i="6"/>
  <c r="K2705" i="6" s="1"/>
  <c r="E2705" i="6"/>
  <c r="G2703" i="6"/>
  <c r="E2703" i="6"/>
  <c r="I2699" i="6"/>
  <c r="G2699" i="6"/>
  <c r="E2699" i="6"/>
  <c r="G2697" i="6"/>
  <c r="E2697" i="6"/>
  <c r="F2697" i="6" s="1"/>
  <c r="I2693" i="6"/>
  <c r="G2693" i="6"/>
  <c r="E2693" i="6"/>
  <c r="G2691" i="6"/>
  <c r="H2691" i="6" s="1"/>
  <c r="E2691" i="6"/>
  <c r="I2687" i="6"/>
  <c r="J2687" i="6" s="1"/>
  <c r="G2687" i="6"/>
  <c r="E2687" i="6"/>
  <c r="I2685" i="6"/>
  <c r="G2685" i="6"/>
  <c r="H2685" i="6" s="1"/>
  <c r="G2684" i="6"/>
  <c r="E2684" i="6"/>
  <c r="F2684" i="6" s="1"/>
  <c r="G2680" i="6"/>
  <c r="E2680" i="6"/>
  <c r="I2676" i="6"/>
  <c r="G2676" i="6"/>
  <c r="H2676" i="6" s="1"/>
  <c r="E2676" i="6"/>
  <c r="I2674" i="6"/>
  <c r="J2674" i="6" s="1"/>
  <c r="G2674" i="6"/>
  <c r="G2673" i="6"/>
  <c r="E2673" i="6"/>
  <c r="I2669" i="6"/>
  <c r="G2669" i="6"/>
  <c r="E2669" i="6"/>
  <c r="I2667" i="6"/>
  <c r="G2667" i="6"/>
  <c r="H2667" i="6" s="1"/>
  <c r="G2666" i="6"/>
  <c r="E2666" i="6"/>
  <c r="F2666" i="6" s="1"/>
  <c r="I2662" i="6"/>
  <c r="G2662" i="6"/>
  <c r="E2662" i="6"/>
  <c r="I2660" i="6"/>
  <c r="J2660" i="6" s="1"/>
  <c r="G2660" i="6"/>
  <c r="G2659" i="6"/>
  <c r="E2659" i="6"/>
  <c r="I2655" i="6"/>
  <c r="J2655" i="6" s="1"/>
  <c r="G2655" i="6"/>
  <c r="E2655" i="6"/>
  <c r="I2654" i="6"/>
  <c r="G2654" i="6"/>
  <c r="H2654" i="6" s="1"/>
  <c r="I2650" i="6"/>
  <c r="G2650" i="6"/>
  <c r="E2650" i="6"/>
  <c r="I2649" i="6"/>
  <c r="G2649" i="6"/>
  <c r="I2645" i="6"/>
  <c r="G2645" i="6"/>
  <c r="E2645" i="6"/>
  <c r="F2645" i="6" s="1"/>
  <c r="I2644" i="6"/>
  <c r="G2644" i="6"/>
  <c r="I2640" i="6"/>
  <c r="G2640" i="6"/>
  <c r="K2640" i="6" s="1"/>
  <c r="E2640" i="6"/>
  <c r="I2639" i="6"/>
  <c r="J2639" i="6" s="1"/>
  <c r="G2639" i="6"/>
  <c r="I2635" i="6"/>
  <c r="J2635" i="6" s="1"/>
  <c r="G2635" i="6"/>
  <c r="E2635" i="6"/>
  <c r="I2634" i="6"/>
  <c r="G2634" i="6"/>
  <c r="I2630" i="6"/>
  <c r="G2630" i="6"/>
  <c r="E2630" i="6"/>
  <c r="I2629" i="6"/>
  <c r="G2629" i="6"/>
  <c r="I2628" i="6"/>
  <c r="J2628" i="6" s="1"/>
  <c r="G2628" i="6"/>
  <c r="I2624" i="6"/>
  <c r="G2624" i="6"/>
  <c r="E2624" i="6"/>
  <c r="I2623" i="6"/>
  <c r="G2623" i="6"/>
  <c r="H2623" i="6" s="1"/>
  <c r="I2622" i="6"/>
  <c r="G2622" i="6"/>
  <c r="I2618" i="6"/>
  <c r="G2618" i="6"/>
  <c r="K2618" i="6" s="1"/>
  <c r="E2618" i="6"/>
  <c r="I2617" i="6"/>
  <c r="G2617" i="6"/>
  <c r="I2613" i="6"/>
  <c r="J2613" i="6" s="1"/>
  <c r="G2613" i="6"/>
  <c r="E2613" i="6"/>
  <c r="I2612" i="6"/>
  <c r="G2612" i="6"/>
  <c r="H2612" i="6" s="1"/>
  <c r="I2608" i="6"/>
  <c r="G2608" i="6"/>
  <c r="E2608" i="6"/>
  <c r="I2607" i="6"/>
  <c r="G2607" i="6"/>
  <c r="I2603" i="6"/>
  <c r="G2603" i="6"/>
  <c r="E2603" i="6"/>
  <c r="F2603" i="6" s="1"/>
  <c r="F2604" i="6" s="1"/>
  <c r="I2599" i="6"/>
  <c r="G2599" i="6"/>
  <c r="E2599" i="6"/>
  <c r="I2594" i="6"/>
  <c r="J2594" i="6" s="1"/>
  <c r="G2594" i="6"/>
  <c r="I2589" i="6"/>
  <c r="G2589" i="6"/>
  <c r="I2584" i="6"/>
  <c r="J2584" i="6" s="1"/>
  <c r="G2584" i="6"/>
  <c r="I2576" i="6"/>
  <c r="J2576" i="6" s="1"/>
  <c r="G2576" i="6"/>
  <c r="I2571" i="6"/>
  <c r="J2571" i="6" s="1"/>
  <c r="G2571" i="6"/>
  <c r="I2565" i="6"/>
  <c r="G2565" i="6"/>
  <c r="E2565" i="6"/>
  <c r="F2565" i="6" s="1"/>
  <c r="I2559" i="6"/>
  <c r="G2559" i="6"/>
  <c r="E2559" i="6"/>
  <c r="I2554" i="6"/>
  <c r="G2554" i="6"/>
  <c r="E2554" i="6"/>
  <c r="I2549" i="6"/>
  <c r="G2549" i="6"/>
  <c r="E2549" i="6"/>
  <c r="I2514" i="6"/>
  <c r="G2514" i="6"/>
  <c r="E2514" i="6"/>
  <c r="F2514" i="6" s="1"/>
  <c r="I2508" i="6"/>
  <c r="G2508" i="6"/>
  <c r="I2502" i="6"/>
  <c r="G2502" i="6"/>
  <c r="I2498" i="6"/>
  <c r="G2498" i="6"/>
  <c r="K2498" i="6" s="1"/>
  <c r="E2498" i="6"/>
  <c r="I2494" i="6"/>
  <c r="J2494" i="6" s="1"/>
  <c r="J2495" i="6" s="1"/>
  <c r="G417" i="7" s="1"/>
  <c r="W417" i="7" s="1"/>
  <c r="X417" i="7" s="1"/>
  <c r="G2494" i="6"/>
  <c r="E2494" i="6"/>
  <c r="I2488" i="6"/>
  <c r="J2488" i="6" s="1"/>
  <c r="G2488" i="6"/>
  <c r="H2488" i="6" s="1"/>
  <c r="I2484" i="6"/>
  <c r="G2484" i="6"/>
  <c r="I2478" i="6"/>
  <c r="G2478" i="6"/>
  <c r="I2474" i="6"/>
  <c r="G2474" i="6"/>
  <c r="I2468" i="6"/>
  <c r="G2468" i="6"/>
  <c r="I2464" i="6"/>
  <c r="G2464" i="6"/>
  <c r="I2458" i="6"/>
  <c r="G2458" i="6"/>
  <c r="H2458" i="6" s="1"/>
  <c r="I2454" i="6"/>
  <c r="G2454" i="6"/>
  <c r="I2448" i="6"/>
  <c r="G2448" i="6"/>
  <c r="I2444" i="6"/>
  <c r="G2444" i="6"/>
  <c r="H2444" i="6" s="1"/>
  <c r="I2438" i="6"/>
  <c r="J2438" i="6" s="1"/>
  <c r="G2438" i="6"/>
  <c r="H2438" i="6" s="1"/>
  <c r="I2434" i="6"/>
  <c r="G2434" i="6"/>
  <c r="I2428" i="6"/>
  <c r="J2428" i="6" s="1"/>
  <c r="G2428" i="6"/>
  <c r="H2428" i="6" s="1"/>
  <c r="I2424" i="6"/>
  <c r="G2424" i="6"/>
  <c r="I2418" i="6"/>
  <c r="G2418" i="6"/>
  <c r="H2418" i="6" s="1"/>
  <c r="I2414" i="6"/>
  <c r="G2414" i="6"/>
  <c r="H2414" i="6" s="1"/>
  <c r="I2408" i="6"/>
  <c r="G2408" i="6"/>
  <c r="I2403" i="6"/>
  <c r="G2403" i="6"/>
  <c r="E2403" i="6"/>
  <c r="I2402" i="6"/>
  <c r="G2402" i="6"/>
  <c r="I2397" i="6"/>
  <c r="G2397" i="6"/>
  <c r="E2397" i="6"/>
  <c r="F2397" i="6" s="1"/>
  <c r="I2396" i="6"/>
  <c r="G2396" i="6"/>
  <c r="I2391" i="6"/>
  <c r="G2391" i="6"/>
  <c r="E2391" i="6"/>
  <c r="I2390" i="6"/>
  <c r="G2390" i="6"/>
  <c r="I2385" i="6"/>
  <c r="J2385" i="6" s="1"/>
  <c r="G2385" i="6"/>
  <c r="E2385" i="6"/>
  <c r="F2385" i="6" s="1"/>
  <c r="I2384" i="6"/>
  <c r="G2384" i="6"/>
  <c r="H2384" i="6" s="1"/>
  <c r="I2379" i="6"/>
  <c r="G2379" i="6"/>
  <c r="E2379" i="6"/>
  <c r="I2378" i="6"/>
  <c r="G2378" i="6"/>
  <c r="I2373" i="6"/>
  <c r="G2373" i="6"/>
  <c r="E2373" i="6"/>
  <c r="I2372" i="6"/>
  <c r="G2372" i="6"/>
  <c r="I2367" i="6"/>
  <c r="G2367" i="6"/>
  <c r="E2367" i="6"/>
  <c r="I2366" i="6"/>
  <c r="G2366" i="6"/>
  <c r="I2361" i="6"/>
  <c r="J2361" i="6" s="1"/>
  <c r="G2361" i="6"/>
  <c r="E2361" i="6"/>
  <c r="I2359" i="6"/>
  <c r="G2359" i="6"/>
  <c r="H2359" i="6" s="1"/>
  <c r="I2354" i="6"/>
  <c r="G2354" i="6"/>
  <c r="E2354" i="6"/>
  <c r="I2352" i="6"/>
  <c r="G2352" i="6"/>
  <c r="I2347" i="6"/>
  <c r="J2347" i="6" s="1"/>
  <c r="G2347" i="6"/>
  <c r="E2347" i="6"/>
  <c r="I2345" i="6"/>
  <c r="G2345" i="6"/>
  <c r="I2340" i="6"/>
  <c r="G2340" i="6"/>
  <c r="H2340" i="6" s="1"/>
  <c r="E2341" i="6" s="1"/>
  <c r="F2341" i="6" s="1"/>
  <c r="E2340" i="6"/>
  <c r="I2338" i="6"/>
  <c r="J2338" i="6" s="1"/>
  <c r="G2338" i="6"/>
  <c r="I2333" i="6"/>
  <c r="J2333" i="6" s="1"/>
  <c r="G2333" i="6"/>
  <c r="E2333" i="6"/>
  <c r="I2331" i="6"/>
  <c r="G2331" i="6"/>
  <c r="H2331" i="6" s="1"/>
  <c r="I2326" i="6"/>
  <c r="G2326" i="6"/>
  <c r="E2326" i="6"/>
  <c r="I2325" i="6"/>
  <c r="J2325" i="6" s="1"/>
  <c r="G2325" i="6"/>
  <c r="I2321" i="6"/>
  <c r="G2321" i="6"/>
  <c r="E2321" i="6"/>
  <c r="I2320" i="6"/>
  <c r="G2320" i="6"/>
  <c r="H2320" i="6" s="1"/>
  <c r="I2315" i="6"/>
  <c r="G2315" i="6"/>
  <c r="H2315" i="6" s="1"/>
  <c r="I2310" i="6"/>
  <c r="G2310" i="6"/>
  <c r="I2305" i="6"/>
  <c r="G2305" i="6"/>
  <c r="H2305" i="6" s="1"/>
  <c r="I2300" i="6"/>
  <c r="G2300" i="6"/>
  <c r="I2295" i="6"/>
  <c r="G2295" i="6"/>
  <c r="I2290" i="6"/>
  <c r="G2290" i="6"/>
  <c r="H2290" i="6" s="1"/>
  <c r="I2285" i="6"/>
  <c r="G2285" i="6"/>
  <c r="H2285" i="6" s="1"/>
  <c r="I2280" i="6"/>
  <c r="G2280" i="6"/>
  <c r="I2271" i="6"/>
  <c r="G2271" i="6"/>
  <c r="H2271" i="6" s="1"/>
  <c r="I2272" i="6" s="1"/>
  <c r="J2272" i="6" s="1"/>
  <c r="E2271" i="6"/>
  <c r="I2266" i="6"/>
  <c r="G2266" i="6"/>
  <c r="E2266" i="6"/>
  <c r="F2266" i="6" s="1"/>
  <c r="I2265" i="6"/>
  <c r="G2265" i="6"/>
  <c r="H2265" i="6" s="1"/>
  <c r="E2265" i="6"/>
  <c r="I2260" i="6"/>
  <c r="G2260" i="6"/>
  <c r="E2260" i="6"/>
  <c r="I2259" i="6"/>
  <c r="G2259" i="6"/>
  <c r="K2259" i="6" s="1"/>
  <c r="E2259" i="6"/>
  <c r="I2254" i="6"/>
  <c r="G2254" i="6"/>
  <c r="E2254" i="6"/>
  <c r="F2254" i="6" s="1"/>
  <c r="I2253" i="6"/>
  <c r="G2253" i="6"/>
  <c r="K2253" i="6" s="1"/>
  <c r="E2253" i="6"/>
  <c r="I2248" i="6"/>
  <c r="J2248" i="6" s="1"/>
  <c r="G2248" i="6"/>
  <c r="E2248" i="6"/>
  <c r="I2247" i="6"/>
  <c r="G2247" i="6"/>
  <c r="H2247" i="6" s="1"/>
  <c r="E2247" i="6"/>
  <c r="I2243" i="6"/>
  <c r="G2243" i="6"/>
  <c r="E2243" i="6"/>
  <c r="F2243" i="6" s="1"/>
  <c r="I2242" i="6"/>
  <c r="G2242" i="6"/>
  <c r="E2242" i="6"/>
  <c r="I2238" i="6"/>
  <c r="G2238" i="6"/>
  <c r="E2238" i="6"/>
  <c r="I2237" i="6"/>
  <c r="G2237" i="6"/>
  <c r="K2237" i="6" s="1"/>
  <c r="E2237" i="6"/>
  <c r="I2229" i="6"/>
  <c r="G2229" i="6"/>
  <c r="E2229" i="6"/>
  <c r="F2229" i="6" s="1"/>
  <c r="F2230" i="6" s="1"/>
  <c r="E376" i="7" s="1"/>
  <c r="Q376" i="7" s="1"/>
  <c r="R376" i="7" s="1"/>
  <c r="I2190" i="6"/>
  <c r="G2190" i="6"/>
  <c r="H2190" i="6" s="1"/>
  <c r="E2190" i="6"/>
  <c r="I2189" i="6"/>
  <c r="J2189" i="6" s="1"/>
  <c r="G2189" i="6"/>
  <c r="E2189" i="6"/>
  <c r="I2184" i="6"/>
  <c r="G2184" i="6"/>
  <c r="K2184" i="6" s="1"/>
  <c r="E2184" i="6"/>
  <c r="I2183" i="6"/>
  <c r="G2183" i="6"/>
  <c r="E2183" i="6"/>
  <c r="F2183" i="6" s="1"/>
  <c r="I2176" i="6"/>
  <c r="G2176" i="6"/>
  <c r="E2176" i="6"/>
  <c r="I2175" i="6"/>
  <c r="G2175" i="6"/>
  <c r="E2175" i="6"/>
  <c r="I2168" i="6"/>
  <c r="G2168" i="6"/>
  <c r="H2168" i="6" s="1"/>
  <c r="E2168" i="6"/>
  <c r="I2167" i="6"/>
  <c r="G2167" i="6"/>
  <c r="E2167" i="6"/>
  <c r="F2167" i="6" s="1"/>
  <c r="I2161" i="6"/>
  <c r="G2161" i="6"/>
  <c r="H2161" i="6" s="1"/>
  <c r="E2161" i="6"/>
  <c r="I2160" i="6"/>
  <c r="J2160" i="6" s="1"/>
  <c r="G2160" i="6"/>
  <c r="E2160" i="6"/>
  <c r="I2156" i="6"/>
  <c r="G2156" i="6"/>
  <c r="K2156" i="6" s="1"/>
  <c r="E2156" i="6"/>
  <c r="I2152" i="6"/>
  <c r="J2152" i="6" s="1"/>
  <c r="G2152" i="6"/>
  <c r="E2152" i="6"/>
  <c r="F2152" i="6" s="1"/>
  <c r="I2151" i="6"/>
  <c r="G2151" i="6"/>
  <c r="H2151" i="6" s="1"/>
  <c r="E2151" i="6"/>
  <c r="I2147" i="6"/>
  <c r="J2147" i="6" s="1"/>
  <c r="G2147" i="6"/>
  <c r="E2147" i="6"/>
  <c r="I2146" i="6"/>
  <c r="G2146" i="6"/>
  <c r="H2146" i="6" s="1"/>
  <c r="E2146" i="6"/>
  <c r="I2142" i="6"/>
  <c r="G2142" i="6"/>
  <c r="E2142" i="6"/>
  <c r="F2142" i="6" s="1"/>
  <c r="F2143" i="6" s="1"/>
  <c r="E360" i="7" s="1"/>
  <c r="Q360" i="7" s="1"/>
  <c r="R360" i="7" s="1"/>
  <c r="I2138" i="6"/>
  <c r="G2138" i="6"/>
  <c r="H2138" i="6" s="1"/>
  <c r="E2138" i="6"/>
  <c r="I2137" i="6"/>
  <c r="J2137" i="6" s="1"/>
  <c r="G2137" i="6"/>
  <c r="E2137" i="6"/>
  <c r="I2133" i="6"/>
  <c r="G2133" i="6"/>
  <c r="K2133" i="6" s="1"/>
  <c r="E2133" i="6"/>
  <c r="I2129" i="6"/>
  <c r="G2129" i="6"/>
  <c r="E2129" i="6"/>
  <c r="I2125" i="6"/>
  <c r="G2125" i="6"/>
  <c r="E2125" i="6"/>
  <c r="I2124" i="6"/>
  <c r="G2124" i="6"/>
  <c r="E2124" i="6"/>
  <c r="I2120" i="6"/>
  <c r="G2120" i="6"/>
  <c r="H2120" i="6" s="1"/>
  <c r="E2120" i="6"/>
  <c r="I2119" i="6"/>
  <c r="G2119" i="6"/>
  <c r="E2119" i="6"/>
  <c r="I2115" i="6"/>
  <c r="G2115" i="6"/>
  <c r="H2115" i="6" s="1"/>
  <c r="E2115" i="6"/>
  <c r="I2114" i="6"/>
  <c r="G2114" i="6"/>
  <c r="E2114" i="6"/>
  <c r="I2110" i="6"/>
  <c r="G2110" i="6"/>
  <c r="H2110" i="6" s="1"/>
  <c r="E2110" i="6"/>
  <c r="I2103" i="6"/>
  <c r="G2103" i="6"/>
  <c r="E2103" i="6"/>
  <c r="I2095" i="6"/>
  <c r="G2095" i="6"/>
  <c r="E2095" i="6"/>
  <c r="I2094" i="6"/>
  <c r="G2094" i="6"/>
  <c r="E2094" i="6"/>
  <c r="I2089" i="6"/>
  <c r="G2089" i="6"/>
  <c r="H2089" i="6" s="1"/>
  <c r="E2089" i="6"/>
  <c r="I2088" i="6"/>
  <c r="G2088" i="6"/>
  <c r="E2088" i="6"/>
  <c r="I2084" i="6"/>
  <c r="G2084" i="6"/>
  <c r="H2084" i="6" s="1"/>
  <c r="E2084" i="6"/>
  <c r="I2083" i="6"/>
  <c r="J2083" i="6" s="1"/>
  <c r="G2083" i="6"/>
  <c r="E2083" i="6"/>
  <c r="I2079" i="6"/>
  <c r="G2079" i="6"/>
  <c r="K2079" i="6" s="1"/>
  <c r="E2079" i="6"/>
  <c r="I2078" i="6"/>
  <c r="G2078" i="6"/>
  <c r="E2078" i="6"/>
  <c r="I2074" i="6"/>
  <c r="E2074" i="6"/>
  <c r="I2073" i="6"/>
  <c r="E2073" i="6"/>
  <c r="I2069" i="6"/>
  <c r="G2069" i="6"/>
  <c r="E2069" i="6"/>
  <c r="I2065" i="6"/>
  <c r="J2065" i="6" s="1"/>
  <c r="J2066" i="6" s="1"/>
  <c r="G345" i="7" s="1"/>
  <c r="W345" i="7" s="1"/>
  <c r="X345" i="7" s="1"/>
  <c r="G2065" i="6"/>
  <c r="E2065" i="6"/>
  <c r="I2061" i="6"/>
  <c r="G2061" i="6"/>
  <c r="E2061" i="6"/>
  <c r="I2060" i="6"/>
  <c r="J2060" i="6" s="1"/>
  <c r="G2060" i="6"/>
  <c r="E2060" i="6"/>
  <c r="I2055" i="6"/>
  <c r="G2055" i="6"/>
  <c r="E2055" i="6"/>
  <c r="I2054" i="6"/>
  <c r="J2054" i="6" s="1"/>
  <c r="G2054" i="6"/>
  <c r="E2054" i="6"/>
  <c r="I2045" i="6"/>
  <c r="G2045" i="6"/>
  <c r="I2040" i="6"/>
  <c r="G2040" i="6"/>
  <c r="I2035" i="6"/>
  <c r="G2035" i="6"/>
  <c r="I2030" i="6"/>
  <c r="G2030" i="6"/>
  <c r="I2026" i="6"/>
  <c r="G2026" i="6"/>
  <c r="I2024" i="6"/>
  <c r="G2024" i="6"/>
  <c r="E2024" i="6"/>
  <c r="I2023" i="6"/>
  <c r="G2023" i="6"/>
  <c r="I2018" i="6"/>
  <c r="J2018" i="6" s="1"/>
  <c r="G2018" i="6"/>
  <c r="E2018" i="6"/>
  <c r="I2017" i="6"/>
  <c r="G2017" i="6"/>
  <c r="I2006" i="6"/>
  <c r="G2006" i="6"/>
  <c r="K2006" i="6" s="1"/>
  <c r="E2006" i="6"/>
  <c r="I2005" i="6"/>
  <c r="G2005" i="6"/>
  <c r="I2000" i="6"/>
  <c r="G2000" i="6"/>
  <c r="E2000" i="6"/>
  <c r="I1999" i="6"/>
  <c r="G1999" i="6"/>
  <c r="H1999" i="6" s="1"/>
  <c r="I1994" i="6"/>
  <c r="G1994" i="6"/>
  <c r="E1994" i="6"/>
  <c r="I1993" i="6"/>
  <c r="J1993" i="6" s="1"/>
  <c r="G1993" i="6"/>
  <c r="I1987" i="6"/>
  <c r="G1987" i="6"/>
  <c r="E1987" i="6"/>
  <c r="I1981" i="6"/>
  <c r="G1981" i="6"/>
  <c r="H1981" i="6" s="1"/>
  <c r="I1983" i="6" s="1"/>
  <c r="E1981" i="6"/>
  <c r="I1976" i="6"/>
  <c r="G1976" i="6"/>
  <c r="E1976" i="6"/>
  <c r="I1971" i="6"/>
  <c r="G1971" i="6"/>
  <c r="K1971" i="6" s="1"/>
  <c r="E1971" i="6"/>
  <c r="I1960" i="6"/>
  <c r="J1960" i="6" s="1"/>
  <c r="G1960" i="6"/>
  <c r="I1955" i="6"/>
  <c r="G1955" i="6"/>
  <c r="I1949" i="6"/>
  <c r="J1949" i="6" s="1"/>
  <c r="G1949" i="6"/>
  <c r="I1944" i="6"/>
  <c r="J1944" i="6" s="1"/>
  <c r="G1944" i="6"/>
  <c r="I1938" i="6"/>
  <c r="G1938" i="6"/>
  <c r="I1932" i="6"/>
  <c r="J1932" i="6" s="1"/>
  <c r="G1932" i="6"/>
  <c r="I1926" i="6"/>
  <c r="J1926" i="6" s="1"/>
  <c r="G1926" i="6"/>
  <c r="I1920" i="6"/>
  <c r="G1920" i="6"/>
  <c r="I1914" i="6"/>
  <c r="J1914" i="6" s="1"/>
  <c r="G1914" i="6"/>
  <c r="I1908" i="6"/>
  <c r="J1908" i="6" s="1"/>
  <c r="G1908" i="6"/>
  <c r="I1902" i="6"/>
  <c r="G1902" i="6"/>
  <c r="I1896" i="6"/>
  <c r="J1896" i="6" s="1"/>
  <c r="G1896" i="6"/>
  <c r="I1890" i="6"/>
  <c r="J1890" i="6" s="1"/>
  <c r="G1890" i="6"/>
  <c r="I1884" i="6"/>
  <c r="G1884" i="6"/>
  <c r="I1878" i="6"/>
  <c r="J1878" i="6" s="1"/>
  <c r="G1878" i="6"/>
  <c r="I1872" i="6"/>
  <c r="J1872" i="6" s="1"/>
  <c r="G1872" i="6"/>
  <c r="I1866" i="6"/>
  <c r="G1866" i="6"/>
  <c r="I1860" i="6"/>
  <c r="J1860" i="6" s="1"/>
  <c r="G1860" i="6"/>
  <c r="I1855" i="6"/>
  <c r="J1855" i="6" s="1"/>
  <c r="G1855" i="6"/>
  <c r="I1850" i="6"/>
  <c r="G1850" i="6"/>
  <c r="I1845" i="6"/>
  <c r="J1845" i="6" s="1"/>
  <c r="G1845" i="6"/>
  <c r="I1840" i="6"/>
  <c r="J1840" i="6" s="1"/>
  <c r="G1840" i="6"/>
  <c r="I1835" i="6"/>
  <c r="G1835" i="6"/>
  <c r="I1830" i="6"/>
  <c r="J1830" i="6" s="1"/>
  <c r="G1830" i="6"/>
  <c r="I1825" i="6"/>
  <c r="J1825" i="6" s="1"/>
  <c r="G1825" i="6"/>
  <c r="I1820" i="6"/>
  <c r="G1820" i="6"/>
  <c r="I1815" i="6"/>
  <c r="J1815" i="6" s="1"/>
  <c r="G1815" i="6"/>
  <c r="I1810" i="6"/>
  <c r="G1810" i="6"/>
  <c r="I1805" i="6"/>
  <c r="G1805" i="6"/>
  <c r="I1800" i="6"/>
  <c r="J1800" i="6" s="1"/>
  <c r="G1800" i="6"/>
  <c r="I1795" i="6"/>
  <c r="J1795" i="6" s="1"/>
  <c r="G1795" i="6"/>
  <c r="I1790" i="6"/>
  <c r="G1790" i="6"/>
  <c r="I1784" i="6"/>
  <c r="J1784" i="6" s="1"/>
  <c r="G1784" i="6"/>
  <c r="I1779" i="6"/>
  <c r="J1779" i="6" s="1"/>
  <c r="G1779" i="6"/>
  <c r="I1774" i="6"/>
  <c r="G1774" i="6"/>
  <c r="I1770" i="6"/>
  <c r="J1770" i="6" s="1"/>
  <c r="G1770" i="6"/>
  <c r="I1767" i="6"/>
  <c r="J1767" i="6" s="1"/>
  <c r="G1767" i="6"/>
  <c r="I1766" i="6"/>
  <c r="G1766" i="6"/>
  <c r="I1765" i="6"/>
  <c r="J1765" i="6" s="1"/>
  <c r="G1765" i="6"/>
  <c r="I1761" i="6"/>
  <c r="J1761" i="6" s="1"/>
  <c r="G1761" i="6"/>
  <c r="I1758" i="6"/>
  <c r="G1758" i="6"/>
  <c r="I1757" i="6"/>
  <c r="J1757" i="6" s="1"/>
  <c r="G1757" i="6"/>
  <c r="I1756" i="6"/>
  <c r="J1756" i="6" s="1"/>
  <c r="G1756" i="6"/>
  <c r="I1752" i="6"/>
  <c r="G1752" i="6"/>
  <c r="I1751" i="6"/>
  <c r="J1751" i="6" s="1"/>
  <c r="G1751" i="6"/>
  <c r="I1748" i="6"/>
  <c r="J1748" i="6" s="1"/>
  <c r="G1748" i="6"/>
  <c r="I1747" i="6"/>
  <c r="G1747" i="6"/>
  <c r="I1746" i="6"/>
  <c r="J1746" i="6" s="1"/>
  <c r="G1746" i="6"/>
  <c r="I1742" i="6"/>
  <c r="J1742" i="6" s="1"/>
  <c r="G1742" i="6"/>
  <c r="I1739" i="6"/>
  <c r="G1739" i="6"/>
  <c r="I1738" i="6"/>
  <c r="G1738" i="6"/>
  <c r="I1737" i="6"/>
  <c r="J1737" i="6" s="1"/>
  <c r="G1737" i="6"/>
  <c r="I1727" i="6"/>
  <c r="G1727" i="6"/>
  <c r="I1722" i="6"/>
  <c r="J1722" i="6" s="1"/>
  <c r="G1722" i="6"/>
  <c r="I1717" i="6"/>
  <c r="J1717" i="6" s="1"/>
  <c r="G1717" i="6"/>
  <c r="I1711" i="6"/>
  <c r="G1711" i="6"/>
  <c r="I1706" i="6"/>
  <c r="J1706" i="6" s="1"/>
  <c r="G1706" i="6"/>
  <c r="I1701" i="6"/>
  <c r="J1701" i="6" s="1"/>
  <c r="G1701" i="6"/>
  <c r="I1696" i="6"/>
  <c r="G1696" i="6"/>
  <c r="I1690" i="6"/>
  <c r="J1690" i="6" s="1"/>
  <c r="G1690" i="6"/>
  <c r="I1684" i="6"/>
  <c r="J1684" i="6" s="1"/>
  <c r="G1684" i="6"/>
  <c r="I1678" i="6"/>
  <c r="G1678" i="6"/>
  <c r="I1673" i="6"/>
  <c r="J1673" i="6" s="1"/>
  <c r="G1673" i="6"/>
  <c r="I1668" i="6"/>
  <c r="J1668" i="6" s="1"/>
  <c r="G1668" i="6"/>
  <c r="I1663" i="6"/>
  <c r="G1663" i="6"/>
  <c r="I1658" i="6"/>
  <c r="J1658" i="6" s="1"/>
  <c r="G1658" i="6"/>
  <c r="I1653" i="6"/>
  <c r="G1653" i="6"/>
  <c r="I1648" i="6"/>
  <c r="G1648" i="6"/>
  <c r="I1643" i="6"/>
  <c r="J1643" i="6" s="1"/>
  <c r="G1643" i="6"/>
  <c r="I1638" i="6"/>
  <c r="J1638" i="6" s="1"/>
  <c r="G1638" i="6"/>
  <c r="I1633" i="6"/>
  <c r="G1633" i="6"/>
  <c r="I1628" i="6"/>
  <c r="J1628" i="6" s="1"/>
  <c r="G1628" i="6"/>
  <c r="I1623" i="6"/>
  <c r="G1623" i="6"/>
  <c r="I1618" i="6"/>
  <c r="G1618" i="6"/>
  <c r="I1613" i="6"/>
  <c r="J1613" i="6" s="1"/>
  <c r="G1613" i="6"/>
  <c r="I1612" i="6"/>
  <c r="G1612" i="6"/>
  <c r="I1607" i="6"/>
  <c r="G1607" i="6"/>
  <c r="I1606" i="6"/>
  <c r="J1606" i="6" s="1"/>
  <c r="G1606" i="6"/>
  <c r="I1600" i="6"/>
  <c r="J1600" i="6" s="1"/>
  <c r="G1600" i="6"/>
  <c r="I1594" i="6"/>
  <c r="G1594" i="6"/>
  <c r="I1589" i="6"/>
  <c r="J1589" i="6" s="1"/>
  <c r="G1589" i="6"/>
  <c r="I1584" i="6"/>
  <c r="J1584" i="6" s="1"/>
  <c r="G1584" i="6"/>
  <c r="I1579" i="6"/>
  <c r="G1579" i="6"/>
  <c r="I1574" i="6"/>
  <c r="G1574" i="6"/>
  <c r="I1569" i="6"/>
  <c r="G1569" i="6"/>
  <c r="I1564" i="6"/>
  <c r="G1564" i="6"/>
  <c r="I1560" i="6"/>
  <c r="J1560" i="6" s="1"/>
  <c r="G1560" i="6"/>
  <c r="E1560" i="6"/>
  <c r="I1559" i="6"/>
  <c r="G1559" i="6"/>
  <c r="I1555" i="6"/>
  <c r="G1555" i="6"/>
  <c r="H1555" i="6" s="1"/>
  <c r="E1555" i="6"/>
  <c r="I1554" i="6"/>
  <c r="G1554" i="6"/>
  <c r="I1550" i="6"/>
  <c r="G1550" i="6"/>
  <c r="E1550" i="6"/>
  <c r="I1548" i="6"/>
  <c r="G1548" i="6"/>
  <c r="I1547" i="6"/>
  <c r="G1547" i="6"/>
  <c r="I1542" i="6"/>
  <c r="G1542" i="6"/>
  <c r="E1542" i="6"/>
  <c r="I1541" i="6"/>
  <c r="G1541" i="6"/>
  <c r="E1541" i="6"/>
  <c r="I1540" i="6"/>
  <c r="G1540" i="6"/>
  <c r="H1540" i="6" s="1"/>
  <c r="I1539" i="6"/>
  <c r="G1539" i="6"/>
  <c r="I1538" i="6"/>
  <c r="G1538" i="6"/>
  <c r="I1536" i="6"/>
  <c r="G1536" i="6"/>
  <c r="H1536" i="6" s="1"/>
  <c r="I1531" i="6"/>
  <c r="G1531" i="6"/>
  <c r="E1531" i="6"/>
  <c r="I1530" i="6"/>
  <c r="G1530" i="6"/>
  <c r="E1530" i="6"/>
  <c r="I1529" i="6"/>
  <c r="G1529" i="6"/>
  <c r="H1529" i="6" s="1"/>
  <c r="I1528" i="6"/>
  <c r="G1528" i="6"/>
  <c r="I1527" i="6"/>
  <c r="G1527" i="6"/>
  <c r="H1527" i="6" s="1"/>
  <c r="I1525" i="6"/>
  <c r="G1525" i="6"/>
  <c r="H1525" i="6" s="1"/>
  <c r="I1515" i="6"/>
  <c r="G1515" i="6"/>
  <c r="E1515" i="6"/>
  <c r="I1514" i="6"/>
  <c r="G1514" i="6"/>
  <c r="I1510" i="6"/>
  <c r="G1510" i="6"/>
  <c r="E1510" i="6"/>
  <c r="I1509" i="6"/>
  <c r="G1509" i="6"/>
  <c r="H1509" i="6" s="1"/>
  <c r="I1505" i="6"/>
  <c r="G1505" i="6"/>
  <c r="E1505" i="6"/>
  <c r="I1504" i="6"/>
  <c r="G1504" i="6"/>
  <c r="I1500" i="6"/>
  <c r="J1500" i="6" s="1"/>
  <c r="G1500" i="6"/>
  <c r="E1500" i="6"/>
  <c r="I1499" i="6"/>
  <c r="G1499" i="6"/>
  <c r="I1495" i="6"/>
  <c r="G1495" i="6"/>
  <c r="H1495" i="6" s="1"/>
  <c r="E1495" i="6"/>
  <c r="I1494" i="6"/>
  <c r="G1494" i="6"/>
  <c r="I1489" i="6"/>
  <c r="G1489" i="6"/>
  <c r="I1484" i="6"/>
  <c r="J1484" i="6" s="1"/>
  <c r="G1484" i="6"/>
  <c r="I1480" i="6"/>
  <c r="G1480" i="6"/>
  <c r="E1480" i="6"/>
  <c r="I1479" i="6"/>
  <c r="G1479" i="6"/>
  <c r="H1479" i="6" s="1"/>
  <c r="E1479" i="6"/>
  <c r="I1478" i="6"/>
  <c r="J1478" i="6" s="1"/>
  <c r="G1478" i="6"/>
  <c r="I1474" i="6"/>
  <c r="G1474" i="6"/>
  <c r="E1474" i="6"/>
  <c r="F1474" i="6" s="1"/>
  <c r="I1473" i="6"/>
  <c r="G1473" i="6"/>
  <c r="I1468" i="6"/>
  <c r="G1468" i="6"/>
  <c r="I1464" i="6"/>
  <c r="G1464" i="6"/>
  <c r="E1464" i="6"/>
  <c r="I1463" i="6"/>
  <c r="G1463" i="6"/>
  <c r="E1463" i="6"/>
  <c r="I1461" i="6"/>
  <c r="G1461" i="6"/>
  <c r="H1461" i="6" s="1"/>
  <c r="I1457" i="6"/>
  <c r="G1457" i="6"/>
  <c r="E1457" i="6"/>
  <c r="I1456" i="6"/>
  <c r="G1456" i="6"/>
  <c r="E1456" i="6"/>
  <c r="I1454" i="6"/>
  <c r="G1454" i="6"/>
  <c r="I1453" i="6"/>
  <c r="G1453" i="6"/>
  <c r="I1448" i="6"/>
  <c r="G1448" i="6"/>
  <c r="H1448" i="6" s="1"/>
  <c r="I1436" i="6"/>
  <c r="G1436" i="6"/>
  <c r="H1436" i="6" s="1"/>
  <c r="H1437" i="6" s="1"/>
  <c r="F233" i="7" s="1"/>
  <c r="T233" i="7" s="1"/>
  <c r="U233" i="7" s="1"/>
  <c r="I1432" i="6"/>
  <c r="I1427" i="6"/>
  <c r="G1427" i="6"/>
  <c r="I1415" i="6"/>
  <c r="J1415" i="6" s="1"/>
  <c r="J1416" i="6" s="1"/>
  <c r="G228" i="7" s="1"/>
  <c r="W228" i="7" s="1"/>
  <c r="X228" i="7" s="1"/>
  <c r="G1415" i="6"/>
  <c r="I1410" i="6"/>
  <c r="J1410" i="6" s="1"/>
  <c r="G1410" i="6"/>
  <c r="I1408" i="6"/>
  <c r="G1408" i="6"/>
  <c r="H1408" i="6" s="1"/>
  <c r="I1407" i="6"/>
  <c r="J1407" i="6" s="1"/>
  <c r="G1407" i="6"/>
  <c r="H1407" i="6" s="1"/>
  <c r="I1405" i="6"/>
  <c r="J1405" i="6" s="1"/>
  <c r="G1405" i="6"/>
  <c r="I1400" i="6"/>
  <c r="G1400" i="6"/>
  <c r="I1395" i="6"/>
  <c r="J1395" i="6" s="1"/>
  <c r="G1395" i="6"/>
  <c r="I1390" i="6"/>
  <c r="J1390" i="6" s="1"/>
  <c r="G1390" i="6"/>
  <c r="I1385" i="6"/>
  <c r="G1385" i="6"/>
  <c r="H1385" i="6" s="1"/>
  <c r="I1384" i="6"/>
  <c r="J1384" i="6" s="1"/>
  <c r="G1384" i="6"/>
  <c r="H1384" i="6" s="1"/>
  <c r="I1382" i="6"/>
  <c r="J1382" i="6" s="1"/>
  <c r="G1382" i="6"/>
  <c r="I1381" i="6"/>
  <c r="G1381" i="6"/>
  <c r="I1375" i="6"/>
  <c r="J1375" i="6" s="1"/>
  <c r="G1375" i="6"/>
  <c r="I1373" i="6"/>
  <c r="J1373" i="6" s="1"/>
  <c r="G1373" i="6"/>
  <c r="I1372" i="6"/>
  <c r="J1372" i="6" s="1"/>
  <c r="G1372" i="6"/>
  <c r="H1372" i="6" s="1"/>
  <c r="I1370" i="6"/>
  <c r="J1370" i="6" s="1"/>
  <c r="G1370" i="6"/>
  <c r="I1369" i="6"/>
  <c r="J1369" i="6" s="1"/>
  <c r="G1369" i="6"/>
  <c r="I1363" i="6"/>
  <c r="G1363" i="6"/>
  <c r="I1361" i="6"/>
  <c r="J1361" i="6" s="1"/>
  <c r="G1361" i="6"/>
  <c r="H1361" i="6" s="1"/>
  <c r="I1360" i="6"/>
  <c r="J1360" i="6" s="1"/>
  <c r="G1360" i="6"/>
  <c r="I1358" i="6"/>
  <c r="G1358" i="6"/>
  <c r="I1357" i="6"/>
  <c r="J1357" i="6" s="1"/>
  <c r="G1357" i="6"/>
  <c r="I1352" i="6"/>
  <c r="G1352" i="6"/>
  <c r="I1347" i="6"/>
  <c r="G1347" i="6"/>
  <c r="H1347" i="6" s="1"/>
  <c r="I1346" i="6"/>
  <c r="J1346" i="6" s="1"/>
  <c r="G1346" i="6"/>
  <c r="H1346" i="6" s="1"/>
  <c r="I1344" i="6"/>
  <c r="J1344" i="6" s="1"/>
  <c r="G1344" i="6"/>
  <c r="I1343" i="6"/>
  <c r="G1343" i="6"/>
  <c r="I1338" i="6"/>
  <c r="J1338" i="6" s="1"/>
  <c r="G1338" i="6"/>
  <c r="H1338" i="6" s="1"/>
  <c r="I1337" i="6"/>
  <c r="J1337" i="6" s="1"/>
  <c r="G1337" i="6"/>
  <c r="I1335" i="6"/>
  <c r="G1335" i="6"/>
  <c r="I1334" i="6"/>
  <c r="J1334" i="6" s="1"/>
  <c r="G1334" i="6"/>
  <c r="I1329" i="6"/>
  <c r="J1329" i="6" s="1"/>
  <c r="G1329" i="6"/>
  <c r="I1328" i="6"/>
  <c r="J1328" i="6" s="1"/>
  <c r="G1328" i="6"/>
  <c r="I1323" i="6"/>
  <c r="J1323" i="6" s="1"/>
  <c r="G1323" i="6"/>
  <c r="I1322" i="6"/>
  <c r="J1322" i="6" s="1"/>
  <c r="G1322" i="6"/>
  <c r="I1318" i="6"/>
  <c r="G1318" i="6"/>
  <c r="I1317" i="6"/>
  <c r="J1317" i="6" s="1"/>
  <c r="G1317" i="6"/>
  <c r="I1315" i="6"/>
  <c r="J1315" i="6" s="1"/>
  <c r="G1315" i="6"/>
  <c r="E1315" i="6"/>
  <c r="F1315" i="6" s="1"/>
  <c r="I1314" i="6"/>
  <c r="G1314" i="6"/>
  <c r="H1314" i="6" s="1"/>
  <c r="E1314" i="6"/>
  <c r="I1310" i="6"/>
  <c r="G1310" i="6"/>
  <c r="I1309" i="6"/>
  <c r="G1309" i="6"/>
  <c r="E1309" i="6"/>
  <c r="F1309" i="6" s="1"/>
  <c r="I1308" i="6"/>
  <c r="G1308" i="6"/>
  <c r="E1308" i="6"/>
  <c r="I1302" i="6"/>
  <c r="J1302" i="6" s="1"/>
  <c r="G1302" i="6"/>
  <c r="I1297" i="6"/>
  <c r="J1297" i="6" s="1"/>
  <c r="G1297" i="6"/>
  <c r="I1296" i="6"/>
  <c r="J1296" i="6" s="1"/>
  <c r="G1296" i="6"/>
  <c r="I1295" i="6"/>
  <c r="G1295" i="6"/>
  <c r="I1294" i="6"/>
  <c r="J1294" i="6" s="1"/>
  <c r="G1294" i="6"/>
  <c r="I1293" i="6"/>
  <c r="J1293" i="6" s="1"/>
  <c r="G1293" i="6"/>
  <c r="I1292" i="6"/>
  <c r="J1292" i="6" s="1"/>
  <c r="G1292" i="6"/>
  <c r="I1291" i="6"/>
  <c r="J1291" i="6" s="1"/>
  <c r="G1291" i="6"/>
  <c r="I1290" i="6"/>
  <c r="J1290" i="6" s="1"/>
  <c r="G1290" i="6"/>
  <c r="I1289" i="6"/>
  <c r="G1289" i="6"/>
  <c r="I1287" i="6"/>
  <c r="G1287" i="6"/>
  <c r="I1282" i="6"/>
  <c r="J1282" i="6" s="1"/>
  <c r="G1282" i="6"/>
  <c r="I1281" i="6"/>
  <c r="J1281" i="6" s="1"/>
  <c r="G1281" i="6"/>
  <c r="I1280" i="6"/>
  <c r="J1280" i="6" s="1"/>
  <c r="G1280" i="6"/>
  <c r="I1279" i="6"/>
  <c r="J1279" i="6" s="1"/>
  <c r="G1279" i="6"/>
  <c r="I1278" i="6"/>
  <c r="G1278" i="6"/>
  <c r="I1277" i="6"/>
  <c r="J1277" i="6" s="1"/>
  <c r="G1277" i="6"/>
  <c r="I1276" i="6"/>
  <c r="J1276" i="6" s="1"/>
  <c r="G1276" i="6"/>
  <c r="I1275" i="6"/>
  <c r="J1275" i="6" s="1"/>
  <c r="G1275" i="6"/>
  <c r="I1274" i="6"/>
  <c r="J1274" i="6" s="1"/>
  <c r="G1274" i="6"/>
  <c r="I1272" i="6"/>
  <c r="G1272" i="6"/>
  <c r="I1267" i="6"/>
  <c r="G1267" i="6"/>
  <c r="I1262" i="6"/>
  <c r="J1262" i="6" s="1"/>
  <c r="G1262" i="6"/>
  <c r="I1258" i="6"/>
  <c r="J1258" i="6" s="1"/>
  <c r="G1258" i="6"/>
  <c r="E1258" i="6"/>
  <c r="I1257" i="6"/>
  <c r="G1257" i="6"/>
  <c r="H1257" i="6" s="1"/>
  <c r="I1233" i="6"/>
  <c r="G1233" i="6"/>
  <c r="H1233" i="6" s="1"/>
  <c r="H1234" i="6" s="1"/>
  <c r="F202" i="7" s="1"/>
  <c r="T202" i="7" s="1"/>
  <c r="U202" i="7" s="1"/>
  <c r="I1185" i="6"/>
  <c r="G1185" i="6"/>
  <c r="I1180" i="6"/>
  <c r="G1180" i="6"/>
  <c r="E1180" i="6"/>
  <c r="I1179" i="6"/>
  <c r="G1179" i="6"/>
  <c r="E1179" i="6"/>
  <c r="F1179" i="6" s="1"/>
  <c r="I1178" i="6"/>
  <c r="G1178" i="6"/>
  <c r="E1178" i="6"/>
  <c r="I1177" i="6"/>
  <c r="J1177" i="6" s="1"/>
  <c r="G1177" i="6"/>
  <c r="E1177" i="6"/>
  <c r="I1176" i="6"/>
  <c r="G1176" i="6"/>
  <c r="H1176" i="6" s="1"/>
  <c r="I1175" i="6"/>
  <c r="G1175" i="6"/>
  <c r="H1175" i="6" s="1"/>
  <c r="I1174" i="6"/>
  <c r="G1174" i="6"/>
  <c r="H1174" i="6" s="1"/>
  <c r="I1169" i="6"/>
  <c r="G1169" i="6"/>
  <c r="E1169" i="6"/>
  <c r="I1168" i="6"/>
  <c r="G1168" i="6"/>
  <c r="E1168" i="6"/>
  <c r="I1167" i="6"/>
  <c r="G1167" i="6"/>
  <c r="H1167" i="6" s="1"/>
  <c r="I1166" i="6"/>
  <c r="G1166" i="6"/>
  <c r="H1166" i="6" s="1"/>
  <c r="I1165" i="6"/>
  <c r="G1165" i="6"/>
  <c r="I1130" i="6"/>
  <c r="G1130" i="6"/>
  <c r="H1130" i="6" s="1"/>
  <c r="I1129" i="6"/>
  <c r="G1129" i="6"/>
  <c r="H1129" i="6" s="1"/>
  <c r="I1124" i="6"/>
  <c r="G1124" i="6"/>
  <c r="I1123" i="6"/>
  <c r="G1123" i="6"/>
  <c r="H1123" i="6" s="1"/>
  <c r="I1118" i="6"/>
  <c r="G1118" i="6"/>
  <c r="H1118" i="6" s="1"/>
  <c r="I1117" i="6"/>
  <c r="G1117" i="6"/>
  <c r="I1112" i="6"/>
  <c r="G1112" i="6"/>
  <c r="H1112" i="6" s="1"/>
  <c r="I1111" i="6"/>
  <c r="G1111" i="6"/>
  <c r="H1111" i="6" s="1"/>
  <c r="I1106" i="6"/>
  <c r="G1106" i="6"/>
  <c r="I1105" i="6"/>
  <c r="G1105" i="6"/>
  <c r="H1105" i="6" s="1"/>
  <c r="I1100" i="6"/>
  <c r="G1100" i="6"/>
  <c r="H1100" i="6" s="1"/>
  <c r="I1099" i="6"/>
  <c r="G1099" i="6"/>
  <c r="I1094" i="6"/>
  <c r="G1094" i="6"/>
  <c r="H1094" i="6" s="1"/>
  <c r="I1093" i="6"/>
  <c r="G1093" i="6"/>
  <c r="H1093" i="6" s="1"/>
  <c r="I1088" i="6"/>
  <c r="G1088" i="6"/>
  <c r="I1087" i="6"/>
  <c r="G1087" i="6"/>
  <c r="H1087" i="6" s="1"/>
  <c r="I1082" i="6"/>
  <c r="G1082" i="6"/>
  <c r="H1082" i="6" s="1"/>
  <c r="I1081" i="6"/>
  <c r="G1081" i="6"/>
  <c r="I1076" i="6"/>
  <c r="G1076" i="6"/>
  <c r="H1076" i="6" s="1"/>
  <c r="I1071" i="6"/>
  <c r="G1071" i="6"/>
  <c r="H1071" i="6" s="1"/>
  <c r="I1070" i="6"/>
  <c r="G1070" i="6"/>
  <c r="I1065" i="6"/>
  <c r="G1065" i="6"/>
  <c r="H1065" i="6" s="1"/>
  <c r="I1060" i="6"/>
  <c r="G1060" i="6"/>
  <c r="H1060" i="6" s="1"/>
  <c r="I1059" i="6"/>
  <c r="G1059" i="6"/>
  <c r="H1059" i="6" s="1"/>
  <c r="I1054" i="6"/>
  <c r="G1054" i="6"/>
  <c r="H1054" i="6" s="1"/>
  <c r="I1049" i="6"/>
  <c r="G1049" i="6"/>
  <c r="H1049" i="6" s="1"/>
  <c r="I1048" i="6"/>
  <c r="G1048" i="6"/>
  <c r="I1043" i="6"/>
  <c r="G1043" i="6"/>
  <c r="H1043" i="6" s="1"/>
  <c r="I1038" i="6"/>
  <c r="G1038" i="6"/>
  <c r="H1038" i="6" s="1"/>
  <c r="I1037" i="6"/>
  <c r="G1037" i="6"/>
  <c r="H1037" i="6" s="1"/>
  <c r="I1032" i="6"/>
  <c r="G1032" i="6"/>
  <c r="H1032" i="6" s="1"/>
  <c r="I1027" i="6"/>
  <c r="G1027" i="6"/>
  <c r="H1027" i="6" s="1"/>
  <c r="I1026" i="6"/>
  <c r="G1026" i="6"/>
  <c r="I1021" i="6"/>
  <c r="G1021" i="6"/>
  <c r="H1021" i="6" s="1"/>
  <c r="I1016" i="6"/>
  <c r="G1016" i="6"/>
  <c r="H1016" i="6" s="1"/>
  <c r="I1015" i="6"/>
  <c r="G1015" i="6"/>
  <c r="H1015" i="6" s="1"/>
  <c r="I1010" i="6"/>
  <c r="G1010" i="6"/>
  <c r="H1010" i="6" s="1"/>
  <c r="I1005" i="6"/>
  <c r="G1005" i="6"/>
  <c r="H1005" i="6" s="1"/>
  <c r="I1004" i="6"/>
  <c r="G1004" i="6"/>
  <c r="I999" i="6"/>
  <c r="G999" i="6"/>
  <c r="H999" i="6" s="1"/>
  <c r="I994" i="6"/>
  <c r="G994" i="6"/>
  <c r="H994" i="6" s="1"/>
  <c r="I993" i="6"/>
  <c r="G993" i="6"/>
  <c r="H993" i="6" s="1"/>
  <c r="I988" i="6"/>
  <c r="G988" i="6"/>
  <c r="H988" i="6" s="1"/>
  <c r="I983" i="6"/>
  <c r="G983" i="6"/>
  <c r="H983" i="6" s="1"/>
  <c r="I982" i="6"/>
  <c r="G982" i="6"/>
  <c r="I977" i="6"/>
  <c r="G977" i="6"/>
  <c r="H977" i="6" s="1"/>
  <c r="I972" i="6"/>
  <c r="G972" i="6"/>
  <c r="H972" i="6" s="1"/>
  <c r="I971" i="6"/>
  <c r="G971" i="6"/>
  <c r="H971" i="6" s="1"/>
  <c r="I966" i="6"/>
  <c r="G966" i="6"/>
  <c r="H966" i="6" s="1"/>
  <c r="I961" i="6"/>
  <c r="G961" i="6"/>
  <c r="H961" i="6" s="1"/>
  <c r="I960" i="6"/>
  <c r="G960" i="6"/>
  <c r="I955" i="6"/>
  <c r="G955" i="6"/>
  <c r="H955" i="6" s="1"/>
  <c r="I951" i="6"/>
  <c r="G951" i="6"/>
  <c r="I948" i="6"/>
  <c r="G948" i="6"/>
  <c r="K948" i="6" s="1"/>
  <c r="E948" i="6"/>
  <c r="I947" i="6"/>
  <c r="J947" i="6" s="1"/>
  <c r="G947" i="6"/>
  <c r="E947" i="6"/>
  <c r="I943" i="6"/>
  <c r="G943" i="6"/>
  <c r="I941" i="6"/>
  <c r="G941" i="6"/>
  <c r="H941" i="6" s="1"/>
  <c r="E941" i="6"/>
  <c r="I940" i="6"/>
  <c r="G940" i="6"/>
  <c r="E940" i="6"/>
  <c r="F940" i="6" s="1"/>
  <c r="I936" i="6"/>
  <c r="G936" i="6"/>
  <c r="H936" i="6" s="1"/>
  <c r="I933" i="6"/>
  <c r="G933" i="6"/>
  <c r="E933" i="6"/>
  <c r="I932" i="6"/>
  <c r="G932" i="6"/>
  <c r="E932" i="6"/>
  <c r="I928" i="6"/>
  <c r="G928" i="6"/>
  <c r="I926" i="6"/>
  <c r="G926" i="6"/>
  <c r="K926" i="6" s="1"/>
  <c r="E926" i="6"/>
  <c r="I925" i="6"/>
  <c r="J925" i="6" s="1"/>
  <c r="G925" i="6"/>
  <c r="E925" i="6"/>
  <c r="I921" i="6"/>
  <c r="G921" i="6"/>
  <c r="I918" i="6"/>
  <c r="G918" i="6"/>
  <c r="E918" i="6"/>
  <c r="I917" i="6"/>
  <c r="G917" i="6"/>
  <c r="E917" i="6"/>
  <c r="F917" i="6" s="1"/>
  <c r="I913" i="6"/>
  <c r="G913" i="6"/>
  <c r="I911" i="6"/>
  <c r="G911" i="6"/>
  <c r="E911" i="6"/>
  <c r="I910" i="6"/>
  <c r="G910" i="6"/>
  <c r="E910" i="6"/>
  <c r="F910" i="6" s="1"/>
  <c r="I906" i="6"/>
  <c r="G906" i="6"/>
  <c r="H906" i="6" s="1"/>
  <c r="I903" i="6"/>
  <c r="G903" i="6"/>
  <c r="H903" i="6" s="1"/>
  <c r="I899" i="6"/>
  <c r="G899" i="6"/>
  <c r="H899" i="6" s="1"/>
  <c r="I896" i="6"/>
  <c r="G896" i="6"/>
  <c r="H896" i="6" s="1"/>
  <c r="I892" i="6"/>
  <c r="G892" i="6"/>
  <c r="I889" i="6"/>
  <c r="G889" i="6"/>
  <c r="H889" i="6" s="1"/>
  <c r="I885" i="6"/>
  <c r="G885" i="6"/>
  <c r="H885" i="6" s="1"/>
  <c r="I882" i="6"/>
  <c r="G882" i="6"/>
  <c r="H882" i="6" s="1"/>
  <c r="I878" i="6"/>
  <c r="G878" i="6"/>
  <c r="H878" i="6" s="1"/>
  <c r="I875" i="6"/>
  <c r="G875" i="6"/>
  <c r="H875" i="6" s="1"/>
  <c r="I871" i="6"/>
  <c r="G871" i="6"/>
  <c r="I868" i="6"/>
  <c r="G868" i="6"/>
  <c r="H868" i="6" s="1"/>
  <c r="I864" i="6"/>
  <c r="G864" i="6"/>
  <c r="H864" i="6" s="1"/>
  <c r="I861" i="6"/>
  <c r="G861" i="6"/>
  <c r="H861" i="6" s="1"/>
  <c r="I856" i="6"/>
  <c r="G856" i="6"/>
  <c r="H856" i="6" s="1"/>
  <c r="I850" i="6"/>
  <c r="G850" i="6"/>
  <c r="I843" i="6"/>
  <c r="G843" i="6"/>
  <c r="I837" i="6"/>
  <c r="G837" i="6"/>
  <c r="H837" i="6" s="1"/>
  <c r="I831" i="6"/>
  <c r="G831" i="6"/>
  <c r="H831" i="6" s="1"/>
  <c r="I826" i="6"/>
  <c r="G826" i="6"/>
  <c r="H826" i="6" s="1"/>
  <c r="I822" i="6"/>
  <c r="G822" i="6"/>
  <c r="H822" i="6" s="1"/>
  <c r="H823" i="6" s="1"/>
  <c r="F130" i="7" s="1"/>
  <c r="T130" i="7" s="1"/>
  <c r="U130" i="7" s="1"/>
  <c r="I818" i="6"/>
  <c r="G818" i="6"/>
  <c r="I814" i="6"/>
  <c r="G814" i="6"/>
  <c r="I809" i="6"/>
  <c r="E809" i="6"/>
  <c r="F809" i="6" s="1"/>
  <c r="I808" i="6"/>
  <c r="G808" i="6"/>
  <c r="E808" i="6"/>
  <c r="I802" i="6"/>
  <c r="E802" i="6"/>
  <c r="I801" i="6"/>
  <c r="J801" i="6" s="1"/>
  <c r="G801" i="6"/>
  <c r="E801" i="6"/>
  <c r="F801" i="6" s="1"/>
  <c r="I796" i="6"/>
  <c r="G796" i="6"/>
  <c r="I792" i="6"/>
  <c r="G792" i="6"/>
  <c r="H792" i="6" s="1"/>
  <c r="I784" i="6"/>
  <c r="G784" i="6"/>
  <c r="H784" i="6" s="1"/>
  <c r="I778" i="6"/>
  <c r="G778" i="6"/>
  <c r="E778" i="6"/>
  <c r="I777" i="6"/>
  <c r="J777" i="6" s="1"/>
  <c r="G777" i="6"/>
  <c r="I776" i="6"/>
  <c r="J776" i="6" s="1"/>
  <c r="G776" i="6"/>
  <c r="I775" i="6"/>
  <c r="G775" i="6"/>
  <c r="E775" i="6"/>
  <c r="I769" i="6"/>
  <c r="G769" i="6"/>
  <c r="H769" i="6" s="1"/>
  <c r="I768" i="6"/>
  <c r="G768" i="6"/>
  <c r="I762" i="6"/>
  <c r="G762" i="6"/>
  <c r="E762" i="6"/>
  <c r="I761" i="6"/>
  <c r="J761" i="6" s="1"/>
  <c r="G761" i="6"/>
  <c r="E761" i="6"/>
  <c r="I759" i="6"/>
  <c r="G759" i="6"/>
  <c r="H759" i="6" s="1"/>
  <c r="I758" i="6"/>
  <c r="G758" i="6"/>
  <c r="H758" i="6" s="1"/>
  <c r="I757" i="6"/>
  <c r="G757" i="6"/>
  <c r="I756" i="6"/>
  <c r="G756" i="6"/>
  <c r="H756" i="6" s="1"/>
  <c r="I755" i="6"/>
  <c r="G755" i="6"/>
  <c r="H755" i="6" s="1"/>
  <c r="I749" i="6"/>
  <c r="G749" i="6"/>
  <c r="E749" i="6"/>
  <c r="I748" i="6"/>
  <c r="G748" i="6"/>
  <c r="E748" i="6"/>
  <c r="F748" i="6" s="1"/>
  <c r="I746" i="6"/>
  <c r="G746" i="6"/>
  <c r="I745" i="6"/>
  <c r="G745" i="6"/>
  <c r="H745" i="6" s="1"/>
  <c r="I744" i="6"/>
  <c r="G744" i="6"/>
  <c r="H744" i="6" s="1"/>
  <c r="I743" i="6"/>
  <c r="G743" i="6"/>
  <c r="I742" i="6"/>
  <c r="G742" i="6"/>
  <c r="H742" i="6" s="1"/>
  <c r="I736" i="6"/>
  <c r="G736" i="6"/>
  <c r="E736" i="6"/>
  <c r="I735" i="6"/>
  <c r="G735" i="6"/>
  <c r="E735" i="6"/>
  <c r="I733" i="6"/>
  <c r="G733" i="6"/>
  <c r="H733" i="6" s="1"/>
  <c r="I732" i="6"/>
  <c r="G732" i="6"/>
  <c r="I731" i="6"/>
  <c r="G731" i="6"/>
  <c r="H731" i="6" s="1"/>
  <c r="I730" i="6"/>
  <c r="G730" i="6"/>
  <c r="H730" i="6" s="1"/>
  <c r="I729" i="6"/>
  <c r="G729" i="6"/>
  <c r="I725" i="6"/>
  <c r="G725" i="6"/>
  <c r="I723" i="6"/>
  <c r="J723" i="6" s="1"/>
  <c r="G723" i="6"/>
  <c r="H723" i="6" s="1"/>
  <c r="I722" i="6"/>
  <c r="G722" i="6"/>
  <c r="E722" i="6"/>
  <c r="I720" i="6"/>
  <c r="G720" i="6"/>
  <c r="I716" i="6"/>
  <c r="J716" i="6" s="1"/>
  <c r="G716" i="6"/>
  <c r="I712" i="6"/>
  <c r="G712" i="6"/>
  <c r="E712" i="6"/>
  <c r="F712" i="6" s="1"/>
  <c r="I711" i="6"/>
  <c r="G711" i="6"/>
  <c r="H711" i="6" s="1"/>
  <c r="E711" i="6"/>
  <c r="I707" i="6"/>
  <c r="G707" i="6"/>
  <c r="I703" i="6"/>
  <c r="G703" i="6"/>
  <c r="E703" i="6"/>
  <c r="F703" i="6" s="1"/>
  <c r="I702" i="6"/>
  <c r="G702" i="6"/>
  <c r="E702" i="6"/>
  <c r="I698" i="6"/>
  <c r="J698" i="6" s="1"/>
  <c r="G698" i="6"/>
  <c r="I694" i="6"/>
  <c r="G694" i="6"/>
  <c r="E694" i="6"/>
  <c r="I693" i="6"/>
  <c r="G693" i="6"/>
  <c r="E693" i="6"/>
  <c r="I689" i="6"/>
  <c r="J689" i="6" s="1"/>
  <c r="G689" i="6"/>
  <c r="I685" i="6"/>
  <c r="G685" i="6"/>
  <c r="E685" i="6"/>
  <c r="F685" i="6" s="1"/>
  <c r="I684" i="6"/>
  <c r="G684" i="6"/>
  <c r="E684" i="6"/>
  <c r="I679" i="6"/>
  <c r="G679" i="6"/>
  <c r="I677" i="6"/>
  <c r="J677" i="6" s="1"/>
  <c r="G677" i="6"/>
  <c r="E677" i="6"/>
  <c r="F677" i="6" s="1"/>
  <c r="I676" i="6"/>
  <c r="G676" i="6"/>
  <c r="E676" i="6"/>
  <c r="I671" i="6"/>
  <c r="J671" i="6" s="1"/>
  <c r="G671" i="6"/>
  <c r="I669" i="6"/>
  <c r="J669" i="6" s="1"/>
  <c r="G669" i="6"/>
  <c r="E669" i="6"/>
  <c r="I668" i="6"/>
  <c r="G668" i="6"/>
  <c r="E668" i="6"/>
  <c r="I658" i="6"/>
  <c r="J658" i="6" s="1"/>
  <c r="G658" i="6"/>
  <c r="I657" i="6"/>
  <c r="G657" i="6"/>
  <c r="E657" i="6"/>
  <c r="I656" i="6"/>
  <c r="G656" i="6"/>
  <c r="H656" i="6" s="1"/>
  <c r="E656" i="6"/>
  <c r="I652" i="6"/>
  <c r="G652" i="6"/>
  <c r="E652" i="6"/>
  <c r="I651" i="6"/>
  <c r="G651" i="6"/>
  <c r="H651" i="6" s="1"/>
  <c r="E651" i="6"/>
  <c r="I650" i="6"/>
  <c r="G650" i="6"/>
  <c r="I645" i="6"/>
  <c r="G645" i="6"/>
  <c r="I640" i="6"/>
  <c r="J640" i="6" s="1"/>
  <c r="G640" i="6"/>
  <c r="I635" i="6"/>
  <c r="G635" i="6"/>
  <c r="I633" i="6"/>
  <c r="E633" i="6"/>
  <c r="I632" i="6"/>
  <c r="J632" i="6" s="1"/>
  <c r="E632" i="6"/>
  <c r="I627" i="6"/>
  <c r="G627" i="6"/>
  <c r="E627" i="6"/>
  <c r="I626" i="6"/>
  <c r="G626" i="6"/>
  <c r="E626" i="6"/>
  <c r="I624" i="6"/>
  <c r="G624" i="6"/>
  <c r="I619" i="6"/>
  <c r="G619" i="6"/>
  <c r="E619" i="6"/>
  <c r="F619" i="6" s="1"/>
  <c r="I618" i="6"/>
  <c r="G618" i="6"/>
  <c r="E618" i="6"/>
  <c r="I616" i="6"/>
  <c r="G616" i="6"/>
  <c r="I611" i="6"/>
  <c r="G611" i="6"/>
  <c r="E611" i="6"/>
  <c r="I610" i="6"/>
  <c r="G610" i="6"/>
  <c r="E610" i="6"/>
  <c r="I608" i="6"/>
  <c r="J608" i="6" s="1"/>
  <c r="G608" i="6"/>
  <c r="I603" i="6"/>
  <c r="E603" i="6"/>
  <c r="I602" i="6"/>
  <c r="E602" i="6"/>
  <c r="I600" i="6"/>
  <c r="J600" i="6" s="1"/>
  <c r="G600" i="6"/>
  <c r="I596" i="6"/>
  <c r="G596" i="6"/>
  <c r="I595" i="6"/>
  <c r="J595" i="6" s="1"/>
  <c r="G595" i="6"/>
  <c r="I593" i="6"/>
  <c r="J593" i="6" s="1"/>
  <c r="G593" i="6"/>
  <c r="I590" i="6"/>
  <c r="G590" i="6"/>
  <c r="H590" i="6" s="1"/>
  <c r="I588" i="6"/>
  <c r="G588" i="6"/>
  <c r="E588" i="6"/>
  <c r="F588" i="6" s="1"/>
  <c r="I587" i="6"/>
  <c r="G587" i="6"/>
  <c r="E587" i="6"/>
  <c r="I586" i="6"/>
  <c r="G586" i="6"/>
  <c r="E586" i="6"/>
  <c r="F586" i="6" s="1"/>
  <c r="I585" i="6"/>
  <c r="G585" i="6"/>
  <c r="I580" i="6"/>
  <c r="J580" i="6" s="1"/>
  <c r="G580" i="6"/>
  <c r="H580" i="6" s="1"/>
  <c r="I578" i="6"/>
  <c r="J578" i="6" s="1"/>
  <c r="G578" i="6"/>
  <c r="H578" i="6" s="1"/>
  <c r="E578" i="6"/>
  <c r="I576" i="6"/>
  <c r="G576" i="6"/>
  <c r="I575" i="6"/>
  <c r="J575" i="6" s="1"/>
  <c r="G575" i="6"/>
  <c r="I570" i="6"/>
  <c r="J570" i="6" s="1"/>
  <c r="G570" i="6"/>
  <c r="I568" i="6"/>
  <c r="G568" i="6"/>
  <c r="H568" i="6" s="1"/>
  <c r="E568" i="6"/>
  <c r="I566" i="6"/>
  <c r="G566" i="6"/>
  <c r="H566" i="6" s="1"/>
  <c r="I565" i="6"/>
  <c r="G565" i="6"/>
  <c r="I560" i="6"/>
  <c r="G560" i="6"/>
  <c r="I559" i="6"/>
  <c r="G559" i="6"/>
  <c r="H559" i="6" s="1"/>
  <c r="E559" i="6"/>
  <c r="I558" i="6"/>
  <c r="G558" i="6"/>
  <c r="E558" i="6"/>
  <c r="I554" i="6"/>
  <c r="G554" i="6"/>
  <c r="H554" i="6" s="1"/>
  <c r="E554" i="6"/>
  <c r="I553" i="6"/>
  <c r="G553" i="6"/>
  <c r="E553" i="6"/>
  <c r="I551" i="6"/>
  <c r="G551" i="6"/>
  <c r="I546" i="6"/>
  <c r="G546" i="6"/>
  <c r="E546" i="6"/>
  <c r="I545" i="6"/>
  <c r="G545" i="6"/>
  <c r="E545" i="6"/>
  <c r="F545" i="6" s="1"/>
  <c r="I543" i="6"/>
  <c r="G543" i="6"/>
  <c r="I538" i="6"/>
  <c r="G538" i="6"/>
  <c r="I533" i="6"/>
  <c r="G533" i="6"/>
  <c r="I528" i="6"/>
  <c r="G528" i="6"/>
  <c r="I523" i="6"/>
  <c r="G523" i="6"/>
  <c r="H523" i="6" s="1"/>
  <c r="I518" i="6"/>
  <c r="G518" i="6"/>
  <c r="I513" i="6"/>
  <c r="G513" i="6"/>
  <c r="I508" i="6"/>
  <c r="G508" i="6"/>
  <c r="I503" i="6"/>
  <c r="G503" i="6"/>
  <c r="H503" i="6" s="1"/>
  <c r="E504" i="6" s="1"/>
  <c r="F504" i="6" s="1"/>
  <c r="E503" i="6"/>
  <c r="I501" i="6"/>
  <c r="G501" i="6"/>
  <c r="I496" i="6"/>
  <c r="G496" i="6"/>
  <c r="E496" i="6"/>
  <c r="F496" i="6" s="1"/>
  <c r="I494" i="6"/>
  <c r="G494" i="6"/>
  <c r="I489" i="6"/>
  <c r="G489" i="6"/>
  <c r="E489" i="6"/>
  <c r="I487" i="6"/>
  <c r="J487" i="6" s="1"/>
  <c r="G487" i="6"/>
  <c r="I482" i="6"/>
  <c r="G482" i="6"/>
  <c r="E482" i="6"/>
  <c r="I481" i="6"/>
  <c r="G481" i="6"/>
  <c r="H481" i="6" s="1"/>
  <c r="I471" i="6"/>
  <c r="G471" i="6"/>
  <c r="E471" i="6"/>
  <c r="I470" i="6"/>
  <c r="G470" i="6"/>
  <c r="I465" i="6"/>
  <c r="J465" i="6" s="1"/>
  <c r="G465" i="6"/>
  <c r="E465" i="6"/>
  <c r="I464" i="6"/>
  <c r="G464" i="6"/>
  <c r="I455" i="6"/>
  <c r="G455" i="6"/>
  <c r="H455" i="6" s="1"/>
  <c r="I451" i="6"/>
  <c r="G451" i="6"/>
  <c r="I449" i="6"/>
  <c r="G449" i="6"/>
  <c r="E449" i="6"/>
  <c r="I448" i="6"/>
  <c r="J448" i="6" s="1"/>
  <c r="G448" i="6"/>
  <c r="E448" i="6"/>
  <c r="I443" i="6"/>
  <c r="G443" i="6"/>
  <c r="E443" i="6"/>
  <c r="I442" i="6"/>
  <c r="J442" i="6" s="1"/>
  <c r="G442" i="6"/>
  <c r="I437" i="6"/>
  <c r="G437" i="6"/>
  <c r="E437" i="6"/>
  <c r="I436" i="6"/>
  <c r="G436" i="6"/>
  <c r="H436" i="6" s="1"/>
  <c r="I431" i="6"/>
  <c r="G431" i="6"/>
  <c r="E431" i="6"/>
  <c r="I430" i="6"/>
  <c r="G430" i="6"/>
  <c r="E430" i="6"/>
  <c r="F430" i="6" s="1"/>
  <c r="I429" i="6"/>
  <c r="G429" i="6"/>
  <c r="I424" i="6"/>
  <c r="G424" i="6"/>
  <c r="E424" i="6"/>
  <c r="I423" i="6"/>
  <c r="J423" i="6" s="1"/>
  <c r="G423" i="6"/>
  <c r="E423" i="6"/>
  <c r="I422" i="6"/>
  <c r="G422" i="6"/>
  <c r="I416" i="6"/>
  <c r="G416" i="6"/>
  <c r="E416" i="6"/>
  <c r="I415" i="6"/>
  <c r="G415" i="6"/>
  <c r="I410" i="6"/>
  <c r="G410" i="6"/>
  <c r="E410" i="6"/>
  <c r="F410" i="6" s="1"/>
  <c r="I409" i="6"/>
  <c r="G409" i="6"/>
  <c r="E409" i="6"/>
  <c r="I407" i="6"/>
  <c r="J407" i="6" s="1"/>
  <c r="G407" i="6"/>
  <c r="I402" i="6"/>
  <c r="J402" i="6" s="1"/>
  <c r="G402" i="6"/>
  <c r="E402" i="6"/>
  <c r="I401" i="6"/>
  <c r="G401" i="6"/>
  <c r="E401" i="6"/>
  <c r="I400" i="6"/>
  <c r="J400" i="6" s="1"/>
  <c r="G400" i="6"/>
  <c r="I396" i="6"/>
  <c r="G396" i="6"/>
  <c r="I391" i="6"/>
  <c r="J391" i="6" s="1"/>
  <c r="G391" i="6"/>
  <c r="I389" i="6"/>
  <c r="J389" i="6" s="1"/>
  <c r="G389" i="6"/>
  <c r="E389" i="6"/>
  <c r="I388" i="6"/>
  <c r="G388" i="6"/>
  <c r="E388" i="6"/>
  <c r="I383" i="6"/>
  <c r="J383" i="6" s="1"/>
  <c r="E383" i="6"/>
  <c r="I382" i="6"/>
  <c r="E382" i="6"/>
  <c r="I381" i="6"/>
  <c r="J381" i="6" s="1"/>
  <c r="G381" i="6"/>
  <c r="I376" i="6"/>
  <c r="J376" i="6" s="1"/>
  <c r="G376" i="6"/>
  <c r="E376" i="6"/>
  <c r="I375" i="6"/>
  <c r="G375" i="6"/>
  <c r="H375" i="6" s="1"/>
  <c r="E375" i="6"/>
  <c r="I374" i="6"/>
  <c r="J374" i="6" s="1"/>
  <c r="G374" i="6"/>
  <c r="I369" i="6"/>
  <c r="G369" i="6"/>
  <c r="E369" i="6"/>
  <c r="I368" i="6"/>
  <c r="G368" i="6"/>
  <c r="H368" i="6" s="1"/>
  <c r="E368" i="6"/>
  <c r="I367" i="6"/>
  <c r="G367" i="6"/>
  <c r="I362" i="6"/>
  <c r="J362" i="6" s="1"/>
  <c r="G362" i="6"/>
  <c r="E362" i="6"/>
  <c r="F362" i="6" s="1"/>
  <c r="I361" i="6"/>
  <c r="G361" i="6"/>
  <c r="E361" i="6"/>
  <c r="I360" i="6"/>
  <c r="J360" i="6" s="1"/>
  <c r="G360" i="6"/>
  <c r="I355" i="6"/>
  <c r="J355" i="6" s="1"/>
  <c r="G355" i="6"/>
  <c r="E355" i="6"/>
  <c r="I354" i="6"/>
  <c r="G354" i="6"/>
  <c r="E354" i="6"/>
  <c r="I353" i="6"/>
  <c r="J353" i="6" s="1"/>
  <c r="G353" i="6"/>
  <c r="I349" i="6"/>
  <c r="G349" i="6"/>
  <c r="I347" i="6"/>
  <c r="J347" i="6" s="1"/>
  <c r="G347" i="6"/>
  <c r="I343" i="6"/>
  <c r="J343" i="6" s="1"/>
  <c r="G343" i="6"/>
  <c r="I333" i="6"/>
  <c r="G333" i="6"/>
  <c r="I325" i="6"/>
  <c r="G325" i="6"/>
  <c r="I314" i="6"/>
  <c r="J314" i="6" s="1"/>
  <c r="G314" i="6"/>
  <c r="I313" i="6"/>
  <c r="G313" i="6"/>
  <c r="I312" i="6"/>
  <c r="J312" i="6" s="1"/>
  <c r="G312" i="6"/>
  <c r="I307" i="6"/>
  <c r="J307" i="6" s="1"/>
  <c r="G307" i="6"/>
  <c r="I306" i="6"/>
  <c r="G306" i="6"/>
  <c r="I305" i="6"/>
  <c r="J305" i="6" s="1"/>
  <c r="G305" i="6"/>
  <c r="I298" i="6"/>
  <c r="G298" i="6"/>
  <c r="I291" i="6"/>
  <c r="G291" i="6"/>
  <c r="I284" i="6"/>
  <c r="J284" i="6" s="1"/>
  <c r="G284" i="6"/>
  <c r="I279" i="6"/>
  <c r="J279" i="6" s="1"/>
  <c r="G279" i="6"/>
  <c r="I274" i="6"/>
  <c r="G274" i="6"/>
  <c r="I269" i="6"/>
  <c r="G269" i="6"/>
  <c r="I265" i="6"/>
  <c r="J265" i="6" s="1"/>
  <c r="G265" i="6"/>
  <c r="E265" i="6"/>
  <c r="I264" i="6"/>
  <c r="E264" i="6"/>
  <c r="I263" i="6"/>
  <c r="G263" i="6"/>
  <c r="H263" i="6" s="1"/>
  <c r="I262" i="6"/>
  <c r="G262" i="6"/>
  <c r="I257" i="6"/>
  <c r="G257" i="6"/>
  <c r="H257" i="6" s="1"/>
  <c r="I252" i="6"/>
  <c r="G252" i="6"/>
  <c r="H252" i="6" s="1"/>
  <c r="I247" i="6"/>
  <c r="G247" i="6"/>
  <c r="I242" i="6"/>
  <c r="G242" i="6"/>
  <c r="H242" i="6" s="1"/>
  <c r="I237" i="6"/>
  <c r="G237" i="6"/>
  <c r="H237" i="6" s="1"/>
  <c r="I232" i="6"/>
  <c r="G232" i="6"/>
  <c r="I227" i="6"/>
  <c r="G227" i="6"/>
  <c r="H227" i="6" s="1"/>
  <c r="I222" i="6"/>
  <c r="G222" i="6"/>
  <c r="H222" i="6" s="1"/>
  <c r="I217" i="6"/>
  <c r="G217" i="6"/>
  <c r="I212" i="6"/>
  <c r="G212" i="6"/>
  <c r="H212" i="6" s="1"/>
  <c r="I207" i="6"/>
  <c r="G207" i="6"/>
  <c r="H207" i="6" s="1"/>
  <c r="I202" i="6"/>
  <c r="G202" i="6"/>
  <c r="I197" i="6"/>
  <c r="G197" i="6"/>
  <c r="H197" i="6" s="1"/>
  <c r="I192" i="6"/>
  <c r="G192" i="6"/>
  <c r="H192" i="6" s="1"/>
  <c r="I187" i="6"/>
  <c r="G187" i="6"/>
  <c r="I182" i="6"/>
  <c r="G182" i="6"/>
  <c r="H182" i="6" s="1"/>
  <c r="I176" i="6"/>
  <c r="G176" i="6"/>
  <c r="H176" i="6" s="1"/>
  <c r="I170" i="6"/>
  <c r="G170" i="6"/>
  <c r="I164" i="6"/>
  <c r="G164" i="6"/>
  <c r="H164" i="6" s="1"/>
  <c r="I163" i="6"/>
  <c r="G163" i="6"/>
  <c r="H163" i="6" s="1"/>
  <c r="I157" i="6"/>
  <c r="G157" i="6"/>
  <c r="I156" i="6"/>
  <c r="G156" i="6"/>
  <c r="H156" i="6" s="1"/>
  <c r="I150" i="6"/>
  <c r="G150" i="6"/>
  <c r="H150" i="6" s="1"/>
  <c r="I144" i="6"/>
  <c r="G144" i="6"/>
  <c r="I139" i="6"/>
  <c r="G139" i="6"/>
  <c r="E139" i="6"/>
  <c r="I138" i="6"/>
  <c r="J138" i="6" s="1"/>
  <c r="G138" i="6"/>
  <c r="E138" i="6"/>
  <c r="I137" i="6"/>
  <c r="G137" i="6"/>
  <c r="H137" i="6" s="1"/>
  <c r="I132" i="6"/>
  <c r="G132" i="6"/>
  <c r="H132" i="6" s="1"/>
  <c r="E132" i="6"/>
  <c r="I131" i="6"/>
  <c r="G131" i="6"/>
  <c r="E131" i="6"/>
  <c r="F131" i="6" s="1"/>
  <c r="I130" i="6"/>
  <c r="G130" i="6"/>
  <c r="H130" i="6" s="1"/>
  <c r="I93" i="6"/>
  <c r="G93" i="6"/>
  <c r="I88" i="6"/>
  <c r="G88" i="6"/>
  <c r="H88" i="6" s="1"/>
  <c r="I83" i="6"/>
  <c r="G83" i="6"/>
  <c r="H83" i="6" s="1"/>
  <c r="I78" i="6"/>
  <c r="G78" i="6"/>
  <c r="I74" i="6"/>
  <c r="G74" i="6"/>
  <c r="H74" i="6" s="1"/>
  <c r="E74" i="6"/>
  <c r="I73" i="6"/>
  <c r="J73" i="6" s="1"/>
  <c r="G73" i="6"/>
  <c r="I72" i="6"/>
  <c r="G72" i="6"/>
  <c r="E72" i="6"/>
  <c r="I71" i="6"/>
  <c r="G71" i="6"/>
  <c r="H71" i="6" s="1"/>
  <c r="I67" i="6"/>
  <c r="G67" i="6"/>
  <c r="E67" i="6"/>
  <c r="I66" i="6"/>
  <c r="J66" i="6" s="1"/>
  <c r="G66" i="6"/>
  <c r="I61" i="6"/>
  <c r="J61" i="6" s="1"/>
  <c r="G61" i="6"/>
  <c r="I55" i="6"/>
  <c r="G55" i="6"/>
  <c r="I50" i="6"/>
  <c r="J50" i="6" s="1"/>
  <c r="G50" i="6"/>
  <c r="K401" i="3"/>
  <c r="K400" i="3"/>
  <c r="K399" i="3"/>
  <c r="K398" i="3"/>
  <c r="AA398" i="3" s="1"/>
  <c r="S397" i="3"/>
  <c r="I814" i="8" s="1"/>
  <c r="S396" i="3"/>
  <c r="I812" i="8" s="1"/>
  <c r="S395" i="3"/>
  <c r="K394" i="3"/>
  <c r="K393" i="3"/>
  <c r="AA393" i="3" s="1"/>
  <c r="K392" i="3"/>
  <c r="AA392" i="3" s="1"/>
  <c r="K391" i="3"/>
  <c r="AA391" i="3" s="1"/>
  <c r="K390" i="3"/>
  <c r="AA390" i="3" s="1"/>
  <c r="K389" i="3"/>
  <c r="AA389" i="3" s="1"/>
  <c r="K388" i="3"/>
  <c r="AA388" i="3" s="1"/>
  <c r="K387" i="3"/>
  <c r="K386" i="3"/>
  <c r="AA386" i="3" s="1"/>
  <c r="K385" i="3"/>
  <c r="AA385" i="3" s="1"/>
  <c r="K384" i="3"/>
  <c r="AA384" i="3" s="1"/>
  <c r="K383" i="3"/>
  <c r="AA383" i="3" s="1"/>
  <c r="K382" i="3"/>
  <c r="AA382" i="3" s="1"/>
  <c r="K381" i="3"/>
  <c r="AA381" i="3" s="1"/>
  <c r="K380" i="3"/>
  <c r="AA380" i="3" s="1"/>
  <c r="K379" i="3"/>
  <c r="AA379" i="3" s="1"/>
  <c r="K378" i="3"/>
  <c r="K377" i="3"/>
  <c r="K376" i="3"/>
  <c r="AA376" i="3" s="1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AA360" i="3" s="1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AA343" i="3" s="1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AA319" i="3" s="1"/>
  <c r="K318" i="3"/>
  <c r="K317" i="3"/>
  <c r="K316" i="3"/>
  <c r="AA316" i="3" s="1"/>
  <c r="K315" i="3"/>
  <c r="AA315" i="3" s="1"/>
  <c r="K314" i="3"/>
  <c r="K313" i="3"/>
  <c r="K312" i="3"/>
  <c r="AA312" i="3" s="1"/>
  <c r="K311" i="3"/>
  <c r="AA311" i="3" s="1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AA296" i="3" s="1"/>
  <c r="K295" i="3"/>
  <c r="K294" i="3"/>
  <c r="K293" i="3"/>
  <c r="K292" i="3"/>
  <c r="AA292" i="3" s="1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AA270" i="3" s="1"/>
  <c r="K269" i="3"/>
  <c r="K268" i="3"/>
  <c r="K267" i="3"/>
  <c r="K266" i="3"/>
  <c r="K265" i="3"/>
  <c r="K264" i="3"/>
  <c r="K263" i="3"/>
  <c r="K262" i="3"/>
  <c r="K261" i="3"/>
  <c r="AA261" i="3" s="1"/>
  <c r="K260" i="3"/>
  <c r="AA260" i="3" s="1"/>
  <c r="K259" i="3"/>
  <c r="AA259" i="3" s="1"/>
  <c r="K258" i="3"/>
  <c r="AA258" i="3" s="1"/>
  <c r="K257" i="3"/>
  <c r="AA257" i="3" s="1"/>
  <c r="K256" i="3"/>
  <c r="K255" i="3"/>
  <c r="AA255" i="3" s="1"/>
  <c r="K254" i="3"/>
  <c r="K253" i="3"/>
  <c r="K252" i="3"/>
  <c r="AA252" i="3" s="1"/>
  <c r="K251" i="3"/>
  <c r="K250" i="3"/>
  <c r="K249" i="3"/>
  <c r="K248" i="3"/>
  <c r="AA248" i="3" s="1"/>
  <c r="K247" i="3"/>
  <c r="AA247" i="3" s="1"/>
  <c r="K246" i="3"/>
  <c r="AA246" i="3" s="1"/>
  <c r="K245" i="3"/>
  <c r="K244" i="3"/>
  <c r="AA244" i="3" s="1"/>
  <c r="K243" i="3"/>
  <c r="K242" i="3"/>
  <c r="AA242" i="3" s="1"/>
  <c r="K241" i="3"/>
  <c r="K240" i="3"/>
  <c r="K239" i="3"/>
  <c r="AA239" i="3" s="1"/>
  <c r="K238" i="3"/>
  <c r="AA238" i="3" s="1"/>
  <c r="K237" i="3"/>
  <c r="K236" i="3"/>
  <c r="K235" i="3"/>
  <c r="K234" i="3"/>
  <c r="K233" i="3"/>
  <c r="K232" i="3"/>
  <c r="K231" i="3"/>
  <c r="K230" i="3"/>
  <c r="K229" i="3"/>
  <c r="K228" i="3"/>
  <c r="AA228" i="3" s="1"/>
  <c r="K227" i="3"/>
  <c r="K226" i="3"/>
  <c r="K225" i="3"/>
  <c r="K224" i="3"/>
  <c r="K223" i="3"/>
  <c r="K222" i="3"/>
  <c r="AA222" i="3" s="1"/>
  <c r="K221" i="3"/>
  <c r="K220" i="3"/>
  <c r="K219" i="3"/>
  <c r="AA219" i="3" s="1"/>
  <c r="K218" i="3"/>
  <c r="AA218" i="3" s="1"/>
  <c r="K217" i="3"/>
  <c r="K216" i="3"/>
  <c r="AA216" i="3" s="1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AA189" i="3" s="1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AA146" i="3" s="1"/>
  <c r="K145" i="3"/>
  <c r="AA145" i="3" s="1"/>
  <c r="K144" i="3"/>
  <c r="AA144" i="3" s="1"/>
  <c r="K143" i="3"/>
  <c r="AA143" i="3" s="1"/>
  <c r="K142" i="3"/>
  <c r="AA142" i="3" s="1"/>
  <c r="K141" i="3"/>
  <c r="K140" i="3"/>
  <c r="K139" i="3"/>
  <c r="K138" i="3"/>
  <c r="K137" i="3"/>
  <c r="K136" i="3"/>
  <c r="K135" i="3"/>
  <c r="K134" i="3"/>
  <c r="K133" i="3"/>
  <c r="K132" i="3"/>
  <c r="K131" i="3"/>
  <c r="AA131" i="3" s="1"/>
  <c r="K130" i="3"/>
  <c r="AA130" i="3" s="1"/>
  <c r="K129" i="3"/>
  <c r="AA129" i="3" s="1"/>
  <c r="K128" i="3"/>
  <c r="AA128" i="3" s="1"/>
  <c r="K127" i="3"/>
  <c r="AA127" i="3" s="1"/>
  <c r="K126" i="3"/>
  <c r="AA126" i="3" s="1"/>
  <c r="K125" i="3"/>
  <c r="AA125" i="3" s="1"/>
  <c r="K124" i="3"/>
  <c r="K123" i="3"/>
  <c r="K122" i="3"/>
  <c r="AA122" i="3" s="1"/>
  <c r="K121" i="3"/>
  <c r="K120" i="3"/>
  <c r="K119" i="3"/>
  <c r="K118" i="3"/>
  <c r="K117" i="3"/>
  <c r="AA117" i="3" s="1"/>
  <c r="K116" i="3"/>
  <c r="AA116" i="3" s="1"/>
  <c r="K115" i="3"/>
  <c r="K114" i="3"/>
  <c r="K113" i="3"/>
  <c r="AA113" i="3" s="1"/>
  <c r="K112" i="3"/>
  <c r="K111" i="3"/>
  <c r="K110" i="3"/>
  <c r="K109" i="3"/>
  <c r="K108" i="3"/>
  <c r="K107" i="3"/>
  <c r="K106" i="3"/>
  <c r="K105" i="3"/>
  <c r="K104" i="3"/>
  <c r="K103" i="3"/>
  <c r="K102" i="3"/>
  <c r="AA102" i="3" s="1"/>
  <c r="K101" i="3"/>
  <c r="AA101" i="3" s="1"/>
  <c r="K100" i="3"/>
  <c r="AA100" i="3" s="1"/>
  <c r="K99" i="3"/>
  <c r="AA99" i="3" s="1"/>
  <c r="K98" i="3"/>
  <c r="AA98" i="3" s="1"/>
  <c r="K97" i="3"/>
  <c r="AA97" i="3" s="1"/>
  <c r="K96" i="3"/>
  <c r="K95" i="3"/>
  <c r="AA95" i="3" s="1"/>
  <c r="K94" i="3"/>
  <c r="AA94" i="3" s="1"/>
  <c r="K93" i="3"/>
  <c r="AA93" i="3" s="1"/>
  <c r="K92" i="3"/>
  <c r="AA92" i="3" s="1"/>
  <c r="K91" i="3"/>
  <c r="AA91" i="3" s="1"/>
  <c r="K90" i="3"/>
  <c r="AA90" i="3" s="1"/>
  <c r="K89" i="3"/>
  <c r="AA89" i="3" s="1"/>
  <c r="K88" i="3"/>
  <c r="AA88" i="3" s="1"/>
  <c r="K87" i="3"/>
  <c r="AA87" i="3" s="1"/>
  <c r="K86" i="3"/>
  <c r="AA86" i="3" s="1"/>
  <c r="K85" i="3"/>
  <c r="AA85" i="3" s="1"/>
  <c r="K84" i="3"/>
  <c r="K83" i="3"/>
  <c r="AA83" i="3" s="1"/>
  <c r="K82" i="3"/>
  <c r="K81" i="3"/>
  <c r="K80" i="3"/>
  <c r="AA80" i="3" s="1"/>
  <c r="K79" i="3"/>
  <c r="AA79" i="3" s="1"/>
  <c r="K78" i="3"/>
  <c r="K77" i="3"/>
  <c r="K76" i="3"/>
  <c r="K75" i="3"/>
  <c r="K74" i="3"/>
  <c r="K73" i="3"/>
  <c r="K72" i="3"/>
  <c r="K71" i="3"/>
  <c r="K70" i="3"/>
  <c r="K68" i="3"/>
  <c r="K67" i="3"/>
  <c r="K66" i="3"/>
  <c r="AA66" i="3" s="1"/>
  <c r="K65" i="3"/>
  <c r="K64" i="3"/>
  <c r="AA64" i="3" s="1"/>
  <c r="K63" i="3"/>
  <c r="K62" i="3"/>
  <c r="K61" i="3"/>
  <c r="K60" i="3"/>
  <c r="AA60" i="3" s="1"/>
  <c r="K59" i="3"/>
  <c r="AA59" i="3" s="1"/>
  <c r="K58" i="3"/>
  <c r="AA58" i="3" s="1"/>
  <c r="K57" i="3"/>
  <c r="K56" i="3"/>
  <c r="AA56" i="3" s="1"/>
  <c r="K55" i="3"/>
  <c r="AA55" i="3" s="1"/>
  <c r="K54" i="3"/>
  <c r="K53" i="3"/>
  <c r="K52" i="3"/>
  <c r="K51" i="3"/>
  <c r="AA51" i="3" s="1"/>
  <c r="K50" i="3"/>
  <c r="AA50" i="3" s="1"/>
  <c r="K49" i="3"/>
  <c r="K48" i="3"/>
  <c r="K47" i="3"/>
  <c r="AA47" i="3" s="1"/>
  <c r="K46" i="3"/>
  <c r="K45" i="3"/>
  <c r="K44" i="3"/>
  <c r="K43" i="3"/>
  <c r="AA43" i="3" s="1"/>
  <c r="S42" i="3"/>
  <c r="I2978" i="6" s="1"/>
  <c r="S41" i="3"/>
  <c r="I2973" i="6" s="1"/>
  <c r="J2973" i="6" s="1"/>
  <c r="S40" i="3"/>
  <c r="I2966" i="6" s="1"/>
  <c r="S39" i="3"/>
  <c r="I2961" i="6" s="1"/>
  <c r="J2961" i="6" s="1"/>
  <c r="S38" i="3"/>
  <c r="I4032" i="6" s="1"/>
  <c r="J4032" i="6" s="1"/>
  <c r="J4033" i="6" s="1"/>
  <c r="G683" i="7" s="1"/>
  <c r="S37" i="3"/>
  <c r="I3798" i="6" s="1"/>
  <c r="J3798" i="6" s="1"/>
  <c r="J3799" i="6" s="1"/>
  <c r="G640" i="7" s="1"/>
  <c r="W640" i="7" s="1"/>
  <c r="X640" i="7" s="1"/>
  <c r="S36" i="3"/>
  <c r="I3849" i="6" s="1"/>
  <c r="S35" i="3"/>
  <c r="I3853" i="6" s="1"/>
  <c r="J3853" i="6" s="1"/>
  <c r="S34" i="3"/>
  <c r="I3937" i="6" s="1"/>
  <c r="J3937" i="6" s="1"/>
  <c r="S33" i="3"/>
  <c r="I3358" i="6" s="1"/>
  <c r="J3358" i="6" s="1"/>
  <c r="S32" i="3"/>
  <c r="I2745" i="6" s="1"/>
  <c r="S31" i="3"/>
  <c r="I2739" i="6" s="1"/>
  <c r="J2739" i="6" s="1"/>
  <c r="E2740" i="6" s="1"/>
  <c r="F2740" i="6" s="1"/>
  <c r="S30" i="3"/>
  <c r="I2733" i="6" s="1"/>
  <c r="J2733" i="6" s="1"/>
  <c r="E2734" i="6" s="1"/>
  <c r="K2734" i="6" s="1"/>
  <c r="S29" i="3"/>
  <c r="I2727" i="6" s="1"/>
  <c r="J2727" i="6" s="1"/>
  <c r="E2728" i="6" s="1"/>
  <c r="F2728" i="6" s="1"/>
  <c r="S28" i="3"/>
  <c r="I2721" i="6" s="1"/>
  <c r="J2721" i="6" s="1"/>
  <c r="S27" i="3"/>
  <c r="I2715" i="6" s="1"/>
  <c r="S26" i="3"/>
  <c r="I2709" i="6" s="1"/>
  <c r="J2709" i="6" s="1"/>
  <c r="E2710" i="6" s="1"/>
  <c r="F2710" i="6" s="1"/>
  <c r="S25" i="3"/>
  <c r="I2703" i="6" s="1"/>
  <c r="J2703" i="6" s="1"/>
  <c r="E2704" i="6" s="1"/>
  <c r="F2704" i="6" s="1"/>
  <c r="S24" i="3"/>
  <c r="I2697" i="6" s="1"/>
  <c r="S23" i="3"/>
  <c r="I2691" i="6" s="1"/>
  <c r="J2691" i="6" s="1"/>
  <c r="E2692" i="6" s="1"/>
  <c r="F2692" i="6" s="1"/>
  <c r="S22" i="3"/>
  <c r="I3365" i="6" s="1"/>
  <c r="J3365" i="6" s="1"/>
  <c r="S21" i="3"/>
  <c r="I3351" i="6" s="1"/>
  <c r="J3351" i="6" s="1"/>
  <c r="S20" i="3"/>
  <c r="I3282" i="6" s="1"/>
  <c r="J3282" i="6" s="1"/>
  <c r="S19" i="3"/>
  <c r="S18" i="3"/>
  <c r="I3271" i="6" s="1"/>
  <c r="J3271" i="6" s="1"/>
  <c r="J3272" i="6" s="1"/>
  <c r="G550" i="7" s="1"/>
  <c r="S17" i="3"/>
  <c r="I3264" i="6" s="1"/>
  <c r="J3264" i="6" s="1"/>
  <c r="S16" i="3"/>
  <c r="I2684" i="6" s="1"/>
  <c r="J2684" i="6" s="1"/>
  <c r="S15" i="3"/>
  <c r="I3837" i="6" s="1"/>
  <c r="S14" i="3"/>
  <c r="I2680" i="6" s="1"/>
  <c r="S13" i="3"/>
  <c r="I3845" i="6" s="1"/>
  <c r="J3845" i="6" s="1"/>
  <c r="J3846" i="6" s="1"/>
  <c r="G648" i="7" s="1"/>
  <c r="S12" i="3"/>
  <c r="I3833" i="6" s="1"/>
  <c r="S11" i="3"/>
  <c r="I3841" i="6" s="1"/>
  <c r="J3841" i="6" s="1"/>
  <c r="J3842" i="6" s="1"/>
  <c r="G647" i="7" s="1"/>
  <c r="W647" i="7" s="1"/>
  <c r="X647" i="7" s="1"/>
  <c r="S10" i="3"/>
  <c r="I3316" i="6" s="1"/>
  <c r="J3316" i="6" s="1"/>
  <c r="S9" i="3"/>
  <c r="I2659" i="6" s="1"/>
  <c r="J2659" i="6" s="1"/>
  <c r="S8" i="3"/>
  <c r="I3826" i="6" s="1"/>
  <c r="S7" i="3"/>
  <c r="S6" i="3"/>
  <c r="I2673" i="6" s="1"/>
  <c r="J2673" i="6" s="1"/>
  <c r="S5" i="3"/>
  <c r="H4038" i="6"/>
  <c r="J4038" i="6"/>
  <c r="F4037" i="6"/>
  <c r="J4037" i="6"/>
  <c r="F4036" i="6"/>
  <c r="H4036" i="6"/>
  <c r="F4028" i="6"/>
  <c r="H4028" i="6"/>
  <c r="F4027" i="6"/>
  <c r="J4027" i="6"/>
  <c r="H4026" i="6"/>
  <c r="F4022" i="6"/>
  <c r="H4022" i="6"/>
  <c r="F4021" i="6"/>
  <c r="J4021" i="6"/>
  <c r="H4020" i="6"/>
  <c r="J4020" i="6"/>
  <c r="F4016" i="6"/>
  <c r="H4016" i="6"/>
  <c r="F4015" i="6"/>
  <c r="J4015" i="6"/>
  <c r="H4014" i="6"/>
  <c r="F4010" i="6"/>
  <c r="J4010" i="6"/>
  <c r="H4009" i="6"/>
  <c r="J4009" i="6"/>
  <c r="J4008" i="6"/>
  <c r="F4007" i="6"/>
  <c r="H4003" i="6"/>
  <c r="H4002" i="6"/>
  <c r="J4002" i="6"/>
  <c r="J4001" i="6"/>
  <c r="F3996" i="6"/>
  <c r="H3996" i="6"/>
  <c r="J3996" i="6"/>
  <c r="K3996" i="6"/>
  <c r="H3995" i="6"/>
  <c r="J3995" i="6"/>
  <c r="H3994" i="6"/>
  <c r="F3989" i="6"/>
  <c r="H3989" i="6"/>
  <c r="H3988" i="6"/>
  <c r="F3987" i="6"/>
  <c r="J3987" i="6"/>
  <c r="H3983" i="6"/>
  <c r="J3983" i="6"/>
  <c r="H3982" i="6"/>
  <c r="J3982" i="6"/>
  <c r="J3981" i="6"/>
  <c r="H3980" i="6"/>
  <c r="F3976" i="6"/>
  <c r="H3976" i="6"/>
  <c r="F3975" i="6"/>
  <c r="H3975" i="6"/>
  <c r="F3974" i="6"/>
  <c r="J3974" i="6"/>
  <c r="H3970" i="6"/>
  <c r="J3970" i="6"/>
  <c r="H3969" i="6"/>
  <c r="J3969" i="6"/>
  <c r="H3968" i="6"/>
  <c r="H3967" i="6"/>
  <c r="J3967" i="6"/>
  <c r="F3963" i="6"/>
  <c r="H3963" i="6"/>
  <c r="H3962" i="6"/>
  <c r="F3961" i="6"/>
  <c r="F3957" i="6"/>
  <c r="H3957" i="6"/>
  <c r="H3956" i="6"/>
  <c r="H3955" i="6"/>
  <c r="J3955" i="6"/>
  <c r="F3951" i="6"/>
  <c r="H3951" i="6"/>
  <c r="H3950" i="6"/>
  <c r="F3949" i="6"/>
  <c r="J3949" i="6"/>
  <c r="H3944" i="6"/>
  <c r="H3940" i="6"/>
  <c r="J3940" i="6"/>
  <c r="H3939" i="6"/>
  <c r="J3939" i="6"/>
  <c r="J3938" i="6"/>
  <c r="F3933" i="6"/>
  <c r="F3934" i="6" s="1"/>
  <c r="E667" i="7" s="1"/>
  <c r="Q667" i="7" s="1"/>
  <c r="R667" i="7" s="1"/>
  <c r="J3933" i="6"/>
  <c r="J3934" i="6" s="1"/>
  <c r="G667" i="7" s="1"/>
  <c r="W667" i="7" s="1"/>
  <c r="X667" i="7" s="1"/>
  <c r="F3929" i="6"/>
  <c r="F3930" i="6" s="1"/>
  <c r="E666" i="7" s="1"/>
  <c r="Q666" i="7" s="1"/>
  <c r="R666" i="7" s="1"/>
  <c r="H3929" i="6"/>
  <c r="H3930" i="6" s="1"/>
  <c r="F666" i="7" s="1"/>
  <c r="F3925" i="6"/>
  <c r="F3926" i="6" s="1"/>
  <c r="E665" i="7" s="1"/>
  <c r="Q665" i="7" s="1"/>
  <c r="R665" i="7" s="1"/>
  <c r="J3925" i="6"/>
  <c r="J3926" i="6" s="1"/>
  <c r="G665" i="7" s="1"/>
  <c r="W665" i="7" s="1"/>
  <c r="X665" i="7" s="1"/>
  <c r="H3921" i="6"/>
  <c r="H3922" i="6" s="1"/>
  <c r="F664" i="7" s="1"/>
  <c r="H3917" i="6"/>
  <c r="J3917" i="6"/>
  <c r="J3916" i="6"/>
  <c r="H3915" i="6"/>
  <c r="H3911" i="6"/>
  <c r="J3911" i="6"/>
  <c r="H3910" i="6"/>
  <c r="J3910" i="6"/>
  <c r="H3906" i="6"/>
  <c r="J3906" i="6"/>
  <c r="F3905" i="6"/>
  <c r="J3905" i="6"/>
  <c r="H3901" i="6"/>
  <c r="J3901" i="6"/>
  <c r="H3900" i="6"/>
  <c r="F3896" i="6"/>
  <c r="F3897" i="6" s="1"/>
  <c r="J3896" i="6"/>
  <c r="J3897" i="6" s="1"/>
  <c r="G659" i="7" s="1"/>
  <c r="W659" i="7" s="1"/>
  <c r="X659" i="7" s="1"/>
  <c r="J3892" i="6"/>
  <c r="J3893" i="6" s="1"/>
  <c r="G658" i="7" s="1"/>
  <c r="W658" i="7" s="1"/>
  <c r="X658" i="7" s="1"/>
  <c r="F3888" i="6"/>
  <c r="F3889" i="6" s="1"/>
  <c r="J3888" i="6"/>
  <c r="J3889" i="6" s="1"/>
  <c r="G657" i="7" s="1"/>
  <c r="W657" i="7" s="1"/>
  <c r="X657" i="7" s="1"/>
  <c r="H3884" i="6"/>
  <c r="H3885" i="6" s="1"/>
  <c r="F656" i="7" s="1"/>
  <c r="T656" i="7" s="1"/>
  <c r="U656" i="7" s="1"/>
  <c r="F3880" i="6"/>
  <c r="F3881" i="6" s="1"/>
  <c r="H3876" i="6"/>
  <c r="H3877" i="6" s="1"/>
  <c r="F654" i="7" s="1"/>
  <c r="T654" i="7" s="1"/>
  <c r="U654" i="7" s="1"/>
  <c r="J3876" i="6"/>
  <c r="J3877" i="6" s="1"/>
  <c r="G654" i="7" s="1"/>
  <c r="W654" i="7" s="1"/>
  <c r="X654" i="7" s="1"/>
  <c r="H3872" i="6"/>
  <c r="H3873" i="6" s="1"/>
  <c r="F653" i="7" s="1"/>
  <c r="T653" i="7" s="1"/>
  <c r="U653" i="7" s="1"/>
  <c r="J3872" i="6"/>
  <c r="J3873" i="6" s="1"/>
  <c r="G653" i="7" s="1"/>
  <c r="W653" i="7" s="1"/>
  <c r="X653" i="7" s="1"/>
  <c r="J3863" i="6"/>
  <c r="J3862" i="6"/>
  <c r="H3861" i="6"/>
  <c r="J3861" i="6"/>
  <c r="H3860" i="6"/>
  <c r="F3856" i="6"/>
  <c r="J3856" i="6"/>
  <c r="K3856" i="6"/>
  <c r="H3855" i="6"/>
  <c r="J3855" i="6"/>
  <c r="H3854" i="6"/>
  <c r="F3853" i="6"/>
  <c r="F3849" i="6"/>
  <c r="F3850" i="6" s="1"/>
  <c r="H3849" i="6"/>
  <c r="H3850" i="6" s="1"/>
  <c r="F649" i="7" s="1"/>
  <c r="T649" i="7" s="1"/>
  <c r="U649" i="7" s="1"/>
  <c r="F3845" i="6"/>
  <c r="F3846" i="6" s="1"/>
  <c r="F3837" i="6"/>
  <c r="F3838" i="6" s="1"/>
  <c r="F3833" i="6"/>
  <c r="F3834" i="6" s="1"/>
  <c r="F3829" i="6"/>
  <c r="H3829" i="6"/>
  <c r="H3828" i="6"/>
  <c r="J3828" i="6"/>
  <c r="H3826" i="6"/>
  <c r="H3822" i="6"/>
  <c r="J3822" i="6"/>
  <c r="J3821" i="6"/>
  <c r="F3817" i="6"/>
  <c r="H3817" i="6"/>
  <c r="F3816" i="6"/>
  <c r="H3815" i="6"/>
  <c r="J3815" i="6"/>
  <c r="J3814" i="6"/>
  <c r="H3810" i="6"/>
  <c r="J3810" i="6"/>
  <c r="H3809" i="6"/>
  <c r="J3809" i="6"/>
  <c r="F3808" i="6"/>
  <c r="J3808" i="6"/>
  <c r="J3804" i="6"/>
  <c r="H3803" i="6"/>
  <c r="F3802" i="6"/>
  <c r="J3802" i="6"/>
  <c r="K3802" i="6"/>
  <c r="H3793" i="6"/>
  <c r="H3789" i="6"/>
  <c r="J3789" i="6"/>
  <c r="H3787" i="6"/>
  <c r="J3787" i="6"/>
  <c r="J3786" i="6"/>
  <c r="F3782" i="6"/>
  <c r="H3782" i="6"/>
  <c r="H3781" i="6"/>
  <c r="F3780" i="6"/>
  <c r="J3780" i="6"/>
  <c r="H3776" i="6"/>
  <c r="J3776" i="6"/>
  <c r="F3775" i="6"/>
  <c r="H3775" i="6"/>
  <c r="J3774" i="6"/>
  <c r="F3773" i="6"/>
  <c r="J3773" i="6"/>
  <c r="H3772" i="6"/>
  <c r="H3766" i="6"/>
  <c r="J3766" i="6"/>
  <c r="F3762" i="6"/>
  <c r="J3762" i="6"/>
  <c r="H3761" i="6"/>
  <c r="F3757" i="6"/>
  <c r="J3757" i="6"/>
  <c r="F3756" i="6"/>
  <c r="H3756" i="6"/>
  <c r="F3752" i="6"/>
  <c r="H3751" i="6"/>
  <c r="F3747" i="6"/>
  <c r="H3747" i="6"/>
  <c r="J3746" i="6"/>
  <c r="F3745" i="6"/>
  <c r="H3745" i="6"/>
  <c r="H3741" i="6"/>
  <c r="J3741" i="6"/>
  <c r="F3740" i="6"/>
  <c r="J3740" i="6"/>
  <c r="F3739" i="6"/>
  <c r="F3735" i="6"/>
  <c r="J3735" i="6"/>
  <c r="F3734" i="6"/>
  <c r="H3734" i="6"/>
  <c r="F3730" i="6"/>
  <c r="H3729" i="6"/>
  <c r="J3725" i="6"/>
  <c r="F3724" i="6"/>
  <c r="H3724" i="6"/>
  <c r="F3720" i="6"/>
  <c r="J3720" i="6"/>
  <c r="F3715" i="6"/>
  <c r="J3715" i="6"/>
  <c r="F3714" i="6"/>
  <c r="H3714" i="6"/>
  <c r="F3710" i="6"/>
  <c r="F3711" i="6" s="1"/>
  <c r="H3706" i="6"/>
  <c r="J3705" i="6"/>
  <c r="H3700" i="6"/>
  <c r="J3700" i="6"/>
  <c r="H3699" i="6"/>
  <c r="H3694" i="6"/>
  <c r="J3694" i="6"/>
  <c r="H3693" i="6"/>
  <c r="H3689" i="6"/>
  <c r="J3689" i="6"/>
  <c r="F3687" i="6"/>
  <c r="J3687" i="6"/>
  <c r="H3686" i="6"/>
  <c r="J3686" i="6"/>
  <c r="H3685" i="6"/>
  <c r="H3681" i="6"/>
  <c r="J3681" i="6"/>
  <c r="F3680" i="6"/>
  <c r="J3680" i="6"/>
  <c r="H3676" i="6"/>
  <c r="H3677" i="6" s="1"/>
  <c r="F618" i="7" s="1"/>
  <c r="T618" i="7" s="1"/>
  <c r="U618" i="7" s="1"/>
  <c r="H3672" i="6"/>
  <c r="F3671" i="6"/>
  <c r="H3671" i="6"/>
  <c r="J3671" i="6"/>
  <c r="K3671" i="6"/>
  <c r="F3667" i="6"/>
  <c r="H3667" i="6"/>
  <c r="H3666" i="6"/>
  <c r="J3666" i="6"/>
  <c r="F3665" i="6"/>
  <c r="J3665" i="6"/>
  <c r="F3661" i="6"/>
  <c r="H3661" i="6"/>
  <c r="H3660" i="6"/>
  <c r="J3660" i="6"/>
  <c r="F3656" i="6"/>
  <c r="H3656" i="6"/>
  <c r="F3655" i="6"/>
  <c r="J3655" i="6"/>
  <c r="H3654" i="6"/>
  <c r="F3650" i="6"/>
  <c r="H3650" i="6"/>
  <c r="F3649" i="6"/>
  <c r="J3649" i="6"/>
  <c r="H3648" i="6"/>
  <c r="F3644" i="6"/>
  <c r="H3644" i="6"/>
  <c r="F3643" i="6"/>
  <c r="J3643" i="6"/>
  <c r="H3642" i="6"/>
  <c r="J3642" i="6"/>
  <c r="F3638" i="6"/>
  <c r="H3638" i="6"/>
  <c r="F3637" i="6"/>
  <c r="J3637" i="6"/>
  <c r="H3636" i="6"/>
  <c r="J3632" i="6"/>
  <c r="J3633" i="6" s="1"/>
  <c r="G610" i="7" s="1"/>
  <c r="W610" i="7" s="1"/>
  <c r="X610" i="7" s="1"/>
  <c r="F3628" i="6"/>
  <c r="J3628" i="6"/>
  <c r="K3628" i="6"/>
  <c r="H3627" i="6"/>
  <c r="F3623" i="6"/>
  <c r="H3623" i="6"/>
  <c r="F3622" i="6"/>
  <c r="H3622" i="6"/>
  <c r="J3622" i="6"/>
  <c r="F3618" i="6"/>
  <c r="H3618" i="6"/>
  <c r="H3617" i="6"/>
  <c r="F3613" i="6"/>
  <c r="H3613" i="6"/>
  <c r="F3612" i="6"/>
  <c r="H3612" i="6"/>
  <c r="J3612" i="6"/>
  <c r="K3612" i="6"/>
  <c r="H3611" i="6"/>
  <c r="F3607" i="6"/>
  <c r="J3607" i="6"/>
  <c r="K3607" i="6"/>
  <c r="H3606" i="6"/>
  <c r="F3602" i="6"/>
  <c r="H3602" i="6"/>
  <c r="H3601" i="6"/>
  <c r="F3600" i="6"/>
  <c r="J3600" i="6"/>
  <c r="F3596" i="6"/>
  <c r="H3596" i="6"/>
  <c r="H3595" i="6"/>
  <c r="F3594" i="6"/>
  <c r="J3594" i="6"/>
  <c r="F3590" i="6"/>
  <c r="H3590" i="6"/>
  <c r="F3589" i="6"/>
  <c r="H3589" i="6"/>
  <c r="F3588" i="6"/>
  <c r="J3588" i="6"/>
  <c r="F3584" i="6"/>
  <c r="H3584" i="6"/>
  <c r="H3583" i="6"/>
  <c r="F3582" i="6"/>
  <c r="J3582" i="6"/>
  <c r="F3578" i="6"/>
  <c r="H3578" i="6"/>
  <c r="H3577" i="6"/>
  <c r="F3576" i="6"/>
  <c r="J3576" i="6"/>
  <c r="F3572" i="6"/>
  <c r="H3572" i="6"/>
  <c r="F3571" i="6"/>
  <c r="H3571" i="6"/>
  <c r="F3570" i="6"/>
  <c r="J3570" i="6"/>
  <c r="F3566" i="6"/>
  <c r="H3566" i="6"/>
  <c r="F3565" i="6"/>
  <c r="H3565" i="6"/>
  <c r="F3564" i="6"/>
  <c r="J3564" i="6"/>
  <c r="F3560" i="6"/>
  <c r="H3560" i="6"/>
  <c r="F3559" i="6"/>
  <c r="H3559" i="6"/>
  <c r="F3558" i="6"/>
  <c r="J3558" i="6"/>
  <c r="F3554" i="6"/>
  <c r="H3554" i="6"/>
  <c r="F3553" i="6"/>
  <c r="H3553" i="6"/>
  <c r="H3552" i="6"/>
  <c r="F3548" i="6"/>
  <c r="H3548" i="6"/>
  <c r="F3547" i="6"/>
  <c r="J3547" i="6"/>
  <c r="H3546" i="6"/>
  <c r="H3542" i="6"/>
  <c r="J3542" i="6"/>
  <c r="J3541" i="6"/>
  <c r="F3537" i="6"/>
  <c r="J3537" i="6"/>
  <c r="H3536" i="6"/>
  <c r="J3536" i="6"/>
  <c r="F3535" i="6"/>
  <c r="H3535" i="6"/>
  <c r="J3535" i="6"/>
  <c r="K3535" i="6"/>
  <c r="H3534" i="6"/>
  <c r="F3533" i="6"/>
  <c r="H3533" i="6"/>
  <c r="J3533" i="6"/>
  <c r="H3532" i="6"/>
  <c r="H3528" i="6"/>
  <c r="J3528" i="6"/>
  <c r="J3527" i="6"/>
  <c r="H3523" i="6"/>
  <c r="J3523" i="6"/>
  <c r="F3522" i="6"/>
  <c r="J3522" i="6"/>
  <c r="H3521" i="6"/>
  <c r="F3520" i="6"/>
  <c r="J3520" i="6"/>
  <c r="F3519" i="6"/>
  <c r="H3519" i="6"/>
  <c r="F3515" i="6"/>
  <c r="H3515" i="6"/>
  <c r="F3514" i="6"/>
  <c r="J3514" i="6"/>
  <c r="F3510" i="6"/>
  <c r="H3510" i="6"/>
  <c r="F3509" i="6"/>
  <c r="H3509" i="6"/>
  <c r="F3508" i="6"/>
  <c r="H3508" i="6"/>
  <c r="K3508" i="6"/>
  <c r="H3507" i="6"/>
  <c r="H3506" i="6"/>
  <c r="H3502" i="6"/>
  <c r="F3501" i="6"/>
  <c r="J3501" i="6"/>
  <c r="H3497" i="6"/>
  <c r="F3496" i="6"/>
  <c r="J3496" i="6"/>
  <c r="H3492" i="6"/>
  <c r="J3492" i="6"/>
  <c r="F3491" i="6"/>
  <c r="J3491" i="6"/>
  <c r="F3487" i="6"/>
  <c r="H3487" i="6"/>
  <c r="H3486" i="6"/>
  <c r="F3485" i="6"/>
  <c r="J3485" i="6"/>
  <c r="H3481" i="6"/>
  <c r="F3480" i="6"/>
  <c r="J3480" i="6"/>
  <c r="F3476" i="6"/>
  <c r="H3476" i="6"/>
  <c r="H3475" i="6"/>
  <c r="F3474" i="6"/>
  <c r="J3474" i="6"/>
  <c r="H3470" i="6"/>
  <c r="J3470" i="6"/>
  <c r="H3469" i="6"/>
  <c r="J3469" i="6"/>
  <c r="H3468" i="6"/>
  <c r="H3464" i="6"/>
  <c r="J3464" i="6"/>
  <c r="F3463" i="6"/>
  <c r="H3463" i="6"/>
  <c r="F3462" i="6"/>
  <c r="J3462" i="6"/>
  <c r="H3461" i="6"/>
  <c r="F3460" i="6"/>
  <c r="J3460" i="6"/>
  <c r="H3451" i="6"/>
  <c r="J3451" i="6"/>
  <c r="F3450" i="6"/>
  <c r="H3450" i="6"/>
  <c r="H3449" i="6"/>
  <c r="F3448" i="6"/>
  <c r="J3448" i="6"/>
  <c r="F3447" i="6"/>
  <c r="H3447" i="6"/>
  <c r="F3446" i="6"/>
  <c r="J3446" i="6"/>
  <c r="F3442" i="6"/>
  <c r="H3442" i="6"/>
  <c r="H3441" i="6"/>
  <c r="F3440" i="6"/>
  <c r="J3440" i="6"/>
  <c r="F3436" i="6"/>
  <c r="H3436" i="6"/>
  <c r="H3435" i="6"/>
  <c r="F3431" i="6"/>
  <c r="J3431" i="6"/>
  <c r="F3430" i="6"/>
  <c r="J3430" i="6"/>
  <c r="F3429" i="6"/>
  <c r="H3429" i="6"/>
  <c r="F3425" i="6"/>
  <c r="J3425" i="6"/>
  <c r="F3424" i="6"/>
  <c r="H3424" i="6"/>
  <c r="J3420" i="6"/>
  <c r="F3419" i="6"/>
  <c r="J3419" i="6"/>
  <c r="H3418" i="6"/>
  <c r="H3417" i="6"/>
  <c r="F3413" i="6"/>
  <c r="H3413" i="6"/>
  <c r="H3412" i="6"/>
  <c r="F3411" i="6"/>
  <c r="J3411" i="6"/>
  <c r="H3407" i="6"/>
  <c r="F3406" i="6"/>
  <c r="J3406" i="6"/>
  <c r="H3401" i="6"/>
  <c r="J3401" i="6"/>
  <c r="H3400" i="6"/>
  <c r="H3396" i="6"/>
  <c r="H3397" i="6" s="1"/>
  <c r="F570" i="7" s="1"/>
  <c r="T570" i="7" s="1"/>
  <c r="U570" i="7" s="1"/>
  <c r="J3396" i="6"/>
  <c r="J3397" i="6" s="1"/>
  <c r="G570" i="7" s="1"/>
  <c r="W570" i="7" s="1"/>
  <c r="X570" i="7" s="1"/>
  <c r="J3391" i="6"/>
  <c r="F3387" i="6"/>
  <c r="H3387" i="6"/>
  <c r="F3386" i="6"/>
  <c r="J3386" i="6"/>
  <c r="K3386" i="6"/>
  <c r="H3385" i="6"/>
  <c r="F3381" i="6"/>
  <c r="J3381" i="6"/>
  <c r="H3380" i="6"/>
  <c r="J3379" i="6"/>
  <c r="J3378" i="6"/>
  <c r="H3374" i="6"/>
  <c r="J3374" i="6"/>
  <c r="J3373" i="6"/>
  <c r="H3372" i="6"/>
  <c r="J3372" i="6"/>
  <c r="F3368" i="6"/>
  <c r="J3368" i="6"/>
  <c r="H3367" i="6"/>
  <c r="J3367" i="6"/>
  <c r="H3366" i="6"/>
  <c r="F3365" i="6"/>
  <c r="H3361" i="6"/>
  <c r="H3360" i="6"/>
  <c r="J3360" i="6"/>
  <c r="J3359" i="6"/>
  <c r="H3358" i="6"/>
  <c r="F3354" i="6"/>
  <c r="J3354" i="6"/>
  <c r="H3353" i="6"/>
  <c r="J3353" i="6"/>
  <c r="H3352" i="6"/>
  <c r="F3351" i="6"/>
  <c r="F3341" i="6"/>
  <c r="H3341" i="6"/>
  <c r="F3340" i="6"/>
  <c r="J3340" i="6"/>
  <c r="F3336" i="6"/>
  <c r="H3336" i="6"/>
  <c r="F3335" i="6"/>
  <c r="J3335" i="6"/>
  <c r="H3331" i="6"/>
  <c r="J3331" i="6"/>
  <c r="H3330" i="6"/>
  <c r="F3329" i="6"/>
  <c r="J3329" i="6"/>
  <c r="H3325" i="6"/>
  <c r="J3325" i="6"/>
  <c r="H3324" i="6"/>
  <c r="F3323" i="6"/>
  <c r="J3323" i="6"/>
  <c r="F3319" i="6"/>
  <c r="H3319" i="6"/>
  <c r="H3318" i="6"/>
  <c r="J3318" i="6"/>
  <c r="J3317" i="6"/>
  <c r="H3316" i="6"/>
  <c r="F3312" i="6"/>
  <c r="H3312" i="6"/>
  <c r="F3311" i="6"/>
  <c r="H3311" i="6"/>
  <c r="J3311" i="6"/>
  <c r="H3310" i="6"/>
  <c r="H3306" i="6"/>
  <c r="J3306" i="6"/>
  <c r="H3305" i="6"/>
  <c r="J3305" i="6"/>
  <c r="J3304" i="6"/>
  <c r="J3303" i="6"/>
  <c r="F3299" i="6"/>
  <c r="J3299" i="6"/>
  <c r="J3298" i="6"/>
  <c r="F3297" i="6"/>
  <c r="H3297" i="6"/>
  <c r="F3296" i="6"/>
  <c r="H3296" i="6"/>
  <c r="J3296" i="6"/>
  <c r="H3295" i="6"/>
  <c r="F3291" i="6"/>
  <c r="H3291" i="6"/>
  <c r="F3290" i="6"/>
  <c r="H3290" i="6"/>
  <c r="J3290" i="6"/>
  <c r="K3290" i="6"/>
  <c r="H3289" i="6"/>
  <c r="F3285" i="6"/>
  <c r="H3285" i="6"/>
  <c r="J3285" i="6"/>
  <c r="H3284" i="6"/>
  <c r="J3284" i="6"/>
  <c r="H3283" i="6"/>
  <c r="F3282" i="6"/>
  <c r="H3278" i="6"/>
  <c r="H3277" i="6"/>
  <c r="J3277" i="6"/>
  <c r="J3276" i="6"/>
  <c r="H3275" i="6"/>
  <c r="H3271" i="6"/>
  <c r="H3272" i="6" s="1"/>
  <c r="F550" i="7" s="1"/>
  <c r="F3267" i="6"/>
  <c r="J3267" i="6"/>
  <c r="H3266" i="6"/>
  <c r="J3266" i="6"/>
  <c r="H3265" i="6"/>
  <c r="J3265" i="6"/>
  <c r="F3264" i="6"/>
  <c r="H3260" i="6"/>
  <c r="H3259" i="6"/>
  <c r="J3259" i="6"/>
  <c r="J3258" i="6"/>
  <c r="H3257" i="6"/>
  <c r="F3253" i="6"/>
  <c r="J3253" i="6"/>
  <c r="H3252" i="6"/>
  <c r="J3252" i="6"/>
  <c r="H3251" i="6"/>
  <c r="F3250" i="6"/>
  <c r="F3245" i="6"/>
  <c r="H3245" i="6"/>
  <c r="H3244" i="6"/>
  <c r="J3244" i="6"/>
  <c r="F3243" i="6"/>
  <c r="J3243" i="6"/>
  <c r="H3224" i="6"/>
  <c r="J3224" i="6"/>
  <c r="H3223" i="6"/>
  <c r="J3223" i="6"/>
  <c r="F3222" i="6"/>
  <c r="J3222" i="6"/>
  <c r="H3218" i="6"/>
  <c r="J3218" i="6"/>
  <c r="H3217" i="6"/>
  <c r="J3217" i="6"/>
  <c r="H3216" i="6"/>
  <c r="H3208" i="6"/>
  <c r="J3208" i="6"/>
  <c r="F3207" i="6"/>
  <c r="H3207" i="6"/>
  <c r="H3206" i="6"/>
  <c r="F3205" i="6"/>
  <c r="J3205" i="6"/>
  <c r="H3204" i="6"/>
  <c r="F3203" i="6"/>
  <c r="J3203" i="6"/>
  <c r="F3199" i="6"/>
  <c r="H3199" i="6"/>
  <c r="H3198" i="6"/>
  <c r="J3198" i="6"/>
  <c r="H3194" i="6"/>
  <c r="J3194" i="6"/>
  <c r="H3193" i="6"/>
  <c r="E3194" i="6" s="1"/>
  <c r="F3194" i="6" s="1"/>
  <c r="J3193" i="6"/>
  <c r="J3192" i="6"/>
  <c r="H3188" i="6"/>
  <c r="J3188" i="6"/>
  <c r="H3187" i="6"/>
  <c r="E3188" i="6" s="1"/>
  <c r="F3188" i="6" s="1"/>
  <c r="J3187" i="6"/>
  <c r="J3186" i="6"/>
  <c r="H3182" i="6"/>
  <c r="J3182" i="6"/>
  <c r="F3181" i="6"/>
  <c r="H3181" i="6"/>
  <c r="F3180" i="6"/>
  <c r="J3180" i="6"/>
  <c r="H3179" i="6"/>
  <c r="F3178" i="6"/>
  <c r="H3178" i="6"/>
  <c r="J3178" i="6"/>
  <c r="H3177" i="6"/>
  <c r="F3173" i="6"/>
  <c r="H3173" i="6"/>
  <c r="J3173" i="6"/>
  <c r="K3173" i="6"/>
  <c r="H3172" i="6"/>
  <c r="H3170" i="6"/>
  <c r="H3169" i="6"/>
  <c r="F3168" i="6"/>
  <c r="J3168" i="6"/>
  <c r="H3167" i="6"/>
  <c r="H3166" i="6"/>
  <c r="H3165" i="6"/>
  <c r="H3161" i="6"/>
  <c r="F3160" i="6"/>
  <c r="J3160" i="6"/>
  <c r="H3156" i="6"/>
  <c r="J3156" i="6"/>
  <c r="F3155" i="6"/>
  <c r="J3155" i="6"/>
  <c r="F3151" i="6"/>
  <c r="H3151" i="6"/>
  <c r="H3150" i="6"/>
  <c r="J3150" i="6"/>
  <c r="F3149" i="6"/>
  <c r="J3149" i="6"/>
  <c r="F3145" i="6"/>
  <c r="F3146" i="6" s="1"/>
  <c r="H3145" i="6"/>
  <c r="H3146" i="6" s="1"/>
  <c r="F530" i="7" s="1"/>
  <c r="T530" i="7" s="1"/>
  <c r="U530" i="7" s="1"/>
  <c r="K3145" i="6"/>
  <c r="F3141" i="6"/>
  <c r="H3141" i="6"/>
  <c r="F3140" i="6"/>
  <c r="H3140" i="6"/>
  <c r="H3139" i="6"/>
  <c r="F3135" i="6"/>
  <c r="F3136" i="6" s="1"/>
  <c r="J3135" i="6"/>
  <c r="J3136" i="6" s="1"/>
  <c r="G528" i="7" s="1"/>
  <c r="W528" i="7" s="1"/>
  <c r="X528" i="7" s="1"/>
  <c r="F3131" i="6"/>
  <c r="H3131" i="6"/>
  <c r="F3130" i="6"/>
  <c r="H3130" i="6"/>
  <c r="F3129" i="6"/>
  <c r="J3129" i="6"/>
  <c r="F3125" i="6"/>
  <c r="H3125" i="6"/>
  <c r="J3124" i="6"/>
  <c r="J3123" i="6"/>
  <c r="F3119" i="6"/>
  <c r="J3119" i="6"/>
  <c r="H3118" i="6"/>
  <c r="H3117" i="6"/>
  <c r="F3113" i="6"/>
  <c r="H3113" i="6"/>
  <c r="H3112" i="6"/>
  <c r="F3111" i="6"/>
  <c r="J3111" i="6"/>
  <c r="F3107" i="6"/>
  <c r="H3107" i="6"/>
  <c r="H3106" i="6"/>
  <c r="J3106" i="6"/>
  <c r="F3105" i="6"/>
  <c r="J3105" i="6"/>
  <c r="F3101" i="6"/>
  <c r="H3101" i="6"/>
  <c r="H3100" i="6"/>
  <c r="F3099" i="6"/>
  <c r="J3099" i="6"/>
  <c r="F3095" i="6"/>
  <c r="H3095" i="6"/>
  <c r="H3094" i="6"/>
  <c r="F3093" i="6"/>
  <c r="J3093" i="6"/>
  <c r="H3089" i="6"/>
  <c r="J3089" i="6"/>
  <c r="F3088" i="6"/>
  <c r="J3088" i="6"/>
  <c r="H3087" i="6"/>
  <c r="J3087" i="6"/>
  <c r="H3086" i="6"/>
  <c r="F3082" i="6"/>
  <c r="J3082" i="6"/>
  <c r="F3081" i="6"/>
  <c r="H3081" i="6"/>
  <c r="H3080" i="6"/>
  <c r="F3079" i="6"/>
  <c r="J3079" i="6"/>
  <c r="F3075" i="6"/>
  <c r="H3075" i="6"/>
  <c r="H3074" i="6"/>
  <c r="F3073" i="6"/>
  <c r="J3073" i="6"/>
  <c r="F3069" i="6"/>
  <c r="H3069" i="6"/>
  <c r="H3068" i="6"/>
  <c r="F3067" i="6"/>
  <c r="J3067" i="6"/>
  <c r="H3063" i="6"/>
  <c r="F3062" i="6"/>
  <c r="J3062" i="6"/>
  <c r="F3061" i="6"/>
  <c r="H3061" i="6"/>
  <c r="H3060" i="6"/>
  <c r="J3060" i="6"/>
  <c r="F3059" i="6"/>
  <c r="J3059" i="6"/>
  <c r="H3055" i="6"/>
  <c r="F3054" i="6"/>
  <c r="H3054" i="6"/>
  <c r="H3053" i="6"/>
  <c r="F3052" i="6"/>
  <c r="J3052" i="6"/>
  <c r="F3048" i="6"/>
  <c r="H3048" i="6"/>
  <c r="H3047" i="6"/>
  <c r="F3046" i="6"/>
  <c r="J3046" i="6"/>
  <c r="H3041" i="6"/>
  <c r="F3037" i="6"/>
  <c r="H3037" i="6"/>
  <c r="F3036" i="6"/>
  <c r="H3036" i="6"/>
  <c r="F3035" i="6"/>
  <c r="J3035" i="6"/>
  <c r="F3031" i="6"/>
  <c r="H3031" i="6"/>
  <c r="H3030" i="6"/>
  <c r="F3029" i="6"/>
  <c r="J3029" i="6"/>
  <c r="F3025" i="6"/>
  <c r="H3025" i="6"/>
  <c r="H3024" i="6"/>
  <c r="F3023" i="6"/>
  <c r="J3023" i="6"/>
  <c r="F3019" i="6"/>
  <c r="H3019" i="6"/>
  <c r="F3018" i="6"/>
  <c r="H3018" i="6"/>
  <c r="F3017" i="6"/>
  <c r="J3017" i="6"/>
  <c r="F3013" i="6"/>
  <c r="H3013" i="6"/>
  <c r="F3012" i="6"/>
  <c r="H3012" i="6"/>
  <c r="F3011" i="6"/>
  <c r="J3011" i="6"/>
  <c r="F3007" i="6"/>
  <c r="H3007" i="6"/>
  <c r="F3006" i="6"/>
  <c r="H3006" i="6"/>
  <c r="F3002" i="6"/>
  <c r="H3002" i="6"/>
  <c r="H3001" i="6"/>
  <c r="F3000" i="6"/>
  <c r="J3000" i="6"/>
  <c r="F2996" i="6"/>
  <c r="H2996" i="6"/>
  <c r="H2995" i="6"/>
  <c r="F2994" i="6"/>
  <c r="J2994" i="6"/>
  <c r="F2990" i="6"/>
  <c r="H2990" i="6"/>
  <c r="H2989" i="6"/>
  <c r="J2989" i="6"/>
  <c r="F2988" i="6"/>
  <c r="J2988" i="6"/>
  <c r="F2984" i="6"/>
  <c r="H2984" i="6"/>
  <c r="H2983" i="6"/>
  <c r="J2983" i="6"/>
  <c r="F2982" i="6"/>
  <c r="J2982" i="6"/>
  <c r="F2978" i="6"/>
  <c r="F2979" i="6" s="1"/>
  <c r="H2974" i="6"/>
  <c r="H2973" i="6"/>
  <c r="H2969" i="6"/>
  <c r="J2969" i="6"/>
  <c r="J2968" i="6"/>
  <c r="F2967" i="6"/>
  <c r="J2967" i="6"/>
  <c r="F2966" i="6"/>
  <c r="H2962" i="6"/>
  <c r="F2961" i="6"/>
  <c r="H2961" i="6"/>
  <c r="F2957" i="6"/>
  <c r="F2958" i="6" s="1"/>
  <c r="J2957" i="6"/>
  <c r="J2958" i="6" s="1"/>
  <c r="G498" i="7" s="1"/>
  <c r="W498" i="7" s="1"/>
  <c r="X498" i="7" s="1"/>
  <c r="H2949" i="6"/>
  <c r="F2948" i="6"/>
  <c r="J2948" i="6"/>
  <c r="H2947" i="6"/>
  <c r="F2943" i="6"/>
  <c r="J2943" i="6"/>
  <c r="H2942" i="6"/>
  <c r="H2941" i="6"/>
  <c r="F2937" i="6"/>
  <c r="H2937" i="6"/>
  <c r="H2936" i="6"/>
  <c r="F2935" i="6"/>
  <c r="H2935" i="6"/>
  <c r="J2935" i="6"/>
  <c r="K2935" i="6"/>
  <c r="F2931" i="6"/>
  <c r="H2931" i="6"/>
  <c r="H2930" i="6"/>
  <c r="F2929" i="6"/>
  <c r="J2929" i="6"/>
  <c r="K2929" i="6"/>
  <c r="H2925" i="6"/>
  <c r="F2924" i="6"/>
  <c r="H2924" i="6"/>
  <c r="F2923" i="6"/>
  <c r="H2923" i="6"/>
  <c r="H2919" i="6"/>
  <c r="H2918" i="6"/>
  <c r="H2917" i="6"/>
  <c r="H2913" i="6"/>
  <c r="H2912" i="6"/>
  <c r="H2911" i="6"/>
  <c r="J2911" i="6"/>
  <c r="F2907" i="6"/>
  <c r="J2907" i="6"/>
  <c r="F2906" i="6"/>
  <c r="H2906" i="6"/>
  <c r="H2905" i="6"/>
  <c r="F2901" i="6"/>
  <c r="J2901" i="6"/>
  <c r="H2900" i="6"/>
  <c r="J2900" i="6"/>
  <c r="F2899" i="6"/>
  <c r="J2899" i="6"/>
  <c r="H2895" i="6"/>
  <c r="F2894" i="6"/>
  <c r="J2894" i="6"/>
  <c r="H2890" i="6"/>
  <c r="H2889" i="6"/>
  <c r="H2888" i="6"/>
  <c r="H2884" i="6"/>
  <c r="J2884" i="6"/>
  <c r="F2883" i="6"/>
  <c r="J2883" i="6"/>
  <c r="H2879" i="6"/>
  <c r="H2878" i="6"/>
  <c r="H2877" i="6"/>
  <c r="H2872" i="6"/>
  <c r="H2868" i="6"/>
  <c r="H2869" i="6" s="1"/>
  <c r="F483" i="7" s="1"/>
  <c r="T483" i="7" s="1"/>
  <c r="U483" i="7" s="1"/>
  <c r="J2864" i="6"/>
  <c r="J2865" i="6" s="1"/>
  <c r="G482" i="7" s="1"/>
  <c r="W482" i="7" s="1"/>
  <c r="X482" i="7" s="1"/>
  <c r="H2859" i="6"/>
  <c r="J2859" i="6"/>
  <c r="J2858" i="6"/>
  <c r="F2854" i="6"/>
  <c r="H2854" i="6"/>
  <c r="F2853" i="6"/>
  <c r="J2853" i="6"/>
  <c r="F2849" i="6"/>
  <c r="H2849" i="6"/>
  <c r="H2848" i="6"/>
  <c r="J2848" i="6"/>
  <c r="F2847" i="6"/>
  <c r="J2847" i="6"/>
  <c r="H2843" i="6"/>
  <c r="F2842" i="6"/>
  <c r="J2842" i="6"/>
  <c r="H2837" i="6"/>
  <c r="F2836" i="6"/>
  <c r="J2836" i="6"/>
  <c r="H2831" i="6"/>
  <c r="F2830" i="6"/>
  <c r="J2830" i="6"/>
  <c r="H2825" i="6"/>
  <c r="J2825" i="6"/>
  <c r="F2824" i="6"/>
  <c r="J2824" i="6"/>
  <c r="H2819" i="6"/>
  <c r="F2818" i="6"/>
  <c r="J2818" i="6"/>
  <c r="H2813" i="6"/>
  <c r="F2812" i="6"/>
  <c r="J2812" i="6"/>
  <c r="H2807" i="6"/>
  <c r="F2806" i="6"/>
  <c r="J2806" i="6"/>
  <c r="H2801" i="6"/>
  <c r="J2801" i="6"/>
  <c r="F2800" i="6"/>
  <c r="J2800" i="6"/>
  <c r="H2795" i="6"/>
  <c r="F2794" i="6"/>
  <c r="J2794" i="6"/>
  <c r="H2789" i="6"/>
  <c r="F2788" i="6"/>
  <c r="J2788" i="6"/>
  <c r="H2783" i="6"/>
  <c r="J2783" i="6"/>
  <c r="F2782" i="6"/>
  <c r="J2782" i="6"/>
  <c r="H2777" i="6"/>
  <c r="J2777" i="6"/>
  <c r="F2776" i="6"/>
  <c r="J2776" i="6"/>
  <c r="H2771" i="6"/>
  <c r="J2771" i="6"/>
  <c r="F2770" i="6"/>
  <c r="J2770" i="6"/>
  <c r="H2765" i="6"/>
  <c r="F2764" i="6"/>
  <c r="J2764" i="6"/>
  <c r="H2759" i="6"/>
  <c r="F2758" i="6"/>
  <c r="J2758" i="6"/>
  <c r="H2753" i="6"/>
  <c r="J2753" i="6"/>
  <c r="F2752" i="6"/>
  <c r="J2752" i="6"/>
  <c r="H2747" i="6"/>
  <c r="H2746" i="6"/>
  <c r="J2746" i="6"/>
  <c r="H2745" i="6"/>
  <c r="F2741" i="6"/>
  <c r="J2741" i="6"/>
  <c r="H2740" i="6"/>
  <c r="J2740" i="6"/>
  <c r="F2739" i="6"/>
  <c r="F2735" i="6"/>
  <c r="H2735" i="6"/>
  <c r="H2734" i="6"/>
  <c r="J2734" i="6"/>
  <c r="H2733" i="6"/>
  <c r="F2729" i="6"/>
  <c r="J2729" i="6"/>
  <c r="H2728" i="6"/>
  <c r="J2728" i="6"/>
  <c r="F2727" i="6"/>
  <c r="H2727" i="6"/>
  <c r="H2723" i="6"/>
  <c r="H2722" i="6"/>
  <c r="J2722" i="6"/>
  <c r="H2721" i="6"/>
  <c r="F2717" i="6"/>
  <c r="J2717" i="6"/>
  <c r="H2716" i="6"/>
  <c r="J2716" i="6"/>
  <c r="F2715" i="6"/>
  <c r="J2715" i="6"/>
  <c r="H2711" i="6"/>
  <c r="H2710" i="6"/>
  <c r="J2710" i="6"/>
  <c r="H2709" i="6"/>
  <c r="F2705" i="6"/>
  <c r="J2705" i="6"/>
  <c r="H2704" i="6"/>
  <c r="J2704" i="6"/>
  <c r="F2703" i="6"/>
  <c r="F2699" i="6"/>
  <c r="H2699" i="6"/>
  <c r="H2698" i="6"/>
  <c r="J2698" i="6"/>
  <c r="H2697" i="6"/>
  <c r="F2693" i="6"/>
  <c r="J2693" i="6"/>
  <c r="H2692" i="6"/>
  <c r="J2692" i="6"/>
  <c r="F2691" i="6"/>
  <c r="K2691" i="6"/>
  <c r="H2687" i="6"/>
  <c r="H2686" i="6"/>
  <c r="J2686" i="6"/>
  <c r="J2685" i="6"/>
  <c r="H2684" i="6"/>
  <c r="H2680" i="6"/>
  <c r="H2681" i="6" s="1"/>
  <c r="F451" i="7" s="1"/>
  <c r="T451" i="7" s="1"/>
  <c r="U451" i="7" s="1"/>
  <c r="J2680" i="6"/>
  <c r="J2681" i="6" s="1"/>
  <c r="G451" i="7" s="1"/>
  <c r="W451" i="7" s="1"/>
  <c r="X451" i="7" s="1"/>
  <c r="F2676" i="6"/>
  <c r="J2676" i="6"/>
  <c r="H2675" i="6"/>
  <c r="J2675" i="6"/>
  <c r="H2674" i="6"/>
  <c r="F2673" i="6"/>
  <c r="H2669" i="6"/>
  <c r="J2669" i="6"/>
  <c r="H2668" i="6"/>
  <c r="J2668" i="6"/>
  <c r="J2667" i="6"/>
  <c r="H2666" i="6"/>
  <c r="F2662" i="6"/>
  <c r="J2662" i="6"/>
  <c r="H2661" i="6"/>
  <c r="J2661" i="6"/>
  <c r="H2660" i="6"/>
  <c r="F2659" i="6"/>
  <c r="H2655" i="6"/>
  <c r="J2654" i="6"/>
  <c r="F2650" i="6"/>
  <c r="J2650" i="6"/>
  <c r="H2649" i="6"/>
  <c r="H2645" i="6"/>
  <c r="J2645" i="6"/>
  <c r="J2644" i="6"/>
  <c r="F2640" i="6"/>
  <c r="J2640" i="6"/>
  <c r="H2639" i="6"/>
  <c r="H2635" i="6"/>
  <c r="J2634" i="6"/>
  <c r="F2630" i="6"/>
  <c r="J2630" i="6"/>
  <c r="H2629" i="6"/>
  <c r="J2629" i="6"/>
  <c r="H2628" i="6"/>
  <c r="F2624" i="6"/>
  <c r="H2624" i="6"/>
  <c r="J2623" i="6"/>
  <c r="J2622" i="6"/>
  <c r="F2618" i="6"/>
  <c r="J2618" i="6"/>
  <c r="H2617" i="6"/>
  <c r="H2613" i="6"/>
  <c r="J2612" i="6"/>
  <c r="F2608" i="6"/>
  <c r="J2608" i="6"/>
  <c r="H2607" i="6"/>
  <c r="J2607" i="6"/>
  <c r="H2603" i="6"/>
  <c r="H2604" i="6" s="1"/>
  <c r="F437" i="7" s="1"/>
  <c r="T437" i="7" s="1"/>
  <c r="U437" i="7" s="1"/>
  <c r="F2599" i="6"/>
  <c r="F2600" i="6" s="1"/>
  <c r="H2599" i="6"/>
  <c r="H2600" i="6" s="1"/>
  <c r="F436" i="7" s="1"/>
  <c r="T436" i="7" s="1"/>
  <c r="U436" i="7" s="1"/>
  <c r="J2599" i="6"/>
  <c r="J2600" i="6" s="1"/>
  <c r="G436" i="7" s="1"/>
  <c r="W436" i="7" s="1"/>
  <c r="X436" i="7" s="1"/>
  <c r="K2599" i="6"/>
  <c r="H2594" i="6"/>
  <c r="H2589" i="6"/>
  <c r="H2584" i="6"/>
  <c r="H2577" i="6"/>
  <c r="J2577" i="6"/>
  <c r="H2576" i="6"/>
  <c r="H2571" i="6"/>
  <c r="F2567" i="6"/>
  <c r="J2567" i="6"/>
  <c r="F2566" i="6"/>
  <c r="H2566" i="6"/>
  <c r="H2565" i="6"/>
  <c r="G2567" i="6" s="1"/>
  <c r="K2567" i="6" s="1"/>
  <c r="F2561" i="6"/>
  <c r="H2561" i="6"/>
  <c r="F2560" i="6"/>
  <c r="J2560" i="6"/>
  <c r="F2559" i="6"/>
  <c r="J2559" i="6"/>
  <c r="F2555" i="6"/>
  <c r="H2555" i="6"/>
  <c r="H2554" i="6"/>
  <c r="I2555" i="6" s="1"/>
  <c r="J2555" i="6" s="1"/>
  <c r="J2554" i="6"/>
  <c r="F2550" i="6"/>
  <c r="H2550" i="6"/>
  <c r="F2549" i="6"/>
  <c r="J2549" i="6"/>
  <c r="H2534" i="6"/>
  <c r="J2534" i="6"/>
  <c r="H2533" i="6"/>
  <c r="J2533" i="6"/>
  <c r="H2527" i="6"/>
  <c r="J2527" i="6"/>
  <c r="H2526" i="6"/>
  <c r="J2526" i="6"/>
  <c r="H2520" i="6"/>
  <c r="J2520" i="6"/>
  <c r="H2519" i="6"/>
  <c r="J2519" i="6"/>
  <c r="H2514" i="6"/>
  <c r="H2515" i="6" s="1"/>
  <c r="F421" i="7" s="1"/>
  <c r="T421" i="7" s="1"/>
  <c r="U421" i="7" s="1"/>
  <c r="J2514" i="6"/>
  <c r="J2515" i="6" s="1"/>
  <c r="G421" i="7" s="1"/>
  <c r="W421" i="7" s="1"/>
  <c r="X421" i="7" s="1"/>
  <c r="H2509" i="6"/>
  <c r="J2509" i="6"/>
  <c r="J2508" i="6"/>
  <c r="H2503" i="6"/>
  <c r="J2503" i="6"/>
  <c r="H2502" i="6"/>
  <c r="J2502" i="6"/>
  <c r="F2498" i="6"/>
  <c r="F2499" i="6" s="1"/>
  <c r="E418" i="7" s="1"/>
  <c r="Q418" i="7" s="1"/>
  <c r="R418" i="7" s="1"/>
  <c r="J2498" i="6"/>
  <c r="J2499" i="6" s="1"/>
  <c r="G418" i="7" s="1"/>
  <c r="W418" i="7" s="1"/>
  <c r="X418" i="7" s="1"/>
  <c r="H2494" i="6"/>
  <c r="H2495" i="6" s="1"/>
  <c r="F417" i="7" s="1"/>
  <c r="T417" i="7" s="1"/>
  <c r="U417" i="7" s="1"/>
  <c r="H2489" i="6"/>
  <c r="J2489" i="6"/>
  <c r="H2485" i="6"/>
  <c r="J2485" i="6"/>
  <c r="J2484" i="6"/>
  <c r="H2479" i="6"/>
  <c r="J2479" i="6"/>
  <c r="H2478" i="6"/>
  <c r="J2478" i="6"/>
  <c r="H2475" i="6"/>
  <c r="J2475" i="6"/>
  <c r="J2474" i="6"/>
  <c r="H2469" i="6"/>
  <c r="J2469" i="6"/>
  <c r="J2468" i="6"/>
  <c r="H2465" i="6"/>
  <c r="J2465" i="6"/>
  <c r="H2464" i="6"/>
  <c r="J2464" i="6"/>
  <c r="H2459" i="6"/>
  <c r="J2459" i="6"/>
  <c r="J2458" i="6"/>
  <c r="H2455" i="6"/>
  <c r="J2455" i="6"/>
  <c r="J2454" i="6"/>
  <c r="H2449" i="6"/>
  <c r="J2449" i="6"/>
  <c r="H2448" i="6"/>
  <c r="J2448" i="6"/>
  <c r="H2445" i="6"/>
  <c r="J2445" i="6"/>
  <c r="J2444" i="6"/>
  <c r="H2439" i="6"/>
  <c r="J2439" i="6"/>
  <c r="H2435" i="6"/>
  <c r="J2435" i="6"/>
  <c r="J2434" i="6"/>
  <c r="H2429" i="6"/>
  <c r="J2429" i="6"/>
  <c r="H2425" i="6"/>
  <c r="J2425" i="6"/>
  <c r="J2424" i="6"/>
  <c r="H2419" i="6"/>
  <c r="J2419" i="6"/>
  <c r="J2418" i="6"/>
  <c r="H2415" i="6"/>
  <c r="J2415" i="6"/>
  <c r="J2414" i="6"/>
  <c r="H2409" i="6"/>
  <c r="J2409" i="6"/>
  <c r="J2408" i="6"/>
  <c r="H2404" i="6"/>
  <c r="J2404" i="6"/>
  <c r="F2403" i="6"/>
  <c r="H2403" i="6"/>
  <c r="E2404" i="6" s="1"/>
  <c r="F2404" i="6" s="1"/>
  <c r="J2403" i="6"/>
  <c r="K2403" i="6"/>
  <c r="H2402" i="6"/>
  <c r="J2402" i="6"/>
  <c r="H2398" i="6"/>
  <c r="J2398" i="6"/>
  <c r="H2397" i="6"/>
  <c r="E2398" i="6" s="1"/>
  <c r="F2398" i="6" s="1"/>
  <c r="H2396" i="6"/>
  <c r="J2396" i="6"/>
  <c r="H2392" i="6"/>
  <c r="J2392" i="6"/>
  <c r="F2391" i="6"/>
  <c r="J2391" i="6"/>
  <c r="H2390" i="6"/>
  <c r="H2386" i="6"/>
  <c r="J2386" i="6"/>
  <c r="H2385" i="6"/>
  <c r="E2386" i="6" s="1"/>
  <c r="F2386" i="6" s="1"/>
  <c r="J2384" i="6"/>
  <c r="H2380" i="6"/>
  <c r="J2380" i="6"/>
  <c r="F2379" i="6"/>
  <c r="J2379" i="6"/>
  <c r="H2378" i="6"/>
  <c r="H2374" i="6"/>
  <c r="J2374" i="6"/>
  <c r="H2373" i="6"/>
  <c r="E2374" i="6" s="1"/>
  <c r="F2374" i="6" s="1"/>
  <c r="J2373" i="6"/>
  <c r="J2372" i="6"/>
  <c r="H2368" i="6"/>
  <c r="J2368" i="6"/>
  <c r="F2367" i="6"/>
  <c r="H2367" i="6"/>
  <c r="E2368" i="6" s="1"/>
  <c r="F2368" i="6" s="1"/>
  <c r="J2367" i="6"/>
  <c r="K2367" i="6"/>
  <c r="H2366" i="6"/>
  <c r="H2362" i="6"/>
  <c r="J2362" i="6"/>
  <c r="H2361" i="6"/>
  <c r="E2362" i="6" s="1"/>
  <c r="F2362" i="6" s="1"/>
  <c r="H2360" i="6"/>
  <c r="J2360" i="6"/>
  <c r="J2359" i="6"/>
  <c r="H2355" i="6"/>
  <c r="J2355" i="6"/>
  <c r="F2354" i="6"/>
  <c r="J2354" i="6"/>
  <c r="H2353" i="6"/>
  <c r="J2353" i="6"/>
  <c r="H2352" i="6"/>
  <c r="J2352" i="6"/>
  <c r="H2348" i="6"/>
  <c r="J2348" i="6"/>
  <c r="H2347" i="6"/>
  <c r="E2348" i="6" s="1"/>
  <c r="F2348" i="6" s="1"/>
  <c r="H2346" i="6"/>
  <c r="J2346" i="6"/>
  <c r="H2345" i="6"/>
  <c r="J2345" i="6"/>
  <c r="H2341" i="6"/>
  <c r="J2341" i="6"/>
  <c r="F2340" i="6"/>
  <c r="J2340" i="6"/>
  <c r="H2339" i="6"/>
  <c r="J2339" i="6"/>
  <c r="H2338" i="6"/>
  <c r="H2334" i="6"/>
  <c r="J2334" i="6"/>
  <c r="H2333" i="6"/>
  <c r="E2334" i="6" s="1"/>
  <c r="F2334" i="6" s="1"/>
  <c r="H2332" i="6"/>
  <c r="J2332" i="6"/>
  <c r="J2331" i="6"/>
  <c r="H2327" i="6"/>
  <c r="J2327" i="6"/>
  <c r="F2326" i="6"/>
  <c r="J2326" i="6"/>
  <c r="H2325" i="6"/>
  <c r="F2321" i="6"/>
  <c r="H2321" i="6"/>
  <c r="J2320" i="6"/>
  <c r="J2315" i="6"/>
  <c r="H2310" i="6"/>
  <c r="J2310" i="6"/>
  <c r="J2305" i="6"/>
  <c r="J2300" i="6"/>
  <c r="H2295" i="6"/>
  <c r="J2295" i="6"/>
  <c r="J2290" i="6"/>
  <c r="J2285" i="6"/>
  <c r="H2280" i="6"/>
  <c r="J2280" i="6"/>
  <c r="F2272" i="6"/>
  <c r="H2272" i="6"/>
  <c r="F2271" i="6"/>
  <c r="J2271" i="6"/>
  <c r="F2267" i="6"/>
  <c r="H2267" i="6"/>
  <c r="H2266" i="6"/>
  <c r="F2265" i="6"/>
  <c r="J2265" i="6"/>
  <c r="F2261" i="6"/>
  <c r="H2261" i="6"/>
  <c r="F2260" i="6"/>
  <c r="H2260" i="6"/>
  <c r="F2259" i="6"/>
  <c r="J2259" i="6"/>
  <c r="F2255" i="6"/>
  <c r="H2255" i="6"/>
  <c r="H2254" i="6"/>
  <c r="F2253" i="6"/>
  <c r="J2253" i="6"/>
  <c r="F2249" i="6"/>
  <c r="H2249" i="6"/>
  <c r="H2248" i="6"/>
  <c r="F2247" i="6"/>
  <c r="J2247" i="6"/>
  <c r="H2243" i="6"/>
  <c r="F2242" i="6"/>
  <c r="J2242" i="6"/>
  <c r="F2238" i="6"/>
  <c r="H2238" i="6"/>
  <c r="F2237" i="6"/>
  <c r="J2237" i="6"/>
  <c r="H2229" i="6"/>
  <c r="H2230" i="6" s="1"/>
  <c r="F376" i="7" s="1"/>
  <c r="T376" i="7" s="1"/>
  <c r="U376" i="7" s="1"/>
  <c r="F2191" i="6"/>
  <c r="H2191" i="6"/>
  <c r="F2190" i="6"/>
  <c r="J2190" i="6"/>
  <c r="H2189" i="6"/>
  <c r="F2185" i="6"/>
  <c r="H2185" i="6"/>
  <c r="F2184" i="6"/>
  <c r="J2184" i="6"/>
  <c r="H2183" i="6"/>
  <c r="H2179" i="6"/>
  <c r="J2179" i="6"/>
  <c r="F2176" i="6"/>
  <c r="J2176" i="6"/>
  <c r="F2175" i="6"/>
  <c r="H2175" i="6"/>
  <c r="F2169" i="6"/>
  <c r="J2169" i="6"/>
  <c r="F2168" i="6"/>
  <c r="J2168" i="6"/>
  <c r="H2167" i="6"/>
  <c r="F2161" i="6"/>
  <c r="J2161" i="6"/>
  <c r="H2160" i="6"/>
  <c r="F2156" i="6"/>
  <c r="F2157" i="6" s="1"/>
  <c r="E363" i="7" s="1"/>
  <c r="Q363" i="7" s="1"/>
  <c r="R363" i="7" s="1"/>
  <c r="J2156" i="6"/>
  <c r="J2157" i="6" s="1"/>
  <c r="G363" i="7" s="1"/>
  <c r="W363" i="7" s="1"/>
  <c r="X363" i="7" s="1"/>
  <c r="H2152" i="6"/>
  <c r="F2151" i="6"/>
  <c r="J2151" i="6"/>
  <c r="F2147" i="6"/>
  <c r="H2147" i="6"/>
  <c r="F2146" i="6"/>
  <c r="J2146" i="6"/>
  <c r="H2142" i="6"/>
  <c r="H2143" i="6" s="1"/>
  <c r="F360" i="7" s="1"/>
  <c r="T360" i="7" s="1"/>
  <c r="U360" i="7" s="1"/>
  <c r="F2138" i="6"/>
  <c r="J2138" i="6"/>
  <c r="H2137" i="6"/>
  <c r="F2133" i="6"/>
  <c r="F2134" i="6" s="1"/>
  <c r="E358" i="7" s="1"/>
  <c r="Q358" i="7" s="1"/>
  <c r="R358" i="7" s="1"/>
  <c r="J2133" i="6"/>
  <c r="J2134" i="6" s="1"/>
  <c r="G358" i="7" s="1"/>
  <c r="W358" i="7" s="1"/>
  <c r="X358" i="7" s="1"/>
  <c r="F2129" i="6"/>
  <c r="F2130" i="6" s="1"/>
  <c r="H2129" i="6"/>
  <c r="H2130" i="6" s="1"/>
  <c r="F357" i="7" s="1"/>
  <c r="T357" i="7" s="1"/>
  <c r="U357" i="7" s="1"/>
  <c r="F2125" i="6"/>
  <c r="J2125" i="6"/>
  <c r="F2124" i="6"/>
  <c r="H2124" i="6"/>
  <c r="F2120" i="6"/>
  <c r="J2120" i="6"/>
  <c r="F2119" i="6"/>
  <c r="H2119" i="6"/>
  <c r="F2115" i="6"/>
  <c r="J2115" i="6"/>
  <c r="F2114" i="6"/>
  <c r="H2114" i="6"/>
  <c r="F2110" i="6"/>
  <c r="J2110" i="6"/>
  <c r="F2103" i="6"/>
  <c r="H2103" i="6"/>
  <c r="F2096" i="6"/>
  <c r="H2096" i="6"/>
  <c r="F2095" i="6"/>
  <c r="J2095" i="6"/>
  <c r="F2094" i="6"/>
  <c r="H2094" i="6"/>
  <c r="F2090" i="6"/>
  <c r="H2090" i="6"/>
  <c r="F2089" i="6"/>
  <c r="J2089" i="6"/>
  <c r="F2088" i="6"/>
  <c r="H2088" i="6"/>
  <c r="F2084" i="6"/>
  <c r="J2084" i="6"/>
  <c r="H2083" i="6"/>
  <c r="F2079" i="6"/>
  <c r="J2079" i="6"/>
  <c r="F2078" i="6"/>
  <c r="H2078" i="6"/>
  <c r="H2074" i="6"/>
  <c r="J2074" i="6"/>
  <c r="H2073" i="6"/>
  <c r="J2073" i="6"/>
  <c r="F2069" i="6"/>
  <c r="F2070" i="6" s="1"/>
  <c r="H2069" i="6"/>
  <c r="H2070" i="6" s="1"/>
  <c r="F346" i="7" s="1"/>
  <c r="T346" i="7" s="1"/>
  <c r="U346" i="7" s="1"/>
  <c r="J2069" i="6"/>
  <c r="J2070" i="6" s="1"/>
  <c r="G346" i="7" s="1"/>
  <c r="W346" i="7" s="1"/>
  <c r="X346" i="7" s="1"/>
  <c r="K2069" i="6"/>
  <c r="H2065" i="6"/>
  <c r="H2066" i="6" s="1"/>
  <c r="F345" i="7" s="1"/>
  <c r="T345" i="7" s="1"/>
  <c r="U345" i="7" s="1"/>
  <c r="F2061" i="6"/>
  <c r="H2061" i="6"/>
  <c r="J2061" i="6"/>
  <c r="K2061" i="6"/>
  <c r="H2060" i="6"/>
  <c r="F2056" i="6"/>
  <c r="H2056" i="6"/>
  <c r="F2055" i="6"/>
  <c r="H2055" i="6"/>
  <c r="J2055" i="6"/>
  <c r="K2055" i="6"/>
  <c r="H2054" i="6"/>
  <c r="H2045" i="6"/>
  <c r="J2045" i="6"/>
  <c r="J2040" i="6"/>
  <c r="J2035" i="6"/>
  <c r="H2030" i="6"/>
  <c r="J2030" i="6"/>
  <c r="J2026" i="6"/>
  <c r="H2025" i="6"/>
  <c r="J2025" i="6"/>
  <c r="F2024" i="6"/>
  <c r="J2024" i="6"/>
  <c r="H2023" i="6"/>
  <c r="J2023" i="6"/>
  <c r="H2019" i="6"/>
  <c r="J2019" i="6"/>
  <c r="H2018" i="6"/>
  <c r="E2019" i="6" s="1"/>
  <c r="F2019" i="6" s="1"/>
  <c r="J2017" i="6"/>
  <c r="H2007" i="6"/>
  <c r="J2007" i="6"/>
  <c r="F2006" i="6"/>
  <c r="J2006" i="6"/>
  <c r="H2005" i="6"/>
  <c r="H2001" i="6"/>
  <c r="J2001" i="6"/>
  <c r="H2000" i="6"/>
  <c r="E2001" i="6" s="1"/>
  <c r="F2001" i="6" s="1"/>
  <c r="J2000" i="6"/>
  <c r="J1999" i="6"/>
  <c r="H1995" i="6"/>
  <c r="J1995" i="6"/>
  <c r="F1994" i="6"/>
  <c r="H1994" i="6"/>
  <c r="J1994" i="6"/>
  <c r="K1994" i="6"/>
  <c r="H1993" i="6"/>
  <c r="F1989" i="6"/>
  <c r="J1989" i="6"/>
  <c r="F1988" i="6"/>
  <c r="H1988" i="6"/>
  <c r="F1987" i="6"/>
  <c r="H1987" i="6"/>
  <c r="G1989" i="6" s="1"/>
  <c r="H1989" i="6" s="1"/>
  <c r="F1983" i="6"/>
  <c r="H1983" i="6"/>
  <c r="F1982" i="6"/>
  <c r="J1982" i="6"/>
  <c r="F1981" i="6"/>
  <c r="J1981" i="6"/>
  <c r="F1977" i="6"/>
  <c r="H1977" i="6"/>
  <c r="F1976" i="6"/>
  <c r="H1976" i="6"/>
  <c r="F1972" i="6"/>
  <c r="H1972" i="6"/>
  <c r="F1971" i="6"/>
  <c r="J1971" i="6"/>
  <c r="H1960" i="6"/>
  <c r="H1955" i="6"/>
  <c r="J1955" i="6"/>
  <c r="F1950" i="6"/>
  <c r="H1950" i="6"/>
  <c r="J1950" i="6"/>
  <c r="K1950" i="6"/>
  <c r="H1949" i="6"/>
  <c r="H1944" i="6"/>
  <c r="F1939" i="6"/>
  <c r="H1939" i="6"/>
  <c r="J1939" i="6"/>
  <c r="K1939" i="6"/>
  <c r="H1938" i="6"/>
  <c r="J1938" i="6"/>
  <c r="F1933" i="6"/>
  <c r="H1933" i="6"/>
  <c r="J1933" i="6"/>
  <c r="K1933" i="6"/>
  <c r="H1932" i="6"/>
  <c r="F1927" i="6"/>
  <c r="H1927" i="6"/>
  <c r="J1927" i="6"/>
  <c r="K1927" i="6"/>
  <c r="H1926" i="6"/>
  <c r="F1921" i="6"/>
  <c r="H1921" i="6"/>
  <c r="J1921" i="6"/>
  <c r="K1921" i="6"/>
  <c r="H1920" i="6"/>
  <c r="J1920" i="6"/>
  <c r="F1915" i="6"/>
  <c r="H1915" i="6"/>
  <c r="J1915" i="6"/>
  <c r="K1915" i="6"/>
  <c r="H1914" i="6"/>
  <c r="F1909" i="6"/>
  <c r="H1909" i="6"/>
  <c r="J1909" i="6"/>
  <c r="K1909" i="6"/>
  <c r="H1908" i="6"/>
  <c r="F1903" i="6"/>
  <c r="H1903" i="6"/>
  <c r="J1903" i="6"/>
  <c r="K1903" i="6"/>
  <c r="H1902" i="6"/>
  <c r="J1902" i="6"/>
  <c r="F1897" i="6"/>
  <c r="H1897" i="6"/>
  <c r="J1897" i="6"/>
  <c r="K1897" i="6"/>
  <c r="H1896" i="6"/>
  <c r="F1891" i="6"/>
  <c r="H1891" i="6"/>
  <c r="J1891" i="6"/>
  <c r="K1891" i="6"/>
  <c r="H1890" i="6"/>
  <c r="F1885" i="6"/>
  <c r="H1885" i="6"/>
  <c r="J1885" i="6"/>
  <c r="K1885" i="6"/>
  <c r="H1884" i="6"/>
  <c r="J1884" i="6"/>
  <c r="F1879" i="6"/>
  <c r="H1879" i="6"/>
  <c r="J1879" i="6"/>
  <c r="K1879" i="6"/>
  <c r="H1878" i="6"/>
  <c r="F1873" i="6"/>
  <c r="H1873" i="6"/>
  <c r="J1873" i="6"/>
  <c r="K1873" i="6"/>
  <c r="H1872" i="6"/>
  <c r="F1867" i="6"/>
  <c r="H1867" i="6"/>
  <c r="J1867" i="6"/>
  <c r="K1867" i="6"/>
  <c r="H1866" i="6"/>
  <c r="J1866" i="6"/>
  <c r="F1861" i="6"/>
  <c r="H1861" i="6"/>
  <c r="J1861" i="6"/>
  <c r="K1861" i="6"/>
  <c r="H1860" i="6"/>
  <c r="H1855" i="6"/>
  <c r="H1850" i="6"/>
  <c r="J1850" i="6"/>
  <c r="H1845" i="6"/>
  <c r="H1840" i="6"/>
  <c r="H1835" i="6"/>
  <c r="J1835" i="6"/>
  <c r="H1830" i="6"/>
  <c r="H1825" i="6"/>
  <c r="H1820" i="6"/>
  <c r="J1820" i="6"/>
  <c r="H1815" i="6"/>
  <c r="H1810" i="6"/>
  <c r="H1805" i="6"/>
  <c r="J1805" i="6"/>
  <c r="H1800" i="6"/>
  <c r="H1795" i="6"/>
  <c r="H1790" i="6"/>
  <c r="J1790" i="6"/>
  <c r="F1785" i="6"/>
  <c r="H1785" i="6"/>
  <c r="J1785" i="6"/>
  <c r="K1785" i="6"/>
  <c r="H1784" i="6"/>
  <c r="H1779" i="6"/>
  <c r="H1774" i="6"/>
  <c r="J1774" i="6"/>
  <c r="H1770" i="6"/>
  <c r="H1767" i="6"/>
  <c r="H1766" i="6"/>
  <c r="J1766" i="6"/>
  <c r="H1765" i="6"/>
  <c r="H1761" i="6"/>
  <c r="H1758" i="6"/>
  <c r="J1758" i="6"/>
  <c r="H1757" i="6"/>
  <c r="H1756" i="6"/>
  <c r="H1752" i="6"/>
  <c r="J1752" i="6"/>
  <c r="H1751" i="6"/>
  <c r="H1748" i="6"/>
  <c r="H1747" i="6"/>
  <c r="J1747" i="6"/>
  <c r="H1746" i="6"/>
  <c r="H1742" i="6"/>
  <c r="H1739" i="6"/>
  <c r="J1739" i="6"/>
  <c r="H1738" i="6"/>
  <c r="H1737" i="6"/>
  <c r="H1727" i="6"/>
  <c r="J1727" i="6"/>
  <c r="H1722" i="6"/>
  <c r="H1717" i="6"/>
  <c r="F1712" i="6"/>
  <c r="H1712" i="6"/>
  <c r="J1712" i="6"/>
  <c r="K1712" i="6"/>
  <c r="H1711" i="6"/>
  <c r="J1711" i="6"/>
  <c r="H1706" i="6"/>
  <c r="H1701" i="6"/>
  <c r="H1696" i="6"/>
  <c r="J1696" i="6"/>
  <c r="F1691" i="6"/>
  <c r="H1691" i="6"/>
  <c r="J1691" i="6"/>
  <c r="K1691" i="6"/>
  <c r="H1690" i="6"/>
  <c r="F1685" i="6"/>
  <c r="H1685" i="6"/>
  <c r="J1685" i="6"/>
  <c r="K1685" i="6"/>
  <c r="H1684" i="6"/>
  <c r="F1679" i="6"/>
  <c r="H1679" i="6"/>
  <c r="J1679" i="6"/>
  <c r="K1679" i="6"/>
  <c r="H1678" i="6"/>
  <c r="J1678" i="6"/>
  <c r="H1673" i="6"/>
  <c r="H1668" i="6"/>
  <c r="H1663" i="6"/>
  <c r="J1663" i="6"/>
  <c r="H1658" i="6"/>
  <c r="H1653" i="6"/>
  <c r="H1648" i="6"/>
  <c r="J1648" i="6"/>
  <c r="H1643" i="6"/>
  <c r="H1638" i="6"/>
  <c r="H1633" i="6"/>
  <c r="J1633" i="6"/>
  <c r="H1628" i="6"/>
  <c r="H1623" i="6"/>
  <c r="H1618" i="6"/>
  <c r="J1618" i="6"/>
  <c r="H1613" i="6"/>
  <c r="H1612" i="6"/>
  <c r="H1607" i="6"/>
  <c r="J1607" i="6"/>
  <c r="H1606" i="6"/>
  <c r="H1601" i="6"/>
  <c r="J1601" i="6"/>
  <c r="H1600" i="6"/>
  <c r="H1595" i="6"/>
  <c r="J1595" i="6"/>
  <c r="H1594" i="6"/>
  <c r="J1594" i="6"/>
  <c r="H1589" i="6"/>
  <c r="H1584" i="6"/>
  <c r="H1579" i="6"/>
  <c r="J1579" i="6"/>
  <c r="H1574" i="6"/>
  <c r="H1569" i="6"/>
  <c r="H1564" i="6"/>
  <c r="J1564" i="6"/>
  <c r="H1560" i="6"/>
  <c r="H1559" i="6"/>
  <c r="J1559" i="6"/>
  <c r="F1555" i="6"/>
  <c r="J1555" i="6"/>
  <c r="H1554" i="6"/>
  <c r="H1550" i="6"/>
  <c r="J1550" i="6"/>
  <c r="J1548" i="6"/>
  <c r="H1547" i="6"/>
  <c r="J1547" i="6"/>
  <c r="H1543" i="6"/>
  <c r="J1543" i="6"/>
  <c r="F1542" i="6"/>
  <c r="J1542" i="6"/>
  <c r="F1541" i="6"/>
  <c r="H1541" i="6"/>
  <c r="J1540" i="6"/>
  <c r="J1539" i="6"/>
  <c r="H1538" i="6"/>
  <c r="J1538" i="6"/>
  <c r="H1537" i="6"/>
  <c r="J1537" i="6"/>
  <c r="J1536" i="6"/>
  <c r="H1532" i="6"/>
  <c r="J1532" i="6"/>
  <c r="F1531" i="6"/>
  <c r="J1531" i="6"/>
  <c r="H1530" i="6"/>
  <c r="J1530" i="6"/>
  <c r="J1529" i="6"/>
  <c r="H1528" i="6"/>
  <c r="J1528" i="6"/>
  <c r="J1527" i="6"/>
  <c r="H1526" i="6"/>
  <c r="J1526" i="6"/>
  <c r="J1525" i="6"/>
  <c r="F1515" i="6"/>
  <c r="H1515" i="6"/>
  <c r="J1515" i="6"/>
  <c r="K1515" i="6"/>
  <c r="H1514" i="6"/>
  <c r="F1510" i="6"/>
  <c r="H1510" i="6"/>
  <c r="J1509" i="6"/>
  <c r="F1505" i="6"/>
  <c r="J1505" i="6"/>
  <c r="H1504" i="6"/>
  <c r="J1504" i="6"/>
  <c r="H1500" i="6"/>
  <c r="H1499" i="6"/>
  <c r="J1499" i="6"/>
  <c r="F1495" i="6"/>
  <c r="J1495" i="6"/>
  <c r="H1494" i="6"/>
  <c r="H1489" i="6"/>
  <c r="J1489" i="6"/>
  <c r="H1484" i="6"/>
  <c r="F1480" i="6"/>
  <c r="H1480" i="6"/>
  <c r="F1479" i="6"/>
  <c r="J1479" i="6"/>
  <c r="H1478" i="6"/>
  <c r="H1474" i="6"/>
  <c r="J1474" i="6"/>
  <c r="J1473" i="6"/>
  <c r="H1468" i="6"/>
  <c r="J1468" i="6"/>
  <c r="F1464" i="6"/>
  <c r="J1464" i="6"/>
  <c r="F1463" i="6"/>
  <c r="H1463" i="6"/>
  <c r="H1462" i="6"/>
  <c r="J1462" i="6"/>
  <c r="J1461" i="6"/>
  <c r="F1457" i="6"/>
  <c r="J1457" i="6"/>
  <c r="H1456" i="6"/>
  <c r="J1456" i="6"/>
  <c r="H1455" i="6"/>
  <c r="J1455" i="6"/>
  <c r="J1454" i="6"/>
  <c r="H1453" i="6"/>
  <c r="J1453" i="6"/>
  <c r="J1448" i="6"/>
  <c r="J1436" i="6"/>
  <c r="J1437" i="6" s="1"/>
  <c r="G233" i="7" s="1"/>
  <c r="W233" i="7" s="1"/>
  <c r="X233" i="7" s="1"/>
  <c r="H1432" i="6"/>
  <c r="H1433" i="6" s="1"/>
  <c r="F232" i="7" s="1"/>
  <c r="T232" i="7" s="1"/>
  <c r="U232" i="7" s="1"/>
  <c r="J1432" i="6"/>
  <c r="J1433" i="6" s="1"/>
  <c r="G232" i="7" s="1"/>
  <c r="W232" i="7" s="1"/>
  <c r="X232" i="7" s="1"/>
  <c r="H1427" i="6"/>
  <c r="J1427" i="6"/>
  <c r="H1415" i="6"/>
  <c r="H1416" i="6" s="1"/>
  <c r="F228" i="7" s="1"/>
  <c r="T228" i="7" s="1"/>
  <c r="U228" i="7" s="1"/>
  <c r="H1410" i="6"/>
  <c r="J1408" i="6"/>
  <c r="H1405" i="6"/>
  <c r="H1400" i="6"/>
  <c r="J1400" i="6"/>
  <c r="H1395" i="6"/>
  <c r="H1390" i="6"/>
  <c r="J1385" i="6"/>
  <c r="H1382" i="6"/>
  <c r="H1381" i="6"/>
  <c r="J1381" i="6"/>
  <c r="H1375" i="6"/>
  <c r="H1373" i="6"/>
  <c r="H1370" i="6"/>
  <c r="H1369" i="6"/>
  <c r="H1363" i="6"/>
  <c r="J1363" i="6"/>
  <c r="H1360" i="6"/>
  <c r="H1358" i="6"/>
  <c r="J1358" i="6"/>
  <c r="H1357" i="6"/>
  <c r="H1352" i="6"/>
  <c r="J1347" i="6"/>
  <c r="H1344" i="6"/>
  <c r="H1343" i="6"/>
  <c r="J1343" i="6"/>
  <c r="H1337" i="6"/>
  <c r="H1335" i="6"/>
  <c r="J1335" i="6"/>
  <c r="H1334" i="6"/>
  <c r="H1329" i="6"/>
  <c r="H1328" i="6"/>
  <c r="H1323" i="6"/>
  <c r="H1322" i="6"/>
  <c r="H1318" i="6"/>
  <c r="J1318" i="6"/>
  <c r="H1317" i="6"/>
  <c r="F1316" i="6"/>
  <c r="H1316" i="6"/>
  <c r="H1315" i="6"/>
  <c r="F1314" i="6"/>
  <c r="J1314" i="6"/>
  <c r="H1310" i="6"/>
  <c r="H1309" i="6"/>
  <c r="J1309" i="6"/>
  <c r="F1308" i="6"/>
  <c r="J1308" i="6"/>
  <c r="H1303" i="6"/>
  <c r="J1303" i="6"/>
  <c r="H1302" i="6"/>
  <c r="H1297" i="6"/>
  <c r="H1296" i="6"/>
  <c r="H1295" i="6"/>
  <c r="J1295" i="6"/>
  <c r="H1294" i="6"/>
  <c r="H1293" i="6"/>
  <c r="H1292" i="6"/>
  <c r="H1291" i="6"/>
  <c r="H1290" i="6"/>
  <c r="H1289" i="6"/>
  <c r="J1289" i="6"/>
  <c r="H1287" i="6"/>
  <c r="H1282" i="6"/>
  <c r="H1281" i="6"/>
  <c r="H1280" i="6"/>
  <c r="H1279" i="6"/>
  <c r="H1278" i="6"/>
  <c r="J1278" i="6"/>
  <c r="H1277" i="6"/>
  <c r="H1276" i="6"/>
  <c r="H1275" i="6"/>
  <c r="H1274" i="6"/>
  <c r="H1272" i="6"/>
  <c r="H1267" i="6"/>
  <c r="J1267" i="6"/>
  <c r="H1262" i="6"/>
  <c r="F1258" i="6"/>
  <c r="H1258" i="6"/>
  <c r="J1257" i="6"/>
  <c r="J1233" i="6"/>
  <c r="J1234" i="6" s="1"/>
  <c r="G202" i="7" s="1"/>
  <c r="W202" i="7" s="1"/>
  <c r="X202" i="7" s="1"/>
  <c r="H1185" i="6"/>
  <c r="H1186" i="6" s="1"/>
  <c r="F190" i="7" s="1"/>
  <c r="T190" i="7" s="1"/>
  <c r="U190" i="7" s="1"/>
  <c r="J1185" i="6"/>
  <c r="J1186" i="6" s="1"/>
  <c r="G190" i="7" s="1"/>
  <c r="W190" i="7" s="1"/>
  <c r="X190" i="7" s="1"/>
  <c r="H1181" i="6"/>
  <c r="J1181" i="6"/>
  <c r="F1180" i="6"/>
  <c r="J1180" i="6"/>
  <c r="H1179" i="6"/>
  <c r="F1178" i="6"/>
  <c r="J1178" i="6"/>
  <c r="F1177" i="6"/>
  <c r="H1177" i="6"/>
  <c r="J1176" i="6"/>
  <c r="J1175" i="6"/>
  <c r="J1174" i="6"/>
  <c r="H1170" i="6"/>
  <c r="J1170" i="6"/>
  <c r="F1169" i="6"/>
  <c r="J1169" i="6"/>
  <c r="F1168" i="6"/>
  <c r="H1168" i="6"/>
  <c r="J1167" i="6"/>
  <c r="J1166" i="6"/>
  <c r="H1165" i="6"/>
  <c r="J1165" i="6"/>
  <c r="J1130" i="6"/>
  <c r="J1129" i="6"/>
  <c r="H1124" i="6"/>
  <c r="J1124" i="6"/>
  <c r="J1123" i="6"/>
  <c r="J1118" i="6"/>
  <c r="H1117" i="6"/>
  <c r="J1117" i="6"/>
  <c r="J1112" i="6"/>
  <c r="J1111" i="6"/>
  <c r="H1106" i="6"/>
  <c r="J1106" i="6"/>
  <c r="J1105" i="6"/>
  <c r="J1100" i="6"/>
  <c r="H1099" i="6"/>
  <c r="J1099" i="6"/>
  <c r="J1094" i="6"/>
  <c r="J1093" i="6"/>
  <c r="H1088" i="6"/>
  <c r="J1088" i="6"/>
  <c r="J1087" i="6"/>
  <c r="J1082" i="6"/>
  <c r="H1081" i="6"/>
  <c r="J1081" i="6"/>
  <c r="J1076" i="6"/>
  <c r="J1071" i="6"/>
  <c r="H1070" i="6"/>
  <c r="J1070" i="6"/>
  <c r="J1065" i="6"/>
  <c r="J1060" i="6"/>
  <c r="J1059" i="6"/>
  <c r="J1054" i="6"/>
  <c r="J1049" i="6"/>
  <c r="H1048" i="6"/>
  <c r="J1048" i="6"/>
  <c r="J1043" i="6"/>
  <c r="J1038" i="6"/>
  <c r="J1037" i="6"/>
  <c r="J1032" i="6"/>
  <c r="J1027" i="6"/>
  <c r="H1026" i="6"/>
  <c r="J1026" i="6"/>
  <c r="J1021" i="6"/>
  <c r="J1016" i="6"/>
  <c r="J1015" i="6"/>
  <c r="J1010" i="6"/>
  <c r="J1005" i="6"/>
  <c r="H1004" i="6"/>
  <c r="J1004" i="6"/>
  <c r="J999" i="6"/>
  <c r="J994" i="6"/>
  <c r="J993" i="6"/>
  <c r="J988" i="6"/>
  <c r="J983" i="6"/>
  <c r="H982" i="6"/>
  <c r="J982" i="6"/>
  <c r="J977" i="6"/>
  <c r="J972" i="6"/>
  <c r="J971" i="6"/>
  <c r="J966" i="6"/>
  <c r="J961" i="6"/>
  <c r="H960" i="6"/>
  <c r="J960" i="6"/>
  <c r="J955" i="6"/>
  <c r="J951" i="6"/>
  <c r="F949" i="6"/>
  <c r="H949" i="6"/>
  <c r="F948" i="6"/>
  <c r="H948" i="6"/>
  <c r="J948" i="6"/>
  <c r="H947" i="6"/>
  <c r="H943" i="6"/>
  <c r="J943" i="6"/>
  <c r="F942" i="6"/>
  <c r="H942" i="6"/>
  <c r="F941" i="6"/>
  <c r="J941" i="6"/>
  <c r="H940" i="6"/>
  <c r="J936" i="6"/>
  <c r="F934" i="6"/>
  <c r="H934" i="6"/>
  <c r="F933" i="6"/>
  <c r="J933" i="6"/>
  <c r="H932" i="6"/>
  <c r="J932" i="6"/>
  <c r="J928" i="6"/>
  <c r="F927" i="6"/>
  <c r="H927" i="6"/>
  <c r="F926" i="6"/>
  <c r="J926" i="6"/>
  <c r="H925" i="6"/>
  <c r="H921" i="6"/>
  <c r="J921" i="6"/>
  <c r="F919" i="6"/>
  <c r="H919" i="6"/>
  <c r="F918" i="6"/>
  <c r="J918" i="6"/>
  <c r="H917" i="6"/>
  <c r="J913" i="6"/>
  <c r="F912" i="6"/>
  <c r="H912" i="6"/>
  <c r="F911" i="6"/>
  <c r="J911" i="6"/>
  <c r="H910" i="6"/>
  <c r="J910" i="6"/>
  <c r="J906" i="6"/>
  <c r="J903" i="6"/>
  <c r="J899" i="6"/>
  <c r="J896" i="6"/>
  <c r="H892" i="6"/>
  <c r="J892" i="6"/>
  <c r="J889" i="6"/>
  <c r="J885" i="6"/>
  <c r="J882" i="6"/>
  <c r="J878" i="6"/>
  <c r="J875" i="6"/>
  <c r="H871" i="6"/>
  <c r="J871" i="6"/>
  <c r="J868" i="6"/>
  <c r="J864" i="6"/>
  <c r="J861" i="6"/>
  <c r="J856" i="6"/>
  <c r="H851" i="6"/>
  <c r="J851" i="6"/>
  <c r="J850" i="6"/>
  <c r="H844" i="6"/>
  <c r="J844" i="6"/>
  <c r="H843" i="6"/>
  <c r="J843" i="6"/>
  <c r="H838" i="6"/>
  <c r="J838" i="6"/>
  <c r="J837" i="6"/>
  <c r="H832" i="6"/>
  <c r="J832" i="6"/>
  <c r="J831" i="6"/>
  <c r="J826" i="6"/>
  <c r="J822" i="6"/>
  <c r="J823" i="6" s="1"/>
  <c r="G130" i="7" s="1"/>
  <c r="W130" i="7" s="1"/>
  <c r="X130" i="7" s="1"/>
  <c r="J818" i="6"/>
  <c r="J819" i="6" s="1"/>
  <c r="G129" i="7" s="1"/>
  <c r="W129" i="7" s="1"/>
  <c r="X129" i="7" s="1"/>
  <c r="H814" i="6"/>
  <c r="H815" i="6" s="1"/>
  <c r="F128" i="7" s="1"/>
  <c r="T128" i="7" s="1"/>
  <c r="U128" i="7" s="1"/>
  <c r="J814" i="6"/>
  <c r="J815" i="6" s="1"/>
  <c r="G128" i="7" s="1"/>
  <c r="W128" i="7" s="1"/>
  <c r="X128" i="7" s="1"/>
  <c r="F810" i="6"/>
  <c r="H810" i="6"/>
  <c r="H809" i="6"/>
  <c r="J809" i="6"/>
  <c r="F808" i="6"/>
  <c r="J808" i="6"/>
  <c r="F803" i="6"/>
  <c r="H803" i="6"/>
  <c r="F802" i="6"/>
  <c r="H802" i="6"/>
  <c r="J802" i="6"/>
  <c r="K802" i="6"/>
  <c r="H801" i="6"/>
  <c r="H796" i="6"/>
  <c r="J796" i="6"/>
  <c r="H793" i="6"/>
  <c r="J793" i="6"/>
  <c r="J792" i="6"/>
  <c r="H785" i="6"/>
  <c r="J785" i="6"/>
  <c r="J784" i="6"/>
  <c r="F779" i="6"/>
  <c r="H779" i="6"/>
  <c r="F778" i="6"/>
  <c r="H778" i="6"/>
  <c r="J778" i="6"/>
  <c r="K778" i="6"/>
  <c r="H777" i="6"/>
  <c r="H776" i="6"/>
  <c r="H775" i="6"/>
  <c r="I779" i="6" s="1"/>
  <c r="J779" i="6" s="1"/>
  <c r="J775" i="6"/>
  <c r="J769" i="6"/>
  <c r="H768" i="6"/>
  <c r="J768" i="6"/>
  <c r="H763" i="6"/>
  <c r="J763" i="6"/>
  <c r="F762" i="6"/>
  <c r="J762" i="6"/>
  <c r="F761" i="6"/>
  <c r="H761" i="6"/>
  <c r="H760" i="6"/>
  <c r="J760" i="6"/>
  <c r="J759" i="6"/>
  <c r="J758" i="6"/>
  <c r="H757" i="6"/>
  <c r="J757" i="6"/>
  <c r="J756" i="6"/>
  <c r="J755" i="6"/>
  <c r="H750" i="6"/>
  <c r="J750" i="6"/>
  <c r="F749" i="6"/>
  <c r="H749" i="6"/>
  <c r="J749" i="6"/>
  <c r="K749" i="6"/>
  <c r="H748" i="6"/>
  <c r="H747" i="6"/>
  <c r="J747" i="6"/>
  <c r="H746" i="6"/>
  <c r="J746" i="6"/>
  <c r="J745" i="6"/>
  <c r="J744" i="6"/>
  <c r="H743" i="6"/>
  <c r="J743" i="6"/>
  <c r="J742" i="6"/>
  <c r="H737" i="6"/>
  <c r="J737" i="6"/>
  <c r="F736" i="6"/>
  <c r="J736" i="6"/>
  <c r="H735" i="6"/>
  <c r="J735" i="6"/>
  <c r="H734" i="6"/>
  <c r="J734" i="6"/>
  <c r="J733" i="6"/>
  <c r="H732" i="6"/>
  <c r="J732" i="6"/>
  <c r="J731" i="6"/>
  <c r="J730" i="6"/>
  <c r="H729" i="6"/>
  <c r="J729" i="6"/>
  <c r="J725" i="6"/>
  <c r="F722" i="6"/>
  <c r="H722" i="6"/>
  <c r="J722" i="6"/>
  <c r="K722" i="6"/>
  <c r="H720" i="6"/>
  <c r="H716" i="6"/>
  <c r="F715" i="6"/>
  <c r="J715" i="6"/>
  <c r="F713" i="6"/>
  <c r="H713" i="6"/>
  <c r="H712" i="6"/>
  <c r="J712" i="6"/>
  <c r="F711" i="6"/>
  <c r="J711" i="6"/>
  <c r="H707" i="6"/>
  <c r="J707" i="6"/>
  <c r="F706" i="6"/>
  <c r="J706" i="6"/>
  <c r="F704" i="6"/>
  <c r="H704" i="6"/>
  <c r="H703" i="6"/>
  <c r="F702" i="6"/>
  <c r="H702" i="6"/>
  <c r="J702" i="6"/>
  <c r="K702" i="6"/>
  <c r="H698" i="6"/>
  <c r="F697" i="6"/>
  <c r="J697" i="6"/>
  <c r="F695" i="6"/>
  <c r="H695" i="6"/>
  <c r="F694" i="6"/>
  <c r="H694" i="6"/>
  <c r="F693" i="6"/>
  <c r="J693" i="6"/>
  <c r="H689" i="6"/>
  <c r="F688" i="6"/>
  <c r="J688" i="6"/>
  <c r="F686" i="6"/>
  <c r="H686" i="6"/>
  <c r="H685" i="6"/>
  <c r="J685" i="6"/>
  <c r="F684" i="6"/>
  <c r="J684" i="6"/>
  <c r="H679" i="6"/>
  <c r="J679" i="6"/>
  <c r="F678" i="6"/>
  <c r="H678" i="6"/>
  <c r="H677" i="6"/>
  <c r="F676" i="6"/>
  <c r="H676" i="6"/>
  <c r="J676" i="6"/>
  <c r="K676" i="6"/>
  <c r="H671" i="6"/>
  <c r="F670" i="6"/>
  <c r="H670" i="6"/>
  <c r="F669" i="6"/>
  <c r="H669" i="6"/>
  <c r="F668" i="6"/>
  <c r="J668" i="6"/>
  <c r="H659" i="6"/>
  <c r="J659" i="6"/>
  <c r="H658" i="6"/>
  <c r="H657" i="6"/>
  <c r="J657" i="6"/>
  <c r="F656" i="6"/>
  <c r="J656" i="6"/>
  <c r="H652" i="6"/>
  <c r="J652" i="6"/>
  <c r="F651" i="6"/>
  <c r="J651" i="6"/>
  <c r="H650" i="6"/>
  <c r="J650" i="6"/>
  <c r="H645" i="6"/>
  <c r="H640" i="6"/>
  <c r="H636" i="6"/>
  <c r="J636" i="6"/>
  <c r="H635" i="6"/>
  <c r="J635" i="6"/>
  <c r="H634" i="6"/>
  <c r="J634" i="6"/>
  <c r="F633" i="6"/>
  <c r="H633" i="6"/>
  <c r="F632" i="6"/>
  <c r="H632" i="6"/>
  <c r="H628" i="6"/>
  <c r="J628" i="6"/>
  <c r="H627" i="6"/>
  <c r="J627" i="6"/>
  <c r="F626" i="6"/>
  <c r="J626" i="6"/>
  <c r="H625" i="6"/>
  <c r="J625" i="6"/>
  <c r="H624" i="6"/>
  <c r="J624" i="6"/>
  <c r="H620" i="6"/>
  <c r="J620" i="6"/>
  <c r="H619" i="6"/>
  <c r="F618" i="6"/>
  <c r="H618" i="6"/>
  <c r="J618" i="6"/>
  <c r="K618" i="6"/>
  <c r="H617" i="6"/>
  <c r="J617" i="6"/>
  <c r="H616" i="6"/>
  <c r="H612" i="6"/>
  <c r="J612" i="6"/>
  <c r="F611" i="6"/>
  <c r="H611" i="6"/>
  <c r="F610" i="6"/>
  <c r="J610" i="6"/>
  <c r="H609" i="6"/>
  <c r="J609" i="6"/>
  <c r="H608" i="6"/>
  <c r="H604" i="6"/>
  <c r="J604" i="6"/>
  <c r="F603" i="6"/>
  <c r="H603" i="6"/>
  <c r="J603" i="6"/>
  <c r="K603" i="6"/>
  <c r="F602" i="6"/>
  <c r="H602" i="6"/>
  <c r="H601" i="6"/>
  <c r="J601" i="6"/>
  <c r="H600" i="6"/>
  <c r="H596" i="6"/>
  <c r="J596" i="6"/>
  <c r="H595" i="6"/>
  <c r="H593" i="6"/>
  <c r="J590" i="6"/>
  <c r="H588" i="6"/>
  <c r="F587" i="6"/>
  <c r="H587" i="6"/>
  <c r="J587" i="6"/>
  <c r="K587" i="6"/>
  <c r="H586" i="6"/>
  <c r="H585" i="6"/>
  <c r="J585" i="6"/>
  <c r="F578" i="6"/>
  <c r="H576" i="6"/>
  <c r="J576" i="6"/>
  <c r="H575" i="6"/>
  <c r="H570" i="6"/>
  <c r="J568" i="6"/>
  <c r="J566" i="6"/>
  <c r="H565" i="6"/>
  <c r="J565" i="6"/>
  <c r="H561" i="6"/>
  <c r="J561" i="6"/>
  <c r="F560" i="6"/>
  <c r="E561" i="6" s="1"/>
  <c r="F561" i="6" s="1"/>
  <c r="J560" i="6"/>
  <c r="F559" i="6"/>
  <c r="J559" i="6"/>
  <c r="H558" i="6"/>
  <c r="J558" i="6"/>
  <c r="F554" i="6"/>
  <c r="J554" i="6"/>
  <c r="H553" i="6"/>
  <c r="J553" i="6"/>
  <c r="H552" i="6"/>
  <c r="J552" i="6"/>
  <c r="F551" i="6"/>
  <c r="E552" i="6" s="1"/>
  <c r="F552" i="6" s="1"/>
  <c r="J551" i="6"/>
  <c r="F547" i="6"/>
  <c r="H547" i="6"/>
  <c r="F546" i="6"/>
  <c r="H546" i="6"/>
  <c r="J546" i="6"/>
  <c r="K546" i="6"/>
  <c r="H545" i="6"/>
  <c r="H544" i="6"/>
  <c r="J544" i="6"/>
  <c r="H543" i="6"/>
  <c r="J543" i="6"/>
  <c r="J538" i="6"/>
  <c r="J533" i="6"/>
  <c r="H528" i="6"/>
  <c r="J528" i="6"/>
  <c r="J523" i="6"/>
  <c r="J518" i="6"/>
  <c r="H513" i="6"/>
  <c r="J513" i="6"/>
  <c r="J508" i="6"/>
  <c r="H504" i="6"/>
  <c r="J504" i="6"/>
  <c r="F503" i="6"/>
  <c r="J503" i="6"/>
  <c r="H502" i="6"/>
  <c r="J502" i="6"/>
  <c r="H501" i="6"/>
  <c r="J501" i="6"/>
  <c r="H497" i="6"/>
  <c r="J497" i="6"/>
  <c r="H496" i="6"/>
  <c r="E497" i="6" s="1"/>
  <c r="F497" i="6" s="1"/>
  <c r="H495" i="6"/>
  <c r="J495" i="6"/>
  <c r="H494" i="6"/>
  <c r="J494" i="6"/>
  <c r="H490" i="6"/>
  <c r="J490" i="6"/>
  <c r="F489" i="6"/>
  <c r="J489" i="6"/>
  <c r="H488" i="6"/>
  <c r="J488" i="6"/>
  <c r="H487" i="6"/>
  <c r="H483" i="6"/>
  <c r="J483" i="6"/>
  <c r="H482" i="6"/>
  <c r="E483" i="6" s="1"/>
  <c r="F483" i="6" s="1"/>
  <c r="J482" i="6"/>
  <c r="J481" i="6"/>
  <c r="H472" i="6"/>
  <c r="J472" i="6"/>
  <c r="F471" i="6"/>
  <c r="H471" i="6"/>
  <c r="J471" i="6"/>
  <c r="K471" i="6"/>
  <c r="H470" i="6"/>
  <c r="H466" i="6"/>
  <c r="J466" i="6"/>
  <c r="F465" i="6"/>
  <c r="H465" i="6"/>
  <c r="E466" i="6" s="1"/>
  <c r="F466" i="6" s="1"/>
  <c r="J464" i="6"/>
  <c r="J455" i="6"/>
  <c r="H451" i="6"/>
  <c r="J451" i="6"/>
  <c r="H450" i="6"/>
  <c r="J450" i="6"/>
  <c r="F449" i="6"/>
  <c r="J449" i="6"/>
  <c r="F448" i="6"/>
  <c r="H448" i="6"/>
  <c r="H444" i="6"/>
  <c r="J444" i="6"/>
  <c r="F443" i="6"/>
  <c r="J443" i="6"/>
  <c r="H442" i="6"/>
  <c r="H438" i="6"/>
  <c r="J438" i="6"/>
  <c r="H437" i="6"/>
  <c r="E438" i="6" s="1"/>
  <c r="F438" i="6" s="1"/>
  <c r="J437" i="6"/>
  <c r="J436" i="6"/>
  <c r="H432" i="6"/>
  <c r="J432" i="6"/>
  <c r="F431" i="6"/>
  <c r="H431" i="6"/>
  <c r="J431" i="6"/>
  <c r="K431" i="6"/>
  <c r="H430" i="6"/>
  <c r="H429" i="6"/>
  <c r="J429" i="6"/>
  <c r="H425" i="6"/>
  <c r="J425" i="6"/>
  <c r="F424" i="6"/>
  <c r="J424" i="6"/>
  <c r="F423" i="6"/>
  <c r="H423" i="6"/>
  <c r="J422" i="6"/>
  <c r="H417" i="6"/>
  <c r="J417" i="6"/>
  <c r="F416" i="6"/>
  <c r="J416" i="6"/>
  <c r="H415" i="6"/>
  <c r="J415" i="6"/>
  <c r="H411" i="6"/>
  <c r="J411" i="6"/>
  <c r="H410" i="6"/>
  <c r="F409" i="6"/>
  <c r="H409" i="6"/>
  <c r="J409" i="6"/>
  <c r="K409" i="6"/>
  <c r="H408" i="6"/>
  <c r="J408" i="6"/>
  <c r="H407" i="6"/>
  <c r="H403" i="6"/>
  <c r="J403" i="6"/>
  <c r="F402" i="6"/>
  <c r="H402" i="6"/>
  <c r="F401" i="6"/>
  <c r="J401" i="6"/>
  <c r="H400" i="6"/>
  <c r="H396" i="6"/>
  <c r="H397" i="6" s="1"/>
  <c r="F71" i="7" s="1"/>
  <c r="T71" i="7" s="1"/>
  <c r="U71" i="7" s="1"/>
  <c r="J396" i="6"/>
  <c r="J397" i="6" s="1"/>
  <c r="G71" i="7" s="1"/>
  <c r="W71" i="7" s="1"/>
  <c r="X71" i="7" s="1"/>
  <c r="H392" i="6"/>
  <c r="J392" i="6"/>
  <c r="H391" i="6"/>
  <c r="F390" i="6"/>
  <c r="H390" i="6"/>
  <c r="F389" i="6"/>
  <c r="H389" i="6"/>
  <c r="F388" i="6"/>
  <c r="J388" i="6"/>
  <c r="H384" i="6"/>
  <c r="J384" i="6"/>
  <c r="F383" i="6"/>
  <c r="H383" i="6"/>
  <c r="F382" i="6"/>
  <c r="H382" i="6"/>
  <c r="J382" i="6"/>
  <c r="K382" i="6"/>
  <c r="H381" i="6"/>
  <c r="H377" i="6"/>
  <c r="J377" i="6"/>
  <c r="F376" i="6"/>
  <c r="H376" i="6"/>
  <c r="F375" i="6"/>
  <c r="J375" i="6"/>
  <c r="H374" i="6"/>
  <c r="H370" i="6"/>
  <c r="J370" i="6"/>
  <c r="H369" i="6"/>
  <c r="J369" i="6"/>
  <c r="F368" i="6"/>
  <c r="J368" i="6"/>
  <c r="H367" i="6"/>
  <c r="J367" i="6"/>
  <c r="F363" i="6"/>
  <c r="H363" i="6"/>
  <c r="H362" i="6"/>
  <c r="F361" i="6"/>
  <c r="H361" i="6"/>
  <c r="J361" i="6"/>
  <c r="K361" i="6"/>
  <c r="H360" i="6"/>
  <c r="F356" i="6"/>
  <c r="H356" i="6"/>
  <c r="F355" i="6"/>
  <c r="H355" i="6"/>
  <c r="F354" i="6"/>
  <c r="J354" i="6"/>
  <c r="H353" i="6"/>
  <c r="H349" i="6"/>
  <c r="J349" i="6"/>
  <c r="H347" i="6"/>
  <c r="H343" i="6"/>
  <c r="H333" i="6"/>
  <c r="J333" i="6"/>
  <c r="H325" i="6"/>
  <c r="H314" i="6"/>
  <c r="H313" i="6"/>
  <c r="J313" i="6"/>
  <c r="H312" i="6"/>
  <c r="H307" i="6"/>
  <c r="H306" i="6"/>
  <c r="J306" i="6"/>
  <c r="H305" i="6"/>
  <c r="H299" i="6"/>
  <c r="J299" i="6"/>
  <c r="H298" i="6"/>
  <c r="H292" i="6"/>
  <c r="J292" i="6"/>
  <c r="H291" i="6"/>
  <c r="J291" i="6"/>
  <c r="H285" i="6"/>
  <c r="J285" i="6"/>
  <c r="H284" i="6"/>
  <c r="H279" i="6"/>
  <c r="H274" i="6"/>
  <c r="J274" i="6"/>
  <c r="H269" i="6"/>
  <c r="F265" i="6"/>
  <c r="H265" i="6"/>
  <c r="H264" i="6"/>
  <c r="J264" i="6"/>
  <c r="J263" i="6"/>
  <c r="H262" i="6"/>
  <c r="J262" i="6"/>
  <c r="J257" i="6"/>
  <c r="J252" i="6"/>
  <c r="H247" i="6"/>
  <c r="J247" i="6"/>
  <c r="J242" i="6"/>
  <c r="J237" i="6"/>
  <c r="H232" i="6"/>
  <c r="J232" i="6"/>
  <c r="J227" i="6"/>
  <c r="J222" i="6"/>
  <c r="H217" i="6"/>
  <c r="J217" i="6"/>
  <c r="J212" i="6"/>
  <c r="J207" i="6"/>
  <c r="H202" i="6"/>
  <c r="J202" i="6"/>
  <c r="J197" i="6"/>
  <c r="J192" i="6"/>
  <c r="H187" i="6"/>
  <c r="J187" i="6"/>
  <c r="J182" i="6"/>
  <c r="J176" i="6"/>
  <c r="H170" i="6"/>
  <c r="J170" i="6"/>
  <c r="J164" i="6"/>
  <c r="J163" i="6"/>
  <c r="H157" i="6"/>
  <c r="J157" i="6"/>
  <c r="J156" i="6"/>
  <c r="H151" i="6"/>
  <c r="J151" i="6"/>
  <c r="J150" i="6"/>
  <c r="H145" i="6"/>
  <c r="J145" i="6"/>
  <c r="H144" i="6"/>
  <c r="J144" i="6"/>
  <c r="F140" i="6"/>
  <c r="H140" i="6"/>
  <c r="F139" i="6"/>
  <c r="J139" i="6"/>
  <c r="F138" i="6"/>
  <c r="H138" i="6"/>
  <c r="J137" i="6"/>
  <c r="F133" i="6"/>
  <c r="H133" i="6"/>
  <c r="F132" i="6"/>
  <c r="J132" i="6"/>
  <c r="H131" i="6"/>
  <c r="J131" i="6"/>
  <c r="J130" i="6"/>
  <c r="H93" i="6"/>
  <c r="J93" i="6"/>
  <c r="J88" i="6"/>
  <c r="J83" i="6"/>
  <c r="H78" i="6"/>
  <c r="J78" i="6"/>
  <c r="F74" i="6"/>
  <c r="J74" i="6"/>
  <c r="H73" i="6"/>
  <c r="H72" i="6"/>
  <c r="J72" i="6"/>
  <c r="J71" i="6"/>
  <c r="F67" i="6"/>
  <c r="H67" i="6"/>
  <c r="J67" i="6"/>
  <c r="K67" i="6"/>
  <c r="H66" i="6"/>
  <c r="H61" i="6"/>
  <c r="H55" i="6"/>
  <c r="J55" i="6"/>
  <c r="H50" i="6"/>
  <c r="J883" i="8"/>
  <c r="H926" i="6" l="1"/>
  <c r="H2618" i="6"/>
  <c r="H2640" i="6"/>
  <c r="K2676" i="6"/>
  <c r="H2705" i="6"/>
  <c r="K3046" i="6"/>
  <c r="K3949" i="6"/>
  <c r="K3837" i="6"/>
  <c r="K553" i="6"/>
  <c r="K932" i="6"/>
  <c r="K3001" i="6"/>
  <c r="E274" i="6"/>
  <c r="AA44" i="3"/>
  <c r="E3821" i="6"/>
  <c r="F3821" i="6" s="1"/>
  <c r="AA52" i="3"/>
  <c r="E856" i="6"/>
  <c r="F856" i="6" s="1"/>
  <c r="AA68" i="3"/>
  <c r="E2508" i="6"/>
  <c r="F2508" i="6" s="1"/>
  <c r="E2509" i="6" s="1"/>
  <c r="F2509" i="6" s="1"/>
  <c r="L2509" i="6" s="1"/>
  <c r="AA77" i="3"/>
  <c r="E943" i="6"/>
  <c r="F943" i="6" s="1"/>
  <c r="AA109" i="3"/>
  <c r="E1302" i="6"/>
  <c r="AA133" i="3"/>
  <c r="E729" i="6"/>
  <c r="AA141" i="3"/>
  <c r="E1395" i="6"/>
  <c r="F1395" i="6" s="1"/>
  <c r="L1395" i="6" s="1"/>
  <c r="AA149" i="3"/>
  <c r="E1478" i="6"/>
  <c r="AA157" i="3"/>
  <c r="E1554" i="6"/>
  <c r="F1554" i="6" s="1"/>
  <c r="AA165" i="3"/>
  <c r="E2305" i="6"/>
  <c r="F2305" i="6" s="1"/>
  <c r="AA173" i="3"/>
  <c r="E50" i="6"/>
  <c r="F50" i="6" s="1"/>
  <c r="L50" i="6" s="1"/>
  <c r="AA181" i="3"/>
  <c r="E481" i="6"/>
  <c r="K481" i="6" s="1"/>
  <c r="AA197" i="3"/>
  <c r="E442" i="6"/>
  <c r="AA205" i="3"/>
  <c r="E3298" i="6"/>
  <c r="F3298" i="6" s="1"/>
  <c r="AA213" i="3"/>
  <c r="E1410" i="6"/>
  <c r="F1410" i="6" s="1"/>
  <c r="L1410" i="6" s="1"/>
  <c r="AA221" i="3"/>
  <c r="E1643" i="6"/>
  <c r="AA229" i="3"/>
  <c r="E1287" i="6"/>
  <c r="F1287" i="6" s="1"/>
  <c r="AA237" i="3"/>
  <c r="E3167" i="6"/>
  <c r="F3167" i="6" s="1"/>
  <c r="AA245" i="3"/>
  <c r="E3541" i="6"/>
  <c r="F3541" i="6" s="1"/>
  <c r="E3542" i="6" s="1"/>
  <c r="F3542" i="6" s="1"/>
  <c r="L3542" i="6" s="1"/>
  <c r="AA253" i="3"/>
  <c r="E2444" i="6"/>
  <c r="F2444" i="6" s="1"/>
  <c r="E2445" i="6" s="1"/>
  <c r="F2445" i="6" s="1"/>
  <c r="L2445" i="6" s="1"/>
  <c r="AA269" i="3"/>
  <c r="E2384" i="6"/>
  <c r="AA277" i="3"/>
  <c r="E533" i="6"/>
  <c r="F533" i="6" s="1"/>
  <c r="AA285" i="3"/>
  <c r="E1589" i="6"/>
  <c r="F1589" i="6" s="1"/>
  <c r="L1589" i="6" s="1"/>
  <c r="AA293" i="3"/>
  <c r="E861" i="6"/>
  <c r="F861" i="6" s="1"/>
  <c r="AA301" i="3"/>
  <c r="E1738" i="6"/>
  <c r="F1738" i="6" s="1"/>
  <c r="AA309" i="3"/>
  <c r="E451" i="6"/>
  <c r="F451" i="6" s="1"/>
  <c r="L451" i="6" s="1"/>
  <c r="AA317" i="3"/>
  <c r="E73" i="6"/>
  <c r="F73" i="6" s="1"/>
  <c r="AA325" i="3"/>
  <c r="E881" i="8"/>
  <c r="AA333" i="3"/>
  <c r="E2612" i="6"/>
  <c r="AA341" i="3"/>
  <c r="E2654" i="6"/>
  <c r="K2654" i="6" s="1"/>
  <c r="AA349" i="3"/>
  <c r="E1415" i="6"/>
  <c r="F1415" i="6" s="1"/>
  <c r="F1416" i="6" s="1"/>
  <c r="L1416" i="6" s="1"/>
  <c r="AA357" i="3"/>
  <c r="E2858" i="6"/>
  <c r="F2858" i="6" s="1"/>
  <c r="E2859" i="6" s="1"/>
  <c r="F2859" i="6" s="1"/>
  <c r="AA365" i="3"/>
  <c r="E1600" i="6"/>
  <c r="AA373" i="3"/>
  <c r="E279" i="6"/>
  <c r="F279" i="6" s="1"/>
  <c r="AA45" i="3"/>
  <c r="E3863" i="6"/>
  <c r="F3863" i="6" s="1"/>
  <c r="L3863" i="6" s="1"/>
  <c r="AA53" i="3"/>
  <c r="E590" i="6"/>
  <c r="F590" i="6" s="1"/>
  <c r="AA61" i="3"/>
  <c r="E269" i="6"/>
  <c r="F269" i="6" s="1"/>
  <c r="AA70" i="3"/>
  <c r="E658" i="6"/>
  <c r="F658" i="6" s="1"/>
  <c r="E659" i="6" s="1"/>
  <c r="F659" i="6" s="1"/>
  <c r="L659" i="6" s="1"/>
  <c r="AA78" i="3"/>
  <c r="E951" i="6"/>
  <c r="F951" i="6" s="1"/>
  <c r="AA110" i="3"/>
  <c r="E192" i="6"/>
  <c r="F192" i="6" s="1"/>
  <c r="AA118" i="3"/>
  <c r="E284" i="6"/>
  <c r="F284" i="6" s="1"/>
  <c r="E285" i="6" s="1"/>
  <c r="F285" i="6" s="1"/>
  <c r="AA134" i="3"/>
  <c r="E1400" i="6"/>
  <c r="AA150" i="3"/>
  <c r="E1494" i="6"/>
  <c r="F1494" i="6" s="1"/>
  <c r="AA158" i="3"/>
  <c r="E1559" i="6"/>
  <c r="AA166" i="3"/>
  <c r="E2310" i="6"/>
  <c r="F2310" i="6" s="1"/>
  <c r="AA174" i="3"/>
  <c r="E55" i="6"/>
  <c r="AA182" i="3"/>
  <c r="E367" i="6"/>
  <c r="AA190" i="3"/>
  <c r="E487" i="6"/>
  <c r="F487" i="6" s="1"/>
  <c r="E488" i="6" s="1"/>
  <c r="F488" i="6" s="1"/>
  <c r="AA198" i="3"/>
  <c r="E1489" i="6"/>
  <c r="AA206" i="3"/>
  <c r="E640" i="6"/>
  <c r="F640" i="6" s="1"/>
  <c r="AA214" i="3"/>
  <c r="E1648" i="6"/>
  <c r="AA230" i="3"/>
  <c r="E3527" i="6"/>
  <c r="F3527" i="6" s="1"/>
  <c r="E3528" i="6" s="1"/>
  <c r="F3528" i="6" s="1"/>
  <c r="AA254" i="3"/>
  <c r="E2458" i="6"/>
  <c r="F2458" i="6" s="1"/>
  <c r="AA262" i="3"/>
  <c r="E2396" i="6"/>
  <c r="F2396" i="6" s="1"/>
  <c r="AA278" i="3"/>
  <c r="E538" i="6"/>
  <c r="F538" i="6" s="1"/>
  <c r="AA286" i="3"/>
  <c r="E1468" i="6"/>
  <c r="AA294" i="3"/>
  <c r="E868" i="6"/>
  <c r="F868" i="6" s="1"/>
  <c r="AA302" i="3"/>
  <c r="E1747" i="6"/>
  <c r="AA310" i="3"/>
  <c r="E2005" i="6"/>
  <c r="F2005" i="6" s="1"/>
  <c r="AA318" i="3"/>
  <c r="E3172" i="6"/>
  <c r="F3172" i="6" s="1"/>
  <c r="AA326" i="3"/>
  <c r="E883" i="8"/>
  <c r="AA334" i="3"/>
  <c r="E2617" i="6"/>
  <c r="F2617" i="6" s="1"/>
  <c r="AA342" i="3"/>
  <c r="E2649" i="6"/>
  <c r="F2649" i="6" s="1"/>
  <c r="F2651" i="6" s="1"/>
  <c r="E446" i="7" s="1"/>
  <c r="Q446" i="7" s="1"/>
  <c r="R446" i="7" s="1"/>
  <c r="AA350" i="3"/>
  <c r="E1352" i="6"/>
  <c r="F1352" i="6" s="1"/>
  <c r="AA358" i="3"/>
  <c r="E2408" i="6"/>
  <c r="F2408" i="6" s="1"/>
  <c r="E2409" i="6" s="1"/>
  <c r="F2409" i="6" s="1"/>
  <c r="AA366" i="3"/>
  <c r="E1606" i="6"/>
  <c r="F1606" i="6" s="1"/>
  <c r="AA374" i="3"/>
  <c r="E3166" i="6"/>
  <c r="F3166" i="6" s="1"/>
  <c r="L3166" i="6" s="1"/>
  <c r="AA46" i="3"/>
  <c r="E307" i="6"/>
  <c r="F307" i="6" s="1"/>
  <c r="AA54" i="3"/>
  <c r="E720" i="6"/>
  <c r="F720" i="6" s="1"/>
  <c r="AA62" i="3"/>
  <c r="E262" i="6"/>
  <c r="F262" i="6" s="1"/>
  <c r="L262" i="6" s="1"/>
  <c r="AA71" i="3"/>
  <c r="E796" i="6"/>
  <c r="F796" i="6" s="1"/>
  <c r="L796" i="6" s="1"/>
  <c r="AA103" i="3"/>
  <c r="E2035" i="6"/>
  <c r="F2035" i="6" s="1"/>
  <c r="AA111" i="3"/>
  <c r="E252" i="6"/>
  <c r="F252" i="6" s="1"/>
  <c r="AA119" i="3"/>
  <c r="E291" i="6"/>
  <c r="AA135" i="3"/>
  <c r="E473" i="8"/>
  <c r="F473" i="8" s="1"/>
  <c r="L473" i="8" s="1"/>
  <c r="E1419" i="6"/>
  <c r="AA151" i="3"/>
  <c r="E1499" i="6"/>
  <c r="AA159" i="3"/>
  <c r="E2045" i="6"/>
  <c r="K2045" i="6" s="1"/>
  <c r="AA167" i="3"/>
  <c r="E2315" i="6"/>
  <c r="AA175" i="3"/>
  <c r="E1405" i="6"/>
  <c r="F1405" i="6" s="1"/>
  <c r="AA183" i="3"/>
  <c r="E374" i="6"/>
  <c r="K374" i="6" s="1"/>
  <c r="AA191" i="3"/>
  <c r="E494" i="6"/>
  <c r="AA199" i="3"/>
  <c r="E1484" i="6"/>
  <c r="F1484" i="6" s="1"/>
  <c r="AA207" i="3"/>
  <c r="E645" i="6"/>
  <c r="F645" i="6" s="1"/>
  <c r="AA215" i="3"/>
  <c r="E485" i="8"/>
  <c r="AA223" i="3"/>
  <c r="E1653" i="6"/>
  <c r="F1653" i="6" s="1"/>
  <c r="AA231" i="3"/>
  <c r="E2468" i="6"/>
  <c r="F2468" i="6" s="1"/>
  <c r="E2469" i="6" s="1"/>
  <c r="F2469" i="6" s="1"/>
  <c r="AA263" i="3"/>
  <c r="E2325" i="6"/>
  <c r="K2325" i="6" s="1"/>
  <c r="AA271" i="3"/>
  <c r="E2378" i="6"/>
  <c r="F2378" i="6" s="1"/>
  <c r="AA279" i="3"/>
  <c r="E1564" i="6"/>
  <c r="K1564" i="6" s="1"/>
  <c r="AA287" i="3"/>
  <c r="E600" i="6"/>
  <c r="AA295" i="3"/>
  <c r="E875" i="6"/>
  <c r="F875" i="6" s="1"/>
  <c r="AA303" i="3"/>
  <c r="E601" i="8"/>
  <c r="AX602" i="8" s="1"/>
  <c r="E1732" i="6"/>
  <c r="AA327" i="3"/>
  <c r="E885" i="8"/>
  <c r="AX886" i="8" s="1"/>
  <c r="AA335" i="3"/>
  <c r="E2589" i="6"/>
  <c r="F2589" i="6" s="1"/>
  <c r="AA351" i="3"/>
  <c r="E1334" i="6"/>
  <c r="E1343" i="6" s="1"/>
  <c r="AA359" i="3"/>
  <c r="E685" i="8"/>
  <c r="AX686" i="8" s="1"/>
  <c r="AA367" i="3"/>
  <c r="E1612" i="6"/>
  <c r="F1612" i="6" s="1"/>
  <c r="AA375" i="3"/>
  <c r="E818" i="6"/>
  <c r="F818" i="6" s="1"/>
  <c r="F819" i="6" s="1"/>
  <c r="AA399" i="3"/>
  <c r="E3766" i="6"/>
  <c r="F3766" i="6" s="1"/>
  <c r="AA63" i="3"/>
  <c r="E3165" i="6"/>
  <c r="F3165" i="6" s="1"/>
  <c r="AA72" i="3"/>
  <c r="E3693" i="6"/>
  <c r="F3693" i="6" s="1"/>
  <c r="AA96" i="3"/>
  <c r="E1427" i="6"/>
  <c r="AA104" i="3"/>
  <c r="E2040" i="6"/>
  <c r="F2040" i="6" s="1"/>
  <c r="AA112" i="3"/>
  <c r="E202" i="6"/>
  <c r="F202" i="6" s="1"/>
  <c r="AA120" i="3"/>
  <c r="E298" i="6"/>
  <c r="F298" i="6" s="1"/>
  <c r="E299" i="6" s="1"/>
  <c r="F299" i="6" s="1"/>
  <c r="L299" i="6" s="1"/>
  <c r="AA136" i="3"/>
  <c r="E475" i="8"/>
  <c r="AX476" i="8" s="1"/>
  <c r="E1423" i="6"/>
  <c r="AA152" i="3"/>
  <c r="E1504" i="6"/>
  <c r="AA160" i="3"/>
  <c r="E2280" i="6"/>
  <c r="F2280" i="6" s="1"/>
  <c r="AA168" i="3"/>
  <c r="E2320" i="6"/>
  <c r="F2320" i="6" s="1"/>
  <c r="AA176" i="3"/>
  <c r="E1408" i="6"/>
  <c r="AA184" i="3"/>
  <c r="E400" i="6"/>
  <c r="F400" i="6" s="1"/>
  <c r="AA192" i="3"/>
  <c r="E501" i="6"/>
  <c r="AA200" i="3"/>
  <c r="E470" i="6"/>
  <c r="F470" i="6" s="1"/>
  <c r="AA208" i="3"/>
  <c r="E487" i="8"/>
  <c r="AA224" i="3"/>
  <c r="E1658" i="6"/>
  <c r="F1658" i="6" s="1"/>
  <c r="AA232" i="3"/>
  <c r="E1539" i="6"/>
  <c r="F1539" i="6" s="1"/>
  <c r="AA240" i="3"/>
  <c r="E3216" i="6"/>
  <c r="F3216" i="6" s="1"/>
  <c r="AA256" i="3"/>
  <c r="E2478" i="6"/>
  <c r="F2478" i="6" s="1"/>
  <c r="E2479" i="6" s="1"/>
  <c r="F2479" i="6" s="1"/>
  <c r="AA264" i="3"/>
  <c r="E2454" i="6"/>
  <c r="F2454" i="6" s="1"/>
  <c r="E2455" i="6" s="1"/>
  <c r="F2455" i="6" s="1"/>
  <c r="L2455" i="6" s="1"/>
  <c r="AA272" i="3"/>
  <c r="E2390" i="6"/>
  <c r="F2390" i="6" s="1"/>
  <c r="AA280" i="3"/>
  <c r="E1569" i="6"/>
  <c r="F1569" i="6" s="1"/>
  <c r="AA288" i="3"/>
  <c r="E882" i="6"/>
  <c r="AA304" i="3"/>
  <c r="E2026" i="6"/>
  <c r="F2026" i="6" s="1"/>
  <c r="AA320" i="3"/>
  <c r="E1752" i="6"/>
  <c r="AA328" i="3"/>
  <c r="E887" i="8"/>
  <c r="AA336" i="3"/>
  <c r="E2622" i="6"/>
  <c r="F2622" i="6" s="1"/>
  <c r="AA344" i="3"/>
  <c r="E2584" i="6"/>
  <c r="AA352" i="3"/>
  <c r="E710" i="8"/>
  <c r="AA368" i="3"/>
  <c r="E1448" i="6"/>
  <c r="F1448" i="6" s="1"/>
  <c r="AA400" i="3"/>
  <c r="E163" i="6"/>
  <c r="F163" i="6" s="1"/>
  <c r="AA48" i="3"/>
  <c r="E593" i="6"/>
  <c r="F593" i="6" s="1"/>
  <c r="L593" i="6" s="1"/>
  <c r="AA73" i="3"/>
  <c r="E343" i="6"/>
  <c r="F343" i="6" s="1"/>
  <c r="AA81" i="3"/>
  <c r="E913" i="6"/>
  <c r="F913" i="6" s="1"/>
  <c r="AA105" i="3"/>
  <c r="E212" i="6"/>
  <c r="F212" i="6" s="1"/>
  <c r="AA121" i="3"/>
  <c r="E391" i="6"/>
  <c r="F391" i="6" s="1"/>
  <c r="E392" i="6" s="1"/>
  <c r="F392" i="6" s="1"/>
  <c r="AA137" i="3"/>
  <c r="E1453" i="6"/>
  <c r="AA153" i="3"/>
  <c r="E1509" i="6"/>
  <c r="F1509" i="6" s="1"/>
  <c r="AA161" i="3"/>
  <c r="E2285" i="6"/>
  <c r="AA169" i="3"/>
  <c r="E61" i="6"/>
  <c r="F61" i="6" s="1"/>
  <c r="AA177" i="3"/>
  <c r="E543" i="6"/>
  <c r="F543" i="6" s="1"/>
  <c r="E544" i="6" s="1"/>
  <c r="F544" i="6" s="1"/>
  <c r="L544" i="6" s="1"/>
  <c r="AA185" i="3"/>
  <c r="E407" i="6"/>
  <c r="F407" i="6" s="1"/>
  <c r="E408" i="6" s="1"/>
  <c r="F408" i="6" s="1"/>
  <c r="AA193" i="3"/>
  <c r="E422" i="6"/>
  <c r="F422" i="6" s="1"/>
  <c r="AA201" i="3"/>
  <c r="E3186" i="6"/>
  <c r="AA209" i="3"/>
  <c r="E3606" i="6"/>
  <c r="K3606" i="6" s="1"/>
  <c r="AA217" i="3"/>
  <c r="E1727" i="6"/>
  <c r="K1727" i="6" s="1"/>
  <c r="AA225" i="3"/>
  <c r="E1663" i="6"/>
  <c r="F1663" i="6" s="1"/>
  <c r="AA233" i="3"/>
  <c r="E1528" i="6"/>
  <c r="K1528" i="6" s="1"/>
  <c r="AA241" i="3"/>
  <c r="E164" i="6"/>
  <c r="F164" i="6" s="1"/>
  <c r="AA249" i="3"/>
  <c r="E2488" i="6"/>
  <c r="AA265" i="3"/>
  <c r="E2464" i="6"/>
  <c r="AA273" i="3"/>
  <c r="E2402" i="6"/>
  <c r="K2402" i="6" s="1"/>
  <c r="AA281" i="3"/>
  <c r="E1525" i="6"/>
  <c r="AA289" i="3"/>
  <c r="E616" i="6"/>
  <c r="F616" i="6" s="1"/>
  <c r="E617" i="6" s="1"/>
  <c r="F617" i="6" s="1"/>
  <c r="AA297" i="3"/>
  <c r="E2576" i="6"/>
  <c r="K2576" i="6" s="1"/>
  <c r="AA305" i="3"/>
  <c r="E1746" i="6"/>
  <c r="F1746" i="6" s="1"/>
  <c r="AA313" i="3"/>
  <c r="E1999" i="6"/>
  <c r="AA321" i="3"/>
  <c r="E872" i="8"/>
  <c r="AA329" i="3"/>
  <c r="E889" i="8"/>
  <c r="AA337" i="3"/>
  <c r="E2628" i="6"/>
  <c r="F2628" i="6" s="1"/>
  <c r="AA345" i="3"/>
  <c r="E490" i="8"/>
  <c r="E1440" i="6"/>
  <c r="AA353" i="3"/>
  <c r="E1335" i="6"/>
  <c r="AA361" i="3"/>
  <c r="E2030" i="6"/>
  <c r="AA369" i="3"/>
  <c r="E1810" i="6"/>
  <c r="F1810" i="6" s="1"/>
  <c r="AA377" i="3"/>
  <c r="E725" i="6"/>
  <c r="F725" i="6" s="1"/>
  <c r="AA401" i="3"/>
  <c r="E723" i="6"/>
  <c r="F723" i="6" s="1"/>
  <c r="L723" i="6" s="1"/>
  <c r="AA49" i="3"/>
  <c r="E3822" i="6"/>
  <c r="F3822" i="6" s="1"/>
  <c r="AA57" i="3"/>
  <c r="E843" i="6"/>
  <c r="AA65" i="3"/>
  <c r="E305" i="6"/>
  <c r="F305" i="6" s="1"/>
  <c r="L305" i="6" s="1"/>
  <c r="AA74" i="3"/>
  <c r="E325" i="6"/>
  <c r="F325" i="6" s="1"/>
  <c r="AA82" i="3"/>
  <c r="E921" i="6"/>
  <c r="AA106" i="3"/>
  <c r="E78" i="6"/>
  <c r="F78" i="6" s="1"/>
  <c r="AA114" i="3"/>
  <c r="E508" i="6"/>
  <c r="F508" i="6" s="1"/>
  <c r="AA138" i="3"/>
  <c r="E1454" i="6"/>
  <c r="F1454" i="6" s="1"/>
  <c r="AA154" i="3"/>
  <c r="E1514" i="6"/>
  <c r="F1514" i="6" s="1"/>
  <c r="AA162" i="3"/>
  <c r="E2290" i="6"/>
  <c r="AA170" i="3"/>
  <c r="E71" i="6"/>
  <c r="F71" i="6" s="1"/>
  <c r="AA178" i="3"/>
  <c r="E1432" i="6"/>
  <c r="F1432" i="6" s="1"/>
  <c r="F1433" i="6" s="1"/>
  <c r="L1433" i="6" s="1"/>
  <c r="AA186" i="3"/>
  <c r="E381" i="6"/>
  <c r="F381" i="6" s="1"/>
  <c r="AA194" i="3"/>
  <c r="E429" i="6"/>
  <c r="AA202" i="3"/>
  <c r="E3192" i="6"/>
  <c r="K3192" i="6" s="1"/>
  <c r="AA210" i="3"/>
  <c r="E1628" i="6"/>
  <c r="F1628" i="6" s="1"/>
  <c r="L1628" i="6" s="1"/>
  <c r="AA226" i="3"/>
  <c r="E1668" i="6"/>
  <c r="F1668" i="6" s="1"/>
  <c r="AA234" i="3"/>
  <c r="E349" i="6"/>
  <c r="AA250" i="3"/>
  <c r="E2414" i="6"/>
  <c r="AA266" i="3"/>
  <c r="E2474" i="6"/>
  <c r="F2474" i="6" s="1"/>
  <c r="E2475" i="6" s="1"/>
  <c r="F2475" i="6" s="1"/>
  <c r="AA274" i="3"/>
  <c r="E2366" i="6"/>
  <c r="F2366" i="6" s="1"/>
  <c r="AA282" i="3"/>
  <c r="E1574" i="6"/>
  <c r="F1574" i="6" s="1"/>
  <c r="AA290" i="3"/>
  <c r="E608" i="6"/>
  <c r="F608" i="6" s="1"/>
  <c r="AA298" i="3"/>
  <c r="E889" i="6"/>
  <c r="F889" i="6" s="1"/>
  <c r="L889" i="6" s="1"/>
  <c r="AA306" i="3"/>
  <c r="E3685" i="6"/>
  <c r="F3685" i="6" s="1"/>
  <c r="E3686" i="6" s="1"/>
  <c r="F3686" i="6" s="1"/>
  <c r="AA314" i="3"/>
  <c r="E2017" i="6"/>
  <c r="F2017" i="6" s="1"/>
  <c r="AA322" i="3"/>
  <c r="E874" i="8"/>
  <c r="AA330" i="3"/>
  <c r="E891" i="8"/>
  <c r="F891" i="8" s="1"/>
  <c r="L891" i="8" s="1"/>
  <c r="AA338" i="3"/>
  <c r="E2634" i="6"/>
  <c r="F2634" i="6" s="1"/>
  <c r="AA346" i="3"/>
  <c r="E492" i="8"/>
  <c r="E1444" i="6"/>
  <c r="AA354" i="3"/>
  <c r="E1185" i="6"/>
  <c r="AA362" i="3"/>
  <c r="E1618" i="6"/>
  <c r="AA370" i="3"/>
  <c r="E1815" i="6"/>
  <c r="F1815" i="6" s="1"/>
  <c r="L1815" i="6" s="1"/>
  <c r="AA378" i="3"/>
  <c r="E1938" i="6"/>
  <c r="AA394" i="3"/>
  <c r="E3699" i="6"/>
  <c r="F3699" i="6" s="1"/>
  <c r="E3700" i="6" s="1"/>
  <c r="F3700" i="6" s="1"/>
  <c r="AA75" i="3"/>
  <c r="E928" i="6"/>
  <c r="F928" i="6" s="1"/>
  <c r="AA107" i="3"/>
  <c r="E88" i="6"/>
  <c r="K88" i="6" s="1"/>
  <c r="AA115" i="3"/>
  <c r="E1274" i="6"/>
  <c r="F1274" i="6" s="1"/>
  <c r="AA123" i="3"/>
  <c r="E513" i="6"/>
  <c r="K513" i="6" s="1"/>
  <c r="AA139" i="3"/>
  <c r="E1257" i="6"/>
  <c r="F1257" i="6" s="1"/>
  <c r="AA147" i="3"/>
  <c r="E1461" i="6"/>
  <c r="K1461" i="6" s="1"/>
  <c r="AA155" i="3"/>
  <c r="E1547" i="6"/>
  <c r="K1547" i="6" s="1"/>
  <c r="AA163" i="3"/>
  <c r="E2295" i="6"/>
  <c r="F2295" i="6" s="1"/>
  <c r="AA171" i="3"/>
  <c r="E3793" i="6"/>
  <c r="F3793" i="6" s="1"/>
  <c r="AA179" i="3"/>
  <c r="E2864" i="6"/>
  <c r="F2864" i="6" s="1"/>
  <c r="F2865" i="6" s="1"/>
  <c r="E482" i="7" s="1"/>
  <c r="Q482" i="7" s="1"/>
  <c r="R482" i="7" s="1"/>
  <c r="AA187" i="3"/>
  <c r="E396" i="6"/>
  <c r="AA195" i="3"/>
  <c r="E415" i="6"/>
  <c r="F415" i="6" s="1"/>
  <c r="L415" i="6" s="1"/>
  <c r="AA203" i="3"/>
  <c r="E3944" i="6"/>
  <c r="K3944" i="6" s="1"/>
  <c r="AA211" i="3"/>
  <c r="E1633" i="6"/>
  <c r="K1633" i="6" s="1"/>
  <c r="AA227" i="3"/>
  <c r="E1673" i="6"/>
  <c r="AA235" i="3"/>
  <c r="E3507" i="6"/>
  <c r="F3507" i="6" s="1"/>
  <c r="F3511" i="6" s="1"/>
  <c r="E589" i="7" s="1"/>
  <c r="Q589" i="7" s="1"/>
  <c r="R589" i="7" s="1"/>
  <c r="AA243" i="3"/>
  <c r="E3506" i="6"/>
  <c r="F3506" i="6" s="1"/>
  <c r="AA251" i="3"/>
  <c r="E2434" i="6"/>
  <c r="F2434" i="6" s="1"/>
  <c r="E2435" i="6" s="1"/>
  <c r="F2435" i="6" s="1"/>
  <c r="L2435" i="6" s="1"/>
  <c r="AA267" i="3"/>
  <c r="E2484" i="6"/>
  <c r="F2484" i="6" s="1"/>
  <c r="E2485" i="6" s="1"/>
  <c r="F2485" i="6" s="1"/>
  <c r="AA275" i="3"/>
  <c r="E523" i="6"/>
  <c r="F523" i="6" s="1"/>
  <c r="L523" i="6" s="1"/>
  <c r="AA283" i="3"/>
  <c r="E1579" i="6"/>
  <c r="AA291" i="3"/>
  <c r="E624" i="6"/>
  <c r="K624" i="6" s="1"/>
  <c r="AA299" i="3"/>
  <c r="E896" i="6"/>
  <c r="F896" i="6" s="1"/>
  <c r="AA307" i="3"/>
  <c r="E703" i="8"/>
  <c r="F703" i="8" s="1"/>
  <c r="L703" i="8" s="1"/>
  <c r="E2011" i="6"/>
  <c r="AA323" i="3"/>
  <c r="E876" i="8"/>
  <c r="AA331" i="3"/>
  <c r="E937" i="8"/>
  <c r="AA339" i="3"/>
  <c r="E2639" i="6"/>
  <c r="F2639" i="6" s="1"/>
  <c r="F2641" i="6" s="1"/>
  <c r="AA347" i="3"/>
  <c r="E1436" i="6"/>
  <c r="K1436" i="6" s="1"/>
  <c r="AA355" i="3"/>
  <c r="E1233" i="6"/>
  <c r="F1233" i="6" s="1"/>
  <c r="F1234" i="6" s="1"/>
  <c r="AA363" i="3"/>
  <c r="E1623" i="6"/>
  <c r="F1623" i="6" s="1"/>
  <c r="AA371" i="3"/>
  <c r="E1960" i="6"/>
  <c r="F1960" i="6" s="1"/>
  <c r="AA387" i="3"/>
  <c r="I810" i="8"/>
  <c r="J810" i="8" s="1"/>
  <c r="I2276" i="6"/>
  <c r="K2333" i="6"/>
  <c r="E850" i="6"/>
  <c r="F850" i="6" s="1"/>
  <c r="E851" i="6" s="1"/>
  <c r="F851" i="6" s="1"/>
  <c r="L851" i="6" s="1"/>
  <c r="AA67" i="3"/>
  <c r="E2502" i="6"/>
  <c r="F2502" i="6" s="1"/>
  <c r="E2503" i="6" s="1"/>
  <c r="F2503" i="6" s="1"/>
  <c r="AA76" i="3"/>
  <c r="E1310" i="6"/>
  <c r="F1310" i="6" s="1"/>
  <c r="AA84" i="3"/>
  <c r="E936" i="6"/>
  <c r="F936" i="6" s="1"/>
  <c r="AA108" i="3"/>
  <c r="E1289" i="6"/>
  <c r="AA124" i="3"/>
  <c r="E144" i="6"/>
  <c r="F144" i="6" s="1"/>
  <c r="E145" i="6" s="1"/>
  <c r="F145" i="6" s="1"/>
  <c r="AA132" i="3"/>
  <c r="E518" i="6"/>
  <c r="F518" i="6" s="1"/>
  <c r="AA140" i="3"/>
  <c r="E1390" i="6"/>
  <c r="F1390" i="6" s="1"/>
  <c r="AA148" i="3"/>
  <c r="E1473" i="6"/>
  <c r="F1473" i="6" s="1"/>
  <c r="F1475" i="6" s="1"/>
  <c r="E240" i="7" s="1"/>
  <c r="Q240" i="7" s="1"/>
  <c r="R240" i="7" s="1"/>
  <c r="AA156" i="3"/>
  <c r="E1548" i="6"/>
  <c r="F1548" i="6" s="1"/>
  <c r="AA164" i="3"/>
  <c r="E2300" i="6"/>
  <c r="F2300" i="6" s="1"/>
  <c r="AA172" i="3"/>
  <c r="E156" i="6"/>
  <c r="F156" i="6" s="1"/>
  <c r="AA180" i="3"/>
  <c r="E3867" i="6"/>
  <c r="F3867" i="6" s="1"/>
  <c r="AA188" i="3"/>
  <c r="E464" i="6"/>
  <c r="F464" i="6" s="1"/>
  <c r="AA196" i="3"/>
  <c r="E436" i="6"/>
  <c r="F436" i="6" s="1"/>
  <c r="L436" i="6" s="1"/>
  <c r="AA204" i="3"/>
  <c r="E3945" i="6"/>
  <c r="F3945" i="6" s="1"/>
  <c r="AA212" i="3"/>
  <c r="E1407" i="6"/>
  <c r="F1407" i="6" s="1"/>
  <c r="L1407" i="6" s="1"/>
  <c r="AA220" i="3"/>
  <c r="E1272" i="6"/>
  <c r="F1272" i="6" s="1"/>
  <c r="AA236" i="3"/>
  <c r="E2424" i="6"/>
  <c r="F2424" i="6" s="1"/>
  <c r="E2425" i="6" s="1"/>
  <c r="F2425" i="6" s="1"/>
  <c r="L2425" i="6" s="1"/>
  <c r="AA268" i="3"/>
  <c r="E2372" i="6"/>
  <c r="F2372" i="6" s="1"/>
  <c r="AA276" i="3"/>
  <c r="E528" i="6"/>
  <c r="AA284" i="3"/>
  <c r="E635" i="6"/>
  <c r="AA300" i="3"/>
  <c r="E903" i="6"/>
  <c r="AA308" i="3"/>
  <c r="E596" i="6"/>
  <c r="AA324" i="3"/>
  <c r="E879" i="8"/>
  <c r="K879" i="8" s="1"/>
  <c r="BA880" i="8" s="1"/>
  <c r="AA332" i="3"/>
  <c r="E2607" i="6"/>
  <c r="AA340" i="3"/>
  <c r="E2644" i="6"/>
  <c r="F2644" i="6" s="1"/>
  <c r="F2646" i="6" s="1"/>
  <c r="E445" i="7" s="1"/>
  <c r="Q445" i="7" s="1"/>
  <c r="R445" i="7" s="1"/>
  <c r="AA348" i="3"/>
  <c r="E481" i="8"/>
  <c r="AA356" i="3"/>
  <c r="E650" i="6"/>
  <c r="AA364" i="3"/>
  <c r="E1594" i="6"/>
  <c r="AA372" i="3"/>
  <c r="K424" i="6"/>
  <c r="K693" i="6"/>
  <c r="K918" i="6"/>
  <c r="K1169" i="6"/>
  <c r="K1178" i="6"/>
  <c r="K1180" i="6"/>
  <c r="K1464" i="6"/>
  <c r="K1542" i="6"/>
  <c r="K2961" i="6"/>
  <c r="K3582" i="6"/>
  <c r="K2727" i="6"/>
  <c r="K3720" i="6"/>
  <c r="H934" i="8"/>
  <c r="K611" i="6"/>
  <c r="K694" i="6"/>
  <c r="H1178" i="6"/>
  <c r="L1178" i="6" s="1"/>
  <c r="K1309" i="6"/>
  <c r="K2089" i="6"/>
  <c r="K2271" i="6"/>
  <c r="K2645" i="6"/>
  <c r="K910" i="6"/>
  <c r="K2084" i="6"/>
  <c r="K2948" i="6"/>
  <c r="K2120" i="6"/>
  <c r="H2156" i="6"/>
  <c r="H2157" i="6" s="1"/>
  <c r="F363" i="7" s="1"/>
  <c r="T363" i="7" s="1"/>
  <c r="U363" i="7" s="1"/>
  <c r="H1180" i="6"/>
  <c r="L1180" i="6" s="1"/>
  <c r="K1314" i="6"/>
  <c r="K1474" i="6"/>
  <c r="H3720" i="6"/>
  <c r="L3720" i="6" s="1"/>
  <c r="J3837" i="6"/>
  <c r="J3838" i="6" s="1"/>
  <c r="G646" i="7" s="1"/>
  <c r="W646" i="7" s="1"/>
  <c r="X646" i="7" s="1"/>
  <c r="K685" i="6"/>
  <c r="F932" i="6"/>
  <c r="L932" i="6" s="1"/>
  <c r="K3060" i="6"/>
  <c r="K1456" i="6"/>
  <c r="K1530" i="6"/>
  <c r="K1550" i="6"/>
  <c r="K1574" i="6"/>
  <c r="K1658" i="6"/>
  <c r="K3100" i="6"/>
  <c r="K1976" i="6"/>
  <c r="K2114" i="6"/>
  <c r="K3745" i="6"/>
  <c r="H3902" i="6"/>
  <c r="F660" i="7" s="1"/>
  <c r="T660" i="7" s="1"/>
  <c r="U660" i="7" s="1"/>
  <c r="K1484" i="6"/>
  <c r="K2026" i="6"/>
  <c r="K3787" i="6"/>
  <c r="K3815" i="6"/>
  <c r="H2662" i="6"/>
  <c r="L2662" i="6" s="1"/>
  <c r="K2662" i="6"/>
  <c r="J2906" i="6"/>
  <c r="L2906" i="6" s="1"/>
  <c r="K2906" i="6"/>
  <c r="K2983" i="6"/>
  <c r="F2983" i="6"/>
  <c r="F2985" i="6" s="1"/>
  <c r="H3079" i="6"/>
  <c r="G3082" i="6" s="1"/>
  <c r="H3082" i="6" s="1"/>
  <c r="K3079" i="6"/>
  <c r="F3106" i="6"/>
  <c r="F3108" i="6" s="1"/>
  <c r="E523" i="7" s="1"/>
  <c r="Q523" i="7" s="1"/>
  <c r="R523" i="7" s="1"/>
  <c r="K3106" i="6"/>
  <c r="K3150" i="6"/>
  <c r="F3150" i="6"/>
  <c r="F3152" i="6" s="1"/>
  <c r="E531" i="7" s="1"/>
  <c r="Q531" i="7" s="1"/>
  <c r="R531" i="7" s="1"/>
  <c r="F3244" i="6"/>
  <c r="K3244" i="6"/>
  <c r="H3335" i="6"/>
  <c r="H3337" i="6" s="1"/>
  <c r="F560" i="7" s="1"/>
  <c r="T560" i="7" s="1"/>
  <c r="U560" i="7" s="1"/>
  <c r="K3335" i="6"/>
  <c r="K3358" i="6"/>
  <c r="F3358" i="6"/>
  <c r="L3358" i="6" s="1"/>
  <c r="F3486" i="6"/>
  <c r="F3488" i="6" s="1"/>
  <c r="E585" i="7" s="1"/>
  <c r="Q585" i="7" s="1"/>
  <c r="R585" i="7" s="1"/>
  <c r="K3486" i="6"/>
  <c r="K3576" i="6"/>
  <c r="H3576" i="6"/>
  <c r="H3579" i="6" s="1"/>
  <c r="F600" i="7" s="1"/>
  <c r="T600" i="7" s="1"/>
  <c r="U600" i="7" s="1"/>
  <c r="H913" i="6"/>
  <c r="L913" i="6" s="1"/>
  <c r="H918" i="6"/>
  <c r="L918" i="6" s="1"/>
  <c r="K1274" i="6"/>
  <c r="J1287" i="6"/>
  <c r="H1464" i="6"/>
  <c r="H1465" i="6" s="1"/>
  <c r="F238" i="7" s="1"/>
  <c r="T238" i="7" s="1"/>
  <c r="U238" i="7" s="1"/>
  <c r="J1514" i="6"/>
  <c r="J1516" i="6" s="1"/>
  <c r="G248" i="7" s="1"/>
  <c r="W248" i="7" s="1"/>
  <c r="X248" i="7" s="1"/>
  <c r="F1530" i="6"/>
  <c r="L1530" i="6" s="1"/>
  <c r="F1550" i="6"/>
  <c r="L1550" i="6" s="1"/>
  <c r="J1574" i="6"/>
  <c r="L1574" i="6" s="1"/>
  <c r="K1981" i="6"/>
  <c r="H2184" i="6"/>
  <c r="I2185" i="6" s="1"/>
  <c r="J2185" i="6" s="1"/>
  <c r="K2514" i="6"/>
  <c r="F3001" i="6"/>
  <c r="L3001" i="6" s="1"/>
  <c r="K3735" i="6"/>
  <c r="K3757" i="6"/>
  <c r="F3815" i="6"/>
  <c r="L3815" i="6" s="1"/>
  <c r="K4026" i="6"/>
  <c r="H2242" i="6"/>
  <c r="L2242" i="6" s="1"/>
  <c r="K2242" i="6"/>
  <c r="F2373" i="6"/>
  <c r="L2373" i="6" s="1"/>
  <c r="K2373" i="6"/>
  <c r="J2617" i="6"/>
  <c r="J2619" i="6" s="1"/>
  <c r="G440" i="7" s="1"/>
  <c r="W440" i="7" s="1"/>
  <c r="X440" i="7" s="1"/>
  <c r="H2634" i="6"/>
  <c r="H2636" i="6" s="1"/>
  <c r="F443" i="7" s="1"/>
  <c r="T443" i="7" s="1"/>
  <c r="U443" i="7" s="1"/>
  <c r="K2634" i="6"/>
  <c r="F2753" i="6"/>
  <c r="L2753" i="6" s="1"/>
  <c r="K2753" i="6"/>
  <c r="K2771" i="6"/>
  <c r="F2771" i="6"/>
  <c r="L2771" i="6" s="1"/>
  <c r="F2795" i="6"/>
  <c r="L2795" i="6" s="1"/>
  <c r="K2795" i="6"/>
  <c r="F2801" i="6"/>
  <c r="L2801" i="6" s="1"/>
  <c r="K2801" i="6"/>
  <c r="K2825" i="6"/>
  <c r="F2825" i="6"/>
  <c r="L2825" i="6" s="1"/>
  <c r="F2848" i="6"/>
  <c r="F2850" i="6" s="1"/>
  <c r="E479" i="7" s="1"/>
  <c r="Q479" i="7" s="1"/>
  <c r="R479" i="7" s="1"/>
  <c r="K2848" i="6"/>
  <c r="K3140" i="6"/>
  <c r="J3140" i="6"/>
  <c r="L3140" i="6" s="1"/>
  <c r="F3198" i="6"/>
  <c r="L3198" i="6" s="1"/>
  <c r="K3198" i="6"/>
  <c r="J3216" i="6"/>
  <c r="J3219" i="6" s="1"/>
  <c r="G541" i="7" s="1"/>
  <c r="W541" i="7" s="1"/>
  <c r="X541" i="7" s="1"/>
  <c r="K3216" i="6"/>
  <c r="H3340" i="6"/>
  <c r="L3340" i="6" s="1"/>
  <c r="K3340" i="6"/>
  <c r="K3430" i="6"/>
  <c r="H3430" i="6"/>
  <c r="G3431" i="6" s="1"/>
  <c r="H3431" i="6" s="1"/>
  <c r="H3432" i="6" s="1"/>
  <c r="K3446" i="6"/>
  <c r="H3446" i="6"/>
  <c r="L3446" i="6" s="1"/>
  <c r="K3462" i="6"/>
  <c r="H3462" i="6"/>
  <c r="L3462" i="6" s="1"/>
  <c r="H3514" i="6"/>
  <c r="I3515" i="6" s="1"/>
  <c r="J3515" i="6" s="1"/>
  <c r="J3516" i="6" s="1"/>
  <c r="K3514" i="6"/>
  <c r="H3558" i="6"/>
  <c r="H3561" i="6" s="1"/>
  <c r="F597" i="7" s="1"/>
  <c r="T597" i="7" s="1"/>
  <c r="U597" i="7" s="1"/>
  <c r="K3558" i="6"/>
  <c r="H3564" i="6"/>
  <c r="I3566" i="6" s="1"/>
  <c r="J3566" i="6" s="1"/>
  <c r="L3566" i="6" s="1"/>
  <c r="K3564" i="6"/>
  <c r="F3642" i="6"/>
  <c r="F3645" i="6" s="1"/>
  <c r="E612" i="7" s="1"/>
  <c r="Q612" i="7" s="1"/>
  <c r="R612" i="7" s="1"/>
  <c r="K3642" i="6"/>
  <c r="H3687" i="6"/>
  <c r="L3687" i="6" s="1"/>
  <c r="K3687" i="6"/>
  <c r="F3940" i="6"/>
  <c r="L3940" i="6" s="1"/>
  <c r="K3940" i="6"/>
  <c r="K809" i="6"/>
  <c r="K941" i="6"/>
  <c r="H1169" i="6"/>
  <c r="L1169" i="6" s="1"/>
  <c r="F1456" i="6"/>
  <c r="K1479" i="6"/>
  <c r="H1542" i="6"/>
  <c r="E1543" i="6" s="1"/>
  <c r="F1543" i="6" s="1"/>
  <c r="L1543" i="6" s="1"/>
  <c r="H2133" i="6"/>
  <c r="H2134" i="6" s="1"/>
  <c r="F358" i="7" s="1"/>
  <c r="T358" i="7" s="1"/>
  <c r="U358" i="7" s="1"/>
  <c r="H2237" i="6"/>
  <c r="H2239" i="6" s="1"/>
  <c r="F378" i="7" s="1"/>
  <c r="T378" i="7" s="1"/>
  <c r="U378" i="7" s="1"/>
  <c r="H2259" i="6"/>
  <c r="L2259" i="6" s="1"/>
  <c r="F2333" i="6"/>
  <c r="L2333" i="6" s="1"/>
  <c r="K2340" i="6"/>
  <c r="K2458" i="6"/>
  <c r="K2739" i="6"/>
  <c r="K2884" i="6"/>
  <c r="K2957" i="6"/>
  <c r="H3029" i="6"/>
  <c r="I3031" i="6" s="1"/>
  <c r="J3031" i="6" s="1"/>
  <c r="L3031" i="6" s="1"/>
  <c r="K3035" i="6"/>
  <c r="F3187" i="6"/>
  <c r="L3187" i="6" s="1"/>
  <c r="K3278" i="6"/>
  <c r="H3329" i="6"/>
  <c r="H3332" i="6" s="1"/>
  <c r="F559" i="7" s="1"/>
  <c r="T559" i="7" s="1"/>
  <c r="U559" i="7" s="1"/>
  <c r="H3460" i="6"/>
  <c r="L3460" i="6" s="1"/>
  <c r="F2747" i="6"/>
  <c r="L2747" i="6" s="1"/>
  <c r="K2747" i="6"/>
  <c r="K2777" i="6"/>
  <c r="F2777" i="6"/>
  <c r="L2777" i="6" s="1"/>
  <c r="K2819" i="6"/>
  <c r="F2819" i="6"/>
  <c r="L2819" i="6" s="1"/>
  <c r="F2843" i="6"/>
  <c r="L2843" i="6" s="1"/>
  <c r="K2843" i="6"/>
  <c r="K2900" i="6"/>
  <c r="F2900" i="6"/>
  <c r="F2902" i="6" s="1"/>
  <c r="E489" i="7" s="1"/>
  <c r="Q489" i="7" s="1"/>
  <c r="R489" i="7" s="1"/>
  <c r="F3156" i="6"/>
  <c r="L3156" i="6" s="1"/>
  <c r="K3156" i="6"/>
  <c r="K3809" i="6"/>
  <c r="F3809" i="6"/>
  <c r="L3809" i="6" s="1"/>
  <c r="K3910" i="6"/>
  <c r="F3910" i="6"/>
  <c r="L3910" i="6" s="1"/>
  <c r="F4020" i="6"/>
  <c r="L4020" i="6" s="1"/>
  <c r="K4020" i="6"/>
  <c r="K868" i="6"/>
  <c r="K1495" i="6"/>
  <c r="K1555" i="6"/>
  <c r="J1738" i="6"/>
  <c r="L1738" i="6" s="1"/>
  <c r="H2026" i="6"/>
  <c r="L2026" i="6" s="1"/>
  <c r="K2115" i="6"/>
  <c r="K2146" i="6"/>
  <c r="K2247" i="6"/>
  <c r="H2498" i="6"/>
  <c r="H2499" i="6" s="1"/>
  <c r="F418" i="7" s="1"/>
  <c r="T418" i="7" s="1"/>
  <c r="U418" i="7" s="1"/>
  <c r="F3060" i="6"/>
  <c r="L3060" i="6" s="1"/>
  <c r="K3073" i="6"/>
  <c r="F3100" i="6"/>
  <c r="F3102" i="6" s="1"/>
  <c r="E522" i="7" s="1"/>
  <c r="Q522" i="7" s="1"/>
  <c r="R522" i="7" s="1"/>
  <c r="H3582" i="6"/>
  <c r="H3585" i="6" s="1"/>
  <c r="F601" i="7" s="1"/>
  <c r="T601" i="7" s="1"/>
  <c r="U601" i="7" s="1"/>
  <c r="K3588" i="6"/>
  <c r="K3884" i="6"/>
  <c r="K2074" i="6"/>
  <c r="F2074" i="6"/>
  <c r="L2074" i="6" s="1"/>
  <c r="H2717" i="6"/>
  <c r="L2717" i="6" s="1"/>
  <c r="K2717" i="6"/>
  <c r="K3023" i="6"/>
  <c r="H3023" i="6"/>
  <c r="I3025" i="6" s="1"/>
  <c r="J3025" i="6" s="1"/>
  <c r="J3026" i="6" s="1"/>
  <c r="G510" i="7" s="1"/>
  <c r="W510" i="7" s="1"/>
  <c r="X510" i="7" s="1"/>
  <c r="F3223" i="6"/>
  <c r="L3223" i="6" s="1"/>
  <c r="K3223" i="6"/>
  <c r="K3264" i="6"/>
  <c r="H3264" i="6"/>
  <c r="L3264" i="6" s="1"/>
  <c r="K3368" i="6"/>
  <c r="H3368" i="6"/>
  <c r="H3369" i="6" s="1"/>
  <c r="F565" i="7" s="1"/>
  <c r="F3396" i="6"/>
  <c r="F3397" i="6" s="1"/>
  <c r="L3397" i="6" s="1"/>
  <c r="K3396" i="6"/>
  <c r="H3522" i="6"/>
  <c r="L3522" i="6" s="1"/>
  <c r="K3522" i="6"/>
  <c r="K3600" i="6"/>
  <c r="H3600" i="6"/>
  <c r="L3600" i="6" s="1"/>
  <c r="K3636" i="6"/>
  <c r="F3636" i="6"/>
  <c r="F3639" i="6" s="1"/>
  <c r="E611" i="7" s="1"/>
  <c r="K3666" i="6"/>
  <c r="F3666" i="6"/>
  <c r="F3668" i="6" s="1"/>
  <c r="E616" i="7" s="1"/>
  <c r="Q616" i="7" s="1"/>
  <c r="R616" i="7" s="1"/>
  <c r="H3715" i="6"/>
  <c r="L3715" i="6" s="1"/>
  <c r="K3715" i="6"/>
  <c r="H3746" i="6"/>
  <c r="I3747" i="6" s="1"/>
  <c r="J3747" i="6" s="1"/>
  <c r="L3747" i="6" s="1"/>
  <c r="K3746" i="6"/>
  <c r="F3988" i="6"/>
  <c r="F3990" i="6" s="1"/>
  <c r="E676" i="7" s="1"/>
  <c r="Q676" i="7" s="1"/>
  <c r="R676" i="7" s="1"/>
  <c r="K3988" i="6"/>
  <c r="K4014" i="6"/>
  <c r="F4014" i="6"/>
  <c r="F4017" i="6" s="1"/>
  <c r="E680" i="7" s="1"/>
  <c r="Q680" i="7" s="1"/>
  <c r="R680" i="7" s="1"/>
  <c r="H1971" i="6"/>
  <c r="I1972" i="6" s="1"/>
  <c r="J1972" i="6" s="1"/>
  <c r="L1972" i="6" s="1"/>
  <c r="H2006" i="6"/>
  <c r="E2007" i="6" s="1"/>
  <c r="F2007" i="6" s="1"/>
  <c r="K2110" i="6"/>
  <c r="K2138" i="6"/>
  <c r="K2168" i="6"/>
  <c r="J2366" i="6"/>
  <c r="L2366" i="6" s="1"/>
  <c r="K3169" i="6"/>
  <c r="H3205" i="6"/>
  <c r="H3209" i="6" s="1"/>
  <c r="F539" i="7" s="1"/>
  <c r="T539" i="7" s="1"/>
  <c r="U539" i="7" s="1"/>
  <c r="K3660" i="6"/>
  <c r="K3772" i="6"/>
  <c r="H2040" i="6"/>
  <c r="K2040" i="6"/>
  <c r="K2669" i="6"/>
  <c r="F2669" i="6"/>
  <c r="L2669" i="6" s="1"/>
  <c r="H2943" i="6"/>
  <c r="H2944" i="6" s="1"/>
  <c r="F496" i="7" s="1"/>
  <c r="K2943" i="6"/>
  <c r="H3011" i="6"/>
  <c r="L3011" i="6" s="1"/>
  <c r="K3011" i="6"/>
  <c r="K3129" i="6"/>
  <c r="H3129" i="6"/>
  <c r="I3131" i="6" s="1"/>
  <c r="J3131" i="6" s="1"/>
  <c r="H3411" i="6"/>
  <c r="H3414" i="6" s="1"/>
  <c r="F573" i="7" s="1"/>
  <c r="K3411" i="6"/>
  <c r="H3425" i="6"/>
  <c r="H3426" i="6" s="1"/>
  <c r="K3425" i="6"/>
  <c r="K3492" i="6"/>
  <c r="F3492" i="6"/>
  <c r="F3493" i="6" s="1"/>
  <c r="K3676" i="6"/>
  <c r="F3676" i="6"/>
  <c r="F3677" i="6" s="1"/>
  <c r="L3677" i="6" s="1"/>
  <c r="H3740" i="6"/>
  <c r="L3740" i="6" s="1"/>
  <c r="K3740" i="6"/>
  <c r="K3781" i="6"/>
  <c r="F3781" i="6"/>
  <c r="F3783" i="6" s="1"/>
  <c r="E637" i="7" s="1"/>
  <c r="Q637" i="7" s="1"/>
  <c r="R637" i="7" s="1"/>
  <c r="K3876" i="6"/>
  <c r="F3876" i="6"/>
  <c r="F3877" i="6" s="1"/>
  <c r="F3900" i="6"/>
  <c r="L3900" i="6" s="1"/>
  <c r="K3900" i="6"/>
  <c r="K3933" i="6"/>
  <c r="H3933" i="6"/>
  <c r="H3934" i="6" s="1"/>
  <c r="F667" i="7" s="1"/>
  <c r="T667" i="7" s="1"/>
  <c r="U667" i="7" s="1"/>
  <c r="H4037" i="6"/>
  <c r="H4039" i="6" s="1"/>
  <c r="F684" i="7" s="1"/>
  <c r="T684" i="7" s="1"/>
  <c r="U684" i="7" s="1"/>
  <c r="K4037" i="6"/>
  <c r="H2079" i="6"/>
  <c r="H2080" i="6" s="1"/>
  <c r="K2161" i="6"/>
  <c r="K2190" i="6"/>
  <c r="H2253" i="6"/>
  <c r="H2256" i="6" s="1"/>
  <c r="K3406" i="6"/>
  <c r="K3440" i="6"/>
  <c r="K3762" i="6"/>
  <c r="F3787" i="6"/>
  <c r="L3787" i="6" s="1"/>
  <c r="K139" i="6"/>
  <c r="T550" i="7"/>
  <c r="U550" i="7" s="1"/>
  <c r="T666" i="7"/>
  <c r="U666" i="7" s="1"/>
  <c r="W550" i="7"/>
  <c r="X550" i="7" s="1"/>
  <c r="T665" i="7"/>
  <c r="U665" i="7" s="1"/>
  <c r="T664" i="7"/>
  <c r="U664" i="7" s="1"/>
  <c r="W648" i="7"/>
  <c r="X648" i="7" s="1"/>
  <c r="T647" i="7"/>
  <c r="U647" i="7" s="1"/>
  <c r="W683" i="7"/>
  <c r="X683" i="7" s="1"/>
  <c r="K2628" i="6"/>
  <c r="K2502" i="6"/>
  <c r="K3822" i="6"/>
  <c r="K943" i="6"/>
  <c r="K3766" i="6"/>
  <c r="K1395" i="6"/>
  <c r="K2612" i="6"/>
  <c r="K1560" i="6"/>
  <c r="K2290" i="6"/>
  <c r="I266" i="8"/>
  <c r="J266" i="8" s="1"/>
  <c r="G393" i="8"/>
  <c r="H393" i="8" s="1"/>
  <c r="I471" i="8"/>
  <c r="J471" i="8" s="1"/>
  <c r="G726" i="8"/>
  <c r="AY727" i="8" s="1"/>
  <c r="E764" i="8"/>
  <c r="F764" i="8" s="1"/>
  <c r="E791" i="8"/>
  <c r="F791" i="8" s="1"/>
  <c r="G902" i="8"/>
  <c r="H902" i="8" s="1"/>
  <c r="G332" i="6"/>
  <c r="H332" i="6" s="1"/>
  <c r="I1377" i="6"/>
  <c r="J1377" i="6" s="1"/>
  <c r="G3820" i="6"/>
  <c r="H3820" i="6" s="1"/>
  <c r="I2301" i="6"/>
  <c r="J2301" i="6" s="1"/>
  <c r="J2302" i="6" s="1"/>
  <c r="G390" i="7" s="1"/>
  <c r="W390" i="7" s="1"/>
  <c r="X390" i="7" s="1"/>
  <c r="G417" i="8"/>
  <c r="H417" i="8" s="1"/>
  <c r="H483" i="8"/>
  <c r="I902" i="8"/>
  <c r="J902" i="8" s="1"/>
  <c r="G1377" i="6"/>
  <c r="H1377" i="6" s="1"/>
  <c r="G2291" i="6"/>
  <c r="H2291" i="6" s="1"/>
  <c r="H2292" i="6" s="1"/>
  <c r="F388" i="7" s="1"/>
  <c r="T388" i="7" s="1"/>
  <c r="U388" i="7" s="1"/>
  <c r="G471" i="8"/>
  <c r="H471" i="8" s="1"/>
  <c r="I479" i="8"/>
  <c r="J479" i="8" s="1"/>
  <c r="I754" i="8"/>
  <c r="J754" i="8" s="1"/>
  <c r="G951" i="8"/>
  <c r="H951" i="8" s="1"/>
  <c r="I324" i="6"/>
  <c r="J324" i="6" s="1"/>
  <c r="I1469" i="6"/>
  <c r="J1469" i="6" s="1"/>
  <c r="J1470" i="6" s="1"/>
  <c r="G239" i="7" s="1"/>
  <c r="W239" i="7" s="1"/>
  <c r="X239" i="7" s="1"/>
  <c r="I2281" i="6"/>
  <c r="J2281" i="6" s="1"/>
  <c r="J2282" i="6" s="1"/>
  <c r="G386" i="7" s="1"/>
  <c r="W386" i="7" s="1"/>
  <c r="X386" i="7" s="1"/>
  <c r="E2487" i="6"/>
  <c r="F2487" i="6" s="1"/>
  <c r="E2490" i="6"/>
  <c r="F2490" i="6" s="1"/>
  <c r="I417" i="8"/>
  <c r="J417" i="8" s="1"/>
  <c r="G479" i="8"/>
  <c r="H479" i="8" s="1"/>
  <c r="I728" i="8"/>
  <c r="J728" i="8" s="1"/>
  <c r="I904" i="8"/>
  <c r="J904" i="8" s="1"/>
  <c r="I1045" i="8"/>
  <c r="J1045" i="8" s="1"/>
  <c r="G1469" i="6"/>
  <c r="H1469" i="6" s="1"/>
  <c r="H1470" i="6" s="1"/>
  <c r="F239" i="7" s="1"/>
  <c r="T239" i="7" s="1"/>
  <c r="U239" i="7" s="1"/>
  <c r="G3788" i="6"/>
  <c r="H3788" i="6" s="1"/>
  <c r="H3790" i="6" s="1"/>
  <c r="F638" i="7" s="1"/>
  <c r="T638" i="7" s="1"/>
  <c r="U638" i="7" s="1"/>
  <c r="G3819" i="6"/>
  <c r="H3819" i="6" s="1"/>
  <c r="I2108" i="6"/>
  <c r="J2108" i="6" s="1"/>
  <c r="G2281" i="6"/>
  <c r="H2281" i="6" s="1"/>
  <c r="H2282" i="6" s="1"/>
  <c r="F386" i="7" s="1"/>
  <c r="T386" i="7" s="1"/>
  <c r="U386" i="7" s="1"/>
  <c r="I2311" i="6"/>
  <c r="J2311" i="6" s="1"/>
  <c r="J2312" i="6" s="1"/>
  <c r="G392" i="7" s="1"/>
  <c r="W392" i="7" s="1"/>
  <c r="X392" i="7" s="1"/>
  <c r="I145" i="8"/>
  <c r="J145" i="8" s="1"/>
  <c r="G145" i="8"/>
  <c r="H145" i="8" s="1"/>
  <c r="G268" i="8"/>
  <c r="H268" i="8" s="1"/>
  <c r="I483" i="8"/>
  <c r="J483" i="8" s="1"/>
  <c r="G728" i="8"/>
  <c r="AY729" i="8" s="1"/>
  <c r="E754" i="8"/>
  <c r="F754" i="8" s="1"/>
  <c r="G758" i="8"/>
  <c r="H758" i="8" s="1"/>
  <c r="I910" i="8"/>
  <c r="AZ911" i="8" s="1"/>
  <c r="G1045" i="8"/>
  <c r="H1045" i="8" s="1"/>
  <c r="I100" i="6"/>
  <c r="J100" i="6" s="1"/>
  <c r="I3392" i="6"/>
  <c r="J3392" i="6" s="1"/>
  <c r="J3393" i="6" s="1"/>
  <c r="G569" i="7" s="1"/>
  <c r="W569" i="7" s="1"/>
  <c r="X569" i="7" s="1"/>
  <c r="G2510" i="6"/>
  <c r="H2510" i="6" s="1"/>
  <c r="G2109" i="6"/>
  <c r="H2109" i="6" s="1"/>
  <c r="I2296" i="6"/>
  <c r="J2296" i="6" s="1"/>
  <c r="J2297" i="6" s="1"/>
  <c r="G389" i="7" s="1"/>
  <c r="W389" i="7" s="1"/>
  <c r="X389" i="7" s="1"/>
  <c r="E2460" i="6"/>
  <c r="F2460" i="6" s="1"/>
  <c r="I3788" i="6"/>
  <c r="J3788" i="6" s="1"/>
  <c r="J3790" i="6" s="1"/>
  <c r="G638" i="7" s="1"/>
  <c r="W638" i="7" s="1"/>
  <c r="X638" i="7" s="1"/>
  <c r="I264" i="8"/>
  <c r="J264" i="8" s="1"/>
  <c r="G752" i="8"/>
  <c r="H752" i="8" s="1"/>
  <c r="E758" i="8"/>
  <c r="F758" i="8" s="1"/>
  <c r="I764" i="8"/>
  <c r="J764" i="8" s="1"/>
  <c r="E904" i="8"/>
  <c r="F904" i="8" s="1"/>
  <c r="G910" i="8"/>
  <c r="H910" i="8" s="1"/>
  <c r="I949" i="8"/>
  <c r="J949" i="8" s="1"/>
  <c r="I981" i="8"/>
  <c r="J981" i="8" s="1"/>
  <c r="I1047" i="8"/>
  <c r="J1047" i="8" s="1"/>
  <c r="G100" i="6"/>
  <c r="H100" i="6" s="1"/>
  <c r="G3392" i="6"/>
  <c r="H3392" i="6" s="1"/>
  <c r="H3393" i="6" s="1"/>
  <c r="F569" i="7" s="1"/>
  <c r="T569" i="7" s="1"/>
  <c r="U569" i="7" s="1"/>
  <c r="I2286" i="6"/>
  <c r="J2286" i="6" s="1"/>
  <c r="J2287" i="6" s="1"/>
  <c r="G387" i="7" s="1"/>
  <c r="W387" i="7" s="1"/>
  <c r="X387" i="7" s="1"/>
  <c r="G2296" i="6"/>
  <c r="H2296" i="6" s="1"/>
  <c r="H2297" i="6" s="1"/>
  <c r="F389" i="7" s="1"/>
  <c r="T389" i="7" s="1"/>
  <c r="U389" i="7" s="1"/>
  <c r="I2316" i="6"/>
  <c r="J2316" i="6" s="1"/>
  <c r="J2317" i="6" s="1"/>
  <c r="G393" i="7" s="1"/>
  <c r="W393" i="7" s="1"/>
  <c r="X393" i="7" s="1"/>
  <c r="E2486" i="6"/>
  <c r="F2486" i="6" s="1"/>
  <c r="I332" i="6"/>
  <c r="J332" i="6" s="1"/>
  <c r="I268" i="8"/>
  <c r="J268" i="8" s="1"/>
  <c r="G264" i="8"/>
  <c r="H264" i="8" s="1"/>
  <c r="I393" i="8"/>
  <c r="J393" i="8" s="1"/>
  <c r="I726" i="8"/>
  <c r="J726" i="8" s="1"/>
  <c r="G791" i="8"/>
  <c r="H791" i="8" s="1"/>
  <c r="G949" i="8"/>
  <c r="H949" i="8" s="1"/>
  <c r="G981" i="8"/>
  <c r="H981" i="8" s="1"/>
  <c r="G1047" i="8"/>
  <c r="H1047" i="8" s="1"/>
  <c r="G2953" i="6"/>
  <c r="H2953" i="6" s="1"/>
  <c r="G2170" i="6"/>
  <c r="H2170" i="6" s="1"/>
  <c r="G2286" i="6"/>
  <c r="H2286" i="6" s="1"/>
  <c r="H2287" i="6" s="1"/>
  <c r="F387" i="7" s="1"/>
  <c r="T387" i="7" s="1"/>
  <c r="U387" i="7" s="1"/>
  <c r="I2487" i="6"/>
  <c r="J2487" i="6" s="1"/>
  <c r="I2490" i="6"/>
  <c r="J2490" i="6" s="1"/>
  <c r="J3543" i="6"/>
  <c r="G594" i="7" s="1"/>
  <c r="W594" i="7" s="1"/>
  <c r="X594" i="7" s="1"/>
  <c r="K416" i="6"/>
  <c r="K551" i="6"/>
  <c r="K626" i="6"/>
  <c r="K684" i="6"/>
  <c r="K808" i="6"/>
  <c r="K911" i="6"/>
  <c r="K933" i="6"/>
  <c r="F3337" i="6"/>
  <c r="E560" i="7" s="1"/>
  <c r="Q560" i="7" s="1"/>
  <c r="R560" i="7" s="1"/>
  <c r="K3845" i="6"/>
  <c r="K2265" i="6"/>
  <c r="K2650" i="6"/>
  <c r="K3203" i="6"/>
  <c r="K2147" i="6"/>
  <c r="K343" i="6"/>
  <c r="K1258" i="6"/>
  <c r="H551" i="6"/>
  <c r="H555" i="6" s="1"/>
  <c r="F97" i="7" s="1"/>
  <c r="T97" i="7" s="1"/>
  <c r="U97" i="7" s="1"/>
  <c r="K554" i="6"/>
  <c r="J694" i="6"/>
  <c r="L694" i="6" s="1"/>
  <c r="K1315" i="6"/>
  <c r="K2842" i="6"/>
  <c r="K559" i="6"/>
  <c r="J611" i="6"/>
  <c r="J613" i="6" s="1"/>
  <c r="G103" i="7" s="1"/>
  <c r="W103" i="7" s="1"/>
  <c r="X103" i="7" s="1"/>
  <c r="K132" i="6"/>
  <c r="K192" i="6"/>
  <c r="K389" i="6"/>
  <c r="F1461" i="6"/>
  <c r="E1462" i="6" s="1"/>
  <c r="F1462" i="6" s="1"/>
  <c r="L1462" i="6" s="1"/>
  <c r="F2045" i="6"/>
  <c r="L2045" i="6" s="1"/>
  <c r="E3400" i="6"/>
  <c r="E788" i="6"/>
  <c r="K3365" i="6"/>
  <c r="K72" i="6"/>
  <c r="K369" i="6"/>
  <c r="K264" i="6"/>
  <c r="K448" i="6"/>
  <c r="K736" i="6"/>
  <c r="K762" i="6"/>
  <c r="K1541" i="6"/>
  <c r="K3521" i="6"/>
  <c r="L617" i="6"/>
  <c r="I3590" i="6"/>
  <c r="J3590" i="6" s="1"/>
  <c r="L3590" i="6" s="1"/>
  <c r="L392" i="6"/>
  <c r="L1921" i="6"/>
  <c r="L1989" i="6"/>
  <c r="H3307" i="6"/>
  <c r="F555" i="7" s="1"/>
  <c r="T555" i="7" s="1"/>
  <c r="U555" i="7" s="1"/>
  <c r="F3662" i="6"/>
  <c r="E615" i="7" s="1"/>
  <c r="K3821" i="6"/>
  <c r="F1973" i="6"/>
  <c r="E328" i="7" s="1"/>
  <c r="Q328" i="7" s="1"/>
  <c r="R328" i="7" s="1"/>
  <c r="L285" i="6"/>
  <c r="K252" i="6"/>
  <c r="K355" i="6"/>
  <c r="F374" i="6"/>
  <c r="L374" i="6" s="1"/>
  <c r="K415" i="6"/>
  <c r="H416" i="6"/>
  <c r="E417" i="6" s="1"/>
  <c r="F417" i="6" s="1"/>
  <c r="L417" i="6" s="1"/>
  <c r="K423" i="6"/>
  <c r="K487" i="6"/>
  <c r="K503" i="6"/>
  <c r="H518" i="6"/>
  <c r="K578" i="6"/>
  <c r="H626" i="6"/>
  <c r="E628" i="6" s="1"/>
  <c r="F628" i="6" s="1"/>
  <c r="K632" i="6"/>
  <c r="K651" i="6"/>
  <c r="K656" i="6"/>
  <c r="H736" i="6"/>
  <c r="E737" i="6" s="1"/>
  <c r="F737" i="6" s="1"/>
  <c r="L737" i="6" s="1"/>
  <c r="F1633" i="6"/>
  <c r="L1633" i="6" s="1"/>
  <c r="L1891" i="6"/>
  <c r="L1903" i="6"/>
  <c r="K2444" i="6"/>
  <c r="F2612" i="6"/>
  <c r="L2612" i="6" s="1"/>
  <c r="K2721" i="6"/>
  <c r="J3984" i="6"/>
  <c r="G675" i="7" s="1"/>
  <c r="W675" i="7" s="1"/>
  <c r="X675" i="7" s="1"/>
  <c r="K711" i="6"/>
  <c r="K1509" i="6"/>
  <c r="F2186" i="6"/>
  <c r="H3971" i="6"/>
  <c r="F673" i="7" s="1"/>
  <c r="T673" i="7" s="1"/>
  <c r="U673" i="7" s="1"/>
  <c r="K593" i="6"/>
  <c r="K545" i="6"/>
  <c r="K586" i="6"/>
  <c r="K725" i="6"/>
  <c r="K368" i="6"/>
  <c r="K400" i="6"/>
  <c r="F481" i="6"/>
  <c r="L481" i="6" s="1"/>
  <c r="K669" i="6"/>
  <c r="K761" i="6"/>
  <c r="L2341" i="6"/>
  <c r="F2908" i="6"/>
  <c r="E490" i="7" s="1"/>
  <c r="Q490" i="7" s="1"/>
  <c r="R490" i="7" s="1"/>
  <c r="K138" i="6"/>
  <c r="K402" i="6"/>
  <c r="K61" i="6"/>
  <c r="K265" i="6"/>
  <c r="K465" i="6"/>
  <c r="K608" i="6"/>
  <c r="J298" i="6"/>
  <c r="H533" i="6"/>
  <c r="H684" i="6"/>
  <c r="G688" i="6" s="1"/>
  <c r="H688" i="6" s="1"/>
  <c r="L688" i="6" s="1"/>
  <c r="H1501" i="6"/>
  <c r="F245" i="7" s="1"/>
  <c r="T245" i="7" s="1"/>
  <c r="U245" i="7" s="1"/>
  <c r="H2075" i="6"/>
  <c r="F347" i="7" s="1"/>
  <c r="T347" i="7" s="1"/>
  <c r="U347" i="7" s="1"/>
  <c r="F2562" i="6"/>
  <c r="E429" i="7" s="1"/>
  <c r="Q429" i="7" s="1"/>
  <c r="R429" i="7" s="1"/>
  <c r="F3008" i="6"/>
  <c r="E507" i="7" s="1"/>
  <c r="Q507" i="7" s="1"/>
  <c r="R507" i="7" s="1"/>
  <c r="H3984" i="6"/>
  <c r="F675" i="7" s="1"/>
  <c r="T675" i="7" s="1"/>
  <c r="U675" i="7" s="1"/>
  <c r="K376" i="6"/>
  <c r="K383" i="6"/>
  <c r="K269" i="6"/>
  <c r="K470" i="6"/>
  <c r="K1233" i="6"/>
  <c r="F3736" i="6"/>
  <c r="E629" i="7" s="1"/>
  <c r="Q629" i="7" s="1"/>
  <c r="R629" i="7" s="1"/>
  <c r="H1556" i="6"/>
  <c r="F253" i="7" s="1"/>
  <c r="T253" i="7" s="1"/>
  <c r="U253" i="7" s="1"/>
  <c r="J3162" i="6"/>
  <c r="G533" i="7" s="1"/>
  <c r="F881" i="8"/>
  <c r="L881" i="8" s="1"/>
  <c r="AX882" i="8"/>
  <c r="K881" i="8"/>
  <c r="BA882" i="8" s="1"/>
  <c r="F4029" i="6"/>
  <c r="E682" i="7" s="1"/>
  <c r="Q682" i="7" s="1"/>
  <c r="R682" i="7" s="1"/>
  <c r="E3170" i="6"/>
  <c r="F3170" i="6" s="1"/>
  <c r="L3170" i="6" s="1"/>
  <c r="E776" i="6"/>
  <c r="K2484" i="6"/>
  <c r="E3789" i="6"/>
  <c r="F3789" i="6" s="1"/>
  <c r="L3789" i="6" s="1"/>
  <c r="J3946" i="6"/>
  <c r="G669" i="7" s="1"/>
  <c r="W669" i="7" s="1"/>
  <c r="X669" i="7" s="1"/>
  <c r="H3261" i="6"/>
  <c r="F548" i="7" s="1"/>
  <c r="K2759" i="6"/>
  <c r="K2783" i="6"/>
  <c r="K2807" i="6"/>
  <c r="K2831" i="6"/>
  <c r="F2148" i="6"/>
  <c r="E361" i="7" s="1"/>
  <c r="Q361" i="7" s="1"/>
  <c r="R361" i="7" s="1"/>
  <c r="H2700" i="6"/>
  <c r="F454" i="7" s="1"/>
  <c r="T454" i="7" s="1"/>
  <c r="U454" i="7" s="1"/>
  <c r="J1475" i="6"/>
  <c r="G240" i="7" s="1"/>
  <c r="W240" i="7" s="1"/>
  <c r="X240" i="7" s="1"/>
  <c r="J3225" i="6"/>
  <c r="G542" i="7" s="1"/>
  <c r="W542" i="7" s="1"/>
  <c r="X542" i="7" s="1"/>
  <c r="H68" i="6"/>
  <c r="F16" i="7" s="1"/>
  <c r="T16" i="7" s="1"/>
  <c r="U16" i="7" s="1"/>
  <c r="K2310" i="6"/>
  <c r="F2290" i="6"/>
  <c r="L2290" i="6" s="1"/>
  <c r="J2978" i="6"/>
  <c r="J2979" i="6" s="1"/>
  <c r="G502" i="7" s="1"/>
  <c r="W502" i="7" s="1"/>
  <c r="X502" i="7" s="1"/>
  <c r="K2978" i="6"/>
  <c r="F2315" i="6"/>
  <c r="L2315" i="6" s="1"/>
  <c r="K2315" i="6"/>
  <c r="F494" i="6"/>
  <c r="E495" i="6" s="1"/>
  <c r="F495" i="6" s="1"/>
  <c r="L495" i="6" s="1"/>
  <c r="K494" i="6"/>
  <c r="F2325" i="6"/>
  <c r="L2325" i="6" s="1"/>
  <c r="H422" i="6"/>
  <c r="K422" i="6"/>
  <c r="H443" i="6"/>
  <c r="L443" i="6" s="1"/>
  <c r="K443" i="6"/>
  <c r="F482" i="6"/>
  <c r="K482" i="6"/>
  <c r="H508" i="6"/>
  <c r="H560" i="6"/>
  <c r="H562" i="6" s="1"/>
  <c r="F98" i="7" s="1"/>
  <c r="T98" i="7" s="1"/>
  <c r="U98" i="7" s="1"/>
  <c r="K560" i="6"/>
  <c r="J633" i="6"/>
  <c r="L633" i="6" s="1"/>
  <c r="K633" i="6"/>
  <c r="K735" i="6"/>
  <c r="F735" i="6"/>
  <c r="L735" i="6" s="1"/>
  <c r="H850" i="6"/>
  <c r="K925" i="6"/>
  <c r="F925" i="6"/>
  <c r="J940" i="6"/>
  <c r="L940" i="6" s="1"/>
  <c r="K940" i="6"/>
  <c r="J1179" i="6"/>
  <c r="J1182" i="6" s="1"/>
  <c r="G189" i="7" s="1"/>
  <c r="W189" i="7" s="1"/>
  <c r="X189" i="7" s="1"/>
  <c r="K1179" i="6"/>
  <c r="J1310" i="6"/>
  <c r="J1352" i="6"/>
  <c r="L1352" i="6" s="1"/>
  <c r="K1352" i="6"/>
  <c r="K1457" i="6"/>
  <c r="H1457" i="6"/>
  <c r="L1457" i="6" s="1"/>
  <c r="K1500" i="6"/>
  <c r="F1500" i="6"/>
  <c r="K2060" i="6"/>
  <c r="F2060" i="6"/>
  <c r="L2060" i="6" s="1"/>
  <c r="J2129" i="6"/>
  <c r="J2130" i="6" s="1"/>
  <c r="G357" i="7" s="1"/>
  <c r="W357" i="7" s="1"/>
  <c r="X357" i="7" s="1"/>
  <c r="K2129" i="6"/>
  <c r="J2142" i="6"/>
  <c r="J2143" i="6" s="1"/>
  <c r="G360" i="7" s="1"/>
  <c r="W360" i="7" s="1"/>
  <c r="X360" i="7" s="1"/>
  <c r="K2142" i="6"/>
  <c r="K2175" i="6"/>
  <c r="J2175" i="6"/>
  <c r="L2175" i="6" s="1"/>
  <c r="J2238" i="6"/>
  <c r="J2239" i="6" s="1"/>
  <c r="G378" i="7" s="1"/>
  <c r="W378" i="7" s="1"/>
  <c r="X378" i="7" s="1"/>
  <c r="K2238" i="6"/>
  <c r="H2408" i="6"/>
  <c r="K2408" i="6"/>
  <c r="H2468" i="6"/>
  <c r="L2468" i="6" s="1"/>
  <c r="K2468" i="6"/>
  <c r="H2559" i="6"/>
  <c r="L2559" i="6" s="1"/>
  <c r="K2559" i="6"/>
  <c r="F2687" i="6"/>
  <c r="L2687" i="6" s="1"/>
  <c r="K2687" i="6"/>
  <c r="J2735" i="6"/>
  <c r="J2736" i="6" s="1"/>
  <c r="G460" i="7" s="1"/>
  <c r="W460" i="7" s="1"/>
  <c r="X460" i="7" s="1"/>
  <c r="K2735" i="6"/>
  <c r="K2782" i="6"/>
  <c r="H2782" i="6"/>
  <c r="L2782" i="6" s="1"/>
  <c r="F2868" i="6"/>
  <c r="F2869" i="6" s="1"/>
  <c r="E483" i="7" s="1"/>
  <c r="Q483" i="7" s="1"/>
  <c r="R483" i="7" s="1"/>
  <c r="K2868" i="6"/>
  <c r="K2894" i="6"/>
  <c r="H2894" i="6"/>
  <c r="L2894" i="6" s="1"/>
  <c r="J2924" i="6"/>
  <c r="L2924" i="6" s="1"/>
  <c r="K2924" i="6"/>
  <c r="H3000" i="6"/>
  <c r="H3003" i="6" s="1"/>
  <c r="F506" i="7" s="1"/>
  <c r="T506" i="7" s="1"/>
  <c r="U506" i="7" s="1"/>
  <c r="K3000" i="6"/>
  <c r="H3168" i="6"/>
  <c r="L3168" i="6" s="1"/>
  <c r="K3168" i="6"/>
  <c r="H3243" i="6"/>
  <c r="I3245" i="6" s="1"/>
  <c r="K3243" i="6"/>
  <c r="K3649" i="6"/>
  <c r="H3649" i="6"/>
  <c r="H3680" i="6"/>
  <c r="H3682" i="6" s="1"/>
  <c r="K3680" i="6"/>
  <c r="J3699" i="6"/>
  <c r="L3699" i="6" s="1"/>
  <c r="J3724" i="6"/>
  <c r="L3724" i="6" s="1"/>
  <c r="K3724" i="6"/>
  <c r="J3756" i="6"/>
  <c r="L3756" i="6" s="1"/>
  <c r="K3756" i="6"/>
  <c r="H3780" i="6"/>
  <c r="H3783" i="6" s="1"/>
  <c r="F637" i="7" s="1"/>
  <c r="K3780" i="6"/>
  <c r="H3808" i="6"/>
  <c r="L3808" i="6" s="1"/>
  <c r="K3808" i="6"/>
  <c r="K3853" i="6"/>
  <c r="H3853" i="6"/>
  <c r="L3853" i="6" s="1"/>
  <c r="K3860" i="6"/>
  <c r="F3860" i="6"/>
  <c r="L3860" i="6" s="1"/>
  <c r="F3872" i="6"/>
  <c r="F3873" i="6" s="1"/>
  <c r="E653" i="7" s="1"/>
  <c r="Q653" i="7" s="1"/>
  <c r="R653" i="7" s="1"/>
  <c r="K3872" i="6"/>
  <c r="K3888" i="6"/>
  <c r="H3888" i="6"/>
  <c r="H3889" i="6" s="1"/>
  <c r="F657" i="7" s="1"/>
  <c r="T657" i="7" s="1"/>
  <c r="U657" i="7" s="1"/>
  <c r="K3896" i="6"/>
  <c r="H3896" i="6"/>
  <c r="H3897" i="6" s="1"/>
  <c r="F659" i="7" s="1"/>
  <c r="T659" i="7" s="1"/>
  <c r="U659" i="7" s="1"/>
  <c r="J3921" i="6"/>
  <c r="J3922" i="6" s="1"/>
  <c r="G664" i="7" s="1"/>
  <c r="W664" i="7" s="1"/>
  <c r="X664" i="7" s="1"/>
  <c r="K3921" i="6"/>
  <c r="J3929" i="6"/>
  <c r="J3930" i="6" s="1"/>
  <c r="G666" i="7" s="1"/>
  <c r="W666" i="7" s="1"/>
  <c r="X666" i="7" s="1"/>
  <c r="K3929" i="6"/>
  <c r="F3950" i="6"/>
  <c r="L3950" i="6" s="1"/>
  <c r="K3950" i="6"/>
  <c r="K3956" i="6"/>
  <c r="F3956" i="6"/>
  <c r="L3956" i="6" s="1"/>
  <c r="K3962" i="6"/>
  <c r="F3962" i="6"/>
  <c r="L3962" i="6" s="1"/>
  <c r="J3975" i="6"/>
  <c r="L3975" i="6" s="1"/>
  <c r="K3975" i="6"/>
  <c r="H3987" i="6"/>
  <c r="H3990" i="6" s="1"/>
  <c r="F676" i="7" s="1"/>
  <c r="T676" i="7" s="1"/>
  <c r="U676" i="7" s="1"/>
  <c r="K3987" i="6"/>
  <c r="J4003" i="6"/>
  <c r="L4003" i="6" s="1"/>
  <c r="K4003" i="6"/>
  <c r="H4010" i="6"/>
  <c r="L4010" i="6" s="1"/>
  <c r="K4010" i="6"/>
  <c r="K4027" i="6"/>
  <c r="H4027" i="6"/>
  <c r="J4036" i="6"/>
  <c r="L4036" i="6" s="1"/>
  <c r="K4036" i="6"/>
  <c r="K74" i="6"/>
  <c r="K131" i="6"/>
  <c r="H139" i="6"/>
  <c r="H141" i="6" s="1"/>
  <c r="F29" i="7" s="1"/>
  <c r="T29" i="7" s="1"/>
  <c r="U29" i="7" s="1"/>
  <c r="K164" i="6"/>
  <c r="F553" i="6"/>
  <c r="L553" i="6" s="1"/>
  <c r="K677" i="6"/>
  <c r="K712" i="6"/>
  <c r="K896" i="6"/>
  <c r="J1976" i="6"/>
  <c r="L1976" i="6" s="1"/>
  <c r="H2484" i="6"/>
  <c r="L2484" i="6" s="1"/>
  <c r="F2384" i="6"/>
  <c r="F2387" i="6" s="1"/>
  <c r="E404" i="7" s="1"/>
  <c r="Q404" i="7" s="1"/>
  <c r="R404" i="7" s="1"/>
  <c r="K2384" i="6"/>
  <c r="J430" i="6"/>
  <c r="L430" i="6" s="1"/>
  <c r="K430" i="6"/>
  <c r="H449" i="6"/>
  <c r="L449" i="6" s="1"/>
  <c r="K449" i="6"/>
  <c r="J496" i="6"/>
  <c r="J498" i="6" s="1"/>
  <c r="K496" i="6"/>
  <c r="H538" i="6"/>
  <c r="J616" i="6"/>
  <c r="L616" i="6" s="1"/>
  <c r="K616" i="6"/>
  <c r="H668" i="6"/>
  <c r="L668" i="6" s="1"/>
  <c r="K668" i="6"/>
  <c r="J748" i="6"/>
  <c r="L748" i="6" s="1"/>
  <c r="K748" i="6"/>
  <c r="H1308" i="6"/>
  <c r="H1311" i="6" s="1"/>
  <c r="K1308" i="6"/>
  <c r="K1539" i="6"/>
  <c r="H1539" i="6"/>
  <c r="H1548" i="6"/>
  <c r="L1548" i="6" s="1"/>
  <c r="K1548" i="6"/>
  <c r="J1554" i="6"/>
  <c r="J1556" i="6" s="1"/>
  <c r="K1554" i="6"/>
  <c r="J1810" i="6"/>
  <c r="L1810" i="6" s="1"/>
  <c r="K1810" i="6"/>
  <c r="H2024" i="6"/>
  <c r="E2025" i="6" s="1"/>
  <c r="F2025" i="6" s="1"/>
  <c r="L2025" i="6" s="1"/>
  <c r="K2024" i="6"/>
  <c r="H2035" i="6"/>
  <c r="L2035" i="6" s="1"/>
  <c r="K2035" i="6"/>
  <c r="F2073" i="6"/>
  <c r="L2073" i="6" s="1"/>
  <c r="K2073" i="6"/>
  <c r="J2078" i="6"/>
  <c r="L2078" i="6" s="1"/>
  <c r="K2078" i="6"/>
  <c r="J2103" i="6"/>
  <c r="L2103" i="6" s="1"/>
  <c r="K2103" i="6"/>
  <c r="J2183" i="6"/>
  <c r="L2183" i="6" s="1"/>
  <c r="K2183" i="6"/>
  <c r="J2243" i="6"/>
  <c r="L2243" i="6" s="1"/>
  <c r="K2243" i="6"/>
  <c r="J2266" i="6"/>
  <c r="L2266" i="6" s="1"/>
  <c r="K2266" i="6"/>
  <c r="H2300" i="6"/>
  <c r="F2347" i="6"/>
  <c r="L2347" i="6" s="1"/>
  <c r="K2347" i="6"/>
  <c r="K2354" i="6"/>
  <c r="H2354" i="6"/>
  <c r="E2355" i="6" s="1"/>
  <c r="F2355" i="6" s="1"/>
  <c r="L2355" i="6" s="1"/>
  <c r="J2378" i="6"/>
  <c r="K2378" i="6"/>
  <c r="J2397" i="6"/>
  <c r="J2399" i="6" s="1"/>
  <c r="G406" i="7" s="1"/>
  <c r="W406" i="7" s="1"/>
  <c r="X406" i="7" s="1"/>
  <c r="K2397" i="6"/>
  <c r="H2424" i="6"/>
  <c r="H2454" i="6"/>
  <c r="L2454" i="6" s="1"/>
  <c r="K2454" i="6"/>
  <c r="J2589" i="6"/>
  <c r="J2624" i="6"/>
  <c r="J2625" i="6" s="1"/>
  <c r="G441" i="7" s="1"/>
  <c r="W441" i="7" s="1"/>
  <c r="X441" i="7" s="1"/>
  <c r="K2624" i="6"/>
  <c r="J2699" i="6"/>
  <c r="K2699" i="6"/>
  <c r="K2723" i="6"/>
  <c r="F2723" i="6"/>
  <c r="L2723" i="6" s="1"/>
  <c r="H2806" i="6"/>
  <c r="L2806" i="6" s="1"/>
  <c r="K2806" i="6"/>
  <c r="H2836" i="6"/>
  <c r="L2836" i="6" s="1"/>
  <c r="K2836" i="6"/>
  <c r="J2905" i="6"/>
  <c r="J2908" i="6" s="1"/>
  <c r="G490" i="7" s="1"/>
  <c r="W490" i="7" s="1"/>
  <c r="X490" i="7" s="1"/>
  <c r="K2905" i="6"/>
  <c r="F3053" i="6"/>
  <c r="L3053" i="6" s="1"/>
  <c r="K3053" i="6"/>
  <c r="H3093" i="6"/>
  <c r="L3093" i="6" s="1"/>
  <c r="K3093" i="6"/>
  <c r="J3199" i="6"/>
  <c r="J3200" i="6" s="1"/>
  <c r="G538" i="7" s="1"/>
  <c r="W538" i="7" s="1"/>
  <c r="X538" i="7" s="1"/>
  <c r="K3199" i="6"/>
  <c r="F3289" i="6"/>
  <c r="F3292" i="6" s="1"/>
  <c r="E553" i="7" s="1"/>
  <c r="Q553" i="7" s="1"/>
  <c r="R553" i="7" s="1"/>
  <c r="K3289" i="6"/>
  <c r="J3319" i="6"/>
  <c r="J3320" i="6" s="1"/>
  <c r="G557" i="7" s="1"/>
  <c r="W557" i="7" s="1"/>
  <c r="X557" i="7" s="1"/>
  <c r="K3319" i="6"/>
  <c r="K3385" i="6"/>
  <c r="F3385" i="6"/>
  <c r="F3388" i="6" s="1"/>
  <c r="E568" i="7" s="1"/>
  <c r="Q568" i="7" s="1"/>
  <c r="R568" i="7" s="1"/>
  <c r="J3407" i="6"/>
  <c r="J3408" i="6" s="1"/>
  <c r="K3407" i="6"/>
  <c r="K3424" i="6"/>
  <c r="J3424" i="6"/>
  <c r="H3474" i="6"/>
  <c r="H3477" i="6" s="1"/>
  <c r="F583" i="7" s="1"/>
  <c r="T583" i="7" s="1"/>
  <c r="U583" i="7" s="1"/>
  <c r="K3474" i="6"/>
  <c r="H3501" i="6"/>
  <c r="H3503" i="6" s="1"/>
  <c r="K3501" i="6"/>
  <c r="J3565" i="6"/>
  <c r="K3565" i="6"/>
  <c r="K3601" i="6"/>
  <c r="J3601" i="6"/>
  <c r="L3601" i="6" s="1"/>
  <c r="F3617" i="6"/>
  <c r="F3619" i="6" s="1"/>
  <c r="E607" i="7" s="1"/>
  <c r="K3617" i="6"/>
  <c r="H3643" i="6"/>
  <c r="I3644" i="6" s="1"/>
  <c r="J3644" i="6" s="1"/>
  <c r="K3643" i="6"/>
  <c r="K3714" i="6"/>
  <c r="J3714" i="6"/>
  <c r="L3714" i="6" s="1"/>
  <c r="J3729" i="6"/>
  <c r="K3729" i="6"/>
  <c r="J3751" i="6"/>
  <c r="L3751" i="6" s="1"/>
  <c r="K3751" i="6"/>
  <c r="H3773" i="6"/>
  <c r="L3773" i="6" s="1"/>
  <c r="K3773" i="6"/>
  <c r="J3793" i="6"/>
  <c r="K3793" i="6"/>
  <c r="K284" i="6"/>
  <c r="J470" i="6"/>
  <c r="J545" i="6"/>
  <c r="L545" i="6" s="1"/>
  <c r="H818" i="6"/>
  <c r="H819" i="6" s="1"/>
  <c r="F129" i="7" s="1"/>
  <c r="T129" i="7" s="1"/>
  <c r="U129" i="7" s="1"/>
  <c r="H933" i="6"/>
  <c r="I934" i="6" s="1"/>
  <c r="J934" i="6" s="1"/>
  <c r="L934" i="6" s="1"/>
  <c r="K1746" i="6"/>
  <c r="J2114" i="6"/>
  <c r="J2116" i="6" s="1"/>
  <c r="G354" i="7" s="1"/>
  <c r="W354" i="7" s="1"/>
  <c r="X354" i="7" s="1"/>
  <c r="K3829" i="6"/>
  <c r="J3833" i="6"/>
  <c r="J3834" i="6" s="1"/>
  <c r="G645" i="7" s="1"/>
  <c r="W645" i="7" s="1"/>
  <c r="X645" i="7" s="1"/>
  <c r="K3833" i="6"/>
  <c r="K2697" i="6"/>
  <c r="J2697" i="6"/>
  <c r="E2698" i="6" s="1"/>
  <c r="F2698" i="6" s="1"/>
  <c r="L2698" i="6" s="1"/>
  <c r="K1673" i="6"/>
  <c r="F1673" i="6"/>
  <c r="L1673" i="6" s="1"/>
  <c r="H464" i="6"/>
  <c r="H467" i="6" s="1"/>
  <c r="F82" i="7" s="1"/>
  <c r="T82" i="7" s="1"/>
  <c r="U82" i="7" s="1"/>
  <c r="K464" i="6"/>
  <c r="K558" i="6"/>
  <c r="F558" i="6"/>
  <c r="L558" i="6" s="1"/>
  <c r="K610" i="6"/>
  <c r="H610" i="6"/>
  <c r="H613" i="6" s="1"/>
  <c r="F103" i="7" s="1"/>
  <c r="T103" i="7" s="1"/>
  <c r="U103" i="7" s="1"/>
  <c r="J645" i="6"/>
  <c r="K645" i="6"/>
  <c r="J703" i="6"/>
  <c r="L703" i="6" s="1"/>
  <c r="K703" i="6"/>
  <c r="J1463" i="6"/>
  <c r="L1463" i="6" s="1"/>
  <c r="K1463" i="6"/>
  <c r="J1480" i="6"/>
  <c r="J1481" i="6" s="1"/>
  <c r="G241" i="7" s="1"/>
  <c r="W241" i="7" s="1"/>
  <c r="X241" i="7" s="1"/>
  <c r="K1480" i="6"/>
  <c r="J2119" i="6"/>
  <c r="J2121" i="6" s="1"/>
  <c r="G355" i="7" s="1"/>
  <c r="W355" i="7" s="1"/>
  <c r="X355" i="7" s="1"/>
  <c r="K2119" i="6"/>
  <c r="K2729" i="6"/>
  <c r="H2729" i="6"/>
  <c r="H2730" i="6" s="1"/>
  <c r="F459" i="7" s="1"/>
  <c r="T459" i="7" s="1"/>
  <c r="U459" i="7" s="1"/>
  <c r="H2770" i="6"/>
  <c r="L2770" i="6" s="1"/>
  <c r="K2770" i="6"/>
  <c r="H2818" i="6"/>
  <c r="L2818" i="6" s="1"/>
  <c r="K2818" i="6"/>
  <c r="K2853" i="6"/>
  <c r="H2853" i="6"/>
  <c r="I2854" i="6" s="1"/>
  <c r="J2854" i="6" s="1"/>
  <c r="L2854" i="6" s="1"/>
  <c r="K2899" i="6"/>
  <c r="H2899" i="6"/>
  <c r="H2967" i="6"/>
  <c r="L2967" i="6" s="1"/>
  <c r="K2967" i="6"/>
  <c r="H3149" i="6"/>
  <c r="I3151" i="6" s="1"/>
  <c r="K3149" i="6"/>
  <c r="K3155" i="6"/>
  <c r="H3155" i="6"/>
  <c r="J3165" i="6"/>
  <c r="K3165" i="6"/>
  <c r="K3179" i="6"/>
  <c r="F3179" i="6"/>
  <c r="L3179" i="6" s="1"/>
  <c r="F3193" i="6"/>
  <c r="K3193" i="6"/>
  <c r="H3298" i="6"/>
  <c r="K3803" i="6"/>
  <c r="F3803" i="6"/>
  <c r="L3803" i="6" s="1"/>
  <c r="F72" i="6"/>
  <c r="L72" i="6" s="1"/>
  <c r="K156" i="6"/>
  <c r="J269" i="6"/>
  <c r="K375" i="6"/>
  <c r="H725" i="6"/>
  <c r="K875" i="6"/>
  <c r="H911" i="6"/>
  <c r="F1547" i="6"/>
  <c r="L1547" i="6" s="1"/>
  <c r="J1569" i="6"/>
  <c r="K2385" i="6"/>
  <c r="K3341" i="6"/>
  <c r="F3944" i="6"/>
  <c r="F3946" i="6" s="1"/>
  <c r="E669" i="7" s="1"/>
  <c r="Q669" i="7" s="1"/>
  <c r="R669" i="7" s="1"/>
  <c r="K1643" i="6"/>
  <c r="F1643" i="6"/>
  <c r="L1643" i="6" s="1"/>
  <c r="K354" i="6"/>
  <c r="H354" i="6"/>
  <c r="I356" i="6" s="1"/>
  <c r="J356" i="6" s="1"/>
  <c r="L356" i="6" s="1"/>
  <c r="H388" i="6"/>
  <c r="I390" i="6" s="1"/>
  <c r="K388" i="6"/>
  <c r="J410" i="6"/>
  <c r="J412" i="6" s="1"/>
  <c r="G73" i="7" s="1"/>
  <c r="W73" i="7" s="1"/>
  <c r="X73" i="7" s="1"/>
  <c r="K410" i="6"/>
  <c r="K437" i="6"/>
  <c r="F437" i="6"/>
  <c r="L437" i="6" s="1"/>
  <c r="H489" i="6"/>
  <c r="E490" i="6" s="1"/>
  <c r="F490" i="6" s="1"/>
  <c r="F491" i="6" s="1"/>
  <c r="K489" i="6"/>
  <c r="K568" i="6"/>
  <c r="F568" i="6"/>
  <c r="L568" i="6" s="1"/>
  <c r="J588" i="6"/>
  <c r="L588" i="6" s="1"/>
  <c r="K588" i="6"/>
  <c r="J619" i="6"/>
  <c r="L619" i="6" s="1"/>
  <c r="K619" i="6"/>
  <c r="F652" i="6"/>
  <c r="K652" i="6"/>
  <c r="H928" i="6"/>
  <c r="H951" i="6"/>
  <c r="J1272" i="6"/>
  <c r="H1454" i="6"/>
  <c r="H1473" i="6"/>
  <c r="K1473" i="6"/>
  <c r="H1505" i="6"/>
  <c r="H1506" i="6" s="1"/>
  <c r="F246" i="7" s="1"/>
  <c r="T246" i="7" s="1"/>
  <c r="U246" i="7" s="1"/>
  <c r="K1505" i="6"/>
  <c r="K1531" i="6"/>
  <c r="H1531" i="6"/>
  <c r="E1532" i="6" s="1"/>
  <c r="J1623" i="6"/>
  <c r="L1623" i="6" s="1"/>
  <c r="K1623" i="6"/>
  <c r="J1653" i="6"/>
  <c r="L1653" i="6" s="1"/>
  <c r="K1653" i="6"/>
  <c r="J1987" i="6"/>
  <c r="L1987" i="6" s="1"/>
  <c r="K1987" i="6"/>
  <c r="J2649" i="6"/>
  <c r="J2651" i="6" s="1"/>
  <c r="G446" i="7" s="1"/>
  <c r="W446" i="7" s="1"/>
  <c r="X446" i="7" s="1"/>
  <c r="H2715" i="6"/>
  <c r="K2715" i="6"/>
  <c r="H2758" i="6"/>
  <c r="L2758" i="6" s="1"/>
  <c r="K2758" i="6"/>
  <c r="H2794" i="6"/>
  <c r="L2794" i="6" s="1"/>
  <c r="K2794" i="6"/>
  <c r="F2974" i="6"/>
  <c r="L2974" i="6" s="1"/>
  <c r="K2974" i="6"/>
  <c r="H2994" i="6"/>
  <c r="K2994" i="6"/>
  <c r="J3018" i="6"/>
  <c r="L3018" i="6" s="1"/>
  <c r="K3018" i="6"/>
  <c r="K3047" i="6"/>
  <c r="F3047" i="6"/>
  <c r="F3049" i="6" s="1"/>
  <c r="E514" i="7" s="1"/>
  <c r="Q514" i="7" s="1"/>
  <c r="R514" i="7" s="1"/>
  <c r="H3088" i="6"/>
  <c r="K3088" i="6"/>
  <c r="K3099" i="6"/>
  <c r="H3099" i="6"/>
  <c r="I3101" i="6" s="1"/>
  <c r="K3111" i="6"/>
  <c r="H3111" i="6"/>
  <c r="L3111" i="6" s="1"/>
  <c r="K3130" i="6"/>
  <c r="J3130" i="6"/>
  <c r="L3130" i="6" s="1"/>
  <c r="H3160" i="6"/>
  <c r="H3162" i="6" s="1"/>
  <c r="F533" i="7" s="1"/>
  <c r="T533" i="7" s="1"/>
  <c r="U533" i="7" s="1"/>
  <c r="K3160" i="6"/>
  <c r="H3282" i="6"/>
  <c r="H3286" i="6" s="1"/>
  <c r="F552" i="7" s="1"/>
  <c r="T552" i="7" s="1"/>
  <c r="U552" i="7" s="1"/>
  <c r="K3282" i="6"/>
  <c r="F3310" i="6"/>
  <c r="K3310" i="6"/>
  <c r="K3354" i="6"/>
  <c r="H3354" i="6"/>
  <c r="K3419" i="6"/>
  <c r="H3419" i="6"/>
  <c r="H3421" i="6" s="1"/>
  <c r="F574" i="7" s="1"/>
  <c r="T574" i="7" s="1"/>
  <c r="U574" i="7" s="1"/>
  <c r="J3429" i="6"/>
  <c r="J3432" i="6" s="1"/>
  <c r="G576" i="7" s="1"/>
  <c r="W576" i="7" s="1"/>
  <c r="X576" i="7" s="1"/>
  <c r="K3429" i="6"/>
  <c r="J3449" i="6"/>
  <c r="L3449" i="6" s="1"/>
  <c r="K3449" i="6"/>
  <c r="H3480" i="6"/>
  <c r="H3482" i="6" s="1"/>
  <c r="F584" i="7" s="1"/>
  <c r="K3480" i="6"/>
  <c r="J3553" i="6"/>
  <c r="L3553" i="6" s="1"/>
  <c r="K3553" i="6"/>
  <c r="J3577" i="6"/>
  <c r="L3577" i="6" s="1"/>
  <c r="K3577" i="6"/>
  <c r="J3595" i="6"/>
  <c r="L3595" i="6" s="1"/>
  <c r="K3595" i="6"/>
  <c r="K3627" i="6"/>
  <c r="F3627" i="6"/>
  <c r="L3627" i="6" s="1"/>
  <c r="H3655" i="6"/>
  <c r="L3655" i="6" s="1"/>
  <c r="K3655" i="6"/>
  <c r="J3685" i="6"/>
  <c r="J3690" i="6" s="1"/>
  <c r="G620" i="7" s="1"/>
  <c r="W620" i="7" s="1"/>
  <c r="X620" i="7" s="1"/>
  <c r="K3685" i="6"/>
  <c r="J3734" i="6"/>
  <c r="K3734" i="6"/>
  <c r="K307" i="6"/>
  <c r="F369" i="6"/>
  <c r="F264" i="6"/>
  <c r="L264" i="6" s="1"/>
  <c r="H808" i="6"/>
  <c r="L808" i="6" s="1"/>
  <c r="J325" i="6"/>
  <c r="H424" i="6"/>
  <c r="E425" i="6" s="1"/>
  <c r="J586" i="6"/>
  <c r="L586" i="6" s="1"/>
  <c r="H693" i="6"/>
  <c r="I695" i="6" s="1"/>
  <c r="J695" i="6" s="1"/>
  <c r="L695" i="6" s="1"/>
  <c r="K1177" i="6"/>
  <c r="K1405" i="6"/>
  <c r="J1494" i="6"/>
  <c r="J1541" i="6"/>
  <c r="J1544" i="6" s="1"/>
  <c r="G251" i="7" s="1"/>
  <c r="W251" i="7" s="1"/>
  <c r="X251" i="7" s="1"/>
  <c r="F1560" i="6"/>
  <c r="K1668" i="6"/>
  <c r="J2005" i="6"/>
  <c r="J2008" i="6" s="1"/>
  <c r="G334" i="7" s="1"/>
  <c r="W334" i="7" s="1"/>
  <c r="X334" i="7" s="1"/>
  <c r="J3521" i="6"/>
  <c r="L3521" i="6" s="1"/>
  <c r="J3745" i="6"/>
  <c r="L3745" i="6" s="1"/>
  <c r="J3849" i="6"/>
  <c r="J3850" i="6" s="1"/>
  <c r="G649" i="7" s="1"/>
  <c r="W649" i="7" s="1"/>
  <c r="X649" i="7" s="1"/>
  <c r="K3849" i="6"/>
  <c r="F1302" i="6"/>
  <c r="E1303" i="6" s="1"/>
  <c r="F1303" i="6" s="1"/>
  <c r="L1303" i="6" s="1"/>
  <c r="K1302" i="6"/>
  <c r="K1478" i="6"/>
  <c r="F1478" i="6"/>
  <c r="F1481" i="6" s="1"/>
  <c r="K442" i="6"/>
  <c r="F442" i="6"/>
  <c r="E444" i="6" s="1"/>
  <c r="F444" i="6" s="1"/>
  <c r="L444" i="6" s="1"/>
  <c r="F600" i="6"/>
  <c r="E601" i="6" s="1"/>
  <c r="F601" i="6" s="1"/>
  <c r="L601" i="6" s="1"/>
  <c r="K600" i="6"/>
  <c r="K1600" i="6"/>
  <c r="F1600" i="6"/>
  <c r="E1601" i="6" s="1"/>
  <c r="F1601" i="6" s="1"/>
  <c r="L1601" i="6" s="1"/>
  <c r="H401" i="6"/>
  <c r="E403" i="6" s="1"/>
  <c r="F403" i="6" s="1"/>
  <c r="L403" i="6" s="1"/>
  <c r="K401" i="6"/>
  <c r="J602" i="6"/>
  <c r="J605" i="6" s="1"/>
  <c r="G102" i="7" s="1"/>
  <c r="W102" i="7" s="1"/>
  <c r="X102" i="7" s="1"/>
  <c r="K602" i="6"/>
  <c r="K627" i="6"/>
  <c r="F627" i="6"/>
  <c r="L627" i="6" s="1"/>
  <c r="K657" i="6"/>
  <c r="F657" i="6"/>
  <c r="L657" i="6" s="1"/>
  <c r="J720" i="6"/>
  <c r="F775" i="6"/>
  <c r="L775" i="6" s="1"/>
  <c r="K775" i="6"/>
  <c r="J917" i="6"/>
  <c r="L917" i="6" s="1"/>
  <c r="K917" i="6"/>
  <c r="K947" i="6"/>
  <c r="F947" i="6"/>
  <c r="L947" i="6" s="1"/>
  <c r="J1168" i="6"/>
  <c r="J1171" i="6" s="1"/>
  <c r="G188" i="7" s="1"/>
  <c r="W188" i="7" s="1"/>
  <c r="X188" i="7" s="1"/>
  <c r="K1168" i="6"/>
  <c r="J1510" i="6"/>
  <c r="K1510" i="6"/>
  <c r="K2018" i="6"/>
  <c r="F2018" i="6"/>
  <c r="F2020" i="6" s="1"/>
  <c r="E336" i="7" s="1"/>
  <c r="Q336" i="7" s="1"/>
  <c r="R336" i="7" s="1"/>
  <c r="F2054" i="6"/>
  <c r="F2057" i="6" s="1"/>
  <c r="E343" i="7" s="1"/>
  <c r="Q343" i="7" s="1"/>
  <c r="R343" i="7" s="1"/>
  <c r="K2054" i="6"/>
  <c r="J2094" i="6"/>
  <c r="K2094" i="6"/>
  <c r="J2124" i="6"/>
  <c r="L2124" i="6" s="1"/>
  <c r="K2124" i="6"/>
  <c r="J2260" i="6"/>
  <c r="L2260" i="6" s="1"/>
  <c r="K2260" i="6"/>
  <c r="J2321" i="6"/>
  <c r="K2321" i="6"/>
  <c r="H2391" i="6"/>
  <c r="E2392" i="6" s="1"/>
  <c r="F2392" i="6" s="1"/>
  <c r="F2393" i="6" s="1"/>
  <c r="K2391" i="6"/>
  <c r="K2549" i="6"/>
  <c r="H2549" i="6"/>
  <c r="I2550" i="6" s="1"/>
  <c r="J2550" i="6" s="1"/>
  <c r="J2551" i="6" s="1"/>
  <c r="G427" i="7" s="1"/>
  <c r="W427" i="7" s="1"/>
  <c r="X427" i="7" s="1"/>
  <c r="H2608" i="6"/>
  <c r="H2609" i="6" s="1"/>
  <c r="K2608" i="6"/>
  <c r="K2622" i="6"/>
  <c r="H2622" i="6"/>
  <c r="L2622" i="6" s="1"/>
  <c r="H2630" i="6"/>
  <c r="H2631" i="6" s="1"/>
  <c r="F442" i="7" s="1"/>
  <c r="T442" i="7" s="1"/>
  <c r="U442" i="7" s="1"/>
  <c r="K2630" i="6"/>
  <c r="F2655" i="6"/>
  <c r="L2655" i="6" s="1"/>
  <c r="K2655" i="6"/>
  <c r="H2673" i="6"/>
  <c r="L2673" i="6" s="1"/>
  <c r="K2673" i="6"/>
  <c r="K2680" i="6"/>
  <c r="F2680" i="6"/>
  <c r="F2681" i="6" s="1"/>
  <c r="E451" i="7" s="1"/>
  <c r="Q451" i="7" s="1"/>
  <c r="R451" i="7" s="1"/>
  <c r="F2709" i="6"/>
  <c r="K2709" i="6"/>
  <c r="H2764" i="6"/>
  <c r="L2764" i="6" s="1"/>
  <c r="K2764" i="6"/>
  <c r="H2788" i="6"/>
  <c r="L2788" i="6" s="1"/>
  <c r="K2788" i="6"/>
  <c r="H2812" i="6"/>
  <c r="L2812" i="6" s="1"/>
  <c r="K2812" i="6"/>
  <c r="K2830" i="6"/>
  <c r="H2830" i="6"/>
  <c r="L2830" i="6" s="1"/>
  <c r="K2988" i="6"/>
  <c r="H2988" i="6"/>
  <c r="I2990" i="6" s="1"/>
  <c r="J2990" i="6" s="1"/>
  <c r="J2991" i="6" s="1"/>
  <c r="G504" i="7" s="1"/>
  <c r="W504" i="7" s="1"/>
  <c r="X504" i="7" s="1"/>
  <c r="J3012" i="6"/>
  <c r="L3012" i="6" s="1"/>
  <c r="K3012" i="6"/>
  <c r="J3036" i="6"/>
  <c r="L3036" i="6" s="1"/>
  <c r="K3036" i="6"/>
  <c r="K3068" i="6"/>
  <c r="J3068" i="6"/>
  <c r="L3068" i="6" s="1"/>
  <c r="J3139" i="6"/>
  <c r="L3139" i="6" s="1"/>
  <c r="K3139" i="6"/>
  <c r="J3204" i="6"/>
  <c r="L3204" i="6" s="1"/>
  <c r="K3204" i="6"/>
  <c r="K3267" i="6"/>
  <c r="H3267" i="6"/>
  <c r="L3267" i="6" s="1"/>
  <c r="K3316" i="6"/>
  <c r="F3316" i="6"/>
  <c r="L3316" i="6" s="1"/>
  <c r="J3324" i="6"/>
  <c r="J3326" i="6" s="1"/>
  <c r="G558" i="7" s="1"/>
  <c r="W558" i="7" s="1"/>
  <c r="X558" i="7" s="1"/>
  <c r="K3324" i="6"/>
  <c r="K3361" i="6"/>
  <c r="F3361" i="6"/>
  <c r="L3361" i="6" s="1"/>
  <c r="K3380" i="6"/>
  <c r="F3380" i="6"/>
  <c r="L3380" i="6" s="1"/>
  <c r="J3447" i="6"/>
  <c r="L3447" i="6" s="1"/>
  <c r="K3447" i="6"/>
  <c r="K3463" i="6"/>
  <c r="J3463" i="6"/>
  <c r="L3463" i="6" s="1"/>
  <c r="H3485" i="6"/>
  <c r="L3485" i="6" s="1"/>
  <c r="K3485" i="6"/>
  <c r="H3496" i="6"/>
  <c r="L3496" i="6" s="1"/>
  <c r="K3496" i="6"/>
  <c r="J3506" i="6"/>
  <c r="L3506" i="6" s="1"/>
  <c r="K3506" i="6"/>
  <c r="K3519" i="6"/>
  <c r="J3519" i="6"/>
  <c r="L3519" i="6" s="1"/>
  <c r="F3532" i="6"/>
  <c r="L3532" i="6" s="1"/>
  <c r="K3532" i="6"/>
  <c r="K3547" i="6"/>
  <c r="H3547" i="6"/>
  <c r="H3549" i="6" s="1"/>
  <c r="F595" i="7" s="1"/>
  <c r="T595" i="7" s="1"/>
  <c r="U595" i="7" s="1"/>
  <c r="J3571" i="6"/>
  <c r="L3571" i="6" s="1"/>
  <c r="K3571" i="6"/>
  <c r="K3589" i="6"/>
  <c r="J3589" i="6"/>
  <c r="K3706" i="6"/>
  <c r="J3706" i="6"/>
  <c r="L3706" i="6" s="1"/>
  <c r="K391" i="6"/>
  <c r="K362" i="6"/>
  <c r="K407" i="6"/>
  <c r="H762" i="6"/>
  <c r="L762" i="6" s="1"/>
  <c r="K801" i="6"/>
  <c r="K861" i="6"/>
  <c r="K1390" i="6"/>
  <c r="J1612" i="6"/>
  <c r="K2152" i="6"/>
  <c r="H1511" i="6"/>
  <c r="F247" i="7" s="1"/>
  <c r="T247" i="7" s="1"/>
  <c r="U247" i="7" s="1"/>
  <c r="H653" i="6"/>
  <c r="F109" i="7" s="1"/>
  <c r="T109" i="7" s="1"/>
  <c r="U109" i="7" s="1"/>
  <c r="J2075" i="6"/>
  <c r="G347" i="7" s="1"/>
  <c r="W347" i="7" s="1"/>
  <c r="X347" i="7" s="1"/>
  <c r="J1259" i="6"/>
  <c r="G208" i="7" s="1"/>
  <c r="W208" i="7" s="1"/>
  <c r="X208" i="7" s="1"/>
  <c r="F1556" i="6"/>
  <c r="E253" i="7" s="1"/>
  <c r="Q253" i="7" s="1"/>
  <c r="R253" i="7" s="1"/>
  <c r="J2153" i="6"/>
  <c r="G362" i="7" s="1"/>
  <c r="W362" i="7" s="1"/>
  <c r="X362" i="7" s="1"/>
  <c r="L1915" i="6"/>
  <c r="H4023" i="6"/>
  <c r="F681" i="7" s="1"/>
  <c r="T681" i="7" s="1"/>
  <c r="U681" i="7" s="1"/>
  <c r="L3188" i="6"/>
  <c r="F3408" i="6"/>
  <c r="E572" i="7" s="1"/>
  <c r="Q572" i="7" s="1"/>
  <c r="R572" i="7" s="1"/>
  <c r="K381" i="6"/>
  <c r="K3974" i="6"/>
  <c r="K4021" i="6"/>
  <c r="F2239" i="6"/>
  <c r="E378" i="7" s="1"/>
  <c r="Q378" i="7" s="1"/>
  <c r="R378" i="7" s="1"/>
  <c r="J2641" i="6"/>
  <c r="G444" i="7" s="1"/>
  <c r="W444" i="7" s="1"/>
  <c r="X444" i="7" s="1"/>
  <c r="G3299" i="6"/>
  <c r="H3299" i="6" s="1"/>
  <c r="L3299" i="6" s="1"/>
  <c r="F3624" i="6"/>
  <c r="E608" i="7" s="1"/>
  <c r="Q608" i="7" s="1"/>
  <c r="R608" i="7" s="1"/>
  <c r="F3716" i="6"/>
  <c r="E625" i="7" s="1"/>
  <c r="Q625" i="7" s="1"/>
  <c r="R625" i="7" s="1"/>
  <c r="K2745" i="6"/>
  <c r="K1999" i="6"/>
  <c r="K2320" i="6"/>
  <c r="F2244" i="6"/>
  <c r="E379" i="7" s="1"/>
  <c r="Q379" i="7" s="1"/>
  <c r="R379" i="7" s="1"/>
  <c r="J2646" i="6"/>
  <c r="G445" i="7" s="1"/>
  <c r="W445" i="7" s="1"/>
  <c r="X445" i="7" s="1"/>
  <c r="F3682" i="6"/>
  <c r="E619" i="7" s="1"/>
  <c r="J3902" i="6"/>
  <c r="G660" i="7" s="1"/>
  <c r="W660" i="7" s="1"/>
  <c r="X660" i="7" s="1"/>
  <c r="I4016" i="6"/>
  <c r="J4016" i="6" s="1"/>
  <c r="J4017" i="6" s="1"/>
  <c r="G680" i="7" s="1"/>
  <c r="W680" i="7" s="1"/>
  <c r="X680" i="7" s="1"/>
  <c r="K3681" i="6"/>
  <c r="K3925" i="6"/>
  <c r="H3471" i="6"/>
  <c r="F582" i="7" s="1"/>
  <c r="T582" i="7" s="1"/>
  <c r="U582" i="7" s="1"/>
  <c r="F3731" i="6"/>
  <c r="K2017" i="6"/>
  <c r="K2280" i="6"/>
  <c r="J2902" i="6"/>
  <c r="G489" i="7" s="1"/>
  <c r="W489" i="7" s="1"/>
  <c r="X489" i="7" s="1"/>
  <c r="F3443" i="6"/>
  <c r="E578" i="7" s="1"/>
  <c r="Q578" i="7" s="1"/>
  <c r="R578" i="7" s="1"/>
  <c r="K3761" i="6"/>
  <c r="K3905" i="6"/>
  <c r="K4015" i="6"/>
  <c r="H2085" i="6"/>
  <c r="F349" i="7" s="1"/>
  <c r="T349" i="7" s="1"/>
  <c r="U349" i="7" s="1"/>
  <c r="J3826" i="6"/>
  <c r="J3830" i="6" s="1"/>
  <c r="G644" i="7" s="1"/>
  <c r="W644" i="7" s="1"/>
  <c r="X644" i="7" s="1"/>
  <c r="K3826" i="6"/>
  <c r="J2966" i="6"/>
  <c r="L2966" i="6" s="1"/>
  <c r="K2966" i="6"/>
  <c r="F2285" i="6"/>
  <c r="L2285" i="6" s="1"/>
  <c r="K2285" i="6"/>
  <c r="F3186" i="6"/>
  <c r="L3186" i="6" s="1"/>
  <c r="K3186" i="6"/>
  <c r="F2488" i="6"/>
  <c r="E2489" i="6" s="1"/>
  <c r="F2489" i="6" s="1"/>
  <c r="L2489" i="6" s="1"/>
  <c r="K2488" i="6"/>
  <c r="K2464" i="6"/>
  <c r="F2464" i="6"/>
  <c r="E2465" i="6" s="1"/>
  <c r="F2465" i="6" s="1"/>
  <c r="L2465" i="6" s="1"/>
  <c r="F2402" i="6"/>
  <c r="F2405" i="6" s="1"/>
  <c r="E407" i="7" s="1"/>
  <c r="Q407" i="7" s="1"/>
  <c r="R407" i="7" s="1"/>
  <c r="K2000" i="6"/>
  <c r="F2000" i="6"/>
  <c r="L2000" i="6" s="1"/>
  <c r="K2065" i="6"/>
  <c r="F2065" i="6"/>
  <c r="F2066" i="6" s="1"/>
  <c r="E345" i="7" s="1"/>
  <c r="Q345" i="7" s="1"/>
  <c r="R345" i="7" s="1"/>
  <c r="K2083" i="6"/>
  <c r="F2083" i="6"/>
  <c r="F2085" i="6" s="1"/>
  <c r="J2088" i="6"/>
  <c r="L2088" i="6" s="1"/>
  <c r="K2088" i="6"/>
  <c r="H2095" i="6"/>
  <c r="H2097" i="6" s="1"/>
  <c r="F351" i="7" s="1"/>
  <c r="T351" i="7" s="1"/>
  <c r="U351" i="7" s="1"/>
  <c r="K2095" i="6"/>
  <c r="K2125" i="6"/>
  <c r="H2125" i="6"/>
  <c r="H2126" i="6" s="1"/>
  <c r="F356" i="7" s="1"/>
  <c r="T356" i="7" s="1"/>
  <c r="U356" i="7" s="1"/>
  <c r="F2137" i="6"/>
  <c r="K2137" i="6"/>
  <c r="K2160" i="6"/>
  <c r="F2160" i="6"/>
  <c r="L2160" i="6" s="1"/>
  <c r="J2167" i="6"/>
  <c r="L2167" i="6" s="1"/>
  <c r="K2167" i="6"/>
  <c r="H2176" i="6"/>
  <c r="L2176" i="6" s="1"/>
  <c r="K2176" i="6"/>
  <c r="F2189" i="6"/>
  <c r="F2192" i="6" s="1"/>
  <c r="E368" i="7" s="1"/>
  <c r="Q368" i="7" s="1"/>
  <c r="R368" i="7" s="1"/>
  <c r="K2189" i="6"/>
  <c r="J2229" i="6"/>
  <c r="J2230" i="6" s="1"/>
  <c r="G376" i="7" s="1"/>
  <c r="W376" i="7" s="1"/>
  <c r="X376" i="7" s="1"/>
  <c r="K2229" i="6"/>
  <c r="K2248" i="6"/>
  <c r="F2248" i="6"/>
  <c r="F2250" i="6" s="1"/>
  <c r="E380" i="7" s="1"/>
  <c r="Q380" i="7" s="1"/>
  <c r="R380" i="7" s="1"/>
  <c r="K2254" i="6"/>
  <c r="J2254" i="6"/>
  <c r="L2254" i="6" s="1"/>
  <c r="H2326" i="6"/>
  <c r="E2327" i="6" s="1"/>
  <c r="F2327" i="6" s="1"/>
  <c r="L2327" i="6" s="1"/>
  <c r="K2326" i="6"/>
  <c r="K2361" i="6"/>
  <c r="F2361" i="6"/>
  <c r="L2361" i="6" s="1"/>
  <c r="H2372" i="6"/>
  <c r="H2375" i="6" s="1"/>
  <c r="F402" i="7" s="1"/>
  <c r="T402" i="7" s="1"/>
  <c r="U402" i="7" s="1"/>
  <c r="H2379" i="6"/>
  <c r="E2380" i="6" s="1"/>
  <c r="F2380" i="6" s="1"/>
  <c r="L2380" i="6" s="1"/>
  <c r="K2379" i="6"/>
  <c r="J2390" i="6"/>
  <c r="H2434" i="6"/>
  <c r="H2474" i="6"/>
  <c r="K2474" i="6"/>
  <c r="F2494" i="6"/>
  <c r="F2495" i="6" s="1"/>
  <c r="K2494" i="6"/>
  <c r="H2508" i="6"/>
  <c r="K2554" i="6"/>
  <c r="F2554" i="6"/>
  <c r="F2556" i="6" s="1"/>
  <c r="E428" i="7" s="1"/>
  <c r="Q428" i="7" s="1"/>
  <c r="R428" i="7" s="1"/>
  <c r="J2565" i="6"/>
  <c r="L2565" i="6" s="1"/>
  <c r="K2565" i="6"/>
  <c r="J2603" i="6"/>
  <c r="J2604" i="6" s="1"/>
  <c r="G437" i="7" s="1"/>
  <c r="W437" i="7" s="1"/>
  <c r="X437" i="7" s="1"/>
  <c r="K2603" i="6"/>
  <c r="F2613" i="6"/>
  <c r="K2613" i="6"/>
  <c r="K2635" i="6"/>
  <c r="F2635" i="6"/>
  <c r="F2636" i="6" s="1"/>
  <c r="E443" i="7" s="1"/>
  <c r="Q443" i="7" s="1"/>
  <c r="R443" i="7" s="1"/>
  <c r="H2644" i="6"/>
  <c r="H2659" i="6"/>
  <c r="L2659" i="6" s="1"/>
  <c r="K2659" i="6"/>
  <c r="H2693" i="6"/>
  <c r="K2693" i="6"/>
  <c r="H2703" i="6"/>
  <c r="H2706" i="6" s="1"/>
  <c r="F455" i="7" s="1"/>
  <c r="T455" i="7" s="1"/>
  <c r="U455" i="7" s="1"/>
  <c r="K2703" i="6"/>
  <c r="J2711" i="6"/>
  <c r="J2712" i="6" s="1"/>
  <c r="G456" i="7" s="1"/>
  <c r="W456" i="7" s="1"/>
  <c r="X456" i="7" s="1"/>
  <c r="K2711" i="6"/>
  <c r="F2733" i="6"/>
  <c r="L2733" i="6" s="1"/>
  <c r="K2733" i="6"/>
  <c r="H2741" i="6"/>
  <c r="L2741" i="6" s="1"/>
  <c r="K2741" i="6"/>
  <c r="H2752" i="6"/>
  <c r="L2752" i="6" s="1"/>
  <c r="K2752" i="6"/>
  <c r="J2765" i="6"/>
  <c r="L2765" i="6" s="1"/>
  <c r="K2765" i="6"/>
  <c r="H2776" i="6"/>
  <c r="L2776" i="6" s="1"/>
  <c r="K2776" i="6"/>
  <c r="J2789" i="6"/>
  <c r="L2789" i="6" s="1"/>
  <c r="K2789" i="6"/>
  <c r="H2800" i="6"/>
  <c r="L2800" i="6" s="1"/>
  <c r="K2800" i="6"/>
  <c r="J2813" i="6"/>
  <c r="L2813" i="6" s="1"/>
  <c r="K2813" i="6"/>
  <c r="H2824" i="6"/>
  <c r="L2824" i="6" s="1"/>
  <c r="K2824" i="6"/>
  <c r="J2837" i="6"/>
  <c r="L2837" i="6" s="1"/>
  <c r="K2837" i="6"/>
  <c r="H2847" i="6"/>
  <c r="H2850" i="6" s="1"/>
  <c r="F479" i="7" s="1"/>
  <c r="T479" i="7" s="1"/>
  <c r="U479" i="7" s="1"/>
  <c r="K2847" i="6"/>
  <c r="H2858" i="6"/>
  <c r="L2858" i="6" s="1"/>
  <c r="K2858" i="6"/>
  <c r="H2883" i="6"/>
  <c r="K2883" i="6"/>
  <c r="J2895" i="6"/>
  <c r="J2896" i="6" s="1"/>
  <c r="G488" i="7" s="1"/>
  <c r="K2895" i="6"/>
  <c r="K2923" i="6"/>
  <c r="J2923" i="6"/>
  <c r="L2923" i="6" s="1"/>
  <c r="K2930" i="6"/>
  <c r="F2930" i="6"/>
  <c r="F2932" i="6" s="1"/>
  <c r="E494" i="7" s="1"/>
  <c r="Q494" i="7" s="1"/>
  <c r="R494" i="7" s="1"/>
  <c r="K2936" i="6"/>
  <c r="J2936" i="6"/>
  <c r="L2936" i="6" s="1"/>
  <c r="K2947" i="6"/>
  <c r="F2947" i="6"/>
  <c r="L2947" i="6" s="1"/>
  <c r="J2949" i="6"/>
  <c r="K2949" i="6"/>
  <c r="J2962" i="6"/>
  <c r="L2962" i="6" s="1"/>
  <c r="K2962" i="6"/>
  <c r="F2973" i="6"/>
  <c r="L2973" i="6" s="1"/>
  <c r="K2973" i="6"/>
  <c r="K2982" i="6"/>
  <c r="H2982" i="6"/>
  <c r="I2984" i="6" s="1"/>
  <c r="J2984" i="6" s="1"/>
  <c r="J2985" i="6" s="1"/>
  <c r="G503" i="7" s="1"/>
  <c r="W503" i="7" s="1"/>
  <c r="X503" i="7" s="1"/>
  <c r="F2989" i="6"/>
  <c r="F2991" i="6" s="1"/>
  <c r="K2989" i="6"/>
  <c r="J2995" i="6"/>
  <c r="L2995" i="6" s="1"/>
  <c r="K2995" i="6"/>
  <c r="J3006" i="6"/>
  <c r="L3006" i="6" s="1"/>
  <c r="K3006" i="6"/>
  <c r="K3017" i="6"/>
  <c r="H3017" i="6"/>
  <c r="H3020" i="6" s="1"/>
  <c r="F509" i="7" s="1"/>
  <c r="T509" i="7" s="1"/>
  <c r="U509" i="7" s="1"/>
  <c r="F3024" i="6"/>
  <c r="F3026" i="6" s="1"/>
  <c r="K3024" i="6"/>
  <c r="J3030" i="6"/>
  <c r="L3030" i="6" s="1"/>
  <c r="K3030" i="6"/>
  <c r="H3052" i="6"/>
  <c r="I3054" i="6" s="1"/>
  <c r="K3052" i="6"/>
  <c r="K3059" i="6"/>
  <c r="H3059" i="6"/>
  <c r="L3059" i="6" s="1"/>
  <c r="H3067" i="6"/>
  <c r="K3067" i="6"/>
  <c r="F3074" i="6"/>
  <c r="F3076" i="6" s="1"/>
  <c r="K3074" i="6"/>
  <c r="J3080" i="6"/>
  <c r="L3080" i="6" s="1"/>
  <c r="K3080" i="6"/>
  <c r="F3089" i="6"/>
  <c r="L3089" i="6" s="1"/>
  <c r="K3089" i="6"/>
  <c r="J3094" i="6"/>
  <c r="L3094" i="6" s="1"/>
  <c r="K3094" i="6"/>
  <c r="H3105" i="6"/>
  <c r="I3107" i="6" s="1"/>
  <c r="J3107" i="6" s="1"/>
  <c r="L3107" i="6" s="1"/>
  <c r="K3105" i="6"/>
  <c r="F3112" i="6"/>
  <c r="K3112" i="6"/>
  <c r="H3119" i="6"/>
  <c r="H3120" i="6" s="1"/>
  <c r="F525" i="7" s="1"/>
  <c r="K3119" i="6"/>
  <c r="J3125" i="6"/>
  <c r="L3125" i="6" s="1"/>
  <c r="K3125" i="6"/>
  <c r="H3135" i="6"/>
  <c r="K3135" i="6"/>
  <c r="F3161" i="6"/>
  <c r="L3161" i="6" s="1"/>
  <c r="K3161" i="6"/>
  <c r="J3167" i="6"/>
  <c r="L3167" i="6" s="1"/>
  <c r="K3177" i="6"/>
  <c r="J3177" i="6"/>
  <c r="L3177" i="6" s="1"/>
  <c r="H3180" i="6"/>
  <c r="H3183" i="6" s="1"/>
  <c r="F535" i="7" s="1"/>
  <c r="K3180" i="6"/>
  <c r="F3206" i="6"/>
  <c r="L3206" i="6" s="1"/>
  <c r="K3206" i="6"/>
  <c r="H3222" i="6"/>
  <c r="K3222" i="6"/>
  <c r="H3253" i="6"/>
  <c r="H3254" i="6" s="1"/>
  <c r="F547" i="7" s="1"/>
  <c r="K3253" i="6"/>
  <c r="K3260" i="6"/>
  <c r="J3260" i="6"/>
  <c r="L3260" i="6" s="1"/>
  <c r="K3271" i="6"/>
  <c r="F3271" i="6"/>
  <c r="F3272" i="6" s="1"/>
  <c r="L3272" i="6" s="1"/>
  <c r="J3295" i="6"/>
  <c r="L3295" i="6" s="1"/>
  <c r="K3295" i="6"/>
  <c r="H3323" i="6"/>
  <c r="L3323" i="6" s="1"/>
  <c r="K3323" i="6"/>
  <c r="F3330" i="6"/>
  <c r="L3330" i="6" s="1"/>
  <c r="K3330" i="6"/>
  <c r="J3336" i="6"/>
  <c r="J3337" i="6" s="1"/>
  <c r="G560" i="7" s="1"/>
  <c r="W560" i="7" s="1"/>
  <c r="X560" i="7" s="1"/>
  <c r="K3336" i="6"/>
  <c r="K3351" i="6"/>
  <c r="H3351" i="6"/>
  <c r="L3351" i="6" s="1"/>
  <c r="H3381" i="6"/>
  <c r="H3382" i="6" s="1"/>
  <c r="F567" i="7" s="1"/>
  <c r="T567" i="7" s="1"/>
  <c r="U567" i="7" s="1"/>
  <c r="K3381" i="6"/>
  <c r="K3412" i="6"/>
  <c r="F3412" i="6"/>
  <c r="F3414" i="6" s="1"/>
  <c r="E573" i="7" s="1"/>
  <c r="Q573" i="7" s="1"/>
  <c r="R573" i="7" s="1"/>
  <c r="K3435" i="6"/>
  <c r="F3435" i="6"/>
  <c r="F3437" i="6" s="1"/>
  <c r="E577" i="7" s="1"/>
  <c r="Q577" i="7" s="1"/>
  <c r="R577" i="7" s="1"/>
  <c r="J3441" i="6"/>
  <c r="K3441" i="6"/>
  <c r="H3448" i="6"/>
  <c r="K3448" i="6"/>
  <c r="F3461" i="6"/>
  <c r="L3461" i="6" s="1"/>
  <c r="K3461" i="6"/>
  <c r="F3475" i="6"/>
  <c r="K3475" i="6"/>
  <c r="J3481" i="6"/>
  <c r="L3481" i="6" s="1"/>
  <c r="K3481" i="6"/>
  <c r="H3491" i="6"/>
  <c r="L3491" i="6" s="1"/>
  <c r="K3491" i="6"/>
  <c r="F3497" i="6"/>
  <c r="K3497" i="6"/>
  <c r="J3502" i="6"/>
  <c r="J3503" i="6" s="1"/>
  <c r="G588" i="7" s="1"/>
  <c r="W588" i="7" s="1"/>
  <c r="X588" i="7" s="1"/>
  <c r="K3502" i="6"/>
  <c r="J3509" i="6"/>
  <c r="L3509" i="6" s="1"/>
  <c r="K3509" i="6"/>
  <c r="H3520" i="6"/>
  <c r="K3520" i="6"/>
  <c r="H3527" i="6"/>
  <c r="H3529" i="6" s="1"/>
  <c r="F592" i="7" s="1"/>
  <c r="T592" i="7" s="1"/>
  <c r="U592" i="7" s="1"/>
  <c r="K3527" i="6"/>
  <c r="F3534" i="6"/>
  <c r="L3534" i="6" s="1"/>
  <c r="K3534" i="6"/>
  <c r="F3546" i="6"/>
  <c r="K3546" i="6"/>
  <c r="J3552" i="6"/>
  <c r="L3552" i="6" s="1"/>
  <c r="K3552" i="6"/>
  <c r="J3559" i="6"/>
  <c r="L3559" i="6" s="1"/>
  <c r="K3559" i="6"/>
  <c r="H3570" i="6"/>
  <c r="K3570" i="6"/>
  <c r="J3583" i="6"/>
  <c r="L3583" i="6" s="1"/>
  <c r="K3583" i="6"/>
  <c r="H3594" i="6"/>
  <c r="H3597" i="6" s="1"/>
  <c r="F603" i="7" s="1"/>
  <c r="K3594" i="6"/>
  <c r="K3611" i="6"/>
  <c r="F3611" i="6"/>
  <c r="L3611" i="6" s="1"/>
  <c r="H3637" i="6"/>
  <c r="H3639" i="6" s="1"/>
  <c r="F611" i="7" s="1"/>
  <c r="H1217" i="6" s="1"/>
  <c r="H1218" i="6" s="1"/>
  <c r="K3637" i="6"/>
  <c r="F3648" i="6"/>
  <c r="F3651" i="6" s="1"/>
  <c r="E613" i="7" s="1"/>
  <c r="Q613" i="7" s="1"/>
  <c r="R613" i="7" s="1"/>
  <c r="K3648" i="6"/>
  <c r="J3654" i="6"/>
  <c r="L3654" i="6" s="1"/>
  <c r="K3654" i="6"/>
  <c r="H3665" i="6"/>
  <c r="L3665" i="6" s="1"/>
  <c r="K3665" i="6"/>
  <c r="J3672" i="6"/>
  <c r="L3672" i="6" s="1"/>
  <c r="K3672" i="6"/>
  <c r="H3688" i="6"/>
  <c r="K3688" i="6"/>
  <c r="K3705" i="6"/>
  <c r="F3705" i="6"/>
  <c r="F3707" i="6" s="1"/>
  <c r="E623" i="7" s="1"/>
  <c r="K3710" i="6"/>
  <c r="J3710" i="6"/>
  <c r="J3711" i="6" s="1"/>
  <c r="G624" i="7" s="1"/>
  <c r="W624" i="7" s="1"/>
  <c r="X624" i="7" s="1"/>
  <c r="H3719" i="6"/>
  <c r="K3719" i="6"/>
  <c r="K3725" i="6"/>
  <c r="F3725" i="6"/>
  <c r="L3725" i="6" s="1"/>
  <c r="K3730" i="6"/>
  <c r="J3730" i="6"/>
  <c r="L3730" i="6" s="1"/>
  <c r="H3739" i="6"/>
  <c r="K3739" i="6"/>
  <c r="J3752" i="6"/>
  <c r="K3752" i="6"/>
  <c r="H3774" i="6"/>
  <c r="K3774" i="6"/>
  <c r="K3786" i="6"/>
  <c r="F3786" i="6"/>
  <c r="L3786" i="6" s="1"/>
  <c r="K3798" i="6"/>
  <c r="F3798" i="6"/>
  <c r="F3799" i="6" s="1"/>
  <c r="L3799" i="6" s="1"/>
  <c r="K3814" i="6"/>
  <c r="F3814" i="6"/>
  <c r="L3814" i="6" s="1"/>
  <c r="J3816" i="6"/>
  <c r="K3816" i="6"/>
  <c r="F3841" i="6"/>
  <c r="F3842" i="6" s="1"/>
  <c r="E647" i="7" s="1"/>
  <c r="Q647" i="7" s="1"/>
  <c r="R647" i="7" s="1"/>
  <c r="K3841" i="6"/>
  <c r="F3861" i="6"/>
  <c r="L3861" i="6" s="1"/>
  <c r="K3861" i="6"/>
  <c r="J3867" i="6"/>
  <c r="K3867" i="6"/>
  <c r="J3880" i="6"/>
  <c r="J3881" i="6" s="1"/>
  <c r="G655" i="7" s="1"/>
  <c r="W655" i="7" s="1"/>
  <c r="X655" i="7" s="1"/>
  <c r="K3880" i="6"/>
  <c r="H3892" i="6"/>
  <c r="H3893" i="6" s="1"/>
  <c r="F658" i="7" s="1"/>
  <c r="T658" i="7" s="1"/>
  <c r="U658" i="7" s="1"/>
  <c r="K3892" i="6"/>
  <c r="K3916" i="6"/>
  <c r="F3916" i="6"/>
  <c r="L3916" i="6" s="1"/>
  <c r="H3937" i="6"/>
  <c r="H3941" i="6" s="1"/>
  <c r="F668" i="7" s="1"/>
  <c r="K3937" i="6"/>
  <c r="H3945" i="6"/>
  <c r="L3945" i="6" s="1"/>
  <c r="K3945" i="6"/>
  <c r="F3955" i="6"/>
  <c r="K3955" i="6"/>
  <c r="J3961" i="6"/>
  <c r="L3961" i="6" s="1"/>
  <c r="K3961" i="6"/>
  <c r="H4032" i="6"/>
  <c r="H4033" i="6" s="1"/>
  <c r="F683" i="7" s="1"/>
  <c r="T683" i="7" s="1"/>
  <c r="U683" i="7" s="1"/>
  <c r="K4032" i="6"/>
  <c r="J629" i="6"/>
  <c r="G105" i="7" s="1"/>
  <c r="W105" i="7" s="1"/>
  <c r="X105" i="7" s="1"/>
  <c r="J439" i="6"/>
  <c r="G77" i="7" s="1"/>
  <c r="W77" i="7" s="1"/>
  <c r="X77" i="7" s="1"/>
  <c r="J491" i="6"/>
  <c r="G86" i="7" s="1"/>
  <c r="W86" i="7" s="1"/>
  <c r="X86" i="7" s="1"/>
  <c r="J505" i="6"/>
  <c r="G88" i="7" s="1"/>
  <c r="W88" i="7" s="1"/>
  <c r="X88" i="7" s="1"/>
  <c r="L561" i="6"/>
  <c r="L779" i="6"/>
  <c r="F1528" i="6"/>
  <c r="L1528" i="6" s="1"/>
  <c r="F1727" i="6"/>
  <c r="L1727" i="6" s="1"/>
  <c r="F1984" i="6"/>
  <c r="E330" i="7" s="1"/>
  <c r="Q330" i="7" s="1"/>
  <c r="R330" i="7" s="1"/>
  <c r="F1990" i="6"/>
  <c r="E331" i="7" s="1"/>
  <c r="Q331" i="7" s="1"/>
  <c r="R331" i="7" s="1"/>
  <c r="F1999" i="6"/>
  <c r="H2017" i="6"/>
  <c r="L2017" i="6" s="1"/>
  <c r="J2027" i="6"/>
  <c r="G337" i="7" s="1"/>
  <c r="W337" i="7" s="1"/>
  <c r="X337" i="7" s="1"/>
  <c r="K2151" i="6"/>
  <c r="L2404" i="6"/>
  <c r="H2650" i="6"/>
  <c r="L2650" i="6" s="1"/>
  <c r="J68" i="6"/>
  <c r="G16" i="7" s="1"/>
  <c r="W16" i="7" s="1"/>
  <c r="X16" i="7" s="1"/>
  <c r="J266" i="6"/>
  <c r="G52" i="7" s="1"/>
  <c r="W52" i="7" s="1"/>
  <c r="X52" i="7" s="1"/>
  <c r="L438" i="6"/>
  <c r="L1909" i="6"/>
  <c r="L1950" i="6"/>
  <c r="L488" i="6"/>
  <c r="L552" i="6"/>
  <c r="H1259" i="6"/>
  <c r="F208" i="7" s="1"/>
  <c r="T208" i="7" s="1"/>
  <c r="U208" i="7" s="1"/>
  <c r="L1933" i="6"/>
  <c r="L1939" i="6"/>
  <c r="L2001" i="6"/>
  <c r="L497" i="6"/>
  <c r="E620" i="6"/>
  <c r="F620" i="6" s="1"/>
  <c r="L620" i="6" s="1"/>
  <c r="H1481" i="6"/>
  <c r="F241" i="7" s="1"/>
  <c r="T241" i="7" s="1"/>
  <c r="U241" i="7" s="1"/>
  <c r="E384" i="6"/>
  <c r="F384" i="6" s="1"/>
  <c r="L384" i="6" s="1"/>
  <c r="L483" i="6"/>
  <c r="L1691" i="6"/>
  <c r="L2019" i="6"/>
  <c r="K2684" i="6"/>
  <c r="J2745" i="6"/>
  <c r="J2748" i="6" s="1"/>
  <c r="G462" i="7" s="1"/>
  <c r="W462" i="7" s="1"/>
  <c r="X462" i="7" s="1"/>
  <c r="L145" i="6"/>
  <c r="L1685" i="6"/>
  <c r="J2328" i="6"/>
  <c r="G395" i="7" s="1"/>
  <c r="W395" i="7" s="1"/>
  <c r="X395" i="7" s="1"/>
  <c r="J2609" i="6"/>
  <c r="G438" i="7" s="1"/>
  <c r="W438" i="7" s="1"/>
  <c r="X438" i="7" s="1"/>
  <c r="H3008" i="6"/>
  <c r="F507" i="7" s="1"/>
  <c r="T507" i="7" s="1"/>
  <c r="U507" i="7" s="1"/>
  <c r="J3120" i="6"/>
  <c r="G525" i="7" s="1"/>
  <c r="J3763" i="6"/>
  <c r="G634" i="7" s="1"/>
  <c r="I1806" i="6" s="1"/>
  <c r="J1806" i="6" s="1"/>
  <c r="J1807" i="6" s="1"/>
  <c r="G298" i="7" s="1"/>
  <c r="W298" i="7" s="1"/>
  <c r="X298" i="7" s="1"/>
  <c r="H3907" i="6"/>
  <c r="F661" i="7" s="1"/>
  <c r="T661" i="7" s="1"/>
  <c r="U661" i="7" s="1"/>
  <c r="H3958" i="6"/>
  <c r="F671" i="7" s="1"/>
  <c r="T671" i="7" s="1"/>
  <c r="U671" i="7" s="1"/>
  <c r="H3977" i="6"/>
  <c r="F674" i="7" s="1"/>
  <c r="T674" i="7" s="1"/>
  <c r="U674" i="7" s="1"/>
  <c r="F2268" i="6"/>
  <c r="E383" i="7" s="1"/>
  <c r="Q383" i="7" s="1"/>
  <c r="R383" i="7" s="1"/>
  <c r="H2335" i="6"/>
  <c r="F396" i="7" s="1"/>
  <c r="T396" i="7" s="1"/>
  <c r="U396" i="7" s="1"/>
  <c r="F2551" i="6"/>
  <c r="E427" i="7" s="1"/>
  <c r="Q427" i="7" s="1"/>
  <c r="R427" i="7" s="1"/>
  <c r="F2619" i="6"/>
  <c r="E440" i="7" s="1"/>
  <c r="Q440" i="7" s="1"/>
  <c r="R440" i="7" s="1"/>
  <c r="I3048" i="6"/>
  <c r="K3048" i="6" s="1"/>
  <c r="F3561" i="6"/>
  <c r="E597" i="7" s="1"/>
  <c r="Q597" i="7" s="1"/>
  <c r="R597" i="7" s="1"/>
  <c r="F3573" i="6"/>
  <c r="E599" i="7" s="1"/>
  <c r="Q599" i="7" s="1"/>
  <c r="R599" i="7" s="1"/>
  <c r="J3629" i="6"/>
  <c r="L3822" i="6"/>
  <c r="H3952" i="6"/>
  <c r="F670" i="7" s="1"/>
  <c r="T670" i="7" s="1"/>
  <c r="U670" i="7" s="1"/>
  <c r="L2348" i="6"/>
  <c r="L2479" i="6"/>
  <c r="L3194" i="6"/>
  <c r="J3529" i="6"/>
  <c r="G592" i="7" s="1"/>
  <c r="H3619" i="6"/>
  <c r="F607" i="7" s="1"/>
  <c r="J3997" i="6"/>
  <c r="G677" i="7" s="1"/>
  <c r="H4004" i="6"/>
  <c r="F678" i="7" s="1"/>
  <c r="H2914" i="6"/>
  <c r="F491" i="7" s="1"/>
  <c r="F3555" i="6"/>
  <c r="F3591" i="6"/>
  <c r="E602" i="7" s="1"/>
  <c r="Q602" i="7" s="1"/>
  <c r="R602" i="7" s="1"/>
  <c r="J3971" i="6"/>
  <c r="G673" i="7" s="1"/>
  <c r="W673" i="7" s="1"/>
  <c r="X673" i="7" s="1"/>
  <c r="H1978" i="6"/>
  <c r="F329" i="7" s="1"/>
  <c r="T329" i="7" s="1"/>
  <c r="U329" i="7" s="1"/>
  <c r="F2121" i="6"/>
  <c r="E355" i="7" s="1"/>
  <c r="Q355" i="7" s="1"/>
  <c r="R355" i="7" s="1"/>
  <c r="F2126" i="6"/>
  <c r="E356" i="7" s="1"/>
  <c r="Q356" i="7" s="1"/>
  <c r="R356" i="7" s="1"/>
  <c r="H2139" i="6"/>
  <c r="F359" i="7" s="1"/>
  <c r="T359" i="7" s="1"/>
  <c r="U359" i="7" s="1"/>
  <c r="J2405" i="6"/>
  <c r="G407" i="7" s="1"/>
  <c r="W407" i="7" s="1"/>
  <c r="X407" i="7" s="1"/>
  <c r="L2710" i="6"/>
  <c r="H2724" i="6"/>
  <c r="F458" i="7" s="1"/>
  <c r="T458" i="7" s="1"/>
  <c r="U458" i="7" s="1"/>
  <c r="L2859" i="6"/>
  <c r="H2926" i="6"/>
  <c r="F493" i="7" s="1"/>
  <c r="G56" i="6" s="1"/>
  <c r="H56" i="6" s="1"/>
  <c r="H57" i="6" s="1"/>
  <c r="F14" i="7" s="1"/>
  <c r="T14" i="7" s="1"/>
  <c r="U14" i="7" s="1"/>
  <c r="I2937" i="6"/>
  <c r="J2937" i="6" s="1"/>
  <c r="L2937" i="6" s="1"/>
  <c r="F3020" i="6"/>
  <c r="E509" i="7" s="1"/>
  <c r="Q509" i="7" s="1"/>
  <c r="R509" i="7" s="1"/>
  <c r="F3032" i="6"/>
  <c r="E511" i="7" s="1"/>
  <c r="Q511" i="7" s="1"/>
  <c r="R511" i="7" s="1"/>
  <c r="H3189" i="6"/>
  <c r="F536" i="7" s="1"/>
  <c r="T536" i="7" s="1"/>
  <c r="U536" i="7" s="1"/>
  <c r="H3200" i="6"/>
  <c r="F538" i="7" s="1"/>
  <c r="T538" i="7" s="1"/>
  <c r="U538" i="7" s="1"/>
  <c r="H3219" i="6"/>
  <c r="F541" i="7" s="1"/>
  <c r="G571" i="6" s="1"/>
  <c r="H571" i="6" s="1"/>
  <c r="J3493" i="6"/>
  <c r="G586" i="7" s="1"/>
  <c r="W586" i="7" s="1"/>
  <c r="X586" i="7" s="1"/>
  <c r="L3528" i="6"/>
  <c r="J2085" i="6"/>
  <c r="G349" i="7" s="1"/>
  <c r="W349" i="7" s="1"/>
  <c r="X349" i="7" s="1"/>
  <c r="H3543" i="6"/>
  <c r="F594" i="7" s="1"/>
  <c r="G1151" i="6" s="1"/>
  <c r="H1151" i="6" s="1"/>
  <c r="J3912" i="6"/>
  <c r="G662" i="7" s="1"/>
  <c r="W662" i="7" s="1"/>
  <c r="X662" i="7" s="1"/>
  <c r="H2250" i="6"/>
  <c r="F380" i="7" s="1"/>
  <c r="T380" i="7" s="1"/>
  <c r="U380" i="7" s="1"/>
  <c r="L2362" i="6"/>
  <c r="L2386" i="6"/>
  <c r="L2398" i="6"/>
  <c r="J2556" i="6"/>
  <c r="G428" i="7" s="1"/>
  <c r="W428" i="7" s="1"/>
  <c r="X428" i="7" s="1"/>
  <c r="F2568" i="6"/>
  <c r="E430" i="7" s="1"/>
  <c r="Q430" i="7" s="1"/>
  <c r="R430" i="7" s="1"/>
  <c r="J2694" i="6"/>
  <c r="G453" i="7" s="1"/>
  <c r="W453" i="7" s="1"/>
  <c r="X453" i="7" s="1"/>
  <c r="L2740" i="6"/>
  <c r="G2907" i="6"/>
  <c r="H2907" i="6" s="1"/>
  <c r="L2907" i="6" s="1"/>
  <c r="H2932" i="6"/>
  <c r="F494" i="7" s="1"/>
  <c r="T494" i="7" s="1"/>
  <c r="U494" i="7" s="1"/>
  <c r="F3038" i="6"/>
  <c r="J3307" i="6"/>
  <c r="G555" i="7" s="1"/>
  <c r="W555" i="7" s="1"/>
  <c r="X555" i="7" s="1"/>
  <c r="J3907" i="6"/>
  <c r="G661" i="7" s="1"/>
  <c r="W661" i="7" s="1"/>
  <c r="X661" i="7" s="1"/>
  <c r="H3912" i="6"/>
  <c r="F662" i="7" s="1"/>
  <c r="T662" i="7" s="1"/>
  <c r="U662" i="7" s="1"/>
  <c r="J1996" i="6"/>
  <c r="G332" i="7" s="1"/>
  <c r="W332" i="7" s="1"/>
  <c r="X332" i="7" s="1"/>
  <c r="J1501" i="6"/>
  <c r="G245" i="7" s="1"/>
  <c r="W245" i="7" s="1"/>
  <c r="X245" i="7" s="1"/>
  <c r="J1506" i="6"/>
  <c r="G246" i="7" s="1"/>
  <c r="W246" i="7" s="1"/>
  <c r="X246" i="7" s="1"/>
  <c r="F2262" i="6"/>
  <c r="E382" i="7" s="1"/>
  <c r="Q382" i="7" s="1"/>
  <c r="R382" i="7" s="1"/>
  <c r="H2273" i="6"/>
  <c r="F384" i="7" s="1"/>
  <c r="T384" i="7" s="1"/>
  <c r="U384" i="7" s="1"/>
  <c r="L2295" i="6"/>
  <c r="H2641" i="6"/>
  <c r="F444" i="7" s="1"/>
  <c r="T444" i="7" s="1"/>
  <c r="U444" i="7" s="1"/>
  <c r="F3070" i="6"/>
  <c r="E517" i="7" s="1"/>
  <c r="Q517" i="7" s="1"/>
  <c r="R517" i="7" s="1"/>
  <c r="F3083" i="6"/>
  <c r="E519" i="7" s="1"/>
  <c r="Q519" i="7" s="1"/>
  <c r="R519" i="7" s="1"/>
  <c r="F3132" i="6"/>
  <c r="E527" i="7" s="1"/>
  <c r="Q527" i="7" s="1"/>
  <c r="R527" i="7" s="1"/>
  <c r="J3195" i="6"/>
  <c r="G537" i="7" s="1"/>
  <c r="W537" i="7" s="1"/>
  <c r="X537" i="7" s="1"/>
  <c r="I3297" i="6"/>
  <c r="J3297" i="6" s="1"/>
  <c r="L3297" i="6" s="1"/>
  <c r="L3762" i="6"/>
  <c r="J3864" i="6"/>
  <c r="G651" i="7" s="1"/>
  <c r="W651" i="7" s="1"/>
  <c r="X651" i="7" s="1"/>
  <c r="H4017" i="6"/>
  <c r="F680" i="7" s="1"/>
  <c r="T680" i="7" s="1"/>
  <c r="U680" i="7" s="1"/>
  <c r="E604" i="6"/>
  <c r="F604" i="6" s="1"/>
  <c r="L604" i="6" s="1"/>
  <c r="H505" i="6"/>
  <c r="F88" i="7" s="1"/>
  <c r="T88" i="7" s="1"/>
  <c r="U88" i="7" s="1"/>
  <c r="G706" i="6"/>
  <c r="H706" i="6" s="1"/>
  <c r="L706" i="6" s="1"/>
  <c r="I1977" i="6"/>
  <c r="F2097" i="6"/>
  <c r="E351" i="7" s="1"/>
  <c r="Q351" i="7" s="1"/>
  <c r="R351" i="7" s="1"/>
  <c r="H2192" i="6"/>
  <c r="F368" i="7" s="1"/>
  <c r="T368" i="7" s="1"/>
  <c r="U368" i="7" s="1"/>
  <c r="J2381" i="6"/>
  <c r="G403" i="7" s="1"/>
  <c r="W403" i="7" s="1"/>
  <c r="X403" i="7" s="1"/>
  <c r="L2514" i="6"/>
  <c r="H2656" i="6"/>
  <c r="F447" i="7" s="1"/>
  <c r="T447" i="7" s="1"/>
  <c r="U447" i="7" s="1"/>
  <c r="H2891" i="6"/>
  <c r="F487" i="7" s="1"/>
  <c r="T487" i="7" s="1"/>
  <c r="U487" i="7" s="1"/>
  <c r="J2920" i="6"/>
  <c r="G492" i="7" s="1"/>
  <c r="W492" i="7" s="1"/>
  <c r="X492" i="7" s="1"/>
  <c r="F2963" i="6"/>
  <c r="E499" i="7" s="1"/>
  <c r="Q499" i="7" s="1"/>
  <c r="R499" i="7" s="1"/>
  <c r="F2997" i="6"/>
  <c r="E505" i="7" s="1"/>
  <c r="Q505" i="7" s="1"/>
  <c r="R505" i="7" s="1"/>
  <c r="I3075" i="6"/>
  <c r="J3075" i="6" s="1"/>
  <c r="J3076" i="6" s="1"/>
  <c r="G518" i="7" s="1"/>
  <c r="J3286" i="6"/>
  <c r="G552" i="7" s="1"/>
  <c r="W552" i="7" s="1"/>
  <c r="X552" i="7" s="1"/>
  <c r="H3388" i="6"/>
  <c r="F568" i="7" s="1"/>
  <c r="T568" i="7" s="1"/>
  <c r="U568" i="7" s="1"/>
  <c r="H3864" i="6"/>
  <c r="F651" i="7" s="1"/>
  <c r="T651" i="7" s="1"/>
  <c r="U651" i="7" s="1"/>
  <c r="J2891" i="6"/>
  <c r="G487" i="7" s="1"/>
  <c r="W487" i="7" s="1"/>
  <c r="X487" i="7" s="1"/>
  <c r="H3049" i="6"/>
  <c r="F514" i="7" s="1"/>
  <c r="T514" i="7" s="1"/>
  <c r="U514" i="7" s="1"/>
  <c r="J3355" i="6"/>
  <c r="G563" i="7" s="1"/>
  <c r="W563" i="7" s="1"/>
  <c r="X563" i="7" s="1"/>
  <c r="J3471" i="6"/>
  <c r="G582" i="7" s="1"/>
  <c r="W582" i="7" s="1"/>
  <c r="X582" i="7" s="1"/>
  <c r="I3618" i="6"/>
  <c r="K3618" i="6" s="1"/>
  <c r="F1978" i="6"/>
  <c r="E329" i="7" s="1"/>
  <c r="Q329" i="7" s="1"/>
  <c r="R329" i="7" s="1"/>
  <c r="J2062" i="6"/>
  <c r="G344" i="7" s="1"/>
  <c r="W344" i="7" s="1"/>
  <c r="X344" i="7" s="1"/>
  <c r="F2116" i="6"/>
  <c r="E354" i="7" s="1"/>
  <c r="Q354" i="7" s="1"/>
  <c r="R354" i="7" s="1"/>
  <c r="H2121" i="6"/>
  <c r="F355" i="7" s="1"/>
  <c r="T355" i="7" s="1"/>
  <c r="U355" i="7" s="1"/>
  <c r="J2139" i="6"/>
  <c r="G359" i="7" s="1"/>
  <c r="W359" i="7" s="1"/>
  <c r="X359" i="7" s="1"/>
  <c r="H2153" i="6"/>
  <c r="J2335" i="6"/>
  <c r="G396" i="7" s="1"/>
  <c r="W396" i="7" s="1"/>
  <c r="X396" i="7" s="1"/>
  <c r="H2556" i="6"/>
  <c r="F428" i="7" s="1"/>
  <c r="T428" i="7" s="1"/>
  <c r="U428" i="7" s="1"/>
  <c r="H2614" i="6"/>
  <c r="F439" i="7" s="1"/>
  <c r="T439" i="7" s="1"/>
  <c r="U439" i="7" s="1"/>
  <c r="H2712" i="6"/>
  <c r="F456" i="7" s="1"/>
  <c r="T456" i="7" s="1"/>
  <c r="U456" i="7" s="1"/>
  <c r="F2885" i="6"/>
  <c r="E486" i="7" s="1"/>
  <c r="Q486" i="7" s="1"/>
  <c r="R486" i="7" s="1"/>
  <c r="J2914" i="6"/>
  <c r="G491" i="7" s="1"/>
  <c r="W491" i="7" s="1"/>
  <c r="X491" i="7" s="1"/>
  <c r="J2975" i="6"/>
  <c r="G501" i="7" s="1"/>
  <c r="W501" i="7" s="1"/>
  <c r="X501" i="7" s="1"/>
  <c r="I3442" i="6"/>
  <c r="J3442" i="6" s="1"/>
  <c r="L3442" i="6" s="1"/>
  <c r="H3763" i="6"/>
  <c r="J3805" i="6"/>
  <c r="G641" i="7" s="1"/>
  <c r="W641" i="7" s="1"/>
  <c r="X641" i="7" s="1"/>
  <c r="E3911" i="6"/>
  <c r="F3911" i="6" s="1"/>
  <c r="L3911" i="6" s="1"/>
  <c r="J3941" i="6"/>
  <c r="G668" i="7" s="1"/>
  <c r="L4015" i="6"/>
  <c r="H3707" i="6"/>
  <c r="F623" i="7" s="1"/>
  <c r="J3857" i="6"/>
  <c r="G650" i="7" s="1"/>
  <c r="W650" i="7" s="1"/>
  <c r="X650" i="7" s="1"/>
  <c r="J2342" i="6"/>
  <c r="G397" i="7" s="1"/>
  <c r="W397" i="7" s="1"/>
  <c r="X397" i="7" s="1"/>
  <c r="H2363" i="6"/>
  <c r="F400" i="7" s="1"/>
  <c r="T400" i="7" s="1"/>
  <c r="U400" i="7" s="1"/>
  <c r="F3603" i="6"/>
  <c r="E604" i="7" s="1"/>
  <c r="Q604" i="7" s="1"/>
  <c r="R604" i="7" s="1"/>
  <c r="J3721" i="6"/>
  <c r="G626" i="7" s="1"/>
  <c r="W626" i="7" s="1"/>
  <c r="X626" i="7" s="1"/>
  <c r="J452" i="6"/>
  <c r="G79" i="7" s="1"/>
  <c r="W79" i="7" s="1"/>
  <c r="X79" i="7" s="1"/>
  <c r="L1430" i="6"/>
  <c r="I363" i="6"/>
  <c r="J363" i="6" s="1"/>
  <c r="L363" i="6" s="1"/>
  <c r="J467" i="6"/>
  <c r="G82" i="7" s="1"/>
  <c r="W82" i="7" s="1"/>
  <c r="X82" i="7" s="1"/>
  <c r="H621" i="6"/>
  <c r="F104" i="7" s="1"/>
  <c r="T104" i="7" s="1"/>
  <c r="U104" i="7" s="1"/>
  <c r="E634" i="6"/>
  <c r="F634" i="6" s="1"/>
  <c r="L634" i="6" s="1"/>
  <c r="J653" i="6"/>
  <c r="G109" i="7" s="1"/>
  <c r="W109" i="7" s="1"/>
  <c r="X109" i="7" s="1"/>
  <c r="F1496" i="6"/>
  <c r="E244" i="7" s="1"/>
  <c r="Q244" i="7" s="1"/>
  <c r="R244" i="7" s="1"/>
  <c r="F1511" i="6"/>
  <c r="E247" i="7" s="1"/>
  <c r="Q247" i="7" s="1"/>
  <c r="R247" i="7" s="1"/>
  <c r="H2002" i="6"/>
  <c r="F333" i="7" s="1"/>
  <c r="T333" i="7" s="1"/>
  <c r="U333" i="7" s="1"/>
  <c r="J2020" i="6"/>
  <c r="G336" i="7" s="1"/>
  <c r="W336" i="7" s="1"/>
  <c r="X336" i="7" s="1"/>
  <c r="H2405" i="6"/>
  <c r="F407" i="7" s="1"/>
  <c r="T407" i="7" s="1"/>
  <c r="U407" i="7" s="1"/>
  <c r="J2724" i="6"/>
  <c r="G458" i="7" s="1"/>
  <c r="W458" i="7" s="1"/>
  <c r="X458" i="7" s="1"/>
  <c r="H2736" i="6"/>
  <c r="F460" i="7" s="1"/>
  <c r="T460" i="7" s="1"/>
  <c r="U460" i="7" s="1"/>
  <c r="F2855" i="6"/>
  <c r="E480" i="7" s="1"/>
  <c r="Q480" i="7" s="1"/>
  <c r="R480" i="7" s="1"/>
  <c r="H2920" i="6"/>
  <c r="F492" i="7" s="1"/>
  <c r="T492" i="7" s="1"/>
  <c r="U492" i="7" s="1"/>
  <c r="I3037" i="6"/>
  <c r="J3037" i="6" s="1"/>
  <c r="H3142" i="6"/>
  <c r="F529" i="7" s="1"/>
  <c r="T529" i="7" s="1"/>
  <c r="U529" i="7" s="1"/>
  <c r="J3189" i="6"/>
  <c r="G536" i="7" s="1"/>
  <c r="W536" i="7" s="1"/>
  <c r="X536" i="7" s="1"/>
  <c r="H3375" i="6"/>
  <c r="F566" i="7" s="1"/>
  <c r="T566" i="7" s="1"/>
  <c r="U566" i="7" s="1"/>
  <c r="J3421" i="6"/>
  <c r="G574" i="7" s="1"/>
  <c r="W574" i="7" s="1"/>
  <c r="X574" i="7" s="1"/>
  <c r="I3510" i="6"/>
  <c r="J3510" i="6" s="1"/>
  <c r="L3510" i="6" s="1"/>
  <c r="H3731" i="6"/>
  <c r="F628" i="7" s="1"/>
  <c r="T628" i="7" s="1"/>
  <c r="U628" i="7" s="1"/>
  <c r="J4011" i="6"/>
  <c r="G679" i="7" s="1"/>
  <c r="J3090" i="6"/>
  <c r="G520" i="7" s="1"/>
  <c r="W520" i="7" s="1"/>
  <c r="X520" i="7" s="1"/>
  <c r="J555" i="6"/>
  <c r="G97" i="7" s="1"/>
  <c r="W97" i="7" s="1"/>
  <c r="X97" i="7" s="1"/>
  <c r="H3511" i="6"/>
  <c r="F589" i="7" s="1"/>
  <c r="T589" i="7" s="1"/>
  <c r="U589" i="7" s="1"/>
  <c r="K1489" i="6"/>
  <c r="F1489" i="6"/>
  <c r="L1489" i="6" s="1"/>
  <c r="J1458" i="6"/>
  <c r="G237" i="7" s="1"/>
  <c r="W237" i="7" s="1"/>
  <c r="X237" i="7" s="1"/>
  <c r="K1448" i="6"/>
  <c r="L3671" i="6"/>
  <c r="F937" i="8"/>
  <c r="AX938" i="8"/>
  <c r="F932" i="8"/>
  <c r="AX933" i="8"/>
  <c r="H932" i="8"/>
  <c r="AY933" i="8"/>
  <c r="F934" i="8"/>
  <c r="AX935" i="8"/>
  <c r="H930" i="8"/>
  <c r="L930" i="8" s="1"/>
  <c r="AY931" i="8"/>
  <c r="AX880" i="8"/>
  <c r="F883" i="8"/>
  <c r="L883" i="8" s="1"/>
  <c r="AX884" i="8"/>
  <c r="F887" i="8"/>
  <c r="L887" i="8" s="1"/>
  <c r="AX888" i="8"/>
  <c r="F889" i="8"/>
  <c r="L889" i="8" s="1"/>
  <c r="AX890" i="8"/>
  <c r="F872" i="8"/>
  <c r="L872" i="8" s="1"/>
  <c r="AX873" i="8"/>
  <c r="F874" i="8"/>
  <c r="L874" i="8" s="1"/>
  <c r="AX875" i="8"/>
  <c r="F876" i="8"/>
  <c r="L876" i="8" s="1"/>
  <c r="AX877" i="8"/>
  <c r="J812" i="8"/>
  <c r="L812" i="8" s="1"/>
  <c r="J814" i="8"/>
  <c r="L814" i="8" s="1"/>
  <c r="F710" i="8"/>
  <c r="L710" i="8" s="1"/>
  <c r="AX711" i="8"/>
  <c r="F601" i="8"/>
  <c r="L601" i="8" s="1"/>
  <c r="F490" i="8"/>
  <c r="L490" i="8" s="1"/>
  <c r="AX491" i="8"/>
  <c r="F492" i="8"/>
  <c r="L492" i="8" s="1"/>
  <c r="AX493" i="8"/>
  <c r="F485" i="8"/>
  <c r="L485" i="8" s="1"/>
  <c r="AX486" i="8"/>
  <c r="F487" i="8"/>
  <c r="L487" i="8" s="1"/>
  <c r="AX488" i="8"/>
  <c r="F481" i="8"/>
  <c r="AX482" i="8"/>
  <c r="K876" i="8"/>
  <c r="BA877" i="8" s="1"/>
  <c r="K885" i="8"/>
  <c r="BA886" i="8" s="1"/>
  <c r="K930" i="8"/>
  <c r="BA931" i="8" s="1"/>
  <c r="K937" i="8"/>
  <c r="BA938" i="8" s="1"/>
  <c r="J937" i="8"/>
  <c r="K685" i="8"/>
  <c r="BA686" i="8" s="1"/>
  <c r="F810" i="8"/>
  <c r="K883" i="8"/>
  <c r="BA884" i="8" s="1"/>
  <c r="K934" i="8"/>
  <c r="BA935" i="8" s="1"/>
  <c r="K874" i="8"/>
  <c r="BA875" i="8" s="1"/>
  <c r="K812" i="8"/>
  <c r="F885" i="8"/>
  <c r="L885" i="8" s="1"/>
  <c r="K490" i="8"/>
  <c r="BA491" i="8" s="1"/>
  <c r="K814" i="8"/>
  <c r="K481" i="8"/>
  <c r="BA482" i="8" s="1"/>
  <c r="K889" i="8"/>
  <c r="BA890" i="8" s="1"/>
  <c r="K872" i="8"/>
  <c r="BA873" i="8" s="1"/>
  <c r="K887" i="8"/>
  <c r="BA888" i="8" s="1"/>
  <c r="K487" i="8"/>
  <c r="BA488" i="8" s="1"/>
  <c r="K492" i="8"/>
  <c r="BA493" i="8" s="1"/>
  <c r="K710" i="8"/>
  <c r="BA711" i="8" s="1"/>
  <c r="K932" i="8"/>
  <c r="BA933" i="8" s="1"/>
  <c r="H481" i="8"/>
  <c r="K485" i="8"/>
  <c r="BA486" i="8" s="1"/>
  <c r="F685" i="8"/>
  <c r="L685" i="8" s="1"/>
  <c r="K601" i="8"/>
  <c r="BA602" i="8" s="1"/>
  <c r="I133" i="6"/>
  <c r="J133" i="6" s="1"/>
  <c r="J134" i="6" s="1"/>
  <c r="G28" i="7" s="1"/>
  <c r="W28" i="7" s="1"/>
  <c r="X28" i="7" s="1"/>
  <c r="H364" i="6"/>
  <c r="F66" i="7" s="1"/>
  <c r="T66" i="7" s="1"/>
  <c r="U66" i="7" s="1"/>
  <c r="H385" i="6"/>
  <c r="F69" i="7" s="1"/>
  <c r="T69" i="7" s="1"/>
  <c r="U69" i="7" s="1"/>
  <c r="H439" i="6"/>
  <c r="F77" i="7" s="1"/>
  <c r="T77" i="7" s="1"/>
  <c r="U77" i="7" s="1"/>
  <c r="J445" i="6"/>
  <c r="G78" i="7" s="1"/>
  <c r="W78" i="7" s="1"/>
  <c r="X78" i="7" s="1"/>
  <c r="J75" i="6"/>
  <c r="G17" i="7" s="1"/>
  <c r="W17" i="7" s="1"/>
  <c r="X17" i="7" s="1"/>
  <c r="E377" i="6"/>
  <c r="F377" i="6" s="1"/>
  <c r="L377" i="6" s="1"/>
  <c r="L408" i="6"/>
  <c r="L164" i="6"/>
  <c r="H412" i="6"/>
  <c r="F73" i="7" s="1"/>
  <c r="T73" i="7" s="1"/>
  <c r="U73" i="7" s="1"/>
  <c r="J371" i="6"/>
  <c r="G67" i="7" s="1"/>
  <c r="W67" i="7" s="1"/>
  <c r="X67" i="7" s="1"/>
  <c r="E370" i="6"/>
  <c r="F370" i="6" s="1"/>
  <c r="L370" i="6" s="1"/>
  <c r="J404" i="6"/>
  <c r="G72" i="7" s="1"/>
  <c r="W72" i="7" s="1"/>
  <c r="X72" i="7" s="1"/>
  <c r="I704" i="6"/>
  <c r="J704" i="6" s="1"/>
  <c r="L704" i="6" s="1"/>
  <c r="F1259" i="6"/>
  <c r="E208" i="7" s="1"/>
  <c r="Q208" i="7" s="1"/>
  <c r="R208" i="7" s="1"/>
  <c r="H1496" i="6"/>
  <c r="F244" i="7" s="1"/>
  <c r="T244" i="7" s="1"/>
  <c r="U244" i="7" s="1"/>
  <c r="H1516" i="6"/>
  <c r="F248" i="7" s="1"/>
  <c r="T248" i="7" s="1"/>
  <c r="U248" i="7" s="1"/>
  <c r="H2057" i="6"/>
  <c r="F343" i="7" s="1"/>
  <c r="T343" i="7" s="1"/>
  <c r="U343" i="7" s="1"/>
  <c r="H2116" i="6"/>
  <c r="F354" i="7" s="1"/>
  <c r="T354" i="7" s="1"/>
  <c r="U354" i="7" s="1"/>
  <c r="J2148" i="6"/>
  <c r="G361" i="7" s="1"/>
  <c r="W361" i="7" s="1"/>
  <c r="X361" i="7" s="1"/>
  <c r="I2191" i="6"/>
  <c r="F2256" i="6"/>
  <c r="E381" i="7" s="1"/>
  <c r="Q381" i="7" s="1"/>
  <c r="R381" i="7" s="1"/>
  <c r="H2387" i="6"/>
  <c r="F404" i="7" s="1"/>
  <c r="T404" i="7" s="1"/>
  <c r="U404" i="7" s="1"/>
  <c r="E411" i="6"/>
  <c r="F411" i="6" s="1"/>
  <c r="L411" i="6" s="1"/>
  <c r="H548" i="6"/>
  <c r="F96" i="7" s="1"/>
  <c r="T96" i="7" s="1"/>
  <c r="U96" i="7" s="1"/>
  <c r="I547" i="6"/>
  <c r="J547" i="6" s="1"/>
  <c r="I803" i="6"/>
  <c r="K803" i="6" s="1"/>
  <c r="L1448" i="6"/>
  <c r="H1561" i="6"/>
  <c r="I1988" i="6"/>
  <c r="J1988" i="6" s="1"/>
  <c r="L1988" i="6" s="1"/>
  <c r="H2091" i="6"/>
  <c r="F350" i="7" s="1"/>
  <c r="T350" i="7" s="1"/>
  <c r="U350" i="7" s="1"/>
  <c r="I2566" i="6"/>
  <c r="J2566" i="6" s="1"/>
  <c r="L2566" i="6" s="1"/>
  <c r="J2656" i="6"/>
  <c r="G447" i="7" s="1"/>
  <c r="W447" i="7" s="1"/>
  <c r="X447" i="7" s="1"/>
  <c r="J2742" i="6"/>
  <c r="G461" i="7" s="1"/>
  <c r="W461" i="7" s="1"/>
  <c r="X461" i="7" s="1"/>
  <c r="F2896" i="6"/>
  <c r="E488" i="7" s="1"/>
  <c r="Q488" i="7" s="1"/>
  <c r="R488" i="7" s="1"/>
  <c r="I2931" i="6"/>
  <c r="J2931" i="6" s="1"/>
  <c r="J2932" i="6" s="1"/>
  <c r="G494" i="7" s="1"/>
  <c r="W494" i="7" s="1"/>
  <c r="X494" i="7" s="1"/>
  <c r="F2938" i="6"/>
  <c r="E495" i="7" s="1"/>
  <c r="Q495" i="7" s="1"/>
  <c r="R495" i="7" s="1"/>
  <c r="H2963" i="6"/>
  <c r="F3014" i="6"/>
  <c r="E508" i="7" s="1"/>
  <c r="Q508" i="7" s="1"/>
  <c r="R508" i="7" s="1"/>
  <c r="I3141" i="6"/>
  <c r="J3141" i="6" s="1"/>
  <c r="J3382" i="6"/>
  <c r="G567" i="7" s="1"/>
  <c r="W567" i="7" s="1"/>
  <c r="X567" i="7" s="1"/>
  <c r="H3408" i="6"/>
  <c r="F572" i="7" s="1"/>
  <c r="I678" i="6"/>
  <c r="J678" i="6" s="1"/>
  <c r="L678" i="6" s="1"/>
  <c r="J2002" i="6"/>
  <c r="G333" i="7" s="1"/>
  <c r="W333" i="7" s="1"/>
  <c r="X333" i="7" s="1"/>
  <c r="H2062" i="6"/>
  <c r="F344" i="7" s="1"/>
  <c r="T344" i="7" s="1"/>
  <c r="U344" i="7" s="1"/>
  <c r="F2091" i="6"/>
  <c r="E350" i="7" s="1"/>
  <c r="Q350" i="7" s="1"/>
  <c r="R350" i="7" s="1"/>
  <c r="H2268" i="6"/>
  <c r="F383" i="7" s="1"/>
  <c r="T383" i="7" s="1"/>
  <c r="U383" i="7" s="1"/>
  <c r="J2363" i="6"/>
  <c r="G400" i="7" s="1"/>
  <c r="W400" i="7" s="1"/>
  <c r="X400" i="7" s="1"/>
  <c r="H2399" i="6"/>
  <c r="F406" i="7" s="1"/>
  <c r="T406" i="7" s="1"/>
  <c r="U406" i="7" s="1"/>
  <c r="L2458" i="6"/>
  <c r="J2636" i="6"/>
  <c r="G443" i="7" s="1"/>
  <c r="W443" i="7" s="1"/>
  <c r="X443" i="7" s="1"/>
  <c r="J2944" i="6"/>
  <c r="G496" i="7" s="1"/>
  <c r="W496" i="7" s="1"/>
  <c r="X496" i="7" s="1"/>
  <c r="L2961" i="6"/>
  <c r="F3142" i="6"/>
  <c r="E529" i="7" s="1"/>
  <c r="Q529" i="7" s="1"/>
  <c r="R529" i="7" s="1"/>
  <c r="J3157" i="6"/>
  <c r="G532" i="7" s="1"/>
  <c r="W532" i="7" s="1"/>
  <c r="X532" i="7" s="1"/>
  <c r="I3291" i="6"/>
  <c r="J3291" i="6" s="1"/>
  <c r="J3292" i="6" s="1"/>
  <c r="G553" i="7" s="1"/>
  <c r="W553" i="7" s="1"/>
  <c r="X553" i="7" s="1"/>
  <c r="I3312" i="6"/>
  <c r="J3312" i="6" s="1"/>
  <c r="J3313" i="6" s="1"/>
  <c r="G556" i="7" s="1"/>
  <c r="W556" i="7" s="1"/>
  <c r="X556" i="7" s="1"/>
  <c r="F3426" i="6"/>
  <c r="E575" i="7" s="1"/>
  <c r="Q575" i="7" s="1"/>
  <c r="R575" i="7" s="1"/>
  <c r="I3613" i="6"/>
  <c r="J3613" i="6" s="1"/>
  <c r="J3614" i="6" s="1"/>
  <c r="G606" i="7" s="1"/>
  <c r="J3742" i="6"/>
  <c r="G630" i="7" s="1"/>
  <c r="W630" i="7" s="1"/>
  <c r="X630" i="7" s="1"/>
  <c r="L3757" i="6"/>
  <c r="F3763" i="6"/>
  <c r="E634" i="7" s="1"/>
  <c r="Q634" i="7" s="1"/>
  <c r="R634" i="7" s="1"/>
  <c r="I3951" i="6"/>
  <c r="K3951" i="6" s="1"/>
  <c r="I3957" i="6"/>
  <c r="F3977" i="6"/>
  <c r="E674" i="7" s="1"/>
  <c r="Q674" i="7" s="1"/>
  <c r="R674" i="7" s="1"/>
  <c r="J562" i="6"/>
  <c r="G98" i="7" s="1"/>
  <c r="W98" i="7" s="1"/>
  <c r="X98" i="7" s="1"/>
  <c r="H605" i="6"/>
  <c r="F102" i="7" s="1"/>
  <c r="T102" i="7" s="1"/>
  <c r="U102" i="7" s="1"/>
  <c r="F2322" i="6"/>
  <c r="E394" i="7" s="1"/>
  <c r="Q394" i="7" s="1"/>
  <c r="R394" i="7" s="1"/>
  <c r="H2342" i="6"/>
  <c r="F397" i="7" s="1"/>
  <c r="T397" i="7" s="1"/>
  <c r="U397" i="7" s="1"/>
  <c r="H2369" i="6"/>
  <c r="F401" i="7" s="1"/>
  <c r="T401" i="7" s="1"/>
  <c r="U401" i="7" s="1"/>
  <c r="J2677" i="6"/>
  <c r="G450" i="7" s="1"/>
  <c r="W450" i="7" s="1"/>
  <c r="X450" i="7" s="1"/>
  <c r="H3126" i="6"/>
  <c r="F526" i="7" s="1"/>
  <c r="T526" i="7" s="1"/>
  <c r="U526" i="7" s="1"/>
  <c r="H3195" i="6"/>
  <c r="F537" i="7" s="1"/>
  <c r="T537" i="7" s="1"/>
  <c r="U537" i="7" s="1"/>
  <c r="H3279" i="6"/>
  <c r="F551" i="7" s="1"/>
  <c r="T551" i="7" s="1"/>
  <c r="U551" i="7" s="1"/>
  <c r="H3736" i="6"/>
  <c r="F629" i="7" s="1"/>
  <c r="T629" i="7" s="1"/>
  <c r="U629" i="7" s="1"/>
  <c r="F3753" i="6"/>
  <c r="E632" i="7" s="1"/>
  <c r="Q632" i="7" s="1"/>
  <c r="R632" i="7" s="1"/>
  <c r="H3918" i="6"/>
  <c r="F663" i="7" s="1"/>
  <c r="F944" i="6"/>
  <c r="E148" i="7" s="1"/>
  <c r="Q148" i="7" s="1"/>
  <c r="R148" i="7" s="1"/>
  <c r="J2631" i="6"/>
  <c r="G442" i="7" s="1"/>
  <c r="W442" i="7" s="1"/>
  <c r="X442" i="7" s="1"/>
  <c r="J2730" i="6"/>
  <c r="G459" i="7" s="1"/>
  <c r="W459" i="7" s="1"/>
  <c r="X459" i="7" s="1"/>
  <c r="H2748" i="6"/>
  <c r="F462" i="7" s="1"/>
  <c r="T462" i="7" s="1"/>
  <c r="U462" i="7" s="1"/>
  <c r="H2975" i="6"/>
  <c r="F501" i="7" s="1"/>
  <c r="T501" i="7" s="1"/>
  <c r="U501" i="7" s="1"/>
  <c r="F3096" i="6"/>
  <c r="E521" i="7" s="1"/>
  <c r="Q521" i="7" s="1"/>
  <c r="R521" i="7" s="1"/>
  <c r="H3292" i="6"/>
  <c r="F553" i="7" s="1"/>
  <c r="T553" i="7" s="1"/>
  <c r="U553" i="7" s="1"/>
  <c r="H3313" i="6"/>
  <c r="F556" i="7" s="1"/>
  <c r="T556" i="7" s="1"/>
  <c r="U556" i="7" s="1"/>
  <c r="F3482" i="6"/>
  <c r="E584" i="7" s="1"/>
  <c r="Q584" i="7" s="1"/>
  <c r="R584" i="7" s="1"/>
  <c r="J3498" i="6"/>
  <c r="G587" i="7" s="1"/>
  <c r="H3555" i="6"/>
  <c r="F685" i="7" s="1"/>
  <c r="F3579" i="6"/>
  <c r="E600" i="7" s="1"/>
  <c r="Q600" i="7" s="1"/>
  <c r="R600" i="7" s="1"/>
  <c r="H3614" i="6"/>
  <c r="F606" i="7" s="1"/>
  <c r="G1283" i="6" s="1"/>
  <c r="H1283" i="6" s="1"/>
  <c r="F3657" i="6"/>
  <c r="E614" i="7" s="1"/>
  <c r="Q614" i="7" s="1"/>
  <c r="R614" i="7" s="1"/>
  <c r="H3758" i="6"/>
  <c r="F633" i="7" s="1"/>
  <c r="J2356" i="6"/>
  <c r="G399" i="7" s="1"/>
  <c r="W399" i="7" s="1"/>
  <c r="X399" i="7" s="1"/>
  <c r="L2385" i="6"/>
  <c r="E2722" i="6"/>
  <c r="F2722" i="6" s="1"/>
  <c r="L2722" i="6" s="1"/>
  <c r="J3332" i="6"/>
  <c r="G559" i="7" s="1"/>
  <c r="W559" i="7" s="1"/>
  <c r="X559" i="7" s="1"/>
  <c r="H3443" i="6"/>
  <c r="F578" i="7" s="1"/>
  <c r="F3503" i="6"/>
  <c r="E588" i="7" s="1"/>
  <c r="Q588" i="7" s="1"/>
  <c r="R588" i="7" s="1"/>
  <c r="F3567" i="6"/>
  <c r="E598" i="7" s="1"/>
  <c r="Q598" i="7" s="1"/>
  <c r="R598" i="7" s="1"/>
  <c r="J3608" i="6"/>
  <c r="G605" i="7" s="1"/>
  <c r="W605" i="7" s="1"/>
  <c r="X605" i="7" s="1"/>
  <c r="H3673" i="6"/>
  <c r="F617" i="7" s="1"/>
  <c r="T617" i="7" s="1"/>
  <c r="U617" i="7" s="1"/>
  <c r="L3686" i="6"/>
  <c r="H3726" i="6"/>
  <c r="F627" i="7" s="1"/>
  <c r="T627" i="7" s="1"/>
  <c r="U627" i="7" s="1"/>
  <c r="F3748" i="6"/>
  <c r="E631" i="7" s="1"/>
  <c r="Q631" i="7" s="1"/>
  <c r="R631" i="7" s="1"/>
  <c r="F3758" i="6"/>
  <c r="E633" i="7" s="1"/>
  <c r="Q633" i="7" s="1"/>
  <c r="R633" i="7" s="1"/>
  <c r="I3963" i="6"/>
  <c r="K3963" i="6" s="1"/>
  <c r="H3997" i="6"/>
  <c r="F677" i="7" s="1"/>
  <c r="H266" i="6"/>
  <c r="F52" i="7" s="1"/>
  <c r="T52" i="7" s="1"/>
  <c r="U52" i="7" s="1"/>
  <c r="E472" i="6"/>
  <c r="F472" i="6" s="1"/>
  <c r="L472" i="6" s="1"/>
  <c r="H473" i="6"/>
  <c r="F83" i="7" s="1"/>
  <c r="T83" i="7" s="1"/>
  <c r="U83" i="7" s="1"/>
  <c r="H134" i="6"/>
  <c r="F28" i="7" s="1"/>
  <c r="T28" i="7" s="1"/>
  <c r="U28" i="7" s="1"/>
  <c r="F393" i="6"/>
  <c r="E70" i="7" s="1"/>
  <c r="Q70" i="7" s="1"/>
  <c r="R70" i="7" s="1"/>
  <c r="J484" i="6"/>
  <c r="G85" i="7" s="1"/>
  <c r="W85" i="7" s="1"/>
  <c r="X85" i="7" s="1"/>
  <c r="H371" i="6"/>
  <c r="F67" i="7" s="1"/>
  <c r="T67" i="7" s="1"/>
  <c r="U67" i="7" s="1"/>
  <c r="L382" i="6"/>
  <c r="L391" i="6"/>
  <c r="H498" i="6"/>
  <c r="F87" i="7" s="1"/>
  <c r="T87" i="7" s="1"/>
  <c r="U87" i="7" s="1"/>
  <c r="L749" i="6"/>
  <c r="H944" i="6"/>
  <c r="F148" i="7" s="1"/>
  <c r="T148" i="7" s="1"/>
  <c r="U148" i="7" s="1"/>
  <c r="H2148" i="6"/>
  <c r="F361" i="7" s="1"/>
  <c r="T361" i="7" s="1"/>
  <c r="U361" i="7" s="1"/>
  <c r="H484" i="6"/>
  <c r="F85" i="7" s="1"/>
  <c r="T85" i="7" s="1"/>
  <c r="U85" i="7" s="1"/>
  <c r="F2273" i="6"/>
  <c r="E384" i="7" s="1"/>
  <c r="Q384" i="7" s="1"/>
  <c r="R384" i="7" s="1"/>
  <c r="L2368" i="6"/>
  <c r="F2369" i="6"/>
  <c r="E401" i="7" s="1"/>
  <c r="Q401" i="7" s="1"/>
  <c r="R401" i="7" s="1"/>
  <c r="H75" i="6"/>
  <c r="F17" i="7" s="1"/>
  <c r="T17" i="7" s="1"/>
  <c r="U17" i="7" s="1"/>
  <c r="J378" i="6"/>
  <c r="G68" i="7" s="1"/>
  <c r="W68" i="7" s="1"/>
  <c r="X68" i="7" s="1"/>
  <c r="J426" i="6"/>
  <c r="G75" i="7" s="1"/>
  <c r="W75" i="7" s="1"/>
  <c r="X75" i="7" s="1"/>
  <c r="F914" i="6"/>
  <c r="E144" i="7" s="1"/>
  <c r="Q144" i="7" s="1"/>
  <c r="R144" i="7" s="1"/>
  <c r="J1533" i="6"/>
  <c r="G250" i="7" s="1"/>
  <c r="W250" i="7" s="1"/>
  <c r="X250" i="7" s="1"/>
  <c r="H1990" i="6"/>
  <c r="F331" i="7" s="1"/>
  <c r="T331" i="7" s="1"/>
  <c r="U331" i="7" s="1"/>
  <c r="H378" i="6"/>
  <c r="F68" i="7" s="1"/>
  <c r="T68" i="7" s="1"/>
  <c r="U68" i="7" s="1"/>
  <c r="G2169" i="6"/>
  <c r="H2169" i="6" s="1"/>
  <c r="L2169" i="6" s="1"/>
  <c r="I2249" i="6"/>
  <c r="J2249" i="6" s="1"/>
  <c r="J2250" i="6" s="1"/>
  <c r="L608" i="6"/>
  <c r="L1873" i="6"/>
  <c r="I2056" i="6"/>
  <c r="J2056" i="6" s="1"/>
  <c r="L2056" i="6" s="1"/>
  <c r="I2090" i="6"/>
  <c r="J2090" i="6" s="1"/>
  <c r="L2090" i="6" s="1"/>
  <c r="I3976" i="6"/>
  <c r="J3976" i="6" s="1"/>
  <c r="L3976" i="6" s="1"/>
  <c r="L466" i="6"/>
  <c r="I927" i="6"/>
  <c r="J927" i="6" s="1"/>
  <c r="L927" i="6" s="1"/>
  <c r="I949" i="6"/>
  <c r="J949" i="6" s="1"/>
  <c r="L949" i="6" s="1"/>
  <c r="I1316" i="6"/>
  <c r="J1316" i="6" s="1"/>
  <c r="J1319" i="6" s="1"/>
  <c r="G215" i="7" s="1"/>
  <c r="W215" i="7" s="1"/>
  <c r="X215" i="7" s="1"/>
  <c r="L1861" i="6"/>
  <c r="L1879" i="6"/>
  <c r="H1996" i="6"/>
  <c r="F332" i="7" s="1"/>
  <c r="T332" i="7" s="1"/>
  <c r="U332" i="7" s="1"/>
  <c r="L2320" i="6"/>
  <c r="H2322" i="6"/>
  <c r="F394" i="7" s="1"/>
  <c r="T394" i="7" s="1"/>
  <c r="U394" i="7" s="1"/>
  <c r="L2485" i="6"/>
  <c r="F2515" i="6"/>
  <c r="E2716" i="6"/>
  <c r="F2716" i="6" s="1"/>
  <c r="L2716" i="6" s="1"/>
  <c r="J2718" i="6"/>
  <c r="G457" i="7" s="1"/>
  <c r="W457" i="7" s="1"/>
  <c r="X457" i="7" s="1"/>
  <c r="H3437" i="6"/>
  <c r="F577" i="7" s="1"/>
  <c r="T577" i="7" s="1"/>
  <c r="U577" i="7" s="1"/>
  <c r="I3436" i="6"/>
  <c r="K3436" i="6" s="1"/>
  <c r="E609" i="6"/>
  <c r="F609" i="6" s="1"/>
  <c r="L609" i="6" s="1"/>
  <c r="J660" i="6"/>
  <c r="G110" i="7" s="1"/>
  <c r="W110" i="7" s="1"/>
  <c r="X110" i="7" s="1"/>
  <c r="L802" i="6"/>
  <c r="I942" i="6"/>
  <c r="J942" i="6" s="1"/>
  <c r="L942" i="6" s="1"/>
  <c r="L1679" i="6"/>
  <c r="L1897" i="6"/>
  <c r="L1927" i="6"/>
  <c r="L2151" i="6"/>
  <c r="I2267" i="6"/>
  <c r="J2267" i="6" s="1"/>
  <c r="L2267" i="6" s="1"/>
  <c r="J2349" i="6"/>
  <c r="G398" i="7" s="1"/>
  <c r="W398" i="7" s="1"/>
  <c r="X398" i="7" s="1"/>
  <c r="L2469" i="6"/>
  <c r="H2619" i="6"/>
  <c r="F440" i="7" s="1"/>
  <c r="T440" i="7" s="1"/>
  <c r="U440" i="7" s="1"/>
  <c r="J2663" i="6"/>
  <c r="G448" i="7" s="1"/>
  <c r="W448" i="7" s="1"/>
  <c r="X448" i="7" s="1"/>
  <c r="H2670" i="6"/>
  <c r="F449" i="7" s="1"/>
  <c r="T449" i="7" s="1"/>
  <c r="U449" i="7" s="1"/>
  <c r="J2880" i="6"/>
  <c r="G485" i="7" s="1"/>
  <c r="W485" i="7" s="1"/>
  <c r="X485" i="7" s="1"/>
  <c r="J3375" i="6"/>
  <c r="G566" i="7" s="1"/>
  <c r="W566" i="7" s="1"/>
  <c r="X566" i="7" s="1"/>
  <c r="F3432" i="6"/>
  <c r="E576" i="7" s="1"/>
  <c r="Q576" i="7" s="1"/>
  <c r="R576" i="7" s="1"/>
  <c r="E432" i="6"/>
  <c r="F432" i="6" s="1"/>
  <c r="H660" i="6"/>
  <c r="F110" i="7" s="1"/>
  <c r="T110" i="7" s="1"/>
  <c r="U110" i="7" s="1"/>
  <c r="J1561" i="6"/>
  <c r="G254" i="7" s="1"/>
  <c r="W254" i="7" s="1"/>
  <c r="X254" i="7" s="1"/>
  <c r="L1712" i="6"/>
  <c r="L1785" i="6"/>
  <c r="L1867" i="6"/>
  <c r="L1885" i="6"/>
  <c r="F2080" i="6"/>
  <c r="E348" i="7" s="1"/>
  <c r="Q348" i="7" s="1"/>
  <c r="R348" i="7" s="1"/>
  <c r="F2153" i="6"/>
  <c r="E362" i="7" s="1"/>
  <c r="Q362" i="7" s="1"/>
  <c r="R362" i="7" s="1"/>
  <c r="J2273" i="6"/>
  <c r="L2334" i="6"/>
  <c r="J2387" i="6"/>
  <c r="G404" i="7" s="1"/>
  <c r="W404" i="7" s="1"/>
  <c r="X404" i="7" s="1"/>
  <c r="L2478" i="6"/>
  <c r="L2502" i="6"/>
  <c r="J2614" i="6"/>
  <c r="G439" i="7" s="1"/>
  <c r="W439" i="7" s="1"/>
  <c r="X439" i="7" s="1"/>
  <c r="H2880" i="6"/>
  <c r="F485" i="7" s="1"/>
  <c r="T485" i="7" s="1"/>
  <c r="U485" i="7" s="1"/>
  <c r="H2938" i="6"/>
  <c r="F1311" i="6"/>
  <c r="E214" i="7" s="1"/>
  <c r="Q214" i="7" s="1"/>
  <c r="R214" i="7" s="1"/>
  <c r="L2503" i="6"/>
  <c r="F3300" i="6"/>
  <c r="E554" i="7" s="1"/>
  <c r="Q554" i="7" s="1"/>
  <c r="R554" i="7" s="1"/>
  <c r="L2692" i="6"/>
  <c r="L2728" i="6"/>
  <c r="H3362" i="6"/>
  <c r="F564" i="7" s="1"/>
  <c r="I3387" i="6"/>
  <c r="J3387" i="6" s="1"/>
  <c r="L3387" i="6" s="1"/>
  <c r="L2305" i="6"/>
  <c r="L2374" i="6"/>
  <c r="J2706" i="6"/>
  <c r="G455" i="7" s="1"/>
  <c r="W455" i="7" s="1"/>
  <c r="X455" i="7" s="1"/>
  <c r="H3038" i="6"/>
  <c r="F512" i="7" s="1"/>
  <c r="H3076" i="6"/>
  <c r="F518" i="7" s="1"/>
  <c r="T518" i="7" s="1"/>
  <c r="U518" i="7" s="1"/>
  <c r="J3268" i="6"/>
  <c r="G549" i="7" s="1"/>
  <c r="H3629" i="6"/>
  <c r="F609" i="7" s="1"/>
  <c r="T609" i="7" s="1"/>
  <c r="U609" i="7" s="1"/>
  <c r="H3662" i="6"/>
  <c r="F615" i="7" s="1"/>
  <c r="I3661" i="6"/>
  <c r="K3661" i="6" s="1"/>
  <c r="L3700" i="6"/>
  <c r="F4033" i="6"/>
  <c r="E683" i="7" s="1"/>
  <c r="Q683" i="7" s="1"/>
  <c r="R683" i="7" s="1"/>
  <c r="F3516" i="6"/>
  <c r="E590" i="7" s="1"/>
  <c r="Q590" i="7" s="1"/>
  <c r="R590" i="7" s="1"/>
  <c r="J3918" i="6"/>
  <c r="G663" i="7" s="1"/>
  <c r="W663" i="7" s="1"/>
  <c r="X663" i="7" s="1"/>
  <c r="H2349" i="6"/>
  <c r="F398" i="7" s="1"/>
  <c r="T398" i="7" s="1"/>
  <c r="U398" i="7" s="1"/>
  <c r="L2367" i="6"/>
  <c r="J2688" i="6"/>
  <c r="G452" i="7" s="1"/>
  <c r="W452" i="7" s="1"/>
  <c r="X452" i="7" s="1"/>
  <c r="J2885" i="6"/>
  <c r="G486" i="7" s="1"/>
  <c r="L3285" i="6"/>
  <c r="H3320" i="6"/>
  <c r="F557" i="7" s="1"/>
  <c r="T557" i="7" s="1"/>
  <c r="U557" i="7" s="1"/>
  <c r="F3529" i="6"/>
  <c r="E592" i="7" s="1"/>
  <c r="Q592" i="7" s="1"/>
  <c r="R592" i="7" s="1"/>
  <c r="J2375" i="6"/>
  <c r="G402" i="7" s="1"/>
  <c r="W402" i="7" s="1"/>
  <c r="X402" i="7" s="1"/>
  <c r="L2409" i="6"/>
  <c r="L2475" i="6"/>
  <c r="H2688" i="6"/>
  <c r="F452" i="7" s="1"/>
  <c r="T452" i="7" s="1"/>
  <c r="U452" i="7" s="1"/>
  <c r="H3591" i="6"/>
  <c r="F602" i="7" s="1"/>
  <c r="T602" i="7" s="1"/>
  <c r="U602" i="7" s="1"/>
  <c r="H3624" i="6"/>
  <c r="F608" i="7" s="1"/>
  <c r="T608" i="7" s="1"/>
  <c r="U608" i="7" s="1"/>
  <c r="J3682" i="6"/>
  <c r="G619" i="7" s="1"/>
  <c r="H3753" i="6"/>
  <c r="F632" i="7" s="1"/>
  <c r="T632" i="7" s="1"/>
  <c r="U632" i="7" s="1"/>
  <c r="L3917" i="6"/>
  <c r="I4007" i="6"/>
  <c r="I3275" i="6"/>
  <c r="I2666" i="6"/>
  <c r="E3967" i="6"/>
  <c r="E3980" i="6"/>
  <c r="E3303" i="6"/>
  <c r="E575" i="6"/>
  <c r="E565" i="6"/>
  <c r="E955" i="6"/>
  <c r="E960" i="6"/>
  <c r="E1291" i="6"/>
  <c r="E1276" i="6"/>
  <c r="E745" i="6"/>
  <c r="E758" i="6"/>
  <c r="E732" i="6"/>
  <c r="E3379" i="6"/>
  <c r="E3087" i="6"/>
  <c r="E1373" i="6"/>
  <c r="E1347" i="6"/>
  <c r="E1338" i="6"/>
  <c r="E1385" i="6"/>
  <c r="E1361" i="6"/>
  <c r="E2872" i="6"/>
  <c r="E1779" i="6"/>
  <c r="E1638" i="6"/>
  <c r="E1774" i="6"/>
  <c r="E2925" i="6"/>
  <c r="E3804" i="6"/>
  <c r="E1176" i="6"/>
  <c r="E1167" i="6"/>
  <c r="E353" i="6"/>
  <c r="E2571" i="6"/>
  <c r="E3632" i="6"/>
  <c r="E2448" i="6"/>
  <c r="E2438" i="6"/>
  <c r="E2428" i="6"/>
  <c r="E2418" i="6"/>
  <c r="E3915" i="6"/>
  <c r="E1737" i="6"/>
  <c r="E1765" i="6"/>
  <c r="E1756" i="6"/>
  <c r="E1381" i="6"/>
  <c r="E1920" i="6"/>
  <c r="E1890" i="6"/>
  <c r="E1845" i="6"/>
  <c r="E1701" i="6"/>
  <c r="E1795" i="6"/>
  <c r="E83" i="6"/>
  <c r="E93" i="6"/>
  <c r="E137" i="6"/>
  <c r="E150" i="6"/>
  <c r="E157" i="6"/>
  <c r="E176" i="6"/>
  <c r="E187" i="6"/>
  <c r="E197" i="6"/>
  <c r="E207" i="6"/>
  <c r="E217" i="6"/>
  <c r="E227" i="6"/>
  <c r="E237" i="6"/>
  <c r="E247" i="6"/>
  <c r="E257" i="6"/>
  <c r="E263" i="6"/>
  <c r="H3805" i="6"/>
  <c r="F641" i="7" s="1"/>
  <c r="T641" i="7" s="1"/>
  <c r="U641" i="7" s="1"/>
  <c r="I3817" i="6"/>
  <c r="J3817" i="6" s="1"/>
  <c r="L3817" i="6" s="1"/>
  <c r="L3906" i="6"/>
  <c r="E3420" i="6"/>
  <c r="E314" i="6"/>
  <c r="E576" i="6"/>
  <c r="E566" i="6"/>
  <c r="E768" i="6"/>
  <c r="E707" i="6"/>
  <c r="E689" i="6"/>
  <c r="E716" i="6"/>
  <c r="E698" i="6"/>
  <c r="E1328" i="6"/>
  <c r="E1322" i="6"/>
  <c r="E993" i="6"/>
  <c r="E988" i="6"/>
  <c r="E1021" i="6"/>
  <c r="E1026" i="6"/>
  <c r="E1292" i="6"/>
  <c r="E1277" i="6"/>
  <c r="E759" i="6"/>
  <c r="E733" i="6"/>
  <c r="E746" i="6"/>
  <c r="E1329" i="6"/>
  <c r="E1323" i="6"/>
  <c r="E1130" i="6"/>
  <c r="E1124" i="6"/>
  <c r="E1118" i="6"/>
  <c r="E1112" i="6"/>
  <c r="E1106" i="6"/>
  <c r="E1100" i="6"/>
  <c r="E1094" i="6"/>
  <c r="E1088" i="6"/>
  <c r="E1082" i="6"/>
  <c r="E3694" i="6"/>
  <c r="E1071" i="6"/>
  <c r="E1049" i="6"/>
  <c r="E1027" i="6"/>
  <c r="E1005" i="6"/>
  <c r="E983" i="6"/>
  <c r="E961" i="6"/>
  <c r="E1060" i="6"/>
  <c r="E1038" i="6"/>
  <c r="E1016" i="6"/>
  <c r="E994" i="6"/>
  <c r="E972" i="6"/>
  <c r="E3391" i="6"/>
  <c r="E826" i="6"/>
  <c r="E1536" i="6"/>
  <c r="E2023" i="6"/>
  <c r="E1993" i="6"/>
  <c r="E2623" i="6"/>
  <c r="E2629" i="6"/>
  <c r="E1370" i="6"/>
  <c r="E1344" i="6"/>
  <c r="E1382" i="6"/>
  <c r="E1860" i="6"/>
  <c r="E1820" i="6"/>
  <c r="E1932" i="6"/>
  <c r="E1850" i="6"/>
  <c r="E1926" i="6"/>
  <c r="E1711" i="6"/>
  <c r="E1706" i="6"/>
  <c r="E360" i="6"/>
  <c r="J3538" i="6"/>
  <c r="G593" i="7" s="1"/>
  <c r="W593" i="7" s="1"/>
  <c r="X593" i="7" s="1"/>
  <c r="J3811" i="6"/>
  <c r="G642" i="7" s="1"/>
  <c r="W642" i="7" s="1"/>
  <c r="X642" i="7" s="1"/>
  <c r="I4022" i="6"/>
  <c r="J4022" i="6" s="1"/>
  <c r="L4022" i="6" s="1"/>
  <c r="I3993" i="6"/>
  <c r="I3250" i="6"/>
  <c r="I3257" i="6"/>
  <c r="I4000" i="6"/>
  <c r="E1318" i="6"/>
  <c r="E3418" i="6"/>
  <c r="E3124" i="6"/>
  <c r="E2942" i="6"/>
  <c r="E3118" i="6"/>
  <c r="E306" i="6"/>
  <c r="E585" i="6"/>
  <c r="E4008" i="6"/>
  <c r="E3994" i="6"/>
  <c r="E2685" i="6"/>
  <c r="E2674" i="6"/>
  <c r="E2660" i="6"/>
  <c r="E3854" i="6"/>
  <c r="E3827" i="6"/>
  <c r="E3366" i="6"/>
  <c r="E3352" i="6"/>
  <c r="E3317" i="6"/>
  <c r="E2667" i="6"/>
  <c r="E3938" i="6"/>
  <c r="E3359" i="6"/>
  <c r="E3276" i="6"/>
  <c r="E3265" i="6"/>
  <c r="E3251" i="6"/>
  <c r="E3862" i="6"/>
  <c r="E3117" i="6"/>
  <c r="E1317" i="6"/>
  <c r="E3417" i="6"/>
  <c r="E3123" i="6"/>
  <c r="E2941" i="6"/>
  <c r="E312" i="6"/>
  <c r="E671" i="6"/>
  <c r="E679" i="6"/>
  <c r="E1059" i="6"/>
  <c r="E977" i="6"/>
  <c r="E1054" i="6"/>
  <c r="E982" i="6"/>
  <c r="E1093" i="6"/>
  <c r="E1087" i="6"/>
  <c r="E1037" i="6"/>
  <c r="E1032" i="6"/>
  <c r="E2911" i="6"/>
  <c r="E2877" i="6"/>
  <c r="E2917" i="6"/>
  <c r="E2888" i="6"/>
  <c r="E1295" i="6"/>
  <c r="E1280" i="6"/>
  <c r="E1293" i="6"/>
  <c r="E1278" i="6"/>
  <c r="E755" i="6"/>
  <c r="E742" i="6"/>
  <c r="E1748" i="6"/>
  <c r="E1739" i="6"/>
  <c r="E1767" i="6"/>
  <c r="E1758" i="6"/>
  <c r="E1540" i="6"/>
  <c r="E1529" i="6"/>
  <c r="E3055" i="6"/>
  <c r="E3063" i="6"/>
  <c r="E3469" i="6"/>
  <c r="E3373" i="6"/>
  <c r="E792" i="6"/>
  <c r="E1896" i="6"/>
  <c r="E1866" i="6"/>
  <c r="E1825" i="6"/>
  <c r="E1955" i="6"/>
  <c r="E1944" i="6"/>
  <c r="E1949" i="6"/>
  <c r="E1855" i="6"/>
  <c r="E1800" i="6"/>
  <c r="E1717" i="6"/>
  <c r="E822" i="6"/>
  <c r="E814" i="6"/>
  <c r="F3673" i="6"/>
  <c r="E617" i="7" s="1"/>
  <c r="Q617" i="7" s="1"/>
  <c r="R617" i="7" s="1"/>
  <c r="F3721" i="6"/>
  <c r="E3901" i="6"/>
  <c r="F3901" i="6" s="1"/>
  <c r="L3901" i="6" s="1"/>
  <c r="H3964" i="6"/>
  <c r="F672" i="7" s="1"/>
  <c r="T672" i="7" s="1"/>
  <c r="U672" i="7" s="1"/>
  <c r="E580" i="6"/>
  <c r="E570" i="6"/>
  <c r="E906" i="6"/>
  <c r="E899" i="6"/>
  <c r="E892" i="6"/>
  <c r="E885" i="6"/>
  <c r="E878" i="6"/>
  <c r="E871" i="6"/>
  <c r="E864" i="6"/>
  <c r="E595" i="6"/>
  <c r="E3283" i="6"/>
  <c r="E3258" i="6"/>
  <c r="E2968" i="6"/>
  <c r="E4001" i="6"/>
  <c r="E1070" i="6"/>
  <c r="E1065" i="6"/>
  <c r="E1105" i="6"/>
  <c r="E1099" i="6"/>
  <c r="E999" i="6"/>
  <c r="E1004" i="6"/>
  <c r="E2918" i="6"/>
  <c r="E2912" i="6"/>
  <c r="E1294" i="6"/>
  <c r="E1279" i="6"/>
  <c r="E1363" i="6"/>
  <c r="E1375" i="6"/>
  <c r="E1384" i="6"/>
  <c r="E1360" i="6"/>
  <c r="E1372" i="6"/>
  <c r="E1346" i="6"/>
  <c r="E1337" i="6"/>
  <c r="E3468" i="6"/>
  <c r="E3372" i="6"/>
  <c r="E1166" i="6"/>
  <c r="E1175" i="6"/>
  <c r="E3217" i="6"/>
  <c r="E1872" i="6"/>
  <c r="E1830" i="6"/>
  <c r="E1902" i="6"/>
  <c r="E1722" i="6"/>
  <c r="E1805" i="6"/>
  <c r="E66" i="6"/>
  <c r="E130" i="6"/>
  <c r="E170" i="6"/>
  <c r="E182" i="6"/>
  <c r="E222" i="6"/>
  <c r="E232" i="6"/>
  <c r="E242" i="6"/>
  <c r="E1770" i="6"/>
  <c r="E1761" i="6"/>
  <c r="E1751" i="6"/>
  <c r="E1742" i="6"/>
  <c r="E3768" i="6"/>
  <c r="E1267" i="6"/>
  <c r="E1262" i="6"/>
  <c r="E3041" i="6"/>
  <c r="E1076" i="6"/>
  <c r="E1081" i="6"/>
  <c r="E1117" i="6"/>
  <c r="E1111" i="6"/>
  <c r="E1015" i="6"/>
  <c r="E1010" i="6"/>
  <c r="E1296" i="6"/>
  <c r="E1281" i="6"/>
  <c r="E743" i="6"/>
  <c r="E756" i="6"/>
  <c r="E730" i="6"/>
  <c r="E769" i="6"/>
  <c r="E777" i="6"/>
  <c r="E2913" i="6"/>
  <c r="E2879" i="6"/>
  <c r="E2919" i="6"/>
  <c r="E2890" i="6"/>
  <c r="E1584" i="6"/>
  <c r="E455" i="6"/>
  <c r="E1613" i="6"/>
  <c r="E1607" i="6"/>
  <c r="E1908" i="6"/>
  <c r="E1878" i="6"/>
  <c r="E1835" i="6"/>
  <c r="E1690" i="6"/>
  <c r="E1678" i="6"/>
  <c r="E1784" i="6"/>
  <c r="E1684" i="6"/>
  <c r="L3829" i="6"/>
  <c r="I2775" i="6"/>
  <c r="J2775" i="6" s="1"/>
  <c r="J2778" i="6" s="1"/>
  <c r="G467" i="7" s="1"/>
  <c r="W467" i="7" s="1"/>
  <c r="X467" i="7" s="1"/>
  <c r="I2817" i="6"/>
  <c r="J2817" i="6" s="1"/>
  <c r="J2820" i="6" s="1"/>
  <c r="G474" i="7" s="1"/>
  <c r="W474" i="7" s="1"/>
  <c r="X474" i="7" s="1"/>
  <c r="E2359" i="6"/>
  <c r="E2352" i="6"/>
  <c r="E2345" i="6"/>
  <c r="E2338" i="6"/>
  <c r="E2331" i="6"/>
  <c r="E3981" i="6"/>
  <c r="E3968" i="6"/>
  <c r="E2594" i="6"/>
  <c r="E3378" i="6"/>
  <c r="E3304" i="6"/>
  <c r="E3086" i="6"/>
  <c r="E347" i="6"/>
  <c r="E333" i="6"/>
  <c r="E1043" i="6"/>
  <c r="E971" i="6"/>
  <c r="E1048" i="6"/>
  <c r="E966" i="6"/>
  <c r="E1129" i="6"/>
  <c r="E1123" i="6"/>
  <c r="E837" i="6"/>
  <c r="E831" i="6"/>
  <c r="E2889" i="6"/>
  <c r="E2878" i="6"/>
  <c r="E1290" i="6"/>
  <c r="E1275" i="6"/>
  <c r="E1297" i="6"/>
  <c r="E1282" i="6"/>
  <c r="E757" i="6"/>
  <c r="E731" i="6"/>
  <c r="E744" i="6"/>
  <c r="E1538" i="6"/>
  <c r="E1527" i="6"/>
  <c r="E1174" i="6"/>
  <c r="E1165" i="6"/>
  <c r="E1766" i="6"/>
  <c r="E1757" i="6"/>
  <c r="E1357" i="6"/>
  <c r="E1369" i="6" s="1"/>
  <c r="E1884" i="6"/>
  <c r="E1840" i="6"/>
  <c r="E1914" i="6"/>
  <c r="E1790" i="6"/>
  <c r="E1696" i="6"/>
  <c r="E313" i="6"/>
  <c r="I2763" i="6"/>
  <c r="J2763" i="6" s="1"/>
  <c r="I2805" i="6"/>
  <c r="J2805" i="6" s="1"/>
  <c r="J2808" i="6" s="1"/>
  <c r="G472" i="7" s="1"/>
  <c r="W472" i="7" s="1"/>
  <c r="X472" i="7" s="1"/>
  <c r="I2751" i="6"/>
  <c r="J2751" i="6" s="1"/>
  <c r="J2754" i="6" s="1"/>
  <c r="G463" i="7" s="1"/>
  <c r="W463" i="7" s="1"/>
  <c r="X463" i="7" s="1"/>
  <c r="I2793" i="6"/>
  <c r="J2793" i="6" s="1"/>
  <c r="J2796" i="6" s="1"/>
  <c r="G470" i="7" s="1"/>
  <c r="W470" i="7" s="1"/>
  <c r="X470" i="7" s="1"/>
  <c r="I2835" i="6"/>
  <c r="J2835" i="6" s="1"/>
  <c r="I2781" i="6"/>
  <c r="J2781" i="6" s="1"/>
  <c r="J2784" i="6" s="1"/>
  <c r="G468" i="7" s="1"/>
  <c r="W468" i="7" s="1"/>
  <c r="X468" i="7" s="1"/>
  <c r="I2823" i="6"/>
  <c r="J2823" i="6" s="1"/>
  <c r="J2826" i="6" s="1"/>
  <c r="G475" i="7" s="1"/>
  <c r="W475" i="7" s="1"/>
  <c r="X475" i="7" s="1"/>
  <c r="I2769" i="6"/>
  <c r="J2769" i="6" s="1"/>
  <c r="J2772" i="6" s="1"/>
  <c r="G466" i="7" s="1"/>
  <c r="W466" i="7" s="1"/>
  <c r="X466" i="7" s="1"/>
  <c r="I2811" i="6"/>
  <c r="J2811" i="6" s="1"/>
  <c r="I2757" i="6"/>
  <c r="J2757" i="6" s="1"/>
  <c r="J2760" i="6" s="1"/>
  <c r="G464" i="7" s="1"/>
  <c r="W464" i="7" s="1"/>
  <c r="X464" i="7" s="1"/>
  <c r="I2799" i="6"/>
  <c r="J2799" i="6" s="1"/>
  <c r="J2802" i="6" s="1"/>
  <c r="G471" i="7" s="1"/>
  <c r="W471" i="7" s="1"/>
  <c r="X471" i="7" s="1"/>
  <c r="I2841" i="6"/>
  <c r="J2841" i="6" s="1"/>
  <c r="J2844" i="6" s="1"/>
  <c r="G478" i="7" s="1"/>
  <c r="W478" i="7" s="1"/>
  <c r="X478" i="7" s="1"/>
  <c r="I2787" i="6"/>
  <c r="J2787" i="6" s="1"/>
  <c r="I2829" i="6"/>
  <c r="J2829" i="6" s="1"/>
  <c r="J2832" i="6" s="1"/>
  <c r="G476" i="7" s="1"/>
  <c r="W476" i="7" s="1"/>
  <c r="X476" i="7" s="1"/>
  <c r="L4026" i="6"/>
  <c r="L4021" i="6"/>
  <c r="L3996" i="6"/>
  <c r="L3974" i="6"/>
  <c r="L3949" i="6"/>
  <c r="I2480" i="6"/>
  <c r="J2480" i="6" s="1"/>
  <c r="E2480" i="6"/>
  <c r="G2460" i="6"/>
  <c r="H2460" i="6" s="1"/>
  <c r="G2470" i="6"/>
  <c r="H2470" i="6" s="1"/>
  <c r="E2470" i="6"/>
  <c r="I2457" i="6"/>
  <c r="J2457" i="6" s="1"/>
  <c r="I2477" i="6"/>
  <c r="J2477" i="6" s="1"/>
  <c r="I2467" i="6"/>
  <c r="J2467" i="6" s="1"/>
  <c r="G2487" i="6"/>
  <c r="H2487" i="6" s="1"/>
  <c r="G2457" i="6"/>
  <c r="H2457" i="6" s="1"/>
  <c r="G2467" i="6"/>
  <c r="H2467" i="6" s="1"/>
  <c r="G2477" i="6"/>
  <c r="H2477" i="6" s="1"/>
  <c r="L3925" i="6"/>
  <c r="E2477" i="6"/>
  <c r="L3926" i="6"/>
  <c r="E2467" i="6"/>
  <c r="E2457" i="6"/>
  <c r="G2486" i="6"/>
  <c r="H2486" i="6" s="1"/>
  <c r="G2456" i="6"/>
  <c r="H2456" i="6" s="1"/>
  <c r="G2466" i="6"/>
  <c r="H2466" i="6" s="1"/>
  <c r="G2476" i="6"/>
  <c r="H2476" i="6" s="1"/>
  <c r="E2476" i="6"/>
  <c r="E2466" i="6"/>
  <c r="E2456" i="6"/>
  <c r="L3905" i="6"/>
  <c r="K3906" i="6"/>
  <c r="F3907" i="6"/>
  <c r="I2306" i="6"/>
  <c r="J2306" i="6" s="1"/>
  <c r="J2307" i="6" s="1"/>
  <c r="G391" i="7" s="1"/>
  <c r="W391" i="7" s="1"/>
  <c r="X391" i="7" s="1"/>
  <c r="L3885" i="6"/>
  <c r="L3884" i="6"/>
  <c r="L3856" i="6"/>
  <c r="G2162" i="6"/>
  <c r="H2162" i="6" s="1"/>
  <c r="G2177" i="6"/>
  <c r="H2177" i="6" s="1"/>
  <c r="E649" i="7"/>
  <c r="Q649" i="7" s="1"/>
  <c r="R649" i="7" s="1"/>
  <c r="I2109" i="6"/>
  <c r="J2109" i="6" s="1"/>
  <c r="I2102" i="6"/>
  <c r="J2102" i="6" s="1"/>
  <c r="L3845" i="6"/>
  <c r="G2102" i="6"/>
  <c r="H2102" i="6" s="1"/>
  <c r="L3846" i="6"/>
  <c r="I2101" i="6"/>
  <c r="J2101" i="6" s="1"/>
  <c r="G2108" i="6"/>
  <c r="H2108" i="6" s="1"/>
  <c r="G2101" i="6"/>
  <c r="L3838" i="6"/>
  <c r="L3837" i="6"/>
  <c r="H3830" i="6"/>
  <c r="F644" i="7" s="1"/>
  <c r="T644" i="7" s="1"/>
  <c r="U644" i="7" s="1"/>
  <c r="L3821" i="6"/>
  <c r="L3802" i="6"/>
  <c r="L3772" i="6"/>
  <c r="L3766" i="6"/>
  <c r="L3761" i="6"/>
  <c r="L3735" i="6"/>
  <c r="G2504" i="6"/>
  <c r="H2504" i="6" s="1"/>
  <c r="H2505" i="6" s="1"/>
  <c r="F419" i="7" s="1"/>
  <c r="T419" i="7" s="1"/>
  <c r="U419" i="7" s="1"/>
  <c r="G3701" i="6"/>
  <c r="H3701" i="6" s="1"/>
  <c r="H3702" i="6" s="1"/>
  <c r="F622" i="7" s="1"/>
  <c r="T622" i="7" s="1"/>
  <c r="U622" i="7" s="1"/>
  <c r="E624" i="7"/>
  <c r="Q624" i="7" s="1"/>
  <c r="R624" i="7" s="1"/>
  <c r="L3693" i="6"/>
  <c r="L3681" i="6"/>
  <c r="L3660" i="6"/>
  <c r="I1365" i="6"/>
  <c r="J1365" i="6" s="1"/>
  <c r="G1365" i="6"/>
  <c r="H1365" i="6" s="1"/>
  <c r="L3628" i="6"/>
  <c r="L3622" i="6"/>
  <c r="I3623" i="6"/>
  <c r="L3612" i="6"/>
  <c r="H3608" i="6"/>
  <c r="F605" i="7" s="1"/>
  <c r="T605" i="7" s="1"/>
  <c r="U605" i="7" s="1"/>
  <c r="L3607" i="6"/>
  <c r="F3597" i="6"/>
  <c r="E603" i="7" s="1"/>
  <c r="L3588" i="6"/>
  <c r="F3585" i="6"/>
  <c r="E601" i="7" s="1"/>
  <c r="Q601" i="7" s="1"/>
  <c r="R601" i="7" s="1"/>
  <c r="L3535" i="6"/>
  <c r="E3536" i="6"/>
  <c r="F3536" i="6" s="1"/>
  <c r="G3537" i="6"/>
  <c r="H3537" i="6" s="1"/>
  <c r="L3537" i="6" s="1"/>
  <c r="L3533" i="6"/>
  <c r="K3528" i="6"/>
  <c r="L3508" i="6"/>
  <c r="L3507" i="6"/>
  <c r="L3486" i="6"/>
  <c r="L3440" i="6"/>
  <c r="L3406" i="6"/>
  <c r="I827" i="6"/>
  <c r="J827" i="6" s="1"/>
  <c r="J828" i="6" s="1"/>
  <c r="G131" i="7" s="1"/>
  <c r="W131" i="7" s="1"/>
  <c r="X131" i="7" s="1"/>
  <c r="I2572" i="6"/>
  <c r="J2572" i="6" s="1"/>
  <c r="J2573" i="6" s="1"/>
  <c r="G431" i="7" s="1"/>
  <c r="W431" i="7" s="1"/>
  <c r="X431" i="7" s="1"/>
  <c r="G827" i="6"/>
  <c r="H827" i="6" s="1"/>
  <c r="H828" i="6" s="1"/>
  <c r="F131" i="7" s="1"/>
  <c r="T131" i="7" s="1"/>
  <c r="U131" i="7" s="1"/>
  <c r="G2572" i="6"/>
  <c r="H2572" i="6" s="1"/>
  <c r="H2573" i="6" s="1"/>
  <c r="F431" i="7" s="1"/>
  <c r="T431" i="7" s="1"/>
  <c r="U431" i="7" s="1"/>
  <c r="L3386" i="6"/>
  <c r="H764" i="6"/>
  <c r="H738" i="6"/>
  <c r="H739" i="6" s="1"/>
  <c r="F119" i="7" s="1"/>
  <c r="T119" i="7" s="1"/>
  <c r="U119" i="7" s="1"/>
  <c r="J3369" i="6"/>
  <c r="G565" i="7" s="1"/>
  <c r="L3365" i="6"/>
  <c r="J3362" i="6"/>
  <c r="G564" i="7" s="1"/>
  <c r="L3341" i="6"/>
  <c r="L3311" i="6"/>
  <c r="L3296" i="6"/>
  <c r="L3290" i="6"/>
  <c r="L3278" i="6"/>
  <c r="L3244" i="6"/>
  <c r="L3203" i="6"/>
  <c r="K3194" i="6"/>
  <c r="L3178" i="6"/>
  <c r="L3173" i="6"/>
  <c r="L3172" i="6"/>
  <c r="L3169" i="6"/>
  <c r="L3145" i="6"/>
  <c r="L3146" i="6"/>
  <c r="I342" i="6"/>
  <c r="J342" i="6" s="1"/>
  <c r="E528" i="7"/>
  <c r="Q528" i="7" s="1"/>
  <c r="R528" i="7" s="1"/>
  <c r="L3073" i="6"/>
  <c r="L3046" i="6"/>
  <c r="L3035" i="6"/>
  <c r="I3007" i="6"/>
  <c r="J3007" i="6" s="1"/>
  <c r="I116" i="6"/>
  <c r="J116" i="6" s="1"/>
  <c r="G116" i="6"/>
  <c r="H116" i="6" s="1"/>
  <c r="L2957" i="6"/>
  <c r="L2958" i="6"/>
  <c r="L2948" i="6"/>
  <c r="L2935" i="6"/>
  <c r="L2929" i="6"/>
  <c r="L2884" i="6"/>
  <c r="L2842" i="6"/>
  <c r="L2831" i="6"/>
  <c r="L2807" i="6"/>
  <c r="L2783" i="6"/>
  <c r="L2759" i="6"/>
  <c r="F2742" i="6"/>
  <c r="E461" i="7" s="1"/>
  <c r="Q461" i="7" s="1"/>
  <c r="R461" i="7" s="1"/>
  <c r="L2739" i="6"/>
  <c r="F2730" i="6"/>
  <c r="E459" i="7" s="1"/>
  <c r="Q459" i="7" s="1"/>
  <c r="R459" i="7" s="1"/>
  <c r="L2727" i="6"/>
  <c r="L2721" i="6"/>
  <c r="L2705" i="6"/>
  <c r="L2704" i="6"/>
  <c r="F2706" i="6"/>
  <c r="E455" i="7" s="1"/>
  <c r="Q455" i="7" s="1"/>
  <c r="R455" i="7" s="1"/>
  <c r="F2694" i="6"/>
  <c r="E453" i="7" s="1"/>
  <c r="Q453" i="7" s="1"/>
  <c r="R453" i="7" s="1"/>
  <c r="L2691" i="6"/>
  <c r="L2684" i="6"/>
  <c r="L2676" i="6"/>
  <c r="L2645" i="6"/>
  <c r="L2640" i="6"/>
  <c r="L2628" i="6"/>
  <c r="L2618" i="6"/>
  <c r="L2599" i="6"/>
  <c r="L2600" i="6"/>
  <c r="E436" i="7"/>
  <c r="Q436" i="7" s="1"/>
  <c r="R436" i="7" s="1"/>
  <c r="H2567" i="6"/>
  <c r="L2555" i="6"/>
  <c r="E2459" i="6"/>
  <c r="F2459" i="6" s="1"/>
  <c r="L2459" i="6" s="1"/>
  <c r="L2444" i="6"/>
  <c r="L2403" i="6"/>
  <c r="F2399" i="6"/>
  <c r="E406" i="7" s="1"/>
  <c r="Q406" i="7" s="1"/>
  <c r="R406" i="7" s="1"/>
  <c r="K2398" i="6"/>
  <c r="L2396" i="6"/>
  <c r="K2374" i="6"/>
  <c r="L2340" i="6"/>
  <c r="K2334" i="6"/>
  <c r="L2310" i="6"/>
  <c r="L2280" i="6"/>
  <c r="L2271" i="6"/>
  <c r="L2265" i="6"/>
  <c r="L2247" i="6"/>
  <c r="L2190" i="6"/>
  <c r="L2168" i="6"/>
  <c r="L2161" i="6"/>
  <c r="L2152" i="6"/>
  <c r="L2147" i="6"/>
  <c r="L2146" i="6"/>
  <c r="L2138" i="6"/>
  <c r="E357" i="7"/>
  <c r="Q357" i="7" s="1"/>
  <c r="R357" i="7" s="1"/>
  <c r="L2120" i="6"/>
  <c r="L2115" i="6"/>
  <c r="L2110" i="6"/>
  <c r="L2089" i="6"/>
  <c r="L2084" i="6"/>
  <c r="L2069" i="6"/>
  <c r="L2070" i="6"/>
  <c r="E346" i="7"/>
  <c r="Q346" i="7" s="1"/>
  <c r="R346" i="7" s="1"/>
  <c r="L2061" i="6"/>
  <c r="L2055" i="6"/>
  <c r="K2019" i="6"/>
  <c r="L2006" i="6"/>
  <c r="L1994" i="6"/>
  <c r="E1995" i="6"/>
  <c r="F1995" i="6" s="1"/>
  <c r="L1995" i="6" s="1"/>
  <c r="J1983" i="6"/>
  <c r="K1983" i="6"/>
  <c r="L1981" i="6"/>
  <c r="G1982" i="6"/>
  <c r="H1982" i="6" s="1"/>
  <c r="H1984" i="6" s="1"/>
  <c r="L1960" i="6"/>
  <c r="L1746" i="6"/>
  <c r="L1668" i="6"/>
  <c r="L1663" i="6"/>
  <c r="L1658" i="6"/>
  <c r="L1606" i="6"/>
  <c r="L1555" i="6"/>
  <c r="L1515" i="6"/>
  <c r="F1516" i="6"/>
  <c r="L1509" i="6"/>
  <c r="L1495" i="6"/>
  <c r="L1484" i="6"/>
  <c r="L1479" i="6"/>
  <c r="L1474" i="6"/>
  <c r="L1456" i="6"/>
  <c r="L1432" i="6"/>
  <c r="L1405" i="6"/>
  <c r="L1390" i="6"/>
  <c r="H1319" i="6"/>
  <c r="F215" i="7" s="1"/>
  <c r="T215" i="7" s="1"/>
  <c r="U215" i="7" s="1"/>
  <c r="L1315" i="6"/>
  <c r="L1314" i="6"/>
  <c r="L1309" i="6"/>
  <c r="L1274" i="6"/>
  <c r="L1258" i="6"/>
  <c r="L1257" i="6"/>
  <c r="L1233" i="6"/>
  <c r="L1234" i="6"/>
  <c r="L1177" i="6"/>
  <c r="L948" i="6"/>
  <c r="L943" i="6"/>
  <c r="L941" i="6"/>
  <c r="L936" i="6"/>
  <c r="L926" i="6"/>
  <c r="L910" i="6"/>
  <c r="L896" i="6"/>
  <c r="L875" i="6"/>
  <c r="L868" i="6"/>
  <c r="L861" i="6"/>
  <c r="L856" i="6"/>
  <c r="L809" i="6"/>
  <c r="L801" i="6"/>
  <c r="L778" i="6"/>
  <c r="L761" i="6"/>
  <c r="E750" i="6"/>
  <c r="F750" i="6" s="1"/>
  <c r="L750" i="6" s="1"/>
  <c r="L722" i="6"/>
  <c r="L712" i="6"/>
  <c r="G715" i="6"/>
  <c r="H715" i="6" s="1"/>
  <c r="L715" i="6" s="1"/>
  <c r="L711" i="6"/>
  <c r="I713" i="6"/>
  <c r="J713" i="6" s="1"/>
  <c r="L702" i="6"/>
  <c r="L685" i="6"/>
  <c r="L677" i="6"/>
  <c r="L676" i="6"/>
  <c r="L669" i="6"/>
  <c r="L658" i="6"/>
  <c r="L656" i="6"/>
  <c r="K659" i="6"/>
  <c r="L651" i="6"/>
  <c r="L640" i="6"/>
  <c r="L632" i="6"/>
  <c r="H637" i="6"/>
  <c r="F106" i="7" s="1"/>
  <c r="T106" i="7" s="1"/>
  <c r="U106" i="7" s="1"/>
  <c r="L618" i="6"/>
  <c r="L603" i="6"/>
  <c r="L590" i="6"/>
  <c r="L587" i="6"/>
  <c r="L578" i="6"/>
  <c r="L559" i="6"/>
  <c r="K561" i="6"/>
  <c r="L554" i="6"/>
  <c r="L546" i="6"/>
  <c r="L504" i="6"/>
  <c r="L503" i="6"/>
  <c r="K504" i="6"/>
  <c r="K497" i="6"/>
  <c r="L487" i="6"/>
  <c r="K483" i="6"/>
  <c r="L471" i="6"/>
  <c r="L465" i="6"/>
  <c r="F467" i="6"/>
  <c r="L448" i="6"/>
  <c r="K438" i="6"/>
  <c r="L431" i="6"/>
  <c r="H433" i="6"/>
  <c r="F76" i="7" s="1"/>
  <c r="T76" i="7" s="1"/>
  <c r="U76" i="7" s="1"/>
  <c r="L423" i="6"/>
  <c r="L409" i="6"/>
  <c r="L407" i="6"/>
  <c r="L402" i="6"/>
  <c r="L400" i="6"/>
  <c r="L389" i="6"/>
  <c r="J385" i="6"/>
  <c r="G69" i="7" s="1"/>
  <c r="W69" i="7" s="1"/>
  <c r="X69" i="7" s="1"/>
  <c r="L383" i="6"/>
  <c r="L381" i="6"/>
  <c r="L376" i="6"/>
  <c r="L375" i="6"/>
  <c r="L368" i="6"/>
  <c r="L362" i="6"/>
  <c r="L361" i="6"/>
  <c r="L355" i="6"/>
  <c r="L343" i="6"/>
  <c r="L307" i="6"/>
  <c r="L284" i="6"/>
  <c r="L279" i="6"/>
  <c r="L265" i="6"/>
  <c r="L252" i="6"/>
  <c r="L212" i="6"/>
  <c r="L202" i="6"/>
  <c r="L192" i="6"/>
  <c r="L163" i="6"/>
  <c r="L156" i="6"/>
  <c r="L144" i="6"/>
  <c r="L138" i="6"/>
  <c r="L132" i="6"/>
  <c r="L131" i="6"/>
  <c r="L78" i="6"/>
  <c r="L74" i="6"/>
  <c r="L73" i="6"/>
  <c r="L71" i="6"/>
  <c r="L67" i="6"/>
  <c r="L61" i="6"/>
  <c r="H665" i="7"/>
  <c r="Z665" i="7" s="1"/>
  <c r="AA665" i="7" s="1"/>
  <c r="K3917" i="6"/>
  <c r="E659" i="7"/>
  <c r="Q659" i="7" s="1"/>
  <c r="R659" i="7" s="1"/>
  <c r="E658" i="7"/>
  <c r="Q658" i="7" s="1"/>
  <c r="R658" i="7" s="1"/>
  <c r="E657" i="7"/>
  <c r="Q657" i="7" s="1"/>
  <c r="R657" i="7" s="1"/>
  <c r="E656" i="7"/>
  <c r="Q656" i="7" s="1"/>
  <c r="R656" i="7" s="1"/>
  <c r="E655" i="7"/>
  <c r="Q655" i="7" s="1"/>
  <c r="R655" i="7" s="1"/>
  <c r="E648" i="7"/>
  <c r="Q648" i="7" s="1"/>
  <c r="R648" i="7" s="1"/>
  <c r="E646" i="7"/>
  <c r="Q646" i="7" s="1"/>
  <c r="R646" i="7" s="1"/>
  <c r="E645" i="7"/>
  <c r="Q645" i="7" s="1"/>
  <c r="R645" i="7" s="1"/>
  <c r="K3686" i="6"/>
  <c r="K3188" i="6"/>
  <c r="E530" i="7"/>
  <c r="Q530" i="7" s="1"/>
  <c r="R530" i="7" s="1"/>
  <c r="E502" i="7"/>
  <c r="Q502" i="7" s="1"/>
  <c r="R502" i="7" s="1"/>
  <c r="E498" i="7"/>
  <c r="Q498" i="7" s="1"/>
  <c r="R498" i="7" s="1"/>
  <c r="K2859" i="6"/>
  <c r="K2740" i="6"/>
  <c r="F2734" i="6"/>
  <c r="K2728" i="6"/>
  <c r="K2710" i="6"/>
  <c r="K2704" i="6"/>
  <c r="K2692" i="6"/>
  <c r="E437" i="7"/>
  <c r="Q437" i="7" s="1"/>
  <c r="R437" i="7" s="1"/>
  <c r="K2555" i="6"/>
  <c r="K2503" i="6"/>
  <c r="K2485" i="6"/>
  <c r="K2479" i="6"/>
  <c r="K2469" i="6"/>
  <c r="K2455" i="6"/>
  <c r="K2445" i="6"/>
  <c r="K2409" i="6"/>
  <c r="K2404" i="6"/>
  <c r="K2386" i="6"/>
  <c r="K2368" i="6"/>
  <c r="K2362" i="6"/>
  <c r="K2348" i="6"/>
  <c r="K2341" i="6"/>
  <c r="L2272" i="6"/>
  <c r="K2272" i="6"/>
  <c r="K2007" i="6"/>
  <c r="K2001" i="6"/>
  <c r="K1989" i="6"/>
  <c r="E202" i="7"/>
  <c r="Q202" i="7" s="1"/>
  <c r="R202" i="7" s="1"/>
  <c r="K851" i="6"/>
  <c r="E129" i="7"/>
  <c r="Q129" i="7" s="1"/>
  <c r="R129" i="7" s="1"/>
  <c r="K779" i="6"/>
  <c r="K617" i="6"/>
  <c r="K552" i="6"/>
  <c r="K488" i="6"/>
  <c r="K466" i="6"/>
  <c r="K408" i="6"/>
  <c r="K392" i="6"/>
  <c r="K285" i="6"/>
  <c r="K145" i="6"/>
  <c r="K703" i="8" l="1"/>
  <c r="BA704" i="8" s="1"/>
  <c r="F879" i="8"/>
  <c r="L879" i="8" s="1"/>
  <c r="L934" i="8"/>
  <c r="L3867" i="6"/>
  <c r="K2644" i="6"/>
  <c r="L1473" i="6"/>
  <c r="F88" i="6"/>
  <c r="L88" i="6" s="1"/>
  <c r="K1310" i="6"/>
  <c r="K850" i="6"/>
  <c r="F513" i="6"/>
  <c r="L513" i="6" s="1"/>
  <c r="K436" i="6"/>
  <c r="F624" i="6"/>
  <c r="E625" i="6" s="1"/>
  <c r="F625" i="6" s="1"/>
  <c r="L625" i="6" s="1"/>
  <c r="G764" i="8"/>
  <c r="H764" i="8" s="1"/>
  <c r="K2435" i="6"/>
  <c r="AX704" i="8"/>
  <c r="L2644" i="6"/>
  <c r="K2434" i="6"/>
  <c r="K523" i="6"/>
  <c r="K2864" i="6"/>
  <c r="L1310" i="6"/>
  <c r="L850" i="6"/>
  <c r="K2295" i="6"/>
  <c r="L2040" i="6"/>
  <c r="K1815" i="6"/>
  <c r="K3700" i="6"/>
  <c r="K2300" i="6"/>
  <c r="K3699" i="6"/>
  <c r="L518" i="6"/>
  <c r="K518" i="6"/>
  <c r="L269" i="6"/>
  <c r="K1738" i="6"/>
  <c r="K1569" i="6"/>
  <c r="L1569" i="6"/>
  <c r="F1564" i="6"/>
  <c r="L1564" i="6" s="1"/>
  <c r="K2390" i="6"/>
  <c r="L2378" i="6"/>
  <c r="K2372" i="6"/>
  <c r="K2424" i="6"/>
  <c r="L2434" i="6"/>
  <c r="K2425" i="6"/>
  <c r="L2424" i="6"/>
  <c r="K3507" i="6"/>
  <c r="L1272" i="6"/>
  <c r="K1272" i="6"/>
  <c r="L1287" i="6"/>
  <c r="K1287" i="6"/>
  <c r="K1407" i="6"/>
  <c r="F3606" i="6"/>
  <c r="F3608" i="6" s="1"/>
  <c r="E605" i="7" s="1"/>
  <c r="Q605" i="7" s="1"/>
  <c r="R605" i="7" s="1"/>
  <c r="K544" i="6"/>
  <c r="F548" i="6"/>
  <c r="E96" i="7" s="1"/>
  <c r="Q96" i="7" s="1"/>
  <c r="R96" i="7" s="1"/>
  <c r="L543" i="6"/>
  <c r="K543" i="6"/>
  <c r="K202" i="6"/>
  <c r="K913" i="6"/>
  <c r="K1960" i="6"/>
  <c r="K1612" i="6"/>
  <c r="K2639" i="6"/>
  <c r="K3693" i="6"/>
  <c r="L1612" i="6"/>
  <c r="K305" i="6"/>
  <c r="L725" i="6"/>
  <c r="K3298" i="6"/>
  <c r="K3172" i="6"/>
  <c r="K1415" i="6"/>
  <c r="K3167" i="6"/>
  <c r="L3298" i="6"/>
  <c r="K640" i="6"/>
  <c r="K279" i="6"/>
  <c r="I3820" i="6"/>
  <c r="J3820" i="6" s="1"/>
  <c r="K658" i="6"/>
  <c r="K533" i="6"/>
  <c r="K508" i="6"/>
  <c r="F2654" i="6"/>
  <c r="K451" i="6"/>
  <c r="K71" i="6"/>
  <c r="K1514" i="6"/>
  <c r="K1606" i="6"/>
  <c r="L508" i="6"/>
  <c r="L533" i="6"/>
  <c r="K2305" i="6"/>
  <c r="K298" i="6"/>
  <c r="L298" i="6"/>
  <c r="K856" i="6"/>
  <c r="K325" i="6"/>
  <c r="L3165" i="6"/>
  <c r="K262" i="6"/>
  <c r="K299" i="6"/>
  <c r="K720" i="6"/>
  <c r="L720" i="6"/>
  <c r="K475" i="8"/>
  <c r="BA476" i="8" s="1"/>
  <c r="K810" i="8"/>
  <c r="BA811" i="8" s="1"/>
  <c r="L2474" i="6"/>
  <c r="K2005" i="6"/>
  <c r="K1589" i="6"/>
  <c r="K3863" i="6"/>
  <c r="F2008" i="6"/>
  <c r="E334" i="7" s="1"/>
  <c r="Q334" i="7" s="1"/>
  <c r="R334" i="7" s="1"/>
  <c r="AZ811" i="8"/>
  <c r="K1454" i="6"/>
  <c r="K796" i="6"/>
  <c r="L2589" i="6"/>
  <c r="K538" i="6"/>
  <c r="K3166" i="6"/>
  <c r="K144" i="6"/>
  <c r="F475" i="8"/>
  <c r="L475" i="8" s="1"/>
  <c r="AX892" i="8"/>
  <c r="L325" i="6"/>
  <c r="K1410" i="6"/>
  <c r="K2589" i="6"/>
  <c r="L538" i="6"/>
  <c r="K1628" i="6"/>
  <c r="K889" i="6"/>
  <c r="E228" i="7"/>
  <c r="Q228" i="7" s="1"/>
  <c r="R228" i="7" s="1"/>
  <c r="E232" i="7"/>
  <c r="Q232" i="7" s="1"/>
  <c r="R232" i="7" s="1"/>
  <c r="K891" i="8"/>
  <c r="BA892" i="8" s="1"/>
  <c r="K2508" i="6"/>
  <c r="K3541" i="6"/>
  <c r="K2649" i="6"/>
  <c r="K2509" i="6"/>
  <c r="L1494" i="6"/>
  <c r="K1494" i="6"/>
  <c r="K723" i="6"/>
  <c r="K78" i="6"/>
  <c r="L1415" i="6"/>
  <c r="K2475" i="6"/>
  <c r="K473" i="8"/>
  <c r="BA474" i="8" s="1"/>
  <c r="AX474" i="8"/>
  <c r="F1436" i="6"/>
  <c r="F1437" i="6" s="1"/>
  <c r="E233" i="7" s="1"/>
  <c r="Q233" i="7" s="1"/>
  <c r="R233" i="7" s="1"/>
  <c r="K951" i="6"/>
  <c r="K818" i="6"/>
  <c r="K1432" i="6"/>
  <c r="L951" i="6"/>
  <c r="K50" i="6"/>
  <c r="K73" i="6"/>
  <c r="K590" i="6"/>
  <c r="K2366" i="6"/>
  <c r="F596" i="6"/>
  <c r="L596" i="6" s="1"/>
  <c r="K596" i="6"/>
  <c r="J2276" i="6"/>
  <c r="K2276" i="6"/>
  <c r="F1579" i="6"/>
  <c r="L1579" i="6" s="1"/>
  <c r="K1579" i="6"/>
  <c r="F1618" i="6"/>
  <c r="L1618" i="6" s="1"/>
  <c r="K1618" i="6"/>
  <c r="K882" i="6"/>
  <c r="F882" i="6"/>
  <c r="L882" i="6" s="1"/>
  <c r="F1408" i="6"/>
  <c r="L1408" i="6" s="1"/>
  <c r="K1408" i="6"/>
  <c r="F1423" i="6"/>
  <c r="K1423" i="6"/>
  <c r="K1419" i="6"/>
  <c r="F1419" i="6"/>
  <c r="L422" i="6"/>
  <c r="F2011" i="6"/>
  <c r="K2011" i="6"/>
  <c r="K1427" i="6"/>
  <c r="F1427" i="6"/>
  <c r="L1427" i="6" s="1"/>
  <c r="K1648" i="6"/>
  <c r="F1648" i="6"/>
  <c r="L1648" i="6" s="1"/>
  <c r="F367" i="6"/>
  <c r="L367" i="6" s="1"/>
  <c r="K367" i="6"/>
  <c r="K928" i="6"/>
  <c r="L645" i="6"/>
  <c r="K1663" i="6"/>
  <c r="F2576" i="6"/>
  <c r="E2577" i="6" s="1"/>
  <c r="F2577" i="6" s="1"/>
  <c r="L2577" i="6" s="1"/>
  <c r="K936" i="6"/>
  <c r="F903" i="6"/>
  <c r="L903" i="6" s="1"/>
  <c r="K903" i="6"/>
  <c r="F1185" i="6"/>
  <c r="K1185" i="6"/>
  <c r="F2414" i="6"/>
  <c r="K2414" i="6"/>
  <c r="F1440" i="6"/>
  <c r="K1440" i="6"/>
  <c r="F291" i="6"/>
  <c r="K291" i="6"/>
  <c r="F1747" i="6"/>
  <c r="L1747" i="6" s="1"/>
  <c r="K1747" i="6"/>
  <c r="F55" i="6"/>
  <c r="L55" i="6" s="1"/>
  <c r="K55" i="6"/>
  <c r="K1400" i="6"/>
  <c r="F1400" i="6"/>
  <c r="L1400" i="6" s="1"/>
  <c r="F729" i="6"/>
  <c r="L729" i="6" s="1"/>
  <c r="K729" i="6"/>
  <c r="L3793" i="6"/>
  <c r="K2617" i="6"/>
  <c r="K2396" i="6"/>
  <c r="F1594" i="6"/>
  <c r="K1594" i="6"/>
  <c r="K2607" i="6"/>
  <c r="F2607" i="6"/>
  <c r="F635" i="6"/>
  <c r="K635" i="6"/>
  <c r="F396" i="6"/>
  <c r="K396" i="6"/>
  <c r="F1938" i="6"/>
  <c r="L1938" i="6" s="1"/>
  <c r="K1938" i="6"/>
  <c r="F1444" i="6"/>
  <c r="K1444" i="6"/>
  <c r="K1453" i="6"/>
  <c r="F1453" i="6"/>
  <c r="F1752" i="6"/>
  <c r="L1752" i="6" s="1"/>
  <c r="K1752" i="6"/>
  <c r="F501" i="6"/>
  <c r="K501" i="6"/>
  <c r="K349" i="6"/>
  <c r="F349" i="6"/>
  <c r="L349" i="6" s="1"/>
  <c r="F429" i="6"/>
  <c r="L429" i="6" s="1"/>
  <c r="K429" i="6"/>
  <c r="K843" i="6"/>
  <c r="F843" i="6"/>
  <c r="F1732" i="6"/>
  <c r="K1732" i="6"/>
  <c r="K212" i="6"/>
  <c r="K650" i="6"/>
  <c r="F650" i="6"/>
  <c r="L650" i="6" s="1"/>
  <c r="F528" i="6"/>
  <c r="L528" i="6" s="1"/>
  <c r="K528" i="6"/>
  <c r="F1289" i="6"/>
  <c r="L1289" i="6" s="1"/>
  <c r="K1289" i="6"/>
  <c r="F2584" i="6"/>
  <c r="L2584" i="6" s="1"/>
  <c r="K2584" i="6"/>
  <c r="F1504" i="6"/>
  <c r="K1504" i="6"/>
  <c r="K1499" i="6"/>
  <c r="F1499" i="6"/>
  <c r="L1499" i="6" s="1"/>
  <c r="K163" i="6"/>
  <c r="K1257" i="6"/>
  <c r="K2478" i="6"/>
  <c r="F3192" i="6"/>
  <c r="L3192" i="6" s="1"/>
  <c r="K921" i="6"/>
  <c r="F921" i="6"/>
  <c r="L921" i="6" s="1"/>
  <c r="K2030" i="6"/>
  <c r="F2030" i="6"/>
  <c r="L2030" i="6" s="1"/>
  <c r="F1468" i="6"/>
  <c r="L1468" i="6" s="1"/>
  <c r="K1468" i="6"/>
  <c r="K1559" i="6"/>
  <c r="F1559" i="6"/>
  <c r="L1559" i="6" s="1"/>
  <c r="F274" i="6"/>
  <c r="L274" i="6" s="1"/>
  <c r="K274" i="6"/>
  <c r="L3150" i="6"/>
  <c r="I919" i="6"/>
  <c r="J919" i="6" s="1"/>
  <c r="F2375" i="6"/>
  <c r="L2983" i="6"/>
  <c r="L496" i="6"/>
  <c r="I3095" i="6"/>
  <c r="J3095" i="6" s="1"/>
  <c r="L3095" i="6" s="1"/>
  <c r="L416" i="6"/>
  <c r="L736" i="6"/>
  <c r="J2970" i="6"/>
  <c r="G500" i="7" s="1"/>
  <c r="W500" i="7" s="1"/>
  <c r="X500" i="7" s="1"/>
  <c r="H3326" i="6"/>
  <c r="F558" i="7" s="1"/>
  <c r="T558" i="7" s="1"/>
  <c r="U558" i="7" s="1"/>
  <c r="L1464" i="6"/>
  <c r="H418" i="7"/>
  <c r="Z418" i="7" s="1"/>
  <c r="AA418" i="7" s="1"/>
  <c r="L3335" i="6"/>
  <c r="L2184" i="6"/>
  <c r="L2498" i="6"/>
  <c r="L2900" i="6"/>
  <c r="L3023" i="6"/>
  <c r="L3676" i="6"/>
  <c r="L2157" i="6"/>
  <c r="L2133" i="6"/>
  <c r="L2156" i="6"/>
  <c r="L3430" i="6"/>
  <c r="H2908" i="6"/>
  <c r="F490" i="7" s="1"/>
  <c r="L4014" i="6"/>
  <c r="H3026" i="6"/>
  <c r="F510" i="7" s="1"/>
  <c r="T510" i="7" s="1"/>
  <c r="U510" i="7" s="1"/>
  <c r="E618" i="7"/>
  <c r="Q618" i="7" s="1"/>
  <c r="R618" i="7" s="1"/>
  <c r="L3368" i="6"/>
  <c r="L3876" i="6"/>
  <c r="H2262" i="6"/>
  <c r="F382" i="7" s="1"/>
  <c r="T382" i="7" s="1"/>
  <c r="U382" i="7" s="1"/>
  <c r="F3195" i="6"/>
  <c r="L3195" i="6" s="1"/>
  <c r="H358" i="7"/>
  <c r="Z358" i="7" s="1"/>
  <c r="AA358" i="7" s="1"/>
  <c r="H363" i="7"/>
  <c r="Z363" i="7" s="1"/>
  <c r="AA363" i="7" s="1"/>
  <c r="K417" i="6"/>
  <c r="H3102" i="6"/>
  <c r="F522" i="7" s="1"/>
  <c r="T522" i="7" s="1"/>
  <c r="U522" i="7" s="1"/>
  <c r="J910" i="8"/>
  <c r="L684" i="6"/>
  <c r="L3636" i="6"/>
  <c r="F3003" i="6"/>
  <c r="E506" i="7" s="1"/>
  <c r="Q506" i="7" s="1"/>
  <c r="R506" i="7" s="1"/>
  <c r="E1170" i="6"/>
  <c r="F1170" i="6" s="1"/>
  <c r="L1170" i="6" s="1"/>
  <c r="I2261" i="6"/>
  <c r="J2261" i="6" s="1"/>
  <c r="L2261" i="6" s="1"/>
  <c r="J2369" i="6"/>
  <c r="G401" i="7" s="1"/>
  <c r="W401" i="7" s="1"/>
  <c r="X401" i="7" s="1"/>
  <c r="AY952" i="8"/>
  <c r="H3452" i="6"/>
  <c r="F579" i="7" s="1"/>
  <c r="H1171" i="6"/>
  <c r="F188" i="7" s="1"/>
  <c r="T188" i="7" s="1"/>
  <c r="U188" i="7" s="1"/>
  <c r="H728" i="8"/>
  <c r="I810" i="6"/>
  <c r="J810" i="6" s="1"/>
  <c r="L810" i="6" s="1"/>
  <c r="K4016" i="6"/>
  <c r="L3100" i="6"/>
  <c r="L3564" i="6"/>
  <c r="H3567" i="6"/>
  <c r="F598" i="7" s="1"/>
  <c r="T598" i="7" s="1"/>
  <c r="U598" i="7" s="1"/>
  <c r="H3032" i="6"/>
  <c r="F511" i="7" s="1"/>
  <c r="T511" i="7" s="1"/>
  <c r="U511" i="7" s="1"/>
  <c r="L1971" i="6"/>
  <c r="L3029" i="6"/>
  <c r="L3988" i="6"/>
  <c r="L3501" i="6"/>
  <c r="H1973" i="6"/>
  <c r="F328" i="7" s="1"/>
  <c r="G1966" i="6" s="1"/>
  <c r="H1966" i="6" s="1"/>
  <c r="H2718" i="6"/>
  <c r="F457" i="7" s="1"/>
  <c r="T457" i="7" s="1"/>
  <c r="U457" i="7" s="1"/>
  <c r="F198" i="7"/>
  <c r="L764" i="8"/>
  <c r="Q603" i="7"/>
  <c r="R603" i="7" s="1"/>
  <c r="T607" i="7"/>
  <c r="U607" i="7" s="1"/>
  <c r="H1213" i="6"/>
  <c r="H1214" i="6" s="1"/>
  <c r="F197" i="7" s="1"/>
  <c r="T603" i="7"/>
  <c r="U603" i="7" s="1"/>
  <c r="H1209" i="6"/>
  <c r="H1210" i="6" s="1"/>
  <c r="F196" i="7" s="1"/>
  <c r="Q623" i="7"/>
  <c r="R623" i="7" s="1"/>
  <c r="Q619" i="7"/>
  <c r="R619" i="7" s="1"/>
  <c r="Q607" i="7"/>
  <c r="R607" i="7" s="1"/>
  <c r="T623" i="7"/>
  <c r="U623" i="7" s="1"/>
  <c r="H1229" i="6"/>
  <c r="H1230" i="6" s="1"/>
  <c r="F201" i="7" s="1"/>
  <c r="Q615" i="7"/>
  <c r="R615" i="7" s="1"/>
  <c r="T615" i="7"/>
  <c r="U615" i="7" s="1"/>
  <c r="H1221" i="6"/>
  <c r="H1222" i="6" s="1"/>
  <c r="F199" i="7" s="1"/>
  <c r="Q611" i="7"/>
  <c r="R611" i="7" s="1"/>
  <c r="W619" i="7"/>
  <c r="X619" i="7" s="1"/>
  <c r="J1225" i="6"/>
  <c r="J1226" i="6" s="1"/>
  <c r="G200" i="7" s="1"/>
  <c r="E1181" i="6"/>
  <c r="F1181" i="6" s="1"/>
  <c r="L1181" i="6" s="1"/>
  <c r="I2504" i="6"/>
  <c r="J2504" i="6" s="1"/>
  <c r="J2505" i="6" s="1"/>
  <c r="G419" i="7" s="1"/>
  <c r="W419" i="7" s="1"/>
  <c r="X419" i="7" s="1"/>
  <c r="G3062" i="6"/>
  <c r="H3062" i="6" s="1"/>
  <c r="H3064" i="6" s="1"/>
  <c r="F516" i="7" s="1"/>
  <c r="G218" i="6" s="1"/>
  <c r="G2426" i="6"/>
  <c r="H2426" i="6" s="1"/>
  <c r="H1182" i="6"/>
  <c r="F189" i="7" s="1"/>
  <c r="T189" i="7" s="1"/>
  <c r="U189" i="7" s="1"/>
  <c r="AY792" i="8"/>
  <c r="L3833" i="6"/>
  <c r="H2027" i="6"/>
  <c r="F337" i="7" s="1"/>
  <c r="T337" i="7" s="1"/>
  <c r="U337" i="7" s="1"/>
  <c r="K1316" i="6"/>
  <c r="K2169" i="6"/>
  <c r="G1549" i="6"/>
  <c r="H1549" i="6" s="1"/>
  <c r="H1551" i="6" s="1"/>
  <c r="F252" i="7" s="1"/>
  <c r="I3548" i="6"/>
  <c r="J3548" i="6" s="1"/>
  <c r="L3548" i="6" s="1"/>
  <c r="L3205" i="6"/>
  <c r="L3582" i="6"/>
  <c r="L3934" i="6"/>
  <c r="L3129" i="6"/>
  <c r="H2985" i="6"/>
  <c r="F503" i="7" s="1"/>
  <c r="T503" i="7" s="1"/>
  <c r="U503" i="7" s="1"/>
  <c r="L2248" i="6"/>
  <c r="L2253" i="6"/>
  <c r="L2930" i="6"/>
  <c r="L3079" i="6"/>
  <c r="E3208" i="6"/>
  <c r="F3208" i="6" s="1"/>
  <c r="L3492" i="6"/>
  <c r="L3933" i="6"/>
  <c r="L2007" i="6"/>
  <c r="H3465" i="6"/>
  <c r="F581" i="7" s="1"/>
  <c r="T581" i="7" s="1"/>
  <c r="U581" i="7" s="1"/>
  <c r="H3132" i="6"/>
  <c r="F527" i="7" s="1"/>
  <c r="T527" i="7" s="1"/>
  <c r="U527" i="7" s="1"/>
  <c r="L2635" i="6"/>
  <c r="E550" i="7"/>
  <c r="Q550" i="7" s="1"/>
  <c r="R550" i="7" s="1"/>
  <c r="L3666" i="6"/>
  <c r="G2480" i="6"/>
  <c r="H2480" i="6" s="1"/>
  <c r="H2481" i="6" s="1"/>
  <c r="F415" i="7" s="1"/>
  <c r="T415" i="7" s="1"/>
  <c r="U415" i="7" s="1"/>
  <c r="E3464" i="6"/>
  <c r="F3464" i="6" s="1"/>
  <c r="L3464" i="6" s="1"/>
  <c r="H667" i="7"/>
  <c r="Z667" i="7" s="1"/>
  <c r="AA667" i="7" s="1"/>
  <c r="L2982" i="6"/>
  <c r="I3207" i="6"/>
  <c r="J3207" i="6" s="1"/>
  <c r="L3207" i="6" s="1"/>
  <c r="L3781" i="6"/>
  <c r="G2490" i="6"/>
  <c r="H2490" i="6" s="1"/>
  <c r="H2491" i="6" s="1"/>
  <c r="F416" i="7" s="1"/>
  <c r="T416" i="7" s="1"/>
  <c r="U416" i="7" s="1"/>
  <c r="I3081" i="6"/>
  <c r="J3081" i="6" s="1"/>
  <c r="L3081" i="6" s="1"/>
  <c r="AY753" i="8"/>
  <c r="J4039" i="6"/>
  <c r="G684" i="7" s="1"/>
  <c r="W684" i="7" s="1"/>
  <c r="X684" i="7" s="1"/>
  <c r="J3038" i="6"/>
  <c r="G512" i="7" s="1"/>
  <c r="W512" i="7" s="1"/>
  <c r="X512" i="7" s="1"/>
  <c r="I2255" i="6"/>
  <c r="J2255" i="6" s="1"/>
  <c r="L2255" i="6" s="1"/>
  <c r="I3584" i="6"/>
  <c r="J3584" i="6" s="1"/>
  <c r="L3584" i="6" s="1"/>
  <c r="L3271" i="6"/>
  <c r="G3347" i="6"/>
  <c r="H3347" i="6" s="1"/>
  <c r="F3614" i="6"/>
  <c r="E606" i="7" s="1"/>
  <c r="Q606" i="7" s="1"/>
  <c r="R606" i="7" s="1"/>
  <c r="L4016" i="6"/>
  <c r="I3476" i="6"/>
  <c r="J3476" i="6" s="1"/>
  <c r="L2125" i="6"/>
  <c r="J2080" i="6"/>
  <c r="G348" i="7" s="1"/>
  <c r="W348" i="7" s="1"/>
  <c r="X348" i="7" s="1"/>
  <c r="H2008" i="6"/>
  <c r="F334" i="7" s="1"/>
  <c r="T334" i="7" s="1"/>
  <c r="U334" i="7" s="1"/>
  <c r="G30" i="6"/>
  <c r="H30" i="6" s="1"/>
  <c r="G1298" i="6"/>
  <c r="H1298" i="6" s="1"/>
  <c r="L3929" i="6"/>
  <c r="L819" i="6"/>
  <c r="L432" i="6"/>
  <c r="H1475" i="6"/>
  <c r="F240" i="7" s="1"/>
  <c r="T240" i="7" s="1"/>
  <c r="U240" i="7" s="1"/>
  <c r="E570" i="7"/>
  <c r="Q570" i="7" s="1"/>
  <c r="R570" i="7" s="1"/>
  <c r="AY765" i="8"/>
  <c r="F3189" i="6"/>
  <c r="L3189" i="6" s="1"/>
  <c r="L2603" i="6"/>
  <c r="L1179" i="6"/>
  <c r="L1505" i="6"/>
  <c r="G2436" i="6"/>
  <c r="H2436" i="6" s="1"/>
  <c r="K764" i="8"/>
  <c r="BA765" i="8" s="1"/>
  <c r="AY911" i="8"/>
  <c r="AY903" i="8"/>
  <c r="I2416" i="6"/>
  <c r="J2416" i="6" s="1"/>
  <c r="I3013" i="6"/>
  <c r="K3013" i="6" s="1"/>
  <c r="H726" i="8"/>
  <c r="K3037" i="6"/>
  <c r="G2416" i="6"/>
  <c r="H2416" i="6" s="1"/>
  <c r="I2426" i="6"/>
  <c r="J2426" i="6" s="1"/>
  <c r="AY265" i="8"/>
  <c r="H3748" i="6"/>
  <c r="F631" i="7" s="1"/>
  <c r="T631" i="7" s="1"/>
  <c r="U631" i="7" s="1"/>
  <c r="L3037" i="6"/>
  <c r="I2436" i="6"/>
  <c r="J2436" i="6" s="1"/>
  <c r="F621" i="6"/>
  <c r="E104" i="7" s="1"/>
  <c r="Q104" i="7" s="1"/>
  <c r="R104" i="7" s="1"/>
  <c r="H3014" i="6"/>
  <c r="F508" i="7" s="1"/>
  <c r="T508" i="7" s="1"/>
  <c r="U508" i="7" s="1"/>
  <c r="E640" i="7"/>
  <c r="Q640" i="7" s="1"/>
  <c r="R640" i="7" s="1"/>
  <c r="L424" i="6"/>
  <c r="L2134" i="6"/>
  <c r="L2499" i="6"/>
  <c r="E46" i="6"/>
  <c r="F46" i="6" s="1"/>
  <c r="F660" i="6"/>
  <c r="E110" i="7" s="1"/>
  <c r="Q110" i="7" s="1"/>
  <c r="R110" i="7" s="1"/>
  <c r="F3629" i="6"/>
  <c r="E609" i="7" s="1"/>
  <c r="Q609" i="7" s="1"/>
  <c r="R609" i="7" s="1"/>
  <c r="H2970" i="6"/>
  <c r="F500" i="7" s="1"/>
  <c r="T500" i="7" s="1"/>
  <c r="U500" i="7" s="1"/>
  <c r="H2186" i="6"/>
  <c r="F367" i="7" s="1"/>
  <c r="T367" i="7" s="1"/>
  <c r="U367" i="7" s="1"/>
  <c r="AY950" i="8"/>
  <c r="K472" i="6"/>
  <c r="L1478" i="6"/>
  <c r="I3602" i="6"/>
  <c r="J3602" i="6" s="1"/>
  <c r="L3602" i="6" s="1"/>
  <c r="AY269" i="8"/>
  <c r="H2511" i="6"/>
  <c r="F420" i="7" s="1"/>
  <c r="T420" i="7" s="1"/>
  <c r="U420" i="7" s="1"/>
  <c r="K3911" i="6"/>
  <c r="H3603" i="6"/>
  <c r="F604" i="7" s="1"/>
  <c r="T604" i="7" s="1"/>
  <c r="U604" i="7" s="1"/>
  <c r="AZ982" i="8"/>
  <c r="J3436" i="6"/>
  <c r="J3437" i="6" s="1"/>
  <c r="G577" i="7" s="1"/>
  <c r="W577" i="7" s="1"/>
  <c r="X577" i="7" s="1"/>
  <c r="I1151" i="6"/>
  <c r="J1151" i="6" s="1"/>
  <c r="F473" i="6"/>
  <c r="E83" i="7" s="1"/>
  <c r="Q83" i="7" s="1"/>
  <c r="R83" i="7" s="1"/>
  <c r="L3106" i="6"/>
  <c r="J2244" i="6"/>
  <c r="G379" i="7" s="1"/>
  <c r="W379" i="7" s="1"/>
  <c r="X379" i="7" s="1"/>
  <c r="L2095" i="6"/>
  <c r="K3566" i="6"/>
  <c r="E3182" i="6"/>
  <c r="F3182" i="6" s="1"/>
  <c r="L3182" i="6" s="1"/>
  <c r="F3200" i="6"/>
  <c r="L3200" i="6" s="1"/>
  <c r="K3976" i="6"/>
  <c r="L2617" i="6"/>
  <c r="I2096" i="6"/>
  <c r="J2096" i="6" s="1"/>
  <c r="L2096" i="6" s="1"/>
  <c r="J3567" i="6"/>
  <c r="G598" i="7" s="1"/>
  <c r="W598" i="7" s="1"/>
  <c r="X598" i="7" s="1"/>
  <c r="T496" i="7"/>
  <c r="U496" i="7" s="1"/>
  <c r="G120" i="6"/>
  <c r="H120" i="6" s="1"/>
  <c r="G680" i="6"/>
  <c r="H680" i="6" s="1"/>
  <c r="H681" i="6" s="1"/>
  <c r="F113" i="7" s="1"/>
  <c r="T113" i="7" s="1"/>
  <c r="U113" i="7" s="1"/>
  <c r="K2698" i="6"/>
  <c r="K2854" i="6"/>
  <c r="H445" i="6"/>
  <c r="F78" i="7" s="1"/>
  <c r="T78" i="7" s="1"/>
  <c r="U78" i="7" s="1"/>
  <c r="K620" i="6"/>
  <c r="J1973" i="6"/>
  <c r="G328" i="7" s="1"/>
  <c r="I689" i="8" s="1"/>
  <c r="J689" i="8" s="1"/>
  <c r="L2130" i="6"/>
  <c r="L2697" i="6"/>
  <c r="L3480" i="6"/>
  <c r="L3642" i="6"/>
  <c r="L3685" i="6"/>
  <c r="I1723" i="6"/>
  <c r="J1723" i="6" s="1"/>
  <c r="J1724" i="6" s="1"/>
  <c r="G285" i="7" s="1"/>
  <c r="W285" i="7" s="1"/>
  <c r="X285" i="7" s="1"/>
  <c r="I3782" i="6"/>
  <c r="H3716" i="6"/>
  <c r="F625" i="7" s="1"/>
  <c r="T625" i="7" s="1"/>
  <c r="U625" i="7" s="1"/>
  <c r="H2020" i="6"/>
  <c r="F336" i="7" s="1"/>
  <c r="T336" i="7" s="1"/>
  <c r="U336" i="7" s="1"/>
  <c r="F2002" i="6"/>
  <c r="L2002" i="6" s="1"/>
  <c r="K1972" i="6"/>
  <c r="L410" i="6"/>
  <c r="E41" i="6"/>
  <c r="F41" i="6" s="1"/>
  <c r="L3514" i="6"/>
  <c r="F2700" i="6"/>
  <c r="E454" i="7" s="1"/>
  <c r="Q454" i="7" s="1"/>
  <c r="R454" i="7" s="1"/>
  <c r="E612" i="6"/>
  <c r="L2129" i="6"/>
  <c r="L560" i="6"/>
  <c r="L2238" i="6"/>
  <c r="L2630" i="6"/>
  <c r="J2855" i="6"/>
  <c r="G480" i="7" s="1"/>
  <c r="W480" i="7" s="1"/>
  <c r="X480" i="7" s="1"/>
  <c r="L3243" i="6"/>
  <c r="L3411" i="6"/>
  <c r="E4038" i="6"/>
  <c r="F4038" i="6" s="1"/>
  <c r="L4038" i="6" s="1"/>
  <c r="L3780" i="6"/>
  <c r="H2356" i="6"/>
  <c r="F399" i="7" s="1"/>
  <c r="T399" i="7" s="1"/>
  <c r="U399" i="7" s="1"/>
  <c r="F3952" i="6"/>
  <c r="E670" i="7" s="1"/>
  <c r="Q670" i="7" s="1"/>
  <c r="R670" i="7" s="1"/>
  <c r="H3516" i="6"/>
  <c r="F590" i="7" s="1"/>
  <c r="T590" i="7" s="1"/>
  <c r="U590" i="7" s="1"/>
  <c r="G2410" i="6"/>
  <c r="H2410" i="6" s="1"/>
  <c r="H2411" i="6" s="1"/>
  <c r="F408" i="7" s="1"/>
  <c r="F555" i="6"/>
  <c r="L555" i="6" s="1"/>
  <c r="L2054" i="6"/>
  <c r="L2729" i="6"/>
  <c r="L2853" i="6"/>
  <c r="L2943" i="6"/>
  <c r="L3282" i="6"/>
  <c r="L4037" i="6"/>
  <c r="H1544" i="6"/>
  <c r="F251" i="7" s="1"/>
  <c r="T251" i="7" s="1"/>
  <c r="U251" i="7" s="1"/>
  <c r="L610" i="6"/>
  <c r="L1542" i="6"/>
  <c r="L2354" i="6"/>
  <c r="L2715" i="6"/>
  <c r="I3413" i="6"/>
  <c r="J3413" i="6" s="1"/>
  <c r="J3414" i="6" s="1"/>
  <c r="G573" i="7" s="1"/>
  <c r="K609" i="6"/>
  <c r="K2090" i="6"/>
  <c r="G754" i="8"/>
  <c r="G904" i="8"/>
  <c r="F425" i="6"/>
  <c r="L425" i="6" s="1"/>
  <c r="K425" i="6"/>
  <c r="F1532" i="6"/>
  <c r="L1532" i="6" s="1"/>
  <c r="K1532" i="6"/>
  <c r="L2119" i="6"/>
  <c r="L2989" i="6"/>
  <c r="L3216" i="6"/>
  <c r="L139" i="6"/>
  <c r="H1533" i="6"/>
  <c r="F250" i="7" s="1"/>
  <c r="T250" i="7" s="1"/>
  <c r="U250" i="7" s="1"/>
  <c r="F439" i="6"/>
  <c r="L439" i="6" s="1"/>
  <c r="L1531" i="6"/>
  <c r="L2634" i="6"/>
  <c r="L2865" i="6"/>
  <c r="L2905" i="6"/>
  <c r="L3576" i="6"/>
  <c r="L2079" i="6"/>
  <c r="F4023" i="6"/>
  <c r="E681" i="7" s="1"/>
  <c r="Q681" i="7" s="1"/>
  <c r="R681" i="7" s="1"/>
  <c r="E3331" i="6"/>
  <c r="F3331" i="6" s="1"/>
  <c r="L3331" i="6" s="1"/>
  <c r="H2742" i="6"/>
  <c r="F461" i="7" s="1"/>
  <c r="T461" i="7" s="1"/>
  <c r="U461" i="7" s="1"/>
  <c r="I3578" i="6"/>
  <c r="J3578" i="6" s="1"/>
  <c r="L3578" i="6" s="1"/>
  <c r="E3776" i="6"/>
  <c r="F3776" i="6" s="1"/>
  <c r="H3300" i="6"/>
  <c r="F554" i="7" s="1"/>
  <c r="T554" i="7" s="1"/>
  <c r="U554" i="7" s="1"/>
  <c r="L2848" i="6"/>
  <c r="G51" i="6"/>
  <c r="H51" i="6" s="1"/>
  <c r="H52" i="6" s="1"/>
  <c r="F13" i="7" s="1"/>
  <c r="T13" i="7" s="1"/>
  <c r="U13" i="7" s="1"/>
  <c r="L3199" i="6"/>
  <c r="K2025" i="6"/>
  <c r="L2508" i="6"/>
  <c r="L611" i="6"/>
  <c r="L1514" i="6"/>
  <c r="L2397" i="6"/>
  <c r="L2864" i="6"/>
  <c r="L3329" i="6"/>
  <c r="L3425" i="6"/>
  <c r="L3746" i="6"/>
  <c r="L3834" i="6"/>
  <c r="L3841" i="6"/>
  <c r="J3132" i="6"/>
  <c r="G527" i="7" s="1"/>
  <c r="W527" i="7" s="1"/>
  <c r="X527" i="7" s="1"/>
  <c r="J357" i="6"/>
  <c r="G65" i="7" s="1"/>
  <c r="W65" i="7" s="1"/>
  <c r="X65" i="7" s="1"/>
  <c r="J3482" i="6"/>
  <c r="G584" i="7" s="1"/>
  <c r="W584" i="7" s="1"/>
  <c r="X584" i="7" s="1"/>
  <c r="L3474" i="6"/>
  <c r="J3618" i="6"/>
  <c r="L3618" i="6" s="1"/>
  <c r="L3937" i="6"/>
  <c r="L354" i="6"/>
  <c r="L2024" i="6"/>
  <c r="L2237" i="6"/>
  <c r="L3396" i="6"/>
  <c r="L3558" i="6"/>
  <c r="I3560" i="6"/>
  <c r="K3560" i="6" s="1"/>
  <c r="F3157" i="6"/>
  <c r="E532" i="7" s="1"/>
  <c r="Q532" i="7" s="1"/>
  <c r="R532" i="7" s="1"/>
  <c r="H2646" i="6"/>
  <c r="F445" i="7" s="1"/>
  <c r="T445" i="7" s="1"/>
  <c r="U445" i="7" s="1"/>
  <c r="J433" i="6"/>
  <c r="G76" i="7" s="1"/>
  <c r="W76" i="7" s="1"/>
  <c r="X76" i="7" s="1"/>
  <c r="H2244" i="6"/>
  <c r="F379" i="7" s="1"/>
  <c r="T379" i="7" s="1"/>
  <c r="U379" i="7" s="1"/>
  <c r="K3442" i="6"/>
  <c r="K356" i="6"/>
  <c r="L1316" i="6"/>
  <c r="L2066" i="6"/>
  <c r="H357" i="6"/>
  <c r="F65" i="7" s="1"/>
  <c r="T65" i="7" s="1"/>
  <c r="U65" i="7" s="1"/>
  <c r="J2700" i="6"/>
  <c r="G454" i="7" s="1"/>
  <c r="W454" i="7" s="1"/>
  <c r="X454" i="7" s="1"/>
  <c r="G2579" i="6"/>
  <c r="H2579" i="6" s="1"/>
  <c r="G581" i="6"/>
  <c r="H581" i="6" s="1"/>
  <c r="G1156" i="6"/>
  <c r="H1156" i="6" s="1"/>
  <c r="G2417" i="6"/>
  <c r="H2417" i="6" s="1"/>
  <c r="I98" i="6"/>
  <c r="J98" i="6" s="1"/>
  <c r="I319" i="6"/>
  <c r="J319" i="6" s="1"/>
  <c r="I714" i="6"/>
  <c r="J714" i="6" s="1"/>
  <c r="J717" i="6" s="1"/>
  <c r="G117" i="7" s="1"/>
  <c r="W117" i="7" s="1"/>
  <c r="X117" i="7" s="1"/>
  <c r="L551" i="6"/>
  <c r="L626" i="6"/>
  <c r="L1480" i="6"/>
  <c r="L3047" i="6"/>
  <c r="H2625" i="6"/>
  <c r="F441" i="7" s="1"/>
  <c r="T441" i="7" s="1"/>
  <c r="U441" i="7" s="1"/>
  <c r="L3319" i="6"/>
  <c r="G1011" i="6"/>
  <c r="H1011" i="6" s="1"/>
  <c r="H1012" i="6" s="1"/>
  <c r="F160" i="7" s="1"/>
  <c r="T160" i="7" s="1"/>
  <c r="U160" i="7" s="1"/>
  <c r="L3896" i="6"/>
  <c r="L3193" i="6"/>
  <c r="E763" i="6"/>
  <c r="F763" i="6" s="1"/>
  <c r="L763" i="6" s="1"/>
  <c r="L2699" i="6"/>
  <c r="G807" i="6"/>
  <c r="H807" i="6" s="1"/>
  <c r="H811" i="6" s="1"/>
  <c r="F127" i="7" s="1"/>
  <c r="T127" i="7" s="1"/>
  <c r="U127" i="7" s="1"/>
  <c r="G1000" i="6"/>
  <c r="H1000" i="6" s="1"/>
  <c r="H1001" i="6" s="1"/>
  <c r="F158" i="7" s="1"/>
  <c r="T158" i="7" s="1"/>
  <c r="U158" i="7" s="1"/>
  <c r="J3673" i="6"/>
  <c r="G617" i="7" s="1"/>
  <c r="W617" i="7" s="1"/>
  <c r="X617" i="7" s="1"/>
  <c r="K432" i="6"/>
  <c r="L464" i="6"/>
  <c r="L3381" i="6"/>
  <c r="G1055" i="6"/>
  <c r="H1055" i="6" s="1"/>
  <c r="H1056" i="6" s="1"/>
  <c r="F168" i="7" s="1"/>
  <c r="T168" i="7" s="1"/>
  <c r="U168" i="7" s="1"/>
  <c r="J3951" i="6"/>
  <c r="L3951" i="6" s="1"/>
  <c r="I3113" i="6"/>
  <c r="J3113" i="6" s="1"/>
  <c r="J3114" i="6" s="1"/>
  <c r="G524" i="7" s="1"/>
  <c r="W524" i="7" s="1"/>
  <c r="X524" i="7" s="1"/>
  <c r="F2062" i="6"/>
  <c r="E344" i="7" s="1"/>
  <c r="Q344" i="7" s="1"/>
  <c r="R344" i="7" s="1"/>
  <c r="J803" i="6"/>
  <c r="L803" i="6" s="1"/>
  <c r="G1044" i="6"/>
  <c r="H1044" i="6" s="1"/>
  <c r="H1045" i="6" s="1"/>
  <c r="F166" i="7" s="1"/>
  <c r="T166" i="7" s="1"/>
  <c r="U166" i="7" s="1"/>
  <c r="L3643" i="6"/>
  <c r="H3096" i="6"/>
  <c r="F521" i="7" s="1"/>
  <c r="G294" i="6" s="1"/>
  <c r="H294" i="6" s="1"/>
  <c r="L3565" i="6"/>
  <c r="L3644" i="6"/>
  <c r="J3645" i="6"/>
  <c r="G612" i="7" s="1"/>
  <c r="W612" i="7" s="1"/>
  <c r="X612" i="7" s="1"/>
  <c r="G3402" i="6"/>
  <c r="H3402" i="6" s="1"/>
  <c r="H3403" i="6" s="1"/>
  <c r="F571" i="7" s="1"/>
  <c r="T571" i="7" s="1"/>
  <c r="U571" i="7" s="1"/>
  <c r="T572" i="7"/>
  <c r="U572" i="7" s="1"/>
  <c r="G794" i="6"/>
  <c r="H794" i="6" s="1"/>
  <c r="T573" i="7"/>
  <c r="U573" i="7" s="1"/>
  <c r="T328" i="7"/>
  <c r="U328" i="7" s="1"/>
  <c r="W565" i="7"/>
  <c r="X565" i="7" s="1"/>
  <c r="L3419" i="6"/>
  <c r="L3547" i="6"/>
  <c r="L3613" i="6"/>
  <c r="W486" i="7"/>
  <c r="X486" i="7" s="1"/>
  <c r="W549" i="7"/>
  <c r="X549" i="7" s="1"/>
  <c r="L2550" i="6"/>
  <c r="T490" i="7"/>
  <c r="U490" i="7" s="1"/>
  <c r="H629" i="6"/>
  <c r="F105" i="7" s="1"/>
  <c r="T105" i="7" s="1"/>
  <c r="U105" i="7" s="1"/>
  <c r="G1791" i="6"/>
  <c r="H1791" i="6" s="1"/>
  <c r="H1792" i="6" s="1"/>
  <c r="F295" i="7" s="1"/>
  <c r="T295" i="7" s="1"/>
  <c r="U295" i="7" s="1"/>
  <c r="T633" i="7"/>
  <c r="U633" i="7" s="1"/>
  <c r="I1061" i="6"/>
  <c r="J1061" i="6" s="1"/>
  <c r="J1062" i="6" s="1"/>
  <c r="G169" i="7" s="1"/>
  <c r="W169" i="7" s="1"/>
  <c r="X169" i="7" s="1"/>
  <c r="W587" i="7"/>
  <c r="X587" i="7" s="1"/>
  <c r="H3114" i="6"/>
  <c r="F524" i="7" s="1"/>
  <c r="T524" i="7" s="1"/>
  <c r="U524" i="7" s="1"/>
  <c r="H3645" i="6"/>
  <c r="F612" i="7" s="1"/>
  <c r="G2209" i="6" s="1"/>
  <c r="H2209" i="6" s="1"/>
  <c r="W668" i="7"/>
  <c r="X668" i="7" s="1"/>
  <c r="G35" i="6"/>
  <c r="H35" i="6" s="1"/>
  <c r="T491" i="7"/>
  <c r="U491" i="7" s="1"/>
  <c r="I339" i="6"/>
  <c r="J339" i="6" s="1"/>
  <c r="W525" i="7"/>
  <c r="X525" i="7" s="1"/>
  <c r="T584" i="7"/>
  <c r="U584" i="7" s="1"/>
  <c r="T637" i="7"/>
  <c r="U637" i="7" s="1"/>
  <c r="L2681" i="6"/>
  <c r="L2988" i="6"/>
  <c r="K3613" i="6"/>
  <c r="T565" i="7"/>
  <c r="U565" i="7" s="1"/>
  <c r="T564" i="7"/>
  <c r="U564" i="7" s="1"/>
  <c r="H2991" i="6"/>
  <c r="F504" i="7" s="1"/>
  <c r="T504" i="7" s="1"/>
  <c r="U504" i="7" s="1"/>
  <c r="T678" i="7"/>
  <c r="U678" i="7" s="1"/>
  <c r="T668" i="7"/>
  <c r="U668" i="7" s="1"/>
  <c r="J3753" i="6"/>
  <c r="G632" i="7" s="1"/>
  <c r="W632" i="7" s="1"/>
  <c r="X632" i="7" s="1"/>
  <c r="T611" i="7"/>
  <c r="U611" i="7" s="1"/>
  <c r="T547" i="7"/>
  <c r="U547" i="7" s="1"/>
  <c r="T535" i="7"/>
  <c r="U535" i="7" s="1"/>
  <c r="T525" i="7"/>
  <c r="U525" i="7" s="1"/>
  <c r="W488" i="7"/>
  <c r="X488" i="7" s="1"/>
  <c r="F2075" i="6"/>
  <c r="E347" i="7" s="1"/>
  <c r="Q347" i="7" s="1"/>
  <c r="R347" i="7" s="1"/>
  <c r="T677" i="7"/>
  <c r="U677" i="7" s="1"/>
  <c r="W606" i="7"/>
  <c r="X606" i="7" s="1"/>
  <c r="W518" i="7"/>
  <c r="X518" i="7" s="1"/>
  <c r="W592" i="7"/>
  <c r="X592" i="7" s="1"/>
  <c r="L2680" i="6"/>
  <c r="J3465" i="6"/>
  <c r="G581" i="7" s="1"/>
  <c r="W581" i="7" s="1"/>
  <c r="X581" i="7" s="1"/>
  <c r="H3946" i="6"/>
  <c r="F669" i="7" s="1"/>
  <c r="T669" i="7" s="1"/>
  <c r="U669" i="7" s="1"/>
  <c r="T594" i="7"/>
  <c r="U594" i="7" s="1"/>
  <c r="H3268" i="6"/>
  <c r="F549" i="7" s="1"/>
  <c r="W677" i="7"/>
  <c r="X677" i="7" s="1"/>
  <c r="J3707" i="6"/>
  <c r="G623" i="7" s="1"/>
  <c r="T685" i="7"/>
  <c r="U685" i="7" s="1"/>
  <c r="L3024" i="6"/>
  <c r="W564" i="7"/>
  <c r="X564" i="7" s="1"/>
  <c r="T512" i="7"/>
  <c r="U512" i="7" s="1"/>
  <c r="T606" i="7"/>
  <c r="U606" i="7" s="1"/>
  <c r="T663" i="7"/>
  <c r="U663" i="7" s="1"/>
  <c r="T541" i="7"/>
  <c r="U541" i="7" s="1"/>
  <c r="T493" i="7"/>
  <c r="U493" i="7" s="1"/>
  <c r="W634" i="7"/>
  <c r="X634" i="7" s="1"/>
  <c r="T548" i="7"/>
  <c r="U548" i="7" s="1"/>
  <c r="I1585" i="6"/>
  <c r="J1585" i="6" s="1"/>
  <c r="J1586" i="6" s="1"/>
  <c r="G259" i="7" s="1"/>
  <c r="W259" i="7" s="1"/>
  <c r="X259" i="7" s="1"/>
  <c r="W533" i="7"/>
  <c r="X533" i="7" s="1"/>
  <c r="K2550" i="6"/>
  <c r="L2114" i="6"/>
  <c r="L2549" i="6"/>
  <c r="H765" i="6"/>
  <c r="F121" i="7" s="1"/>
  <c r="T121" i="7" s="1"/>
  <c r="U121" i="7" s="1"/>
  <c r="I1146" i="6"/>
  <c r="J1146" i="6" s="1"/>
  <c r="I1283" i="6"/>
  <c r="J1283" i="6" s="1"/>
  <c r="L3897" i="6"/>
  <c r="H2551" i="6"/>
  <c r="F427" i="7" s="1"/>
  <c r="T427" i="7" s="1"/>
  <c r="U427" i="7" s="1"/>
  <c r="T578" i="7"/>
  <c r="U578" i="7" s="1"/>
  <c r="W679" i="7"/>
  <c r="X679" i="7" s="1"/>
  <c r="I1298" i="6"/>
  <c r="J1298" i="6" s="1"/>
  <c r="I1141" i="6"/>
  <c r="J1141" i="6" s="1"/>
  <c r="K3789" i="6"/>
  <c r="L624" i="6"/>
  <c r="K1601" i="6"/>
  <c r="L2384" i="6"/>
  <c r="L1600" i="6"/>
  <c r="K3170" i="6"/>
  <c r="L1302" i="6"/>
  <c r="K1303" i="6"/>
  <c r="K3542" i="6"/>
  <c r="K495" i="6"/>
  <c r="L2639" i="6"/>
  <c r="E596" i="7"/>
  <c r="Q596" i="7" s="1"/>
  <c r="R596" i="7" s="1"/>
  <c r="E685" i="7"/>
  <c r="G171" i="6"/>
  <c r="H171" i="6" s="1"/>
  <c r="G1713" i="6"/>
  <c r="H1713" i="6" s="1"/>
  <c r="H1714" i="6" s="1"/>
  <c r="F283" i="7" s="1"/>
  <c r="G177" i="6"/>
  <c r="H177" i="6" s="1"/>
  <c r="I141" i="8"/>
  <c r="J141" i="8" s="1"/>
  <c r="G444" i="8"/>
  <c r="H444" i="8" s="1"/>
  <c r="E728" i="8"/>
  <c r="F728" i="8" s="1"/>
  <c r="E949" i="8"/>
  <c r="K949" i="8" s="1"/>
  <c r="BA950" i="8" s="1"/>
  <c r="E989" i="8"/>
  <c r="F989" i="8" s="1"/>
  <c r="E62" i="6"/>
  <c r="F62" i="6" s="1"/>
  <c r="E787" i="6"/>
  <c r="F787" i="6" s="1"/>
  <c r="I818" i="8"/>
  <c r="J818" i="8" s="1"/>
  <c r="I1036" i="8"/>
  <c r="AZ1037" i="8" s="1"/>
  <c r="I1016" i="8"/>
  <c r="AZ1017" i="8" s="1"/>
  <c r="I829" i="8"/>
  <c r="J829" i="8" s="1"/>
  <c r="G1189" i="6"/>
  <c r="H1189" i="6" s="1"/>
  <c r="H1190" i="6" s="1"/>
  <c r="F191" i="7" s="1"/>
  <c r="T191" i="7" s="1"/>
  <c r="U191" i="7" s="1"/>
  <c r="I1490" i="6"/>
  <c r="J1490" i="6" s="1"/>
  <c r="J1491" i="6" s="1"/>
  <c r="G243" i="7" s="1"/>
  <c r="W243" i="7" s="1"/>
  <c r="X243" i="7" s="1"/>
  <c r="G816" i="8"/>
  <c r="H816" i="8" s="1"/>
  <c r="G3246" i="6"/>
  <c r="H3246" i="6" s="1"/>
  <c r="H3247" i="6" s="1"/>
  <c r="F546" i="7" s="1"/>
  <c r="T546" i="7" s="1"/>
  <c r="U546" i="7" s="1"/>
  <c r="G243" i="6"/>
  <c r="H243" i="6" s="1"/>
  <c r="H244" i="6" s="1"/>
  <c r="F48" i="7" s="1"/>
  <c r="T48" i="7" s="1"/>
  <c r="U48" i="7" s="1"/>
  <c r="G823" i="8"/>
  <c r="H823" i="8" s="1"/>
  <c r="E839" i="6"/>
  <c r="F839" i="6" s="1"/>
  <c r="I444" i="8"/>
  <c r="J444" i="8" s="1"/>
  <c r="G695" i="8"/>
  <c r="H695" i="8" s="1"/>
  <c r="I154" i="8"/>
  <c r="J154" i="8" s="1"/>
  <c r="G760" i="8"/>
  <c r="H760" i="8" s="1"/>
  <c r="G967" i="6"/>
  <c r="H967" i="6" s="1"/>
  <c r="H968" i="6" s="1"/>
  <c r="F152" i="7" s="1"/>
  <c r="T152" i="7" s="1"/>
  <c r="U152" i="7" s="1"/>
  <c r="I843" i="8"/>
  <c r="J843" i="8" s="1"/>
  <c r="G3228" i="6"/>
  <c r="H3228" i="6" s="1"/>
  <c r="G847" i="8"/>
  <c r="H847" i="8" s="1"/>
  <c r="G202" i="8"/>
  <c r="H202" i="8" s="1"/>
  <c r="G820" i="8"/>
  <c r="AY821" i="8" s="1"/>
  <c r="I3233" i="6"/>
  <c r="J3233" i="6" s="1"/>
  <c r="I964" i="8"/>
  <c r="J964" i="8" s="1"/>
  <c r="I3246" i="6"/>
  <c r="J3246" i="6" s="1"/>
  <c r="G737" i="8"/>
  <c r="H737" i="8" s="1"/>
  <c r="G745" i="8"/>
  <c r="H745" i="8" s="1"/>
  <c r="G149" i="8"/>
  <c r="H149" i="8" s="1"/>
  <c r="I160" i="8"/>
  <c r="J160" i="8" s="1"/>
  <c r="G1135" i="6"/>
  <c r="H1135" i="6" s="1"/>
  <c r="I958" i="8"/>
  <c r="J958" i="8" s="1"/>
  <c r="I225" i="8"/>
  <c r="J225" i="8" s="1"/>
  <c r="I162" i="8"/>
  <c r="J162" i="8" s="1"/>
  <c r="G845" i="8"/>
  <c r="H845" i="8" s="1"/>
  <c r="G924" i="8"/>
  <c r="H924" i="8" s="1"/>
  <c r="G747" i="8"/>
  <c r="H747" i="8" s="1"/>
  <c r="G770" i="6"/>
  <c r="H770" i="6" s="1"/>
  <c r="G775" i="8"/>
  <c r="H775" i="8" s="1"/>
  <c r="G181" i="8"/>
  <c r="H181" i="8" s="1"/>
  <c r="I477" i="6"/>
  <c r="J477" i="6" s="1"/>
  <c r="G808" i="8"/>
  <c r="H808" i="8" s="1"/>
  <c r="I985" i="8"/>
  <c r="J985" i="8" s="1"/>
  <c r="G800" i="8"/>
  <c r="H800" i="8" s="1"/>
  <c r="G995" i="8"/>
  <c r="H995" i="8" s="1"/>
  <c r="G25" i="6"/>
  <c r="H25" i="6" s="1"/>
  <c r="I165" i="6"/>
  <c r="J165" i="6" s="1"/>
  <c r="G2540" i="6"/>
  <c r="H2540" i="6" s="1"/>
  <c r="I321" i="6"/>
  <c r="J321" i="6" s="1"/>
  <c r="E693" i="8"/>
  <c r="AX694" i="8" s="1"/>
  <c r="G2841" i="6"/>
  <c r="H2841" i="6" s="1"/>
  <c r="H2844" i="6" s="1"/>
  <c r="F478" i="7" s="1"/>
  <c r="T478" i="7" s="1"/>
  <c r="U478" i="7" s="1"/>
  <c r="G2311" i="6"/>
  <c r="H2311" i="6" s="1"/>
  <c r="H2312" i="6" s="1"/>
  <c r="F392" i="7" s="1"/>
  <c r="T392" i="7" s="1"/>
  <c r="U392" i="7" s="1"/>
  <c r="E1406" i="6"/>
  <c r="F1406" i="6" s="1"/>
  <c r="G1249" i="6"/>
  <c r="H1249" i="6" s="1"/>
  <c r="H1250" i="6" s="1"/>
  <c r="F206" i="7" s="1"/>
  <c r="T206" i="7" s="1"/>
  <c r="U206" i="7" s="1"/>
  <c r="I991" i="8"/>
  <c r="J991" i="8" s="1"/>
  <c r="I791" i="8"/>
  <c r="J791" i="8" s="1"/>
  <c r="L791" i="8" s="1"/>
  <c r="G735" i="8"/>
  <c r="H735" i="8" s="1"/>
  <c r="I762" i="8"/>
  <c r="J762" i="8" s="1"/>
  <c r="G225" i="8"/>
  <c r="H225" i="8" s="1"/>
  <c r="I525" i="8"/>
  <c r="J525" i="8" s="1"/>
  <c r="I3819" i="6"/>
  <c r="J3819" i="6" s="1"/>
  <c r="I858" i="8"/>
  <c r="J858" i="8" s="1"/>
  <c r="G56" i="8"/>
  <c r="AY57" i="8" s="1"/>
  <c r="G987" i="8"/>
  <c r="H987" i="8" s="1"/>
  <c r="I456" i="6"/>
  <c r="J456" i="6" s="1"/>
  <c r="J457" i="6" s="1"/>
  <c r="G80" i="7" s="1"/>
  <c r="W80" i="7" s="1"/>
  <c r="X80" i="7" s="1"/>
  <c r="G2544" i="6"/>
  <c r="H2544" i="6" s="1"/>
  <c r="H498" i="7"/>
  <c r="Z498" i="7" s="1"/>
  <c r="AA498" i="7" s="1"/>
  <c r="E2953" i="6"/>
  <c r="F2953" i="6" s="1"/>
  <c r="E332" i="6"/>
  <c r="F332" i="6" s="1"/>
  <c r="L332" i="6" s="1"/>
  <c r="E1136" i="6"/>
  <c r="F1136" i="6" s="1"/>
  <c r="G218" i="8"/>
  <c r="H218" i="8" s="1"/>
  <c r="G245" i="8"/>
  <c r="H245" i="8" s="1"/>
  <c r="E1249" i="6"/>
  <c r="F1249" i="6" s="1"/>
  <c r="F1250" i="6" s="1"/>
  <c r="I1022" i="8"/>
  <c r="J1022" i="8" s="1"/>
  <c r="G1353" i="6"/>
  <c r="H1353" i="6" s="1"/>
  <c r="H1354" i="6" s="1"/>
  <c r="F220" i="7" s="1"/>
  <c r="T220" i="7" s="1"/>
  <c r="U220" i="7" s="1"/>
  <c r="G500" i="8"/>
  <c r="H500" i="8" s="1"/>
  <c r="G841" i="8"/>
  <c r="H841" i="8" s="1"/>
  <c r="I816" i="8"/>
  <c r="J816" i="8" s="1"/>
  <c r="I1161" i="6"/>
  <c r="J1161" i="6" s="1"/>
  <c r="I993" i="8"/>
  <c r="J993" i="8" s="1"/>
  <c r="G833" i="8"/>
  <c r="H833" i="8" s="1"/>
  <c r="I504" i="8"/>
  <c r="J504" i="8" s="1"/>
  <c r="I523" i="8"/>
  <c r="J523" i="8" s="1"/>
  <c r="I139" i="8"/>
  <c r="J139" i="8" s="1"/>
  <c r="G306" i="8"/>
  <c r="AY307" i="8" s="1"/>
  <c r="G137" i="8"/>
  <c r="H137" i="8" s="1"/>
  <c r="G105" i="8"/>
  <c r="H105" i="8" s="1"/>
  <c r="I1273" i="6"/>
  <c r="J1273" i="6" s="1"/>
  <c r="I391" i="8"/>
  <c r="J391" i="8" s="1"/>
  <c r="G3239" i="6"/>
  <c r="H3239" i="6" s="1"/>
  <c r="G2952" i="6"/>
  <c r="H2952" i="6" s="1"/>
  <c r="G477" i="6"/>
  <c r="H477" i="6" s="1"/>
  <c r="G839" i="8"/>
  <c r="H839" i="8" s="1"/>
  <c r="I202" i="8"/>
  <c r="J202" i="8" s="1"/>
  <c r="E158" i="6"/>
  <c r="F158" i="6" s="1"/>
  <c r="I1002" i="8"/>
  <c r="AZ1003" i="8" s="1"/>
  <c r="G722" i="8"/>
  <c r="AY723" i="8" s="1"/>
  <c r="G158" i="8"/>
  <c r="H158" i="8" s="1"/>
  <c r="I496" i="8"/>
  <c r="J496" i="8" s="1"/>
  <c r="I200" i="8"/>
  <c r="J200" i="8" s="1"/>
  <c r="G40" i="6"/>
  <c r="H40" i="6" s="1"/>
  <c r="G860" i="8"/>
  <c r="H860" i="8" s="1"/>
  <c r="G2860" i="6"/>
  <c r="H2860" i="6" s="1"/>
  <c r="H2861" i="6" s="1"/>
  <c r="F481" i="7" s="1"/>
  <c r="T481" i="7" s="1"/>
  <c r="U481" i="7" s="1"/>
  <c r="I839" i="8"/>
  <c r="J839" i="8" s="1"/>
  <c r="I2952" i="6"/>
  <c r="J2952" i="6" s="1"/>
  <c r="I837" i="8"/>
  <c r="J837" i="8" s="1"/>
  <c r="I3456" i="6"/>
  <c r="J3456" i="6" s="1"/>
  <c r="G646" i="6"/>
  <c r="H646" i="6" s="1"/>
  <c r="H647" i="6" s="1"/>
  <c r="F108" i="7" s="1"/>
  <c r="T108" i="7" s="1"/>
  <c r="U108" i="7" s="1"/>
  <c r="G972" i="8"/>
  <c r="H972" i="8" s="1"/>
  <c r="E804" i="8"/>
  <c r="F804" i="8" s="1"/>
  <c r="I697" i="8"/>
  <c r="J697" i="8" s="1"/>
  <c r="I3238" i="6"/>
  <c r="J3238" i="6" s="1"/>
  <c r="E928" i="8"/>
  <c r="F928" i="8" s="1"/>
  <c r="I2447" i="6"/>
  <c r="J2447" i="6" s="1"/>
  <c r="I995" i="6"/>
  <c r="J995" i="6" s="1"/>
  <c r="J996" i="6" s="1"/>
  <c r="G157" i="7" s="1"/>
  <c r="W157" i="7" s="1"/>
  <c r="X157" i="7" s="1"/>
  <c r="G691" i="8"/>
  <c r="H691" i="8" s="1"/>
  <c r="E1197" i="6"/>
  <c r="F1197" i="6" s="1"/>
  <c r="F1198" i="6" s="1"/>
  <c r="E193" i="7" s="1"/>
  <c r="Q193" i="7" s="1"/>
  <c r="R193" i="7" s="1"/>
  <c r="E958" i="8"/>
  <c r="AX959" i="8" s="1"/>
  <c r="G2528" i="6"/>
  <c r="H2528" i="6" s="1"/>
  <c r="G2046" i="6"/>
  <c r="H2046" i="6" s="1"/>
  <c r="H2047" i="6" s="1"/>
  <c r="F341" i="7" s="1"/>
  <c r="T341" i="7" s="1"/>
  <c r="U341" i="7" s="1"/>
  <c r="G504" i="8"/>
  <c r="H504" i="8" s="1"/>
  <c r="I181" i="8"/>
  <c r="J181" i="8" s="1"/>
  <c r="E3695" i="6"/>
  <c r="F3695" i="6" s="1"/>
  <c r="E794" i="6"/>
  <c r="F794" i="6" s="1"/>
  <c r="G159" i="6"/>
  <c r="H159" i="6" s="1"/>
  <c r="I747" i="8"/>
  <c r="J747" i="8" s="1"/>
  <c r="I968" i="8"/>
  <c r="J968" i="8" s="1"/>
  <c r="G517" i="8"/>
  <c r="H517" i="8" s="1"/>
  <c r="I839" i="6"/>
  <c r="J839" i="6" s="1"/>
  <c r="J840" i="6" s="1"/>
  <c r="G133" i="7" s="1"/>
  <c r="W133" i="7" s="1"/>
  <c r="X133" i="7" s="1"/>
  <c r="G2545" i="6"/>
  <c r="H2545" i="6" s="1"/>
  <c r="I2486" i="6"/>
  <c r="J2486" i="6" s="1"/>
  <c r="J2491" i="6" s="1"/>
  <c r="G416" i="7" s="1"/>
  <c r="W416" i="7" s="1"/>
  <c r="X416" i="7" s="1"/>
  <c r="G126" i="6"/>
  <c r="H126" i="6" s="1"/>
  <c r="E1047" i="8"/>
  <c r="F1047" i="8" s="1"/>
  <c r="L1047" i="8" s="1"/>
  <c r="I758" i="8"/>
  <c r="J758" i="8" s="1"/>
  <c r="L758" i="8" s="1"/>
  <c r="I2525" i="6"/>
  <c r="J2525" i="6" s="1"/>
  <c r="E2595" i="6"/>
  <c r="F2595" i="6" s="1"/>
  <c r="G529" i="8"/>
  <c r="H529" i="8" s="1"/>
  <c r="E1411" i="6"/>
  <c r="F1411" i="6" s="1"/>
  <c r="I1156" i="6"/>
  <c r="J1156" i="6" s="1"/>
  <c r="G577" i="6"/>
  <c r="H577" i="6" s="1"/>
  <c r="E663" i="6"/>
  <c r="F663" i="6" s="1"/>
  <c r="G939" i="8"/>
  <c r="H939" i="8" s="1"/>
  <c r="E833" i="6"/>
  <c r="F833" i="6" s="1"/>
  <c r="I1008" i="8"/>
  <c r="AZ1009" i="8" s="1"/>
  <c r="I1020" i="8"/>
  <c r="J1020" i="8" s="1"/>
  <c r="G818" i="8"/>
  <c r="H818" i="8" s="1"/>
  <c r="G1201" i="6"/>
  <c r="H1201" i="6" s="1"/>
  <c r="H1202" i="6" s="1"/>
  <c r="F194" i="7" s="1"/>
  <c r="T194" i="7" s="1"/>
  <c r="U194" i="7" s="1"/>
  <c r="I2420" i="6"/>
  <c r="J2420" i="6" s="1"/>
  <c r="G1411" i="6"/>
  <c r="H1411" i="6" s="1"/>
  <c r="I989" i="8"/>
  <c r="J989" i="8" s="1"/>
  <c r="E3234" i="6"/>
  <c r="F3234" i="6" s="1"/>
  <c r="I854" i="8"/>
  <c r="J854" i="8" s="1"/>
  <c r="I532" i="8"/>
  <c r="J532" i="8" s="1"/>
  <c r="I15" i="6"/>
  <c r="J15" i="6" s="1"/>
  <c r="I227" i="8"/>
  <c r="J227" i="8" s="1"/>
  <c r="I105" i="6"/>
  <c r="J105" i="6" s="1"/>
  <c r="E298" i="8"/>
  <c r="AX299" i="8" s="1"/>
  <c r="I175" i="8"/>
  <c r="J175" i="8" s="1"/>
  <c r="G1237" i="6"/>
  <c r="H1237" i="6" s="1"/>
  <c r="H1238" i="6" s="1"/>
  <c r="F203" i="7" s="1"/>
  <c r="T203" i="7" s="1"/>
  <c r="U203" i="7" s="1"/>
  <c r="E1237" i="6"/>
  <c r="F1237" i="6" s="1"/>
  <c r="F1238" i="6" s="1"/>
  <c r="E203" i="7" s="1"/>
  <c r="Q203" i="7" s="1"/>
  <c r="R203" i="7" s="1"/>
  <c r="G3233" i="6"/>
  <c r="H3233" i="6" s="1"/>
  <c r="G322" i="6"/>
  <c r="H322" i="6" s="1"/>
  <c r="E2540" i="6"/>
  <c r="F2540" i="6" s="1"/>
  <c r="I418" i="6"/>
  <c r="J418" i="6" s="1"/>
  <c r="J419" i="6" s="1"/>
  <c r="G74" i="7" s="1"/>
  <c r="W74" i="7" s="1"/>
  <c r="X74" i="7" s="1"/>
  <c r="I120" i="6"/>
  <c r="J120" i="6" s="1"/>
  <c r="G858" i="8"/>
  <c r="H858" i="8" s="1"/>
  <c r="I972" i="8"/>
  <c r="J972" i="8" s="1"/>
  <c r="G198" i="8"/>
  <c r="H198" i="8" s="1"/>
  <c r="G854" i="8"/>
  <c r="H854" i="8" s="1"/>
  <c r="G519" i="8"/>
  <c r="H519" i="8" s="1"/>
  <c r="G141" i="8"/>
  <c r="H141" i="8" s="1"/>
  <c r="G498" i="8"/>
  <c r="H498" i="8" s="1"/>
  <c r="I300" i="6"/>
  <c r="J300" i="6" s="1"/>
  <c r="I800" i="6"/>
  <c r="J800" i="6" s="1"/>
  <c r="I21" i="6"/>
  <c r="J21" i="6" s="1"/>
  <c r="I705" i="8"/>
  <c r="J705" i="8" s="1"/>
  <c r="G214" i="8"/>
  <c r="AY215" i="8" s="1"/>
  <c r="I2163" i="6"/>
  <c r="J2163" i="6" s="1"/>
  <c r="I3794" i="6"/>
  <c r="J3794" i="6" s="1"/>
  <c r="J3795" i="6" s="1"/>
  <c r="G639" i="7" s="1"/>
  <c r="W639" i="7" s="1"/>
  <c r="X639" i="7" s="1"/>
  <c r="I45" i="6"/>
  <c r="J45" i="6" s="1"/>
  <c r="I724" i="8"/>
  <c r="J724" i="8" s="1"/>
  <c r="I950" i="6"/>
  <c r="J950" i="6" s="1"/>
  <c r="J952" i="6" s="1"/>
  <c r="G149" i="7" s="1"/>
  <c r="W149" i="7" s="1"/>
  <c r="X149" i="7" s="1"/>
  <c r="I3229" i="6"/>
  <c r="J3229" i="6" s="1"/>
  <c r="G2585" i="6"/>
  <c r="H2585" i="6" s="1"/>
  <c r="H2586" i="6" s="1"/>
  <c r="F433" i="7" s="1"/>
  <c r="T433" i="7" s="1"/>
  <c r="U433" i="7" s="1"/>
  <c r="I515" i="8"/>
  <c r="J515" i="8" s="1"/>
  <c r="G2427" i="6"/>
  <c r="H2427" i="6" s="1"/>
  <c r="I924" i="8"/>
  <c r="J924" i="8" s="1"/>
  <c r="I860" i="8"/>
  <c r="J860" i="8" s="1"/>
  <c r="I2539" i="6"/>
  <c r="J2539" i="6" s="1"/>
  <c r="G771" i="6"/>
  <c r="H771" i="6" s="1"/>
  <c r="G2446" i="6"/>
  <c r="H2446" i="6" s="1"/>
  <c r="G687" i="6"/>
  <c r="H687" i="6" s="1"/>
  <c r="H690" i="6" s="1"/>
  <c r="F114" i="7" s="1"/>
  <c r="T114" i="7" s="1"/>
  <c r="U114" i="7" s="1"/>
  <c r="G429" i="8"/>
  <c r="H429" i="8" s="1"/>
  <c r="I708" i="8"/>
  <c r="J708" i="8" s="1"/>
  <c r="I177" i="8"/>
  <c r="J177" i="8" s="1"/>
  <c r="I2291" i="6"/>
  <c r="J2291" i="6" s="1"/>
  <c r="J2292" i="6" s="1"/>
  <c r="G388" i="7" s="1"/>
  <c r="W388" i="7" s="1"/>
  <c r="X388" i="7" s="1"/>
  <c r="H647" i="7"/>
  <c r="Z647" i="7" s="1"/>
  <c r="AA647" i="7" s="1"/>
  <c r="G1146" i="6"/>
  <c r="H1146" i="6" s="1"/>
  <c r="I1072" i="6"/>
  <c r="J1072" i="6" s="1"/>
  <c r="J1073" i="6" s="1"/>
  <c r="G171" i="7" s="1"/>
  <c r="W171" i="7" s="1"/>
  <c r="X171" i="7" s="1"/>
  <c r="I663" i="6"/>
  <c r="J663" i="6" s="1"/>
  <c r="G1038" i="8"/>
  <c r="H1038" i="8" s="1"/>
  <c r="G989" i="8"/>
  <c r="H989" i="8" s="1"/>
  <c r="I951" i="8"/>
  <c r="J951" i="8" s="1"/>
  <c r="G849" i="8"/>
  <c r="H849" i="8" s="1"/>
  <c r="G2590" i="6"/>
  <c r="H2590" i="6" s="1"/>
  <c r="H2591" i="6" s="1"/>
  <c r="F434" i="7" s="1"/>
  <c r="T434" i="7" s="1"/>
  <c r="U434" i="7" s="1"/>
  <c r="I701" i="8"/>
  <c r="J701" i="8" s="1"/>
  <c r="G800" i="6"/>
  <c r="H800" i="6" s="1"/>
  <c r="H804" i="6" s="1"/>
  <c r="F126" i="7" s="1"/>
  <c r="T126" i="7" s="1"/>
  <c r="U126" i="7" s="1"/>
  <c r="I745" i="8"/>
  <c r="J745" i="8" s="1"/>
  <c r="G2316" i="6"/>
  <c r="H2316" i="6" s="1"/>
  <c r="H2317" i="6" s="1"/>
  <c r="F393" i="7" s="1"/>
  <c r="T393" i="7" s="1"/>
  <c r="U393" i="7" s="1"/>
  <c r="G2539" i="6"/>
  <c r="H2539" i="6" s="1"/>
  <c r="G25" i="8"/>
  <c r="H25" i="8" s="1"/>
  <c r="G271" i="8"/>
  <c r="H271" i="8" s="1"/>
  <c r="G1273" i="6"/>
  <c r="H1273" i="6" s="1"/>
  <c r="H1284" i="6" s="1"/>
  <c r="F211" i="7" s="1"/>
  <c r="T211" i="7" s="1"/>
  <c r="U211" i="7" s="1"/>
  <c r="G1521" i="6"/>
  <c r="H1521" i="6" s="1"/>
  <c r="G1965" i="6"/>
  <c r="H1965" i="6" s="1"/>
  <c r="G3818" i="6"/>
  <c r="H3818" i="6" s="1"/>
  <c r="H3823" i="6" s="1"/>
  <c r="F643" i="7" s="1"/>
  <c r="T643" i="7" s="1"/>
  <c r="U643" i="7" s="1"/>
  <c r="I827" i="8"/>
  <c r="J827" i="8" s="1"/>
  <c r="I1006" i="8"/>
  <c r="J1006" i="8" s="1"/>
  <c r="G1245" i="6"/>
  <c r="H1245" i="6" s="1"/>
  <c r="H1246" i="6" s="1"/>
  <c r="F205" i="7" s="1"/>
  <c r="T205" i="7" s="1"/>
  <c r="U205" i="7" s="1"/>
  <c r="I500" i="8"/>
  <c r="J500" i="8" s="1"/>
  <c r="G1376" i="6"/>
  <c r="H1376" i="6" s="1"/>
  <c r="I110" i="6"/>
  <c r="J110" i="6" s="1"/>
  <c r="I571" i="6"/>
  <c r="J571" i="6" s="1"/>
  <c r="E441" i="8"/>
  <c r="AX442" i="8" s="1"/>
  <c r="G5" i="6"/>
  <c r="H5" i="6" s="1"/>
  <c r="G976" i="8"/>
  <c r="H976" i="8" s="1"/>
  <c r="I841" i="8"/>
  <c r="J841" i="8" s="1"/>
  <c r="G697" i="8"/>
  <c r="H697" i="8" s="1"/>
  <c r="G31" i="8"/>
  <c r="AY32" i="8" s="1"/>
  <c r="G179" i="8"/>
  <c r="H179" i="8" s="1"/>
  <c r="G1580" i="6"/>
  <c r="H1580" i="6" s="1"/>
  <c r="H1581" i="6" s="1"/>
  <c r="F258" i="7" s="1"/>
  <c r="T258" i="7" s="1"/>
  <c r="U258" i="7" s="1"/>
  <c r="E1201" i="6"/>
  <c r="F1201" i="6" s="1"/>
  <c r="I646" i="6"/>
  <c r="J646" i="6" s="1"/>
  <c r="J647" i="6" s="1"/>
  <c r="G108" i="7" s="1"/>
  <c r="W108" i="7" s="1"/>
  <c r="X108" i="7" s="1"/>
  <c r="G1004" i="8"/>
  <c r="H1004" i="8" s="1"/>
  <c r="G1602" i="6"/>
  <c r="H1602" i="6" s="1"/>
  <c r="H1603" i="6" s="1"/>
  <c r="F262" i="7" s="1"/>
  <c r="T262" i="7" s="1"/>
  <c r="U262" i="7" s="1"/>
  <c r="I1608" i="6"/>
  <c r="J1608" i="6" s="1"/>
  <c r="J1609" i="6" s="1"/>
  <c r="G263" i="7" s="1"/>
  <c r="W263" i="7" s="1"/>
  <c r="X263" i="7" s="1"/>
  <c r="E331" i="6"/>
  <c r="F331" i="6" s="1"/>
  <c r="I845" i="8"/>
  <c r="J845" i="8" s="1"/>
  <c r="E315" i="6"/>
  <c r="F315" i="6" s="1"/>
  <c r="G511" i="8"/>
  <c r="H511" i="8" s="1"/>
  <c r="I147" i="8"/>
  <c r="J147" i="8" s="1"/>
  <c r="G135" i="8"/>
  <c r="H135" i="8" s="1"/>
  <c r="G1161" i="6"/>
  <c r="H1161" i="6" s="1"/>
  <c r="E1040" i="8"/>
  <c r="F1040" i="8" s="1"/>
  <c r="G699" i="8"/>
  <c r="H699" i="8" s="1"/>
  <c r="I168" i="8"/>
  <c r="J168" i="8" s="1"/>
  <c r="I1575" i="6"/>
  <c r="J1575" i="6" s="1"/>
  <c r="J1576" i="6" s="1"/>
  <c r="G257" i="7" s="1"/>
  <c r="W257" i="7" s="1"/>
  <c r="X257" i="7" s="1"/>
  <c r="G3695" i="6"/>
  <c r="H3695" i="6" s="1"/>
  <c r="H3696" i="6" s="1"/>
  <c r="F621" i="7" s="1"/>
  <c r="T621" i="7" s="1"/>
  <c r="U621" i="7" s="1"/>
  <c r="E6" i="6"/>
  <c r="F6" i="6" s="1"/>
  <c r="G795" i="8"/>
  <c r="H795" i="8" s="1"/>
  <c r="G270" i="6"/>
  <c r="H270" i="6" s="1"/>
  <c r="H271" i="6" s="1"/>
  <c r="F53" i="7" s="1"/>
  <c r="T53" i="7" s="1"/>
  <c r="U53" i="7" s="1"/>
  <c r="I40" i="6"/>
  <c r="J40" i="6" s="1"/>
  <c r="E964" i="8"/>
  <c r="AX965" i="8" s="1"/>
  <c r="I2215" i="6"/>
  <c r="J2215" i="6" s="1"/>
  <c r="E223" i="6"/>
  <c r="F223" i="6" s="1"/>
  <c r="I513" i="8"/>
  <c r="J513" i="8" s="1"/>
  <c r="I2446" i="6"/>
  <c r="J2446" i="6" s="1"/>
  <c r="G60" i="6"/>
  <c r="H60" i="6" s="1"/>
  <c r="I735" i="8"/>
  <c r="J735" i="8" s="1"/>
  <c r="E1245" i="6"/>
  <c r="F1245" i="6" s="1"/>
  <c r="G1362" i="6"/>
  <c r="H1362" i="6" s="1"/>
  <c r="G2521" i="6"/>
  <c r="H2521" i="6" s="1"/>
  <c r="I953" i="8"/>
  <c r="J953" i="8" s="1"/>
  <c r="I212" i="8"/>
  <c r="J212" i="8" s="1"/>
  <c r="I105" i="8"/>
  <c r="J105" i="8" s="1"/>
  <c r="I158" i="8"/>
  <c r="J158" i="8" s="1"/>
  <c r="G739" i="8"/>
  <c r="AY740" i="8" s="1"/>
  <c r="I2585" i="6"/>
  <c r="J2585" i="6" s="1"/>
  <c r="J2586" i="6" s="1"/>
  <c r="G433" i="7" s="1"/>
  <c r="W433" i="7" s="1"/>
  <c r="X433" i="7" s="1"/>
  <c r="I429" i="8"/>
  <c r="J429" i="8" s="1"/>
  <c r="G962" i="8"/>
  <c r="H962" i="8" s="1"/>
  <c r="E722" i="8"/>
  <c r="F722" i="8" s="1"/>
  <c r="I389" i="8"/>
  <c r="J389" i="8" s="1"/>
  <c r="G3229" i="6"/>
  <c r="H3229" i="6" s="1"/>
  <c r="G515" i="8"/>
  <c r="H515" i="8" s="1"/>
  <c r="I149" i="8"/>
  <c r="J149" i="8" s="1"/>
  <c r="G997" i="8"/>
  <c r="H997" i="8" s="1"/>
  <c r="G212" i="8"/>
  <c r="H212" i="8" s="1"/>
  <c r="I795" i="8"/>
  <c r="J795" i="8" s="1"/>
  <c r="I752" i="8"/>
  <c r="J752" i="8" s="1"/>
  <c r="G29" i="8"/>
  <c r="H29" i="8" s="1"/>
  <c r="G731" i="8"/>
  <c r="H731" i="8" s="1"/>
  <c r="E21" i="6"/>
  <c r="F21" i="6" s="1"/>
  <c r="I2544" i="6"/>
  <c r="J2544" i="6" s="1"/>
  <c r="G3238" i="6"/>
  <c r="H3238" i="6" s="1"/>
  <c r="G156" i="8"/>
  <c r="AY157" i="8" s="1"/>
  <c r="E926" i="8"/>
  <c r="F926" i="8" s="1"/>
  <c r="E806" i="8"/>
  <c r="F806" i="8" s="1"/>
  <c r="E1002" i="8"/>
  <c r="F1002" i="8" s="1"/>
  <c r="E166" i="6"/>
  <c r="F166" i="6" s="1"/>
  <c r="I939" i="8"/>
  <c r="J939" i="8" s="1"/>
  <c r="G906" i="8"/>
  <c r="H906" i="8" s="1"/>
  <c r="E2545" i="6"/>
  <c r="F2545" i="6" s="1"/>
  <c r="I1032" i="8"/>
  <c r="J1032" i="8" s="1"/>
  <c r="I1012" i="8"/>
  <c r="J1012" i="8" s="1"/>
  <c r="I1024" i="8"/>
  <c r="J1024" i="8" s="1"/>
  <c r="I1028" i="8"/>
  <c r="J1028" i="8" s="1"/>
  <c r="G2535" i="6"/>
  <c r="H2535" i="6" s="1"/>
  <c r="I2041" i="6"/>
  <c r="J2041" i="6" s="1"/>
  <c r="J2042" i="6" s="1"/>
  <c r="G340" i="7" s="1"/>
  <c r="W340" i="7" s="1"/>
  <c r="X340" i="7" s="1"/>
  <c r="G3794" i="6"/>
  <c r="H3794" i="6" s="1"/>
  <c r="H3795" i="6" s="1"/>
  <c r="F639" i="7" s="1"/>
  <c r="T639" i="7" s="1"/>
  <c r="U639" i="7" s="1"/>
  <c r="I831" i="8"/>
  <c r="J831" i="8" s="1"/>
  <c r="G1241" i="6"/>
  <c r="H1241" i="6" s="1"/>
  <c r="H1242" i="6" s="1"/>
  <c r="F204" i="7" s="1"/>
  <c r="T204" i="7" s="1"/>
  <c r="U204" i="7" s="1"/>
  <c r="G983" i="8"/>
  <c r="H983" i="8" s="1"/>
  <c r="I849" i="8"/>
  <c r="J849" i="8" s="1"/>
  <c r="I955" i="8"/>
  <c r="J955" i="8" s="1"/>
  <c r="G227" i="8"/>
  <c r="H227" i="8" s="1"/>
  <c r="I974" i="8"/>
  <c r="J974" i="8" s="1"/>
  <c r="G139" i="8"/>
  <c r="H139" i="8" s="1"/>
  <c r="G175" i="8"/>
  <c r="H175" i="8" s="1"/>
  <c r="G168" i="8"/>
  <c r="H168" i="8" s="1"/>
  <c r="G54" i="8"/>
  <c r="AY55" i="8" s="1"/>
  <c r="G1702" i="6"/>
  <c r="H1702" i="6" s="1"/>
  <c r="H1703" i="6" s="1"/>
  <c r="F281" i="7" s="1"/>
  <c r="T281" i="7" s="1"/>
  <c r="U281" i="7" s="1"/>
  <c r="I1119" i="6"/>
  <c r="J1119" i="6" s="1"/>
  <c r="J1120" i="6" s="1"/>
  <c r="G179" i="7" s="1"/>
  <c r="W179" i="7" s="1"/>
  <c r="X179" i="7" s="1"/>
  <c r="I997" i="8"/>
  <c r="J997" i="8" s="1"/>
  <c r="I1519" i="6"/>
  <c r="J1519" i="6" s="1"/>
  <c r="I979" i="8"/>
  <c r="J979" i="8" s="1"/>
  <c r="G641" i="6"/>
  <c r="H641" i="6" s="1"/>
  <c r="H642" i="6" s="1"/>
  <c r="F107" i="7" s="1"/>
  <c r="T107" i="7" s="1"/>
  <c r="U107" i="7" s="1"/>
  <c r="E308" i="6"/>
  <c r="F308" i="6" s="1"/>
  <c r="G806" i="8"/>
  <c r="H806" i="8" s="1"/>
  <c r="G724" i="8"/>
  <c r="AY725" i="8" s="1"/>
  <c r="G787" i="6"/>
  <c r="H787" i="6" s="1"/>
  <c r="I54" i="8"/>
  <c r="J54" i="8" s="1"/>
  <c r="G200" i="8"/>
  <c r="AY201" i="8" s="1"/>
  <c r="I476" i="6"/>
  <c r="J476" i="6" s="1"/>
  <c r="G1000" i="8"/>
  <c r="H1000" i="8" s="1"/>
  <c r="G991" i="8"/>
  <c r="H991" i="8" s="1"/>
  <c r="I20" i="6"/>
  <c r="J20" i="6" s="1"/>
  <c r="G966" i="8"/>
  <c r="H966" i="8" s="1"/>
  <c r="E502" i="8"/>
  <c r="F502" i="8" s="1"/>
  <c r="E2585" i="6"/>
  <c r="F2585" i="6" s="1"/>
  <c r="G529" i="6"/>
  <c r="H529" i="6" s="1"/>
  <c r="H530" i="6" s="1"/>
  <c r="F93" i="7" s="1"/>
  <c r="T93" i="7" s="1"/>
  <c r="U93" i="7" s="1"/>
  <c r="G756" i="8"/>
  <c r="H756" i="8" s="1"/>
  <c r="G837" i="8"/>
  <c r="H837" i="8" s="1"/>
  <c r="E1428" i="6"/>
  <c r="F1428" i="6" s="1"/>
  <c r="I835" i="8"/>
  <c r="J835" i="8" s="1"/>
  <c r="I29" i="8"/>
  <c r="J29" i="8" s="1"/>
  <c r="I519" i="8"/>
  <c r="J519" i="8" s="1"/>
  <c r="I216" i="8"/>
  <c r="J216" i="8" s="1"/>
  <c r="H751" i="6"/>
  <c r="H752" i="6" s="1"/>
  <c r="F120" i="7" s="1"/>
  <c r="G3456" i="6"/>
  <c r="H3456" i="6" s="1"/>
  <c r="I2410" i="6"/>
  <c r="J2410" i="6" s="1"/>
  <c r="J2411" i="6" s="1"/>
  <c r="G408" i="7" s="1"/>
  <c r="W408" i="7" s="1"/>
  <c r="X408" i="7" s="1"/>
  <c r="E483" i="8"/>
  <c r="AX484" i="8" s="1"/>
  <c r="E3233" i="6"/>
  <c r="F3233" i="6" s="1"/>
  <c r="I960" i="8"/>
  <c r="J960" i="8" s="1"/>
  <c r="G2301" i="6"/>
  <c r="H2301" i="6" s="1"/>
  <c r="H2302" i="6" s="1"/>
  <c r="F390" i="7" s="1"/>
  <c r="T390" i="7" s="1"/>
  <c r="U390" i="7" s="1"/>
  <c r="I3346" i="6"/>
  <c r="J3346" i="6" s="1"/>
  <c r="G513" i="8"/>
  <c r="H513" i="8" s="1"/>
  <c r="G964" i="8"/>
  <c r="H964" i="8" s="1"/>
  <c r="I271" i="8"/>
  <c r="J271" i="8" s="1"/>
  <c r="I845" i="6"/>
  <c r="J845" i="6" s="1"/>
  <c r="I624" i="8"/>
  <c r="J624" i="8" s="1"/>
  <c r="I1030" i="8"/>
  <c r="J1030" i="8" s="1"/>
  <c r="I1014" i="8"/>
  <c r="AZ1015" i="8" s="1"/>
  <c r="I1155" i="6"/>
  <c r="J1155" i="6" s="1"/>
  <c r="G1686" i="6"/>
  <c r="H1686" i="6" s="1"/>
  <c r="H1687" i="6" s="1"/>
  <c r="F278" i="7" s="1"/>
  <c r="T278" i="7" s="1"/>
  <c r="U278" i="7" s="1"/>
  <c r="I823" i="8"/>
  <c r="J823" i="8" s="1"/>
  <c r="I983" i="8"/>
  <c r="J983" i="8" s="1"/>
  <c r="I825" i="8"/>
  <c r="J825" i="8" s="1"/>
  <c r="G1197" i="6"/>
  <c r="H1197" i="6" s="1"/>
  <c r="H1198" i="6" s="1"/>
  <c r="F193" i="7" s="1"/>
  <c r="T193" i="7" s="1"/>
  <c r="U193" i="7" s="1"/>
  <c r="I922" i="8"/>
  <c r="J922" i="8" s="1"/>
  <c r="G958" i="8"/>
  <c r="H958" i="8" s="1"/>
  <c r="G845" i="6"/>
  <c r="H845" i="6" s="1"/>
  <c r="G170" i="8"/>
  <c r="H170" i="8" s="1"/>
  <c r="G1449" i="6"/>
  <c r="H1449" i="6" s="1"/>
  <c r="H1450" i="6" s="1"/>
  <c r="F236" i="7" s="1"/>
  <c r="T236" i="7" s="1"/>
  <c r="U236" i="7" s="1"/>
  <c r="I962" i="8"/>
  <c r="J962" i="8" s="1"/>
  <c r="I771" i="6"/>
  <c r="J771" i="6" s="1"/>
  <c r="G210" i="8"/>
  <c r="AY211" i="8" s="1"/>
  <c r="I3239" i="6"/>
  <c r="J3239" i="6" s="1"/>
  <c r="E968" i="8"/>
  <c r="AX969" i="8" s="1"/>
  <c r="I699" i="8"/>
  <c r="J699" i="8" s="1"/>
  <c r="I751" i="6"/>
  <c r="J751" i="6" s="1"/>
  <c r="J752" i="6" s="1"/>
  <c r="G120" i="7" s="1"/>
  <c r="W120" i="7" s="1"/>
  <c r="X120" i="7" s="1"/>
  <c r="I60" i="6"/>
  <c r="J60" i="6" s="1"/>
  <c r="I1965" i="6"/>
  <c r="J1965" i="6" s="1"/>
  <c r="I760" i="8"/>
  <c r="J760" i="8" s="1"/>
  <c r="I137" i="8"/>
  <c r="J137" i="8" s="1"/>
  <c r="I31" i="8"/>
  <c r="J31" i="8" s="1"/>
  <c r="G1590" i="6"/>
  <c r="H1590" i="6" s="1"/>
  <c r="H1591" i="6" s="1"/>
  <c r="F260" i="7" s="1"/>
  <c r="T260" i="7" s="1"/>
  <c r="U260" i="7" s="1"/>
  <c r="G331" i="6"/>
  <c r="H331" i="6" s="1"/>
  <c r="I995" i="8"/>
  <c r="J995" i="8" s="1"/>
  <c r="E511" i="8"/>
  <c r="AX512" i="8" s="1"/>
  <c r="E1253" i="6"/>
  <c r="F1253" i="6" s="1"/>
  <c r="F1254" i="6" s="1"/>
  <c r="G955" i="8"/>
  <c r="H955" i="8" s="1"/>
  <c r="I756" i="8"/>
  <c r="J756" i="8" s="1"/>
  <c r="G2215" i="6"/>
  <c r="H2215" i="6" s="1"/>
  <c r="G20" i="6"/>
  <c r="H20" i="6" s="1"/>
  <c r="I851" i="8"/>
  <c r="J851" i="8" s="1"/>
  <c r="G786" i="6"/>
  <c r="H786" i="6" s="1"/>
  <c r="G476" i="6"/>
  <c r="H476" i="6" s="1"/>
  <c r="E1038" i="8"/>
  <c r="F1038" i="8" s="1"/>
  <c r="I534" i="6"/>
  <c r="J534" i="6" s="1"/>
  <c r="J535" i="6" s="1"/>
  <c r="G94" i="7" s="1"/>
  <c r="W94" i="7" s="1"/>
  <c r="X94" i="7" s="1"/>
  <c r="I1004" i="8"/>
  <c r="J1004" i="8" s="1"/>
  <c r="I2510" i="6"/>
  <c r="J2510" i="6" s="1"/>
  <c r="J2511" i="6" s="1"/>
  <c r="G420" i="7" s="1"/>
  <c r="W420" i="7" s="1"/>
  <c r="X420" i="7" s="1"/>
  <c r="G749" i="8"/>
  <c r="H749" i="8" s="1"/>
  <c r="I3818" i="6"/>
  <c r="J3818" i="6" s="1"/>
  <c r="I16" i="6"/>
  <c r="J16" i="6" s="1"/>
  <c r="I966" i="8"/>
  <c r="J966" i="8" s="1"/>
  <c r="I731" i="8"/>
  <c r="J731" i="8" s="1"/>
  <c r="I641" i="6"/>
  <c r="J641" i="6" s="1"/>
  <c r="J642" i="6" s="1"/>
  <c r="G107" i="7" s="1"/>
  <c r="W107" i="7" s="1"/>
  <c r="X107" i="7" s="1"/>
  <c r="I210" i="8"/>
  <c r="J210" i="8" s="1"/>
  <c r="I2177" i="6"/>
  <c r="J2177" i="6" s="1"/>
  <c r="G1585" i="6"/>
  <c r="H1585" i="6" s="1"/>
  <c r="H1586" i="6" s="1"/>
  <c r="F259" i="7" s="1"/>
  <c r="T259" i="7" s="1"/>
  <c r="U259" i="7" s="1"/>
  <c r="I970" i="8"/>
  <c r="J970" i="8" s="1"/>
  <c r="G266" i="8"/>
  <c r="H266" i="8" s="1"/>
  <c r="H666" i="7"/>
  <c r="Z666" i="7" s="1"/>
  <c r="AA666" i="7" s="1"/>
  <c r="I1000" i="8"/>
  <c r="J1000" i="8" s="1"/>
  <c r="I2953" i="6"/>
  <c r="J2953" i="6" s="1"/>
  <c r="I502" i="8"/>
  <c r="J502" i="8" s="1"/>
  <c r="G663" i="6"/>
  <c r="H663" i="6" s="1"/>
  <c r="E689" i="8"/>
  <c r="AX690" i="8" s="1"/>
  <c r="I672" i="6"/>
  <c r="J672" i="6" s="1"/>
  <c r="I114" i="6"/>
  <c r="J114" i="6" s="1"/>
  <c r="I680" i="6"/>
  <c r="J680" i="6" s="1"/>
  <c r="J681" i="6" s="1"/>
  <c r="G113" i="7" s="1"/>
  <c r="W113" i="7" s="1"/>
  <c r="X113" i="7" s="1"/>
  <c r="I329" i="6"/>
  <c r="J329" i="6" s="1"/>
  <c r="I705" i="6"/>
  <c r="J705" i="6" s="1"/>
  <c r="J708" i="6" s="1"/>
  <c r="G116" i="7" s="1"/>
  <c r="W116" i="7" s="1"/>
  <c r="X116" i="7" s="1"/>
  <c r="I125" i="6"/>
  <c r="J125" i="6" s="1"/>
  <c r="I104" i="6"/>
  <c r="J104" i="6" s="1"/>
  <c r="I109" i="6"/>
  <c r="J109" i="6" s="1"/>
  <c r="I337" i="6"/>
  <c r="J337" i="6" s="1"/>
  <c r="I664" i="6"/>
  <c r="J664" i="6" s="1"/>
  <c r="I696" i="6"/>
  <c r="J696" i="6" s="1"/>
  <c r="J699" i="6" s="1"/>
  <c r="G115" i="7" s="1"/>
  <c r="W115" i="7" s="1"/>
  <c r="X115" i="7" s="1"/>
  <c r="I687" i="6"/>
  <c r="J687" i="6" s="1"/>
  <c r="J2186" i="6"/>
  <c r="G367" i="7" s="1"/>
  <c r="W367" i="7" s="1"/>
  <c r="X367" i="7" s="1"/>
  <c r="L2005" i="6"/>
  <c r="L1541" i="6"/>
  <c r="F1465" i="6"/>
  <c r="E238" i="7" s="1"/>
  <c r="Q238" i="7" s="1"/>
  <c r="R238" i="7" s="1"/>
  <c r="K1462" i="6"/>
  <c r="L1461" i="6"/>
  <c r="L1168" i="6"/>
  <c r="K949" i="6"/>
  <c r="I670" i="6"/>
  <c r="J670" i="6" s="1"/>
  <c r="L670" i="6" s="1"/>
  <c r="K604" i="6"/>
  <c r="J548" i="6"/>
  <c r="G96" i="7" s="1"/>
  <c r="F75" i="6"/>
  <c r="E17" i="7" s="1"/>
  <c r="Q17" i="7" s="1"/>
  <c r="R17" i="7" s="1"/>
  <c r="K2937" i="6"/>
  <c r="K2907" i="6"/>
  <c r="H2896" i="6"/>
  <c r="F488" i="7" s="1"/>
  <c r="G15" i="6"/>
  <c r="H15" i="6" s="1"/>
  <c r="I5" i="6"/>
  <c r="J5" i="6" s="1"/>
  <c r="G2031" i="6"/>
  <c r="H2031" i="6" s="1"/>
  <c r="H2032" i="6" s="1"/>
  <c r="F338" i="7" s="1"/>
  <c r="T338" i="7" s="1"/>
  <c r="U338" i="7" s="1"/>
  <c r="I2450" i="6"/>
  <c r="J2450" i="6" s="1"/>
  <c r="K942" i="6"/>
  <c r="I1095" i="6"/>
  <c r="J1095" i="6" s="1"/>
  <c r="J1096" i="6" s="1"/>
  <c r="G175" i="7" s="1"/>
  <c r="W175" i="7" s="1"/>
  <c r="X175" i="7" s="1"/>
  <c r="I1107" i="6"/>
  <c r="J1107" i="6" s="1"/>
  <c r="J1108" i="6" s="1"/>
  <c r="G177" i="7" s="1"/>
  <c r="W177" i="7" s="1"/>
  <c r="X177" i="7" s="1"/>
  <c r="G1728" i="6"/>
  <c r="H1728" i="6" s="1"/>
  <c r="H1729" i="6" s="1"/>
  <c r="F286" i="7" s="1"/>
  <c r="T286" i="7" s="1"/>
  <c r="U286" i="7" s="1"/>
  <c r="G1707" i="6"/>
  <c r="H1707" i="6" s="1"/>
  <c r="H1708" i="6" s="1"/>
  <c r="F282" i="7" s="1"/>
  <c r="T282" i="7" s="1"/>
  <c r="U282" i="7" s="1"/>
  <c r="K704" i="6"/>
  <c r="J944" i="6"/>
  <c r="G148" i="7" s="1"/>
  <c r="I1050" i="6"/>
  <c r="J1050" i="6" s="1"/>
  <c r="J1051" i="6" s="1"/>
  <c r="G167" i="7" s="1"/>
  <c r="W167" i="7" s="1"/>
  <c r="X167" i="7" s="1"/>
  <c r="G1697" i="6"/>
  <c r="H1697" i="6" s="1"/>
  <c r="H1698" i="6" s="1"/>
  <c r="F280" i="7" s="1"/>
  <c r="T280" i="7" s="1"/>
  <c r="U280" i="7" s="1"/>
  <c r="G1796" i="6"/>
  <c r="H1796" i="6" s="1"/>
  <c r="H1797" i="6" s="1"/>
  <c r="F296" i="7" s="1"/>
  <c r="T296" i="7" s="1"/>
  <c r="U296" i="7" s="1"/>
  <c r="H490" i="7"/>
  <c r="Z490" i="7" s="1"/>
  <c r="AA490" i="7" s="1"/>
  <c r="I25" i="6"/>
  <c r="J25" i="6" s="1"/>
  <c r="I1330" i="6"/>
  <c r="J1330" i="6" s="1"/>
  <c r="J1331" i="6" s="1"/>
  <c r="G217" i="7" s="1"/>
  <c r="W217" i="7" s="1"/>
  <c r="X217" i="7" s="1"/>
  <c r="E1549" i="6"/>
  <c r="F1549" i="6" s="1"/>
  <c r="G1801" i="6"/>
  <c r="H1801" i="6" s="1"/>
  <c r="H1802" i="6" s="1"/>
  <c r="F297" i="7" s="1"/>
  <c r="T297" i="7" s="1"/>
  <c r="U297" i="7" s="1"/>
  <c r="H3811" i="6"/>
  <c r="F642" i="7" s="1"/>
  <c r="T642" i="7" s="1"/>
  <c r="U642" i="7" s="1"/>
  <c r="L3705" i="6"/>
  <c r="I1131" i="6"/>
  <c r="J1131" i="6" s="1"/>
  <c r="J1132" i="6" s="1"/>
  <c r="G181" i="7" s="1"/>
  <c r="W181" i="7" s="1"/>
  <c r="X181" i="7" s="1"/>
  <c r="G1718" i="6"/>
  <c r="H1718" i="6" s="1"/>
  <c r="H1719" i="6" s="1"/>
  <c r="F284" i="7" s="1"/>
  <c r="T284" i="7" s="1"/>
  <c r="U284" i="7" s="1"/>
  <c r="K2487" i="6"/>
  <c r="E3810" i="6"/>
  <c r="F3810" i="6" s="1"/>
  <c r="K2185" i="6"/>
  <c r="L2908" i="6"/>
  <c r="I35" i="6"/>
  <c r="J35" i="6" s="1"/>
  <c r="I293" i="6"/>
  <c r="J293" i="6" s="1"/>
  <c r="I1028" i="6"/>
  <c r="J1028" i="6" s="1"/>
  <c r="J1029" i="6" s="1"/>
  <c r="G163" i="7" s="1"/>
  <c r="W163" i="7" s="1"/>
  <c r="X163" i="7" s="1"/>
  <c r="I41" i="6"/>
  <c r="J41" i="6" s="1"/>
  <c r="G152" i="6"/>
  <c r="H152" i="6" s="1"/>
  <c r="H153" i="6" s="1"/>
  <c r="F31" i="7" s="1"/>
  <c r="T31" i="7" s="1"/>
  <c r="U31" i="7" s="1"/>
  <c r="L3017" i="6"/>
  <c r="I286" i="6"/>
  <c r="J286" i="6" s="1"/>
  <c r="G1304" i="6"/>
  <c r="H1304" i="6" s="1"/>
  <c r="H1305" i="6" s="1"/>
  <c r="F213" i="7" s="1"/>
  <c r="T213" i="7" s="1"/>
  <c r="U213" i="7" s="1"/>
  <c r="I3342" i="6"/>
  <c r="J3342" i="6" s="1"/>
  <c r="J3343" i="6" s="1"/>
  <c r="G561" i="7" s="1"/>
  <c r="W561" i="7" s="1"/>
  <c r="X561" i="7" s="1"/>
  <c r="L3412" i="6"/>
  <c r="F3726" i="6"/>
  <c r="E627" i="7" s="1"/>
  <c r="Q627" i="7" s="1"/>
  <c r="R627" i="7" s="1"/>
  <c r="H360" i="7"/>
  <c r="Z360" i="7" s="1"/>
  <c r="AA360" i="7" s="1"/>
  <c r="K3291" i="6"/>
  <c r="G146" i="6"/>
  <c r="H146" i="6" s="1"/>
  <c r="H147" i="6" s="1"/>
  <c r="F30" i="7" s="1"/>
  <c r="T30" i="7" s="1"/>
  <c r="U30" i="7" s="1"/>
  <c r="I935" i="6"/>
  <c r="J935" i="6" s="1"/>
  <c r="J937" i="6" s="1"/>
  <c r="G147" i="7" s="1"/>
  <c r="W147" i="7" s="1"/>
  <c r="X147" i="7" s="1"/>
  <c r="I738" i="6"/>
  <c r="J738" i="6" s="1"/>
  <c r="J739" i="6" s="1"/>
  <c r="G119" i="7" s="1"/>
  <c r="W119" i="7" s="1"/>
  <c r="X119" i="7" s="1"/>
  <c r="L3798" i="6"/>
  <c r="I2178" i="6"/>
  <c r="J2178" i="6" s="1"/>
  <c r="I3019" i="6"/>
  <c r="J3019" i="6" s="1"/>
  <c r="L3019" i="6" s="1"/>
  <c r="L3291" i="6"/>
  <c r="L2402" i="6"/>
  <c r="I920" i="6"/>
  <c r="J920" i="6" s="1"/>
  <c r="J922" i="6" s="1"/>
  <c r="I764" i="6"/>
  <c r="J764" i="6" s="1"/>
  <c r="J765" i="6" s="1"/>
  <c r="G121" i="7" s="1"/>
  <c r="W121" i="7" s="1"/>
  <c r="X121" i="7" s="1"/>
  <c r="I807" i="6"/>
  <c r="J807" i="6" s="1"/>
  <c r="E2031" i="6"/>
  <c r="F2031" i="6" s="1"/>
  <c r="I2171" i="6"/>
  <c r="J2171" i="6" s="1"/>
  <c r="H2651" i="6"/>
  <c r="F446" i="7" s="1"/>
  <c r="T446" i="7" s="1"/>
  <c r="U446" i="7" s="1"/>
  <c r="K3387" i="6"/>
  <c r="G41" i="6"/>
  <c r="H41" i="6" s="1"/>
  <c r="L3435" i="6"/>
  <c r="H624" i="7"/>
  <c r="Z624" i="7" s="1"/>
  <c r="AA624" i="7" s="1"/>
  <c r="I3701" i="6"/>
  <c r="J3701" i="6" s="1"/>
  <c r="J3702" i="6" s="1"/>
  <c r="G622" i="7" s="1"/>
  <c r="W622" i="7" s="1"/>
  <c r="X622" i="7" s="1"/>
  <c r="I1614" i="6"/>
  <c r="J1614" i="6" s="1"/>
  <c r="J1615" i="6" s="1"/>
  <c r="G264" i="7" s="1"/>
  <c r="W264" i="7" s="1"/>
  <c r="X264" i="7" s="1"/>
  <c r="G1786" i="6"/>
  <c r="H1786" i="6" s="1"/>
  <c r="H1787" i="6" s="1"/>
  <c r="F294" i="7" s="1"/>
  <c r="T294" i="7" s="1"/>
  <c r="U294" i="7" s="1"/>
  <c r="G2205" i="6"/>
  <c r="H2205" i="6" s="1"/>
  <c r="I2427" i="6"/>
  <c r="J2427" i="6" s="1"/>
  <c r="G21" i="6"/>
  <c r="H21" i="6" s="1"/>
  <c r="I1039" i="6"/>
  <c r="J1039" i="6" s="1"/>
  <c r="J1040" i="6" s="1"/>
  <c r="G165" i="7" s="1"/>
  <c r="W165" i="7" s="1"/>
  <c r="X165" i="7" s="1"/>
  <c r="L3711" i="6"/>
  <c r="G2225" i="6"/>
  <c r="H2225" i="6" s="1"/>
  <c r="I2437" i="6"/>
  <c r="J2437" i="6" s="1"/>
  <c r="L1481" i="6"/>
  <c r="K706" i="6"/>
  <c r="L2735" i="6"/>
  <c r="L3826" i="6"/>
  <c r="I2162" i="6"/>
  <c r="J2162" i="6" s="1"/>
  <c r="I2417" i="6"/>
  <c r="J2417" i="6" s="1"/>
  <c r="I686" i="6"/>
  <c r="J3758" i="6"/>
  <c r="G633" i="7" s="1"/>
  <c r="W633" i="7" s="1"/>
  <c r="X633" i="7" s="1"/>
  <c r="K3075" i="6"/>
  <c r="K370" i="6"/>
  <c r="F605" i="6"/>
  <c r="E102" i="7" s="1"/>
  <c r="Q102" i="7" s="1"/>
  <c r="R102" i="7" s="1"/>
  <c r="L2978" i="6"/>
  <c r="K377" i="6"/>
  <c r="F378" i="6"/>
  <c r="L378" i="6" s="1"/>
  <c r="J2091" i="6"/>
  <c r="G350" i="7" s="1"/>
  <c r="W350" i="7" s="1"/>
  <c r="X350" i="7" s="1"/>
  <c r="G10" i="6"/>
  <c r="H10" i="6" s="1"/>
  <c r="I3061" i="6"/>
  <c r="L3075" i="6"/>
  <c r="I2440" i="6"/>
  <c r="J2440" i="6" s="1"/>
  <c r="H3657" i="6"/>
  <c r="F614" i="7" s="1"/>
  <c r="T614" i="7" s="1"/>
  <c r="U614" i="7" s="1"/>
  <c r="K3817" i="6"/>
  <c r="K133" i="6"/>
  <c r="L133" i="6"/>
  <c r="K2489" i="6"/>
  <c r="K2990" i="6"/>
  <c r="L494" i="6"/>
  <c r="L2488" i="6"/>
  <c r="L2649" i="6"/>
  <c r="G198" i="6"/>
  <c r="H198" i="6" s="1"/>
  <c r="H199" i="6" s="1"/>
  <c r="F39" i="7" s="1"/>
  <c r="T39" i="7" s="1"/>
  <c r="U39" i="7" s="1"/>
  <c r="K3590" i="6"/>
  <c r="L3710" i="6"/>
  <c r="I2430" i="6"/>
  <c r="J2430" i="6" s="1"/>
  <c r="L2554" i="6"/>
  <c r="J3591" i="6"/>
  <c r="G602" i="7" s="1"/>
  <c r="W602" i="7" s="1"/>
  <c r="X602" i="7" s="1"/>
  <c r="J3661" i="6"/>
  <c r="L3661" i="6" s="1"/>
  <c r="F484" i="6"/>
  <c r="E85" i="7" s="1"/>
  <c r="Q85" i="7" s="1"/>
  <c r="R85" i="7" s="1"/>
  <c r="J364" i="6"/>
  <c r="G66" i="7" s="1"/>
  <c r="W66" i="7" s="1"/>
  <c r="X66" i="7" s="1"/>
  <c r="E241" i="7"/>
  <c r="Q241" i="7" s="1"/>
  <c r="R241" i="7" s="1"/>
  <c r="I581" i="6"/>
  <c r="J581" i="6" s="1"/>
  <c r="I1485" i="6"/>
  <c r="J1485" i="6" s="1"/>
  <c r="J1486" i="6" s="1"/>
  <c r="G242" i="7" s="1"/>
  <c r="W242" i="7" s="1"/>
  <c r="X242" i="7" s="1"/>
  <c r="K3901" i="6"/>
  <c r="L1999" i="6"/>
  <c r="L2990" i="6"/>
  <c r="L3025" i="6"/>
  <c r="I2579" i="6"/>
  <c r="J2579" i="6" s="1"/>
  <c r="H443" i="7"/>
  <c r="Z443" i="7" s="1"/>
  <c r="AA443" i="7" s="1"/>
  <c r="K2722" i="6"/>
  <c r="H233" i="7"/>
  <c r="Z233" i="7" s="1"/>
  <c r="AA233" i="7" s="1"/>
  <c r="L2121" i="6"/>
  <c r="L2494" i="6"/>
  <c r="K3025" i="6"/>
  <c r="I846" i="6"/>
  <c r="J846" i="6" s="1"/>
  <c r="E2179" i="6"/>
  <c r="F2179" i="6" s="1"/>
  <c r="L2179" i="6" s="1"/>
  <c r="G45" i="6"/>
  <c r="H45" i="6" s="1"/>
  <c r="K695" i="6"/>
  <c r="K363" i="6"/>
  <c r="L1516" i="6"/>
  <c r="L3617" i="6"/>
  <c r="L2487" i="6"/>
  <c r="L693" i="6"/>
  <c r="J1465" i="6"/>
  <c r="G238" i="7" s="1"/>
  <c r="W238" i="7" s="1"/>
  <c r="X238" i="7" s="1"/>
  <c r="J2926" i="6"/>
  <c r="G493" i="7" s="1"/>
  <c r="W493" i="7" s="1"/>
  <c r="X493" i="7" s="1"/>
  <c r="G1956" i="6"/>
  <c r="H1956" i="6" s="1"/>
  <c r="H1957" i="6" s="1"/>
  <c r="F325" i="7" s="1"/>
  <c r="T325" i="7" s="1"/>
  <c r="U325" i="7" s="1"/>
  <c r="G1846" i="6"/>
  <c r="H1846" i="6" s="1"/>
  <c r="H1847" i="6" s="1"/>
  <c r="F306" i="7" s="1"/>
  <c r="T306" i="7" s="1"/>
  <c r="U306" i="7" s="1"/>
  <c r="G1836" i="6"/>
  <c r="H1836" i="6" s="1"/>
  <c r="H1837" i="6" s="1"/>
  <c r="F304" i="7" s="1"/>
  <c r="T304" i="7" s="1"/>
  <c r="U304" i="7" s="1"/>
  <c r="G1856" i="6"/>
  <c r="H1856" i="6" s="1"/>
  <c r="H1857" i="6" s="1"/>
  <c r="F308" i="7" s="1"/>
  <c r="T308" i="7" s="1"/>
  <c r="U308" i="7" s="1"/>
  <c r="G1811" i="6"/>
  <c r="H1811" i="6" s="1"/>
  <c r="H1812" i="6" s="1"/>
  <c r="F299" i="7" s="1"/>
  <c r="T299" i="7" s="1"/>
  <c r="U299" i="7" s="1"/>
  <c r="G1940" i="6"/>
  <c r="H1940" i="6" s="1"/>
  <c r="H1941" i="6" s="1"/>
  <c r="F322" i="7" s="1"/>
  <c r="T322" i="7" s="1"/>
  <c r="U322" i="7" s="1"/>
  <c r="G1886" i="6"/>
  <c r="H1886" i="6" s="1"/>
  <c r="H1887" i="6" s="1"/>
  <c r="F313" i="7" s="1"/>
  <c r="T313" i="7" s="1"/>
  <c r="U313" i="7" s="1"/>
  <c r="G1928" i="6"/>
  <c r="H1928" i="6" s="1"/>
  <c r="H1929" i="6" s="1"/>
  <c r="F320" i="7" s="1"/>
  <c r="T320" i="7" s="1"/>
  <c r="U320" i="7" s="1"/>
  <c r="G1951" i="6"/>
  <c r="H1951" i="6" s="1"/>
  <c r="H1952" i="6" s="1"/>
  <c r="F324" i="7" s="1"/>
  <c r="T324" i="7" s="1"/>
  <c r="U324" i="7" s="1"/>
  <c r="G1898" i="6"/>
  <c r="H1898" i="6" s="1"/>
  <c r="H1899" i="6" s="1"/>
  <c r="F315" i="7" s="1"/>
  <c r="T315" i="7" s="1"/>
  <c r="U315" i="7" s="1"/>
  <c r="G1831" i="6"/>
  <c r="H1831" i="6" s="1"/>
  <c r="H1832" i="6" s="1"/>
  <c r="F303" i="7" s="1"/>
  <c r="T303" i="7" s="1"/>
  <c r="U303" i="7" s="1"/>
  <c r="G1868" i="6"/>
  <c r="H1868" i="6" s="1"/>
  <c r="H1869" i="6" s="1"/>
  <c r="F310" i="7" s="1"/>
  <c r="T310" i="7" s="1"/>
  <c r="U310" i="7" s="1"/>
  <c r="G1841" i="6"/>
  <c r="H1841" i="6" s="1"/>
  <c r="H1842" i="6" s="1"/>
  <c r="F305" i="7" s="1"/>
  <c r="T305" i="7" s="1"/>
  <c r="U305" i="7" s="1"/>
  <c r="G1922" i="6"/>
  <c r="H1922" i="6" s="1"/>
  <c r="H1923" i="6" s="1"/>
  <c r="F319" i="7" s="1"/>
  <c r="T319" i="7" s="1"/>
  <c r="U319" i="7" s="1"/>
  <c r="G1961" i="6"/>
  <c r="H1961" i="6" s="1"/>
  <c r="H1962" i="6" s="1"/>
  <c r="F326" i="7" s="1"/>
  <c r="T326" i="7" s="1"/>
  <c r="U326" i="7" s="1"/>
  <c r="G1910" i="6"/>
  <c r="H1910" i="6" s="1"/>
  <c r="H1911" i="6" s="1"/>
  <c r="F317" i="7" s="1"/>
  <c r="T317" i="7" s="1"/>
  <c r="U317" i="7" s="1"/>
  <c r="G1934" i="6"/>
  <c r="H1934" i="6" s="1"/>
  <c r="H1935" i="6" s="1"/>
  <c r="F321" i="7" s="1"/>
  <c r="T321" i="7" s="1"/>
  <c r="U321" i="7" s="1"/>
  <c r="G1816" i="6"/>
  <c r="H1816" i="6" s="1"/>
  <c r="H1817" i="6" s="1"/>
  <c r="F300" i="7" s="1"/>
  <c r="T300" i="7" s="1"/>
  <c r="U300" i="7" s="1"/>
  <c r="G1851" i="6"/>
  <c r="H1851" i="6" s="1"/>
  <c r="H1852" i="6" s="1"/>
  <c r="F307" i="7" s="1"/>
  <c r="T307" i="7" s="1"/>
  <c r="U307" i="7" s="1"/>
  <c r="G1892" i="6"/>
  <c r="H1892" i="6" s="1"/>
  <c r="H1893" i="6" s="1"/>
  <c r="F314" i="7" s="1"/>
  <c r="T314" i="7" s="1"/>
  <c r="U314" i="7" s="1"/>
  <c r="G1826" i="6"/>
  <c r="H1826" i="6" s="1"/>
  <c r="H1827" i="6" s="1"/>
  <c r="F302" i="7" s="1"/>
  <c r="T302" i="7" s="1"/>
  <c r="U302" i="7" s="1"/>
  <c r="G1862" i="6"/>
  <c r="H1862" i="6" s="1"/>
  <c r="H1863" i="6" s="1"/>
  <c r="F309" i="7" s="1"/>
  <c r="T309" i="7" s="1"/>
  <c r="U309" i="7" s="1"/>
  <c r="G1904" i="6"/>
  <c r="H1904" i="6" s="1"/>
  <c r="H1905" i="6" s="1"/>
  <c r="F316" i="7" s="1"/>
  <c r="T316" i="7" s="1"/>
  <c r="U316" i="7" s="1"/>
  <c r="G1945" i="6"/>
  <c r="H1945" i="6" s="1"/>
  <c r="H1946" i="6" s="1"/>
  <c r="F323" i="7" s="1"/>
  <c r="T323" i="7" s="1"/>
  <c r="U323" i="7" s="1"/>
  <c r="G1874" i="6"/>
  <c r="H1874" i="6" s="1"/>
  <c r="H1875" i="6" s="1"/>
  <c r="F311" i="7" s="1"/>
  <c r="T311" i="7" s="1"/>
  <c r="U311" i="7" s="1"/>
  <c r="G1916" i="6"/>
  <c r="H1916" i="6" s="1"/>
  <c r="H1917" i="6" s="1"/>
  <c r="F318" i="7" s="1"/>
  <c r="T318" i="7" s="1"/>
  <c r="U318" i="7" s="1"/>
  <c r="G1821" i="6"/>
  <c r="H1821" i="6" s="1"/>
  <c r="H1822" i="6" s="1"/>
  <c r="F301" i="7" s="1"/>
  <c r="T301" i="7" s="1"/>
  <c r="U301" i="7" s="1"/>
  <c r="G1880" i="6"/>
  <c r="H1880" i="6" s="1"/>
  <c r="H1881" i="6" s="1"/>
  <c r="F312" i="7" s="1"/>
  <c r="T312" i="7" s="1"/>
  <c r="U312" i="7" s="1"/>
  <c r="G1017" i="6"/>
  <c r="H1017" i="6" s="1"/>
  <c r="H1018" i="6" s="1"/>
  <c r="F161" i="7" s="1"/>
  <c r="T161" i="7" s="1"/>
  <c r="U161" i="7" s="1"/>
  <c r="G1125" i="6"/>
  <c r="H1125" i="6" s="1"/>
  <c r="H1126" i="6" s="1"/>
  <c r="F180" i="7" s="1"/>
  <c r="T180" i="7" s="1"/>
  <c r="U180" i="7" s="1"/>
  <c r="I208" i="6"/>
  <c r="J208" i="6" s="1"/>
  <c r="J209" i="6" s="1"/>
  <c r="G41" i="7" s="1"/>
  <c r="W41" i="7" s="1"/>
  <c r="X41" i="7" s="1"/>
  <c r="I243" i="6"/>
  <c r="J243" i="6" s="1"/>
  <c r="J244" i="6" s="1"/>
  <c r="G48" i="7" s="1"/>
  <c r="W48" i="7" s="1"/>
  <c r="X48" i="7" s="1"/>
  <c r="K634" i="6"/>
  <c r="K3082" i="6"/>
  <c r="L2116" i="6"/>
  <c r="L2185" i="6"/>
  <c r="K2984" i="6"/>
  <c r="G956" i="6"/>
  <c r="H956" i="6" s="1"/>
  <c r="H957" i="6" s="1"/>
  <c r="F150" i="7" s="1"/>
  <c r="T150" i="7" s="1"/>
  <c r="U150" i="7" s="1"/>
  <c r="L3541" i="6"/>
  <c r="G1780" i="6"/>
  <c r="H1780" i="6" s="1"/>
  <c r="H1781" i="6" s="1"/>
  <c r="F293" i="7" s="1"/>
  <c r="T293" i="7" s="1"/>
  <c r="U293" i="7" s="1"/>
  <c r="G2210" i="6"/>
  <c r="H2210" i="6" s="1"/>
  <c r="H2855" i="6"/>
  <c r="F480" i="7" s="1"/>
  <c r="G1040" i="8" s="1"/>
  <c r="AY1041" i="8" s="1"/>
  <c r="H4011" i="6"/>
  <c r="F679" i="7" s="1"/>
  <c r="G2200" i="6"/>
  <c r="H2200" i="6" s="1"/>
  <c r="L547" i="6"/>
  <c r="K3644" i="6"/>
  <c r="G330" i="6"/>
  <c r="H330" i="6" s="1"/>
  <c r="K3299" i="6"/>
  <c r="G795" i="6"/>
  <c r="H795" i="6" s="1"/>
  <c r="G978" i="6"/>
  <c r="H978" i="6" s="1"/>
  <c r="H979" i="6" s="1"/>
  <c r="F154" i="7" s="1"/>
  <c r="T154" i="7" s="1"/>
  <c r="U154" i="7" s="1"/>
  <c r="I2200" i="6"/>
  <c r="J2200" i="6" s="1"/>
  <c r="L652" i="6"/>
  <c r="J2938" i="6"/>
  <c r="G495" i="7" s="1"/>
  <c r="W495" i="7" s="1"/>
  <c r="X495" i="7" s="1"/>
  <c r="F3912" i="6"/>
  <c r="E662" i="7" s="1"/>
  <c r="Q662" i="7" s="1"/>
  <c r="R662" i="7" s="1"/>
  <c r="L2984" i="6"/>
  <c r="G340" i="6"/>
  <c r="H340" i="6" s="1"/>
  <c r="I509" i="6"/>
  <c r="J509" i="6" s="1"/>
  <c r="J510" i="6" s="1"/>
  <c r="G89" i="7" s="1"/>
  <c r="W89" i="7" s="1"/>
  <c r="X89" i="7" s="1"/>
  <c r="G846" i="6"/>
  <c r="H846" i="6" s="1"/>
  <c r="G2220" i="6"/>
  <c r="H2220" i="6" s="1"/>
  <c r="F3543" i="6"/>
  <c r="J3977" i="6"/>
  <c r="G674" i="7" s="1"/>
  <c r="W674" i="7" s="1"/>
  <c r="X674" i="7" s="1"/>
  <c r="K3536" i="6"/>
  <c r="F2491" i="6"/>
  <c r="K788" i="6"/>
  <c r="F788" i="6"/>
  <c r="L788" i="6" s="1"/>
  <c r="G2107" i="6"/>
  <c r="H2107" i="6" s="1"/>
  <c r="H2111" i="6" s="1"/>
  <c r="F353" i="7" s="1"/>
  <c r="T353" i="7" s="1"/>
  <c r="U353" i="7" s="1"/>
  <c r="G2100" i="6"/>
  <c r="H2100" i="6" s="1"/>
  <c r="K3054" i="6"/>
  <c r="J3054" i="6"/>
  <c r="L3054" i="6" s="1"/>
  <c r="E504" i="7"/>
  <c r="Q504" i="7" s="1"/>
  <c r="R504" i="7" s="1"/>
  <c r="I94" i="6"/>
  <c r="J94" i="6" s="1"/>
  <c r="J95" i="6" s="1"/>
  <c r="G21" i="7" s="1"/>
  <c r="W21" i="7" s="1"/>
  <c r="X21" i="7" s="1"/>
  <c r="I84" i="6"/>
  <c r="J84" i="6" s="1"/>
  <c r="J85" i="6" s="1"/>
  <c r="G19" i="7" s="1"/>
  <c r="W19" i="7" s="1"/>
  <c r="X19" i="7" s="1"/>
  <c r="I31" i="6"/>
  <c r="J31" i="6" s="1"/>
  <c r="I11" i="6"/>
  <c r="J11" i="6" s="1"/>
  <c r="K3431" i="6"/>
  <c r="H664" i="7"/>
  <c r="Z664" i="7" s="1"/>
  <c r="AA664" i="7" s="1"/>
  <c r="L2189" i="6"/>
  <c r="I198" i="6"/>
  <c r="J198" i="6" s="1"/>
  <c r="J199" i="6" s="1"/>
  <c r="G39" i="7" s="1"/>
  <c r="W39" i="7" s="1"/>
  <c r="X39" i="7" s="1"/>
  <c r="L3336" i="6"/>
  <c r="E3451" i="6"/>
  <c r="F3451" i="6" s="1"/>
  <c r="L3451" i="6" s="1"/>
  <c r="L3529" i="6"/>
  <c r="G1596" i="6"/>
  <c r="H1596" i="6" s="1"/>
  <c r="H1597" i="6" s="1"/>
  <c r="F261" i="7" s="1"/>
  <c r="T261" i="7" s="1"/>
  <c r="U261" i="7" s="1"/>
  <c r="G2447" i="6"/>
  <c r="H2447" i="6" s="1"/>
  <c r="I2456" i="6"/>
  <c r="J2456" i="6" s="1"/>
  <c r="E2101" i="6"/>
  <c r="F2101" i="6" s="1"/>
  <c r="H3056" i="6"/>
  <c r="F515" i="7" s="1"/>
  <c r="L3987" i="6"/>
  <c r="J3726" i="6"/>
  <c r="G627" i="7" s="1"/>
  <c r="W627" i="7" s="1"/>
  <c r="X627" i="7" s="1"/>
  <c r="J1311" i="6"/>
  <c r="G214" i="7" s="1"/>
  <c r="W214" i="7" s="1"/>
  <c r="X214" i="7" s="1"/>
  <c r="K2465" i="6"/>
  <c r="K2716" i="6"/>
  <c r="K3131" i="6"/>
  <c r="L4017" i="6"/>
  <c r="L482" i="6"/>
  <c r="L3000" i="6"/>
  <c r="G3042" i="6"/>
  <c r="H3042" i="6" s="1"/>
  <c r="H3043" i="6" s="1"/>
  <c r="F513" i="7" s="1"/>
  <c r="T513" i="7" s="1"/>
  <c r="U513" i="7" s="1"/>
  <c r="L3052" i="6"/>
  <c r="L3074" i="6"/>
  <c r="L3119" i="6"/>
  <c r="I3181" i="6"/>
  <c r="L3253" i="6"/>
  <c r="I3347" i="6"/>
  <c r="J3347" i="6" s="1"/>
  <c r="I3450" i="6"/>
  <c r="G1113" i="6"/>
  <c r="H1113" i="6" s="1"/>
  <c r="H1114" i="6" s="1"/>
  <c r="F178" i="7" s="1"/>
  <c r="T178" i="7" s="1"/>
  <c r="U178" i="7" s="1"/>
  <c r="G1006" i="6"/>
  <c r="H1006" i="6" s="1"/>
  <c r="H1007" i="6" s="1"/>
  <c r="F159" i="7" s="1"/>
  <c r="T159" i="7" s="1"/>
  <c r="U159" i="7" s="1"/>
  <c r="G1141" i="6"/>
  <c r="H1141" i="6" s="1"/>
  <c r="I3638" i="6"/>
  <c r="L3842" i="6"/>
  <c r="L3881" i="6"/>
  <c r="L3921" i="6"/>
  <c r="I2466" i="6"/>
  <c r="J2466" i="6" s="1"/>
  <c r="I2532" i="6"/>
  <c r="J2532" i="6" s="1"/>
  <c r="J2814" i="6"/>
  <c r="G473" i="7" s="1"/>
  <c r="W473" i="7" s="1"/>
  <c r="X473" i="7" s="1"/>
  <c r="E2108" i="6"/>
  <c r="F2108" i="6" s="1"/>
  <c r="L2108" i="6" s="1"/>
  <c r="J2963" i="6"/>
  <c r="G499" i="7" s="1"/>
  <c r="W499" i="7" s="1"/>
  <c r="X499" i="7" s="1"/>
  <c r="I3989" i="6"/>
  <c r="J3989" i="6" s="1"/>
  <c r="H3668" i="6"/>
  <c r="F616" i="7" s="1"/>
  <c r="T616" i="7" s="1"/>
  <c r="U616" i="7" s="1"/>
  <c r="F3162" i="6"/>
  <c r="E533" i="7" s="1"/>
  <c r="Q533" i="7" s="1"/>
  <c r="R533" i="7" s="1"/>
  <c r="F2718" i="6"/>
  <c r="E457" i="7" s="1"/>
  <c r="Q457" i="7" s="1"/>
  <c r="R457" i="7" s="1"/>
  <c r="L2932" i="6"/>
  <c r="G1268" i="6"/>
  <c r="H1268" i="6" s="1"/>
  <c r="H1269" i="6" s="1"/>
  <c r="F210" i="7" s="1"/>
  <c r="T210" i="7" s="1"/>
  <c r="U210" i="7" s="1"/>
  <c r="L3131" i="6"/>
  <c r="L3448" i="6"/>
  <c r="G1101" i="6"/>
  <c r="H1101" i="6" s="1"/>
  <c r="H1102" i="6" s="1"/>
  <c r="F176" i="7" s="1"/>
  <c r="T176" i="7" s="1"/>
  <c r="U176" i="7" s="1"/>
  <c r="G962" i="6"/>
  <c r="H962" i="6" s="1"/>
  <c r="H963" i="6" s="1"/>
  <c r="F151" i="7" s="1"/>
  <c r="T151" i="7" s="1"/>
  <c r="U151" i="7" s="1"/>
  <c r="L3527" i="6"/>
  <c r="L3637" i="6"/>
  <c r="L3873" i="6"/>
  <c r="L3880" i="6"/>
  <c r="L3922" i="6"/>
  <c r="I2518" i="6"/>
  <c r="J2518" i="6" s="1"/>
  <c r="L3515" i="6"/>
  <c r="I2849" i="6"/>
  <c r="K2931" i="6"/>
  <c r="K3312" i="6"/>
  <c r="K3515" i="6"/>
  <c r="L2143" i="6"/>
  <c r="L2408" i="6"/>
  <c r="L2604" i="6"/>
  <c r="L2703" i="6"/>
  <c r="L2847" i="6"/>
  <c r="L2868" i="6"/>
  <c r="L2895" i="6"/>
  <c r="L2931" i="6"/>
  <c r="G1263" i="6"/>
  <c r="H1263" i="6" s="1"/>
  <c r="H1264" i="6" s="1"/>
  <c r="F209" i="7" s="1"/>
  <c r="T209" i="7" s="1"/>
  <c r="U209" i="7" s="1"/>
  <c r="I248" i="6"/>
  <c r="J248" i="6" s="1"/>
  <c r="J249" i="6" s="1"/>
  <c r="G49" i="7" s="1"/>
  <c r="W49" i="7" s="1"/>
  <c r="X49" i="7" s="1"/>
  <c r="L3180" i="6"/>
  <c r="G1089" i="6"/>
  <c r="H1089" i="6" s="1"/>
  <c r="H1090" i="6" s="1"/>
  <c r="F174" i="7" s="1"/>
  <c r="T174" i="7" s="1"/>
  <c r="U174" i="7" s="1"/>
  <c r="G1324" i="6"/>
  <c r="H1324" i="6" s="1"/>
  <c r="H1325" i="6" s="1"/>
  <c r="F216" i="7" s="1"/>
  <c r="T216" i="7" s="1"/>
  <c r="U216" i="7" s="1"/>
  <c r="L3502" i="6"/>
  <c r="L3872" i="6"/>
  <c r="G2437" i="6"/>
  <c r="H2437" i="6" s="1"/>
  <c r="I2476" i="6"/>
  <c r="J2476" i="6" s="1"/>
  <c r="J2481" i="6" s="1"/>
  <c r="G415" i="7" s="1"/>
  <c r="W415" i="7" s="1"/>
  <c r="X415" i="7" s="1"/>
  <c r="I3667" i="6"/>
  <c r="L3431" i="6"/>
  <c r="J637" i="6"/>
  <c r="G106" i="7" s="1"/>
  <c r="W106" i="7" s="1"/>
  <c r="X106" i="7" s="1"/>
  <c r="I3002" i="6"/>
  <c r="F2614" i="6"/>
  <c r="L2614" i="6" s="1"/>
  <c r="H426" i="6"/>
  <c r="F75" i="7" s="1"/>
  <c r="T75" i="7" s="1"/>
  <c r="U75" i="7" s="1"/>
  <c r="L3312" i="6"/>
  <c r="K547" i="6"/>
  <c r="H483" i="7"/>
  <c r="Z483" i="7" s="1"/>
  <c r="AA483" i="7" s="1"/>
  <c r="L2065" i="6"/>
  <c r="L2142" i="6"/>
  <c r="L2372" i="6"/>
  <c r="L2464" i="6"/>
  <c r="L2869" i="6"/>
  <c r="I30" i="6"/>
  <c r="J30" i="6" s="1"/>
  <c r="G973" i="6"/>
  <c r="H973" i="6" s="1"/>
  <c r="H974" i="6" s="1"/>
  <c r="F153" i="7" s="1"/>
  <c r="T153" i="7" s="1"/>
  <c r="U153" i="7" s="1"/>
  <c r="G984" i="6"/>
  <c r="H984" i="6" s="1"/>
  <c r="H985" i="6" s="1"/>
  <c r="F155" i="7" s="1"/>
  <c r="T155" i="7" s="1"/>
  <c r="U155" i="7" s="1"/>
  <c r="L3752" i="6"/>
  <c r="J3300" i="6"/>
  <c r="G554" i="7" s="1"/>
  <c r="E86" i="7"/>
  <c r="Q86" i="7" s="1"/>
  <c r="R86" i="7" s="1"/>
  <c r="J390" i="6"/>
  <c r="K390" i="6"/>
  <c r="E786" i="6"/>
  <c r="F786" i="6" s="1"/>
  <c r="E770" i="6"/>
  <c r="F770" i="6" s="1"/>
  <c r="G339" i="6"/>
  <c r="H339" i="6" s="1"/>
  <c r="G321" i="6"/>
  <c r="H321" i="6" s="1"/>
  <c r="K927" i="6"/>
  <c r="K1988" i="6"/>
  <c r="H346" i="7"/>
  <c r="Z346" i="7" s="1"/>
  <c r="AA346" i="7" s="1"/>
  <c r="K3747" i="6"/>
  <c r="L489" i="6"/>
  <c r="L602" i="6"/>
  <c r="L818" i="6"/>
  <c r="L2148" i="6"/>
  <c r="L2239" i="6"/>
  <c r="F2724" i="6"/>
  <c r="E458" i="7" s="1"/>
  <c r="Q458" i="7" s="1"/>
  <c r="R458" i="7" s="1"/>
  <c r="E79" i="6"/>
  <c r="F79" i="6" s="1"/>
  <c r="G125" i="6"/>
  <c r="H125" i="6" s="1"/>
  <c r="G114" i="6"/>
  <c r="H114" i="6" s="1"/>
  <c r="G714" i="6"/>
  <c r="H714" i="6" s="1"/>
  <c r="H717" i="6" s="1"/>
  <c r="I1145" i="6"/>
  <c r="J1145" i="6" s="1"/>
  <c r="G1364" i="6"/>
  <c r="H1364" i="6" s="1"/>
  <c r="L3849" i="6"/>
  <c r="I2225" i="6"/>
  <c r="J2225" i="6" s="1"/>
  <c r="I2470" i="6"/>
  <c r="J2470" i="6" s="1"/>
  <c r="L600" i="6"/>
  <c r="L490" i="6"/>
  <c r="J3716" i="6"/>
  <c r="G625" i="7" s="1"/>
  <c r="W625" i="7" s="1"/>
  <c r="X625" i="7" s="1"/>
  <c r="F562" i="6"/>
  <c r="E98" i="7" s="1"/>
  <c r="Q98" i="7" s="1"/>
  <c r="R98" i="7" s="1"/>
  <c r="J2126" i="6"/>
  <c r="G356" i="7" s="1"/>
  <c r="W356" i="7" s="1"/>
  <c r="X356" i="7" s="1"/>
  <c r="I3656" i="6"/>
  <c r="K3656" i="6" s="1"/>
  <c r="E367" i="7"/>
  <c r="Q367" i="7" s="1"/>
  <c r="R367" i="7" s="1"/>
  <c r="K2566" i="6"/>
  <c r="L388" i="6"/>
  <c r="L1560" i="6"/>
  <c r="E89" i="6"/>
  <c r="F89" i="6" s="1"/>
  <c r="G337" i="6"/>
  <c r="H337" i="6" s="1"/>
  <c r="G696" i="6"/>
  <c r="H696" i="6" s="1"/>
  <c r="G664" i="6"/>
  <c r="H664" i="6" s="1"/>
  <c r="L2979" i="6"/>
  <c r="E193" i="6"/>
  <c r="F193" i="6" s="1"/>
  <c r="L3337" i="6"/>
  <c r="L3385" i="6"/>
  <c r="I2170" i="6"/>
  <c r="J2170" i="6" s="1"/>
  <c r="I2220" i="6"/>
  <c r="J2220" i="6" s="1"/>
  <c r="H3498" i="6"/>
  <c r="F587" i="7" s="1"/>
  <c r="I2460" i="6"/>
  <c r="J2460" i="6" s="1"/>
  <c r="L2460" i="6" s="1"/>
  <c r="H491" i="6"/>
  <c r="F86" i="7" s="1"/>
  <c r="T86" i="7" s="1"/>
  <c r="U86" i="7" s="1"/>
  <c r="J4004" i="6"/>
  <c r="G678" i="7" s="1"/>
  <c r="H393" i="6"/>
  <c r="F70" i="7" s="1"/>
  <c r="T70" i="7" s="1"/>
  <c r="U70" i="7" s="1"/>
  <c r="E228" i="6"/>
  <c r="F228" i="6" s="1"/>
  <c r="G248" i="6"/>
  <c r="H248" i="6" s="1"/>
  <c r="H249" i="6" s="1"/>
  <c r="F49" i="7" s="1"/>
  <c r="T49" i="7" s="1"/>
  <c r="U49" i="7" s="1"/>
  <c r="L3324" i="6"/>
  <c r="L3893" i="6"/>
  <c r="G2769" i="6"/>
  <c r="H2769" i="6" s="1"/>
  <c r="H2772" i="6" s="1"/>
  <c r="F466" i="7" s="1"/>
  <c r="T466" i="7" s="1"/>
  <c r="U466" i="7" s="1"/>
  <c r="E3325" i="6"/>
  <c r="F3325" i="6" s="1"/>
  <c r="L3325" i="6" s="1"/>
  <c r="H2677" i="6"/>
  <c r="F450" i="7" s="1"/>
  <c r="T450" i="7" s="1"/>
  <c r="U450" i="7" s="1"/>
  <c r="L2392" i="6"/>
  <c r="F385" i="6"/>
  <c r="E69" i="7" s="1"/>
  <c r="Q69" i="7" s="1"/>
  <c r="R69" i="7" s="1"/>
  <c r="J621" i="6"/>
  <c r="G104" i="7" s="1"/>
  <c r="W104" i="7" s="1"/>
  <c r="X104" i="7" s="1"/>
  <c r="H560" i="7"/>
  <c r="Z560" i="7" s="1"/>
  <c r="AA560" i="7" s="1"/>
  <c r="E26" i="6"/>
  <c r="F26" i="6" s="1"/>
  <c r="K490" i="6"/>
  <c r="L2391" i="6"/>
  <c r="L2636" i="6"/>
  <c r="G98" i="6"/>
  <c r="H98" i="6" s="1"/>
  <c r="G104" i="6"/>
  <c r="H104" i="6" s="1"/>
  <c r="G319" i="6"/>
  <c r="H319" i="6" s="1"/>
  <c r="E213" i="6"/>
  <c r="F213" i="6" s="1"/>
  <c r="G208" i="6"/>
  <c r="H208" i="6" s="1"/>
  <c r="H209" i="6" s="1"/>
  <c r="F41" i="7" s="1"/>
  <c r="T41" i="7" s="1"/>
  <c r="U41" i="7" s="1"/>
  <c r="L3160" i="6"/>
  <c r="I2210" i="6"/>
  <c r="J2210" i="6" s="1"/>
  <c r="J4023" i="6"/>
  <c r="G681" i="7" s="1"/>
  <c r="W681" i="7" s="1"/>
  <c r="X681" i="7" s="1"/>
  <c r="G2811" i="6"/>
  <c r="H2811" i="6" s="1"/>
  <c r="H2814" i="6" s="1"/>
  <c r="F473" i="7" s="1"/>
  <c r="T473" i="7" s="1"/>
  <c r="U473" i="7" s="1"/>
  <c r="L3774" i="6"/>
  <c r="H3493" i="6"/>
  <c r="F586" i="7" s="1"/>
  <c r="J3126" i="6"/>
  <c r="G526" i="7" s="1"/>
  <c r="W526" i="7" s="1"/>
  <c r="X526" i="7" s="1"/>
  <c r="F498" i="6"/>
  <c r="E87" i="7" s="1"/>
  <c r="Q87" i="7" s="1"/>
  <c r="R87" i="7" s="1"/>
  <c r="H2393" i="6"/>
  <c r="F405" i="7" s="1"/>
  <c r="T405" i="7" s="1"/>
  <c r="U405" i="7" s="1"/>
  <c r="K2392" i="6"/>
  <c r="G705" i="6"/>
  <c r="H705" i="6" s="1"/>
  <c r="H708" i="6" s="1"/>
  <c r="F116" i="7" s="1"/>
  <c r="T116" i="7" s="1"/>
  <c r="U116" i="7" s="1"/>
  <c r="G672" i="6"/>
  <c r="H672" i="6" s="1"/>
  <c r="H673" i="6" s="1"/>
  <c r="F112" i="7" s="1"/>
  <c r="T112" i="7" s="1"/>
  <c r="U112" i="7" s="1"/>
  <c r="G109" i="6"/>
  <c r="H109" i="6" s="1"/>
  <c r="K601" i="6"/>
  <c r="K2056" i="6"/>
  <c r="K384" i="6"/>
  <c r="K1995" i="6"/>
  <c r="K3141" i="6"/>
  <c r="J929" i="6"/>
  <c r="G146" i="7" s="1"/>
  <c r="W146" i="7" s="1"/>
  <c r="X146" i="7" s="1"/>
  <c r="G329" i="6"/>
  <c r="H329" i="6" s="1"/>
  <c r="G456" i="6"/>
  <c r="H456" i="6" s="1"/>
  <c r="H457" i="6" s="1"/>
  <c r="F80" i="7" s="1"/>
  <c r="T80" i="7" s="1"/>
  <c r="U80" i="7" s="1"/>
  <c r="L3680" i="6"/>
  <c r="L3850" i="6"/>
  <c r="I2205" i="6"/>
  <c r="J2205" i="6" s="1"/>
  <c r="L3930" i="6"/>
  <c r="J3963" i="6"/>
  <c r="L3963" i="6" s="1"/>
  <c r="K4022" i="6"/>
  <c r="F371" i="6"/>
  <c r="E67" i="7" s="1"/>
  <c r="Q67" i="7" s="1"/>
  <c r="R67" i="7" s="1"/>
  <c r="H3355" i="6"/>
  <c r="F563" i="7" s="1"/>
  <c r="T563" i="7" s="1"/>
  <c r="U563" i="7" s="1"/>
  <c r="J3731" i="6"/>
  <c r="G628" i="7" s="1"/>
  <c r="W628" i="7" s="1"/>
  <c r="X628" i="7" s="1"/>
  <c r="J3101" i="6"/>
  <c r="K3101" i="6"/>
  <c r="E510" i="7"/>
  <c r="Q510" i="7" s="1"/>
  <c r="R510" i="7" s="1"/>
  <c r="L3026" i="6"/>
  <c r="J3151" i="6"/>
  <c r="K3151" i="6"/>
  <c r="G572" i="7"/>
  <c r="L3408" i="6"/>
  <c r="E705" i="8"/>
  <c r="AX706" i="8" s="1"/>
  <c r="G253" i="7"/>
  <c r="W253" i="7" s="1"/>
  <c r="X253" i="7" s="1"/>
  <c r="L1556" i="6"/>
  <c r="H376" i="7"/>
  <c r="Z376" i="7" s="1"/>
  <c r="AA376" i="7" s="1"/>
  <c r="K2327" i="6"/>
  <c r="L1437" i="6"/>
  <c r="L1554" i="6"/>
  <c r="L2018" i="6"/>
  <c r="L2326" i="6"/>
  <c r="K2355" i="6"/>
  <c r="L2375" i="6"/>
  <c r="J3048" i="6"/>
  <c r="L3048" i="6" s="1"/>
  <c r="J3108" i="6"/>
  <c r="G523" i="7" s="1"/>
  <c r="W523" i="7" s="1"/>
  <c r="X523" i="7" s="1"/>
  <c r="I524" i="6"/>
  <c r="J524" i="6" s="1"/>
  <c r="J525" i="6" s="1"/>
  <c r="G92" i="7" s="1"/>
  <c r="W92" i="7" s="1"/>
  <c r="X92" i="7" s="1"/>
  <c r="I3212" i="6"/>
  <c r="J3212" i="6" s="1"/>
  <c r="J3213" i="6" s="1"/>
  <c r="G540" i="7" s="1"/>
  <c r="W540" i="7" s="1"/>
  <c r="X540" i="7" s="1"/>
  <c r="I1083" i="6"/>
  <c r="J1083" i="6" s="1"/>
  <c r="J1084" i="6" s="1"/>
  <c r="G173" i="7" s="1"/>
  <c r="W173" i="7" s="1"/>
  <c r="X173" i="7" s="1"/>
  <c r="L3594" i="6"/>
  <c r="G2873" i="6"/>
  <c r="H2873" i="6" s="1"/>
  <c r="H2874" i="6" s="1"/>
  <c r="F484" i="7" s="1"/>
  <c r="T484" i="7" s="1"/>
  <c r="U484" i="7" s="1"/>
  <c r="L3892" i="6"/>
  <c r="G2829" i="6"/>
  <c r="H2829" i="6" s="1"/>
  <c r="H2832" i="6" s="1"/>
  <c r="F476" i="7" s="1"/>
  <c r="T476" i="7" s="1"/>
  <c r="U476" i="7" s="1"/>
  <c r="G2757" i="6"/>
  <c r="H2757" i="6" s="1"/>
  <c r="H2760" i="6" s="1"/>
  <c r="F464" i="7" s="1"/>
  <c r="T464" i="7" s="1"/>
  <c r="U464" i="7" s="1"/>
  <c r="G2799" i="6"/>
  <c r="H2799" i="6" s="1"/>
  <c r="H2802" i="6" s="1"/>
  <c r="F471" i="7" s="1"/>
  <c r="T471" i="7" s="1"/>
  <c r="U471" i="7" s="1"/>
  <c r="J2790" i="6"/>
  <c r="G469" i="7" s="1"/>
  <c r="W469" i="7" s="1"/>
  <c r="X469" i="7" s="1"/>
  <c r="H2663" i="6"/>
  <c r="F448" i="7" s="1"/>
  <c r="T448" i="7" s="1"/>
  <c r="U448" i="7" s="1"/>
  <c r="H2328" i="6"/>
  <c r="F395" i="7" s="1"/>
  <c r="T395" i="7" s="1"/>
  <c r="U395" i="7" s="1"/>
  <c r="I3596" i="6"/>
  <c r="L3648" i="6"/>
  <c r="H3777" i="6"/>
  <c r="F636" i="7" s="1"/>
  <c r="H3857" i="6"/>
  <c r="F650" i="7" s="1"/>
  <c r="K411" i="6"/>
  <c r="K628" i="6"/>
  <c r="K678" i="6"/>
  <c r="K2267" i="6"/>
  <c r="H452" i="6"/>
  <c r="F79" i="7" s="1"/>
  <c r="L1436" i="6"/>
  <c r="K1543" i="6"/>
  <c r="L2230" i="6"/>
  <c r="F2328" i="6"/>
  <c r="E395" i="7" s="1"/>
  <c r="Q395" i="7" s="1"/>
  <c r="R395" i="7" s="1"/>
  <c r="L2556" i="6"/>
  <c r="L2624" i="6"/>
  <c r="I36" i="6"/>
  <c r="J36" i="6" s="1"/>
  <c r="L3105" i="6"/>
  <c r="I1160" i="6"/>
  <c r="J1160" i="6" s="1"/>
  <c r="L3289" i="6"/>
  <c r="L3354" i="6"/>
  <c r="G1386" i="6"/>
  <c r="H1386" i="6" s="1"/>
  <c r="L3889" i="6"/>
  <c r="G2817" i="6"/>
  <c r="H2817" i="6" s="1"/>
  <c r="H2820" i="6" s="1"/>
  <c r="F474" i="7" s="1"/>
  <c r="T474" i="7" s="1"/>
  <c r="U474" i="7" s="1"/>
  <c r="L4033" i="6"/>
  <c r="G2787" i="6"/>
  <c r="H2787" i="6" s="1"/>
  <c r="H2790" i="6" s="1"/>
  <c r="F469" i="7" s="1"/>
  <c r="T469" i="7" s="1"/>
  <c r="U469" i="7" s="1"/>
  <c r="F3964" i="6"/>
  <c r="E672" i="7" s="1"/>
  <c r="Q672" i="7" s="1"/>
  <c r="R672" i="7" s="1"/>
  <c r="H3152" i="6"/>
  <c r="F531" i="7" s="1"/>
  <c r="T531" i="7" s="1"/>
  <c r="U531" i="7" s="1"/>
  <c r="K3031" i="6"/>
  <c r="L369" i="6"/>
  <c r="K934" i="6"/>
  <c r="L1259" i="6"/>
  <c r="L1308" i="6"/>
  <c r="L2229" i="6"/>
  <c r="F2381" i="6"/>
  <c r="E403" i="7" s="1"/>
  <c r="Q403" i="7" s="1"/>
  <c r="R403" i="7" s="1"/>
  <c r="L2405" i="6"/>
  <c r="L2613" i="6"/>
  <c r="I10" i="6"/>
  <c r="J10" i="6" s="1"/>
  <c r="L3099" i="6"/>
  <c r="I539" i="6"/>
  <c r="J539" i="6" s="1"/>
  <c r="J540" i="6" s="1"/>
  <c r="G95" i="7" s="1"/>
  <c r="W95" i="7" s="1"/>
  <c r="X95" i="7" s="1"/>
  <c r="G1339" i="6"/>
  <c r="H1339" i="6" s="1"/>
  <c r="L3729" i="6"/>
  <c r="L3888" i="6"/>
  <c r="G2805" i="6"/>
  <c r="H2805" i="6" s="1"/>
  <c r="H2808" i="6" s="1"/>
  <c r="F472" i="7" s="1"/>
  <c r="T472" i="7" s="1"/>
  <c r="U472" i="7" s="1"/>
  <c r="G2775" i="6"/>
  <c r="H2775" i="6" s="1"/>
  <c r="H2778" i="6" s="1"/>
  <c r="F467" i="7" s="1"/>
  <c r="T467" i="7" s="1"/>
  <c r="U467" i="7" s="1"/>
  <c r="H3108" i="6"/>
  <c r="F523" i="7" s="1"/>
  <c r="L628" i="6"/>
  <c r="F2975" i="6"/>
  <c r="E450" i="6"/>
  <c r="J3524" i="6"/>
  <c r="G591" i="7" s="1"/>
  <c r="W591" i="7" s="1"/>
  <c r="X591" i="7" s="1"/>
  <c r="K2249" i="6"/>
  <c r="K3107" i="6"/>
  <c r="H553" i="7"/>
  <c r="Z553" i="7" s="1"/>
  <c r="AA553" i="7" s="1"/>
  <c r="L933" i="6"/>
  <c r="L2083" i="6"/>
  <c r="K2380" i="6"/>
  <c r="L2619" i="6"/>
  <c r="L2711" i="6"/>
  <c r="E512" i="7"/>
  <c r="Q512" i="7" s="1"/>
  <c r="R512" i="7" s="1"/>
  <c r="I514" i="6"/>
  <c r="J514" i="6" s="1"/>
  <c r="J515" i="6" s="1"/>
  <c r="G90" i="7" s="1"/>
  <c r="W90" i="7" s="1"/>
  <c r="X90" i="7" s="1"/>
  <c r="I519" i="6"/>
  <c r="J519" i="6" s="1"/>
  <c r="J520" i="6" s="1"/>
  <c r="G91" i="7" s="1"/>
  <c r="W91" i="7" s="1"/>
  <c r="X91" i="7" s="1"/>
  <c r="L3407" i="6"/>
  <c r="L3589" i="6"/>
  <c r="I1288" i="6"/>
  <c r="J1288" i="6" s="1"/>
  <c r="G1348" i="6"/>
  <c r="H1348" i="6" s="1"/>
  <c r="G2306" i="6"/>
  <c r="H2306" i="6" s="1"/>
  <c r="H2307" i="6" s="1"/>
  <c r="F391" i="7" s="1"/>
  <c r="T391" i="7" s="1"/>
  <c r="U391" i="7" s="1"/>
  <c r="G2793" i="6"/>
  <c r="H2793" i="6" s="1"/>
  <c r="H2796" i="6" s="1"/>
  <c r="F470" i="7" s="1"/>
  <c r="T470" i="7" s="1"/>
  <c r="U470" i="7" s="1"/>
  <c r="G2835" i="6"/>
  <c r="H2835" i="6" s="1"/>
  <c r="H2838" i="6" s="1"/>
  <c r="F477" i="7" s="1"/>
  <c r="T477" i="7" s="1"/>
  <c r="U477" i="7" s="1"/>
  <c r="G2763" i="6"/>
  <c r="H2763" i="6" s="1"/>
  <c r="H2766" i="6" s="1"/>
  <c r="F465" i="7" s="1"/>
  <c r="T465" i="7" s="1"/>
  <c r="U465" i="7" s="1"/>
  <c r="L4032" i="6"/>
  <c r="F445" i="6"/>
  <c r="E78" i="7" s="1"/>
  <c r="Q78" i="7" s="1"/>
  <c r="R78" i="7" s="1"/>
  <c r="I3775" i="6"/>
  <c r="G697" i="6"/>
  <c r="H2381" i="6"/>
  <c r="F403" i="7" s="1"/>
  <c r="T403" i="7" s="1"/>
  <c r="U403" i="7" s="1"/>
  <c r="J3032" i="6"/>
  <c r="G511" i="7" s="1"/>
  <c r="W511" i="7" s="1"/>
  <c r="X511" i="7" s="1"/>
  <c r="L3292" i="6"/>
  <c r="K444" i="6"/>
  <c r="K688" i="6"/>
  <c r="K715" i="6"/>
  <c r="L2249" i="6"/>
  <c r="K3297" i="6"/>
  <c r="L442" i="6"/>
  <c r="L2379" i="6"/>
  <c r="L3149" i="6"/>
  <c r="I529" i="6"/>
  <c r="J529" i="6" s="1"/>
  <c r="J530" i="6" s="1"/>
  <c r="G93" i="7" s="1"/>
  <c r="W93" i="7" s="1"/>
  <c r="X93" i="7" s="1"/>
  <c r="G1374" i="6"/>
  <c r="H1374" i="6" s="1"/>
  <c r="L3944" i="6"/>
  <c r="G2781" i="6"/>
  <c r="H2781" i="6" s="1"/>
  <c r="H2784" i="6" s="1"/>
  <c r="F468" i="7" s="1"/>
  <c r="T468" i="7" s="1"/>
  <c r="U468" i="7" s="1"/>
  <c r="G2823" i="6"/>
  <c r="H2823" i="6" s="1"/>
  <c r="H2826" i="6" s="1"/>
  <c r="F475" i="7" s="1"/>
  <c r="T475" i="7" s="1"/>
  <c r="U475" i="7" s="1"/>
  <c r="G2751" i="6"/>
  <c r="H2751" i="6" s="1"/>
  <c r="H2754" i="6" s="1"/>
  <c r="F463" i="7" s="1"/>
  <c r="T463" i="7" s="1"/>
  <c r="U463" i="7" s="1"/>
  <c r="J2568" i="6"/>
  <c r="G430" i="7" s="1"/>
  <c r="W430" i="7" s="1"/>
  <c r="X430" i="7" s="1"/>
  <c r="L3082" i="6"/>
  <c r="H3083" i="6"/>
  <c r="F519" i="7" s="1"/>
  <c r="J3245" i="6"/>
  <c r="L3245" i="6" s="1"/>
  <c r="K3245" i="6"/>
  <c r="G509" i="6"/>
  <c r="H509" i="6" s="1"/>
  <c r="H510" i="6" s="1"/>
  <c r="F89" i="7" s="1"/>
  <c r="T89" i="7" s="1"/>
  <c r="U89" i="7" s="1"/>
  <c r="G524" i="6"/>
  <c r="H524" i="6" s="1"/>
  <c r="H525" i="6" s="1"/>
  <c r="F92" i="7" s="1"/>
  <c r="T92" i="7" s="1"/>
  <c r="U92" i="7" s="1"/>
  <c r="G519" i="6"/>
  <c r="H519" i="6" s="1"/>
  <c r="H520" i="6" s="1"/>
  <c r="F91" i="7" s="1"/>
  <c r="T91" i="7" s="1"/>
  <c r="U91" i="7" s="1"/>
  <c r="G539" i="6"/>
  <c r="H539" i="6" s="1"/>
  <c r="H540" i="6" s="1"/>
  <c r="F95" i="7" s="1"/>
  <c r="T95" i="7" s="1"/>
  <c r="U95" i="7" s="1"/>
  <c r="G534" i="6"/>
  <c r="H534" i="6" s="1"/>
  <c r="H535" i="6" s="1"/>
  <c r="F94" i="7" s="1"/>
  <c r="T94" i="7" s="1"/>
  <c r="U94" i="7" s="1"/>
  <c r="G514" i="6"/>
  <c r="H514" i="6" s="1"/>
  <c r="H515" i="6" s="1"/>
  <c r="F90" i="7" s="1"/>
  <c r="T90" i="7" s="1"/>
  <c r="U90" i="7" s="1"/>
  <c r="F438" i="7"/>
  <c r="L2321" i="6"/>
  <c r="J2322" i="6"/>
  <c r="J1511" i="6"/>
  <c r="G247" i="7" s="1"/>
  <c r="W247" i="7" s="1"/>
  <c r="X247" i="7" s="1"/>
  <c r="L1510" i="6"/>
  <c r="F3313" i="6"/>
  <c r="L3310" i="6"/>
  <c r="H1458" i="6"/>
  <c r="F237" i="7" s="1"/>
  <c r="T237" i="7" s="1"/>
  <c r="U237" i="7" s="1"/>
  <c r="L1454" i="6"/>
  <c r="H929" i="6"/>
  <c r="F146" i="7" s="1"/>
  <c r="T146" i="7" s="1"/>
  <c r="U146" i="7" s="1"/>
  <c r="L928" i="6"/>
  <c r="I912" i="6"/>
  <c r="H914" i="6"/>
  <c r="F144" i="7" s="1"/>
  <c r="T144" i="7" s="1"/>
  <c r="U144" i="7" s="1"/>
  <c r="L911" i="6"/>
  <c r="H3157" i="6"/>
  <c r="L3155" i="6"/>
  <c r="G2901" i="6"/>
  <c r="L2899" i="6"/>
  <c r="J473" i="6"/>
  <c r="G83" i="7" s="1"/>
  <c r="W83" i="7" s="1"/>
  <c r="X83" i="7" s="1"/>
  <c r="L470" i="6"/>
  <c r="J3426" i="6"/>
  <c r="G575" i="7" s="1"/>
  <c r="W575" i="7" s="1"/>
  <c r="X575" i="7" s="1"/>
  <c r="L3424" i="6"/>
  <c r="L2300" i="6"/>
  <c r="I4028" i="6"/>
  <c r="J4028" i="6" s="1"/>
  <c r="H4029" i="6"/>
  <c r="H3651" i="6"/>
  <c r="F613" i="7" s="1"/>
  <c r="T613" i="7" s="1"/>
  <c r="U613" i="7" s="1"/>
  <c r="L3649" i="6"/>
  <c r="I3650" i="6"/>
  <c r="F1501" i="6"/>
  <c r="L1500" i="6"/>
  <c r="F929" i="6"/>
  <c r="E146" i="7" s="1"/>
  <c r="Q146" i="7" s="1"/>
  <c r="R146" i="7" s="1"/>
  <c r="L925" i="6"/>
  <c r="L1539" i="6"/>
  <c r="L2608" i="6"/>
  <c r="L3429" i="6"/>
  <c r="F348" i="7"/>
  <c r="T348" i="7" s="1"/>
  <c r="U348" i="7" s="1"/>
  <c r="I3487" i="6"/>
  <c r="F575" i="7"/>
  <c r="T575" i="7" s="1"/>
  <c r="U575" i="7" s="1"/>
  <c r="J1496" i="6"/>
  <c r="L3955" i="6"/>
  <c r="F3958" i="6"/>
  <c r="L3816" i="6"/>
  <c r="E3741" i="6"/>
  <c r="H3742" i="6"/>
  <c r="F630" i="7" s="1"/>
  <c r="L3739" i="6"/>
  <c r="H3721" i="6"/>
  <c r="F626" i="7" s="1"/>
  <c r="T626" i="7" s="1"/>
  <c r="U626" i="7" s="1"/>
  <c r="L3719" i="6"/>
  <c r="E3689" i="6"/>
  <c r="H3690" i="6"/>
  <c r="F620" i="7" s="1"/>
  <c r="T620" i="7" s="1"/>
  <c r="U620" i="7" s="1"/>
  <c r="L3688" i="6"/>
  <c r="H3573" i="6"/>
  <c r="F599" i="7" s="1"/>
  <c r="T599" i="7" s="1"/>
  <c r="U599" i="7" s="1"/>
  <c r="I3572" i="6"/>
  <c r="L3570" i="6"/>
  <c r="L3546" i="6"/>
  <c r="F3549" i="6"/>
  <c r="E3523" i="6"/>
  <c r="F3523" i="6" s="1"/>
  <c r="L3523" i="6" s="1"/>
  <c r="L3520" i="6"/>
  <c r="H3524" i="6"/>
  <c r="F591" i="7" s="1"/>
  <c r="F3498" i="6"/>
  <c r="L3497" i="6"/>
  <c r="F3477" i="6"/>
  <c r="E583" i="7" s="1"/>
  <c r="Q583" i="7" s="1"/>
  <c r="R583" i="7" s="1"/>
  <c r="L3475" i="6"/>
  <c r="L3441" i="6"/>
  <c r="J3443" i="6"/>
  <c r="G578" i="7" s="1"/>
  <c r="W578" i="7" s="1"/>
  <c r="X578" i="7" s="1"/>
  <c r="H3225" i="6"/>
  <c r="F542" i="7" s="1"/>
  <c r="E3224" i="6"/>
  <c r="L3222" i="6"/>
  <c r="H3136" i="6"/>
  <c r="L3135" i="6"/>
  <c r="F3114" i="6"/>
  <c r="E524" i="7" s="1"/>
  <c r="Q524" i="7" s="1"/>
  <c r="R524" i="7" s="1"/>
  <c r="L3112" i="6"/>
  <c r="L3067" i="6"/>
  <c r="I3069" i="6"/>
  <c r="H3070" i="6"/>
  <c r="F517" i="7" s="1"/>
  <c r="T517" i="7" s="1"/>
  <c r="U517" i="7" s="1"/>
  <c r="L2949" i="6"/>
  <c r="H2885" i="6"/>
  <c r="L2883" i="6"/>
  <c r="H2694" i="6"/>
  <c r="F453" i="7" s="1"/>
  <c r="T453" i="7" s="1"/>
  <c r="U453" i="7" s="1"/>
  <c r="L2693" i="6"/>
  <c r="E417" i="7"/>
  <c r="Q417" i="7" s="1"/>
  <c r="R417" i="7" s="1"/>
  <c r="L2495" i="6"/>
  <c r="L2390" i="6"/>
  <c r="J2393" i="6"/>
  <c r="G405" i="7" s="1"/>
  <c r="W405" i="7" s="1"/>
  <c r="X405" i="7" s="1"/>
  <c r="F2139" i="6"/>
  <c r="L2137" i="6"/>
  <c r="F588" i="7"/>
  <c r="T588" i="7" s="1"/>
  <c r="U588" i="7" s="1"/>
  <c r="L3503" i="6"/>
  <c r="E628" i="7"/>
  <c r="Q628" i="7" s="1"/>
  <c r="R628" i="7" s="1"/>
  <c r="E586" i="7"/>
  <c r="Q586" i="7" s="1"/>
  <c r="R586" i="7" s="1"/>
  <c r="E2873" i="6"/>
  <c r="F2873" i="6" s="1"/>
  <c r="E1339" i="6"/>
  <c r="F1339" i="6" s="1"/>
  <c r="E1362" i="6"/>
  <c r="F1362" i="6" s="1"/>
  <c r="E1386" i="6"/>
  <c r="F1386" i="6" s="1"/>
  <c r="E1374" i="6"/>
  <c r="F1374" i="6" s="1"/>
  <c r="F2656" i="6"/>
  <c r="L2654" i="6"/>
  <c r="G1775" i="6"/>
  <c r="H1775" i="6" s="1"/>
  <c r="H1776" i="6" s="1"/>
  <c r="F292" i="7" s="1"/>
  <c r="T292" i="7" s="1"/>
  <c r="U292" i="7" s="1"/>
  <c r="G1629" i="6"/>
  <c r="H1629" i="6" s="1"/>
  <c r="H1630" i="6" s="1"/>
  <c r="F267" i="7" s="1"/>
  <c r="T267" i="7" s="1"/>
  <c r="U267" i="7" s="1"/>
  <c r="G1639" i="6"/>
  <c r="H1639" i="6" s="1"/>
  <c r="H1640" i="6" s="1"/>
  <c r="F269" i="7" s="1"/>
  <c r="T269" i="7" s="1"/>
  <c r="U269" i="7" s="1"/>
  <c r="G1634" i="6"/>
  <c r="H1634" i="6" s="1"/>
  <c r="H1635" i="6" s="1"/>
  <c r="F268" i="7" s="1"/>
  <c r="T268" i="7" s="1"/>
  <c r="U268" i="7" s="1"/>
  <c r="G1644" i="6"/>
  <c r="H1644" i="6" s="1"/>
  <c r="H1645" i="6" s="1"/>
  <c r="F270" i="7" s="1"/>
  <c r="T270" i="7" s="1"/>
  <c r="U270" i="7" s="1"/>
  <c r="G1654" i="6"/>
  <c r="H1654" i="6" s="1"/>
  <c r="H1655" i="6" s="1"/>
  <c r="F272" i="7" s="1"/>
  <c r="T272" i="7" s="1"/>
  <c r="U272" i="7" s="1"/>
  <c r="G1649" i="6"/>
  <c r="H1649" i="6" s="1"/>
  <c r="H1650" i="6" s="1"/>
  <c r="F271" i="7" s="1"/>
  <c r="T271" i="7" s="1"/>
  <c r="U271" i="7" s="1"/>
  <c r="G1659" i="6"/>
  <c r="H1659" i="6" s="1"/>
  <c r="H1660" i="6" s="1"/>
  <c r="F273" i="7" s="1"/>
  <c r="T273" i="7" s="1"/>
  <c r="U273" i="7" s="1"/>
  <c r="G1669" i="6"/>
  <c r="H1669" i="6" s="1"/>
  <c r="H1670" i="6" s="1"/>
  <c r="F275" i="7" s="1"/>
  <c r="T275" i="7" s="1"/>
  <c r="U275" i="7" s="1"/>
  <c r="G1664" i="6"/>
  <c r="H1664" i="6" s="1"/>
  <c r="H1665" i="6" s="1"/>
  <c r="F274" i="7" s="1"/>
  <c r="T274" i="7" s="1"/>
  <c r="U274" i="7" s="1"/>
  <c r="G1674" i="6"/>
  <c r="H1674" i="6" s="1"/>
  <c r="H1675" i="6" s="1"/>
  <c r="F276" i="7" s="1"/>
  <c r="T276" i="7" s="1"/>
  <c r="U276" i="7" s="1"/>
  <c r="G1680" i="6"/>
  <c r="H1680" i="6" s="1"/>
  <c r="H1681" i="6" s="1"/>
  <c r="F277" i="7" s="1"/>
  <c r="T277" i="7" s="1"/>
  <c r="U277" i="7" s="1"/>
  <c r="G1692" i="6"/>
  <c r="H1692" i="6" s="1"/>
  <c r="H1693" i="6" s="1"/>
  <c r="F279" i="7" s="1"/>
  <c r="T279" i="7" s="1"/>
  <c r="U279" i="7" s="1"/>
  <c r="F576" i="7"/>
  <c r="L3432" i="6"/>
  <c r="G857" i="6"/>
  <c r="H857" i="6" s="1"/>
  <c r="H858" i="6" s="1"/>
  <c r="F136" i="7" s="1"/>
  <c r="T136" i="7" s="1"/>
  <c r="U136" i="7" s="1"/>
  <c r="G852" i="6"/>
  <c r="H852" i="6" s="1"/>
  <c r="H853" i="6" s="1"/>
  <c r="F135" i="7" s="1"/>
  <c r="T135" i="7" s="1"/>
  <c r="U135" i="7" s="1"/>
  <c r="J3957" i="6"/>
  <c r="K3957" i="6"/>
  <c r="H3488" i="6"/>
  <c r="F585" i="7" s="1"/>
  <c r="F404" i="6"/>
  <c r="H404" i="6"/>
  <c r="F72" i="7" s="1"/>
  <c r="T72" i="7" s="1"/>
  <c r="U72" i="7" s="1"/>
  <c r="I140" i="6"/>
  <c r="F499" i="7"/>
  <c r="T499" i="7" s="1"/>
  <c r="U499" i="7" s="1"/>
  <c r="F634" i="7"/>
  <c r="T634" i="7" s="1"/>
  <c r="U634" i="7" s="1"/>
  <c r="L3763" i="6"/>
  <c r="F619" i="7"/>
  <c r="L3682" i="6"/>
  <c r="H2997" i="6"/>
  <c r="F505" i="7" s="1"/>
  <c r="T505" i="7" s="1"/>
  <c r="U505" i="7" s="1"/>
  <c r="L2994" i="6"/>
  <c r="K403" i="6"/>
  <c r="E1348" i="6"/>
  <c r="F1348" i="6" s="1"/>
  <c r="F214" i="7"/>
  <c r="T214" i="7" s="1"/>
  <c r="U214" i="7" s="1"/>
  <c r="G2440" i="6"/>
  <c r="H2440" i="6" s="1"/>
  <c r="G2430" i="6"/>
  <c r="H2430" i="6" s="1"/>
  <c r="G2450" i="6"/>
  <c r="H2450" i="6" s="1"/>
  <c r="G2420" i="6"/>
  <c r="H2420" i="6" s="1"/>
  <c r="J1977" i="6"/>
  <c r="K1977" i="6"/>
  <c r="E2746" i="6"/>
  <c r="L2745" i="6"/>
  <c r="G87" i="7"/>
  <c r="W87" i="7" s="1"/>
  <c r="X87" i="7" s="1"/>
  <c r="L2709" i="6"/>
  <c r="F2712" i="6"/>
  <c r="L2712" i="6" s="1"/>
  <c r="J3736" i="6"/>
  <c r="L3734" i="6"/>
  <c r="H3090" i="6"/>
  <c r="F520" i="7" s="1"/>
  <c r="L3088" i="6"/>
  <c r="E626" i="7"/>
  <c r="Q626" i="7" s="1"/>
  <c r="R626" i="7" s="1"/>
  <c r="L2094" i="6"/>
  <c r="L2515" i="6"/>
  <c r="E421" i="7"/>
  <c r="Q421" i="7" s="1"/>
  <c r="R421" i="7" s="1"/>
  <c r="E444" i="7"/>
  <c r="Q444" i="7" s="1"/>
  <c r="R444" i="7" s="1"/>
  <c r="L2641" i="6"/>
  <c r="J2191" i="6"/>
  <c r="K2191" i="6"/>
  <c r="F362" i="7"/>
  <c r="T362" i="7" s="1"/>
  <c r="U362" i="7" s="1"/>
  <c r="L2153" i="6"/>
  <c r="E503" i="7"/>
  <c r="Q503" i="7" s="1"/>
  <c r="R503" i="7" s="1"/>
  <c r="E518" i="7"/>
  <c r="Q518" i="7" s="1"/>
  <c r="R518" i="7" s="1"/>
  <c r="L3076" i="6"/>
  <c r="L401" i="6"/>
  <c r="L4027" i="6"/>
  <c r="F495" i="7"/>
  <c r="T495" i="7" s="1"/>
  <c r="U495" i="7" s="1"/>
  <c r="G384" i="7"/>
  <c r="W384" i="7" s="1"/>
  <c r="X384" i="7" s="1"/>
  <c r="L2273" i="6"/>
  <c r="I2996" i="6"/>
  <c r="G380" i="7"/>
  <c r="W380" i="7" s="1"/>
  <c r="X380" i="7" s="1"/>
  <c r="L2250" i="6"/>
  <c r="F381" i="7"/>
  <c r="T381" i="7" s="1"/>
  <c r="U381" i="7" s="1"/>
  <c r="F254" i="7"/>
  <c r="T254" i="7" s="1"/>
  <c r="U254" i="7" s="1"/>
  <c r="G609" i="7"/>
  <c r="W609" i="7" s="1"/>
  <c r="X609" i="7" s="1"/>
  <c r="L3629" i="6"/>
  <c r="E775" i="8"/>
  <c r="F775" i="8" s="1"/>
  <c r="J2766" i="6"/>
  <c r="G465" i="7" s="1"/>
  <c r="W465" i="7" s="1"/>
  <c r="X465" i="7" s="1"/>
  <c r="J3142" i="6"/>
  <c r="G529" i="7" s="1"/>
  <c r="W529" i="7" s="1"/>
  <c r="X529" i="7" s="1"/>
  <c r="J2838" i="6"/>
  <c r="G477" i="7" s="1"/>
  <c r="W477" i="7" s="1"/>
  <c r="X477" i="7" s="1"/>
  <c r="G2560" i="6"/>
  <c r="I2561" i="6"/>
  <c r="J1990" i="6"/>
  <c r="L2085" i="6"/>
  <c r="E349" i="7"/>
  <c r="Q349" i="7" s="1"/>
  <c r="R349" i="7" s="1"/>
  <c r="K2459" i="6"/>
  <c r="G2219" i="6"/>
  <c r="H2219" i="6" s="1"/>
  <c r="G2199" i="6"/>
  <c r="H2199" i="6" s="1"/>
  <c r="G1391" i="6"/>
  <c r="H1391" i="6" s="1"/>
  <c r="H1392" i="6" s="1"/>
  <c r="F224" i="7" s="1"/>
  <c r="T224" i="7" s="1"/>
  <c r="U224" i="7" s="1"/>
  <c r="G2195" i="6"/>
  <c r="H2195" i="6" s="1"/>
  <c r="H2196" i="6" s="1"/>
  <c r="F369" i="7" s="1"/>
  <c r="T369" i="7" s="1"/>
  <c r="U369" i="7" s="1"/>
  <c r="H455" i="7"/>
  <c r="Z455" i="7" s="1"/>
  <c r="AA455" i="7" s="1"/>
  <c r="G590" i="7"/>
  <c r="W590" i="7" s="1"/>
  <c r="X590" i="7" s="1"/>
  <c r="K919" i="6"/>
  <c r="K1982" i="6"/>
  <c r="H436" i="7"/>
  <c r="Z436" i="7" s="1"/>
  <c r="AA436" i="7" s="1"/>
  <c r="I2036" i="6"/>
  <c r="J2036" i="6" s="1"/>
  <c r="J2037" i="6" s="1"/>
  <c r="G339" i="7" s="1"/>
  <c r="W339" i="7" s="1"/>
  <c r="X339" i="7" s="1"/>
  <c r="G1359" i="6"/>
  <c r="H1359" i="6" s="1"/>
  <c r="I3554" i="6"/>
  <c r="J3554" i="6" s="1"/>
  <c r="J3748" i="6"/>
  <c r="K3510" i="6"/>
  <c r="J3511" i="6"/>
  <c r="G589" i="7" s="1"/>
  <c r="W589" i="7" s="1"/>
  <c r="X589" i="7" s="1"/>
  <c r="K3007" i="6"/>
  <c r="K737" i="6"/>
  <c r="L3141" i="6"/>
  <c r="L932" i="8"/>
  <c r="L937" i="8"/>
  <c r="L810" i="8"/>
  <c r="L481" i="8"/>
  <c r="G40" i="9"/>
  <c r="H40" i="9" s="1"/>
  <c r="G44" i="9"/>
  <c r="H44" i="9" s="1"/>
  <c r="I45" i="9"/>
  <c r="J45" i="9" s="1"/>
  <c r="G45" i="9"/>
  <c r="H45" i="9" s="1"/>
  <c r="G37" i="9"/>
  <c r="H37" i="9" s="1"/>
  <c r="I25" i="9"/>
  <c r="J25" i="9" s="1"/>
  <c r="G39" i="9"/>
  <c r="H39" i="9" s="1"/>
  <c r="I39" i="9"/>
  <c r="J39" i="9" s="1"/>
  <c r="G11" i="9"/>
  <c r="H11" i="9" s="1"/>
  <c r="G36" i="9"/>
  <c r="H36" i="9" s="1"/>
  <c r="I36" i="9"/>
  <c r="J36" i="9" s="1"/>
  <c r="H440" i="7"/>
  <c r="Z440" i="7" s="1"/>
  <c r="AA440" i="7" s="1"/>
  <c r="I24" i="9"/>
  <c r="J24" i="9" s="1"/>
  <c r="G26" i="9"/>
  <c r="H26" i="9" s="1"/>
  <c r="I27" i="9"/>
  <c r="J27" i="9" s="1"/>
  <c r="I28" i="9"/>
  <c r="J28" i="9" s="1"/>
  <c r="G38" i="9"/>
  <c r="H38" i="9" s="1"/>
  <c r="F412" i="6"/>
  <c r="K713" i="6"/>
  <c r="L1982" i="6"/>
  <c r="I26" i="9"/>
  <c r="J26" i="9" s="1"/>
  <c r="G27" i="9"/>
  <c r="H27" i="9" s="1"/>
  <c r="G31" i="9"/>
  <c r="H31" i="9" s="1"/>
  <c r="G13" i="9"/>
  <c r="H13" i="9" s="1"/>
  <c r="G19" i="9"/>
  <c r="H19" i="9" s="1"/>
  <c r="G32" i="9"/>
  <c r="H32" i="9" s="1"/>
  <c r="E248" i="7"/>
  <c r="Q248" i="7" s="1"/>
  <c r="R248" i="7" s="1"/>
  <c r="I13" i="9"/>
  <c r="J13" i="9" s="1"/>
  <c r="E733" i="8"/>
  <c r="E529" i="8"/>
  <c r="AX530" i="8" s="1"/>
  <c r="E802" i="8"/>
  <c r="H129" i="7"/>
  <c r="Z129" i="7" s="1"/>
  <c r="AA129" i="7" s="1"/>
  <c r="E266" i="8"/>
  <c r="AX267" i="8" s="1"/>
  <c r="H345" i="7"/>
  <c r="Z345" i="7" s="1"/>
  <c r="AA345" i="7" s="1"/>
  <c r="E726" i="8"/>
  <c r="J1984" i="6"/>
  <c r="G330" i="7" s="1"/>
  <c r="W330" i="7" s="1"/>
  <c r="X330" i="7" s="1"/>
  <c r="L1983" i="6"/>
  <c r="E970" i="8"/>
  <c r="AX971" i="8" s="1"/>
  <c r="H355" i="7"/>
  <c r="Z355" i="7" s="1"/>
  <c r="AA355" i="7" s="1"/>
  <c r="E808" i="8"/>
  <c r="H407" i="7"/>
  <c r="Z407" i="7" s="1"/>
  <c r="AA407" i="7" s="1"/>
  <c r="E860" i="8"/>
  <c r="AX861" i="8" s="1"/>
  <c r="E691" i="8"/>
  <c r="AX692" i="8" s="1"/>
  <c r="H378" i="7"/>
  <c r="Z378" i="7" s="1"/>
  <c r="AA378" i="7" s="1"/>
  <c r="E795" i="8"/>
  <c r="H208" i="7"/>
  <c r="Z208" i="7" s="1"/>
  <c r="AA208" i="7" s="1"/>
  <c r="E429" i="8"/>
  <c r="AX430" i="8" s="1"/>
  <c r="E737" i="8"/>
  <c r="E798" i="8"/>
  <c r="E198" i="8"/>
  <c r="AX199" i="8" s="1"/>
  <c r="E306" i="8"/>
  <c r="AX307" i="8" s="1"/>
  <c r="E847" i="8"/>
  <c r="AX848" i="8" s="1"/>
  <c r="H437" i="7"/>
  <c r="Z437" i="7" s="1"/>
  <c r="AA437" i="7" s="1"/>
  <c r="E951" i="8"/>
  <c r="E762" i="8"/>
  <c r="E517" i="8"/>
  <c r="AX518" i="8" s="1"/>
  <c r="E833" i="8"/>
  <c r="AX834" i="8" s="1"/>
  <c r="H428" i="7"/>
  <c r="Z428" i="7" s="1"/>
  <c r="AA428" i="7" s="1"/>
  <c r="E924" i="8"/>
  <c r="E143" i="8"/>
  <c r="AX144" i="8" s="1"/>
  <c r="H232" i="7"/>
  <c r="Z232" i="7" s="1"/>
  <c r="AA232" i="7" s="1"/>
  <c r="E479" i="8"/>
  <c r="AX480" i="8" s="1"/>
  <c r="E695" i="8"/>
  <c r="AX696" i="8" s="1"/>
  <c r="E739" i="8"/>
  <c r="H361" i="7"/>
  <c r="Z361" i="7" s="1"/>
  <c r="AA361" i="7" s="1"/>
  <c r="E760" i="8"/>
  <c r="G23" i="9"/>
  <c r="H23" i="9" s="1"/>
  <c r="E800" i="8"/>
  <c r="E922" i="8"/>
  <c r="H482" i="7"/>
  <c r="Z482" i="7" s="1"/>
  <c r="AA482" i="7" s="1"/>
  <c r="E1045" i="8"/>
  <c r="AX1046" i="8" s="1"/>
  <c r="I11" i="9"/>
  <c r="J11" i="9" s="1"/>
  <c r="E752" i="8"/>
  <c r="H357" i="7"/>
  <c r="Z357" i="7" s="1"/>
  <c r="AA357" i="7" s="1"/>
  <c r="H404" i="7"/>
  <c r="Z404" i="7" s="1"/>
  <c r="AA404" i="7" s="1"/>
  <c r="E854" i="8"/>
  <c r="AX855" i="8" s="1"/>
  <c r="H406" i="7"/>
  <c r="Z406" i="7" s="1"/>
  <c r="AA406" i="7" s="1"/>
  <c r="E858" i="8"/>
  <c r="AX859" i="8" s="1"/>
  <c r="E985" i="8"/>
  <c r="H354" i="7"/>
  <c r="Z354" i="7" s="1"/>
  <c r="AA354" i="7" s="1"/>
  <c r="E745" i="8"/>
  <c r="H459" i="7"/>
  <c r="Z459" i="7" s="1"/>
  <c r="AA459" i="7" s="1"/>
  <c r="E997" i="8"/>
  <c r="H451" i="7"/>
  <c r="Z451" i="7" s="1"/>
  <c r="AA451" i="7" s="1"/>
  <c r="E981" i="8"/>
  <c r="H202" i="7"/>
  <c r="Z202" i="7" s="1"/>
  <c r="AA202" i="7" s="1"/>
  <c r="E417" i="8"/>
  <c r="AX418" i="8" s="1"/>
  <c r="H502" i="7"/>
  <c r="Z502" i="7" s="1"/>
  <c r="AA502" i="7" s="1"/>
  <c r="F749" i="8"/>
  <c r="K1884" i="6"/>
  <c r="F1884" i="6"/>
  <c r="L1884" i="6" s="1"/>
  <c r="F1174" i="6"/>
  <c r="K1174" i="6"/>
  <c r="K1282" i="6"/>
  <c r="F1282" i="6"/>
  <c r="L1282" i="6" s="1"/>
  <c r="F831" i="6"/>
  <c r="K831" i="6"/>
  <c r="F971" i="6"/>
  <c r="L971" i="6" s="1"/>
  <c r="K971" i="6"/>
  <c r="K3378" i="6"/>
  <c r="F3378" i="6"/>
  <c r="K2345" i="6"/>
  <c r="F2345" i="6"/>
  <c r="F1878" i="6"/>
  <c r="L1878" i="6" s="1"/>
  <c r="K1878" i="6"/>
  <c r="K2890" i="6"/>
  <c r="F2890" i="6"/>
  <c r="L2890" i="6" s="1"/>
  <c r="F730" i="6"/>
  <c r="K730" i="6"/>
  <c r="F1015" i="6"/>
  <c r="L1015" i="6" s="1"/>
  <c r="K1015" i="6"/>
  <c r="K1262" i="6"/>
  <c r="F1262" i="6"/>
  <c r="L1262" i="6" s="1"/>
  <c r="K1770" i="6"/>
  <c r="F1770" i="6"/>
  <c r="L1770" i="6" s="1"/>
  <c r="F130" i="6"/>
  <c r="K130" i="6"/>
  <c r="K1872" i="6"/>
  <c r="F1872" i="6"/>
  <c r="L1872" i="6" s="1"/>
  <c r="F1337" i="6"/>
  <c r="L1337" i="6" s="1"/>
  <c r="K1337" i="6"/>
  <c r="K1363" i="6"/>
  <c r="F1363" i="6"/>
  <c r="L1363" i="6" s="1"/>
  <c r="K999" i="6"/>
  <c r="F999" i="6"/>
  <c r="L999" i="6" s="1"/>
  <c r="K2968" i="6"/>
  <c r="F2968" i="6"/>
  <c r="K878" i="6"/>
  <c r="F878" i="6"/>
  <c r="L878" i="6" s="1"/>
  <c r="F580" i="6"/>
  <c r="L580" i="6" s="1"/>
  <c r="K580" i="6"/>
  <c r="F1949" i="6"/>
  <c r="L1949" i="6" s="1"/>
  <c r="K1949" i="6"/>
  <c r="K784" i="6"/>
  <c r="F784" i="6"/>
  <c r="F1529" i="6"/>
  <c r="L1529" i="6" s="1"/>
  <c r="K1529" i="6"/>
  <c r="F742" i="6"/>
  <c r="K742" i="6"/>
  <c r="F2888" i="6"/>
  <c r="K2888" i="6"/>
  <c r="K1087" i="6"/>
  <c r="F1087" i="6"/>
  <c r="L1087" i="6" s="1"/>
  <c r="K679" i="6"/>
  <c r="F679" i="6"/>
  <c r="L679" i="6" s="1"/>
  <c r="F1317" i="6"/>
  <c r="K1317" i="6"/>
  <c r="K3359" i="6"/>
  <c r="F3359" i="6"/>
  <c r="F3827" i="6"/>
  <c r="K3827" i="6"/>
  <c r="F4008" i="6"/>
  <c r="K4008" i="6"/>
  <c r="F3418" i="6"/>
  <c r="L3418" i="6" s="1"/>
  <c r="K3418" i="6"/>
  <c r="F1926" i="6"/>
  <c r="L1926" i="6" s="1"/>
  <c r="K1926" i="6"/>
  <c r="F1382" i="6"/>
  <c r="L1382" i="6" s="1"/>
  <c r="K1382" i="6"/>
  <c r="F1993" i="6"/>
  <c r="K1993" i="6"/>
  <c r="K972" i="6"/>
  <c r="F972" i="6"/>
  <c r="L972" i="6" s="1"/>
  <c r="K983" i="6"/>
  <c r="F983" i="6"/>
  <c r="L983" i="6" s="1"/>
  <c r="K1082" i="6"/>
  <c r="F1082" i="6"/>
  <c r="L1082" i="6" s="1"/>
  <c r="F1118" i="6"/>
  <c r="L1118" i="6" s="1"/>
  <c r="K1118" i="6"/>
  <c r="F733" i="6"/>
  <c r="L733" i="6" s="1"/>
  <c r="K733" i="6"/>
  <c r="K988" i="6"/>
  <c r="F988" i="6"/>
  <c r="L988" i="6" s="1"/>
  <c r="K689" i="6"/>
  <c r="F689" i="6"/>
  <c r="L689" i="6" s="1"/>
  <c r="F314" i="6"/>
  <c r="L314" i="6" s="1"/>
  <c r="K314" i="6"/>
  <c r="K257" i="6"/>
  <c r="F257" i="6"/>
  <c r="L257" i="6" s="1"/>
  <c r="K197" i="6"/>
  <c r="F197" i="6"/>
  <c r="L197" i="6" s="1"/>
  <c r="F93" i="6"/>
  <c r="L93" i="6" s="1"/>
  <c r="K93" i="6"/>
  <c r="K1920" i="6"/>
  <c r="F1920" i="6"/>
  <c r="L1920" i="6" s="1"/>
  <c r="K1737" i="6"/>
  <c r="F1737" i="6"/>
  <c r="L1737" i="6" s="1"/>
  <c r="K3632" i="6"/>
  <c r="F3632" i="6"/>
  <c r="F2925" i="6"/>
  <c r="K2925" i="6"/>
  <c r="K1385" i="6"/>
  <c r="F1385" i="6"/>
  <c r="L1385" i="6" s="1"/>
  <c r="K732" i="6"/>
  <c r="F732" i="6"/>
  <c r="L732" i="6" s="1"/>
  <c r="F3400" i="6"/>
  <c r="K3400" i="6"/>
  <c r="K3980" i="6"/>
  <c r="F3980" i="6"/>
  <c r="F3902" i="6"/>
  <c r="K313" i="6"/>
  <c r="F313" i="6"/>
  <c r="L313" i="6" s="1"/>
  <c r="F1334" i="6"/>
  <c r="L1334" i="6" s="1"/>
  <c r="K1334" i="6"/>
  <c r="K1527" i="6"/>
  <c r="F1527" i="6"/>
  <c r="L1527" i="6" s="1"/>
  <c r="K1297" i="6"/>
  <c r="F1297" i="6"/>
  <c r="L1297" i="6" s="1"/>
  <c r="F837" i="6"/>
  <c r="K837" i="6"/>
  <c r="K1043" i="6"/>
  <c r="F1043" i="6"/>
  <c r="L1043" i="6" s="1"/>
  <c r="K2594" i="6"/>
  <c r="F2594" i="6"/>
  <c r="L2594" i="6" s="1"/>
  <c r="K2352" i="6"/>
  <c r="F2352" i="6"/>
  <c r="K1684" i="6"/>
  <c r="F1684" i="6"/>
  <c r="L1684" i="6" s="1"/>
  <c r="F1908" i="6"/>
  <c r="L1908" i="6" s="1"/>
  <c r="K1908" i="6"/>
  <c r="K2919" i="6"/>
  <c r="F2919" i="6"/>
  <c r="L2919" i="6" s="1"/>
  <c r="K756" i="6"/>
  <c r="F756" i="6"/>
  <c r="L756" i="6" s="1"/>
  <c r="F1111" i="6"/>
  <c r="L1111" i="6" s="1"/>
  <c r="K1111" i="6"/>
  <c r="F1267" i="6"/>
  <c r="L1267" i="6" s="1"/>
  <c r="K1267" i="6"/>
  <c r="K242" i="6"/>
  <c r="F242" i="6"/>
  <c r="L242" i="6" s="1"/>
  <c r="K66" i="6"/>
  <c r="F66" i="6"/>
  <c r="F3217" i="6"/>
  <c r="K3217" i="6"/>
  <c r="F1346" i="6"/>
  <c r="L1346" i="6" s="1"/>
  <c r="K1346" i="6"/>
  <c r="K1279" i="6"/>
  <c r="F1279" i="6"/>
  <c r="L1279" i="6" s="1"/>
  <c r="F1099" i="6"/>
  <c r="L1099" i="6" s="1"/>
  <c r="K1099" i="6"/>
  <c r="K3258" i="6"/>
  <c r="F3258" i="6"/>
  <c r="F885" i="6"/>
  <c r="L885" i="6" s="1"/>
  <c r="K885" i="6"/>
  <c r="F814" i="6"/>
  <c r="K814" i="6"/>
  <c r="F1944" i="6"/>
  <c r="L1944" i="6" s="1"/>
  <c r="K1944" i="6"/>
  <c r="K792" i="6"/>
  <c r="F792" i="6"/>
  <c r="F1540" i="6"/>
  <c r="L1540" i="6" s="1"/>
  <c r="K1540" i="6"/>
  <c r="K755" i="6"/>
  <c r="F755" i="6"/>
  <c r="F2917" i="6"/>
  <c r="K2917" i="6"/>
  <c r="K1093" i="6"/>
  <c r="F1093" i="6"/>
  <c r="L1093" i="6" s="1"/>
  <c r="F671" i="6"/>
  <c r="L671" i="6" s="1"/>
  <c r="K671" i="6"/>
  <c r="K3117" i="6"/>
  <c r="F3117" i="6"/>
  <c r="K3938" i="6"/>
  <c r="F3938" i="6"/>
  <c r="F3854" i="6"/>
  <c r="K3854" i="6"/>
  <c r="F585" i="6"/>
  <c r="L585" i="6" s="1"/>
  <c r="K585" i="6"/>
  <c r="K1318" i="6"/>
  <c r="F1318" i="6"/>
  <c r="L1318" i="6" s="1"/>
  <c r="K1850" i="6"/>
  <c r="F1850" i="6"/>
  <c r="L1850" i="6" s="1"/>
  <c r="K1335" i="6"/>
  <c r="F1335" i="6"/>
  <c r="L1335" i="6" s="1"/>
  <c r="K2023" i="6"/>
  <c r="F2023" i="6"/>
  <c r="K994" i="6"/>
  <c r="F994" i="6"/>
  <c r="L994" i="6" s="1"/>
  <c r="K1005" i="6"/>
  <c r="F1005" i="6"/>
  <c r="L1005" i="6" s="1"/>
  <c r="F1088" i="6"/>
  <c r="L1088" i="6" s="1"/>
  <c r="K1088" i="6"/>
  <c r="F1124" i="6"/>
  <c r="L1124" i="6" s="1"/>
  <c r="K1124" i="6"/>
  <c r="K759" i="6"/>
  <c r="F759" i="6"/>
  <c r="L759" i="6" s="1"/>
  <c r="F993" i="6"/>
  <c r="L993" i="6" s="1"/>
  <c r="K993" i="6"/>
  <c r="K707" i="6"/>
  <c r="F707" i="6"/>
  <c r="L707" i="6" s="1"/>
  <c r="F3420" i="6"/>
  <c r="L3420" i="6" s="1"/>
  <c r="K3420" i="6"/>
  <c r="K247" i="6"/>
  <c r="F247" i="6"/>
  <c r="L247" i="6" s="1"/>
  <c r="K187" i="6"/>
  <c r="F187" i="6"/>
  <c r="L187" i="6" s="1"/>
  <c r="F83" i="6"/>
  <c r="L83" i="6" s="1"/>
  <c r="K83" i="6"/>
  <c r="K1343" i="6"/>
  <c r="F1343" i="6"/>
  <c r="L1343" i="6" s="1"/>
  <c r="F3915" i="6"/>
  <c r="K3915" i="6"/>
  <c r="F2571" i="6"/>
  <c r="L2571" i="6" s="1"/>
  <c r="K2571" i="6"/>
  <c r="F1774" i="6"/>
  <c r="L1774" i="6" s="1"/>
  <c r="K1774" i="6"/>
  <c r="F1338" i="6"/>
  <c r="L1338" i="6" s="1"/>
  <c r="K1338" i="6"/>
  <c r="K758" i="6"/>
  <c r="F758" i="6"/>
  <c r="L758" i="6" s="1"/>
  <c r="F960" i="6"/>
  <c r="L960" i="6" s="1"/>
  <c r="K960" i="6"/>
  <c r="F3967" i="6"/>
  <c r="K3967" i="6"/>
  <c r="F1696" i="6"/>
  <c r="L1696" i="6" s="1"/>
  <c r="K1696" i="6"/>
  <c r="F1357" i="6"/>
  <c r="L1357" i="6" s="1"/>
  <c r="K1357" i="6"/>
  <c r="K1538" i="6"/>
  <c r="F1538" i="6"/>
  <c r="L1538" i="6" s="1"/>
  <c r="F1275" i="6"/>
  <c r="L1275" i="6" s="1"/>
  <c r="K1275" i="6"/>
  <c r="K1123" i="6"/>
  <c r="F1123" i="6"/>
  <c r="L1123" i="6" s="1"/>
  <c r="K333" i="6"/>
  <c r="F333" i="6"/>
  <c r="L333" i="6" s="1"/>
  <c r="F3968" i="6"/>
  <c r="L3968" i="6" s="1"/>
  <c r="K3968" i="6"/>
  <c r="K2359" i="6"/>
  <c r="F2359" i="6"/>
  <c r="K1784" i="6"/>
  <c r="F1784" i="6"/>
  <c r="L1784" i="6" s="1"/>
  <c r="F1607" i="6"/>
  <c r="L1607" i="6" s="1"/>
  <c r="K1607" i="6"/>
  <c r="F2879" i="6"/>
  <c r="L2879" i="6" s="1"/>
  <c r="K2879" i="6"/>
  <c r="F743" i="6"/>
  <c r="L743" i="6" s="1"/>
  <c r="K743" i="6"/>
  <c r="F1117" i="6"/>
  <c r="L1117" i="6" s="1"/>
  <c r="K1117" i="6"/>
  <c r="K3768" i="6"/>
  <c r="F3768" i="6"/>
  <c r="L3768" i="6" s="1"/>
  <c r="K232" i="6"/>
  <c r="F232" i="6"/>
  <c r="L232" i="6" s="1"/>
  <c r="K1805" i="6"/>
  <c r="F1805" i="6"/>
  <c r="L1805" i="6" s="1"/>
  <c r="F1175" i="6"/>
  <c r="L1175" i="6" s="1"/>
  <c r="K1175" i="6"/>
  <c r="K1372" i="6"/>
  <c r="F1372" i="6"/>
  <c r="L1372" i="6" s="1"/>
  <c r="K1294" i="6"/>
  <c r="F1294" i="6"/>
  <c r="L1294" i="6" s="1"/>
  <c r="K1105" i="6"/>
  <c r="F1105" i="6"/>
  <c r="L1105" i="6" s="1"/>
  <c r="F3283" i="6"/>
  <c r="K3283" i="6"/>
  <c r="K892" i="6"/>
  <c r="F892" i="6"/>
  <c r="L892" i="6" s="1"/>
  <c r="F822" i="6"/>
  <c r="K822" i="6"/>
  <c r="F1955" i="6"/>
  <c r="L1955" i="6" s="1"/>
  <c r="K1955" i="6"/>
  <c r="F3373" i="6"/>
  <c r="L3373" i="6" s="1"/>
  <c r="K3373" i="6"/>
  <c r="F1758" i="6"/>
  <c r="L1758" i="6" s="1"/>
  <c r="K1758" i="6"/>
  <c r="F1278" i="6"/>
  <c r="L1278" i="6" s="1"/>
  <c r="K1278" i="6"/>
  <c r="K2877" i="6"/>
  <c r="F2877" i="6"/>
  <c r="F982" i="6"/>
  <c r="L982" i="6" s="1"/>
  <c r="K982" i="6"/>
  <c r="F312" i="6"/>
  <c r="L312" i="6" s="1"/>
  <c r="K312" i="6"/>
  <c r="K3862" i="6"/>
  <c r="F3862" i="6"/>
  <c r="K2667" i="6"/>
  <c r="F2667" i="6"/>
  <c r="K2660" i="6"/>
  <c r="F2660" i="6"/>
  <c r="K306" i="6"/>
  <c r="F306" i="6"/>
  <c r="J4000" i="6"/>
  <c r="L4000" i="6" s="1"/>
  <c r="K4000" i="6"/>
  <c r="K1932" i="6"/>
  <c r="F1932" i="6"/>
  <c r="L1932" i="6" s="1"/>
  <c r="F1344" i="6"/>
  <c r="L1344" i="6" s="1"/>
  <c r="K1344" i="6"/>
  <c r="K1525" i="6"/>
  <c r="F1525" i="6"/>
  <c r="K1016" i="6"/>
  <c r="F1016" i="6"/>
  <c r="L1016" i="6" s="1"/>
  <c r="K1027" i="6"/>
  <c r="F1027" i="6"/>
  <c r="L1027" i="6" s="1"/>
  <c r="K1094" i="6"/>
  <c r="F1094" i="6"/>
  <c r="L1094" i="6" s="1"/>
  <c r="K1130" i="6"/>
  <c r="F1130" i="6"/>
  <c r="L1130" i="6" s="1"/>
  <c r="K1277" i="6"/>
  <c r="F1277" i="6"/>
  <c r="L1277" i="6" s="1"/>
  <c r="F1322" i="6"/>
  <c r="L1322" i="6" s="1"/>
  <c r="K1322" i="6"/>
  <c r="F768" i="6"/>
  <c r="L768" i="6" s="1"/>
  <c r="K768" i="6"/>
  <c r="F237" i="6"/>
  <c r="L237" i="6" s="1"/>
  <c r="K237" i="6"/>
  <c r="F176" i="6"/>
  <c r="L176" i="6" s="1"/>
  <c r="K176" i="6"/>
  <c r="K1795" i="6"/>
  <c r="F1795" i="6"/>
  <c r="L1795" i="6" s="1"/>
  <c r="F1369" i="6"/>
  <c r="L1369" i="6" s="1"/>
  <c r="K1369" i="6"/>
  <c r="F2418" i="6"/>
  <c r="K2418" i="6"/>
  <c r="F353" i="6"/>
  <c r="K353" i="6"/>
  <c r="F1638" i="6"/>
  <c r="L1638" i="6" s="1"/>
  <c r="K1638" i="6"/>
  <c r="K1347" i="6"/>
  <c r="F1347" i="6"/>
  <c r="L1347" i="6" s="1"/>
  <c r="F745" i="6"/>
  <c r="L745" i="6" s="1"/>
  <c r="K745" i="6"/>
  <c r="F955" i="6"/>
  <c r="L955" i="6" s="1"/>
  <c r="K955" i="6"/>
  <c r="J2666" i="6"/>
  <c r="K2666" i="6"/>
  <c r="J3388" i="6"/>
  <c r="K1790" i="6"/>
  <c r="F1790" i="6"/>
  <c r="L1790" i="6" s="1"/>
  <c r="K1757" i="6"/>
  <c r="F1757" i="6"/>
  <c r="L1757" i="6" s="1"/>
  <c r="K744" i="6"/>
  <c r="F744" i="6"/>
  <c r="L744" i="6" s="1"/>
  <c r="K1290" i="6"/>
  <c r="F1290" i="6"/>
  <c r="L1290" i="6" s="1"/>
  <c r="F1129" i="6"/>
  <c r="L1129" i="6" s="1"/>
  <c r="K1129" i="6"/>
  <c r="F347" i="6"/>
  <c r="L347" i="6" s="1"/>
  <c r="K347" i="6"/>
  <c r="K3981" i="6"/>
  <c r="F3981" i="6"/>
  <c r="L3981" i="6" s="1"/>
  <c r="F1678" i="6"/>
  <c r="L1678" i="6" s="1"/>
  <c r="K1678" i="6"/>
  <c r="K1613" i="6"/>
  <c r="F1613" i="6"/>
  <c r="L1613" i="6" s="1"/>
  <c r="F2913" i="6"/>
  <c r="L2913" i="6" s="1"/>
  <c r="K2913" i="6"/>
  <c r="F1281" i="6"/>
  <c r="L1281" i="6" s="1"/>
  <c r="K1281" i="6"/>
  <c r="F1081" i="6"/>
  <c r="L1081" i="6" s="1"/>
  <c r="K1081" i="6"/>
  <c r="K1742" i="6"/>
  <c r="F1742" i="6"/>
  <c r="L1742" i="6" s="1"/>
  <c r="F222" i="6"/>
  <c r="L222" i="6" s="1"/>
  <c r="K222" i="6"/>
  <c r="K1722" i="6"/>
  <c r="F1722" i="6"/>
  <c r="L1722" i="6" s="1"/>
  <c r="F1166" i="6"/>
  <c r="L1166" i="6" s="1"/>
  <c r="K1166" i="6"/>
  <c r="F1360" i="6"/>
  <c r="L1360" i="6" s="1"/>
  <c r="K1360" i="6"/>
  <c r="K2912" i="6"/>
  <c r="F2912" i="6"/>
  <c r="L2912" i="6" s="1"/>
  <c r="K1065" i="6"/>
  <c r="F1065" i="6"/>
  <c r="L1065" i="6" s="1"/>
  <c r="F595" i="6"/>
  <c r="L595" i="6" s="1"/>
  <c r="K595" i="6"/>
  <c r="K899" i="6"/>
  <c r="F899" i="6"/>
  <c r="L899" i="6" s="1"/>
  <c r="K1717" i="6"/>
  <c r="F1717" i="6"/>
  <c r="L1717" i="6" s="1"/>
  <c r="K1825" i="6"/>
  <c r="F1825" i="6"/>
  <c r="L1825" i="6" s="1"/>
  <c r="K3469" i="6"/>
  <c r="F3469" i="6"/>
  <c r="L3469" i="6" s="1"/>
  <c r="K1767" i="6"/>
  <c r="F1767" i="6"/>
  <c r="L1767" i="6" s="1"/>
  <c r="K1293" i="6"/>
  <c r="F1293" i="6"/>
  <c r="L1293" i="6" s="1"/>
  <c r="K2911" i="6"/>
  <c r="F2911" i="6"/>
  <c r="K1054" i="6"/>
  <c r="F1054" i="6"/>
  <c r="L1054" i="6" s="1"/>
  <c r="K2941" i="6"/>
  <c r="F2941" i="6"/>
  <c r="F3251" i="6"/>
  <c r="K3251" i="6"/>
  <c r="F3317" i="6"/>
  <c r="K3317" i="6"/>
  <c r="K2674" i="6"/>
  <c r="F2674" i="6"/>
  <c r="K3118" i="6"/>
  <c r="F3118" i="6"/>
  <c r="L3118" i="6" s="1"/>
  <c r="J3257" i="6"/>
  <c r="K3257" i="6"/>
  <c r="K360" i="6"/>
  <c r="F360" i="6"/>
  <c r="K1820" i="6"/>
  <c r="F1820" i="6"/>
  <c r="L1820" i="6" s="1"/>
  <c r="F1370" i="6"/>
  <c r="L1370" i="6" s="1"/>
  <c r="K1370" i="6"/>
  <c r="K1536" i="6"/>
  <c r="F1536" i="6"/>
  <c r="K1038" i="6"/>
  <c r="F1038" i="6"/>
  <c r="L1038" i="6" s="1"/>
  <c r="K1049" i="6"/>
  <c r="F1049" i="6"/>
  <c r="L1049" i="6" s="1"/>
  <c r="K1100" i="6"/>
  <c r="F1100" i="6"/>
  <c r="L1100" i="6" s="1"/>
  <c r="F1323" i="6"/>
  <c r="L1323" i="6" s="1"/>
  <c r="K1323" i="6"/>
  <c r="F1292" i="6"/>
  <c r="L1292" i="6" s="1"/>
  <c r="K1292" i="6"/>
  <c r="K1328" i="6"/>
  <c r="F1328" i="6"/>
  <c r="L1328" i="6" s="1"/>
  <c r="F776" i="6"/>
  <c r="L776" i="6" s="1"/>
  <c r="K776" i="6"/>
  <c r="K227" i="6"/>
  <c r="F227" i="6"/>
  <c r="L227" i="6" s="1"/>
  <c r="K157" i="6"/>
  <c r="F157" i="6"/>
  <c r="L157" i="6" s="1"/>
  <c r="F1701" i="6"/>
  <c r="L1701" i="6" s="1"/>
  <c r="K1701" i="6"/>
  <c r="K1381" i="6"/>
  <c r="F1381" i="6"/>
  <c r="L1381" i="6" s="1"/>
  <c r="K2428" i="6"/>
  <c r="F2428" i="6"/>
  <c r="K1167" i="6"/>
  <c r="F1167" i="6"/>
  <c r="L1167" i="6" s="1"/>
  <c r="K1779" i="6"/>
  <c r="F1779" i="6"/>
  <c r="L1779" i="6" s="1"/>
  <c r="F1373" i="6"/>
  <c r="L1373" i="6" s="1"/>
  <c r="K1373" i="6"/>
  <c r="K1276" i="6"/>
  <c r="F1276" i="6"/>
  <c r="L1276" i="6" s="1"/>
  <c r="K565" i="6"/>
  <c r="F565" i="6"/>
  <c r="L565" i="6" s="1"/>
  <c r="K3275" i="6"/>
  <c r="J3275" i="6"/>
  <c r="J2057" i="6"/>
  <c r="J2268" i="6"/>
  <c r="H2471" i="6"/>
  <c r="F414" i="7" s="1"/>
  <c r="T414" i="7" s="1"/>
  <c r="U414" i="7" s="1"/>
  <c r="F1914" i="6"/>
  <c r="L1914" i="6" s="1"/>
  <c r="K1914" i="6"/>
  <c r="F1766" i="6"/>
  <c r="L1766" i="6" s="1"/>
  <c r="K1766" i="6"/>
  <c r="F731" i="6"/>
  <c r="L731" i="6" s="1"/>
  <c r="K731" i="6"/>
  <c r="K2878" i="6"/>
  <c r="F2878" i="6"/>
  <c r="L2878" i="6" s="1"/>
  <c r="K966" i="6"/>
  <c r="F966" i="6"/>
  <c r="L966" i="6" s="1"/>
  <c r="F3086" i="6"/>
  <c r="K3086" i="6"/>
  <c r="F2331" i="6"/>
  <c r="K2331" i="6"/>
  <c r="F1690" i="6"/>
  <c r="L1690" i="6" s="1"/>
  <c r="K1690" i="6"/>
  <c r="F455" i="6"/>
  <c r="L455" i="6" s="1"/>
  <c r="K455" i="6"/>
  <c r="K777" i="6"/>
  <c r="F777" i="6"/>
  <c r="L777" i="6" s="1"/>
  <c r="K1296" i="6"/>
  <c r="F1296" i="6"/>
  <c r="L1296" i="6" s="1"/>
  <c r="K1076" i="6"/>
  <c r="F1076" i="6"/>
  <c r="L1076" i="6" s="1"/>
  <c r="K1751" i="6"/>
  <c r="F1751" i="6"/>
  <c r="L1751" i="6" s="1"/>
  <c r="K182" i="6"/>
  <c r="F182" i="6"/>
  <c r="L182" i="6" s="1"/>
  <c r="K1902" i="6"/>
  <c r="F1902" i="6"/>
  <c r="L1902" i="6" s="1"/>
  <c r="K3372" i="6"/>
  <c r="F3372" i="6"/>
  <c r="F1384" i="6"/>
  <c r="L1384" i="6" s="1"/>
  <c r="K1384" i="6"/>
  <c r="F2918" i="6"/>
  <c r="L2918" i="6" s="1"/>
  <c r="K2918" i="6"/>
  <c r="F1070" i="6"/>
  <c r="L1070" i="6" s="1"/>
  <c r="K1070" i="6"/>
  <c r="F864" i="6"/>
  <c r="L864" i="6" s="1"/>
  <c r="K864" i="6"/>
  <c r="F906" i="6"/>
  <c r="L906" i="6" s="1"/>
  <c r="K906" i="6"/>
  <c r="F1800" i="6"/>
  <c r="L1800" i="6" s="1"/>
  <c r="K1800" i="6"/>
  <c r="K1866" i="6"/>
  <c r="F1866" i="6"/>
  <c r="L1866" i="6" s="1"/>
  <c r="K3063" i="6"/>
  <c r="F3063" i="6"/>
  <c r="F1739" i="6"/>
  <c r="L1739" i="6" s="1"/>
  <c r="K1739" i="6"/>
  <c r="K1280" i="6"/>
  <c r="F1280" i="6"/>
  <c r="L1280" i="6" s="1"/>
  <c r="K1032" i="6"/>
  <c r="F1032" i="6"/>
  <c r="L1032" i="6" s="1"/>
  <c r="K977" i="6"/>
  <c r="F977" i="6"/>
  <c r="L977" i="6" s="1"/>
  <c r="F3123" i="6"/>
  <c r="K3123" i="6"/>
  <c r="K3265" i="6"/>
  <c r="F3265" i="6"/>
  <c r="K3352" i="6"/>
  <c r="F3352" i="6"/>
  <c r="F2685" i="6"/>
  <c r="K2685" i="6"/>
  <c r="K2942" i="6"/>
  <c r="F2942" i="6"/>
  <c r="L2942" i="6" s="1"/>
  <c r="J3250" i="6"/>
  <c r="K3250" i="6"/>
  <c r="K1706" i="6"/>
  <c r="F1706" i="6"/>
  <c r="L1706" i="6" s="1"/>
  <c r="F1860" i="6"/>
  <c r="L1860" i="6" s="1"/>
  <c r="K1860" i="6"/>
  <c r="F2629" i="6"/>
  <c r="K2629" i="6"/>
  <c r="K826" i="6"/>
  <c r="F826" i="6"/>
  <c r="L826" i="6" s="1"/>
  <c r="K1060" i="6"/>
  <c r="F1060" i="6"/>
  <c r="L1060" i="6" s="1"/>
  <c r="K1071" i="6"/>
  <c r="F1071" i="6"/>
  <c r="L1071" i="6" s="1"/>
  <c r="F1106" i="6"/>
  <c r="L1106" i="6" s="1"/>
  <c r="K1106" i="6"/>
  <c r="F1329" i="6"/>
  <c r="L1329" i="6" s="1"/>
  <c r="K1329" i="6"/>
  <c r="F1026" i="6"/>
  <c r="L1026" i="6" s="1"/>
  <c r="K1026" i="6"/>
  <c r="K698" i="6"/>
  <c r="F698" i="6"/>
  <c r="L698" i="6" s="1"/>
  <c r="F566" i="6"/>
  <c r="L566" i="6" s="1"/>
  <c r="K566" i="6"/>
  <c r="K217" i="6"/>
  <c r="F217" i="6"/>
  <c r="L217" i="6" s="1"/>
  <c r="K150" i="6"/>
  <c r="F150" i="6"/>
  <c r="F1845" i="6"/>
  <c r="L1845" i="6" s="1"/>
  <c r="K1845" i="6"/>
  <c r="K1756" i="6"/>
  <c r="F1756" i="6"/>
  <c r="L1756" i="6" s="1"/>
  <c r="K2438" i="6"/>
  <c r="F2438" i="6"/>
  <c r="K1176" i="6"/>
  <c r="F1176" i="6"/>
  <c r="L1176" i="6" s="1"/>
  <c r="F2872" i="6"/>
  <c r="L2872" i="6" s="1"/>
  <c r="K2872" i="6"/>
  <c r="F3087" i="6"/>
  <c r="L3087" i="6" s="1"/>
  <c r="K3087" i="6"/>
  <c r="K1291" i="6"/>
  <c r="F1291" i="6"/>
  <c r="L1291" i="6" s="1"/>
  <c r="F575" i="6"/>
  <c r="L575" i="6" s="1"/>
  <c r="K575" i="6"/>
  <c r="J4007" i="6"/>
  <c r="L4007" i="6" s="1"/>
  <c r="K4007" i="6"/>
  <c r="G3171" i="6"/>
  <c r="H3171" i="6" s="1"/>
  <c r="H3174" i="6" s="1"/>
  <c r="F534" i="7" s="1"/>
  <c r="T534" i="7" s="1"/>
  <c r="U534" i="7" s="1"/>
  <c r="G3767" i="6"/>
  <c r="H3767" i="6" s="1"/>
  <c r="H3769" i="6" s="1"/>
  <c r="F635" i="7" s="1"/>
  <c r="H2461" i="6"/>
  <c r="F413" i="7" s="1"/>
  <c r="T413" i="7" s="1"/>
  <c r="U413" i="7" s="1"/>
  <c r="K1840" i="6"/>
  <c r="F1840" i="6"/>
  <c r="L1840" i="6" s="1"/>
  <c r="F1165" i="6"/>
  <c r="K1165" i="6"/>
  <c r="F757" i="6"/>
  <c r="L757" i="6" s="1"/>
  <c r="K757" i="6"/>
  <c r="K2889" i="6"/>
  <c r="F2889" i="6"/>
  <c r="L2889" i="6" s="1"/>
  <c r="F1048" i="6"/>
  <c r="L1048" i="6" s="1"/>
  <c r="K1048" i="6"/>
  <c r="F3304" i="6"/>
  <c r="L3304" i="6" s="1"/>
  <c r="K3304" i="6"/>
  <c r="K2338" i="6"/>
  <c r="F2338" i="6"/>
  <c r="K1835" i="6"/>
  <c r="F1835" i="6"/>
  <c r="L1835" i="6" s="1"/>
  <c r="F1584" i="6"/>
  <c r="L1584" i="6" s="1"/>
  <c r="K1584" i="6"/>
  <c r="F769" i="6"/>
  <c r="L769" i="6" s="1"/>
  <c r="K769" i="6"/>
  <c r="K1010" i="6"/>
  <c r="F1010" i="6"/>
  <c r="L1010" i="6" s="1"/>
  <c r="K3041" i="6"/>
  <c r="F3041" i="6"/>
  <c r="L3041" i="6" s="1"/>
  <c r="K1761" i="6"/>
  <c r="F1761" i="6"/>
  <c r="L1761" i="6" s="1"/>
  <c r="K170" i="6"/>
  <c r="F170" i="6"/>
  <c r="L170" i="6" s="1"/>
  <c r="F1830" i="6"/>
  <c r="L1830" i="6" s="1"/>
  <c r="K1830" i="6"/>
  <c r="F3468" i="6"/>
  <c r="K3468" i="6"/>
  <c r="F1375" i="6"/>
  <c r="L1375" i="6" s="1"/>
  <c r="K1375" i="6"/>
  <c r="F1004" i="6"/>
  <c r="L1004" i="6" s="1"/>
  <c r="K1004" i="6"/>
  <c r="F4001" i="6"/>
  <c r="K4001" i="6"/>
  <c r="K871" i="6"/>
  <c r="F871" i="6"/>
  <c r="L871" i="6" s="1"/>
  <c r="K570" i="6"/>
  <c r="F570" i="6"/>
  <c r="L570" i="6" s="1"/>
  <c r="K1855" i="6"/>
  <c r="F1855" i="6"/>
  <c r="L1855" i="6" s="1"/>
  <c r="F1896" i="6"/>
  <c r="L1896" i="6" s="1"/>
  <c r="K1896" i="6"/>
  <c r="F3055" i="6"/>
  <c r="K3055" i="6"/>
  <c r="K1748" i="6"/>
  <c r="F1748" i="6"/>
  <c r="L1748" i="6" s="1"/>
  <c r="F1295" i="6"/>
  <c r="L1295" i="6" s="1"/>
  <c r="K1295" i="6"/>
  <c r="F1037" i="6"/>
  <c r="L1037" i="6" s="1"/>
  <c r="K1037" i="6"/>
  <c r="F1059" i="6"/>
  <c r="L1059" i="6" s="1"/>
  <c r="K1059" i="6"/>
  <c r="F3417" i="6"/>
  <c r="K3417" i="6"/>
  <c r="K3276" i="6"/>
  <c r="F3276" i="6"/>
  <c r="F3366" i="6"/>
  <c r="K3366" i="6"/>
  <c r="K3994" i="6"/>
  <c r="F3994" i="6"/>
  <c r="F3124" i="6"/>
  <c r="L3124" i="6" s="1"/>
  <c r="K3124" i="6"/>
  <c r="J3993" i="6"/>
  <c r="L3993" i="6" s="1"/>
  <c r="K3993" i="6"/>
  <c r="K1711" i="6"/>
  <c r="F1711" i="6"/>
  <c r="L1711" i="6" s="1"/>
  <c r="K1358" i="6"/>
  <c r="F1358" i="6"/>
  <c r="L1358" i="6" s="1"/>
  <c r="K2623" i="6"/>
  <c r="F2623" i="6"/>
  <c r="F3391" i="6"/>
  <c r="L3391" i="6" s="1"/>
  <c r="K3391" i="6"/>
  <c r="K961" i="6"/>
  <c r="F961" i="6"/>
  <c r="L961" i="6" s="1"/>
  <c r="K3694" i="6"/>
  <c r="F3694" i="6"/>
  <c r="L3694" i="6" s="1"/>
  <c r="K1112" i="6"/>
  <c r="F1112" i="6"/>
  <c r="L1112" i="6" s="1"/>
  <c r="F746" i="6"/>
  <c r="L746" i="6" s="1"/>
  <c r="K746" i="6"/>
  <c r="K1021" i="6"/>
  <c r="F1021" i="6"/>
  <c r="L1021" i="6" s="1"/>
  <c r="F716" i="6"/>
  <c r="L716" i="6" s="1"/>
  <c r="K716" i="6"/>
  <c r="F576" i="6"/>
  <c r="L576" i="6" s="1"/>
  <c r="K576" i="6"/>
  <c r="F263" i="6"/>
  <c r="K263" i="6"/>
  <c r="F207" i="6"/>
  <c r="L207" i="6" s="1"/>
  <c r="K207" i="6"/>
  <c r="F137" i="6"/>
  <c r="K137" i="6"/>
  <c r="K1890" i="6"/>
  <c r="F1890" i="6"/>
  <c r="L1890" i="6" s="1"/>
  <c r="K1765" i="6"/>
  <c r="F1765" i="6"/>
  <c r="L1765" i="6" s="1"/>
  <c r="F2448" i="6"/>
  <c r="K2448" i="6"/>
  <c r="F3804" i="6"/>
  <c r="K3804" i="6"/>
  <c r="F1361" i="6"/>
  <c r="L1361" i="6" s="1"/>
  <c r="K1361" i="6"/>
  <c r="F3379" i="6"/>
  <c r="L3379" i="6" s="1"/>
  <c r="K3379" i="6"/>
  <c r="K3303" i="6"/>
  <c r="F3303" i="6"/>
  <c r="H683" i="7"/>
  <c r="Z683" i="7" s="1"/>
  <c r="AA683" i="7" s="1"/>
  <c r="E2811" i="6"/>
  <c r="E2757" i="6"/>
  <c r="E2799" i="6"/>
  <c r="E2841" i="6"/>
  <c r="E2787" i="6"/>
  <c r="E2829" i="6"/>
  <c r="E2775" i="6"/>
  <c r="E2817" i="6"/>
  <c r="E2763" i="6"/>
  <c r="E2805" i="6"/>
  <c r="E2751" i="6"/>
  <c r="E2769" i="6"/>
  <c r="E2793" i="6"/>
  <c r="E2835" i="6"/>
  <c r="E2781" i="6"/>
  <c r="E2823" i="6"/>
  <c r="H680" i="7"/>
  <c r="Z680" i="7" s="1"/>
  <c r="AA680" i="7" s="1"/>
  <c r="E2525" i="6"/>
  <c r="E2518" i="6"/>
  <c r="E2532" i="6"/>
  <c r="F2480" i="6"/>
  <c r="F2470" i="6"/>
  <c r="F2457" i="6"/>
  <c r="L2457" i="6" s="1"/>
  <c r="K2457" i="6"/>
  <c r="F2467" i="6"/>
  <c r="L2467" i="6" s="1"/>
  <c r="K2467" i="6"/>
  <c r="K2477" i="6"/>
  <c r="F2477" i="6"/>
  <c r="L2477" i="6" s="1"/>
  <c r="F2456" i="6"/>
  <c r="F2466" i="6"/>
  <c r="F2476" i="6"/>
  <c r="L3907" i="6"/>
  <c r="E661" i="7"/>
  <c r="Q661" i="7" s="1"/>
  <c r="R661" i="7" s="1"/>
  <c r="H659" i="7"/>
  <c r="Z659" i="7" s="1"/>
  <c r="AA659" i="7" s="1"/>
  <c r="E2316" i="6"/>
  <c r="H658" i="7"/>
  <c r="Z658" i="7" s="1"/>
  <c r="AA658" i="7" s="1"/>
  <c r="E2311" i="6"/>
  <c r="H657" i="7"/>
  <c r="Z657" i="7" s="1"/>
  <c r="AA657" i="7" s="1"/>
  <c r="E2301" i="6"/>
  <c r="E2306" i="6"/>
  <c r="H656" i="7"/>
  <c r="Z656" i="7" s="1"/>
  <c r="AA656" i="7" s="1"/>
  <c r="E2296" i="6"/>
  <c r="H655" i="7"/>
  <c r="Z655" i="7" s="1"/>
  <c r="AA655" i="7" s="1"/>
  <c r="E2291" i="6"/>
  <c r="E654" i="7"/>
  <c r="Q654" i="7" s="1"/>
  <c r="R654" i="7" s="1"/>
  <c r="L3877" i="6"/>
  <c r="H653" i="7"/>
  <c r="Z653" i="7" s="1"/>
  <c r="AA653" i="7" s="1"/>
  <c r="E2281" i="6"/>
  <c r="E2170" i="6"/>
  <c r="E2177" i="6"/>
  <c r="E2162" i="6"/>
  <c r="H649" i="7"/>
  <c r="Z649" i="7" s="1"/>
  <c r="AA649" i="7" s="1"/>
  <c r="H648" i="7"/>
  <c r="Z648" i="7" s="1"/>
  <c r="AA648" i="7" s="1"/>
  <c r="E2109" i="6"/>
  <c r="E2102" i="6"/>
  <c r="H2101" i="6"/>
  <c r="H646" i="7"/>
  <c r="Z646" i="7" s="1"/>
  <c r="AA646" i="7" s="1"/>
  <c r="E3820" i="6"/>
  <c r="H645" i="7"/>
  <c r="Z645" i="7" s="1"/>
  <c r="AA645" i="7" s="1"/>
  <c r="E3819" i="6"/>
  <c r="E1956" i="6"/>
  <c r="E1910" i="6"/>
  <c r="E1862" i="6"/>
  <c r="E1821" i="6"/>
  <c r="E1940" i="6"/>
  <c r="E1892" i="6"/>
  <c r="E1846" i="6"/>
  <c r="E1922" i="6"/>
  <c r="E1874" i="6"/>
  <c r="E1831" i="6"/>
  <c r="E1951" i="6"/>
  <c r="E1904" i="6"/>
  <c r="E1856" i="6"/>
  <c r="E1816" i="6"/>
  <c r="E1934" i="6"/>
  <c r="E1886" i="6"/>
  <c r="E1841" i="6"/>
  <c r="E1928" i="6"/>
  <c r="E1961" i="6"/>
  <c r="E1916" i="6"/>
  <c r="E1868" i="6"/>
  <c r="E1826" i="6"/>
  <c r="E1880" i="6"/>
  <c r="E1945" i="6"/>
  <c r="E1898" i="6"/>
  <c r="E1851" i="6"/>
  <c r="E1811" i="6"/>
  <c r="E1836" i="6"/>
  <c r="E1723" i="6"/>
  <c r="E1806" i="6"/>
  <c r="E1796" i="6"/>
  <c r="E1728" i="6"/>
  <c r="E1713" i="6"/>
  <c r="E1697" i="6"/>
  <c r="E1791" i="6"/>
  <c r="E1707" i="6"/>
  <c r="E1801" i="6"/>
  <c r="E1718" i="6"/>
  <c r="E1702" i="6"/>
  <c r="E1674" i="6"/>
  <c r="E1634" i="6"/>
  <c r="E1659" i="6"/>
  <c r="E1775" i="6"/>
  <c r="E1686" i="6"/>
  <c r="E1644" i="6"/>
  <c r="E1669" i="6"/>
  <c r="E1629" i="6"/>
  <c r="E1786" i="6"/>
  <c r="E1654" i="6"/>
  <c r="E1680" i="6"/>
  <c r="E1639" i="6"/>
  <c r="E1664" i="6"/>
  <c r="E1780" i="6"/>
  <c r="E1692" i="6"/>
  <c r="E1649" i="6"/>
  <c r="E1624" i="6"/>
  <c r="E1619" i="6"/>
  <c r="E1602" i="6"/>
  <c r="E1596" i="6"/>
  <c r="E1570" i="6"/>
  <c r="E1565" i="6"/>
  <c r="E2510" i="6"/>
  <c r="E3701" i="6"/>
  <c r="E2504" i="6"/>
  <c r="E1490" i="6"/>
  <c r="E1485" i="6"/>
  <c r="H618" i="7"/>
  <c r="Z618" i="7" s="1"/>
  <c r="AA618" i="7" s="1"/>
  <c r="E1469" i="6"/>
  <c r="E1449" i="6"/>
  <c r="E1409" i="6"/>
  <c r="E2209" i="6"/>
  <c r="E2224" i="6"/>
  <c r="E1396" i="6"/>
  <c r="E2214" i="6"/>
  <c r="E1401" i="6"/>
  <c r="E2219" i="6"/>
  <c r="E2199" i="6"/>
  <c r="E1391" i="6"/>
  <c r="E2195" i="6"/>
  <c r="E1376" i="6"/>
  <c r="E1364" i="6"/>
  <c r="K3623" i="6"/>
  <c r="J3623" i="6"/>
  <c r="E1353" i="6"/>
  <c r="G1288" i="6"/>
  <c r="H1288" i="6" s="1"/>
  <c r="E1241" i="6"/>
  <c r="F1241" i="6" s="1"/>
  <c r="E1205" i="6"/>
  <c r="L3567" i="6"/>
  <c r="H598" i="7"/>
  <c r="Z598" i="7" s="1"/>
  <c r="AA598" i="7" s="1"/>
  <c r="K3537" i="6"/>
  <c r="L3536" i="6"/>
  <c r="F3538" i="6"/>
  <c r="H3538" i="6"/>
  <c r="F593" i="7" s="1"/>
  <c r="H592" i="7"/>
  <c r="Z592" i="7" s="1"/>
  <c r="AA592" i="7" s="1"/>
  <c r="E1146" i="6"/>
  <c r="E1141" i="6"/>
  <c r="E1135" i="6"/>
  <c r="E1072" i="6"/>
  <c r="E1083" i="6"/>
  <c r="E1066" i="6"/>
  <c r="E1077" i="6"/>
  <c r="E1022" i="6"/>
  <c r="E1033" i="6"/>
  <c r="E989" i="6"/>
  <c r="E1006" i="6"/>
  <c r="E1125" i="6"/>
  <c r="E1113" i="6"/>
  <c r="E962" i="6"/>
  <c r="E1017" i="6"/>
  <c r="E1101" i="6"/>
  <c r="E1089" i="6"/>
  <c r="E973" i="6"/>
  <c r="E984" i="6"/>
  <c r="E1324" i="6"/>
  <c r="E857" i="6"/>
  <c r="E852" i="6"/>
  <c r="L3437" i="6"/>
  <c r="L3436" i="6"/>
  <c r="H577" i="7"/>
  <c r="Z577" i="7" s="1"/>
  <c r="AA577" i="7" s="1"/>
  <c r="E845" i="6"/>
  <c r="E3402" i="6"/>
  <c r="E795" i="6"/>
  <c r="K750" i="6"/>
  <c r="G567" i="6"/>
  <c r="H567" i="6" s="1"/>
  <c r="E348" i="6"/>
  <c r="H530" i="7"/>
  <c r="Z530" i="7" s="1"/>
  <c r="AA530" i="7" s="1"/>
  <c r="E324" i="6"/>
  <c r="E342" i="6"/>
  <c r="E341" i="6"/>
  <c r="E323" i="6"/>
  <c r="E294" i="6"/>
  <c r="E287" i="6"/>
  <c r="E301" i="6"/>
  <c r="E280" i="6"/>
  <c r="E275" i="6"/>
  <c r="E1263" i="6"/>
  <c r="E3042" i="6"/>
  <c r="E270" i="6"/>
  <c r="E1268" i="6"/>
  <c r="E159" i="6"/>
  <c r="L3007" i="6"/>
  <c r="J3008" i="6"/>
  <c r="E2046" i="6"/>
  <c r="E146" i="6"/>
  <c r="E1304" i="6"/>
  <c r="E152" i="6"/>
  <c r="E121" i="6"/>
  <c r="E2950" i="6"/>
  <c r="E100" i="6"/>
  <c r="E116" i="6"/>
  <c r="H494" i="7"/>
  <c r="Z494" i="7" s="1"/>
  <c r="AA494" i="7" s="1"/>
  <c r="E60" i="6"/>
  <c r="E16" i="6"/>
  <c r="E36" i="6"/>
  <c r="E84" i="6"/>
  <c r="E94" i="6"/>
  <c r="E11" i="6"/>
  <c r="E31" i="6"/>
  <c r="I46" i="6"/>
  <c r="J46" i="6" s="1"/>
  <c r="I79" i="6"/>
  <c r="J79" i="6" s="1"/>
  <c r="J80" i="6" s="1"/>
  <c r="G18" i="7" s="1"/>
  <c r="W18" i="7" s="1"/>
  <c r="X18" i="7" s="1"/>
  <c r="I26" i="6"/>
  <c r="J26" i="6" s="1"/>
  <c r="I6" i="6"/>
  <c r="I89" i="6"/>
  <c r="J89" i="6" s="1"/>
  <c r="J90" i="6" s="1"/>
  <c r="G20" i="7" s="1"/>
  <c r="W20" i="7" s="1"/>
  <c r="X20" i="7" s="1"/>
  <c r="L2742" i="6"/>
  <c r="L2734" i="6"/>
  <c r="F2736" i="6"/>
  <c r="L2730" i="6"/>
  <c r="L2706" i="6"/>
  <c r="L2567" i="6"/>
  <c r="H2568" i="6"/>
  <c r="L2399" i="6"/>
  <c r="E405" i="7"/>
  <c r="Q405" i="7" s="1"/>
  <c r="R405" i="7" s="1"/>
  <c r="L2387" i="6"/>
  <c r="E402" i="7"/>
  <c r="Q402" i="7" s="1"/>
  <c r="R402" i="7" s="1"/>
  <c r="F330" i="7"/>
  <c r="T330" i="7" s="1"/>
  <c r="U330" i="7" s="1"/>
  <c r="E1966" i="6"/>
  <c r="L919" i="6"/>
  <c r="L713" i="6"/>
  <c r="L467" i="6"/>
  <c r="E82" i="7"/>
  <c r="Q82" i="7" s="1"/>
  <c r="R82" i="7" s="1"/>
  <c r="E1273" i="6" l="1"/>
  <c r="E471" i="8"/>
  <c r="AX472" i="8" s="1"/>
  <c r="I2951" i="6"/>
  <c r="J2951" i="6" s="1"/>
  <c r="K625" i="6"/>
  <c r="L3608" i="6"/>
  <c r="E1288" i="6"/>
  <c r="E701" i="8"/>
  <c r="AX702" i="8" s="1"/>
  <c r="H228" i="7"/>
  <c r="Z228" i="7" s="1"/>
  <c r="AA228" i="7" s="1"/>
  <c r="F629" i="6"/>
  <c r="E105" i="7" s="1"/>
  <c r="Q105" i="7" s="1"/>
  <c r="R105" i="7" s="1"/>
  <c r="H605" i="7"/>
  <c r="Z605" i="7" s="1"/>
  <c r="AA605" i="7" s="1"/>
  <c r="L3606" i="6"/>
  <c r="G804" i="8"/>
  <c r="H804" i="8" s="1"/>
  <c r="L2576" i="6"/>
  <c r="K2577" i="6"/>
  <c r="E537" i="7"/>
  <c r="Q537" i="7" s="1"/>
  <c r="R537" i="7" s="1"/>
  <c r="E126" i="6"/>
  <c r="F126" i="6" s="1"/>
  <c r="L3062" i="6"/>
  <c r="I177" i="6"/>
  <c r="J177" i="6" s="1"/>
  <c r="F433" i="6"/>
  <c r="E76" i="7" s="1"/>
  <c r="F653" i="6"/>
  <c r="F2609" i="6"/>
  <c r="L2607" i="6"/>
  <c r="E292" i="6"/>
  <c r="L291" i="6"/>
  <c r="H1732" i="6"/>
  <c r="F1734" i="6"/>
  <c r="E287" i="7" s="1"/>
  <c r="F1561" i="6"/>
  <c r="F1445" i="6"/>
  <c r="L1444" i="6"/>
  <c r="E844" i="6"/>
  <c r="L843" i="6"/>
  <c r="F1441" i="6"/>
  <c r="L1440" i="6"/>
  <c r="H1423" i="6"/>
  <c r="J1423" i="6" s="1"/>
  <c r="L1423" i="6" s="1"/>
  <c r="F1424" i="6"/>
  <c r="E502" i="6"/>
  <c r="L501" i="6"/>
  <c r="E1595" i="6"/>
  <c r="L1594" i="6"/>
  <c r="E2415" i="6"/>
  <c r="L2414" i="6"/>
  <c r="J2277" i="6"/>
  <c r="L2276" i="6"/>
  <c r="F397" i="6"/>
  <c r="L396" i="6"/>
  <c r="H2011" i="6"/>
  <c r="F2014" i="6"/>
  <c r="L1504" i="6"/>
  <c r="F1506" i="6"/>
  <c r="E1455" i="6"/>
  <c r="L1453" i="6"/>
  <c r="F1186" i="6"/>
  <c r="L1185" i="6"/>
  <c r="E636" i="6"/>
  <c r="L635" i="6"/>
  <c r="F1420" i="6"/>
  <c r="J1419" i="6"/>
  <c r="L1419" i="6" s="1"/>
  <c r="K3095" i="6"/>
  <c r="J3096" i="6"/>
  <c r="G521" i="7" s="1"/>
  <c r="W521" i="7" s="1"/>
  <c r="X521" i="7" s="1"/>
  <c r="G327" i="8"/>
  <c r="AY328" i="8" s="1"/>
  <c r="G890" i="6"/>
  <c r="H890" i="6" s="1"/>
  <c r="E536" i="7"/>
  <c r="Q536" i="7" s="1"/>
  <c r="R536" i="7" s="1"/>
  <c r="J3585" i="6"/>
  <c r="G601" i="7" s="1"/>
  <c r="W601" i="7" s="1"/>
  <c r="X601" i="7" s="1"/>
  <c r="K3584" i="6"/>
  <c r="F426" i="6"/>
  <c r="L426" i="6" s="1"/>
  <c r="K3062" i="6"/>
  <c r="G165" i="6"/>
  <c r="H165" i="6" s="1"/>
  <c r="K1170" i="6"/>
  <c r="K3208" i="6"/>
  <c r="G166" i="6"/>
  <c r="H166" i="6" s="1"/>
  <c r="H328" i="7"/>
  <c r="Z328" i="7" s="1"/>
  <c r="AA328" i="7" s="1"/>
  <c r="G308" i="6"/>
  <c r="H308" i="6" s="1"/>
  <c r="H309" i="6" s="1"/>
  <c r="F59" i="7" s="1"/>
  <c r="T59" i="7" s="1"/>
  <c r="U59" i="7" s="1"/>
  <c r="K2490" i="6"/>
  <c r="G253" i="6"/>
  <c r="H253" i="6" s="1"/>
  <c r="H254" i="6" s="1"/>
  <c r="F50" i="7" s="1"/>
  <c r="T50" i="7" s="1"/>
  <c r="U50" i="7" s="1"/>
  <c r="L2490" i="6"/>
  <c r="J1036" i="8"/>
  <c r="G1002" i="8"/>
  <c r="H1002" i="8" s="1"/>
  <c r="I798" i="8"/>
  <c r="J798" i="8" s="1"/>
  <c r="G407" i="8"/>
  <c r="H461" i="7"/>
  <c r="Z461" i="7" s="1"/>
  <c r="AA461" i="7" s="1"/>
  <c r="G525" i="8"/>
  <c r="H525" i="8" s="1"/>
  <c r="T516" i="7"/>
  <c r="U516" i="7" s="1"/>
  <c r="G258" i="6"/>
  <c r="H258" i="6" s="1"/>
  <c r="H259" i="6" s="1"/>
  <c r="F51" i="7" s="1"/>
  <c r="T51" i="7" s="1"/>
  <c r="U51" i="7" s="1"/>
  <c r="L2480" i="6"/>
  <c r="G1565" i="6"/>
  <c r="H1565" i="6" s="1"/>
  <c r="H1566" i="6" s="1"/>
  <c r="F255" i="7" s="1"/>
  <c r="T255" i="7" s="1"/>
  <c r="U255" i="7" s="1"/>
  <c r="G188" i="6"/>
  <c r="H188" i="6" s="1"/>
  <c r="H189" i="6" s="1"/>
  <c r="F37" i="7" s="1"/>
  <c r="T37" i="7" s="1"/>
  <c r="U37" i="7" s="1"/>
  <c r="K2480" i="6"/>
  <c r="G1570" i="6"/>
  <c r="H1570" i="6" s="1"/>
  <c r="H1571" i="6" s="1"/>
  <c r="F256" i="7" s="1"/>
  <c r="T256" i="7" s="1"/>
  <c r="U256" i="7" s="1"/>
  <c r="G405" i="8"/>
  <c r="G411" i="8"/>
  <c r="G1253" i="6"/>
  <c r="H1253" i="6" s="1"/>
  <c r="H1254" i="6" s="1"/>
  <c r="F207" i="7" s="1"/>
  <c r="T207" i="7" s="1"/>
  <c r="U207" i="7" s="1"/>
  <c r="I413" i="8"/>
  <c r="G415" i="8"/>
  <c r="L728" i="8"/>
  <c r="G897" i="6"/>
  <c r="H897" i="6" s="1"/>
  <c r="G904" i="6"/>
  <c r="H904" i="6" s="1"/>
  <c r="G869" i="6"/>
  <c r="H869" i="6" s="1"/>
  <c r="G862" i="6"/>
  <c r="H862" i="6" s="1"/>
  <c r="H344" i="7"/>
  <c r="Z344" i="7" s="1"/>
  <c r="AA344" i="7" s="1"/>
  <c r="G2578" i="6"/>
  <c r="H2578" i="6" s="1"/>
  <c r="L2062" i="6"/>
  <c r="G876" i="6"/>
  <c r="H876" i="6" s="1"/>
  <c r="T579" i="7"/>
  <c r="U579" i="7" s="1"/>
  <c r="G883" i="6"/>
  <c r="H883" i="6" s="1"/>
  <c r="G689" i="8"/>
  <c r="H689" i="8" s="1"/>
  <c r="I973" i="6"/>
  <c r="J973" i="6" s="1"/>
  <c r="J974" i="6" s="1"/>
  <c r="G153" i="7" s="1"/>
  <c r="W153" i="7" s="1"/>
  <c r="X153" i="7" s="1"/>
  <c r="H76" i="7"/>
  <c r="Z76" i="7" s="1"/>
  <c r="AA76" i="7" s="1"/>
  <c r="I984" i="6"/>
  <c r="J984" i="6" s="1"/>
  <c r="J985" i="6" s="1"/>
  <c r="G155" i="7" s="1"/>
  <c r="W155" i="7" s="1"/>
  <c r="X155" i="7" s="1"/>
  <c r="K3602" i="6"/>
  <c r="I2860" i="6"/>
  <c r="J2860" i="6" s="1"/>
  <c r="J2861" i="6" s="1"/>
  <c r="G481" i="7" s="1"/>
  <c r="W481" i="7" s="1"/>
  <c r="X481" i="7" s="1"/>
  <c r="E3788" i="6"/>
  <c r="K3788" i="6" s="1"/>
  <c r="K3776" i="6"/>
  <c r="L2008" i="6"/>
  <c r="G323" i="6"/>
  <c r="H323" i="6" s="1"/>
  <c r="H640" i="7"/>
  <c r="Z640" i="7" s="1"/>
  <c r="AA640" i="7" s="1"/>
  <c r="H334" i="7"/>
  <c r="Z334" i="7" s="1"/>
  <c r="AA334" i="7" s="1"/>
  <c r="AY696" i="8"/>
  <c r="J3603" i="6"/>
  <c r="G604" i="7" s="1"/>
  <c r="W604" i="7" s="1"/>
  <c r="X604" i="7" s="1"/>
  <c r="I156" i="8"/>
  <c r="J156" i="8" s="1"/>
  <c r="G389" i="8"/>
  <c r="H389" i="8" s="1"/>
  <c r="J2262" i="6"/>
  <c r="G382" i="7" s="1"/>
  <c r="AY738" i="8"/>
  <c r="I171" i="6"/>
  <c r="J171" i="6" s="1"/>
  <c r="G105" i="6"/>
  <c r="H105" i="6" s="1"/>
  <c r="H106" i="6" s="1"/>
  <c r="F23" i="7" s="1"/>
  <c r="J3209" i="6"/>
  <c r="G539" i="7" s="1"/>
  <c r="L2985" i="6"/>
  <c r="L3038" i="6"/>
  <c r="K810" i="6"/>
  <c r="K1181" i="6"/>
  <c r="K2261" i="6"/>
  <c r="AY246" i="8"/>
  <c r="H820" i="8"/>
  <c r="J811" i="6"/>
  <c r="G127" i="7" s="1"/>
  <c r="W127" i="7" s="1"/>
  <c r="X127" i="7" s="1"/>
  <c r="L2075" i="6"/>
  <c r="H56" i="8"/>
  <c r="K3548" i="6"/>
  <c r="AY213" i="8"/>
  <c r="L2369" i="6"/>
  <c r="H401" i="7"/>
  <c r="Z401" i="7" s="1"/>
  <c r="AA401" i="7" s="1"/>
  <c r="K791" i="8"/>
  <c r="BA792" i="8" s="1"/>
  <c r="J3549" i="6"/>
  <c r="G595" i="7" s="1"/>
  <c r="W595" i="7" s="1"/>
  <c r="X595" i="7" s="1"/>
  <c r="I847" i="8"/>
  <c r="J847" i="8" s="1"/>
  <c r="E97" i="7"/>
  <c r="Q97" i="7" s="1"/>
  <c r="R97" i="7" s="1"/>
  <c r="AY846" i="8"/>
  <c r="G993" i="8"/>
  <c r="H993" i="8" s="1"/>
  <c r="L1475" i="6"/>
  <c r="H54" i="8"/>
  <c r="L3516" i="6"/>
  <c r="L3614" i="6"/>
  <c r="G391" i="8"/>
  <c r="H391" i="8" s="1"/>
  <c r="G341" i="6"/>
  <c r="H341" i="6" s="1"/>
  <c r="I1201" i="6"/>
  <c r="J1201" i="6" s="1"/>
  <c r="J1202" i="6" s="1"/>
  <c r="G194" i="7" s="1"/>
  <c r="W194" i="7" s="1"/>
  <c r="X194" i="7" s="1"/>
  <c r="G701" i="8"/>
  <c r="H701" i="8" s="1"/>
  <c r="G409" i="8"/>
  <c r="H739" i="8"/>
  <c r="AY203" i="8"/>
  <c r="AY761" i="8"/>
  <c r="AZ984" i="8"/>
  <c r="H240" i="7"/>
  <c r="Z240" i="7" s="1"/>
  <c r="AA240" i="7" s="1"/>
  <c r="G502" i="8"/>
  <c r="H502" i="8" s="1"/>
  <c r="L502" i="8" s="1"/>
  <c r="AZ986" i="8"/>
  <c r="E1283" i="6"/>
  <c r="F1283" i="6" s="1"/>
  <c r="L1283" i="6" s="1"/>
  <c r="H606" i="7"/>
  <c r="Z606" i="7" s="1"/>
  <c r="AA606" i="7" s="1"/>
  <c r="E1298" i="6"/>
  <c r="F1298" i="6" s="1"/>
  <c r="L1298" i="6" s="1"/>
  <c r="AY698" i="8"/>
  <c r="G708" i="8"/>
  <c r="H708" i="8" s="1"/>
  <c r="F693" i="8"/>
  <c r="I906" i="8"/>
  <c r="J906" i="8" s="1"/>
  <c r="F1213" i="6"/>
  <c r="F1214" i="6" s="1"/>
  <c r="T619" i="7"/>
  <c r="U619" i="7" s="1"/>
  <c r="H1225" i="6"/>
  <c r="H1226" i="6" s="1"/>
  <c r="F200" i="7" s="1"/>
  <c r="W623" i="7"/>
  <c r="X623" i="7" s="1"/>
  <c r="J1229" i="6"/>
  <c r="J1230" i="6" s="1"/>
  <c r="G201" i="7" s="1"/>
  <c r="F1221" i="6"/>
  <c r="F1222" i="6" s="1"/>
  <c r="F1225" i="6"/>
  <c r="F1226" i="6" s="1"/>
  <c r="F1229" i="6"/>
  <c r="F1230" i="6" s="1"/>
  <c r="F1209" i="6"/>
  <c r="F1210" i="6" s="1"/>
  <c r="K3207" i="6"/>
  <c r="H445" i="7"/>
  <c r="Z445" i="7" s="1"/>
  <c r="AA445" i="7" s="1"/>
  <c r="H550" i="7"/>
  <c r="Z550" i="7" s="1"/>
  <c r="AA550" i="7" s="1"/>
  <c r="H617" i="7"/>
  <c r="Z617" i="7" s="1"/>
  <c r="AA617" i="7" s="1"/>
  <c r="F689" i="8"/>
  <c r="AY171" i="8"/>
  <c r="T252" i="7"/>
  <c r="U252" i="7" s="1"/>
  <c r="G527" i="8"/>
  <c r="H527" i="8" s="1"/>
  <c r="AY445" i="8"/>
  <c r="L3413" i="6"/>
  <c r="K3413" i="6"/>
  <c r="L2991" i="6"/>
  <c r="G233" i="8"/>
  <c r="H233" i="8" s="1"/>
  <c r="F4039" i="6"/>
  <c r="L4039" i="6" s="1"/>
  <c r="K3331" i="6"/>
  <c r="L3414" i="6"/>
  <c r="J1002" i="8"/>
  <c r="K4038" i="6"/>
  <c r="L2551" i="6"/>
  <c r="H2431" i="6"/>
  <c r="F410" i="7" s="1"/>
  <c r="T410" i="7" s="1"/>
  <c r="U410" i="7" s="1"/>
  <c r="F3332" i="6"/>
  <c r="L3332" i="6" s="1"/>
  <c r="AY140" i="8"/>
  <c r="J2164" i="6"/>
  <c r="G364" i="7" s="1"/>
  <c r="W364" i="7" s="1"/>
  <c r="X364" i="7" s="1"/>
  <c r="AY499" i="8"/>
  <c r="J22" i="6"/>
  <c r="G7" i="7" s="1"/>
  <c r="W7" i="7" s="1"/>
  <c r="X7" i="7" s="1"/>
  <c r="K3810" i="6"/>
  <c r="AY26" i="8"/>
  <c r="H797" i="6"/>
  <c r="F125" i="7" s="1"/>
  <c r="T125" i="7" s="1"/>
  <c r="U125" i="7" s="1"/>
  <c r="G287" i="6"/>
  <c r="H287" i="6" s="1"/>
  <c r="J3952" i="6"/>
  <c r="L3952" i="6" s="1"/>
  <c r="L2080" i="6"/>
  <c r="F3465" i="6"/>
  <c r="L3465" i="6" s="1"/>
  <c r="I133" i="8"/>
  <c r="J133" i="8" s="1"/>
  <c r="I733" i="8"/>
  <c r="J733" i="8" s="1"/>
  <c r="K3081" i="6"/>
  <c r="J3083" i="6"/>
  <c r="G519" i="7" s="1"/>
  <c r="W519" i="7" s="1"/>
  <c r="X519" i="7" s="1"/>
  <c r="G3455" i="6"/>
  <c r="H3455" i="6" s="1"/>
  <c r="H3457" i="6" s="1"/>
  <c r="F580" i="7" s="1"/>
  <c r="L3032" i="6"/>
  <c r="AZ1021" i="8"/>
  <c r="E418" i="6"/>
  <c r="F418" i="6" s="1"/>
  <c r="G331" i="8"/>
  <c r="H331" i="8" s="1"/>
  <c r="K2255" i="6"/>
  <c r="W328" i="7"/>
  <c r="X328" i="7" s="1"/>
  <c r="L1973" i="6"/>
  <c r="I1401" i="6"/>
  <c r="J1401" i="6" s="1"/>
  <c r="J1402" i="6" s="1"/>
  <c r="G226" i="7" s="1"/>
  <c r="W226" i="7" s="1"/>
  <c r="X226" i="7" s="1"/>
  <c r="H1299" i="6"/>
  <c r="F212" i="7" s="1"/>
  <c r="T212" i="7" s="1"/>
  <c r="U212" i="7" s="1"/>
  <c r="I1396" i="6"/>
  <c r="J1396" i="6" s="1"/>
  <c r="J1397" i="6" s="1"/>
  <c r="G225" i="7" s="1"/>
  <c r="W225" i="7" s="1"/>
  <c r="X225" i="7" s="1"/>
  <c r="L3753" i="6"/>
  <c r="K3464" i="6"/>
  <c r="E827" i="6"/>
  <c r="K827" i="6" s="1"/>
  <c r="K3476" i="6"/>
  <c r="I1966" i="6"/>
  <c r="J1966" i="6" s="1"/>
  <c r="AY136" i="8"/>
  <c r="H156" i="8"/>
  <c r="G2532" i="6"/>
  <c r="H2532" i="6" s="1"/>
  <c r="H2536" i="6" s="1"/>
  <c r="F424" i="7" s="1"/>
  <c r="L3946" i="6"/>
  <c r="E2572" i="6"/>
  <c r="F2572" i="6" s="1"/>
  <c r="J3619" i="6"/>
  <c r="L3619" i="6" s="1"/>
  <c r="H379" i="7"/>
  <c r="Z379" i="7" s="1"/>
  <c r="AA379" i="7" s="1"/>
  <c r="J2256" i="6"/>
  <c r="G381" i="7" s="1"/>
  <c r="W381" i="7" s="1"/>
  <c r="X381" i="7" s="1"/>
  <c r="E3392" i="6"/>
  <c r="K3392" i="6" s="1"/>
  <c r="H623" i="7"/>
  <c r="Z623" i="7" s="1"/>
  <c r="AA623" i="7" s="1"/>
  <c r="L3707" i="6"/>
  <c r="G2518" i="6"/>
  <c r="H2518" i="6" s="1"/>
  <c r="H2522" i="6" s="1"/>
  <c r="F422" i="7" s="1"/>
  <c r="G338" i="6"/>
  <c r="H338" i="6" s="1"/>
  <c r="J804" i="6"/>
  <c r="G126" i="7" s="1"/>
  <c r="W126" i="7" s="1"/>
  <c r="X126" i="7" s="1"/>
  <c r="G523" i="8"/>
  <c r="AY524" i="8" s="1"/>
  <c r="H510" i="7"/>
  <c r="Z510" i="7" s="1"/>
  <c r="AA510" i="7" s="1"/>
  <c r="I569" i="6"/>
  <c r="J569" i="6" s="1"/>
  <c r="H570" i="7"/>
  <c r="Z570" i="7" s="1"/>
  <c r="AA570" i="7" s="1"/>
  <c r="I2209" i="6"/>
  <c r="J2209" i="6" s="1"/>
  <c r="J2211" i="6" s="1"/>
  <c r="G372" i="7" s="1"/>
  <c r="W372" i="7" s="1"/>
  <c r="X372" i="7" s="1"/>
  <c r="J1147" i="6"/>
  <c r="G184" i="7" s="1"/>
  <c r="W184" i="7" s="1"/>
  <c r="X184" i="7" s="1"/>
  <c r="G772" i="8"/>
  <c r="H772" i="8" s="1"/>
  <c r="I597" i="8"/>
  <c r="J597" i="8" s="1"/>
  <c r="L3645" i="6"/>
  <c r="E170" i="8"/>
  <c r="AX171" i="8" s="1"/>
  <c r="AY180" i="8"/>
  <c r="AY746" i="8"/>
  <c r="E538" i="7"/>
  <c r="Q538" i="7" s="1"/>
  <c r="R538" i="7" s="1"/>
  <c r="L2244" i="6"/>
  <c r="H612" i="7"/>
  <c r="Z612" i="7" s="1"/>
  <c r="AA612" i="7" s="1"/>
  <c r="H669" i="7"/>
  <c r="Z669" i="7" s="1"/>
  <c r="AA669" i="7" s="1"/>
  <c r="K763" i="6"/>
  <c r="G908" i="8"/>
  <c r="I579" i="6"/>
  <c r="J579" i="6" s="1"/>
  <c r="L548" i="6"/>
  <c r="I2214" i="6"/>
  <c r="J2214" i="6" s="1"/>
  <c r="J2216" i="6" s="1"/>
  <c r="G373" i="7" s="1"/>
  <c r="W373" i="7" s="1"/>
  <c r="X373" i="7" s="1"/>
  <c r="AY736" i="8"/>
  <c r="F3183" i="6"/>
  <c r="E535" i="7" s="1"/>
  <c r="Q535" i="7" s="1"/>
  <c r="R535" i="7" s="1"/>
  <c r="H724" i="8"/>
  <c r="L3673" i="6"/>
  <c r="H2421" i="6"/>
  <c r="F409" i="7" s="1"/>
  <c r="T409" i="7" s="1"/>
  <c r="U409" i="7" s="1"/>
  <c r="I1017" i="6"/>
  <c r="J1017" i="6" s="1"/>
  <c r="J1018" i="6" s="1"/>
  <c r="G161" i="7" s="1"/>
  <c r="W161" i="7" s="1"/>
  <c r="X161" i="7" s="1"/>
  <c r="I1089" i="6"/>
  <c r="J1089" i="6" s="1"/>
  <c r="J1090" i="6" s="1"/>
  <c r="G174" i="7" s="1"/>
  <c r="W174" i="7" s="1"/>
  <c r="X174" i="7" s="1"/>
  <c r="I1324" i="6"/>
  <c r="J1324" i="6" s="1"/>
  <c r="J1325" i="6" s="1"/>
  <c r="G216" i="7" s="1"/>
  <c r="W216" i="7" s="1"/>
  <c r="X216" i="7" s="1"/>
  <c r="I1101" i="6"/>
  <c r="J1101" i="6" s="1"/>
  <c r="J1102" i="6" s="1"/>
  <c r="G176" i="7" s="1"/>
  <c r="W176" i="7" s="1"/>
  <c r="X176" i="7" s="1"/>
  <c r="G1136" i="6"/>
  <c r="H1136" i="6" s="1"/>
  <c r="H1137" i="6" s="1"/>
  <c r="F182" i="7" s="1"/>
  <c r="T182" i="7" s="1"/>
  <c r="U182" i="7" s="1"/>
  <c r="I1125" i="6"/>
  <c r="J1125" i="6" s="1"/>
  <c r="J1126" i="6" s="1"/>
  <c r="G180" i="7" s="1"/>
  <c r="W180" i="7" s="1"/>
  <c r="X180" i="7" s="1"/>
  <c r="I338" i="6"/>
  <c r="J338" i="6" s="1"/>
  <c r="G2951" i="6"/>
  <c r="H2951" i="6" s="1"/>
  <c r="AY169" i="8"/>
  <c r="AY907" i="8"/>
  <c r="AZ1033" i="8"/>
  <c r="L3113" i="6"/>
  <c r="I1113" i="6"/>
  <c r="J1113" i="6" s="1"/>
  <c r="J1114" i="6" s="1"/>
  <c r="G178" i="7" s="1"/>
  <c r="W178" i="7" s="1"/>
  <c r="X178" i="7" s="1"/>
  <c r="I962" i="6"/>
  <c r="J962" i="6" s="1"/>
  <c r="J963" i="6" s="1"/>
  <c r="G151" i="7" s="1"/>
  <c r="W151" i="7" s="1"/>
  <c r="X151" i="7" s="1"/>
  <c r="L3482" i="6"/>
  <c r="H584" i="7"/>
  <c r="Z584" i="7" s="1"/>
  <c r="AA584" i="7" s="1"/>
  <c r="K758" i="8"/>
  <c r="J3013" i="6"/>
  <c r="L3013" i="6" s="1"/>
  <c r="E77" i="7"/>
  <c r="Q77" i="7" s="1"/>
  <c r="R77" i="7" s="1"/>
  <c r="AY984" i="8"/>
  <c r="K3182" i="6"/>
  <c r="I1006" i="6"/>
  <c r="J1006" i="6" s="1"/>
  <c r="J1007" i="6" s="1"/>
  <c r="G159" i="7" s="1"/>
  <c r="W159" i="7" s="1"/>
  <c r="X159" i="7" s="1"/>
  <c r="G1624" i="6"/>
  <c r="H1624" i="6" s="1"/>
  <c r="H1625" i="6" s="1"/>
  <c r="F266" i="7" s="1"/>
  <c r="T266" i="7" s="1"/>
  <c r="U266" i="7" s="1"/>
  <c r="I1449" i="6"/>
  <c r="J1449" i="6" s="1"/>
  <c r="J1450" i="6" s="1"/>
  <c r="G236" i="7" s="1"/>
  <c r="W236" i="7" s="1"/>
  <c r="X236" i="7" s="1"/>
  <c r="G968" i="8"/>
  <c r="H968" i="8" s="1"/>
  <c r="AZ1029" i="8"/>
  <c r="I320" i="6"/>
  <c r="J320" i="6" s="1"/>
  <c r="G1619" i="6"/>
  <c r="H1619" i="6" s="1"/>
  <c r="H1620" i="6" s="1"/>
  <c r="F265" i="7" s="1"/>
  <c r="T265" i="7" s="1"/>
  <c r="U265" i="7" s="1"/>
  <c r="K3113" i="6"/>
  <c r="L2646" i="6"/>
  <c r="G3234" i="6"/>
  <c r="H3234" i="6" s="1"/>
  <c r="H3235" i="6" s="1"/>
  <c r="F544" i="7" s="1"/>
  <c r="T544" i="7" s="1"/>
  <c r="U544" i="7" s="1"/>
  <c r="H306" i="8"/>
  <c r="E227" i="8"/>
  <c r="AX228" i="8" s="1"/>
  <c r="G158" i="6"/>
  <c r="H158" i="6" s="1"/>
  <c r="H160" i="6" s="1"/>
  <c r="F32" i="7" s="1"/>
  <c r="K332" i="6"/>
  <c r="AY840" i="8"/>
  <c r="H2546" i="6"/>
  <c r="F426" i="7" s="1"/>
  <c r="T426" i="7" s="1"/>
  <c r="U426" i="7" s="1"/>
  <c r="I857" i="6"/>
  <c r="J857" i="6" s="1"/>
  <c r="J858" i="6" s="1"/>
  <c r="G136" i="7" s="1"/>
  <c r="W136" i="7" s="1"/>
  <c r="X136" i="7" s="1"/>
  <c r="L2020" i="6"/>
  <c r="AZ994" i="8"/>
  <c r="J2097" i="6"/>
  <c r="G351" i="7" s="1"/>
  <c r="W351" i="7" s="1"/>
  <c r="X351" i="7" s="1"/>
  <c r="AY807" i="8"/>
  <c r="AY842" i="8"/>
  <c r="AY692" i="8"/>
  <c r="AZ998" i="8"/>
  <c r="L660" i="6"/>
  <c r="F964" i="8"/>
  <c r="L964" i="8" s="1"/>
  <c r="H511" i="7"/>
  <c r="Z511" i="7" s="1"/>
  <c r="AA511" i="7" s="1"/>
  <c r="H110" i="7"/>
  <c r="Z110" i="7" s="1"/>
  <c r="AA110" i="7" s="1"/>
  <c r="K2096" i="6"/>
  <c r="J1157" i="6"/>
  <c r="G186" i="7" s="1"/>
  <c r="W186" i="7" s="1"/>
  <c r="X186" i="7" s="1"/>
  <c r="K3019" i="6"/>
  <c r="G843" i="8"/>
  <c r="AY844" i="8" s="1"/>
  <c r="H480" i="7"/>
  <c r="Z480" i="7" s="1"/>
  <c r="AA480" i="7" s="1"/>
  <c r="L944" i="6"/>
  <c r="AY106" i="8"/>
  <c r="AY272" i="8"/>
  <c r="AZ1023" i="8"/>
  <c r="H127" i="6"/>
  <c r="F27" i="7" s="1"/>
  <c r="T27" i="7" s="1"/>
  <c r="U27" i="7" s="1"/>
  <c r="K670" i="6"/>
  <c r="G618" i="8"/>
  <c r="AY619" i="8" s="1"/>
  <c r="J47" i="6"/>
  <c r="G12" i="7" s="1"/>
  <c r="W12" i="7" s="1"/>
  <c r="X12" i="7" s="1"/>
  <c r="J1162" i="6"/>
  <c r="G187" i="7" s="1"/>
  <c r="W187" i="7" s="1"/>
  <c r="X187" i="7" s="1"/>
  <c r="H336" i="7"/>
  <c r="Z336" i="7" s="1"/>
  <c r="AA336" i="7" s="1"/>
  <c r="L2700" i="6"/>
  <c r="J3560" i="6"/>
  <c r="J3561" i="6" s="1"/>
  <c r="L3132" i="6"/>
  <c r="L2651" i="6"/>
  <c r="I542" i="8"/>
  <c r="J542" i="8" s="1"/>
  <c r="E1193" i="6"/>
  <c r="F1193" i="6" s="1"/>
  <c r="E987" i="8"/>
  <c r="F987" i="8" s="1"/>
  <c r="AZ1013" i="8"/>
  <c r="H454" i="7"/>
  <c r="Z454" i="7" s="1"/>
  <c r="AA454" i="7" s="1"/>
  <c r="H478" i="6"/>
  <c r="F84" i="7" s="1"/>
  <c r="T84" i="7" s="1"/>
  <c r="U84" i="7" s="1"/>
  <c r="G705" i="8"/>
  <c r="H705" i="8" s="1"/>
  <c r="K663" i="6"/>
  <c r="J17" i="6"/>
  <c r="G6" i="7" s="1"/>
  <c r="W6" i="7" s="1"/>
  <c r="X6" i="7" s="1"/>
  <c r="T408" i="7"/>
  <c r="U408" i="7" s="1"/>
  <c r="G862" i="8"/>
  <c r="H862" i="8" s="1"/>
  <c r="E1371" i="6"/>
  <c r="F1371" i="6" s="1"/>
  <c r="L3162" i="6"/>
  <c r="F612" i="6"/>
  <c r="K612" i="6"/>
  <c r="E1359" i="6"/>
  <c r="F1359" i="6" s="1"/>
  <c r="H31" i="8"/>
  <c r="AZ1001" i="8"/>
  <c r="E2521" i="6"/>
  <c r="F2521" i="6" s="1"/>
  <c r="E3868" i="6"/>
  <c r="F3868" i="6" s="1"/>
  <c r="F3869" i="6" s="1"/>
  <c r="I1040" i="8"/>
  <c r="J1040" i="8" s="1"/>
  <c r="G262" i="8"/>
  <c r="J1016" i="8"/>
  <c r="J1299" i="6"/>
  <c r="G212" i="7" s="1"/>
  <c r="W212" i="7" s="1"/>
  <c r="X212" i="7" s="1"/>
  <c r="J3579" i="6"/>
  <c r="J3782" i="6"/>
  <c r="K3782" i="6"/>
  <c r="I287" i="6"/>
  <c r="J287" i="6" s="1"/>
  <c r="J288" i="6" s="1"/>
  <c r="G56" i="7" s="1"/>
  <c r="W56" i="7" s="1"/>
  <c r="X56" i="7" s="1"/>
  <c r="E333" i="7"/>
  <c r="Q333" i="7" s="1"/>
  <c r="R333" i="7" s="1"/>
  <c r="E1336" i="6"/>
  <c r="F1336" i="6" s="1"/>
  <c r="E1383" i="6"/>
  <c r="F1383" i="6" s="1"/>
  <c r="AY219" i="8"/>
  <c r="AY819" i="8"/>
  <c r="H665" i="6"/>
  <c r="F111" i="7" s="1"/>
  <c r="T111" i="7" s="1"/>
  <c r="U111" i="7" s="1"/>
  <c r="K3578" i="6"/>
  <c r="G160" i="8"/>
  <c r="H160" i="8" s="1"/>
  <c r="E1345" i="6"/>
  <c r="F1345" i="6" s="1"/>
  <c r="J2421" i="6"/>
  <c r="G409" i="7" s="1"/>
  <c r="W409" i="7" s="1"/>
  <c r="X409" i="7" s="1"/>
  <c r="G347" i="8"/>
  <c r="H347" i="8" s="1"/>
  <c r="H904" i="8"/>
  <c r="L904" i="8" s="1"/>
  <c r="K904" i="8"/>
  <c r="BA905" i="8" s="1"/>
  <c r="AY905" i="8"/>
  <c r="L3443" i="6"/>
  <c r="J3020" i="6"/>
  <c r="G509" i="7" s="1"/>
  <c r="I3695" i="6"/>
  <c r="J3695" i="6" s="1"/>
  <c r="J3696" i="6" s="1"/>
  <c r="G621" i="7" s="1"/>
  <c r="W621" i="7" s="1"/>
  <c r="X621" i="7" s="1"/>
  <c r="G320" i="6"/>
  <c r="H320" i="6" s="1"/>
  <c r="G798" i="8"/>
  <c r="H798" i="8" s="1"/>
  <c r="E2590" i="6"/>
  <c r="F2590" i="6" s="1"/>
  <c r="F2591" i="6" s="1"/>
  <c r="G250" i="8"/>
  <c r="I3455" i="6"/>
  <c r="J3455" i="6" s="1"/>
  <c r="J3457" i="6" s="1"/>
  <c r="G580" i="7" s="1"/>
  <c r="W580" i="7" s="1"/>
  <c r="X580" i="7" s="1"/>
  <c r="I1549" i="6"/>
  <c r="J1549" i="6" s="1"/>
  <c r="J1551" i="6" s="1"/>
  <c r="G252" i="7" s="1"/>
  <c r="W252" i="7" s="1"/>
  <c r="X252" i="7" s="1"/>
  <c r="I987" i="8"/>
  <c r="J987" i="8" s="1"/>
  <c r="H754" i="8"/>
  <c r="L754" i="8" s="1"/>
  <c r="K754" i="8"/>
  <c r="L473" i="6"/>
  <c r="L3726" i="6"/>
  <c r="E724" i="8"/>
  <c r="F724" i="8" s="1"/>
  <c r="G2525" i="6"/>
  <c r="H2525" i="6" s="1"/>
  <c r="H2529" i="6" s="1"/>
  <c r="F423" i="7" s="1"/>
  <c r="T423" i="7" s="1"/>
  <c r="U423" i="7" s="1"/>
  <c r="G23" i="8"/>
  <c r="I2224" i="6"/>
  <c r="J2224" i="6" s="1"/>
  <c r="J2226" i="6" s="1"/>
  <c r="G375" i="7" s="1"/>
  <c r="I789" i="8" s="1"/>
  <c r="J789" i="8" s="1"/>
  <c r="E993" i="8"/>
  <c r="F993" i="8" s="1"/>
  <c r="G133" i="8"/>
  <c r="J847" i="6"/>
  <c r="G134" i="7" s="1"/>
  <c r="W134" i="7" s="1"/>
  <c r="X134" i="7" s="1"/>
  <c r="H210" i="8"/>
  <c r="AZ1005" i="8"/>
  <c r="AY182" i="8"/>
  <c r="K2953" i="6"/>
  <c r="J1008" i="8"/>
  <c r="H772" i="6"/>
  <c r="F122" i="7" s="1"/>
  <c r="T122" i="7" s="1"/>
  <c r="U122" i="7" s="1"/>
  <c r="L2953" i="6"/>
  <c r="H83" i="7"/>
  <c r="Z83" i="7" s="1"/>
  <c r="AA83" i="7" s="1"/>
  <c r="AY750" i="8"/>
  <c r="J2180" i="6"/>
  <c r="G366" i="7" s="1"/>
  <c r="W366" i="7" s="1"/>
  <c r="X366" i="7" s="1"/>
  <c r="J3240" i="6"/>
  <c r="G545" i="7" s="1"/>
  <c r="W545" i="7" s="1"/>
  <c r="X545" i="7" s="1"/>
  <c r="J1284" i="6"/>
  <c r="G211" i="7" s="1"/>
  <c r="W211" i="7" s="1"/>
  <c r="X211" i="7" s="1"/>
  <c r="F968" i="8"/>
  <c r="J27" i="6"/>
  <c r="G8" i="7" s="1"/>
  <c r="W8" i="7" s="1"/>
  <c r="X8" i="7" s="1"/>
  <c r="I852" i="6"/>
  <c r="J852" i="6" s="1"/>
  <c r="J853" i="6" s="1"/>
  <c r="G135" i="7" s="1"/>
  <c r="W135" i="7" s="1"/>
  <c r="X135" i="7" s="1"/>
  <c r="K3233" i="6"/>
  <c r="AY267" i="8"/>
  <c r="AY977" i="8"/>
  <c r="J111" i="6"/>
  <c r="G24" i="7" s="1"/>
  <c r="W24" i="7" s="1"/>
  <c r="X24" i="7" s="1"/>
  <c r="G172" i="6"/>
  <c r="H172" i="6" s="1"/>
  <c r="H173" i="6" s="1"/>
  <c r="F34" i="7" s="1"/>
  <c r="T34" i="7" s="1"/>
  <c r="U34" i="7" s="1"/>
  <c r="AY159" i="8"/>
  <c r="H347" i="7"/>
  <c r="Z347" i="7" s="1"/>
  <c r="AA347" i="7" s="1"/>
  <c r="AY940" i="8"/>
  <c r="AY925" i="8"/>
  <c r="J478" i="6"/>
  <c r="G84" i="7" s="1"/>
  <c r="W84" i="7" s="1"/>
  <c r="X84" i="7" s="1"/>
  <c r="G780" i="6"/>
  <c r="H780" i="6" s="1"/>
  <c r="H781" i="6" s="1"/>
  <c r="F123" i="7" s="1"/>
  <c r="T123" i="7" s="1"/>
  <c r="U123" i="7" s="1"/>
  <c r="L663" i="6"/>
  <c r="F958" i="8"/>
  <c r="L958" i="8" s="1"/>
  <c r="G2041" i="6"/>
  <c r="H2041" i="6" s="1"/>
  <c r="H2042" i="6" s="1"/>
  <c r="F340" i="7" s="1"/>
  <c r="T340" i="7" s="1"/>
  <c r="U340" i="7" s="1"/>
  <c r="H42" i="6"/>
  <c r="F11" i="7" s="1"/>
  <c r="T11" i="7" s="1"/>
  <c r="U11" i="7" s="1"/>
  <c r="AY505" i="8"/>
  <c r="J665" i="6"/>
  <c r="G111" i="7" s="1"/>
  <c r="W111" i="7" s="1"/>
  <c r="X111" i="7" s="1"/>
  <c r="J3823" i="6"/>
  <c r="G643" i="7" s="1"/>
  <c r="W643" i="7" s="1"/>
  <c r="X643" i="7" s="1"/>
  <c r="H2211" i="6"/>
  <c r="F372" i="7" s="1"/>
  <c r="T372" i="7" s="1"/>
  <c r="U372" i="7" s="1"/>
  <c r="G216" i="8"/>
  <c r="G110" i="6"/>
  <c r="H110" i="6" s="1"/>
  <c r="H111" i="6" s="1"/>
  <c r="F24" i="7" s="1"/>
  <c r="G2224" i="6"/>
  <c r="H2224" i="6" s="1"/>
  <c r="H2226" i="6" s="1"/>
  <c r="F375" i="7" s="1"/>
  <c r="T375" i="7" s="1"/>
  <c r="U375" i="7" s="1"/>
  <c r="G343" i="8"/>
  <c r="G1401" i="6"/>
  <c r="H1401" i="6" s="1"/>
  <c r="H1402" i="6" s="1"/>
  <c r="F226" i="7" s="1"/>
  <c r="E731" i="8"/>
  <c r="K731" i="8" s="1"/>
  <c r="G960" i="8"/>
  <c r="H960" i="8" s="1"/>
  <c r="G1396" i="6"/>
  <c r="H1396" i="6" s="1"/>
  <c r="H1397" i="6" s="1"/>
  <c r="F225" i="7" s="1"/>
  <c r="T521" i="7"/>
  <c r="U521" i="7" s="1"/>
  <c r="G301" i="6"/>
  <c r="H301" i="6" s="1"/>
  <c r="L2328" i="6"/>
  <c r="AZ975" i="8"/>
  <c r="AZ1007" i="8"/>
  <c r="T585" i="7"/>
  <c r="U585" i="7" s="1"/>
  <c r="T542" i="7"/>
  <c r="U542" i="7" s="1"/>
  <c r="T519" i="7"/>
  <c r="U519" i="7" s="1"/>
  <c r="K483" i="8"/>
  <c r="BA484" i="8" s="1"/>
  <c r="W572" i="7"/>
  <c r="X572" i="7" s="1"/>
  <c r="T587" i="7"/>
  <c r="U587" i="7" s="1"/>
  <c r="W554" i="7"/>
  <c r="X554" i="7" s="1"/>
  <c r="J106" i="6"/>
  <c r="G23" i="7" s="1"/>
  <c r="W23" i="7" s="1"/>
  <c r="X23" i="7" s="1"/>
  <c r="T549" i="7"/>
  <c r="U549" i="7" s="1"/>
  <c r="L2855" i="6"/>
  <c r="K728" i="8"/>
  <c r="BA729" i="8" s="1"/>
  <c r="K958" i="8"/>
  <c r="BA959" i="8" s="1"/>
  <c r="AY176" i="8"/>
  <c r="AY1039" i="8"/>
  <c r="T591" i="7"/>
  <c r="U591" i="7" s="1"/>
  <c r="T636" i="7"/>
  <c r="U636" i="7" s="1"/>
  <c r="G1039" i="6"/>
  <c r="H1039" i="6" s="1"/>
  <c r="H1040" i="6" s="1"/>
  <c r="F165" i="7" s="1"/>
  <c r="T165" i="7" s="1"/>
  <c r="U165" i="7" s="1"/>
  <c r="T586" i="7"/>
  <c r="U586" i="7" s="1"/>
  <c r="H148" i="7"/>
  <c r="Z148" i="7" s="1"/>
  <c r="AA148" i="7" s="1"/>
  <c r="W148" i="7"/>
  <c r="X148" i="7" s="1"/>
  <c r="H96" i="7"/>
  <c r="Z96" i="7" s="1"/>
  <c r="AA96" i="7" s="1"/>
  <c r="W96" i="7"/>
  <c r="X96" i="7" s="1"/>
  <c r="G248" i="8"/>
  <c r="AY249" i="8" s="1"/>
  <c r="T120" i="7"/>
  <c r="U120" i="7" s="1"/>
  <c r="H3230" i="6"/>
  <c r="F543" i="7" s="1"/>
  <c r="T543" i="7" s="1"/>
  <c r="U543" i="7" s="1"/>
  <c r="T650" i="7"/>
  <c r="U650" i="7" s="1"/>
  <c r="T480" i="7"/>
  <c r="U480" i="7" s="1"/>
  <c r="K2456" i="6"/>
  <c r="W573" i="7"/>
  <c r="X573" i="7" s="1"/>
  <c r="T576" i="7"/>
  <c r="U576" i="7" s="1"/>
  <c r="F483" i="8"/>
  <c r="L483" i="8" s="1"/>
  <c r="AY796" i="8"/>
  <c r="I349" i="8"/>
  <c r="J349" i="8" s="1"/>
  <c r="G592" i="8"/>
  <c r="AY593" i="8" s="1"/>
  <c r="T283" i="7"/>
  <c r="U283" i="7" s="1"/>
  <c r="T612" i="7"/>
  <c r="U612" i="7" s="1"/>
  <c r="G2214" i="6"/>
  <c r="H2214" i="6" s="1"/>
  <c r="H2216" i="6" s="1"/>
  <c r="F373" i="7" s="1"/>
  <c r="T373" i="7" s="1"/>
  <c r="U373" i="7" s="1"/>
  <c r="T635" i="7"/>
  <c r="U635" i="7" s="1"/>
  <c r="T520" i="7"/>
  <c r="U520" i="7" s="1"/>
  <c r="T79" i="7"/>
  <c r="U79" i="7" s="1"/>
  <c r="K964" i="8"/>
  <c r="BA965" i="8" s="1"/>
  <c r="J1014" i="8"/>
  <c r="E439" i="7"/>
  <c r="Q439" i="7" s="1"/>
  <c r="R439" i="7" s="1"/>
  <c r="T630" i="7"/>
  <c r="U630" i="7" s="1"/>
  <c r="T438" i="7"/>
  <c r="U438" i="7" s="1"/>
  <c r="W678" i="7"/>
  <c r="X678" i="7" s="1"/>
  <c r="T515" i="7"/>
  <c r="U515" i="7" s="1"/>
  <c r="H488" i="7"/>
  <c r="Z488" i="7" s="1"/>
  <c r="AA488" i="7" s="1"/>
  <c r="T488" i="7"/>
  <c r="U488" i="7" s="1"/>
  <c r="T523" i="7"/>
  <c r="U523" i="7" s="1"/>
  <c r="T593" i="7"/>
  <c r="U593" i="7" s="1"/>
  <c r="G162" i="8"/>
  <c r="H162" i="8" s="1"/>
  <c r="T679" i="7"/>
  <c r="U679" i="7" s="1"/>
  <c r="H722" i="8"/>
  <c r="AZ1031" i="8"/>
  <c r="F949" i="8"/>
  <c r="L949" i="8" s="1"/>
  <c r="AY199" i="8"/>
  <c r="AY805" i="8"/>
  <c r="AY824" i="8"/>
  <c r="AZ990" i="8"/>
  <c r="J42" i="6"/>
  <c r="G11" i="7" s="1"/>
  <c r="W11" i="7" s="1"/>
  <c r="X11" i="7" s="1"/>
  <c r="K989" i="8"/>
  <c r="BA990" i="8" s="1"/>
  <c r="H627" i="7"/>
  <c r="Z627" i="7" s="1"/>
  <c r="AA627" i="7" s="1"/>
  <c r="E1580" i="6"/>
  <c r="F1580" i="6" s="1"/>
  <c r="AY142" i="8"/>
  <c r="AY817" i="8"/>
  <c r="AZ1025" i="8"/>
  <c r="H214" i="8"/>
  <c r="E2437" i="6"/>
  <c r="F2437" i="6" s="1"/>
  <c r="L2437" i="6" s="1"/>
  <c r="E68" i="7"/>
  <c r="Q68" i="7" s="1"/>
  <c r="R68" i="7" s="1"/>
  <c r="F511" i="8"/>
  <c r="L445" i="6"/>
  <c r="F705" i="8"/>
  <c r="H78" i="7"/>
  <c r="Z78" i="7" s="1"/>
  <c r="AA78" i="7" s="1"/>
  <c r="F2596" i="6"/>
  <c r="E435" i="7" s="1"/>
  <c r="Q435" i="7" s="1"/>
  <c r="R435" i="7" s="1"/>
  <c r="L498" i="6"/>
  <c r="E179" i="8"/>
  <c r="AX180" i="8" s="1"/>
  <c r="F298" i="8"/>
  <c r="H241" i="7"/>
  <c r="Z241" i="7" s="1"/>
  <c r="AA241" i="7" s="1"/>
  <c r="F441" i="8"/>
  <c r="L484" i="6"/>
  <c r="E177" i="8"/>
  <c r="AX178" i="8" s="1"/>
  <c r="J2441" i="6"/>
  <c r="G411" i="7" s="1"/>
  <c r="Q685" i="7"/>
  <c r="R685" i="7" s="1"/>
  <c r="E1575" i="6"/>
  <c r="F1575" i="6" s="1"/>
  <c r="H789" i="6"/>
  <c r="F124" i="7" s="1"/>
  <c r="G256" i="8" s="1"/>
  <c r="H256" i="8" s="1"/>
  <c r="K1002" i="8"/>
  <c r="BA1003" i="8" s="1"/>
  <c r="J673" i="6"/>
  <c r="G112" i="7" s="1"/>
  <c r="I231" i="8" s="1"/>
  <c r="J231" i="8" s="1"/>
  <c r="G280" i="6"/>
  <c r="H280" i="6" s="1"/>
  <c r="H281" i="6" s="1"/>
  <c r="F55" i="7" s="1"/>
  <c r="K2486" i="6"/>
  <c r="J2451" i="6"/>
  <c r="G412" i="7" s="1"/>
  <c r="AZ980" i="8"/>
  <c r="AZ992" i="8"/>
  <c r="H200" i="8"/>
  <c r="AY748" i="8"/>
  <c r="L2486" i="6"/>
  <c r="G11" i="6"/>
  <c r="H11" i="6" s="1"/>
  <c r="H12" i="6" s="1"/>
  <c r="F5" i="7" s="1"/>
  <c r="AY838" i="8"/>
  <c r="K2585" i="6"/>
  <c r="AY150" i="8"/>
  <c r="AY776" i="8"/>
  <c r="AY801" i="8"/>
  <c r="K1047" i="8"/>
  <c r="AY809" i="8"/>
  <c r="I223" i="8"/>
  <c r="J223" i="8" s="1"/>
  <c r="I233" i="8"/>
  <c r="J233" i="8" s="1"/>
  <c r="G494" i="8"/>
  <c r="AY495" i="8" s="1"/>
  <c r="G462" i="8"/>
  <c r="H462" i="8" s="1"/>
  <c r="I1034" i="8"/>
  <c r="AZ1035" i="8" s="1"/>
  <c r="H609" i="7"/>
  <c r="Z609" i="7" s="1"/>
  <c r="AA609" i="7" s="1"/>
  <c r="I800" i="8"/>
  <c r="J800" i="8" s="1"/>
  <c r="G62" i="6"/>
  <c r="H62" i="6" s="1"/>
  <c r="H63" i="6" s="1"/>
  <c r="F15" i="7" s="1"/>
  <c r="T15" i="7" s="1"/>
  <c r="U15" i="7" s="1"/>
  <c r="E208" i="6"/>
  <c r="F208" i="6" s="1"/>
  <c r="G762" i="8"/>
  <c r="H762" i="8" s="1"/>
  <c r="G2950" i="6"/>
  <c r="H2950" i="6" s="1"/>
  <c r="G281" i="8"/>
  <c r="AY282" i="8" s="1"/>
  <c r="G580" i="8"/>
  <c r="AY581" i="8" s="1"/>
  <c r="G569" i="8"/>
  <c r="H569" i="8" s="1"/>
  <c r="G1519" i="6"/>
  <c r="H1519" i="6" s="1"/>
  <c r="G833" i="6"/>
  <c r="H833" i="6" s="1"/>
  <c r="H834" i="6" s="1"/>
  <c r="F132" i="7" s="1"/>
  <c r="T132" i="7" s="1"/>
  <c r="U132" i="7" s="1"/>
  <c r="I170" i="8"/>
  <c r="J170" i="8" s="1"/>
  <c r="G298" i="8"/>
  <c r="H298" i="8" s="1"/>
  <c r="G189" i="8"/>
  <c r="G851" i="8"/>
  <c r="H851" i="8" s="1"/>
  <c r="G1034" i="8"/>
  <c r="H1034" i="8" s="1"/>
  <c r="G1024" i="8"/>
  <c r="H1024" i="8" s="1"/>
  <c r="G1008" i="8"/>
  <c r="AY1009" i="8" s="1"/>
  <c r="G164" i="8"/>
  <c r="H164" i="8" s="1"/>
  <c r="G231" i="8"/>
  <c r="H231" i="8" s="1"/>
  <c r="H367" i="7"/>
  <c r="Z367" i="7" s="1"/>
  <c r="AA367" i="7" s="1"/>
  <c r="I304" i="8"/>
  <c r="J304" i="8" s="1"/>
  <c r="G312" i="8"/>
  <c r="H312" i="8" s="1"/>
  <c r="AZ996" i="8"/>
  <c r="G310" i="8"/>
  <c r="H310" i="8" s="1"/>
  <c r="G653" i="8"/>
  <c r="H653" i="8" s="1"/>
  <c r="G647" i="8"/>
  <c r="H647" i="8" s="1"/>
  <c r="G664" i="8"/>
  <c r="H664" i="8" s="1"/>
  <c r="G660" i="8"/>
  <c r="H660" i="8" s="1"/>
  <c r="G645" i="8"/>
  <c r="H645" i="8" s="1"/>
  <c r="G439" i="8"/>
  <c r="H439" i="8" s="1"/>
  <c r="I337" i="8"/>
  <c r="J337" i="8" s="1"/>
  <c r="G2036" i="6"/>
  <c r="H2036" i="6" s="1"/>
  <c r="H2037" i="6" s="1"/>
  <c r="F339" i="7" s="1"/>
  <c r="T339" i="7" s="1"/>
  <c r="U339" i="7" s="1"/>
  <c r="G620" i="8"/>
  <c r="AY621" i="8" s="1"/>
  <c r="G590" i="8"/>
  <c r="AY591" i="8" s="1"/>
  <c r="AX503" i="8"/>
  <c r="G693" i="8"/>
  <c r="AY694" i="8" s="1"/>
  <c r="I693" i="8"/>
  <c r="J693" i="8" s="1"/>
  <c r="E735" i="8"/>
  <c r="F735" i="8" s="1"/>
  <c r="L735" i="8" s="1"/>
  <c r="G121" i="6"/>
  <c r="H121" i="6" s="1"/>
  <c r="H122" i="6" s="1"/>
  <c r="F26" i="7" s="1"/>
  <c r="T26" i="7" s="1"/>
  <c r="U26" i="7" s="1"/>
  <c r="G578" i="8"/>
  <c r="H578" i="8" s="1"/>
  <c r="G565" i="8"/>
  <c r="H565" i="8" s="1"/>
  <c r="G985" i="8"/>
  <c r="H985" i="8" s="1"/>
  <c r="G183" i="8"/>
  <c r="H183" i="8" s="1"/>
  <c r="G1020" i="8"/>
  <c r="H1020" i="8" s="1"/>
  <c r="I196" i="8"/>
  <c r="J196" i="8" s="1"/>
  <c r="G348" i="6"/>
  <c r="H348" i="6" s="1"/>
  <c r="H350" i="6" s="1"/>
  <c r="F64" i="7" s="1"/>
  <c r="T64" i="7" s="1"/>
  <c r="U64" i="7" s="1"/>
  <c r="G835" i="8"/>
  <c r="H835" i="8" s="1"/>
  <c r="G1032" i="8"/>
  <c r="I357" i="8"/>
  <c r="J357" i="8" s="1"/>
  <c r="G239" i="8"/>
  <c r="H239" i="8" s="1"/>
  <c r="I322" i="6"/>
  <c r="J322" i="6" s="1"/>
  <c r="G99" i="8"/>
  <c r="H99" i="8" s="1"/>
  <c r="G177" i="8"/>
  <c r="H177" i="8" s="1"/>
  <c r="I218" i="8"/>
  <c r="J218" i="8" s="1"/>
  <c r="I99" i="8"/>
  <c r="J99" i="8" s="1"/>
  <c r="G364" i="8"/>
  <c r="H364" i="8" s="1"/>
  <c r="H457" i="7"/>
  <c r="Z457" i="7" s="1"/>
  <c r="AA457" i="7" s="1"/>
  <c r="I2950" i="6"/>
  <c r="J2950" i="6" s="1"/>
  <c r="J2954" i="6" s="1"/>
  <c r="G497" i="7" s="1"/>
  <c r="G329" i="8"/>
  <c r="H329" i="8" s="1"/>
  <c r="I36" i="8"/>
  <c r="J36" i="8" s="1"/>
  <c r="G630" i="8"/>
  <c r="H630" i="8" s="1"/>
  <c r="G632" i="8"/>
  <c r="H632" i="8" s="1"/>
  <c r="G683" i="8"/>
  <c r="H683" i="8" s="1"/>
  <c r="G678" i="8"/>
  <c r="H678" i="8" s="1"/>
  <c r="G636" i="8"/>
  <c r="H636" i="8" s="1"/>
  <c r="I498" i="8"/>
  <c r="J498" i="8" s="1"/>
  <c r="E504" i="8"/>
  <c r="H102" i="7"/>
  <c r="Z102" i="7" s="1"/>
  <c r="AA102" i="7" s="1"/>
  <c r="I341" i="8"/>
  <c r="J341" i="8" s="1"/>
  <c r="I1521" i="6"/>
  <c r="J1521" i="6" s="1"/>
  <c r="G622" i="8"/>
  <c r="G586" i="8"/>
  <c r="G599" i="8"/>
  <c r="G544" i="8"/>
  <c r="G221" i="8"/>
  <c r="H221" i="8" s="1"/>
  <c r="G588" i="8"/>
  <c r="I943" i="8"/>
  <c r="J943" i="8" s="1"/>
  <c r="I538" i="8"/>
  <c r="J538" i="8" s="1"/>
  <c r="I550" i="8"/>
  <c r="J550" i="8" s="1"/>
  <c r="G540" i="8"/>
  <c r="G943" i="8"/>
  <c r="I900" i="8"/>
  <c r="J900" i="8" s="1"/>
  <c r="I275" i="8"/>
  <c r="J275" i="8" s="1"/>
  <c r="G223" i="8"/>
  <c r="H223" i="8" s="1"/>
  <c r="H3240" i="6"/>
  <c r="F545" i="7" s="1"/>
  <c r="T545" i="7" s="1"/>
  <c r="U545" i="7" s="1"/>
  <c r="I164" i="8"/>
  <c r="J164" i="8" s="1"/>
  <c r="G425" i="8"/>
  <c r="H425" i="8" s="1"/>
  <c r="G1036" i="8"/>
  <c r="H2541" i="6"/>
  <c r="F425" i="7" s="1"/>
  <c r="T425" i="7" s="1"/>
  <c r="U425" i="7" s="1"/>
  <c r="G594" i="6"/>
  <c r="H594" i="6" s="1"/>
  <c r="G395" i="8"/>
  <c r="H395" i="8" s="1"/>
  <c r="G825" i="8"/>
  <c r="H825" i="8" s="1"/>
  <c r="G185" i="8"/>
  <c r="H185" i="8" s="1"/>
  <c r="I1967" i="6"/>
  <c r="J1967" i="6" s="1"/>
  <c r="G827" i="8"/>
  <c r="H827" i="8" s="1"/>
  <c r="I187" i="8"/>
  <c r="J187" i="8" s="1"/>
  <c r="E2535" i="6"/>
  <c r="F2535" i="6" s="1"/>
  <c r="G1042" i="8"/>
  <c r="H1042" i="8" s="1"/>
  <c r="I2580" i="6"/>
  <c r="J2580" i="6" s="1"/>
  <c r="G995" i="6"/>
  <c r="H995" i="6" s="1"/>
  <c r="H996" i="6" s="1"/>
  <c r="F157" i="7" s="1"/>
  <c r="T157" i="7" s="1"/>
  <c r="U157" i="7" s="1"/>
  <c r="G81" i="8"/>
  <c r="H81" i="8" s="1"/>
  <c r="G979" i="8"/>
  <c r="H979" i="8" s="1"/>
  <c r="G321" i="8"/>
  <c r="H321" i="8" s="1"/>
  <c r="G154" i="8"/>
  <c r="G431" i="8"/>
  <c r="H431" i="8" s="1"/>
  <c r="G368" i="8"/>
  <c r="H368" i="8" s="1"/>
  <c r="I441" i="8"/>
  <c r="J441" i="8" s="1"/>
  <c r="I40" i="8"/>
  <c r="J40" i="8" s="1"/>
  <c r="G743" i="8"/>
  <c r="H743" i="8" s="1"/>
  <c r="H847" i="6"/>
  <c r="F134" i="7" s="1"/>
  <c r="T134" i="7" s="1"/>
  <c r="U134" i="7" s="1"/>
  <c r="G319" i="8"/>
  <c r="H319" i="8" s="1"/>
  <c r="I97" i="8"/>
  <c r="J97" i="8" s="1"/>
  <c r="G666" i="8"/>
  <c r="H666" i="8" s="1"/>
  <c r="G657" i="8"/>
  <c r="H657" i="8" s="1"/>
  <c r="G668" i="8"/>
  <c r="H668" i="8" s="1"/>
  <c r="G670" i="8"/>
  <c r="H670" i="8" s="1"/>
  <c r="G641" i="8"/>
  <c r="H641" i="8" s="1"/>
  <c r="I135" i="8"/>
  <c r="J135" i="8" s="1"/>
  <c r="I1245" i="6"/>
  <c r="G1409" i="6"/>
  <c r="H1409" i="6" s="1"/>
  <c r="I737" i="8"/>
  <c r="J737" i="8" s="1"/>
  <c r="H22" i="6"/>
  <c r="F7" i="7" s="1"/>
  <c r="T7" i="7" s="1"/>
  <c r="U7" i="7" s="1"/>
  <c r="I250" i="8"/>
  <c r="J250" i="8" s="1"/>
  <c r="G594" i="8"/>
  <c r="AY595" i="8" s="1"/>
  <c r="I345" i="8"/>
  <c r="J345" i="8" s="1"/>
  <c r="I366" i="8"/>
  <c r="J366" i="8" s="1"/>
  <c r="G712" i="8"/>
  <c r="AY30" i="8"/>
  <c r="I237" i="8"/>
  <c r="J237" i="8" s="1"/>
  <c r="I239" i="8"/>
  <c r="J239" i="8" s="1"/>
  <c r="H626" i="7"/>
  <c r="Z626" i="7" s="1"/>
  <c r="AA626" i="7" s="1"/>
  <c r="G573" i="8"/>
  <c r="H573" i="8" s="1"/>
  <c r="I241" i="8"/>
  <c r="J241" i="8" s="1"/>
  <c r="I15" i="9" s="1"/>
  <c r="J15" i="9" s="1"/>
  <c r="H527" i="7"/>
  <c r="Z527" i="7" s="1"/>
  <c r="AA527" i="7" s="1"/>
  <c r="I1135" i="6"/>
  <c r="J1135" i="6" s="1"/>
  <c r="I331" i="6"/>
  <c r="J331" i="6" s="1"/>
  <c r="L331" i="6" s="1"/>
  <c r="G532" i="8"/>
  <c r="H532" i="8" s="1"/>
  <c r="H619" i="7"/>
  <c r="Z619" i="7" s="1"/>
  <c r="AA619" i="7" s="1"/>
  <c r="G576" i="8"/>
  <c r="H576" i="8" s="1"/>
  <c r="G563" i="8"/>
  <c r="AY564" i="8" s="1"/>
  <c r="H578" i="7"/>
  <c r="Z578" i="7" s="1"/>
  <c r="AA578" i="7" s="1"/>
  <c r="G1575" i="6"/>
  <c r="H1575" i="6" s="1"/>
  <c r="H1576" i="6" s="1"/>
  <c r="F257" i="7" s="1"/>
  <c r="T257" i="7" s="1"/>
  <c r="U257" i="7" s="1"/>
  <c r="G302" i="8"/>
  <c r="H302" i="8" s="1"/>
  <c r="I517" i="8"/>
  <c r="J517" i="8" s="1"/>
  <c r="G193" i="8"/>
  <c r="AY194" i="8" s="1"/>
  <c r="G1006" i="8"/>
  <c r="H1006" i="8" s="1"/>
  <c r="I166" i="6"/>
  <c r="E160" i="8"/>
  <c r="I185" i="8"/>
  <c r="J185" i="8" s="1"/>
  <c r="I1150" i="6"/>
  <c r="J1150" i="6" s="1"/>
  <c r="J1152" i="6" s="1"/>
  <c r="G185" i="7" s="1"/>
  <c r="W185" i="7" s="1"/>
  <c r="X185" i="7" s="1"/>
  <c r="G1018" i="8"/>
  <c r="H1018" i="8" s="1"/>
  <c r="G974" i="8"/>
  <c r="H974" i="8" s="1"/>
  <c r="I189" i="8"/>
  <c r="J189" i="8" s="1"/>
  <c r="I529" i="8"/>
  <c r="J529" i="8" s="1"/>
  <c r="I302" i="8"/>
  <c r="J302" i="8" s="1"/>
  <c r="I749" i="8"/>
  <c r="J749" i="8" s="1"/>
  <c r="L749" i="8" s="1"/>
  <c r="G316" i="8"/>
  <c r="H316" i="8" s="1"/>
  <c r="G446" i="8"/>
  <c r="H446" i="8" s="1"/>
  <c r="I1026" i="8"/>
  <c r="J1026" i="8" s="1"/>
  <c r="I1580" i="6"/>
  <c r="J1580" i="6" s="1"/>
  <c r="J1581" i="6" s="1"/>
  <c r="G258" i="7" s="1"/>
  <c r="W258" i="7" s="1"/>
  <c r="X258" i="7" s="1"/>
  <c r="G546" i="8"/>
  <c r="I2540" i="6"/>
  <c r="J2540" i="6" s="1"/>
  <c r="J2541" i="6" s="1"/>
  <c r="G425" i="7" s="1"/>
  <c r="W425" i="7" s="1"/>
  <c r="X425" i="7" s="1"/>
  <c r="I183" i="8"/>
  <c r="J183" i="8" s="1"/>
  <c r="H662" i="7"/>
  <c r="Z662" i="7" s="1"/>
  <c r="AA662" i="7" s="1"/>
  <c r="G613" i="8"/>
  <c r="AY614" i="8" s="1"/>
  <c r="I81" i="8"/>
  <c r="J81" i="8" s="1"/>
  <c r="G651" i="8"/>
  <c r="H651" i="8" s="1"/>
  <c r="G643" i="8"/>
  <c r="H643" i="8" s="1"/>
  <c r="G639" i="8"/>
  <c r="H639" i="8" s="1"/>
  <c r="G655" i="8"/>
  <c r="H655" i="8" s="1"/>
  <c r="G681" i="8"/>
  <c r="H681" i="8" s="1"/>
  <c r="I506" i="8"/>
  <c r="J506" i="8" s="1"/>
  <c r="G77" i="8"/>
  <c r="I245" i="8"/>
  <c r="J245" i="8" s="1"/>
  <c r="I448" i="8"/>
  <c r="J448" i="8" s="1"/>
  <c r="I306" i="8"/>
  <c r="J306" i="8" s="1"/>
  <c r="I362" i="8"/>
  <c r="J362" i="8" s="1"/>
  <c r="H17" i="7"/>
  <c r="Z17" i="7" s="1"/>
  <c r="AA17" i="7" s="1"/>
  <c r="G542" i="8"/>
  <c r="I908" i="8"/>
  <c r="J908" i="8" s="1"/>
  <c r="I248" i="8"/>
  <c r="J248" i="8" s="1"/>
  <c r="G582" i="8"/>
  <c r="G1967" i="6"/>
  <c r="H1967" i="6" s="1"/>
  <c r="H1968" i="6" s="1"/>
  <c r="F327" i="7" s="1"/>
  <c r="T327" i="7" s="1"/>
  <c r="U327" i="7" s="1"/>
  <c r="G107" i="8"/>
  <c r="G423" i="8"/>
  <c r="H423" i="8" s="1"/>
  <c r="G2050" i="6"/>
  <c r="H2050" i="6" s="1"/>
  <c r="H2051" i="6" s="1"/>
  <c r="F342" i="7" s="1"/>
  <c r="T342" i="7" s="1"/>
  <c r="U342" i="7" s="1"/>
  <c r="G260" i="8"/>
  <c r="G945" i="8"/>
  <c r="I151" i="8"/>
  <c r="J151" i="8" s="1"/>
  <c r="E419" i="8"/>
  <c r="G718" i="8"/>
  <c r="E399" i="8"/>
  <c r="F399" i="8" s="1"/>
  <c r="I325" i="8"/>
  <c r="J325" i="8" s="1"/>
  <c r="G454" i="8"/>
  <c r="H454" i="8" s="1"/>
  <c r="I38" i="8"/>
  <c r="J38" i="8" s="1"/>
  <c r="I34" i="8"/>
  <c r="J34" i="8" s="1"/>
  <c r="G893" i="8"/>
  <c r="H893" i="8" s="1"/>
  <c r="I714" i="8"/>
  <c r="J714" i="8" s="1"/>
  <c r="I1136" i="6"/>
  <c r="J1136" i="6" s="1"/>
  <c r="G922" i="8"/>
  <c r="H922" i="8" s="1"/>
  <c r="G441" i="8"/>
  <c r="H441" i="8" s="1"/>
  <c r="G970" i="8"/>
  <c r="H970" i="8" s="1"/>
  <c r="G561" i="8"/>
  <c r="H561" i="8" s="1"/>
  <c r="I856" i="8"/>
  <c r="J856" i="8" s="1"/>
  <c r="G1406" i="6"/>
  <c r="H1406" i="6" s="1"/>
  <c r="G895" i="8"/>
  <c r="H895" i="8" s="1"/>
  <c r="G460" i="6"/>
  <c r="H460" i="6" s="1"/>
  <c r="H461" i="6" s="1"/>
  <c r="F81" i="7" s="1"/>
  <c r="T81" i="7" s="1"/>
  <c r="U81" i="7" s="1"/>
  <c r="G897" i="8"/>
  <c r="H897" i="8" s="1"/>
  <c r="G900" i="8"/>
  <c r="AY901" i="8" s="1"/>
  <c r="G435" i="8"/>
  <c r="H435" i="8" s="1"/>
  <c r="H632" i="7"/>
  <c r="Z632" i="7" s="1"/>
  <c r="AA632" i="7" s="1"/>
  <c r="I1010" i="8"/>
  <c r="AZ1011" i="8" s="1"/>
  <c r="G802" i="8"/>
  <c r="H802" i="8" s="1"/>
  <c r="G147" i="8"/>
  <c r="G571" i="8"/>
  <c r="H571" i="8" s="1"/>
  <c r="G559" i="8"/>
  <c r="H559" i="8" s="1"/>
  <c r="G1205" i="6"/>
  <c r="H1205" i="6" s="1"/>
  <c r="H1206" i="6" s="1"/>
  <c r="F195" i="7" s="1"/>
  <c r="T195" i="7" s="1"/>
  <c r="U195" i="7" s="1"/>
  <c r="G733" i="8"/>
  <c r="AY734" i="8" s="1"/>
  <c r="I833" i="6"/>
  <c r="J833" i="6" s="1"/>
  <c r="J834" i="6" s="1"/>
  <c r="G132" i="7" s="1"/>
  <c r="W132" i="7" s="1"/>
  <c r="X132" i="7" s="1"/>
  <c r="G196" i="8"/>
  <c r="H196" i="8" s="1"/>
  <c r="I928" i="8"/>
  <c r="J928" i="8" s="1"/>
  <c r="G1030" i="8"/>
  <c r="H1030" i="8" s="1"/>
  <c r="I191" i="8"/>
  <c r="J191" i="8" s="1"/>
  <c r="H512" i="7"/>
  <c r="Z512" i="7" s="1"/>
  <c r="AA512" i="7" s="1"/>
  <c r="G235" i="8"/>
  <c r="H235" i="8" s="1"/>
  <c r="I1018" i="8"/>
  <c r="I1590" i="6"/>
  <c r="J1590" i="6" s="1"/>
  <c r="J1591" i="6" s="1"/>
  <c r="G260" i="7" s="1"/>
  <c r="W260" i="7" s="1"/>
  <c r="X260" i="7" s="1"/>
  <c r="G856" i="8"/>
  <c r="H856" i="8" s="1"/>
  <c r="G1026" i="8"/>
  <c r="H1026" i="8" s="1"/>
  <c r="I214" i="8"/>
  <c r="J214" i="8" s="1"/>
  <c r="G1012" i="8"/>
  <c r="H1012" i="8" s="1"/>
  <c r="G143" i="8"/>
  <c r="H143" i="8" s="1"/>
  <c r="E202" i="8"/>
  <c r="AX203" i="8" s="1"/>
  <c r="I897" i="8"/>
  <c r="J897" i="8" s="1"/>
  <c r="G360" i="8"/>
  <c r="H360" i="8" s="1"/>
  <c r="J3348" i="6"/>
  <c r="G562" i="7" s="1"/>
  <c r="W562" i="7" s="1"/>
  <c r="X562" i="7" s="1"/>
  <c r="G178" i="6"/>
  <c r="H178" i="6" s="1"/>
  <c r="H179" i="6" s="1"/>
  <c r="F35" i="7" s="1"/>
  <c r="T35" i="7" s="1"/>
  <c r="U35" i="7" s="1"/>
  <c r="I552" i="8"/>
  <c r="J552" i="8" s="1"/>
  <c r="G372" i="8"/>
  <c r="H372" i="8" s="1"/>
  <c r="G676" i="8"/>
  <c r="H676" i="8" s="1"/>
  <c r="G628" i="8"/>
  <c r="H628" i="8" s="1"/>
  <c r="G649" i="8"/>
  <c r="H649" i="8" s="1"/>
  <c r="G674" i="8"/>
  <c r="H674" i="8" s="1"/>
  <c r="G60" i="8"/>
  <c r="AY61" i="8" s="1"/>
  <c r="I374" i="8"/>
  <c r="J374" i="8" s="1"/>
  <c r="I198" i="8"/>
  <c r="J198" i="8" s="1"/>
  <c r="H248" i="7"/>
  <c r="Z248" i="7" s="1"/>
  <c r="AA248" i="7" s="1"/>
  <c r="G777" i="8"/>
  <c r="AY778" i="8" s="1"/>
  <c r="I808" i="8"/>
  <c r="J808" i="8" s="1"/>
  <c r="H421" i="7"/>
  <c r="Z421" i="7" s="1"/>
  <c r="AA421" i="7" s="1"/>
  <c r="I179" i="8"/>
  <c r="J179" i="8" s="1"/>
  <c r="H634" i="7"/>
  <c r="Z634" i="7" s="1"/>
  <c r="AA634" i="7" s="1"/>
  <c r="G279" i="8"/>
  <c r="H279" i="8" s="1"/>
  <c r="G584" i="8"/>
  <c r="AY585" i="8" s="1"/>
  <c r="G567" i="8"/>
  <c r="AY568" i="8" s="1"/>
  <c r="G611" i="8"/>
  <c r="AY612" i="8" s="1"/>
  <c r="H588" i="7"/>
  <c r="Z588" i="7" s="1"/>
  <c r="AA588" i="7" s="1"/>
  <c r="H417" i="7"/>
  <c r="Z417" i="7" s="1"/>
  <c r="AA417" i="7" s="1"/>
  <c r="G213" i="6"/>
  <c r="H213" i="6" s="1"/>
  <c r="H214" i="6" s="1"/>
  <c r="F42" i="7" s="1"/>
  <c r="T42" i="7" s="1"/>
  <c r="U42" i="7" s="1"/>
  <c r="G496" i="8"/>
  <c r="AY497" i="8" s="1"/>
  <c r="G187" i="8"/>
  <c r="H187" i="8" s="1"/>
  <c r="G1016" i="8"/>
  <c r="H1016" i="8" s="1"/>
  <c r="G1010" i="8"/>
  <c r="H1010" i="8" s="1"/>
  <c r="G1014" i="8"/>
  <c r="AY1015" i="8" s="1"/>
  <c r="G1028" i="8"/>
  <c r="G1022" i="8"/>
  <c r="AY1023" i="8" s="1"/>
  <c r="G1049" i="8"/>
  <c r="H1049" i="8" s="1"/>
  <c r="H1071" i="8" s="1"/>
  <c r="G47" i="9" s="1"/>
  <c r="H47" i="9" s="1"/>
  <c r="I315" i="6"/>
  <c r="J315" i="6" s="1"/>
  <c r="J316" i="6" s="1"/>
  <c r="G60" i="7" s="1"/>
  <c r="W60" i="7" s="1"/>
  <c r="X60" i="7" s="1"/>
  <c r="E165" i="6"/>
  <c r="F165" i="6" s="1"/>
  <c r="F167" i="6" s="1"/>
  <c r="G935" i="6"/>
  <c r="H935" i="6" s="1"/>
  <c r="H937" i="6" s="1"/>
  <c r="F147" i="7" s="1"/>
  <c r="T147" i="7" s="1"/>
  <c r="U147" i="7" s="1"/>
  <c r="I2590" i="6"/>
  <c r="J2590" i="6" s="1"/>
  <c r="J2591" i="6" s="1"/>
  <c r="G434" i="7" s="1"/>
  <c r="W434" i="7" s="1"/>
  <c r="X434" i="7" s="1"/>
  <c r="H69" i="7"/>
  <c r="Z69" i="7" s="1"/>
  <c r="AA69" i="7" s="1"/>
  <c r="H625" i="7"/>
  <c r="Z625" i="7" s="1"/>
  <c r="AA625" i="7" s="1"/>
  <c r="G433" i="8"/>
  <c r="H433" i="8" s="1"/>
  <c r="G1428" i="6"/>
  <c r="H1428" i="6" s="1"/>
  <c r="H1429" i="6" s="1"/>
  <c r="F231" i="7" s="1"/>
  <c r="T231" i="7" s="1"/>
  <c r="U231" i="7" s="1"/>
  <c r="I77" i="8"/>
  <c r="J77" i="8" s="1"/>
  <c r="I62" i="6"/>
  <c r="J62" i="6" s="1"/>
  <c r="J63" i="6" s="1"/>
  <c r="G15" i="7" s="1"/>
  <c r="W15" i="7" s="1"/>
  <c r="X15" i="7" s="1"/>
  <c r="G333" i="8"/>
  <c r="H333" i="8" s="1"/>
  <c r="G662" i="8"/>
  <c r="H662" i="8" s="1"/>
  <c r="G672" i="8"/>
  <c r="H672" i="8" s="1"/>
  <c r="G634" i="8"/>
  <c r="H634" i="8" s="1"/>
  <c r="G626" i="8"/>
  <c r="H626" i="8" s="1"/>
  <c r="I56" i="6"/>
  <c r="J56" i="6" s="1"/>
  <c r="J57" i="6" s="1"/>
  <c r="G14" i="7" s="1"/>
  <c r="W14" i="7" s="1"/>
  <c r="X14" i="7" s="1"/>
  <c r="I1791" i="6"/>
  <c r="J1791" i="6" s="1"/>
  <c r="J1792" i="6" s="1"/>
  <c r="G295" i="7" s="1"/>
  <c r="W295" i="7" s="1"/>
  <c r="X295" i="7" s="1"/>
  <c r="G615" i="8"/>
  <c r="AY616" i="8" s="1"/>
  <c r="G58" i="8"/>
  <c r="AY59" i="8" s="1"/>
  <c r="I721" i="6"/>
  <c r="J721" i="6" s="1"/>
  <c r="I308" i="8"/>
  <c r="J308" i="8" s="1"/>
  <c r="G94" i="6"/>
  <c r="H94" i="6" s="1"/>
  <c r="H95" i="6" s="1"/>
  <c r="F21" i="7" s="1"/>
  <c r="T21" i="7" s="1"/>
  <c r="U21" i="7" s="1"/>
  <c r="I772" i="8"/>
  <c r="J772" i="8" s="1"/>
  <c r="I221" i="8"/>
  <c r="J221" i="8" s="1"/>
  <c r="I193" i="8"/>
  <c r="J193" i="8" s="1"/>
  <c r="G399" i="8"/>
  <c r="H399" i="8" s="1"/>
  <c r="I862" i="8"/>
  <c r="J862" i="8" s="1"/>
  <c r="G191" i="8"/>
  <c r="I370" i="8"/>
  <c r="J370" i="8" s="1"/>
  <c r="G421" i="8"/>
  <c r="H421" i="8" s="1"/>
  <c r="I716" i="8"/>
  <c r="J716" i="8" s="1"/>
  <c r="G1520" i="6"/>
  <c r="H1520" i="6" s="1"/>
  <c r="G548" i="8"/>
  <c r="G831" i="8"/>
  <c r="I353" i="8"/>
  <c r="J353" i="8" s="1"/>
  <c r="I820" i="8"/>
  <c r="J820" i="8" s="1"/>
  <c r="G419" i="8"/>
  <c r="H419" i="8" s="1"/>
  <c r="G401" i="8"/>
  <c r="H401" i="8" s="1"/>
  <c r="G829" i="8"/>
  <c r="G314" i="8"/>
  <c r="G97" i="8"/>
  <c r="I508" i="8"/>
  <c r="J508" i="8" s="1"/>
  <c r="K2108" i="6"/>
  <c r="I1140" i="6"/>
  <c r="J1140" i="6" s="1"/>
  <c r="J1142" i="6" s="1"/>
  <c r="G183" i="7" s="1"/>
  <c r="W183" i="7" s="1"/>
  <c r="X183" i="7" s="1"/>
  <c r="G223" i="6"/>
  <c r="H223" i="6" s="1"/>
  <c r="H224" i="6" s="1"/>
  <c r="F44" i="7" s="1"/>
  <c r="T44" i="7" s="1"/>
  <c r="U44" i="7" s="1"/>
  <c r="K2470" i="6"/>
  <c r="E198" i="6"/>
  <c r="F198" i="6" s="1"/>
  <c r="L2470" i="6"/>
  <c r="H87" i="7"/>
  <c r="Z87" i="7" s="1"/>
  <c r="AA87" i="7" s="1"/>
  <c r="L21" i="6"/>
  <c r="E772" i="8"/>
  <c r="L2186" i="6"/>
  <c r="L1984" i="6"/>
  <c r="H238" i="7"/>
  <c r="Z238" i="7" s="1"/>
  <c r="AA238" i="7" s="1"/>
  <c r="E498" i="8"/>
  <c r="AX499" i="8" s="1"/>
  <c r="L1465" i="6"/>
  <c r="H104" i="7"/>
  <c r="Z104" i="7" s="1"/>
  <c r="AA104" i="7" s="1"/>
  <c r="L605" i="6"/>
  <c r="L385" i="6"/>
  <c r="E141" i="8"/>
  <c r="AX142" i="8" s="1"/>
  <c r="L75" i="6"/>
  <c r="E31" i="8"/>
  <c r="AX32" i="8" s="1"/>
  <c r="J37" i="6"/>
  <c r="G10" i="7" s="1"/>
  <c r="W10" i="7" s="1"/>
  <c r="X10" i="7" s="1"/>
  <c r="K21" i="6"/>
  <c r="G84" i="6"/>
  <c r="H84" i="6" s="1"/>
  <c r="H85" i="6" s="1"/>
  <c r="F19" i="7" s="1"/>
  <c r="T19" i="7" s="1"/>
  <c r="U19" i="7" s="1"/>
  <c r="G31" i="6"/>
  <c r="H31" i="6" s="1"/>
  <c r="H32" i="6" s="1"/>
  <c r="F9" i="7" s="1"/>
  <c r="T9" i="7" s="1"/>
  <c r="U9" i="7" s="1"/>
  <c r="L2896" i="6"/>
  <c r="J2172" i="6"/>
  <c r="G365" i="7" s="1"/>
  <c r="W365" i="7" s="1"/>
  <c r="X365" i="7" s="1"/>
  <c r="G193" i="6"/>
  <c r="H193" i="6" s="1"/>
  <c r="H194" i="6" s="1"/>
  <c r="F38" i="7" s="1"/>
  <c r="T38" i="7" s="1"/>
  <c r="U38" i="7" s="1"/>
  <c r="E243" i="6"/>
  <c r="F243" i="6" s="1"/>
  <c r="K2460" i="6"/>
  <c r="J32" i="6"/>
  <c r="G9" i="7" s="1"/>
  <c r="W9" i="7" s="1"/>
  <c r="X9" i="7" s="1"/>
  <c r="G228" i="6"/>
  <c r="H228" i="6" s="1"/>
  <c r="H229" i="6" s="1"/>
  <c r="F45" i="7" s="1"/>
  <c r="T45" i="7" s="1"/>
  <c r="U45" i="7" s="1"/>
  <c r="H518" i="7"/>
  <c r="Z518" i="7" s="1"/>
  <c r="AA518" i="7" s="1"/>
  <c r="K4028" i="6"/>
  <c r="E248" i="6"/>
  <c r="K248" i="6" s="1"/>
  <c r="H362" i="7"/>
  <c r="Z362" i="7" s="1"/>
  <c r="AA362" i="7" s="1"/>
  <c r="I1707" i="6"/>
  <c r="J1707" i="6" s="1"/>
  <c r="J1708" i="6" s="1"/>
  <c r="G282" i="7" s="1"/>
  <c r="W282" i="7" s="1"/>
  <c r="X282" i="7" s="1"/>
  <c r="G275" i="6"/>
  <c r="H275" i="6" s="1"/>
  <c r="H276" i="6" s="1"/>
  <c r="F54" i="7" s="1"/>
  <c r="T54" i="7" s="1"/>
  <c r="U54" i="7" s="1"/>
  <c r="K3523" i="6"/>
  <c r="L2938" i="6"/>
  <c r="J2431" i="6"/>
  <c r="G410" i="7" s="1"/>
  <c r="W410" i="7" s="1"/>
  <c r="X410" i="7" s="1"/>
  <c r="H98" i="7"/>
  <c r="Z98" i="7" s="1"/>
  <c r="AA98" i="7" s="1"/>
  <c r="H349" i="7"/>
  <c r="Z349" i="7" s="1"/>
  <c r="AA349" i="7" s="1"/>
  <c r="L3758" i="6"/>
  <c r="L2963" i="6"/>
  <c r="I51" i="6"/>
  <c r="J51" i="6" s="1"/>
  <c r="J52" i="6" s="1"/>
  <c r="G13" i="7" s="1"/>
  <c r="W13" i="7" s="1"/>
  <c r="X13" i="7" s="1"/>
  <c r="I1801" i="6"/>
  <c r="J1801" i="6" s="1"/>
  <c r="J1802" i="6" s="1"/>
  <c r="G297" i="7" s="1"/>
  <c r="W297" i="7" s="1"/>
  <c r="X297" i="7" s="1"/>
  <c r="I1718" i="6"/>
  <c r="J1718" i="6" s="1"/>
  <c r="J1719" i="6" s="1"/>
  <c r="G284" i="7" s="1"/>
  <c r="W284" i="7" s="1"/>
  <c r="X284" i="7" s="1"/>
  <c r="J3662" i="6"/>
  <c r="L3662" i="6" s="1"/>
  <c r="I1702" i="6"/>
  <c r="J1702" i="6" s="1"/>
  <c r="J1703" i="6" s="1"/>
  <c r="G281" i="7" s="1"/>
  <c r="W281" i="7" s="1"/>
  <c r="X281" i="7" s="1"/>
  <c r="I1796" i="6"/>
  <c r="J1796" i="6" s="1"/>
  <c r="J1797" i="6" s="1"/>
  <c r="G296" i="7" s="1"/>
  <c r="W296" i="7" s="1"/>
  <c r="X296" i="7" s="1"/>
  <c r="L4023" i="6"/>
  <c r="L2718" i="6"/>
  <c r="H633" i="7"/>
  <c r="Z633" i="7" s="1"/>
  <c r="AA633" i="7" s="1"/>
  <c r="H2221" i="6"/>
  <c r="F374" i="7" s="1"/>
  <c r="T374" i="7" s="1"/>
  <c r="U374" i="7" s="1"/>
  <c r="I1728" i="6"/>
  <c r="J1728" i="6" s="1"/>
  <c r="J1729" i="6" s="1"/>
  <c r="G286" i="7" s="1"/>
  <c r="W286" i="7" s="1"/>
  <c r="X286" i="7" s="1"/>
  <c r="E559" i="7"/>
  <c r="Q559" i="7" s="1"/>
  <c r="R559" i="7" s="1"/>
  <c r="H86" i="7"/>
  <c r="Z86" i="7" s="1"/>
  <c r="AA86" i="7" s="1"/>
  <c r="H2201" i="6"/>
  <c r="F370" i="7" s="1"/>
  <c r="T370" i="7" s="1"/>
  <c r="U370" i="7" s="1"/>
  <c r="L562" i="6"/>
  <c r="K41" i="6"/>
  <c r="E177" i="6"/>
  <c r="F177" i="6" s="1"/>
  <c r="H1366" i="6"/>
  <c r="F221" i="7" s="1"/>
  <c r="T221" i="7" s="1"/>
  <c r="U221" i="7" s="1"/>
  <c r="H427" i="7"/>
  <c r="Z427" i="7" s="1"/>
  <c r="AA427" i="7" s="1"/>
  <c r="H2441" i="6"/>
  <c r="F411" i="7" s="1"/>
  <c r="T411" i="7" s="1"/>
  <c r="U411" i="7" s="1"/>
  <c r="H350" i="7"/>
  <c r="Z350" i="7" s="1"/>
  <c r="AA350" i="7" s="1"/>
  <c r="H602" i="7"/>
  <c r="Z602" i="7" s="1"/>
  <c r="AA602" i="7" s="1"/>
  <c r="E210" i="8"/>
  <c r="AX211" i="8" s="1"/>
  <c r="K3325" i="6"/>
  <c r="L2091" i="6"/>
  <c r="I294" i="6"/>
  <c r="J294" i="6" s="1"/>
  <c r="J295" i="6" s="1"/>
  <c r="G57" i="7" s="1"/>
  <c r="W57" i="7" s="1"/>
  <c r="X57" i="7" s="1"/>
  <c r="E902" i="8"/>
  <c r="K902" i="8" s="1"/>
  <c r="BA903" i="8" s="1"/>
  <c r="J3656" i="6"/>
  <c r="L3656" i="6" s="1"/>
  <c r="J3061" i="6"/>
  <c r="K3061" i="6"/>
  <c r="I1713" i="6"/>
  <c r="J1713" i="6" s="1"/>
  <c r="J1714" i="6" s="1"/>
  <c r="G283" i="7" s="1"/>
  <c r="W283" i="7" s="1"/>
  <c r="X283" i="7" s="1"/>
  <c r="I1697" i="6"/>
  <c r="J1697" i="6" s="1"/>
  <c r="J1698" i="6" s="1"/>
  <c r="G280" i="7" s="1"/>
  <c r="W280" i="7" s="1"/>
  <c r="X280" i="7" s="1"/>
  <c r="L3591" i="6"/>
  <c r="H681" i="7"/>
  <c r="Z681" i="7" s="1"/>
  <c r="AA681" i="7" s="1"/>
  <c r="J686" i="6"/>
  <c r="K686" i="6"/>
  <c r="E216" i="8"/>
  <c r="AX217" i="8" s="1"/>
  <c r="J12" i="6"/>
  <c r="G5" i="7" s="1"/>
  <c r="W5" i="7" s="1"/>
  <c r="X5" i="7" s="1"/>
  <c r="H384" i="7"/>
  <c r="Z384" i="7" s="1"/>
  <c r="AA384" i="7" s="1"/>
  <c r="I3234" i="6"/>
  <c r="H554" i="7"/>
  <c r="Z554" i="7" s="1"/>
  <c r="AA554" i="7" s="1"/>
  <c r="J3056" i="6"/>
  <c r="G515" i="7" s="1"/>
  <c r="E2427" i="6"/>
  <c r="F2427" i="6" s="1"/>
  <c r="L2427" i="6" s="1"/>
  <c r="L3977" i="6"/>
  <c r="G1371" i="6"/>
  <c r="H1371" i="6" s="1"/>
  <c r="H1378" i="6" s="1"/>
  <c r="F222" i="7" s="1"/>
  <c r="T222" i="7" s="1"/>
  <c r="U222" i="7" s="1"/>
  <c r="L3114" i="6"/>
  <c r="H628" i="7"/>
  <c r="Z628" i="7" s="1"/>
  <c r="AA628" i="7" s="1"/>
  <c r="H146" i="7"/>
  <c r="Z146" i="7" s="1"/>
  <c r="AA146" i="7" s="1"/>
  <c r="H674" i="7"/>
  <c r="Z674" i="7" s="1"/>
  <c r="AA674" i="7" s="1"/>
  <c r="E2417" i="6"/>
  <c r="K2417" i="6" s="1"/>
  <c r="K2179" i="6"/>
  <c r="L3731" i="6"/>
  <c r="L3300" i="6"/>
  <c r="E2447" i="6"/>
  <c r="K2447" i="6" s="1"/>
  <c r="L3912" i="6"/>
  <c r="H575" i="7"/>
  <c r="Z575" i="7" s="1"/>
  <c r="AA575" i="7" s="1"/>
  <c r="E910" i="8"/>
  <c r="AX911" i="8" s="1"/>
  <c r="H446" i="7"/>
  <c r="Z446" i="7" s="1"/>
  <c r="AA446" i="7" s="1"/>
  <c r="H1040" i="8"/>
  <c r="G920" i="6"/>
  <c r="H920" i="6" s="1"/>
  <c r="H922" i="6" s="1"/>
  <c r="F145" i="7" s="1"/>
  <c r="T145" i="7" s="1"/>
  <c r="U145" i="7" s="1"/>
  <c r="E320" i="6"/>
  <c r="F320" i="6" s="1"/>
  <c r="E338" i="6"/>
  <c r="F338" i="6" s="1"/>
  <c r="H524" i="7"/>
  <c r="Z524" i="7" s="1"/>
  <c r="AA524" i="7" s="1"/>
  <c r="L3108" i="6"/>
  <c r="L1311" i="6"/>
  <c r="K3989" i="6"/>
  <c r="J2471" i="6"/>
  <c r="G414" i="7" s="1"/>
  <c r="W414" i="7" s="1"/>
  <c r="X414" i="7" s="1"/>
  <c r="L2491" i="6"/>
  <c r="K2476" i="6"/>
  <c r="H2451" i="6"/>
  <c r="F412" i="7" s="1"/>
  <c r="T412" i="7" s="1"/>
  <c r="U412" i="7" s="1"/>
  <c r="L3493" i="6"/>
  <c r="G1028" i="6"/>
  <c r="H1028" i="6" s="1"/>
  <c r="H1029" i="6" s="1"/>
  <c r="F163" i="7" s="1"/>
  <c r="T163" i="7" s="1"/>
  <c r="U163" i="7" s="1"/>
  <c r="H334" i="6"/>
  <c r="F62" i="7" s="1"/>
  <c r="T62" i="7" s="1"/>
  <c r="U62" i="7" s="1"/>
  <c r="E594" i="7"/>
  <c r="Q594" i="7" s="1"/>
  <c r="R594" i="7" s="1"/>
  <c r="L3543" i="6"/>
  <c r="E302" i="8"/>
  <c r="AX303" i="8" s="1"/>
  <c r="G950" i="6"/>
  <c r="H950" i="6" s="1"/>
  <c r="H952" i="6" s="1"/>
  <c r="F149" i="7" s="1"/>
  <c r="T149" i="7" s="1"/>
  <c r="U149" i="7" s="1"/>
  <c r="H453" i="7"/>
  <c r="Z453" i="7" s="1"/>
  <c r="AA453" i="7" s="1"/>
  <c r="G3342" i="6"/>
  <c r="H3342" i="6" s="1"/>
  <c r="H3343" i="6" s="1"/>
  <c r="F561" i="7" s="1"/>
  <c r="T561" i="7" s="1"/>
  <c r="U561" i="7" s="1"/>
  <c r="J3964" i="6"/>
  <c r="G672" i="7" s="1"/>
  <c r="K3451" i="6"/>
  <c r="L2724" i="6"/>
  <c r="E416" i="7"/>
  <c r="Q416" i="7" s="1"/>
  <c r="R416" i="7" s="1"/>
  <c r="J3049" i="6"/>
  <c r="L3049" i="6" s="1"/>
  <c r="K2101" i="6"/>
  <c r="H253" i="7"/>
  <c r="Z253" i="7" s="1"/>
  <c r="AA253" i="7" s="1"/>
  <c r="L2101" i="6"/>
  <c r="F3452" i="6"/>
  <c r="E579" i="7" s="1"/>
  <c r="Q579" i="7" s="1"/>
  <c r="R579" i="7" s="1"/>
  <c r="L2694" i="6"/>
  <c r="K2466" i="6"/>
  <c r="K3667" i="6"/>
  <c r="J3667" i="6"/>
  <c r="L3989" i="6"/>
  <c r="J3990" i="6"/>
  <c r="J3181" i="6"/>
  <c r="K3181" i="6"/>
  <c r="G238" i="6"/>
  <c r="H238" i="6" s="1"/>
  <c r="H239" i="6" s="1"/>
  <c r="F47" i="7" s="1"/>
  <c r="T47" i="7" s="1"/>
  <c r="U47" i="7" s="1"/>
  <c r="G233" i="6"/>
  <c r="H233" i="6" s="1"/>
  <c r="H234" i="6" s="1"/>
  <c r="F46" i="7" s="1"/>
  <c r="T46" i="7" s="1"/>
  <c r="U46" i="7" s="1"/>
  <c r="G203" i="6"/>
  <c r="H203" i="6" s="1"/>
  <c r="H204" i="6" s="1"/>
  <c r="F40" i="7" s="1"/>
  <c r="T40" i="7" s="1"/>
  <c r="U40" i="7" s="1"/>
  <c r="G183" i="6"/>
  <c r="H183" i="6" s="1"/>
  <c r="H184" i="6" s="1"/>
  <c r="F36" i="7" s="1"/>
  <c r="T36" i="7" s="1"/>
  <c r="U36" i="7" s="1"/>
  <c r="I330" i="6"/>
  <c r="J330" i="6" s="1"/>
  <c r="K2849" i="6"/>
  <c r="J2849" i="6"/>
  <c r="H529" i="7"/>
  <c r="Z529" i="7" s="1"/>
  <c r="AA529" i="7" s="1"/>
  <c r="G1345" i="6"/>
  <c r="H1345" i="6" s="1"/>
  <c r="H1349" i="6" s="1"/>
  <c r="F219" i="7" s="1"/>
  <c r="T219" i="7" s="1"/>
  <c r="U219" i="7" s="1"/>
  <c r="F3524" i="6"/>
  <c r="E591" i="7" s="1"/>
  <c r="Q591" i="7" s="1"/>
  <c r="R591" i="7" s="1"/>
  <c r="L491" i="6"/>
  <c r="J3002" i="6"/>
  <c r="K3002" i="6"/>
  <c r="J3450" i="6"/>
  <c r="K3450" i="6"/>
  <c r="G1383" i="6"/>
  <c r="H1383" i="6" s="1"/>
  <c r="H1387" i="6" s="1"/>
  <c r="F223" i="7" s="1"/>
  <c r="T223" i="7" s="1"/>
  <c r="U223" i="7" s="1"/>
  <c r="G1336" i="6"/>
  <c r="H1336" i="6" s="1"/>
  <c r="H1340" i="6" s="1"/>
  <c r="F218" i="7" s="1"/>
  <c r="T218" i="7" s="1"/>
  <c r="U218" i="7" s="1"/>
  <c r="H572" i="7"/>
  <c r="Z572" i="7" s="1"/>
  <c r="AA572" i="7" s="1"/>
  <c r="I787" i="6"/>
  <c r="E456" i="6"/>
  <c r="E1585" i="6"/>
  <c r="H533" i="7"/>
  <c r="Z533" i="7" s="1"/>
  <c r="AA533" i="7" s="1"/>
  <c r="J3638" i="6"/>
  <c r="K3638" i="6"/>
  <c r="H504" i="7"/>
  <c r="Z504" i="7" s="1"/>
  <c r="AA504" i="7" s="1"/>
  <c r="E110" i="6"/>
  <c r="E171" i="6"/>
  <c r="F171" i="6" s="1"/>
  <c r="H348" i="7"/>
  <c r="Z348" i="7" s="1"/>
  <c r="AA348" i="7" s="1"/>
  <c r="L3142" i="6"/>
  <c r="L3716" i="6"/>
  <c r="G1050" i="6"/>
  <c r="H1050" i="6" s="1"/>
  <c r="H1051" i="6" s="1"/>
  <c r="F167" i="7" s="1"/>
  <c r="T167" i="7" s="1"/>
  <c r="U167" i="7" s="1"/>
  <c r="G1095" i="6"/>
  <c r="H1095" i="6" s="1"/>
  <c r="H1096" i="6" s="1"/>
  <c r="F175" i="7" s="1"/>
  <c r="T175" i="7" s="1"/>
  <c r="U175" i="7" s="1"/>
  <c r="G1061" i="6"/>
  <c r="H1061" i="6" s="1"/>
  <c r="H1062" i="6" s="1"/>
  <c r="F169" i="7" s="1"/>
  <c r="T169" i="7" s="1"/>
  <c r="U169" i="7" s="1"/>
  <c r="G1107" i="6"/>
  <c r="H1107" i="6" s="1"/>
  <c r="H1108" i="6" s="1"/>
  <c r="F177" i="7" s="1"/>
  <c r="T177" i="7" s="1"/>
  <c r="U177" i="7" s="1"/>
  <c r="G1119" i="6"/>
  <c r="H1119" i="6" s="1"/>
  <c r="H1120" i="6" s="1"/>
  <c r="F179" i="7" s="1"/>
  <c r="T179" i="7" s="1"/>
  <c r="U179" i="7" s="1"/>
  <c r="G1330" i="6"/>
  <c r="H1330" i="6" s="1"/>
  <c r="H1331" i="6" s="1"/>
  <c r="F217" i="7" s="1"/>
  <c r="T217" i="7" s="1"/>
  <c r="U217" i="7" s="1"/>
  <c r="G1131" i="6"/>
  <c r="H1131" i="6" s="1"/>
  <c r="H1132" i="6" s="1"/>
  <c r="F181" i="7" s="1"/>
  <c r="T181" i="7" s="1"/>
  <c r="U181" i="7" s="1"/>
  <c r="L371" i="6"/>
  <c r="I1570" i="6"/>
  <c r="J1570" i="6" s="1"/>
  <c r="J1571" i="6" s="1"/>
  <c r="G256" i="7" s="1"/>
  <c r="W256" i="7" s="1"/>
  <c r="X256" i="7" s="1"/>
  <c r="I1565" i="6"/>
  <c r="J1565" i="6" s="1"/>
  <c r="J1566" i="6" s="1"/>
  <c r="G255" i="7" s="1"/>
  <c r="W255" i="7" s="1"/>
  <c r="X255" i="7" s="1"/>
  <c r="L621" i="6"/>
  <c r="H380" i="7"/>
  <c r="Z380" i="7" s="1"/>
  <c r="AA380" i="7" s="1"/>
  <c r="L390" i="6"/>
  <c r="J393" i="6"/>
  <c r="L929" i="6"/>
  <c r="J3247" i="6"/>
  <c r="G546" i="7" s="1"/>
  <c r="W546" i="7" s="1"/>
  <c r="X546" i="7" s="1"/>
  <c r="H247" i="7"/>
  <c r="Z247" i="7" s="1"/>
  <c r="AA247" i="7" s="1"/>
  <c r="E75" i="7"/>
  <c r="Q75" i="7" s="1"/>
  <c r="R75" i="7" s="1"/>
  <c r="J2461" i="6"/>
  <c r="G413" i="7" s="1"/>
  <c r="W413" i="7" s="1"/>
  <c r="X413" i="7" s="1"/>
  <c r="L2126" i="6"/>
  <c r="H356" i="7"/>
  <c r="Z356" i="7" s="1"/>
  <c r="AA356" i="7" s="1"/>
  <c r="E995" i="8"/>
  <c r="H458" i="7"/>
  <c r="Z458" i="7" s="1"/>
  <c r="AA458" i="7" s="1"/>
  <c r="H499" i="7"/>
  <c r="Z499" i="7" s="1"/>
  <c r="AA499" i="7" s="1"/>
  <c r="E456" i="7"/>
  <c r="Q456" i="7" s="1"/>
  <c r="R456" i="7" s="1"/>
  <c r="K3554" i="6"/>
  <c r="E519" i="8"/>
  <c r="AX520" i="8" s="1"/>
  <c r="I340" i="6"/>
  <c r="J340" i="6" s="1"/>
  <c r="F3326" i="6"/>
  <c r="G1193" i="6"/>
  <c r="H1193" i="6" s="1"/>
  <c r="H1194" i="6" s="1"/>
  <c r="F192" i="7" s="1"/>
  <c r="T192" i="7" s="1"/>
  <c r="U192" i="7" s="1"/>
  <c r="L2975" i="6"/>
  <c r="E501" i="7"/>
  <c r="Q501" i="7" s="1"/>
  <c r="R501" i="7" s="1"/>
  <c r="H697" i="6"/>
  <c r="K697" i="6"/>
  <c r="G1760" i="6"/>
  <c r="H1760" i="6" s="1"/>
  <c r="G1769" i="6"/>
  <c r="H1769" i="6" s="1"/>
  <c r="G1750" i="6"/>
  <c r="H1750" i="6" s="1"/>
  <c r="G1741" i="6"/>
  <c r="H1741" i="6" s="1"/>
  <c r="I795" i="6"/>
  <c r="J795" i="6" s="1"/>
  <c r="I3402" i="6"/>
  <c r="J3402" i="6" s="1"/>
  <c r="J3403" i="6" s="1"/>
  <c r="G571" i="7" s="1"/>
  <c r="W571" i="7" s="1"/>
  <c r="X571" i="7" s="1"/>
  <c r="L3776" i="6"/>
  <c r="F3777" i="6"/>
  <c r="J3775" i="6"/>
  <c r="K3775" i="6"/>
  <c r="L2381" i="6"/>
  <c r="G3868" i="6"/>
  <c r="H3868" i="6" s="1"/>
  <c r="H3869" i="6" s="1"/>
  <c r="F652" i="7" s="1"/>
  <c r="T652" i="7" s="1"/>
  <c r="U652" i="7" s="1"/>
  <c r="F450" i="6"/>
  <c r="K450" i="6"/>
  <c r="G315" i="6"/>
  <c r="H523" i="7"/>
  <c r="Z523" i="7" s="1"/>
  <c r="AA523" i="7" s="1"/>
  <c r="G2171" i="6"/>
  <c r="H2171" i="6" s="1"/>
  <c r="H2172" i="6" s="1"/>
  <c r="F365" i="7" s="1"/>
  <c r="T365" i="7" s="1"/>
  <c r="U365" i="7" s="1"/>
  <c r="G2163" i="6"/>
  <c r="H2163" i="6" s="1"/>
  <c r="H2164" i="6" s="1"/>
  <c r="F364" i="7" s="1"/>
  <c r="T364" i="7" s="1"/>
  <c r="U364" i="7" s="1"/>
  <c r="G2178" i="6"/>
  <c r="H2178" i="6" s="1"/>
  <c r="H2180" i="6" s="1"/>
  <c r="F366" i="7" s="1"/>
  <c r="T366" i="7" s="1"/>
  <c r="U366" i="7" s="1"/>
  <c r="K3596" i="6"/>
  <c r="J3596" i="6"/>
  <c r="E137" i="8"/>
  <c r="H67" i="7"/>
  <c r="Z67" i="7" s="1"/>
  <c r="AA67" i="7" s="1"/>
  <c r="L3151" i="6"/>
  <c r="J3152" i="6"/>
  <c r="J3102" i="6"/>
  <c r="L3101" i="6"/>
  <c r="H2560" i="6"/>
  <c r="K2560" i="6"/>
  <c r="F2746" i="6"/>
  <c r="K2746" i="6"/>
  <c r="F3224" i="6"/>
  <c r="K3224" i="6"/>
  <c r="F3689" i="6"/>
  <c r="K3689" i="6"/>
  <c r="I1376" i="6"/>
  <c r="J1376" i="6" s="1"/>
  <c r="I1364" i="6"/>
  <c r="J1364" i="6" s="1"/>
  <c r="G1723" i="6"/>
  <c r="H1723" i="6" s="1"/>
  <c r="H1724" i="6" s="1"/>
  <c r="F285" i="7" s="1"/>
  <c r="T285" i="7" s="1"/>
  <c r="U285" i="7" s="1"/>
  <c r="G1806" i="6"/>
  <c r="H1806" i="6" s="1"/>
  <c r="H1807" i="6" s="1"/>
  <c r="F298" i="7" s="1"/>
  <c r="T298" i="7" s="1"/>
  <c r="U298" i="7" s="1"/>
  <c r="G989" i="6"/>
  <c r="H989" i="6" s="1"/>
  <c r="H990" i="6" s="1"/>
  <c r="F156" i="7" s="1"/>
  <c r="T156" i="7" s="1"/>
  <c r="U156" i="7" s="1"/>
  <c r="G1033" i="6"/>
  <c r="H1033" i="6" s="1"/>
  <c r="H1034" i="6" s="1"/>
  <c r="F164" i="7" s="1"/>
  <c r="T164" i="7" s="1"/>
  <c r="U164" i="7" s="1"/>
  <c r="G1066" i="6"/>
  <c r="H1066" i="6" s="1"/>
  <c r="H1067" i="6" s="1"/>
  <c r="F170" i="7" s="1"/>
  <c r="T170" i="7" s="1"/>
  <c r="U170" i="7" s="1"/>
  <c r="G1077" i="6"/>
  <c r="H1077" i="6" s="1"/>
  <c r="H1078" i="6" s="1"/>
  <c r="F172" i="7" s="1"/>
  <c r="T172" i="7" s="1"/>
  <c r="U172" i="7" s="1"/>
  <c r="G1022" i="6"/>
  <c r="H1022" i="6" s="1"/>
  <c r="H1023" i="6" s="1"/>
  <c r="F162" i="7" s="1"/>
  <c r="T162" i="7" s="1"/>
  <c r="U162" i="7" s="1"/>
  <c r="L1511" i="6"/>
  <c r="F486" i="7"/>
  <c r="L2885" i="6"/>
  <c r="G3346" i="6"/>
  <c r="H3346" i="6" s="1"/>
  <c r="H3348" i="6" s="1"/>
  <c r="F562" i="7" s="1"/>
  <c r="T562" i="7" s="1"/>
  <c r="U562" i="7" s="1"/>
  <c r="G1160" i="6"/>
  <c r="H1160" i="6" s="1"/>
  <c r="H1162" i="6" s="1"/>
  <c r="F187" i="7" s="1"/>
  <c r="T187" i="7" s="1"/>
  <c r="U187" i="7" s="1"/>
  <c r="G3212" i="6"/>
  <c r="H3212" i="6" s="1"/>
  <c r="H3213" i="6" s="1"/>
  <c r="F540" i="7" s="1"/>
  <c r="L3498" i="6"/>
  <c r="E587" i="7"/>
  <c r="Q587" i="7" s="1"/>
  <c r="R587" i="7" s="1"/>
  <c r="J3487" i="6"/>
  <c r="K3487" i="6"/>
  <c r="F682" i="7"/>
  <c r="H2901" i="6"/>
  <c r="K2901" i="6"/>
  <c r="G953" i="8"/>
  <c r="H495" i="7"/>
  <c r="Z495" i="7" s="1"/>
  <c r="AA495" i="7" s="1"/>
  <c r="E1590" i="6"/>
  <c r="F1590" i="6" s="1"/>
  <c r="J2996" i="6"/>
  <c r="K2996" i="6"/>
  <c r="G300" i="6"/>
  <c r="H300" i="6" s="1"/>
  <c r="G293" i="6"/>
  <c r="H293" i="6" s="1"/>
  <c r="H295" i="6" s="1"/>
  <c r="F57" i="7" s="1"/>
  <c r="T57" i="7" s="1"/>
  <c r="U57" i="7" s="1"/>
  <c r="G286" i="6"/>
  <c r="H286" i="6" s="1"/>
  <c r="J1978" i="6"/>
  <c r="L1977" i="6"/>
  <c r="K140" i="6"/>
  <c r="J140" i="6"/>
  <c r="G1140" i="6"/>
  <c r="H1140" i="6" s="1"/>
  <c r="H1142" i="6" s="1"/>
  <c r="F183" i="7" s="1"/>
  <c r="T183" i="7" s="1"/>
  <c r="U183" i="7" s="1"/>
  <c r="G1150" i="6"/>
  <c r="H1150" i="6" s="1"/>
  <c r="H1152" i="6" s="1"/>
  <c r="F185" i="7" s="1"/>
  <c r="T185" i="7" s="1"/>
  <c r="U185" i="7" s="1"/>
  <c r="K3572" i="6"/>
  <c r="J3572" i="6"/>
  <c r="E671" i="7"/>
  <c r="Q671" i="7" s="1"/>
  <c r="R671" i="7" s="1"/>
  <c r="J4029" i="6"/>
  <c r="G682" i="7" s="1"/>
  <c r="W682" i="7" s="1"/>
  <c r="X682" i="7" s="1"/>
  <c r="L4028" i="6"/>
  <c r="G331" i="7"/>
  <c r="L1990" i="6"/>
  <c r="K912" i="6"/>
  <c r="J912" i="6"/>
  <c r="E214" i="8"/>
  <c r="AX215" i="8" s="1"/>
  <c r="J3958" i="6"/>
  <c r="G671" i="7" s="1"/>
  <c r="W671" i="7" s="1"/>
  <c r="X671" i="7" s="1"/>
  <c r="L3957" i="6"/>
  <c r="G839" i="6"/>
  <c r="H576" i="7"/>
  <c r="Z576" i="7" s="1"/>
  <c r="AA576" i="7" s="1"/>
  <c r="E447" i="7"/>
  <c r="Q447" i="7" s="1"/>
  <c r="R447" i="7" s="1"/>
  <c r="L2656" i="6"/>
  <c r="G1072" i="6"/>
  <c r="H1072" i="6" s="1"/>
  <c r="H1073" i="6" s="1"/>
  <c r="F171" i="7" s="1"/>
  <c r="T171" i="7" s="1"/>
  <c r="U171" i="7" s="1"/>
  <c r="G1083" i="6"/>
  <c r="H1083" i="6" s="1"/>
  <c r="H1084" i="6" s="1"/>
  <c r="F173" i="7" s="1"/>
  <c r="T173" i="7" s="1"/>
  <c r="U173" i="7" s="1"/>
  <c r="L1501" i="6"/>
  <c r="E245" i="7"/>
  <c r="Q245" i="7" s="1"/>
  <c r="R245" i="7" s="1"/>
  <c r="F532" i="7"/>
  <c r="L3157" i="6"/>
  <c r="G394" i="7"/>
  <c r="L2322" i="6"/>
  <c r="H590" i="7"/>
  <c r="Z590" i="7" s="1"/>
  <c r="AA590" i="7" s="1"/>
  <c r="L3233" i="6"/>
  <c r="J2192" i="6"/>
  <c r="L2191" i="6"/>
  <c r="G629" i="7"/>
  <c r="L3736" i="6"/>
  <c r="L2393" i="6"/>
  <c r="L404" i="6"/>
  <c r="E72" i="7"/>
  <c r="Q72" i="7" s="1"/>
  <c r="R72" i="7" s="1"/>
  <c r="F528" i="7"/>
  <c r="L3136" i="6"/>
  <c r="G1608" i="6"/>
  <c r="H1608" i="6" s="1"/>
  <c r="H1609" i="6" s="1"/>
  <c r="F263" i="7" s="1"/>
  <c r="T263" i="7" s="1"/>
  <c r="U263" i="7" s="1"/>
  <c r="G1614" i="6"/>
  <c r="H1614" i="6" s="1"/>
  <c r="H1615" i="6" s="1"/>
  <c r="F264" i="7" s="1"/>
  <c r="T264" i="7" s="1"/>
  <c r="U264" i="7" s="1"/>
  <c r="G244" i="7"/>
  <c r="L1496" i="6"/>
  <c r="J3650" i="6"/>
  <c r="K3650" i="6"/>
  <c r="E966" i="8"/>
  <c r="H444" i="7"/>
  <c r="Z444" i="7" s="1"/>
  <c r="AA444" i="7" s="1"/>
  <c r="E556" i="7"/>
  <c r="Q556" i="7" s="1"/>
  <c r="R556" i="7" s="1"/>
  <c r="L3313" i="6"/>
  <c r="J2561" i="6"/>
  <c r="K2561" i="6"/>
  <c r="E105" i="6"/>
  <c r="H503" i="7"/>
  <c r="Z503" i="7" s="1"/>
  <c r="AA503" i="7" s="1"/>
  <c r="H214" i="7"/>
  <c r="Z214" i="7" s="1"/>
  <c r="AA214" i="7" s="1"/>
  <c r="G1490" i="6"/>
  <c r="H1490" i="6" s="1"/>
  <c r="H1491" i="6" s="1"/>
  <c r="F243" i="7" s="1"/>
  <c r="T243" i="7" s="1"/>
  <c r="U243" i="7" s="1"/>
  <c r="G1485" i="6"/>
  <c r="H1485" i="6" s="1"/>
  <c r="H1486" i="6" s="1"/>
  <c r="F242" i="7" s="1"/>
  <c r="T242" i="7" s="1"/>
  <c r="U242" i="7" s="1"/>
  <c r="E995" i="6"/>
  <c r="E1039" i="6"/>
  <c r="E1028" i="6"/>
  <c r="H586" i="7"/>
  <c r="Z586" i="7" s="1"/>
  <c r="AA586" i="7" s="1"/>
  <c r="L2139" i="6"/>
  <c r="E359" i="7"/>
  <c r="Q359" i="7" s="1"/>
  <c r="R359" i="7" s="1"/>
  <c r="J3069" i="6"/>
  <c r="K3069" i="6"/>
  <c r="E1044" i="6"/>
  <c r="F1044" i="6" s="1"/>
  <c r="F1045" i="6" s="1"/>
  <c r="E166" i="7" s="1"/>
  <c r="Q166" i="7" s="1"/>
  <c r="R166" i="7" s="1"/>
  <c r="E967" i="6"/>
  <c r="F967" i="6" s="1"/>
  <c r="F968" i="6" s="1"/>
  <c r="E956" i="6"/>
  <c r="F956" i="6" s="1"/>
  <c r="F957" i="6" s="1"/>
  <c r="E1055" i="6"/>
  <c r="F1055" i="6" s="1"/>
  <c r="F1056" i="6" s="1"/>
  <c r="E1011" i="6"/>
  <c r="F1011" i="6" s="1"/>
  <c r="F1012" i="6" s="1"/>
  <c r="E1000" i="6"/>
  <c r="F1000" i="6" s="1"/>
  <c r="F1001" i="6" s="1"/>
  <c r="E978" i="6"/>
  <c r="F978" i="6" s="1"/>
  <c r="F979" i="6" s="1"/>
  <c r="E595" i="7"/>
  <c r="Q595" i="7" s="1"/>
  <c r="R595" i="7" s="1"/>
  <c r="F3741" i="6"/>
  <c r="K3741" i="6"/>
  <c r="L3426" i="6"/>
  <c r="L3721" i="6"/>
  <c r="I1786" i="6"/>
  <c r="J1786" i="6" s="1"/>
  <c r="J1787" i="6" s="1"/>
  <c r="G294" i="7" s="1"/>
  <c r="W294" i="7" s="1"/>
  <c r="X294" i="7" s="1"/>
  <c r="I1644" i="6"/>
  <c r="J1644" i="6" s="1"/>
  <c r="J1645" i="6" s="1"/>
  <c r="G270" i="7" s="1"/>
  <c r="W270" i="7" s="1"/>
  <c r="X270" i="7" s="1"/>
  <c r="I1692" i="6"/>
  <c r="J1692" i="6" s="1"/>
  <c r="J1693" i="6" s="1"/>
  <c r="G279" i="7" s="1"/>
  <c r="W279" i="7" s="1"/>
  <c r="X279" i="7" s="1"/>
  <c r="I1775" i="6"/>
  <c r="J1775" i="6" s="1"/>
  <c r="J1776" i="6" s="1"/>
  <c r="G292" i="7" s="1"/>
  <c r="W292" i="7" s="1"/>
  <c r="X292" i="7" s="1"/>
  <c r="I1680" i="6"/>
  <c r="J1680" i="6" s="1"/>
  <c r="J1681" i="6" s="1"/>
  <c r="G277" i="7" s="1"/>
  <c r="W277" i="7" s="1"/>
  <c r="X277" i="7" s="1"/>
  <c r="I1669" i="6"/>
  <c r="J1669" i="6" s="1"/>
  <c r="J1670" i="6" s="1"/>
  <c r="G275" i="7" s="1"/>
  <c r="W275" i="7" s="1"/>
  <c r="X275" i="7" s="1"/>
  <c r="I1659" i="6"/>
  <c r="J1659" i="6" s="1"/>
  <c r="J1660" i="6" s="1"/>
  <c r="G273" i="7" s="1"/>
  <c r="W273" i="7" s="1"/>
  <c r="X273" i="7" s="1"/>
  <c r="I1649" i="6"/>
  <c r="J1649" i="6" s="1"/>
  <c r="J1650" i="6" s="1"/>
  <c r="G271" i="7" s="1"/>
  <c r="W271" i="7" s="1"/>
  <c r="X271" i="7" s="1"/>
  <c r="I1639" i="6"/>
  <c r="J1639" i="6" s="1"/>
  <c r="J1640" i="6" s="1"/>
  <c r="G269" i="7" s="1"/>
  <c r="W269" i="7" s="1"/>
  <c r="X269" i="7" s="1"/>
  <c r="I1629" i="6"/>
  <c r="J1629" i="6" s="1"/>
  <c r="J1630" i="6" s="1"/>
  <c r="G267" i="7" s="1"/>
  <c r="W267" i="7" s="1"/>
  <c r="X267" i="7" s="1"/>
  <c r="I1674" i="6"/>
  <c r="J1674" i="6" s="1"/>
  <c r="J1675" i="6" s="1"/>
  <c r="G276" i="7" s="1"/>
  <c r="W276" i="7" s="1"/>
  <c r="X276" i="7" s="1"/>
  <c r="I1780" i="6"/>
  <c r="J1780" i="6" s="1"/>
  <c r="J1781" i="6" s="1"/>
  <c r="G293" i="7" s="1"/>
  <c r="W293" i="7" s="1"/>
  <c r="X293" i="7" s="1"/>
  <c r="I1654" i="6"/>
  <c r="J1654" i="6" s="1"/>
  <c r="J1655" i="6" s="1"/>
  <c r="G272" i="7" s="1"/>
  <c r="W272" i="7" s="1"/>
  <c r="X272" i="7" s="1"/>
  <c r="I1686" i="6"/>
  <c r="J1686" i="6" s="1"/>
  <c r="J1687" i="6" s="1"/>
  <c r="G278" i="7" s="1"/>
  <c r="W278" i="7" s="1"/>
  <c r="X278" i="7" s="1"/>
  <c r="I1634" i="6"/>
  <c r="J1634" i="6" s="1"/>
  <c r="J1635" i="6" s="1"/>
  <c r="G268" i="7" s="1"/>
  <c r="W268" i="7" s="1"/>
  <c r="X268" i="7" s="1"/>
  <c r="I1664" i="6"/>
  <c r="J1664" i="6" s="1"/>
  <c r="J1665" i="6" s="1"/>
  <c r="G274" i="7" s="1"/>
  <c r="W274" i="7" s="1"/>
  <c r="X274" i="7" s="1"/>
  <c r="G631" i="7"/>
  <c r="L3748" i="6"/>
  <c r="H589" i="7"/>
  <c r="Z589" i="7" s="1"/>
  <c r="AA589" i="7" s="1"/>
  <c r="L3511" i="6"/>
  <c r="E476" i="6"/>
  <c r="K476" i="6" s="1"/>
  <c r="L989" i="8"/>
  <c r="G28" i="9"/>
  <c r="H28" i="9" s="1"/>
  <c r="G30" i="9"/>
  <c r="H30" i="9" s="1"/>
  <c r="I43" i="9"/>
  <c r="J43" i="9" s="1"/>
  <c r="G21" i="9"/>
  <c r="H21" i="9" s="1"/>
  <c r="G22" i="9"/>
  <c r="H22" i="9" s="1"/>
  <c r="G10" i="9"/>
  <c r="H10" i="9" s="1"/>
  <c r="G41" i="9"/>
  <c r="H41" i="9" s="1"/>
  <c r="I17" i="9"/>
  <c r="J17" i="9" s="1"/>
  <c r="G25" i="9"/>
  <c r="H25" i="9" s="1"/>
  <c r="G34" i="9"/>
  <c r="H34" i="9" s="1"/>
  <c r="L412" i="6"/>
  <c r="E73" i="7"/>
  <c r="Q73" i="7" s="1"/>
  <c r="R73" i="7" s="1"/>
  <c r="F3696" i="6"/>
  <c r="G24" i="9"/>
  <c r="H24" i="9" s="1"/>
  <c r="I33" i="9"/>
  <c r="J33" i="9" s="1"/>
  <c r="I30" i="9"/>
  <c r="J30" i="9" s="1"/>
  <c r="I794" i="6"/>
  <c r="H573" i="7"/>
  <c r="Z573" i="7" s="1"/>
  <c r="AA573" i="7" s="1"/>
  <c r="I786" i="6"/>
  <c r="G17" i="9"/>
  <c r="H17" i="9" s="1"/>
  <c r="H405" i="7"/>
  <c r="Z405" i="7" s="1"/>
  <c r="AA405" i="7" s="1"/>
  <c r="E856" i="8"/>
  <c r="AX857" i="8" s="1"/>
  <c r="I31" i="9"/>
  <c r="J31" i="9" s="1"/>
  <c r="F3421" i="6"/>
  <c r="L3417" i="6"/>
  <c r="L1165" i="6"/>
  <c r="F1171" i="6"/>
  <c r="E3266" i="6"/>
  <c r="L3265" i="6"/>
  <c r="F3064" i="6"/>
  <c r="L3063" i="6"/>
  <c r="J2670" i="6"/>
  <c r="G449" i="7" s="1"/>
  <c r="W449" i="7" s="1"/>
  <c r="X449" i="7" s="1"/>
  <c r="L2666" i="6"/>
  <c r="E2419" i="6"/>
  <c r="L2418" i="6"/>
  <c r="F823" i="6"/>
  <c r="L822" i="6"/>
  <c r="L3967" i="6"/>
  <c r="E3969" i="6"/>
  <c r="F3918" i="6"/>
  <c r="L3915" i="6"/>
  <c r="E3855" i="6"/>
  <c r="L3854" i="6"/>
  <c r="E3828" i="6"/>
  <c r="L3827" i="6"/>
  <c r="E747" i="6"/>
  <c r="L742" i="6"/>
  <c r="E734" i="6"/>
  <c r="L730" i="6"/>
  <c r="E832" i="6"/>
  <c r="L831" i="6"/>
  <c r="K752" i="8"/>
  <c r="BA753" i="8" s="1"/>
  <c r="F752" i="8"/>
  <c r="F800" i="8"/>
  <c r="F143" i="8"/>
  <c r="F701" i="8"/>
  <c r="F517" i="8"/>
  <c r="F306" i="8"/>
  <c r="F198" i="8"/>
  <c r="G46" i="9"/>
  <c r="H46" i="9" s="1"/>
  <c r="F802" i="8"/>
  <c r="F529" i="8"/>
  <c r="H402" i="7"/>
  <c r="Z402" i="7" s="1"/>
  <c r="AA402" i="7" s="1"/>
  <c r="E849" i="8"/>
  <c r="AX850" i="8" s="1"/>
  <c r="G18" i="9"/>
  <c r="H18" i="9" s="1"/>
  <c r="F2625" i="6"/>
  <c r="L2623" i="6"/>
  <c r="E2339" i="6"/>
  <c r="L2338" i="6"/>
  <c r="F3090" i="6"/>
  <c r="L3086" i="6"/>
  <c r="J3261" i="6"/>
  <c r="G548" i="7" s="1"/>
  <c r="L3257" i="6"/>
  <c r="E3318" i="6"/>
  <c r="L3317" i="6"/>
  <c r="F309" i="6"/>
  <c r="L306" i="6"/>
  <c r="F3864" i="6"/>
  <c r="L3862" i="6"/>
  <c r="F2880" i="6"/>
  <c r="L2877" i="6"/>
  <c r="L2023" i="6"/>
  <c r="F2027" i="6"/>
  <c r="E3939" i="6"/>
  <c r="L3938" i="6"/>
  <c r="L2352" i="6"/>
  <c r="E2353" i="6"/>
  <c r="E3360" i="6"/>
  <c r="L3359" i="6"/>
  <c r="F3382" i="6"/>
  <c r="L3378" i="6"/>
  <c r="K858" i="8"/>
  <c r="BA859" i="8" s="1"/>
  <c r="F858" i="8"/>
  <c r="L858" i="8" s="1"/>
  <c r="F798" i="8"/>
  <c r="K429" i="8"/>
  <c r="BA430" i="8" s="1"/>
  <c r="F429" i="8"/>
  <c r="L429" i="8" s="1"/>
  <c r="F691" i="8"/>
  <c r="F808" i="8"/>
  <c r="H82" i="7"/>
  <c r="Z82" i="7" s="1"/>
  <c r="AA82" i="7" s="1"/>
  <c r="E168" i="8"/>
  <c r="AX169" i="8" s="1"/>
  <c r="H403" i="7"/>
  <c r="Z403" i="7" s="1"/>
  <c r="AA403" i="7" s="1"/>
  <c r="E851" i="8"/>
  <c r="AX852" i="8" s="1"/>
  <c r="F3805" i="6"/>
  <c r="L3804" i="6"/>
  <c r="F266" i="6"/>
  <c r="L263" i="6"/>
  <c r="L3366" i="6"/>
  <c r="E3367" i="6"/>
  <c r="E4002" i="6"/>
  <c r="L4001" i="6"/>
  <c r="L3468" i="6"/>
  <c r="E3470" i="6"/>
  <c r="E2439" i="6"/>
  <c r="L2438" i="6"/>
  <c r="E151" i="6"/>
  <c r="L150" i="6"/>
  <c r="G383" i="7"/>
  <c r="L2268" i="6"/>
  <c r="F2914" i="6"/>
  <c r="L2911" i="6"/>
  <c r="F815" i="6"/>
  <c r="L814" i="6"/>
  <c r="L3217" i="6"/>
  <c r="E3218" i="6"/>
  <c r="E838" i="6"/>
  <c r="L837" i="6"/>
  <c r="E660" i="7"/>
  <c r="Q660" i="7" s="1"/>
  <c r="R660" i="7" s="1"/>
  <c r="L3902" i="6"/>
  <c r="E3401" i="6"/>
  <c r="L3400" i="6"/>
  <c r="F2926" i="6"/>
  <c r="L2925" i="6"/>
  <c r="L1993" i="6"/>
  <c r="F1996" i="6"/>
  <c r="F745" i="8"/>
  <c r="L745" i="8" s="1"/>
  <c r="K745" i="8"/>
  <c r="BA746" i="8" s="1"/>
  <c r="F1045" i="8"/>
  <c r="K1045" i="8"/>
  <c r="BA1046" i="8" s="1"/>
  <c r="F695" i="8"/>
  <c r="K924" i="8"/>
  <c r="BA925" i="8" s="1"/>
  <c r="F924" i="8"/>
  <c r="L924" i="8" s="1"/>
  <c r="F762" i="8"/>
  <c r="F847" i="8"/>
  <c r="K726" i="8"/>
  <c r="BA727" i="8" s="1"/>
  <c r="F726" i="8"/>
  <c r="L726" i="8" s="1"/>
  <c r="F733" i="8"/>
  <c r="E3277" i="6"/>
  <c r="L3276" i="6"/>
  <c r="E2686" i="6"/>
  <c r="L2685" i="6"/>
  <c r="F3126" i="6"/>
  <c r="L3123" i="6"/>
  <c r="G343" i="7"/>
  <c r="L2057" i="6"/>
  <c r="E3252" i="6"/>
  <c r="L3251" i="6"/>
  <c r="E2661" i="6"/>
  <c r="L2660" i="6"/>
  <c r="F3120" i="6"/>
  <c r="L3117" i="6"/>
  <c r="E793" i="6"/>
  <c r="L792" i="6"/>
  <c r="F68" i="6"/>
  <c r="L66" i="6"/>
  <c r="L3632" i="6"/>
  <c r="F3633" i="6"/>
  <c r="E785" i="6"/>
  <c r="L784" i="6"/>
  <c r="F981" i="8"/>
  <c r="L981" i="8" s="1"/>
  <c r="K981" i="8"/>
  <c r="BA982" i="8" s="1"/>
  <c r="F854" i="8"/>
  <c r="K854" i="8"/>
  <c r="BA855" i="8" s="1"/>
  <c r="F760" i="8"/>
  <c r="L760" i="8" s="1"/>
  <c r="K760" i="8"/>
  <c r="BA761" i="8" s="1"/>
  <c r="F970" i="8"/>
  <c r="H85" i="7"/>
  <c r="Z85" i="7" s="1"/>
  <c r="AA85" i="7" s="1"/>
  <c r="E175" i="8"/>
  <c r="AX176" i="8" s="1"/>
  <c r="E2449" i="6"/>
  <c r="L2448" i="6"/>
  <c r="L137" i="6"/>
  <c r="F141" i="6"/>
  <c r="L3055" i="6"/>
  <c r="F3056" i="6"/>
  <c r="E515" i="7" s="1"/>
  <c r="Q515" i="7" s="1"/>
  <c r="R515" i="7" s="1"/>
  <c r="G1749" i="6"/>
  <c r="H1749" i="6" s="1"/>
  <c r="G1740" i="6"/>
  <c r="H1740" i="6" s="1"/>
  <c r="G1759" i="6"/>
  <c r="H1759" i="6" s="1"/>
  <c r="G1768" i="6"/>
  <c r="H1768" i="6" s="1"/>
  <c r="E3353" i="6"/>
  <c r="L3352" i="6"/>
  <c r="L3372" i="6"/>
  <c r="E3374" i="6"/>
  <c r="J3279" i="6"/>
  <c r="G551" i="7" s="1"/>
  <c r="W551" i="7" s="1"/>
  <c r="X551" i="7" s="1"/>
  <c r="L3275" i="6"/>
  <c r="E2429" i="6"/>
  <c r="L2428" i="6"/>
  <c r="E1537" i="6"/>
  <c r="L1536" i="6"/>
  <c r="F364" i="6"/>
  <c r="L360" i="6"/>
  <c r="E2675" i="6"/>
  <c r="L2674" i="6"/>
  <c r="F2944" i="6"/>
  <c r="L2941" i="6"/>
  <c r="G568" i="7"/>
  <c r="L3388" i="6"/>
  <c r="F357" i="6"/>
  <c r="L353" i="6"/>
  <c r="E3284" i="6"/>
  <c r="L3283" i="6"/>
  <c r="F2874" i="6"/>
  <c r="E484" i="7" s="1"/>
  <c r="Q484" i="7" s="1"/>
  <c r="R484" i="7" s="1"/>
  <c r="L2917" i="6"/>
  <c r="F2920" i="6"/>
  <c r="E4009" i="6"/>
  <c r="L4008" i="6"/>
  <c r="F1319" i="6"/>
  <c r="L1317" i="6"/>
  <c r="F2891" i="6"/>
  <c r="L2888" i="6"/>
  <c r="F134" i="6"/>
  <c r="L130" i="6"/>
  <c r="L1174" i="6"/>
  <c r="F1182" i="6"/>
  <c r="F997" i="8"/>
  <c r="L997" i="8" s="1"/>
  <c r="K997" i="8"/>
  <c r="BA998" i="8" s="1"/>
  <c r="F922" i="8"/>
  <c r="K479" i="8"/>
  <c r="BA480" i="8" s="1"/>
  <c r="F479" i="8"/>
  <c r="L479" i="8" s="1"/>
  <c r="F833" i="8"/>
  <c r="K951" i="8"/>
  <c r="BA952" i="8" s="1"/>
  <c r="F951" i="8"/>
  <c r="L951" i="8" s="1"/>
  <c r="I341" i="6"/>
  <c r="J341" i="6" s="1"/>
  <c r="I323" i="6"/>
  <c r="J323" i="6" s="1"/>
  <c r="K266" i="8"/>
  <c r="BA267" i="8" s="1"/>
  <c r="F266" i="8"/>
  <c r="L266" i="8" s="1"/>
  <c r="F471" i="8"/>
  <c r="L471" i="8" s="1"/>
  <c r="K471" i="8"/>
  <c r="BA472" i="8" s="1"/>
  <c r="H395" i="7"/>
  <c r="Z395" i="7" s="1"/>
  <c r="AA395" i="7" s="1"/>
  <c r="E835" i="8"/>
  <c r="AX836" i="8" s="1"/>
  <c r="H330" i="7"/>
  <c r="Z330" i="7" s="1"/>
  <c r="AA330" i="7" s="1"/>
  <c r="I32" i="9"/>
  <c r="J32" i="9" s="1"/>
  <c r="H2104" i="6"/>
  <c r="F352" i="7" s="1"/>
  <c r="T352" i="7" s="1"/>
  <c r="U352" i="7" s="1"/>
  <c r="E3305" i="6"/>
  <c r="L3303" i="6"/>
  <c r="E3995" i="6"/>
  <c r="L3994" i="6"/>
  <c r="F2631" i="6"/>
  <c r="L2629" i="6"/>
  <c r="J3254" i="6"/>
  <c r="G547" i="7" s="1"/>
  <c r="L3250" i="6"/>
  <c r="E2332" i="6"/>
  <c r="L2331" i="6"/>
  <c r="I40" i="9"/>
  <c r="J40" i="9" s="1"/>
  <c r="F316" i="6"/>
  <c r="E1526" i="6"/>
  <c r="L1525" i="6"/>
  <c r="E2668" i="6"/>
  <c r="L2667" i="6"/>
  <c r="E2360" i="6"/>
  <c r="L2359" i="6"/>
  <c r="E760" i="6"/>
  <c r="L755" i="6"/>
  <c r="E3259" i="6"/>
  <c r="L3258" i="6"/>
  <c r="E3982" i="6"/>
  <c r="L3980" i="6"/>
  <c r="E2969" i="6"/>
  <c r="L2968" i="6"/>
  <c r="E2346" i="6"/>
  <c r="L2345" i="6"/>
  <c r="K417" i="8"/>
  <c r="BA418" i="8" s="1"/>
  <c r="F417" i="8"/>
  <c r="L417" i="8" s="1"/>
  <c r="F985" i="8"/>
  <c r="F739" i="8"/>
  <c r="F737" i="8"/>
  <c r="K795" i="8"/>
  <c r="BA796" i="8" s="1"/>
  <c r="F795" i="8"/>
  <c r="L795" i="8" s="1"/>
  <c r="K860" i="8"/>
  <c r="BA861" i="8" s="1"/>
  <c r="F860" i="8"/>
  <c r="L860" i="8" s="1"/>
  <c r="K747" i="8"/>
  <c r="BA748" i="8" s="1"/>
  <c r="F747" i="8"/>
  <c r="L747" i="8" s="1"/>
  <c r="F2835" i="6"/>
  <c r="K2835" i="6"/>
  <c r="F2793" i="6"/>
  <c r="K2793" i="6"/>
  <c r="K2769" i="6"/>
  <c r="F2769" i="6"/>
  <c r="F2751" i="6"/>
  <c r="K2751" i="6"/>
  <c r="F2805" i="6"/>
  <c r="K2805" i="6"/>
  <c r="K2763" i="6"/>
  <c r="F2763" i="6"/>
  <c r="F2781" i="6"/>
  <c r="K2781" i="6"/>
  <c r="F2817" i="6"/>
  <c r="K2817" i="6"/>
  <c r="F2775" i="6"/>
  <c r="K2775" i="6"/>
  <c r="F2829" i="6"/>
  <c r="K2829" i="6"/>
  <c r="F2787" i="6"/>
  <c r="K2787" i="6"/>
  <c r="K2841" i="6"/>
  <c r="F2841" i="6"/>
  <c r="F2799" i="6"/>
  <c r="K2799" i="6"/>
  <c r="K2757" i="6"/>
  <c r="F2757" i="6"/>
  <c r="F2811" i="6"/>
  <c r="K2811" i="6"/>
  <c r="F2823" i="6"/>
  <c r="K2823" i="6"/>
  <c r="F2586" i="6"/>
  <c r="L2585" i="6"/>
  <c r="G670" i="7"/>
  <c r="F2532" i="6"/>
  <c r="F2518" i="6"/>
  <c r="F2525" i="6"/>
  <c r="L2476" i="6"/>
  <c r="F2481" i="6"/>
  <c r="L2466" i="6"/>
  <c r="F2471" i="6"/>
  <c r="F2461" i="6"/>
  <c r="L2456" i="6"/>
  <c r="E2446" i="6"/>
  <c r="E2436" i="6"/>
  <c r="E2416" i="6"/>
  <c r="E2426" i="6"/>
  <c r="H661" i="7"/>
  <c r="Z661" i="7" s="1"/>
  <c r="AA661" i="7" s="1"/>
  <c r="F2316" i="6"/>
  <c r="K2316" i="6"/>
  <c r="K2311" i="6"/>
  <c r="F2311" i="6"/>
  <c r="K2306" i="6"/>
  <c r="F2306" i="6"/>
  <c r="F2301" i="6"/>
  <c r="K2301" i="6"/>
  <c r="F2296" i="6"/>
  <c r="K2296" i="6"/>
  <c r="K2291" i="6"/>
  <c r="F2291" i="6"/>
  <c r="E2286" i="6"/>
  <c r="H654" i="7"/>
  <c r="Z654" i="7" s="1"/>
  <c r="AA654" i="7" s="1"/>
  <c r="F2281" i="6"/>
  <c r="K2281" i="6"/>
  <c r="F2162" i="6"/>
  <c r="K2162" i="6"/>
  <c r="F2177" i="6"/>
  <c r="K2177" i="6"/>
  <c r="F2170" i="6"/>
  <c r="K2170" i="6"/>
  <c r="K2102" i="6"/>
  <c r="F2102" i="6"/>
  <c r="L2102" i="6" s="1"/>
  <c r="F2109" i="6"/>
  <c r="L2109" i="6" s="1"/>
  <c r="K2109" i="6"/>
  <c r="F3820" i="6"/>
  <c r="L3820" i="6" s="1"/>
  <c r="K3820" i="6"/>
  <c r="F3819" i="6"/>
  <c r="L3819" i="6" s="1"/>
  <c r="K3819" i="6"/>
  <c r="L3810" i="6"/>
  <c r="F3811" i="6"/>
  <c r="F1934" i="6"/>
  <c r="F1816" i="6"/>
  <c r="F1856" i="6"/>
  <c r="F1836" i="6"/>
  <c r="F1904" i="6"/>
  <c r="F1811" i="6"/>
  <c r="F1951" i="6"/>
  <c r="F1851" i="6"/>
  <c r="F1831" i="6"/>
  <c r="F1886" i="6"/>
  <c r="F1898" i="6"/>
  <c r="F1874" i="6"/>
  <c r="F1945" i="6"/>
  <c r="F1922" i="6"/>
  <c r="F1880" i="6"/>
  <c r="F1846" i="6"/>
  <c r="F1826" i="6"/>
  <c r="F1892" i="6"/>
  <c r="F1868" i="6"/>
  <c r="F1940" i="6"/>
  <c r="F1916" i="6"/>
  <c r="F1821" i="6"/>
  <c r="F1961" i="6"/>
  <c r="F1862" i="6"/>
  <c r="F1928" i="6"/>
  <c r="F1910" i="6"/>
  <c r="F1841" i="6"/>
  <c r="F1956" i="6"/>
  <c r="F1806" i="6"/>
  <c r="F1723" i="6"/>
  <c r="F1702" i="6"/>
  <c r="F1718" i="6"/>
  <c r="F1801" i="6"/>
  <c r="F1707" i="6"/>
  <c r="F1791" i="6"/>
  <c r="F1697" i="6"/>
  <c r="F1713" i="6"/>
  <c r="F1728" i="6"/>
  <c r="F1796" i="6"/>
  <c r="F1649" i="6"/>
  <c r="F1692" i="6"/>
  <c r="F1780" i="6"/>
  <c r="F1664" i="6"/>
  <c r="F1639" i="6"/>
  <c r="F1680" i="6"/>
  <c r="F1654" i="6"/>
  <c r="F1786" i="6"/>
  <c r="F1629" i="6"/>
  <c r="F1669" i="6"/>
  <c r="F1644" i="6"/>
  <c r="F1686" i="6"/>
  <c r="F1775" i="6"/>
  <c r="F1659" i="6"/>
  <c r="F1634" i="6"/>
  <c r="F1674" i="6"/>
  <c r="F1619" i="6"/>
  <c r="F1624" i="6"/>
  <c r="F1596" i="6"/>
  <c r="F1602" i="6"/>
  <c r="F1565" i="6"/>
  <c r="F1570" i="6"/>
  <c r="F2504" i="6"/>
  <c r="K2504" i="6"/>
  <c r="F3701" i="6"/>
  <c r="K3701" i="6"/>
  <c r="F2510" i="6"/>
  <c r="K2510" i="6"/>
  <c r="F1551" i="6"/>
  <c r="F1485" i="6"/>
  <c r="F1490" i="6"/>
  <c r="F1469" i="6"/>
  <c r="K1469" i="6"/>
  <c r="F1449" i="6"/>
  <c r="F1429" i="6"/>
  <c r="F2032" i="6"/>
  <c r="F1409" i="6"/>
  <c r="F1401" i="6"/>
  <c r="F2214" i="6"/>
  <c r="F1396" i="6"/>
  <c r="F2224" i="6"/>
  <c r="F2209" i="6"/>
  <c r="F2195" i="6"/>
  <c r="F1391" i="6"/>
  <c r="F2199" i="6"/>
  <c r="F2219" i="6"/>
  <c r="F1364" i="6"/>
  <c r="F1376" i="6"/>
  <c r="L3623" i="6"/>
  <c r="J3624" i="6"/>
  <c r="F1353" i="6"/>
  <c r="F1273" i="6"/>
  <c r="K1273" i="6"/>
  <c r="F1288" i="6"/>
  <c r="K1288" i="6"/>
  <c r="E207" i="7"/>
  <c r="Q207" i="7" s="1"/>
  <c r="R207" i="7" s="1"/>
  <c r="E206" i="7"/>
  <c r="Q206" i="7" s="1"/>
  <c r="R206" i="7" s="1"/>
  <c r="F1246" i="6"/>
  <c r="F1242" i="6"/>
  <c r="F1205" i="6"/>
  <c r="F1202" i="6"/>
  <c r="J3555" i="6"/>
  <c r="G685" i="7" s="1"/>
  <c r="L3554" i="6"/>
  <c r="G1155" i="6"/>
  <c r="H1155" i="6" s="1"/>
  <c r="H1157" i="6" s="1"/>
  <c r="F186" i="7" s="1"/>
  <c r="T186" i="7" s="1"/>
  <c r="U186" i="7" s="1"/>
  <c r="G1145" i="6"/>
  <c r="H1145" i="6" s="1"/>
  <c r="H1147" i="6" s="1"/>
  <c r="F184" i="7" s="1"/>
  <c r="T184" i="7" s="1"/>
  <c r="U184" i="7" s="1"/>
  <c r="E593" i="7"/>
  <c r="Q593" i="7" s="1"/>
  <c r="R593" i="7" s="1"/>
  <c r="L3538" i="6"/>
  <c r="F1141" i="6"/>
  <c r="L1141" i="6" s="1"/>
  <c r="K1141" i="6"/>
  <c r="K1146" i="6"/>
  <c r="F1146" i="6"/>
  <c r="F1135" i="6"/>
  <c r="F1083" i="6"/>
  <c r="F1072" i="6"/>
  <c r="F989" i="6"/>
  <c r="F1033" i="6"/>
  <c r="F1022" i="6"/>
  <c r="F1077" i="6"/>
  <c r="F1066" i="6"/>
  <c r="F1324" i="6"/>
  <c r="F984" i="6"/>
  <c r="F973" i="6"/>
  <c r="F1089" i="6"/>
  <c r="F1101" i="6"/>
  <c r="F1017" i="6"/>
  <c r="F962" i="6"/>
  <c r="F1113" i="6"/>
  <c r="F1125" i="6"/>
  <c r="F1006" i="6"/>
  <c r="L3476" i="6"/>
  <c r="J3477" i="6"/>
  <c r="F852" i="6"/>
  <c r="F857" i="6"/>
  <c r="F845" i="6"/>
  <c r="L845" i="6" s="1"/>
  <c r="K845" i="6"/>
  <c r="F795" i="6"/>
  <c r="F3402" i="6"/>
  <c r="K2572" i="6"/>
  <c r="F3235" i="6"/>
  <c r="L3208" i="6"/>
  <c r="F3209" i="6"/>
  <c r="E477" i="6"/>
  <c r="H537" i="7"/>
  <c r="Z537" i="7" s="1"/>
  <c r="AA537" i="7" s="1"/>
  <c r="F348" i="6"/>
  <c r="F342" i="6"/>
  <c r="F324" i="6"/>
  <c r="F323" i="6"/>
  <c r="F341" i="6"/>
  <c r="F301" i="6"/>
  <c r="F287" i="6"/>
  <c r="F294" i="6"/>
  <c r="F275" i="6"/>
  <c r="F280" i="6"/>
  <c r="F224" i="6"/>
  <c r="F214" i="6"/>
  <c r="F229" i="6"/>
  <c r="F194" i="6"/>
  <c r="H218" i="6"/>
  <c r="F1268" i="6"/>
  <c r="F270" i="6"/>
  <c r="F3042" i="6"/>
  <c r="F1263" i="6"/>
  <c r="F159" i="6"/>
  <c r="G507" i="7"/>
  <c r="L3008" i="6"/>
  <c r="F152" i="6"/>
  <c r="F1304" i="6"/>
  <c r="F146" i="6"/>
  <c r="F2046" i="6"/>
  <c r="F121" i="6"/>
  <c r="F2950" i="6"/>
  <c r="F116" i="6"/>
  <c r="L116" i="6" s="1"/>
  <c r="K116" i="6"/>
  <c r="F100" i="6"/>
  <c r="L100" i="6" s="1"/>
  <c r="K100" i="6"/>
  <c r="F60" i="6"/>
  <c r="K60" i="6"/>
  <c r="L41" i="6"/>
  <c r="F36" i="6"/>
  <c r="F16" i="6"/>
  <c r="F31" i="6"/>
  <c r="F11" i="6"/>
  <c r="F94" i="6"/>
  <c r="F84" i="6"/>
  <c r="J6" i="6"/>
  <c r="F90" i="6"/>
  <c r="F80" i="6"/>
  <c r="L2736" i="6"/>
  <c r="E460" i="7"/>
  <c r="Q460" i="7" s="1"/>
  <c r="R460" i="7" s="1"/>
  <c r="F430" i="7"/>
  <c r="L2568" i="6"/>
  <c r="F1966" i="6"/>
  <c r="K1966" i="6"/>
  <c r="G145" i="7"/>
  <c r="F117" i="7"/>
  <c r="T117" i="7" s="1"/>
  <c r="U117" i="7" s="1"/>
  <c r="H521" i="7" l="1"/>
  <c r="Z521" i="7" s="1"/>
  <c r="AA521" i="7" s="1"/>
  <c r="L3096" i="6"/>
  <c r="I301" i="6"/>
  <c r="J301" i="6" s="1"/>
  <c r="J302" i="6" s="1"/>
  <c r="G58" i="7" s="1"/>
  <c r="W58" i="7" s="1"/>
  <c r="X58" i="7" s="1"/>
  <c r="H105" i="7"/>
  <c r="Z105" i="7" s="1"/>
  <c r="AA105" i="7" s="1"/>
  <c r="AY526" i="8"/>
  <c r="L629" i="6"/>
  <c r="H536" i="7"/>
  <c r="Z536" i="7" s="1"/>
  <c r="AA536" i="7" s="1"/>
  <c r="L433" i="6"/>
  <c r="Q76" i="7"/>
  <c r="R76" i="7" s="1"/>
  <c r="E156" i="8"/>
  <c r="E109" i="7"/>
  <c r="L653" i="6"/>
  <c r="E246" i="7"/>
  <c r="L1506" i="6"/>
  <c r="G385" i="7"/>
  <c r="L2277" i="6"/>
  <c r="L1424" i="6"/>
  <c r="E230" i="7"/>
  <c r="E254" i="7"/>
  <c r="L1561" i="6"/>
  <c r="L1420" i="6"/>
  <c r="E229" i="7"/>
  <c r="F2415" i="6"/>
  <c r="L2415" i="6" s="1"/>
  <c r="K2415" i="6"/>
  <c r="F636" i="6"/>
  <c r="K636" i="6"/>
  <c r="E335" i="7"/>
  <c r="E234" i="7"/>
  <c r="L1441" i="6"/>
  <c r="H1734" i="6"/>
  <c r="F287" i="7" s="1"/>
  <c r="J1732" i="6"/>
  <c r="J1734" i="6" s="1"/>
  <c r="H2014" i="6"/>
  <c r="F335" i="7" s="1"/>
  <c r="J2011" i="6"/>
  <c r="F1595" i="6"/>
  <c r="L1595" i="6" s="1"/>
  <c r="K1595" i="6"/>
  <c r="E190" i="7"/>
  <c r="L1186" i="6"/>
  <c r="F844" i="6"/>
  <c r="L844" i="6" s="1"/>
  <c r="K844" i="6"/>
  <c r="F292" i="6"/>
  <c r="L292" i="6" s="1"/>
  <c r="K292" i="6"/>
  <c r="L397" i="6"/>
  <c r="E71" i="7"/>
  <c r="F1455" i="6"/>
  <c r="K1455" i="6"/>
  <c r="F502" i="6"/>
  <c r="K502" i="6"/>
  <c r="E235" i="7"/>
  <c r="L1445" i="6"/>
  <c r="E438" i="7"/>
  <c r="L2609" i="6"/>
  <c r="K701" i="8"/>
  <c r="BA702" i="8" s="1"/>
  <c r="F3392" i="6"/>
  <c r="H327" i="8"/>
  <c r="H333" i="7"/>
  <c r="Z333" i="7" s="1"/>
  <c r="AA333" i="7" s="1"/>
  <c r="H601" i="7"/>
  <c r="Z601" i="7" s="1"/>
  <c r="AA601" i="7" s="1"/>
  <c r="I1241" i="6"/>
  <c r="J1241" i="6" s="1"/>
  <c r="J1242" i="6" s="1"/>
  <c r="G204" i="7" s="1"/>
  <c r="W204" i="7" s="1"/>
  <c r="X204" i="7" s="1"/>
  <c r="L3585" i="6"/>
  <c r="G427" i="8"/>
  <c r="H427" i="8" s="1"/>
  <c r="G101" i="8"/>
  <c r="H101" i="8" s="1"/>
  <c r="G607" i="7"/>
  <c r="J1213" i="6" s="1"/>
  <c r="J1214" i="6" s="1"/>
  <c r="G197" i="7" s="1"/>
  <c r="H167" i="6"/>
  <c r="F33" i="7" s="1"/>
  <c r="T33" i="7" s="1"/>
  <c r="U33" i="7" s="1"/>
  <c r="G120" i="8"/>
  <c r="H120" i="8" s="1"/>
  <c r="I577" i="6"/>
  <c r="J577" i="6" s="1"/>
  <c r="J582" i="6" s="1"/>
  <c r="G100" i="7" s="1"/>
  <c r="W100" i="7" s="1"/>
  <c r="X100" i="7" s="1"/>
  <c r="K2437" i="6"/>
  <c r="G716" i="8"/>
  <c r="H716" i="8" s="1"/>
  <c r="F3788" i="6"/>
  <c r="L3788" i="6" s="1"/>
  <c r="K847" i="8"/>
  <c r="BA848" i="8" s="1"/>
  <c r="K973" i="6"/>
  <c r="L847" i="8"/>
  <c r="G534" i="8"/>
  <c r="H534" i="8" s="1"/>
  <c r="I316" i="8"/>
  <c r="J316" i="8" s="1"/>
  <c r="I401" i="8"/>
  <c r="J401" i="8" s="1"/>
  <c r="W539" i="7"/>
  <c r="X539" i="7" s="1"/>
  <c r="I567" i="6"/>
  <c r="J567" i="6" s="1"/>
  <c r="J572" i="6" s="1"/>
  <c r="G99" i="7" s="1"/>
  <c r="W99" i="7" s="1"/>
  <c r="X99" i="7" s="1"/>
  <c r="L1201" i="6"/>
  <c r="G536" i="8"/>
  <c r="H536" i="8" s="1"/>
  <c r="L3603" i="6"/>
  <c r="K1791" i="6"/>
  <c r="G73" i="8"/>
  <c r="H73" i="8" s="1"/>
  <c r="I437" i="8"/>
  <c r="J437" i="8" s="1"/>
  <c r="I415" i="8"/>
  <c r="I407" i="8"/>
  <c r="H604" i="7"/>
  <c r="Z604" i="7" s="1"/>
  <c r="AA604" i="7" s="1"/>
  <c r="G103" i="8"/>
  <c r="H103" i="8" s="1"/>
  <c r="G413" i="8"/>
  <c r="K984" i="6"/>
  <c r="I321" i="8"/>
  <c r="J321" i="8" s="1"/>
  <c r="I1253" i="6"/>
  <c r="J1253" i="6" s="1"/>
  <c r="J1254" i="6" s="1"/>
  <c r="G207" i="7" s="1"/>
  <c r="W207" i="7" s="1"/>
  <c r="X207" i="7" s="1"/>
  <c r="L1002" i="8"/>
  <c r="AY390" i="8"/>
  <c r="L689" i="8"/>
  <c r="K156" i="8"/>
  <c r="BA157" i="8" s="1"/>
  <c r="L993" i="8"/>
  <c r="AY392" i="8"/>
  <c r="K689" i="8"/>
  <c r="BA690" i="8" s="1"/>
  <c r="K1135" i="6"/>
  <c r="L3020" i="6"/>
  <c r="AY690" i="8"/>
  <c r="K735" i="8"/>
  <c r="BA736" i="8" s="1"/>
  <c r="L3549" i="6"/>
  <c r="I1042" i="8"/>
  <c r="J1042" i="8" s="1"/>
  <c r="K857" i="6"/>
  <c r="L2262" i="6"/>
  <c r="I262" i="8"/>
  <c r="J262" i="8" s="1"/>
  <c r="K1201" i="6"/>
  <c r="T23" i="7"/>
  <c r="U23" i="7" s="1"/>
  <c r="G44" i="8"/>
  <c r="H44" i="8" s="1"/>
  <c r="I1189" i="6"/>
  <c r="J1189" i="6" s="1"/>
  <c r="J1190" i="6" s="1"/>
  <c r="G191" i="7" s="1"/>
  <c r="W191" i="7" s="1"/>
  <c r="X191" i="7" s="1"/>
  <c r="K1283" i="6"/>
  <c r="L701" i="8"/>
  <c r="H97" i="7"/>
  <c r="Z97" i="7" s="1"/>
  <c r="AA97" i="7" s="1"/>
  <c r="E200" i="8"/>
  <c r="AX201" i="8" s="1"/>
  <c r="H2954" i="6"/>
  <c r="F497" i="7" s="1"/>
  <c r="T497" i="7" s="1"/>
  <c r="U497" i="7" s="1"/>
  <c r="G258" i="8"/>
  <c r="H258" i="8" s="1"/>
  <c r="G16" i="9" s="1"/>
  <c r="H16" i="9" s="1"/>
  <c r="K962" i="6"/>
  <c r="H519" i="7"/>
  <c r="Z519" i="7" s="1"/>
  <c r="AA519" i="7" s="1"/>
  <c r="I329" i="8"/>
  <c r="J329" i="8" s="1"/>
  <c r="I766" i="8"/>
  <c r="J766" i="8" s="1"/>
  <c r="I312" i="8"/>
  <c r="J312" i="8" s="1"/>
  <c r="K1006" i="6"/>
  <c r="I275" i="6"/>
  <c r="J275" i="6" s="1"/>
  <c r="J276" i="6" s="1"/>
  <c r="G54" i="7" s="1"/>
  <c r="W54" i="7" s="1"/>
  <c r="X54" i="7" s="1"/>
  <c r="I446" i="8"/>
  <c r="J446" i="8" s="1"/>
  <c r="I380" i="8"/>
  <c r="J380" i="8" s="1"/>
  <c r="I280" i="6"/>
  <c r="J280" i="6" s="1"/>
  <c r="J281" i="6" s="1"/>
  <c r="G55" i="7" s="1"/>
  <c r="W55" i="7" s="1"/>
  <c r="X55" i="7" s="1"/>
  <c r="K1324" i="6"/>
  <c r="F170" i="8"/>
  <c r="L170" i="8" s="1"/>
  <c r="L3083" i="6"/>
  <c r="I281" i="8"/>
  <c r="J281" i="8" s="1"/>
  <c r="K1298" i="6"/>
  <c r="E201" i="7"/>
  <c r="L1230" i="6"/>
  <c r="E200" i="7"/>
  <c r="L1226" i="6"/>
  <c r="E197" i="7"/>
  <c r="E199" i="7"/>
  <c r="E196" i="7"/>
  <c r="AY165" i="8"/>
  <c r="K502" i="8"/>
  <c r="BA503" i="8" s="1"/>
  <c r="AY709" i="8"/>
  <c r="K993" i="8"/>
  <c r="BA994" i="8" s="1"/>
  <c r="K1549" i="6"/>
  <c r="L1549" i="6"/>
  <c r="G229" i="8"/>
  <c r="H229" i="8" s="1"/>
  <c r="L165" i="6"/>
  <c r="H538" i="7"/>
  <c r="Z538" i="7" s="1"/>
  <c r="AA538" i="7" s="1"/>
  <c r="H77" i="7"/>
  <c r="Z77" i="7" s="1"/>
  <c r="AA77" i="7" s="1"/>
  <c r="K94" i="6"/>
  <c r="I11" i="8"/>
  <c r="J11" i="8" s="1"/>
  <c r="K1125" i="6"/>
  <c r="K2214" i="6"/>
  <c r="AZ988" i="8"/>
  <c r="K798" i="8"/>
  <c r="BA799" i="8" s="1"/>
  <c r="E539" i="6"/>
  <c r="K539" i="6" s="1"/>
  <c r="E509" i="6"/>
  <c r="F509" i="6" s="1"/>
  <c r="F510" i="6" s="1"/>
  <c r="E529" i="6"/>
  <c r="F529" i="6" s="1"/>
  <c r="L529" i="6" s="1"/>
  <c r="I464" i="8"/>
  <c r="J464" i="8" s="1"/>
  <c r="E524" i="6"/>
  <c r="F524" i="6" s="1"/>
  <c r="F525" i="6" s="1"/>
  <c r="E514" i="6"/>
  <c r="K514" i="6" s="1"/>
  <c r="E534" i="6"/>
  <c r="K534" i="6" s="1"/>
  <c r="G864" i="8"/>
  <c r="H864" i="8" s="1"/>
  <c r="I739" i="8"/>
  <c r="G866" i="8"/>
  <c r="H866" i="8" s="1"/>
  <c r="E158" i="8"/>
  <c r="AX159" i="8" s="1"/>
  <c r="E699" i="8"/>
  <c r="AX700" i="8" s="1"/>
  <c r="E519" i="6"/>
  <c r="K519" i="6" s="1"/>
  <c r="I372" i="8"/>
  <c r="J372" i="8" s="1"/>
  <c r="L1229" i="6"/>
  <c r="K1225" i="6"/>
  <c r="I364" i="8"/>
  <c r="J364" i="8" s="1"/>
  <c r="L1225" i="6"/>
  <c r="L198" i="8"/>
  <c r="H494" i="8"/>
  <c r="G172" i="8"/>
  <c r="H172" i="8" s="1"/>
  <c r="K1229" i="6"/>
  <c r="K1213" i="6"/>
  <c r="K287" i="6"/>
  <c r="K1101" i="6"/>
  <c r="K2532" i="6"/>
  <c r="K198" i="8"/>
  <c r="BA199" i="8" s="1"/>
  <c r="T424" i="7"/>
  <c r="U424" i="7" s="1"/>
  <c r="G916" i="8"/>
  <c r="H916" i="8" s="1"/>
  <c r="AY184" i="8"/>
  <c r="AY440" i="8"/>
  <c r="F227" i="8"/>
  <c r="L227" i="8" s="1"/>
  <c r="L2256" i="6"/>
  <c r="I467" i="8"/>
  <c r="G557" i="8"/>
  <c r="AY558" i="8" s="1"/>
  <c r="I802" i="8"/>
  <c r="J802" i="8" s="1"/>
  <c r="L802" i="8" s="1"/>
  <c r="K227" i="8"/>
  <c r="BA228" i="8" s="1"/>
  <c r="H288" i="6"/>
  <c r="F56" i="7" s="1"/>
  <c r="T56" i="7" s="1"/>
  <c r="U56" i="7" s="1"/>
  <c r="K968" i="8"/>
  <c r="BA969" i="8" s="1"/>
  <c r="H381" i="7"/>
  <c r="Z381" i="7" s="1"/>
  <c r="AA381" i="7" s="1"/>
  <c r="AY332" i="8"/>
  <c r="G555" i="8"/>
  <c r="H555" i="8" s="1"/>
  <c r="G615" i="7"/>
  <c r="H777" i="8"/>
  <c r="H496" i="8"/>
  <c r="AY234" i="8"/>
  <c r="I384" i="8"/>
  <c r="J384" i="8" s="1"/>
  <c r="AY528" i="8"/>
  <c r="H523" i="8"/>
  <c r="E684" i="7"/>
  <c r="Q684" i="7" s="1"/>
  <c r="R684" i="7" s="1"/>
  <c r="T580" i="7"/>
  <c r="U580" i="7" s="1"/>
  <c r="G898" i="6"/>
  <c r="H898" i="6" s="1"/>
  <c r="H900" i="6" s="1"/>
  <c r="F142" i="7" s="1"/>
  <c r="T142" i="7" s="1"/>
  <c r="U142" i="7" s="1"/>
  <c r="L529" i="8"/>
  <c r="J1968" i="6"/>
  <c r="G327" i="7" s="1"/>
  <c r="W327" i="7" s="1"/>
  <c r="X327" i="7" s="1"/>
  <c r="I333" i="8"/>
  <c r="J333" i="8" s="1"/>
  <c r="K1017" i="6"/>
  <c r="AY566" i="8"/>
  <c r="L338" i="6"/>
  <c r="K1040" i="8"/>
  <c r="BA1041" i="8" s="1"/>
  <c r="H351" i="7"/>
  <c r="Z351" i="7" s="1"/>
  <c r="AA351" i="7" s="1"/>
  <c r="E581" i="7"/>
  <c r="Q581" i="7" s="1"/>
  <c r="R581" i="7" s="1"/>
  <c r="L2097" i="6"/>
  <c r="J3014" i="6"/>
  <c r="G508" i="7" s="1"/>
  <c r="W508" i="7" s="1"/>
  <c r="X508" i="7" s="1"/>
  <c r="T422" i="7"/>
  <c r="U422" i="7" s="1"/>
  <c r="G912" i="8"/>
  <c r="H912" i="8" s="1"/>
  <c r="K2209" i="6"/>
  <c r="I864" i="8"/>
  <c r="J864" i="8" s="1"/>
  <c r="K1089" i="6"/>
  <c r="K170" i="8"/>
  <c r="BA171" i="8" s="1"/>
  <c r="G877" i="6"/>
  <c r="H877" i="6" s="1"/>
  <c r="H879" i="6" s="1"/>
  <c r="F139" i="7" s="1"/>
  <c r="T139" i="7" s="1"/>
  <c r="U139" i="7" s="1"/>
  <c r="G863" i="6"/>
  <c r="H863" i="6" s="1"/>
  <c r="H865" i="6" s="1"/>
  <c r="F137" i="7" s="1"/>
  <c r="T137" i="7" s="1"/>
  <c r="U137" i="7" s="1"/>
  <c r="G920" i="8"/>
  <c r="AY921" i="8" s="1"/>
  <c r="I2050" i="6"/>
  <c r="J2050" i="6" s="1"/>
  <c r="J2051" i="6" s="1"/>
  <c r="G342" i="7" s="1"/>
  <c r="W342" i="7" s="1"/>
  <c r="X342" i="7" s="1"/>
  <c r="K1113" i="6"/>
  <c r="I368" i="8"/>
  <c r="J368" i="8" s="1"/>
  <c r="K2518" i="6"/>
  <c r="G870" i="6"/>
  <c r="H870" i="6" s="1"/>
  <c r="H872" i="6" s="1"/>
  <c r="F138" i="7" s="1"/>
  <c r="T138" i="7" s="1"/>
  <c r="U138" i="7" s="1"/>
  <c r="G19" i="8"/>
  <c r="H19" i="8" s="1"/>
  <c r="I360" i="8"/>
  <c r="J360" i="8" s="1"/>
  <c r="L320" i="6"/>
  <c r="G891" i="6"/>
  <c r="H891" i="6" s="1"/>
  <c r="H893" i="6" s="1"/>
  <c r="F141" i="7" s="1"/>
  <c r="T141" i="7" s="1"/>
  <c r="U141" i="7" s="1"/>
  <c r="I592" i="6"/>
  <c r="J592" i="6" s="1"/>
  <c r="I783" i="8"/>
  <c r="J783" i="8" s="1"/>
  <c r="G437" i="8"/>
  <c r="F827" i="6"/>
  <c r="F828" i="6" s="1"/>
  <c r="AY365" i="8"/>
  <c r="I527" i="8"/>
  <c r="J527" i="8" s="1"/>
  <c r="AY330" i="8"/>
  <c r="J326" i="6"/>
  <c r="G61" i="7" s="1"/>
  <c r="W61" i="7" s="1"/>
  <c r="X61" i="7" s="1"/>
  <c r="L800" i="8"/>
  <c r="AY579" i="8"/>
  <c r="L968" i="8"/>
  <c r="I494" i="8"/>
  <c r="J494" i="8" s="1"/>
  <c r="K705" i="8"/>
  <c r="BA706" i="8" s="1"/>
  <c r="K2525" i="6"/>
  <c r="K1449" i="6"/>
  <c r="L1136" i="6"/>
  <c r="AY773" i="8"/>
  <c r="AY909" i="8"/>
  <c r="H908" i="8"/>
  <c r="K294" i="6"/>
  <c r="K1364" i="6"/>
  <c r="L724" i="8"/>
  <c r="H584" i="8"/>
  <c r="I277" i="8"/>
  <c r="J277" i="8" s="1"/>
  <c r="T32" i="7"/>
  <c r="U32" i="7" s="1"/>
  <c r="G62" i="8"/>
  <c r="AY63" i="8" s="1"/>
  <c r="G905" i="6"/>
  <c r="H905" i="6" s="1"/>
  <c r="H907" i="6" s="1"/>
  <c r="F143" i="7" s="1"/>
  <c r="T143" i="7" s="1"/>
  <c r="U143" i="7" s="1"/>
  <c r="AY863" i="8"/>
  <c r="L987" i="8"/>
  <c r="L294" i="6"/>
  <c r="H1022" i="8"/>
  <c r="H567" i="8"/>
  <c r="G252" i="8"/>
  <c r="H252" i="8" s="1"/>
  <c r="AY1035" i="8"/>
  <c r="I785" i="8"/>
  <c r="J785" i="8" s="1"/>
  <c r="I21" i="8"/>
  <c r="J21" i="8" s="1"/>
  <c r="L3560" i="6"/>
  <c r="K987" i="8"/>
  <c r="BA988" i="8" s="1"/>
  <c r="G783" i="8"/>
  <c r="G514" i="7"/>
  <c r="H514" i="7" s="1"/>
  <c r="Z514" i="7" s="1"/>
  <c r="AA514" i="7" s="1"/>
  <c r="K1575" i="6"/>
  <c r="L1040" i="8"/>
  <c r="I435" i="8"/>
  <c r="J435" i="8" s="1"/>
  <c r="F731" i="8"/>
  <c r="L731" i="8" s="1"/>
  <c r="H1008" i="8"/>
  <c r="H843" i="8"/>
  <c r="F248" i="6"/>
  <c r="F249" i="6" s="1"/>
  <c r="L287" i="6"/>
  <c r="K800" i="8"/>
  <c r="BA801" i="8" s="1"/>
  <c r="H281" i="8"/>
  <c r="I905" i="6"/>
  <c r="J905" i="6" s="1"/>
  <c r="H618" i="8"/>
  <c r="K301" i="6"/>
  <c r="H302" i="6"/>
  <c r="F58" i="7" s="1"/>
  <c r="T58" i="7" s="1"/>
  <c r="U58" i="7" s="1"/>
  <c r="AY313" i="8"/>
  <c r="L301" i="6"/>
  <c r="K922" i="8"/>
  <c r="BA923" i="8" s="1"/>
  <c r="AY463" i="8"/>
  <c r="I877" i="6"/>
  <c r="J877" i="6" s="1"/>
  <c r="I870" i="6"/>
  <c r="J870" i="6" s="1"/>
  <c r="L705" i="8"/>
  <c r="L922" i="8"/>
  <c r="AY923" i="8"/>
  <c r="K338" i="6"/>
  <c r="AY373" i="8"/>
  <c r="I44" i="8"/>
  <c r="J44" i="8" s="1"/>
  <c r="K724" i="8"/>
  <c r="BA725" i="8" s="1"/>
  <c r="I1520" i="6"/>
  <c r="J1520" i="6" s="1"/>
  <c r="J1522" i="6" s="1"/>
  <c r="G249" i="7" s="1"/>
  <c r="G884" i="6"/>
  <c r="H884" i="6" s="1"/>
  <c r="H886" i="6" s="1"/>
  <c r="F140" i="7" s="1"/>
  <c r="T140" i="7" s="1"/>
  <c r="U140" i="7" s="1"/>
  <c r="K3695" i="6"/>
  <c r="K177" i="6"/>
  <c r="AY232" i="8"/>
  <c r="I863" i="6"/>
  <c r="J863" i="6" s="1"/>
  <c r="AY799" i="8"/>
  <c r="L808" i="8"/>
  <c r="AY299" i="8"/>
  <c r="I9" i="8"/>
  <c r="J9" i="8" s="1"/>
  <c r="I386" i="8"/>
  <c r="J386" i="8" s="1"/>
  <c r="L3695" i="6"/>
  <c r="L3964" i="6"/>
  <c r="K762" i="8"/>
  <c r="BA763" i="8" s="1"/>
  <c r="K808" i="8"/>
  <c r="BA809" i="8" s="1"/>
  <c r="AY763" i="8"/>
  <c r="AY1025" i="8"/>
  <c r="AY102" i="8"/>
  <c r="AY562" i="8"/>
  <c r="AY100" i="8"/>
  <c r="I891" i="6"/>
  <c r="J891" i="6" s="1"/>
  <c r="I898" i="6"/>
  <c r="J898" i="6" s="1"/>
  <c r="I884" i="6"/>
  <c r="J884" i="6" s="1"/>
  <c r="G52" i="8"/>
  <c r="H52" i="8" s="1"/>
  <c r="H590" i="8"/>
  <c r="L2590" i="6"/>
  <c r="AY577" i="8"/>
  <c r="AY161" i="8"/>
  <c r="AY348" i="8"/>
  <c r="F141" i="8"/>
  <c r="L141" i="8" s="1"/>
  <c r="I770" i="8"/>
  <c r="J770" i="8" s="1"/>
  <c r="K141" i="8"/>
  <c r="BA142" i="8" s="1"/>
  <c r="AY898" i="8"/>
  <c r="AY744" i="8"/>
  <c r="K2540" i="6"/>
  <c r="AY369" i="8"/>
  <c r="K2224" i="6"/>
  <c r="AY574" i="8"/>
  <c r="H248" i="8"/>
  <c r="F177" i="8"/>
  <c r="L177" i="8" s="1"/>
  <c r="L2540" i="6"/>
  <c r="L3782" i="6"/>
  <c r="J3783" i="6"/>
  <c r="H262" i="8"/>
  <c r="AY263" i="8"/>
  <c r="G600" i="7"/>
  <c r="L3579" i="6"/>
  <c r="L612" i="6"/>
  <c r="F613" i="6"/>
  <c r="H23" i="8"/>
  <c r="AY24" i="8"/>
  <c r="H250" i="8"/>
  <c r="AY251" i="8"/>
  <c r="F2447" i="6"/>
  <c r="L2447" i="6" s="1"/>
  <c r="K749" i="8"/>
  <c r="BA750" i="8" s="1"/>
  <c r="AY317" i="8"/>
  <c r="H1412" i="6"/>
  <c r="F227" i="7" s="1"/>
  <c r="T227" i="7" s="1"/>
  <c r="U227" i="7" s="1"/>
  <c r="J1010" i="8"/>
  <c r="AY311" i="8"/>
  <c r="H613" i="8"/>
  <c r="H133" i="8"/>
  <c r="AY134" i="8"/>
  <c r="K1806" i="6"/>
  <c r="K202" i="8"/>
  <c r="BA203" i="8" s="1"/>
  <c r="AY975" i="8"/>
  <c r="L441" i="8"/>
  <c r="K243" i="6"/>
  <c r="AY442" i="8"/>
  <c r="G914" i="8"/>
  <c r="H914" i="8" s="1"/>
  <c r="I13" i="8"/>
  <c r="J13" i="8" s="1"/>
  <c r="H592" i="8"/>
  <c r="AY826" i="8"/>
  <c r="G254" i="8"/>
  <c r="H254" i="8" s="1"/>
  <c r="I229" i="8"/>
  <c r="J229" i="8" s="1"/>
  <c r="K1396" i="6"/>
  <c r="K772" i="8"/>
  <c r="BA773" i="8" s="1"/>
  <c r="I172" i="8"/>
  <c r="J172" i="8" s="1"/>
  <c r="K1401" i="6"/>
  <c r="H68" i="7"/>
  <c r="Z68" i="7" s="1"/>
  <c r="AA68" i="7" s="1"/>
  <c r="H439" i="7"/>
  <c r="Z439" i="7" s="1"/>
  <c r="AA439" i="7" s="1"/>
  <c r="H620" i="8"/>
  <c r="G341" i="8"/>
  <c r="I46" i="8"/>
  <c r="J46" i="8" s="1"/>
  <c r="K852" i="6"/>
  <c r="K970" i="8"/>
  <c r="BA971" i="8" s="1"/>
  <c r="J1137" i="6"/>
  <c r="G182" i="7" s="1"/>
  <c r="W182" i="7" s="1"/>
  <c r="X182" i="7" s="1"/>
  <c r="E955" i="8"/>
  <c r="F955" i="8" s="1"/>
  <c r="L955" i="8" s="1"/>
  <c r="I279" i="8"/>
  <c r="F772" i="8"/>
  <c r="L772" i="8" s="1"/>
  <c r="AY163" i="8"/>
  <c r="K198" i="6"/>
  <c r="AY322" i="8"/>
  <c r="AY980" i="8"/>
  <c r="E139" i="8"/>
  <c r="AX140" i="8" s="1"/>
  <c r="K1136" i="6"/>
  <c r="I19" i="8"/>
  <c r="J19" i="8" s="1"/>
  <c r="AY1011" i="8"/>
  <c r="H1014" i="8"/>
  <c r="F902" i="8"/>
  <c r="L902" i="8" s="1"/>
  <c r="K441" i="8"/>
  <c r="BA442" i="8" s="1"/>
  <c r="H594" i="8"/>
  <c r="AY280" i="8"/>
  <c r="AY186" i="8"/>
  <c r="G66" i="8"/>
  <c r="H611" i="8"/>
  <c r="G789" i="8"/>
  <c r="G785" i="8"/>
  <c r="H193" i="8"/>
  <c r="H60" i="8"/>
  <c r="AY82" i="8"/>
  <c r="T24" i="7"/>
  <c r="U24" i="7" s="1"/>
  <c r="G46" i="8"/>
  <c r="K2590" i="6"/>
  <c r="T225" i="7"/>
  <c r="U225" i="7" s="1"/>
  <c r="G464" i="8"/>
  <c r="T226" i="7"/>
  <c r="U226" i="7" s="1"/>
  <c r="G467" i="8"/>
  <c r="H216" i="8"/>
  <c r="AY217" i="8"/>
  <c r="H343" i="8"/>
  <c r="AY344" i="8"/>
  <c r="W672" i="7"/>
  <c r="X672" i="7" s="1"/>
  <c r="W343" i="7"/>
  <c r="X343" i="7" s="1"/>
  <c r="W548" i="7"/>
  <c r="X548" i="7" s="1"/>
  <c r="G589" i="6"/>
  <c r="H589" i="6" s="1"/>
  <c r="G112" i="8"/>
  <c r="H112" i="8" s="1"/>
  <c r="T55" i="7"/>
  <c r="U55" i="7" s="1"/>
  <c r="W375" i="7"/>
  <c r="X375" i="7" s="1"/>
  <c r="W497" i="7"/>
  <c r="X497" i="7" s="1"/>
  <c r="G7" i="8"/>
  <c r="AY8" i="8" s="1"/>
  <c r="T5" i="7"/>
  <c r="U5" i="7" s="1"/>
  <c r="I870" i="8"/>
  <c r="J870" i="8" s="1"/>
  <c r="W412" i="7"/>
  <c r="X412" i="7" s="1"/>
  <c r="W382" i="7"/>
  <c r="X382" i="7" s="1"/>
  <c r="T430" i="7"/>
  <c r="U430" i="7" s="1"/>
  <c r="W383" i="7"/>
  <c r="X383" i="7" s="1"/>
  <c r="W629" i="7"/>
  <c r="X629" i="7" s="1"/>
  <c r="T486" i="7"/>
  <c r="U486" i="7" s="1"/>
  <c r="W411" i="7"/>
  <c r="X411" i="7" s="1"/>
  <c r="W670" i="7"/>
  <c r="X670" i="7" s="1"/>
  <c r="W145" i="7"/>
  <c r="X145" i="7" s="1"/>
  <c r="W685" i="7"/>
  <c r="X685" i="7" s="1"/>
  <c r="W568" i="7"/>
  <c r="X568" i="7" s="1"/>
  <c r="T528" i="7"/>
  <c r="U528" i="7" s="1"/>
  <c r="W394" i="7"/>
  <c r="X394" i="7" s="1"/>
  <c r="W509" i="7"/>
  <c r="X509" i="7" s="1"/>
  <c r="AY188" i="8"/>
  <c r="T124" i="7"/>
  <c r="U124" i="7" s="1"/>
  <c r="W547" i="7"/>
  <c r="X547" i="7" s="1"/>
  <c r="W631" i="7"/>
  <c r="X631" i="7" s="1"/>
  <c r="W331" i="7"/>
  <c r="X331" i="7" s="1"/>
  <c r="T540" i="7"/>
  <c r="U540" i="7" s="1"/>
  <c r="W515" i="7"/>
  <c r="X515" i="7" s="1"/>
  <c r="W112" i="7"/>
  <c r="X112" i="7" s="1"/>
  <c r="W507" i="7"/>
  <c r="X507" i="7" s="1"/>
  <c r="W244" i="7"/>
  <c r="X244" i="7" s="1"/>
  <c r="T532" i="7"/>
  <c r="U532" i="7" s="1"/>
  <c r="T682" i="7"/>
  <c r="U682" i="7" s="1"/>
  <c r="K84" i="6"/>
  <c r="K280" i="6"/>
  <c r="K1707" i="6"/>
  <c r="AY1019" i="8"/>
  <c r="K985" i="8"/>
  <c r="BA986" i="8" s="1"/>
  <c r="F179" i="8"/>
  <c r="L179" i="8" s="1"/>
  <c r="J334" i="6"/>
  <c r="G62" i="7" s="1"/>
  <c r="E646" i="6"/>
  <c r="F646" i="6" s="1"/>
  <c r="K1718" i="6"/>
  <c r="L985" i="8"/>
  <c r="K177" i="8"/>
  <c r="BA178" i="8" s="1"/>
  <c r="K179" i="8"/>
  <c r="BA180" i="8" s="1"/>
  <c r="AY436" i="8"/>
  <c r="AY236" i="8"/>
  <c r="AY178" i="8"/>
  <c r="I99" i="6"/>
  <c r="J99" i="6" s="1"/>
  <c r="J101" i="6" s="1"/>
  <c r="G22" i="7" s="1"/>
  <c r="I42" i="8" s="1"/>
  <c r="J42" i="8" s="1"/>
  <c r="AY197" i="8"/>
  <c r="AY240" i="8"/>
  <c r="K331" i="6"/>
  <c r="AY1013" i="8"/>
  <c r="AY1021" i="8"/>
  <c r="I115" i="6"/>
  <c r="J115" i="6" s="1"/>
  <c r="J117" i="6" s="1"/>
  <c r="G25" i="7" s="1"/>
  <c r="E947" i="8"/>
  <c r="AX948" i="8" s="1"/>
  <c r="F476" i="6"/>
  <c r="L476" i="6" s="1"/>
  <c r="J3657" i="6"/>
  <c r="G614" i="7" s="1"/>
  <c r="I1409" i="6" s="1"/>
  <c r="I868" i="8"/>
  <c r="J868" i="8" s="1"/>
  <c r="H685" i="7"/>
  <c r="Z685" i="7" s="1"/>
  <c r="AA685" i="7" s="1"/>
  <c r="AY1017" i="8"/>
  <c r="K165" i="6"/>
  <c r="K11" i="6"/>
  <c r="K320" i="6"/>
  <c r="E154" i="8"/>
  <c r="AX155" i="8" s="1"/>
  <c r="H900" i="8"/>
  <c r="L62" i="6"/>
  <c r="AY361" i="8"/>
  <c r="H1771" i="6"/>
  <c r="F291" i="7" s="1"/>
  <c r="K62" i="6"/>
  <c r="J1034" i="8"/>
  <c r="K529" i="8"/>
  <c r="BA530" i="8" s="1"/>
  <c r="L517" i="8"/>
  <c r="F31" i="8"/>
  <c r="L31" i="8" s="1"/>
  <c r="AY896" i="8"/>
  <c r="AY1027" i="8"/>
  <c r="AY572" i="8"/>
  <c r="K733" i="8"/>
  <c r="BA734" i="8" s="1"/>
  <c r="K31" i="8"/>
  <c r="BA32" i="8" s="1"/>
  <c r="AY144" i="8"/>
  <c r="AZ1027" i="8"/>
  <c r="L11" i="6"/>
  <c r="H693" i="8"/>
  <c r="G33" i="9" s="1"/>
  <c r="H33" i="9" s="1"/>
  <c r="H563" i="8"/>
  <c r="H733" i="8"/>
  <c r="L733" i="8" s="1"/>
  <c r="H580" i="8"/>
  <c r="K517" i="8"/>
  <c r="BA518" i="8" s="1"/>
  <c r="L1364" i="6"/>
  <c r="K1702" i="6"/>
  <c r="L737" i="8"/>
  <c r="F202" i="8"/>
  <c r="L202" i="8" s="1"/>
  <c r="AY320" i="8"/>
  <c r="AY570" i="8"/>
  <c r="K737" i="8"/>
  <c r="BA738" i="8" s="1"/>
  <c r="K208" i="6"/>
  <c r="K693" i="8"/>
  <c r="BA694" i="8" s="1"/>
  <c r="K306" i="8"/>
  <c r="BA307" i="8" s="1"/>
  <c r="AY803" i="8"/>
  <c r="AY447" i="8"/>
  <c r="K2950" i="6"/>
  <c r="L833" i="6"/>
  <c r="K1580" i="6"/>
  <c r="K1780" i="6"/>
  <c r="L306" i="8"/>
  <c r="AY894" i="8"/>
  <c r="AY303" i="8"/>
  <c r="AY560" i="8"/>
  <c r="AY1031" i="8"/>
  <c r="L970" i="8"/>
  <c r="K833" i="6"/>
  <c r="H615" i="8"/>
  <c r="I260" i="8"/>
  <c r="J260" i="8" s="1"/>
  <c r="G380" i="8"/>
  <c r="H380" i="8" s="1"/>
  <c r="I573" i="8"/>
  <c r="J573" i="8" s="1"/>
  <c r="I559" i="8"/>
  <c r="J559" i="8" s="1"/>
  <c r="I611" i="8"/>
  <c r="J611" i="8" s="1"/>
  <c r="G552" i="8"/>
  <c r="AY553" i="8" s="1"/>
  <c r="G357" i="8"/>
  <c r="H357" i="8" s="1"/>
  <c r="G378" i="8"/>
  <c r="AY379" i="8" s="1"/>
  <c r="G116" i="8"/>
  <c r="H116" i="8" s="1"/>
  <c r="G386" i="8"/>
  <c r="H386" i="8" s="1"/>
  <c r="G355" i="8"/>
  <c r="H355" i="8" s="1"/>
  <c r="I594" i="6"/>
  <c r="J594" i="6" s="1"/>
  <c r="G374" i="8"/>
  <c r="H374" i="8" s="1"/>
  <c r="G345" i="8"/>
  <c r="H345" i="8" s="1"/>
  <c r="G450" i="8"/>
  <c r="H450" i="8" s="1"/>
  <c r="G71" i="8"/>
  <c r="H71" i="8" s="1"/>
  <c r="I7" i="8"/>
  <c r="J7" i="8" s="1"/>
  <c r="G868" i="8"/>
  <c r="H868" i="8" s="1"/>
  <c r="G91" i="8"/>
  <c r="H91" i="8" s="1"/>
  <c r="H97" i="8"/>
  <c r="AY98" i="8"/>
  <c r="H548" i="8"/>
  <c r="AY549" i="8"/>
  <c r="I618" i="8"/>
  <c r="J618" i="8" s="1"/>
  <c r="G477" i="8"/>
  <c r="H477" i="8" s="1"/>
  <c r="I945" i="8"/>
  <c r="J945" i="8" s="1"/>
  <c r="G304" i="8"/>
  <c r="G376" i="8"/>
  <c r="G720" i="8"/>
  <c r="G687" i="8"/>
  <c r="I918" i="8"/>
  <c r="J918" i="8" s="1"/>
  <c r="I382" i="8"/>
  <c r="J382" i="8" s="1"/>
  <c r="I20" i="9" s="1"/>
  <c r="J20" i="9" s="1"/>
  <c r="J166" i="6"/>
  <c r="K166" i="6"/>
  <c r="G918" i="8"/>
  <c r="AY944" i="8"/>
  <c r="H943" i="8"/>
  <c r="AY600" i="8"/>
  <c r="H599" i="8"/>
  <c r="AY1033" i="8"/>
  <c r="H1032" i="8"/>
  <c r="H1522" i="6"/>
  <c r="F249" i="7" s="1"/>
  <c r="T249" i="7" s="1"/>
  <c r="U249" i="7" s="1"/>
  <c r="G27" i="8"/>
  <c r="E3767" i="6"/>
  <c r="F3767" i="6" s="1"/>
  <c r="G384" i="8"/>
  <c r="H384" i="8" s="1"/>
  <c r="I561" i="8"/>
  <c r="J561" i="8" s="1"/>
  <c r="I563" i="8"/>
  <c r="J563" i="8" s="1"/>
  <c r="I584" i="8"/>
  <c r="J584" i="8" s="1"/>
  <c r="G550" i="8"/>
  <c r="H550" i="8" s="1"/>
  <c r="G353" i="8"/>
  <c r="AY354" i="8" s="1"/>
  <c r="I2528" i="6"/>
  <c r="J2528" i="6" s="1"/>
  <c r="J2529" i="6" s="1"/>
  <c r="G423" i="7" s="1"/>
  <c r="W423" i="7" s="1"/>
  <c r="X423" i="7" s="1"/>
  <c r="I2595" i="6"/>
  <c r="J2595" i="6" s="1"/>
  <c r="J2596" i="6" s="1"/>
  <c r="G435" i="7" s="1"/>
  <c r="W435" i="7" s="1"/>
  <c r="X435" i="7" s="1"/>
  <c r="G724" i="6"/>
  <c r="H724" i="6" s="1"/>
  <c r="G351" i="8"/>
  <c r="AY352" i="8" s="1"/>
  <c r="G448" i="8"/>
  <c r="H448" i="8" s="1"/>
  <c r="G460" i="8"/>
  <c r="H460" i="8" s="1"/>
  <c r="G79" i="8"/>
  <c r="AY80" i="8" s="1"/>
  <c r="H416" i="7"/>
  <c r="Z416" i="7" s="1"/>
  <c r="AA416" i="7" s="1"/>
  <c r="G721" i="6"/>
  <c r="H721" i="6" s="1"/>
  <c r="I594" i="8"/>
  <c r="J594" i="8" s="1"/>
  <c r="AY334" i="8"/>
  <c r="I15" i="8"/>
  <c r="J15" i="8" s="1"/>
  <c r="G75" i="8"/>
  <c r="AY76" i="8" s="1"/>
  <c r="G36" i="8"/>
  <c r="H36" i="8" s="1"/>
  <c r="I114" i="8"/>
  <c r="J114" i="8" s="1"/>
  <c r="I544" i="8"/>
  <c r="J544" i="8" s="1"/>
  <c r="I273" i="8"/>
  <c r="J273" i="8" s="1"/>
  <c r="G166" i="8"/>
  <c r="AY713" i="8"/>
  <c r="H712" i="8"/>
  <c r="J1245" i="6"/>
  <c r="K1245" i="6"/>
  <c r="G241" i="8"/>
  <c r="H241" i="8" s="1"/>
  <c r="G15" i="9" s="1"/>
  <c r="H15" i="9" s="1"/>
  <c r="I976" i="8"/>
  <c r="J976" i="8" s="1"/>
  <c r="I44" i="9" s="1"/>
  <c r="J44" i="9" s="1"/>
  <c r="I582" i="8"/>
  <c r="J582" i="8" s="1"/>
  <c r="I567" i="8"/>
  <c r="J567" i="8" s="1"/>
  <c r="I565" i="8"/>
  <c r="J565" i="8" s="1"/>
  <c r="G506" i="8"/>
  <c r="H506" i="8" s="1"/>
  <c r="G339" i="8"/>
  <c r="H339" i="8" s="1"/>
  <c r="G397" i="8"/>
  <c r="H397" i="8" s="1"/>
  <c r="I893" i="8"/>
  <c r="J893" i="8" s="1"/>
  <c r="G370" i="8"/>
  <c r="H370" i="8" s="1"/>
  <c r="G452" i="8"/>
  <c r="H452" i="8" s="1"/>
  <c r="G93" i="8"/>
  <c r="AY94" i="8" s="1"/>
  <c r="G126" i="8"/>
  <c r="H126" i="8" s="1"/>
  <c r="I599" i="8"/>
  <c r="J599" i="8" s="1"/>
  <c r="I620" i="8"/>
  <c r="J620" i="8" s="1"/>
  <c r="I622" i="8"/>
  <c r="J622" i="8" s="1"/>
  <c r="I866" i="8"/>
  <c r="J866" i="8" s="1"/>
  <c r="G109" i="8"/>
  <c r="H109" i="8" s="1"/>
  <c r="AY315" i="8"/>
  <c r="H314" i="8"/>
  <c r="I25" i="8"/>
  <c r="J25" i="8" s="1"/>
  <c r="I118" i="8"/>
  <c r="J118" i="8" s="1"/>
  <c r="H718" i="8"/>
  <c r="AY719" i="8"/>
  <c r="H945" i="8"/>
  <c r="AY946" i="8"/>
  <c r="H77" i="8"/>
  <c r="AY78" i="8"/>
  <c r="AY547" i="8"/>
  <c r="H546" i="8"/>
  <c r="G538" i="8"/>
  <c r="H1036" i="8"/>
  <c r="AY1037" i="8"/>
  <c r="H540" i="8"/>
  <c r="AY541" i="8"/>
  <c r="H544" i="8"/>
  <c r="AY545" i="8"/>
  <c r="AY587" i="8"/>
  <c r="H586" i="8"/>
  <c r="G50" i="8"/>
  <c r="I421" i="8"/>
  <c r="J421" i="8" s="1"/>
  <c r="I569" i="8"/>
  <c r="J569" i="8" s="1"/>
  <c r="I571" i="8"/>
  <c r="J571" i="8" s="1"/>
  <c r="I615" i="8"/>
  <c r="J615" i="8" s="1"/>
  <c r="G508" i="8"/>
  <c r="H508" i="8" s="1"/>
  <c r="G323" i="8"/>
  <c r="AY324" i="8" s="1"/>
  <c r="G770" i="8"/>
  <c r="H770" i="8" s="1"/>
  <c r="H75" i="7"/>
  <c r="Z75" i="7" s="1"/>
  <c r="AA75" i="7" s="1"/>
  <c r="G366" i="8"/>
  <c r="AY367" i="8" s="1"/>
  <c r="G95" i="8"/>
  <c r="H95" i="8" s="1"/>
  <c r="E890" i="6"/>
  <c r="F890" i="6" s="1"/>
  <c r="G337" i="8"/>
  <c r="H337" i="8" s="1"/>
  <c r="I895" i="8"/>
  <c r="J895" i="8" s="1"/>
  <c r="I41" i="9" s="1"/>
  <c r="J41" i="9" s="1"/>
  <c r="I586" i="8"/>
  <c r="J586" i="8" s="1"/>
  <c r="G787" i="8"/>
  <c r="H787" i="8" s="1"/>
  <c r="I588" i="8"/>
  <c r="J588" i="8" s="1"/>
  <c r="I23" i="8"/>
  <c r="J23" i="8" s="1"/>
  <c r="I590" i="8"/>
  <c r="J590" i="8" s="1"/>
  <c r="I768" i="8"/>
  <c r="AZ769" i="8" s="1"/>
  <c r="I17" i="8"/>
  <c r="J17" i="8" s="1"/>
  <c r="G87" i="8"/>
  <c r="I378" i="8"/>
  <c r="J378" i="8" s="1"/>
  <c r="AZ1019" i="8"/>
  <c r="J1018" i="8"/>
  <c r="I613" i="8"/>
  <c r="J613" i="8" s="1"/>
  <c r="I576" i="8"/>
  <c r="J576" i="8" s="1"/>
  <c r="G624" i="8"/>
  <c r="H624" i="8" s="1"/>
  <c r="G766" i="8"/>
  <c r="H766" i="8" s="1"/>
  <c r="G2204" i="6"/>
  <c r="H2204" i="6" s="1"/>
  <c r="H2206" i="6" s="1"/>
  <c r="F371" i="7" s="1"/>
  <c r="T371" i="7" s="1"/>
  <c r="U371" i="7" s="1"/>
  <c r="I780" i="6"/>
  <c r="J780" i="6" s="1"/>
  <c r="J781" i="6" s="1"/>
  <c r="G123" i="7" s="1"/>
  <c r="W123" i="7" s="1"/>
  <c r="X123" i="7" s="1"/>
  <c r="I534" i="8"/>
  <c r="J534" i="8" s="1"/>
  <c r="G349" i="8"/>
  <c r="H349" i="8" s="1"/>
  <c r="G300" i="8"/>
  <c r="H300" i="8" s="1"/>
  <c r="G458" i="8"/>
  <c r="H458" i="8" s="1"/>
  <c r="I592" i="8"/>
  <c r="J592" i="8" s="1"/>
  <c r="G456" i="8"/>
  <c r="AY457" i="8" s="1"/>
  <c r="G779" i="8"/>
  <c r="AY780" i="8" s="1"/>
  <c r="H559" i="7"/>
  <c r="Z559" i="7" s="1"/>
  <c r="AA559" i="7" s="1"/>
  <c r="H58" i="8"/>
  <c r="H829" i="8"/>
  <c r="AY830" i="8"/>
  <c r="H831" i="8"/>
  <c r="AY832" i="8"/>
  <c r="AY192" i="8"/>
  <c r="H191" i="8"/>
  <c r="G40" i="8"/>
  <c r="I27" i="8"/>
  <c r="I122" i="8"/>
  <c r="J122" i="8" s="1"/>
  <c r="H1028" i="8"/>
  <c r="AY1029" i="8"/>
  <c r="G83" i="8"/>
  <c r="G69" i="8"/>
  <c r="F419" i="8"/>
  <c r="AY261" i="8"/>
  <c r="H260" i="8"/>
  <c r="AY108" i="8"/>
  <c r="H107" i="8"/>
  <c r="AY583" i="8"/>
  <c r="H582" i="8"/>
  <c r="H542" i="8"/>
  <c r="AY543" i="8"/>
  <c r="I540" i="8"/>
  <c r="J540" i="8" s="1"/>
  <c r="AX161" i="8"/>
  <c r="K160" i="8"/>
  <c r="BA161" i="8" s="1"/>
  <c r="F160" i="8"/>
  <c r="L160" i="8" s="1"/>
  <c r="G277" i="8"/>
  <c r="AY155" i="8"/>
  <c r="H154" i="8"/>
  <c r="G325" i="8"/>
  <c r="G591" i="6"/>
  <c r="H591" i="6" s="1"/>
  <c r="AY589" i="8"/>
  <c r="H588" i="8"/>
  <c r="AY623" i="8"/>
  <c r="H622" i="8"/>
  <c r="AX505" i="8"/>
  <c r="K504" i="8"/>
  <c r="BA505" i="8" s="1"/>
  <c r="F504" i="8"/>
  <c r="L504" i="8" s="1"/>
  <c r="G130" i="8"/>
  <c r="AY190" i="8"/>
  <c r="H189" i="8"/>
  <c r="G273" i="8"/>
  <c r="G741" i="8"/>
  <c r="AY742" i="8" s="1"/>
  <c r="E1049" i="8"/>
  <c r="F1049" i="8" s="1"/>
  <c r="F1071" i="8" s="1"/>
  <c r="E47" i="9" s="1"/>
  <c r="I3228" i="6"/>
  <c r="J3228" i="6" s="1"/>
  <c r="J3230" i="6" s="1"/>
  <c r="G543" i="7" s="1"/>
  <c r="W543" i="7" s="1"/>
  <c r="X543" i="7" s="1"/>
  <c r="I578" i="8"/>
  <c r="J578" i="8" s="1"/>
  <c r="I580" i="8"/>
  <c r="J580" i="8" s="1"/>
  <c r="E343" i="8"/>
  <c r="F343" i="8" s="1"/>
  <c r="G382" i="8"/>
  <c r="AY383" i="8" s="1"/>
  <c r="G335" i="8"/>
  <c r="H335" i="8" s="1"/>
  <c r="G597" i="8"/>
  <c r="AY598" i="8" s="1"/>
  <c r="G768" i="8"/>
  <c r="H768" i="8" s="1"/>
  <c r="E991" i="8"/>
  <c r="F991" i="8" s="1"/>
  <c r="L991" i="8" s="1"/>
  <c r="I536" i="8"/>
  <c r="J536" i="8" s="1"/>
  <c r="G362" i="8"/>
  <c r="AY363" i="8" s="1"/>
  <c r="G308" i="8"/>
  <c r="AY309" i="8" s="1"/>
  <c r="G870" i="8"/>
  <c r="H870" i="8" s="1"/>
  <c r="I116" i="8"/>
  <c r="J116" i="8" s="1"/>
  <c r="G15" i="8"/>
  <c r="H15" i="8" s="1"/>
  <c r="I724" i="6"/>
  <c r="J724" i="6" s="1"/>
  <c r="J726" i="6" s="1"/>
  <c r="G118" i="7" s="1"/>
  <c r="W118" i="7" s="1"/>
  <c r="X118" i="7" s="1"/>
  <c r="G403" i="8"/>
  <c r="H403" i="8" s="1"/>
  <c r="AY148" i="8"/>
  <c r="H147" i="8"/>
  <c r="G11" i="8"/>
  <c r="G592" i="6"/>
  <c r="H592" i="6" s="1"/>
  <c r="G714" i="8"/>
  <c r="H714" i="8" s="1"/>
  <c r="F498" i="8"/>
  <c r="L498" i="8" s="1"/>
  <c r="K1697" i="6"/>
  <c r="K498" i="8"/>
  <c r="BA499" i="8" s="1"/>
  <c r="K210" i="8"/>
  <c r="BA211" i="8" s="1"/>
  <c r="F216" i="8"/>
  <c r="K216" i="8"/>
  <c r="BA217" i="8" s="1"/>
  <c r="F210" i="8"/>
  <c r="L210" i="8" s="1"/>
  <c r="K31" i="6"/>
  <c r="K1728" i="6"/>
  <c r="L323" i="6"/>
  <c r="J344" i="6"/>
  <c r="G63" i="7" s="1"/>
  <c r="W63" i="7" s="1"/>
  <c r="X63" i="7" s="1"/>
  <c r="K1692" i="6"/>
  <c r="F910" i="8"/>
  <c r="L910" i="8" s="1"/>
  <c r="K1639" i="6"/>
  <c r="K2427" i="6"/>
  <c r="K1713" i="6"/>
  <c r="K1801" i="6"/>
  <c r="K1796" i="6"/>
  <c r="K1723" i="6"/>
  <c r="K1775" i="6"/>
  <c r="H456" i="7"/>
  <c r="Z456" i="7" s="1"/>
  <c r="AA456" i="7" s="1"/>
  <c r="K910" i="8"/>
  <c r="BA911" i="8" s="1"/>
  <c r="J3064" i="6"/>
  <c r="G516" i="7" s="1"/>
  <c r="L3061" i="6"/>
  <c r="L3524" i="6"/>
  <c r="L686" i="6"/>
  <c r="J690" i="6"/>
  <c r="G114" i="7" s="1"/>
  <c r="W114" i="7" s="1"/>
  <c r="X114" i="7" s="1"/>
  <c r="K1644" i="6"/>
  <c r="H1762" i="6"/>
  <c r="F290" i="7" s="1"/>
  <c r="T290" i="7" s="1"/>
  <c r="U290" i="7" s="1"/>
  <c r="K1376" i="6"/>
  <c r="K1669" i="6"/>
  <c r="F2417" i="6"/>
  <c r="L2417" i="6" s="1"/>
  <c r="K1629" i="6"/>
  <c r="K323" i="6"/>
  <c r="H1753" i="6"/>
  <c r="F289" i="7" s="1"/>
  <c r="T289" i="7" s="1"/>
  <c r="U289" i="7" s="1"/>
  <c r="H1743" i="6"/>
  <c r="F288" i="7" s="1"/>
  <c r="T288" i="7" s="1"/>
  <c r="U288" i="7" s="1"/>
  <c r="K1570" i="6"/>
  <c r="K1674" i="6"/>
  <c r="K171" i="6"/>
  <c r="J3234" i="6"/>
  <c r="K3234" i="6"/>
  <c r="K1659" i="6"/>
  <c r="K1654" i="6"/>
  <c r="E883" i="6"/>
  <c r="F883" i="6" s="1"/>
  <c r="E2578" i="6"/>
  <c r="F2578" i="6" s="1"/>
  <c r="E1156" i="6"/>
  <c r="H594" i="7"/>
  <c r="Z594" i="7" s="1"/>
  <c r="AA594" i="7" s="1"/>
  <c r="E1151" i="6"/>
  <c r="K302" i="8"/>
  <c r="BA303" i="8" s="1"/>
  <c r="E900" i="8"/>
  <c r="AX901" i="8" s="1"/>
  <c r="K1590" i="6"/>
  <c r="F302" i="8"/>
  <c r="L302" i="8" s="1"/>
  <c r="E876" i="6"/>
  <c r="F876" i="6" s="1"/>
  <c r="K341" i="6"/>
  <c r="L341" i="6"/>
  <c r="E862" i="6"/>
  <c r="F862" i="6" s="1"/>
  <c r="E904" i="6"/>
  <c r="F904" i="6" s="1"/>
  <c r="E869" i="6"/>
  <c r="F869" i="6" s="1"/>
  <c r="K1786" i="6"/>
  <c r="E897" i="6"/>
  <c r="F897" i="6" s="1"/>
  <c r="L762" i="8"/>
  <c r="K1565" i="6"/>
  <c r="K1664" i="6"/>
  <c r="K519" i="8"/>
  <c r="BA520" i="8" s="1"/>
  <c r="F519" i="8"/>
  <c r="L519" i="8" s="1"/>
  <c r="L3638" i="6"/>
  <c r="J3639" i="6"/>
  <c r="L2849" i="6"/>
  <c r="J2850" i="6"/>
  <c r="F1585" i="6"/>
  <c r="K1585" i="6"/>
  <c r="J3183" i="6"/>
  <c r="L3181" i="6"/>
  <c r="K795" i="6"/>
  <c r="K1072" i="6"/>
  <c r="F110" i="6"/>
  <c r="L110" i="6" s="1"/>
  <c r="K110" i="6"/>
  <c r="F456" i="6"/>
  <c r="K456" i="6"/>
  <c r="L3450" i="6"/>
  <c r="J3452" i="6"/>
  <c r="G676" i="7"/>
  <c r="L3990" i="6"/>
  <c r="K1686" i="6"/>
  <c r="J787" i="6"/>
  <c r="L787" i="6" s="1"/>
  <c r="K787" i="6"/>
  <c r="J3003" i="6"/>
  <c r="L3002" i="6"/>
  <c r="L3667" i="6"/>
  <c r="J3668" i="6"/>
  <c r="K1634" i="6"/>
  <c r="K3402" i="6"/>
  <c r="K1680" i="6"/>
  <c r="L3326" i="6"/>
  <c r="E558" i="7"/>
  <c r="Q558" i="7" s="1"/>
  <c r="R558" i="7" s="1"/>
  <c r="G70" i="7"/>
  <c r="L393" i="6"/>
  <c r="F995" i="8"/>
  <c r="L995" i="8" s="1"/>
  <c r="K995" i="8"/>
  <c r="BA996" i="8" s="1"/>
  <c r="I159" i="6"/>
  <c r="H509" i="7"/>
  <c r="Z509" i="7" s="1"/>
  <c r="AA509" i="7" s="1"/>
  <c r="K1485" i="6"/>
  <c r="K1083" i="6"/>
  <c r="K137" i="8"/>
  <c r="F137" i="8"/>
  <c r="L137" i="8" s="1"/>
  <c r="L697" i="6"/>
  <c r="H699" i="6"/>
  <c r="F115" i="7" s="1"/>
  <c r="T115" i="7" s="1"/>
  <c r="U115" i="7" s="1"/>
  <c r="L3596" i="6"/>
  <c r="J3597" i="6"/>
  <c r="H315" i="6"/>
  <c r="K315" i="6"/>
  <c r="J3777" i="6"/>
  <c r="G636" i="7" s="1"/>
  <c r="L3775" i="6"/>
  <c r="E2952" i="6"/>
  <c r="H501" i="7"/>
  <c r="Z501" i="7" s="1"/>
  <c r="AA501" i="7" s="1"/>
  <c r="G522" i="7"/>
  <c r="L3102" i="6"/>
  <c r="E636" i="7"/>
  <c r="Q636" i="7" s="1"/>
  <c r="R636" i="7" s="1"/>
  <c r="G531" i="7"/>
  <c r="L3152" i="6"/>
  <c r="L450" i="6"/>
  <c r="F452" i="6"/>
  <c r="L4029" i="6"/>
  <c r="I1596" i="6"/>
  <c r="I1602" i="6"/>
  <c r="H629" i="7"/>
  <c r="Z629" i="7" s="1"/>
  <c r="AA629" i="7" s="1"/>
  <c r="J914" i="6"/>
  <c r="L912" i="6"/>
  <c r="L2996" i="6"/>
  <c r="J2997" i="6"/>
  <c r="L1376" i="6"/>
  <c r="E1189" i="6"/>
  <c r="H595" i="7"/>
  <c r="Z595" i="7" s="1"/>
  <c r="AA595" i="7" s="1"/>
  <c r="L3650" i="6"/>
  <c r="J3651" i="6"/>
  <c r="G324" i="6"/>
  <c r="G342" i="6"/>
  <c r="H528" i="7"/>
  <c r="Z528" i="7" s="1"/>
  <c r="AA528" i="7" s="1"/>
  <c r="I833" i="8"/>
  <c r="H394" i="7"/>
  <c r="Z394" i="7" s="1"/>
  <c r="AA394" i="7" s="1"/>
  <c r="H839" i="6"/>
  <c r="K839" i="6"/>
  <c r="H953" i="8"/>
  <c r="L3487" i="6"/>
  <c r="J3488" i="6"/>
  <c r="L3224" i="6"/>
  <c r="F3225" i="6"/>
  <c r="K214" i="8"/>
  <c r="BA215" i="8" s="1"/>
  <c r="F1028" i="6"/>
  <c r="K1028" i="6"/>
  <c r="E147" i="8"/>
  <c r="H72" i="7"/>
  <c r="Z72" i="7" s="1"/>
  <c r="AA72" i="7" s="1"/>
  <c r="G368" i="7"/>
  <c r="L2192" i="6"/>
  <c r="E2528" i="6"/>
  <c r="H671" i="7"/>
  <c r="Z671" i="7" s="1"/>
  <c r="AA671" i="7" s="1"/>
  <c r="J141" i="6"/>
  <c r="G29" i="7" s="1"/>
  <c r="W29" i="7" s="1"/>
  <c r="X29" i="7" s="1"/>
  <c r="L140" i="6"/>
  <c r="H587" i="7"/>
  <c r="Z587" i="7" s="1"/>
  <c r="AA587" i="7" s="1"/>
  <c r="E1050" i="6"/>
  <c r="E1095" i="6"/>
  <c r="E1061" i="6"/>
  <c r="E1107" i="6"/>
  <c r="E1330" i="6"/>
  <c r="E1119" i="6"/>
  <c r="E1131" i="6"/>
  <c r="G6" i="6"/>
  <c r="G89" i="6"/>
  <c r="G26" i="6"/>
  <c r="G79" i="6"/>
  <c r="G46" i="6"/>
  <c r="H486" i="7"/>
  <c r="Z486" i="7" s="1"/>
  <c r="AA486" i="7" s="1"/>
  <c r="K1649" i="6"/>
  <c r="F214" i="8"/>
  <c r="L214" i="8" s="1"/>
  <c r="K1039" i="6"/>
  <c r="F1039" i="6"/>
  <c r="F105" i="6"/>
  <c r="L105" i="6" s="1"/>
  <c r="K105" i="6"/>
  <c r="E3239" i="6"/>
  <c r="H556" i="7"/>
  <c r="Z556" i="7" s="1"/>
  <c r="AA556" i="7" s="1"/>
  <c r="I511" i="8"/>
  <c r="H244" i="7"/>
  <c r="Z244" i="7" s="1"/>
  <c r="AA244" i="7" s="1"/>
  <c r="G418" i="6"/>
  <c r="H532" i="7"/>
  <c r="Z532" i="7" s="1"/>
  <c r="AA532" i="7" s="1"/>
  <c r="I695" i="8"/>
  <c r="H331" i="7"/>
  <c r="Z331" i="7" s="1"/>
  <c r="AA331" i="7" s="1"/>
  <c r="L3958" i="6"/>
  <c r="L2901" i="6"/>
  <c r="H2902" i="6"/>
  <c r="F2748" i="6"/>
  <c r="L2746" i="6"/>
  <c r="L3069" i="6"/>
  <c r="J3070" i="6"/>
  <c r="F995" i="6"/>
  <c r="K995" i="6"/>
  <c r="H245" i="7"/>
  <c r="Z245" i="7" s="1"/>
  <c r="AA245" i="7" s="1"/>
  <c r="E513" i="8"/>
  <c r="J3573" i="6"/>
  <c r="L3572" i="6"/>
  <c r="G2580" i="6"/>
  <c r="H2580" i="6" s="1"/>
  <c r="H2581" i="6" s="1"/>
  <c r="F432" i="7" s="1"/>
  <c r="T432" i="7" s="1"/>
  <c r="U432" i="7" s="1"/>
  <c r="G579" i="6"/>
  <c r="H579" i="6" s="1"/>
  <c r="H582" i="6" s="1"/>
  <c r="F100" i="7" s="1"/>
  <c r="T100" i="7" s="1"/>
  <c r="U100" i="7" s="1"/>
  <c r="G569" i="6"/>
  <c r="H569" i="6" s="1"/>
  <c r="H572" i="6" s="1"/>
  <c r="F99" i="7" s="1"/>
  <c r="T99" i="7" s="1"/>
  <c r="U99" i="7" s="1"/>
  <c r="K1490" i="6"/>
  <c r="L3741" i="6"/>
  <c r="F3742" i="6"/>
  <c r="E756" i="8"/>
  <c r="H359" i="7"/>
  <c r="Z359" i="7" s="1"/>
  <c r="AA359" i="7" s="1"/>
  <c r="L2561" i="6"/>
  <c r="J2562" i="6"/>
  <c r="G429" i="7" s="1"/>
  <c r="W429" i="7" s="1"/>
  <c r="X429" i="7" s="1"/>
  <c r="AX967" i="8"/>
  <c r="K966" i="8"/>
  <c r="BA967" i="8" s="1"/>
  <c r="F966" i="8"/>
  <c r="L966" i="8" s="1"/>
  <c r="E972" i="8"/>
  <c r="H447" i="7"/>
  <c r="Z447" i="7" s="1"/>
  <c r="AA447" i="7" s="1"/>
  <c r="G329" i="7"/>
  <c r="L1978" i="6"/>
  <c r="G2595" i="6"/>
  <c r="H682" i="7"/>
  <c r="Z682" i="7" s="1"/>
  <c r="AA682" i="7" s="1"/>
  <c r="L3689" i="6"/>
  <c r="F3690" i="6"/>
  <c r="H2562" i="6"/>
  <c r="L2560" i="6"/>
  <c r="H591" i="7"/>
  <c r="Z591" i="7" s="1"/>
  <c r="AA591" i="7" s="1"/>
  <c r="E1140" i="6"/>
  <c r="E1150" i="6"/>
  <c r="L3056" i="6"/>
  <c r="I1619" i="6"/>
  <c r="I1624" i="6"/>
  <c r="H631" i="7"/>
  <c r="Z631" i="7" s="1"/>
  <c r="AA631" i="7" s="1"/>
  <c r="G9" i="9"/>
  <c r="H9" i="9" s="1"/>
  <c r="G7" i="9"/>
  <c r="H7" i="9" s="1"/>
  <c r="G6" i="9"/>
  <c r="H6" i="9" s="1"/>
  <c r="I14" i="9"/>
  <c r="J14" i="9" s="1"/>
  <c r="F1412" i="6"/>
  <c r="E227" i="7" s="1"/>
  <c r="Q227" i="7" s="1"/>
  <c r="R227" i="7" s="1"/>
  <c r="J794" i="6"/>
  <c r="K794" i="6"/>
  <c r="I10" i="9"/>
  <c r="J10" i="9" s="1"/>
  <c r="E621" i="7"/>
  <c r="Q621" i="7" s="1"/>
  <c r="R621" i="7" s="1"/>
  <c r="L3696" i="6"/>
  <c r="G20" i="9"/>
  <c r="H20" i="9" s="1"/>
  <c r="H73" i="7"/>
  <c r="Z73" i="7" s="1"/>
  <c r="AA73" i="7" s="1"/>
  <c r="E149" i="8"/>
  <c r="AX150" i="8" s="1"/>
  <c r="J786" i="6"/>
  <c r="K786" i="6"/>
  <c r="F3982" i="6"/>
  <c r="K3982" i="6"/>
  <c r="E29" i="7"/>
  <c r="Q29" i="7" s="1"/>
  <c r="R29" i="7" s="1"/>
  <c r="L3090" i="6"/>
  <c r="E520" i="7"/>
  <c r="Q520" i="7" s="1"/>
  <c r="R520" i="7" s="1"/>
  <c r="H460" i="7"/>
  <c r="Z460" i="7" s="1"/>
  <c r="AA460" i="7" s="1"/>
  <c r="E1000" i="8"/>
  <c r="E425" i="8"/>
  <c r="F760" i="6"/>
  <c r="L760" i="6" s="1"/>
  <c r="K760" i="6"/>
  <c r="F2668" i="6"/>
  <c r="K2668" i="6"/>
  <c r="L2631" i="6"/>
  <c r="E442" i="7"/>
  <c r="Q442" i="7" s="1"/>
  <c r="R442" i="7" s="1"/>
  <c r="L1182" i="6"/>
  <c r="E189" i="7"/>
  <c r="Q189" i="7" s="1"/>
  <c r="R189" i="7" s="1"/>
  <c r="L357" i="6"/>
  <c r="E65" i="7"/>
  <c r="Q65" i="7" s="1"/>
  <c r="R65" i="7" s="1"/>
  <c r="F1537" i="6"/>
  <c r="K1537" i="6"/>
  <c r="G597" i="7"/>
  <c r="L3561" i="6"/>
  <c r="F3401" i="6"/>
  <c r="L3401" i="6" s="1"/>
  <c r="K3401" i="6"/>
  <c r="L2914" i="6"/>
  <c r="E491" i="7"/>
  <c r="Q491" i="7" s="1"/>
  <c r="R491" i="7" s="1"/>
  <c r="F2439" i="6"/>
  <c r="L2439" i="6" s="1"/>
  <c r="K2439" i="6"/>
  <c r="E641" i="7"/>
  <c r="Q641" i="7" s="1"/>
  <c r="R641" i="7" s="1"/>
  <c r="L3805" i="6"/>
  <c r="F2353" i="6"/>
  <c r="K2353" i="6"/>
  <c r="E59" i="7"/>
  <c r="Q59" i="7" s="1"/>
  <c r="R59" i="7" s="1"/>
  <c r="L2625" i="6"/>
  <c r="E441" i="7"/>
  <c r="Q441" i="7" s="1"/>
  <c r="R441" i="7" s="1"/>
  <c r="F832" i="6"/>
  <c r="K832" i="6"/>
  <c r="E663" i="7"/>
  <c r="Q663" i="7" s="1"/>
  <c r="R663" i="7" s="1"/>
  <c r="L3918" i="6"/>
  <c r="F2419" i="6"/>
  <c r="L2419" i="6" s="1"/>
  <c r="K2419" i="6"/>
  <c r="E516" i="7"/>
  <c r="Q516" i="7" s="1"/>
  <c r="R516" i="7" s="1"/>
  <c r="E215" i="7"/>
  <c r="Q215" i="7" s="1"/>
  <c r="R215" i="7" s="1"/>
  <c r="L1319" i="6"/>
  <c r="L854" i="8"/>
  <c r="L1996" i="6"/>
  <c r="E332" i="7"/>
  <c r="Q332" i="7" s="1"/>
  <c r="R332" i="7" s="1"/>
  <c r="F3367" i="6"/>
  <c r="K3367" i="6"/>
  <c r="K168" i="8"/>
  <c r="BA169" i="8" s="1"/>
  <c r="F168" i="8"/>
  <c r="L168" i="8" s="1"/>
  <c r="F3828" i="6"/>
  <c r="K3828" i="6"/>
  <c r="F2332" i="6"/>
  <c r="K2332" i="6"/>
  <c r="K835" i="8"/>
  <c r="BA836" i="8" s="1"/>
  <c r="F835" i="8"/>
  <c r="L835" i="8" s="1"/>
  <c r="I770" i="6"/>
  <c r="H568" i="7"/>
  <c r="Z568" i="7" s="1"/>
  <c r="AA568" i="7" s="1"/>
  <c r="F2429" i="6"/>
  <c r="L2429" i="6" s="1"/>
  <c r="K2429" i="6"/>
  <c r="K175" i="8"/>
  <c r="BA176" i="8" s="1"/>
  <c r="F175" i="8"/>
  <c r="F2661" i="6"/>
  <c r="K2661" i="6"/>
  <c r="L1045" i="8"/>
  <c r="E2410" i="6"/>
  <c r="H660" i="7"/>
  <c r="Z660" i="7" s="1"/>
  <c r="AA660" i="7" s="1"/>
  <c r="I806" i="8"/>
  <c r="H383" i="7"/>
  <c r="Z383" i="7" s="1"/>
  <c r="AA383" i="7" s="1"/>
  <c r="F3360" i="6"/>
  <c r="K3360" i="6"/>
  <c r="L2880" i="6"/>
  <c r="E485" i="7"/>
  <c r="Q485" i="7" s="1"/>
  <c r="R485" i="7" s="1"/>
  <c r="F734" i="6"/>
  <c r="L734" i="6" s="1"/>
  <c r="K734" i="6"/>
  <c r="H382" i="7"/>
  <c r="Z382" i="7" s="1"/>
  <c r="AA382" i="7" s="1"/>
  <c r="I804" i="8"/>
  <c r="F3470" i="6"/>
  <c r="K3470" i="6"/>
  <c r="L3421" i="6"/>
  <c r="E574" i="7"/>
  <c r="Q574" i="7" s="1"/>
  <c r="R574" i="7" s="1"/>
  <c r="I300" i="8"/>
  <c r="J300" i="8" s="1"/>
  <c r="F2360" i="6"/>
  <c r="K2360" i="6"/>
  <c r="F1526" i="6"/>
  <c r="K1526" i="6"/>
  <c r="F3995" i="6"/>
  <c r="K3995" i="6"/>
  <c r="L134" i="6"/>
  <c r="E28" i="7"/>
  <c r="Q28" i="7" s="1"/>
  <c r="R28" i="7" s="1"/>
  <c r="E66" i="7"/>
  <c r="Q66" i="7" s="1"/>
  <c r="R66" i="7" s="1"/>
  <c r="L364" i="6"/>
  <c r="F3353" i="6"/>
  <c r="K3353" i="6"/>
  <c r="F785" i="6"/>
  <c r="L785" i="6" s="1"/>
  <c r="K785" i="6"/>
  <c r="F793" i="6"/>
  <c r="L793" i="6" s="1"/>
  <c r="K793" i="6"/>
  <c r="F3252" i="6"/>
  <c r="K3252" i="6"/>
  <c r="F3277" i="6"/>
  <c r="K3277" i="6"/>
  <c r="K851" i="8"/>
  <c r="BA852" i="8" s="1"/>
  <c r="F851" i="8"/>
  <c r="L851" i="8" s="1"/>
  <c r="F3318" i="6"/>
  <c r="K3318" i="6"/>
  <c r="F3266" i="6"/>
  <c r="K3266" i="6"/>
  <c r="F2675" i="6"/>
  <c r="K2675" i="6"/>
  <c r="E16" i="7"/>
  <c r="Q16" i="7" s="1"/>
  <c r="R16" i="7" s="1"/>
  <c r="L68" i="6"/>
  <c r="F3218" i="6"/>
  <c r="K3218" i="6"/>
  <c r="K856" i="8"/>
  <c r="BA857" i="8" s="1"/>
  <c r="F856" i="8"/>
  <c r="L856" i="8" s="1"/>
  <c r="E427" i="8"/>
  <c r="F3259" i="6"/>
  <c r="K3259" i="6"/>
  <c r="E60" i="7"/>
  <c r="Q60" i="7" s="1"/>
  <c r="R60" i="7" s="1"/>
  <c r="I2107" i="6"/>
  <c r="J2107" i="6" s="1"/>
  <c r="J2111" i="6" s="1"/>
  <c r="G353" i="7" s="1"/>
  <c r="W353" i="7" s="1"/>
  <c r="X353" i="7" s="1"/>
  <c r="I2100" i="6"/>
  <c r="J2100" i="6" s="1"/>
  <c r="J2104" i="6" s="1"/>
  <c r="G352" i="7" s="1"/>
  <c r="W352" i="7" s="1"/>
  <c r="X352" i="7" s="1"/>
  <c r="F4009" i="6"/>
  <c r="K4009" i="6"/>
  <c r="F3284" i="6"/>
  <c r="K3284" i="6"/>
  <c r="L2944" i="6"/>
  <c r="E496" i="7"/>
  <c r="Q496" i="7" s="1"/>
  <c r="R496" i="7" s="1"/>
  <c r="F2449" i="6"/>
  <c r="L2449" i="6" s="1"/>
  <c r="K2449" i="6"/>
  <c r="L3633" i="6"/>
  <c r="E610" i="7"/>
  <c r="Q610" i="7" s="1"/>
  <c r="R610" i="7" s="1"/>
  <c r="F2686" i="6"/>
  <c r="K2686" i="6"/>
  <c r="E493" i="7"/>
  <c r="Q493" i="7" s="1"/>
  <c r="R493" i="7" s="1"/>
  <c r="L2926" i="6"/>
  <c r="L815" i="6"/>
  <c r="E128" i="7"/>
  <c r="Q128" i="7" s="1"/>
  <c r="R128" i="7" s="1"/>
  <c r="F151" i="6"/>
  <c r="L151" i="6" s="1"/>
  <c r="K151" i="6"/>
  <c r="L266" i="6"/>
  <c r="E52" i="7"/>
  <c r="Q52" i="7" s="1"/>
  <c r="R52" i="7" s="1"/>
  <c r="E652" i="7"/>
  <c r="Q652" i="7" s="1"/>
  <c r="R652" i="7" s="1"/>
  <c r="F3939" i="6"/>
  <c r="K3939" i="6"/>
  <c r="L3864" i="6"/>
  <c r="E651" i="7"/>
  <c r="Q651" i="7" s="1"/>
  <c r="R651" i="7" s="1"/>
  <c r="F2339" i="6"/>
  <c r="K2339" i="6"/>
  <c r="K849" i="8"/>
  <c r="BA850" i="8" s="1"/>
  <c r="F849" i="8"/>
  <c r="L849" i="8" s="1"/>
  <c r="F747" i="6"/>
  <c r="L747" i="6" s="1"/>
  <c r="K747" i="6"/>
  <c r="F3855" i="6"/>
  <c r="K3855" i="6"/>
  <c r="E130" i="7"/>
  <c r="Q130" i="7" s="1"/>
  <c r="R130" i="7" s="1"/>
  <c r="L823" i="6"/>
  <c r="L1171" i="6"/>
  <c r="E188" i="7"/>
  <c r="Q188" i="7" s="1"/>
  <c r="R188" i="7" s="1"/>
  <c r="E526" i="7"/>
  <c r="Q526" i="7" s="1"/>
  <c r="R526" i="7" s="1"/>
  <c r="L3126" i="6"/>
  <c r="F3969" i="6"/>
  <c r="K3969" i="6"/>
  <c r="F2346" i="6"/>
  <c r="K2346" i="6"/>
  <c r="H430" i="7"/>
  <c r="Z430" i="7" s="1"/>
  <c r="AA430" i="7" s="1"/>
  <c r="G928" i="8"/>
  <c r="AY929" i="8" s="1"/>
  <c r="F2969" i="6"/>
  <c r="K2969" i="6"/>
  <c r="F3305" i="6"/>
  <c r="K3305" i="6"/>
  <c r="E487" i="7"/>
  <c r="Q487" i="7" s="1"/>
  <c r="R487" i="7" s="1"/>
  <c r="L2891" i="6"/>
  <c r="L2920" i="6"/>
  <c r="E492" i="7"/>
  <c r="Q492" i="7" s="1"/>
  <c r="R492" i="7" s="1"/>
  <c r="F3374" i="6"/>
  <c r="K3374" i="6"/>
  <c r="E203" i="6"/>
  <c r="F203" i="6" s="1"/>
  <c r="F204" i="6" s="1"/>
  <c r="E40" i="7" s="1"/>
  <c r="Q40" i="7" s="1"/>
  <c r="R40" i="7" s="1"/>
  <c r="E238" i="6"/>
  <c r="F238" i="6" s="1"/>
  <c r="F239" i="6" s="1"/>
  <c r="E47" i="7" s="1"/>
  <c r="Q47" i="7" s="1"/>
  <c r="R47" i="7" s="1"/>
  <c r="E233" i="6"/>
  <c r="F233" i="6" s="1"/>
  <c r="F234" i="6" s="1"/>
  <c r="E46" i="7" s="1"/>
  <c r="Q46" i="7" s="1"/>
  <c r="R46" i="7" s="1"/>
  <c r="E183" i="6"/>
  <c r="F183" i="6" s="1"/>
  <c r="F184" i="6" s="1"/>
  <c r="E36" i="7" s="1"/>
  <c r="Q36" i="7" s="1"/>
  <c r="R36" i="7" s="1"/>
  <c r="L3120" i="6"/>
  <c r="E525" i="7"/>
  <c r="Q525" i="7" s="1"/>
  <c r="R525" i="7" s="1"/>
  <c r="I722" i="8"/>
  <c r="H343" i="7"/>
  <c r="Z343" i="7" s="1"/>
  <c r="AA343" i="7" s="1"/>
  <c r="F838" i="6"/>
  <c r="K838" i="6"/>
  <c r="F4002" i="6"/>
  <c r="K4002" i="6"/>
  <c r="L798" i="8"/>
  <c r="L3382" i="6"/>
  <c r="E567" i="7"/>
  <c r="Q567" i="7" s="1"/>
  <c r="R567" i="7" s="1"/>
  <c r="L2027" i="6"/>
  <c r="E337" i="7"/>
  <c r="Q337" i="7" s="1"/>
  <c r="R337" i="7" s="1"/>
  <c r="L752" i="8"/>
  <c r="F2826" i="6"/>
  <c r="L2823" i="6"/>
  <c r="F2820" i="6"/>
  <c r="L2817" i="6"/>
  <c r="F2814" i="6"/>
  <c r="L2811" i="6"/>
  <c r="F2784" i="6"/>
  <c r="L2781" i="6"/>
  <c r="F2760" i="6"/>
  <c r="L2757" i="6"/>
  <c r="F2766" i="6"/>
  <c r="L2763" i="6"/>
  <c r="F2802" i="6"/>
  <c r="L2799" i="6"/>
  <c r="F2808" i="6"/>
  <c r="L2805" i="6"/>
  <c r="F2844" i="6"/>
  <c r="L2841" i="6"/>
  <c r="F2754" i="6"/>
  <c r="L2751" i="6"/>
  <c r="F2772" i="6"/>
  <c r="L2769" i="6"/>
  <c r="F2790" i="6"/>
  <c r="L2787" i="6"/>
  <c r="F2832" i="6"/>
  <c r="L2829" i="6"/>
  <c r="F2796" i="6"/>
  <c r="L2793" i="6"/>
  <c r="F2778" i="6"/>
  <c r="L2775" i="6"/>
  <c r="F2838" i="6"/>
  <c r="L2835" i="6"/>
  <c r="E434" i="7"/>
  <c r="Q434" i="7" s="1"/>
  <c r="R434" i="7" s="1"/>
  <c r="L2591" i="6"/>
  <c r="E433" i="7"/>
  <c r="Q433" i="7" s="1"/>
  <c r="R433" i="7" s="1"/>
  <c r="L2586" i="6"/>
  <c r="I2535" i="6"/>
  <c r="H672" i="7"/>
  <c r="Z672" i="7" s="1"/>
  <c r="AA672" i="7" s="1"/>
  <c r="I2521" i="6"/>
  <c r="H670" i="7"/>
  <c r="Z670" i="7" s="1"/>
  <c r="AA670" i="7" s="1"/>
  <c r="E2527" i="6"/>
  <c r="E2526" i="6"/>
  <c r="L2525" i="6"/>
  <c r="E2520" i="6"/>
  <c r="E2519" i="6"/>
  <c r="L2518" i="6"/>
  <c r="E2534" i="6"/>
  <c r="E2533" i="6"/>
  <c r="L2532" i="6"/>
  <c r="E413" i="7"/>
  <c r="Q413" i="7" s="1"/>
  <c r="R413" i="7" s="1"/>
  <c r="L2461" i="6"/>
  <c r="L2471" i="6"/>
  <c r="E414" i="7"/>
  <c r="Q414" i="7" s="1"/>
  <c r="R414" i="7" s="1"/>
  <c r="L2481" i="6"/>
  <c r="E415" i="7"/>
  <c r="Q415" i="7" s="1"/>
  <c r="R415" i="7" s="1"/>
  <c r="F2426" i="6"/>
  <c r="K2426" i="6"/>
  <c r="K2416" i="6"/>
  <c r="F2416" i="6"/>
  <c r="F2436" i="6"/>
  <c r="K2436" i="6"/>
  <c r="F2446" i="6"/>
  <c r="K2446" i="6"/>
  <c r="F2317" i="6"/>
  <c r="L2316" i="6"/>
  <c r="F2312" i="6"/>
  <c r="L2311" i="6"/>
  <c r="F2302" i="6"/>
  <c r="L2301" i="6"/>
  <c r="F2307" i="6"/>
  <c r="L2306" i="6"/>
  <c r="L2296" i="6"/>
  <c r="F2297" i="6"/>
  <c r="F2292" i="6"/>
  <c r="L2291" i="6"/>
  <c r="K2286" i="6"/>
  <c r="F2286" i="6"/>
  <c r="F2282" i="6"/>
  <c r="L2281" i="6"/>
  <c r="L2170" i="6"/>
  <c r="L2177" i="6"/>
  <c r="L2162" i="6"/>
  <c r="L3811" i="6"/>
  <c r="E642" i="7"/>
  <c r="Q642" i="7" s="1"/>
  <c r="R642" i="7" s="1"/>
  <c r="F1863" i="6"/>
  <c r="F1847" i="6"/>
  <c r="F1962" i="6"/>
  <c r="F1881" i="6"/>
  <c r="F1952" i="6"/>
  <c r="F1923" i="6"/>
  <c r="F1822" i="6"/>
  <c r="F1812" i="6"/>
  <c r="F1917" i="6"/>
  <c r="F1946" i="6"/>
  <c r="F1905" i="6"/>
  <c r="F1941" i="6"/>
  <c r="F1852" i="6"/>
  <c r="F1957" i="6"/>
  <c r="F1875" i="6"/>
  <c r="F1837" i="6"/>
  <c r="F1842" i="6"/>
  <c r="F1869" i="6"/>
  <c r="F1899" i="6"/>
  <c r="F1857" i="6"/>
  <c r="F1911" i="6"/>
  <c r="F1817" i="6"/>
  <c r="F1893" i="6"/>
  <c r="F1887" i="6"/>
  <c r="F1929" i="6"/>
  <c r="F1935" i="6"/>
  <c r="F1827" i="6"/>
  <c r="F1832" i="6"/>
  <c r="F1724" i="6"/>
  <c r="L1723" i="6"/>
  <c r="F1807" i="6"/>
  <c r="L1806" i="6"/>
  <c r="F1729" i="6"/>
  <c r="L1728" i="6"/>
  <c r="F1714" i="6"/>
  <c r="L1713" i="6"/>
  <c r="F1698" i="6"/>
  <c r="L1697" i="6"/>
  <c r="F1792" i="6"/>
  <c r="L1791" i="6"/>
  <c r="F1708" i="6"/>
  <c r="L1707" i="6"/>
  <c r="F1802" i="6"/>
  <c r="L1801" i="6"/>
  <c r="F1719" i="6"/>
  <c r="L1718" i="6"/>
  <c r="F1797" i="6"/>
  <c r="L1796" i="6"/>
  <c r="F1703" i="6"/>
  <c r="L1702" i="6"/>
  <c r="F1675" i="6"/>
  <c r="L1674" i="6"/>
  <c r="F1787" i="6"/>
  <c r="L1786" i="6"/>
  <c r="F1635" i="6"/>
  <c r="L1634" i="6"/>
  <c r="F1655" i="6"/>
  <c r="L1654" i="6"/>
  <c r="F1660" i="6"/>
  <c r="L1659" i="6"/>
  <c r="F1681" i="6"/>
  <c r="L1680" i="6"/>
  <c r="F1776" i="6"/>
  <c r="L1775" i="6"/>
  <c r="F1640" i="6"/>
  <c r="L1639" i="6"/>
  <c r="L1686" i="6"/>
  <c r="F1687" i="6"/>
  <c r="F1665" i="6"/>
  <c r="L1664" i="6"/>
  <c r="F1645" i="6"/>
  <c r="L1644" i="6"/>
  <c r="F1781" i="6"/>
  <c r="L1780" i="6"/>
  <c r="F1670" i="6"/>
  <c r="L1669" i="6"/>
  <c r="F1693" i="6"/>
  <c r="L1692" i="6"/>
  <c r="F1630" i="6"/>
  <c r="E267" i="7" s="1"/>
  <c r="Q267" i="7" s="1"/>
  <c r="R267" i="7" s="1"/>
  <c r="L1629" i="6"/>
  <c r="F1650" i="6"/>
  <c r="L1649" i="6"/>
  <c r="F1625" i="6"/>
  <c r="F1620" i="6"/>
  <c r="F1603" i="6"/>
  <c r="F1597" i="6"/>
  <c r="F1591" i="6"/>
  <c r="L1590" i="6"/>
  <c r="F1581" i="6"/>
  <c r="L1580" i="6"/>
  <c r="F1576" i="6"/>
  <c r="L1575" i="6"/>
  <c r="F1571" i="6"/>
  <c r="L1570" i="6"/>
  <c r="F1566" i="6"/>
  <c r="L1565" i="6"/>
  <c r="F2511" i="6"/>
  <c r="L2510" i="6"/>
  <c r="L3701" i="6"/>
  <c r="F3702" i="6"/>
  <c r="F2505" i="6"/>
  <c r="L2504" i="6"/>
  <c r="L1551" i="6"/>
  <c r="E252" i="7"/>
  <c r="Q252" i="7" s="1"/>
  <c r="R252" i="7" s="1"/>
  <c r="F1491" i="6"/>
  <c r="L1490" i="6"/>
  <c r="F1486" i="6"/>
  <c r="L1485" i="6"/>
  <c r="F1470" i="6"/>
  <c r="L1469" i="6"/>
  <c r="F1450" i="6"/>
  <c r="L1449" i="6"/>
  <c r="E231" i="7"/>
  <c r="Q231" i="7" s="1"/>
  <c r="R231" i="7" s="1"/>
  <c r="E338" i="7"/>
  <c r="Q338" i="7" s="1"/>
  <c r="R338" i="7" s="1"/>
  <c r="L2209" i="6"/>
  <c r="L2224" i="6"/>
  <c r="F1397" i="6"/>
  <c r="L1396" i="6"/>
  <c r="L2214" i="6"/>
  <c r="F1402" i="6"/>
  <c r="L1401" i="6"/>
  <c r="F1392" i="6"/>
  <c r="F2196" i="6"/>
  <c r="G608" i="7"/>
  <c r="L3624" i="6"/>
  <c r="F1354" i="6"/>
  <c r="I1362" i="6"/>
  <c r="I1348" i="6"/>
  <c r="H607" i="7"/>
  <c r="Z607" i="7" s="1"/>
  <c r="AA607" i="7" s="1"/>
  <c r="F1299" i="6"/>
  <c r="L1288" i="6"/>
  <c r="F1284" i="6"/>
  <c r="L1273" i="6"/>
  <c r="E205" i="7"/>
  <c r="Q205" i="7" s="1"/>
  <c r="R205" i="7" s="1"/>
  <c r="L1242" i="6"/>
  <c r="E204" i="7"/>
  <c r="Q204" i="7" s="1"/>
  <c r="R204" i="7" s="1"/>
  <c r="F1206" i="6"/>
  <c r="L1202" i="6"/>
  <c r="E194" i="7"/>
  <c r="Q194" i="7" s="1"/>
  <c r="R194" i="7" s="1"/>
  <c r="I3868" i="6"/>
  <c r="L3555" i="6"/>
  <c r="F1194" i="6"/>
  <c r="F1349" i="6"/>
  <c r="F1387" i="6"/>
  <c r="F1340" i="6"/>
  <c r="H593" i="7"/>
  <c r="Z593" i="7" s="1"/>
  <c r="AA593" i="7" s="1"/>
  <c r="E1155" i="6"/>
  <c r="E1145" i="6"/>
  <c r="L1146" i="6"/>
  <c r="F1137" i="6"/>
  <c r="L1135" i="6"/>
  <c r="F1073" i="6"/>
  <c r="L1072" i="6"/>
  <c r="F1084" i="6"/>
  <c r="L1083" i="6"/>
  <c r="F1067" i="6"/>
  <c r="F1078" i="6"/>
  <c r="F1023" i="6"/>
  <c r="F1034" i="6"/>
  <c r="F990" i="6"/>
  <c r="F1114" i="6"/>
  <c r="L1113" i="6"/>
  <c r="F963" i="6"/>
  <c r="L962" i="6"/>
  <c r="F1018" i="6"/>
  <c r="L1017" i="6"/>
  <c r="F1102" i="6"/>
  <c r="L1101" i="6"/>
  <c r="F1090" i="6"/>
  <c r="L1089" i="6"/>
  <c r="F974" i="6"/>
  <c r="L973" i="6"/>
  <c r="F1007" i="6"/>
  <c r="L1006" i="6"/>
  <c r="F985" i="6"/>
  <c r="L984" i="6"/>
  <c r="F1126" i="6"/>
  <c r="L1125" i="6"/>
  <c r="L1324" i="6"/>
  <c r="F1325" i="6"/>
  <c r="G583" i="7"/>
  <c r="L3477" i="6"/>
  <c r="E168" i="7"/>
  <c r="Q168" i="7" s="1"/>
  <c r="R168" i="7" s="1"/>
  <c r="E150" i="7"/>
  <c r="Q150" i="7" s="1"/>
  <c r="R150" i="7" s="1"/>
  <c r="E152" i="7"/>
  <c r="Q152" i="7" s="1"/>
  <c r="R152" i="7" s="1"/>
  <c r="E154" i="7"/>
  <c r="Q154" i="7" s="1"/>
  <c r="R154" i="7" s="1"/>
  <c r="E158" i="7"/>
  <c r="Q158" i="7" s="1"/>
  <c r="R158" i="7" s="1"/>
  <c r="E160" i="7"/>
  <c r="Q160" i="7" s="1"/>
  <c r="R160" i="7" s="1"/>
  <c r="F858" i="6"/>
  <c r="L857" i="6"/>
  <c r="F853" i="6"/>
  <c r="L852" i="6"/>
  <c r="L3402" i="6"/>
  <c r="L795" i="6"/>
  <c r="F3393" i="6"/>
  <c r="L3392" i="6"/>
  <c r="F2573" i="6"/>
  <c r="L2572" i="6"/>
  <c r="E544" i="7"/>
  <c r="Q544" i="7" s="1"/>
  <c r="R544" i="7" s="1"/>
  <c r="L3209" i="6"/>
  <c r="E539" i="7"/>
  <c r="Q539" i="7" s="1"/>
  <c r="R539" i="7" s="1"/>
  <c r="F477" i="6"/>
  <c r="L477" i="6" s="1"/>
  <c r="K477" i="6"/>
  <c r="E3171" i="6"/>
  <c r="F419" i="6"/>
  <c r="F350" i="6"/>
  <c r="F281" i="6"/>
  <c r="F276" i="6"/>
  <c r="F244" i="6"/>
  <c r="L243" i="6"/>
  <c r="F199" i="6"/>
  <c r="L198" i="6"/>
  <c r="F209" i="6"/>
  <c r="L208" i="6"/>
  <c r="E38" i="7"/>
  <c r="Q38" i="7" s="1"/>
  <c r="R38" i="7" s="1"/>
  <c r="E45" i="7"/>
  <c r="Q45" i="7" s="1"/>
  <c r="R45" i="7" s="1"/>
  <c r="E42" i="7"/>
  <c r="Q42" i="7" s="1"/>
  <c r="R42" i="7" s="1"/>
  <c r="E44" i="7"/>
  <c r="Q44" i="7" s="1"/>
  <c r="R44" i="7" s="1"/>
  <c r="H219" i="6"/>
  <c r="I183" i="6"/>
  <c r="I238" i="6"/>
  <c r="I233" i="6"/>
  <c r="I203" i="6"/>
  <c r="H515" i="7"/>
  <c r="Z515" i="7" s="1"/>
  <c r="AA515" i="7" s="1"/>
  <c r="F1264" i="6"/>
  <c r="F3043" i="6"/>
  <c r="F271" i="6"/>
  <c r="F1269" i="6"/>
  <c r="L171" i="6"/>
  <c r="L177" i="6"/>
  <c r="E33" i="7"/>
  <c r="Q33" i="7" s="1"/>
  <c r="R33" i="7" s="1"/>
  <c r="F160" i="6"/>
  <c r="E32" i="7" s="1"/>
  <c r="Q32" i="7" s="1"/>
  <c r="R32" i="7" s="1"/>
  <c r="I146" i="6"/>
  <c r="I1304" i="6"/>
  <c r="I152" i="6"/>
  <c r="I2046" i="6"/>
  <c r="H507" i="7"/>
  <c r="Z507" i="7" s="1"/>
  <c r="AA507" i="7" s="1"/>
  <c r="F2047" i="6"/>
  <c r="F147" i="6"/>
  <c r="F1305" i="6"/>
  <c r="L2950" i="6"/>
  <c r="F63" i="6"/>
  <c r="L60" i="6"/>
  <c r="F85" i="6"/>
  <c r="L84" i="6"/>
  <c r="F95" i="6"/>
  <c r="L94" i="6"/>
  <c r="L31" i="6"/>
  <c r="J7" i="6"/>
  <c r="G4" i="7" s="1"/>
  <c r="W4" i="7" s="1"/>
  <c r="X4" i="7" s="1"/>
  <c r="E20" i="7"/>
  <c r="Q20" i="7" s="1"/>
  <c r="R20" i="7" s="1"/>
  <c r="E18" i="7"/>
  <c r="Q18" i="7" s="1"/>
  <c r="R18" i="7" s="1"/>
  <c r="L1966" i="6"/>
  <c r="AX157" i="8" l="1"/>
  <c r="F156" i="8"/>
  <c r="L156" i="8" s="1"/>
  <c r="L1732" i="6"/>
  <c r="Q109" i="7"/>
  <c r="R109" i="7" s="1"/>
  <c r="H109" i="7"/>
  <c r="Z109" i="7" s="1"/>
  <c r="AA109" i="7" s="1"/>
  <c r="E225" i="8"/>
  <c r="L636" i="6"/>
  <c r="F637" i="6"/>
  <c r="Q254" i="7"/>
  <c r="R254" i="7" s="1"/>
  <c r="E532" i="8"/>
  <c r="H254" i="7"/>
  <c r="Z254" i="7" s="1"/>
  <c r="AA254" i="7" s="1"/>
  <c r="H726" i="6"/>
  <c r="F118" i="7" s="1"/>
  <c r="T118" i="7" s="1"/>
  <c r="U118" i="7" s="1"/>
  <c r="L1734" i="6"/>
  <c r="G287" i="7"/>
  <c r="H230" i="7"/>
  <c r="L502" i="6"/>
  <c r="F505" i="6"/>
  <c r="H235" i="7"/>
  <c r="L1455" i="6"/>
  <c r="F1458" i="6"/>
  <c r="Q190" i="7"/>
  <c r="R190" i="7" s="1"/>
  <c r="H190" i="7"/>
  <c r="Z190" i="7" s="1"/>
  <c r="AA190" i="7" s="1"/>
  <c r="E393" i="8"/>
  <c r="H234" i="7"/>
  <c r="Z234" i="7" s="1"/>
  <c r="H385" i="7"/>
  <c r="Q71" i="7"/>
  <c r="R71" i="7" s="1"/>
  <c r="H71" i="7"/>
  <c r="Z71" i="7" s="1"/>
  <c r="AA71" i="7" s="1"/>
  <c r="E145" i="8"/>
  <c r="H229" i="7"/>
  <c r="Z229" i="7" s="1"/>
  <c r="Q438" i="7"/>
  <c r="R438" i="7" s="1"/>
  <c r="E953" i="8"/>
  <c r="H438" i="7"/>
  <c r="Z438" i="7" s="1"/>
  <c r="AA438" i="7" s="1"/>
  <c r="Q246" i="7"/>
  <c r="R246" i="7" s="1"/>
  <c r="H246" i="7"/>
  <c r="Z246" i="7" s="1"/>
  <c r="AA246" i="7" s="1"/>
  <c r="E515" i="8"/>
  <c r="J2014" i="6"/>
  <c r="G335" i="7" s="1"/>
  <c r="L2011" i="6"/>
  <c r="AY121" i="8"/>
  <c r="G64" i="8"/>
  <c r="H64" i="8" s="1"/>
  <c r="K1241" i="6"/>
  <c r="I1386" i="6"/>
  <c r="J1386" i="6" s="1"/>
  <c r="L1386" i="6" s="1"/>
  <c r="I2873" i="6"/>
  <c r="W607" i="7"/>
  <c r="X607" i="7" s="1"/>
  <c r="I1374" i="6"/>
  <c r="K1374" i="6" s="1"/>
  <c r="I1339" i="6"/>
  <c r="L1241" i="6"/>
  <c r="L1214" i="6"/>
  <c r="L1254" i="6"/>
  <c r="L1213" i="6"/>
  <c r="AY104" i="8"/>
  <c r="F3790" i="6"/>
  <c r="K275" i="6"/>
  <c r="I109" i="8"/>
  <c r="J109" i="8" s="1"/>
  <c r="L275" i="6"/>
  <c r="F514" i="6"/>
  <c r="L514" i="6" s="1"/>
  <c r="AY74" i="8"/>
  <c r="I427" i="8"/>
  <c r="J427" i="8" s="1"/>
  <c r="H207" i="7"/>
  <c r="Z207" i="7" s="1"/>
  <c r="AA207" i="7" s="1"/>
  <c r="L1253" i="6"/>
  <c r="K1253" i="6"/>
  <c r="H557" i="8"/>
  <c r="AY259" i="8"/>
  <c r="L509" i="6"/>
  <c r="AY45" i="8"/>
  <c r="G114" i="8"/>
  <c r="H114" i="8" s="1"/>
  <c r="I395" i="8"/>
  <c r="J395" i="8" s="1"/>
  <c r="G99" i="6"/>
  <c r="H99" i="6" s="1"/>
  <c r="H101" i="6" s="1"/>
  <c r="F22" i="7" s="1"/>
  <c r="T22" i="7" s="1"/>
  <c r="U22" i="7" s="1"/>
  <c r="I204" i="8"/>
  <c r="J204" i="8" s="1"/>
  <c r="F519" i="6"/>
  <c r="L519" i="6" s="1"/>
  <c r="G115" i="6"/>
  <c r="H115" i="6" s="1"/>
  <c r="H117" i="6" s="1"/>
  <c r="F25" i="7" s="1"/>
  <c r="T25" i="7" s="1"/>
  <c r="U25" i="7" s="1"/>
  <c r="AY230" i="8"/>
  <c r="F530" i="6"/>
  <c r="E93" i="7" s="1"/>
  <c r="Q93" i="7" s="1"/>
  <c r="R93" i="7" s="1"/>
  <c r="K158" i="8"/>
  <c r="BA159" i="8" s="1"/>
  <c r="K200" i="8"/>
  <c r="BA201" i="8" s="1"/>
  <c r="F200" i="8"/>
  <c r="L200" i="8" s="1"/>
  <c r="I112" i="8"/>
  <c r="J112" i="8" s="1"/>
  <c r="I206" i="8"/>
  <c r="J206" i="8" s="1"/>
  <c r="L280" i="6"/>
  <c r="F699" i="8"/>
  <c r="L699" i="8" s="1"/>
  <c r="H581" i="7"/>
  <c r="Z581" i="7" s="1"/>
  <c r="AA581" i="7" s="1"/>
  <c r="AZ767" i="8"/>
  <c r="E2860" i="6"/>
  <c r="F2860" i="6" s="1"/>
  <c r="L2860" i="6" s="1"/>
  <c r="F158" i="8"/>
  <c r="L158" i="8" s="1"/>
  <c r="K529" i="6"/>
  <c r="E407" i="8"/>
  <c r="K407" i="8" s="1"/>
  <c r="H197" i="7"/>
  <c r="E405" i="8"/>
  <c r="E413" i="8"/>
  <c r="K413" i="8" s="1"/>
  <c r="H200" i="7"/>
  <c r="E411" i="8"/>
  <c r="E415" i="8"/>
  <c r="K415" i="8" s="1"/>
  <c r="H201" i="7"/>
  <c r="K802" i="8"/>
  <c r="BA803" i="8" s="1"/>
  <c r="AY865" i="8"/>
  <c r="F539" i="6"/>
  <c r="H62" i="8"/>
  <c r="AZ465" i="8"/>
  <c r="AY867" i="8"/>
  <c r="K509" i="6"/>
  <c r="F534" i="6"/>
  <c r="F535" i="6" s="1"/>
  <c r="E94" i="7" s="1"/>
  <c r="Q94" i="7" s="1"/>
  <c r="R94" i="7" s="1"/>
  <c r="K699" i="8"/>
  <c r="BA700" i="8" s="1"/>
  <c r="AY556" i="8"/>
  <c r="AY917" i="8"/>
  <c r="AY173" i="8"/>
  <c r="G294" i="8"/>
  <c r="AY295" i="8" s="1"/>
  <c r="L524" i="6"/>
  <c r="K955" i="8"/>
  <c r="BA956" i="8" s="1"/>
  <c r="AY913" i="8"/>
  <c r="E3455" i="6"/>
  <c r="F3455" i="6" s="1"/>
  <c r="L3455" i="6" s="1"/>
  <c r="K524" i="6"/>
  <c r="J739" i="8"/>
  <c r="L739" i="8" s="1"/>
  <c r="K739" i="8"/>
  <c r="BA740" i="8" s="1"/>
  <c r="J467" i="8"/>
  <c r="AZ468" i="8"/>
  <c r="G287" i="8"/>
  <c r="AY288" i="8" s="1"/>
  <c r="H615" i="7"/>
  <c r="Z615" i="7" s="1"/>
  <c r="AA615" i="7" s="1"/>
  <c r="AX956" i="8"/>
  <c r="W615" i="7"/>
  <c r="X615" i="7" s="1"/>
  <c r="I1411" i="6"/>
  <c r="J1411" i="6" s="1"/>
  <c r="I2031" i="6"/>
  <c r="J2031" i="6" s="1"/>
  <c r="G296" i="8"/>
  <c r="AY297" i="8" s="1"/>
  <c r="L248" i="6"/>
  <c r="H920" i="8"/>
  <c r="AY20" i="8"/>
  <c r="H684" i="7"/>
  <c r="Z684" i="7" s="1"/>
  <c r="AA684" i="7" s="1"/>
  <c r="G291" i="8"/>
  <c r="H291" i="8" s="1"/>
  <c r="G285" i="8"/>
  <c r="H285" i="8" s="1"/>
  <c r="L827" i="6"/>
  <c r="H552" i="8"/>
  <c r="I687" i="8"/>
  <c r="J687" i="8" s="1"/>
  <c r="G283" i="8"/>
  <c r="H283" i="8" s="1"/>
  <c r="H508" i="7"/>
  <c r="Z508" i="7" s="1"/>
  <c r="AA508" i="7" s="1"/>
  <c r="I158" i="6"/>
  <c r="J158" i="6" s="1"/>
  <c r="I720" i="8"/>
  <c r="J720" i="8" s="1"/>
  <c r="L3014" i="6"/>
  <c r="F947" i="8"/>
  <c r="AY438" i="8"/>
  <c r="H437" i="8"/>
  <c r="I124" i="8"/>
  <c r="J124" i="8" s="1"/>
  <c r="L216" i="8"/>
  <c r="I1263" i="6"/>
  <c r="J1263" i="6" s="1"/>
  <c r="AY253" i="8"/>
  <c r="I3042" i="6"/>
  <c r="K3042" i="6" s="1"/>
  <c r="G118" i="8"/>
  <c r="AY119" i="8" s="1"/>
  <c r="G289" i="8"/>
  <c r="H289" i="8" s="1"/>
  <c r="I1268" i="6"/>
  <c r="J1268" i="6" s="1"/>
  <c r="AY784" i="8"/>
  <c r="H783" i="8"/>
  <c r="W514" i="7"/>
  <c r="X514" i="7" s="1"/>
  <c r="I270" i="6"/>
  <c r="K270" i="6" s="1"/>
  <c r="AY507" i="8"/>
  <c r="AY340" i="8"/>
  <c r="AY53" i="8"/>
  <c r="W249" i="7"/>
  <c r="X249" i="7" s="1"/>
  <c r="I521" i="8"/>
  <c r="J521" i="8" s="1"/>
  <c r="AY356" i="8"/>
  <c r="K139" i="8"/>
  <c r="BA140" i="8" s="1"/>
  <c r="I376" i="8"/>
  <c r="J376" i="8" s="1"/>
  <c r="F139" i="8"/>
  <c r="L139" i="8" s="1"/>
  <c r="AY255" i="8"/>
  <c r="H351" i="8"/>
  <c r="AZ771" i="8"/>
  <c r="H323" i="8"/>
  <c r="G469" i="8"/>
  <c r="H469" i="8" s="1"/>
  <c r="H600" i="7"/>
  <c r="Z600" i="7" s="1"/>
  <c r="AA600" i="7" s="1"/>
  <c r="W600" i="7"/>
  <c r="X600" i="7" s="1"/>
  <c r="I1237" i="6"/>
  <c r="AY371" i="8"/>
  <c r="AY37" i="8"/>
  <c r="L613" i="6"/>
  <c r="E103" i="7"/>
  <c r="G637" i="7"/>
  <c r="L3783" i="6"/>
  <c r="L3064" i="6"/>
  <c r="AY915" i="8"/>
  <c r="H93" i="8"/>
  <c r="K991" i="8"/>
  <c r="BA992" i="8" s="1"/>
  <c r="L3657" i="6"/>
  <c r="AY242" i="8"/>
  <c r="AY96" i="8"/>
  <c r="H378" i="8"/>
  <c r="AY771" i="8"/>
  <c r="AY767" i="8"/>
  <c r="J279" i="8"/>
  <c r="AZ280" i="8"/>
  <c r="H341" i="8"/>
  <c r="AY342" i="8"/>
  <c r="AY551" i="8"/>
  <c r="H614" i="7"/>
  <c r="Z614" i="7" s="1"/>
  <c r="AA614" i="7" s="1"/>
  <c r="AY375" i="8"/>
  <c r="K646" i="6"/>
  <c r="AZ977" i="8"/>
  <c r="H79" i="8"/>
  <c r="AY72" i="8"/>
  <c r="H7" i="8"/>
  <c r="AY113" i="8"/>
  <c r="AY67" i="8"/>
  <c r="H66" i="8"/>
  <c r="H785" i="8"/>
  <c r="AY786" i="8"/>
  <c r="H789" i="8"/>
  <c r="AY790" i="8"/>
  <c r="H464" i="8"/>
  <c r="AY465" i="8"/>
  <c r="H467" i="8"/>
  <c r="AY468" i="8"/>
  <c r="J768" i="8"/>
  <c r="H46" i="8"/>
  <c r="AY47" i="8"/>
  <c r="W583" i="7"/>
  <c r="X583" i="7" s="1"/>
  <c r="W676" i="7"/>
  <c r="X676" i="7" s="1"/>
  <c r="AY871" i="8"/>
  <c r="W522" i="7"/>
  <c r="X522" i="7" s="1"/>
  <c r="W70" i="7"/>
  <c r="X70" i="7" s="1"/>
  <c r="W516" i="7"/>
  <c r="X516" i="7" s="1"/>
  <c r="W597" i="7"/>
  <c r="X597" i="7" s="1"/>
  <c r="W614" i="7"/>
  <c r="X614" i="7" s="1"/>
  <c r="G609" i="8"/>
  <c r="AY610" i="8" s="1"/>
  <c r="T291" i="7"/>
  <c r="U291" i="7" s="1"/>
  <c r="I48" i="8"/>
  <c r="J48" i="8" s="1"/>
  <c r="W25" i="7"/>
  <c r="X25" i="7" s="1"/>
  <c r="W608" i="7"/>
  <c r="X608" i="7" s="1"/>
  <c r="W329" i="7"/>
  <c r="X329" i="7" s="1"/>
  <c r="W368" i="7"/>
  <c r="X368" i="7" s="1"/>
  <c r="W531" i="7"/>
  <c r="X531" i="7" s="1"/>
  <c r="W636" i="7"/>
  <c r="X636" i="7" s="1"/>
  <c r="W22" i="7"/>
  <c r="X22" i="7" s="1"/>
  <c r="I126" i="8"/>
  <c r="J126" i="8" s="1"/>
  <c r="W62" i="7"/>
  <c r="X62" i="7" s="1"/>
  <c r="AY387" i="8"/>
  <c r="AY16" i="8"/>
  <c r="AY869" i="8"/>
  <c r="H353" i="8"/>
  <c r="H366" i="8"/>
  <c r="AY381" i="8"/>
  <c r="AY769" i="8"/>
  <c r="AY449" i="8"/>
  <c r="AY788" i="8"/>
  <c r="H362" i="8"/>
  <c r="H597" i="6"/>
  <c r="F101" i="7" s="1"/>
  <c r="T101" i="7" s="1"/>
  <c r="U101" i="7" s="1"/>
  <c r="F154" i="8"/>
  <c r="L154" i="8" s="1"/>
  <c r="K154" i="8"/>
  <c r="BA155" i="8" s="1"/>
  <c r="AX344" i="8"/>
  <c r="AY338" i="8"/>
  <c r="AY509" i="8"/>
  <c r="AY385" i="8"/>
  <c r="AY459" i="8"/>
  <c r="H779" i="8"/>
  <c r="AY358" i="8"/>
  <c r="AY127" i="8"/>
  <c r="AY451" i="8"/>
  <c r="F797" i="6"/>
  <c r="E125" i="7" s="1"/>
  <c r="Q125" i="7" s="1"/>
  <c r="R125" i="7" s="1"/>
  <c r="H741" i="8"/>
  <c r="G35" i="9" s="1"/>
  <c r="H35" i="9" s="1"/>
  <c r="L693" i="8"/>
  <c r="AY625" i="8"/>
  <c r="AY350" i="8"/>
  <c r="AY453" i="8"/>
  <c r="AY117" i="8"/>
  <c r="AY346" i="8"/>
  <c r="AY92" i="8"/>
  <c r="AY336" i="8"/>
  <c r="AY301" i="8"/>
  <c r="AY110" i="8"/>
  <c r="F3403" i="6"/>
  <c r="E571" i="7" s="1"/>
  <c r="Q571" i="7" s="1"/>
  <c r="R571" i="7" s="1"/>
  <c r="H382" i="8"/>
  <c r="H456" i="8"/>
  <c r="H75" i="8"/>
  <c r="H308" i="8"/>
  <c r="H597" i="8"/>
  <c r="E712" i="8"/>
  <c r="AX713" i="8" s="1"/>
  <c r="E79" i="8"/>
  <c r="AX80" i="8" s="1"/>
  <c r="I926" i="8"/>
  <c r="J926" i="8" s="1"/>
  <c r="H325" i="8"/>
  <c r="AY326" i="8"/>
  <c r="H277" i="8"/>
  <c r="AY278" i="8"/>
  <c r="G521" i="8"/>
  <c r="E62" i="8"/>
  <c r="AX63" i="8" s="1"/>
  <c r="E91" i="8"/>
  <c r="AX92" i="8" s="1"/>
  <c r="E327" i="8"/>
  <c r="AX328" i="8" s="1"/>
  <c r="E75" i="8"/>
  <c r="AX76" i="8" s="1"/>
  <c r="E319" i="8"/>
  <c r="AX320" i="8" s="1"/>
  <c r="E469" i="8"/>
  <c r="AX470" i="8" s="1"/>
  <c r="G204" i="8"/>
  <c r="H204" i="8" s="1"/>
  <c r="G14" i="9" s="1"/>
  <c r="H14" i="9" s="1"/>
  <c r="G237" i="8"/>
  <c r="AY238" i="8" s="1"/>
  <c r="G605" i="8"/>
  <c r="AY606" i="8" s="1"/>
  <c r="H273" i="8"/>
  <c r="AY274" i="8"/>
  <c r="H40" i="8"/>
  <c r="AY41" i="8"/>
  <c r="AY51" i="8"/>
  <c r="H50" i="8"/>
  <c r="I914" i="8"/>
  <c r="J914" i="8" s="1"/>
  <c r="AY721" i="8"/>
  <c r="H720" i="8"/>
  <c r="E93" i="8"/>
  <c r="AX94" i="8" s="1"/>
  <c r="E314" i="8"/>
  <c r="AX315" i="8" s="1"/>
  <c r="E5" i="6"/>
  <c r="G206" i="8"/>
  <c r="AY207" i="8" s="1"/>
  <c r="I56" i="8"/>
  <c r="J56" i="8" s="1"/>
  <c r="G603" i="8"/>
  <c r="AY604" i="8" s="1"/>
  <c r="G607" i="8"/>
  <c r="I589" i="6"/>
  <c r="J589" i="6" s="1"/>
  <c r="H69" i="8"/>
  <c r="AY70" i="8"/>
  <c r="I254" i="8"/>
  <c r="J254" i="8" s="1"/>
  <c r="H538" i="8"/>
  <c r="AY539" i="8"/>
  <c r="H166" i="8"/>
  <c r="G12" i="9" s="1"/>
  <c r="H12" i="9" s="1"/>
  <c r="AY167" i="8"/>
  <c r="H918" i="8"/>
  <c r="AY919" i="8"/>
  <c r="E559" i="8"/>
  <c r="F559" i="8" s="1"/>
  <c r="L559" i="8" s="1"/>
  <c r="E95" i="8"/>
  <c r="AX96" i="8" s="1"/>
  <c r="E310" i="8"/>
  <c r="AX311" i="8" s="1"/>
  <c r="E71" i="8"/>
  <c r="AX72" i="8" s="1"/>
  <c r="G941" i="8"/>
  <c r="AY942" i="8" s="1"/>
  <c r="I128" i="8"/>
  <c r="J128" i="8" s="1"/>
  <c r="AY12" i="8"/>
  <c r="H11" i="8"/>
  <c r="H130" i="8"/>
  <c r="AY131" i="8"/>
  <c r="J1246" i="6"/>
  <c r="L1245" i="6"/>
  <c r="J167" i="6"/>
  <c r="L166" i="6"/>
  <c r="AY377" i="8"/>
  <c r="H376" i="8"/>
  <c r="H304" i="8"/>
  <c r="AY305" i="8"/>
  <c r="E87" i="8"/>
  <c r="AX88" i="8" s="1"/>
  <c r="E347" i="8"/>
  <c r="AX348" i="8" s="1"/>
  <c r="I741" i="8"/>
  <c r="J741" i="8" s="1"/>
  <c r="G243" i="8"/>
  <c r="H243" i="8" s="1"/>
  <c r="I235" i="8"/>
  <c r="J235" i="8" s="1"/>
  <c r="G781" i="8"/>
  <c r="H87" i="8"/>
  <c r="AY88" i="8"/>
  <c r="E477" i="8"/>
  <c r="AX478" i="8" s="1"/>
  <c r="J5" i="8"/>
  <c r="I6" i="9" s="1"/>
  <c r="J6" i="9" s="1"/>
  <c r="E83" i="8"/>
  <c r="AX84" i="8" s="1"/>
  <c r="E331" i="8"/>
  <c r="AX332" i="8" s="1"/>
  <c r="I743" i="8"/>
  <c r="J743" i="8" s="1"/>
  <c r="E962" i="8"/>
  <c r="AX963" i="8" s="1"/>
  <c r="I243" i="8"/>
  <c r="J243" i="8" s="1"/>
  <c r="H83" i="8"/>
  <c r="AY84" i="8"/>
  <c r="J27" i="8"/>
  <c r="AZ28" i="8"/>
  <c r="I947" i="8"/>
  <c r="J947" i="8" s="1"/>
  <c r="H27" i="8"/>
  <c r="AY28" i="8"/>
  <c r="AY688" i="8"/>
  <c r="H687" i="8"/>
  <c r="F900" i="8"/>
  <c r="L900" i="8" s="1"/>
  <c r="K900" i="8"/>
  <c r="BA901" i="8" s="1"/>
  <c r="F153" i="6"/>
  <c r="E31" i="7" s="1"/>
  <c r="Q31" i="7" s="1"/>
  <c r="R31" i="7" s="1"/>
  <c r="I218" i="6"/>
  <c r="J218" i="6" s="1"/>
  <c r="J219" i="6" s="1"/>
  <c r="G43" i="7" s="1"/>
  <c r="W43" i="7" s="1"/>
  <c r="X43" i="7" s="1"/>
  <c r="I253" i="6"/>
  <c r="J253" i="6" s="1"/>
  <c r="J254" i="6" s="1"/>
  <c r="G50" i="7" s="1"/>
  <c r="W50" i="7" s="1"/>
  <c r="X50" i="7" s="1"/>
  <c r="I188" i="6"/>
  <c r="J188" i="6" s="1"/>
  <c r="J189" i="6" s="1"/>
  <c r="G37" i="7" s="1"/>
  <c r="W37" i="7" s="1"/>
  <c r="X37" i="7" s="1"/>
  <c r="I258" i="6"/>
  <c r="J258" i="6" s="1"/>
  <c r="J259" i="6" s="1"/>
  <c r="G51" i="7" s="1"/>
  <c r="W51" i="7" s="1"/>
  <c r="X51" i="7" s="1"/>
  <c r="J3235" i="6"/>
  <c r="L3234" i="6"/>
  <c r="K1156" i="6"/>
  <c r="F1156" i="6"/>
  <c r="L1156" i="6" s="1"/>
  <c r="K1151" i="6"/>
  <c r="F1151" i="6"/>
  <c r="L1151" i="6" s="1"/>
  <c r="L141" i="6"/>
  <c r="L3777" i="6"/>
  <c r="G579" i="7"/>
  <c r="L3452" i="6"/>
  <c r="G535" i="7"/>
  <c r="L3183" i="6"/>
  <c r="G479" i="7"/>
  <c r="L2850" i="6"/>
  <c r="G506" i="7"/>
  <c r="L3003" i="6"/>
  <c r="G616" i="7"/>
  <c r="L3668" i="6"/>
  <c r="F1586" i="6"/>
  <c r="L1585" i="6"/>
  <c r="I2545" i="6"/>
  <c r="H676" i="7"/>
  <c r="Z676" i="7" s="1"/>
  <c r="AA676" i="7" s="1"/>
  <c r="L456" i="6"/>
  <c r="F457" i="6"/>
  <c r="G611" i="7"/>
  <c r="L3639" i="6"/>
  <c r="H558" i="7"/>
  <c r="Z558" i="7" s="1"/>
  <c r="AA558" i="7" s="1"/>
  <c r="E641" i="6"/>
  <c r="J159" i="6"/>
  <c r="L159" i="6" s="1"/>
  <c r="K159" i="6"/>
  <c r="I143" i="8"/>
  <c r="H70" i="7"/>
  <c r="Z70" i="7" s="1"/>
  <c r="AA70" i="7" s="1"/>
  <c r="F789" i="6"/>
  <c r="E124" i="7" s="1"/>
  <c r="Q124" i="7" s="1"/>
  <c r="R124" i="7" s="1"/>
  <c r="I308" i="6"/>
  <c r="H522" i="7"/>
  <c r="Z522" i="7" s="1"/>
  <c r="AA522" i="7" s="1"/>
  <c r="H316" i="6"/>
  <c r="L315" i="6"/>
  <c r="G603" i="7"/>
  <c r="L3597" i="6"/>
  <c r="I348" i="6"/>
  <c r="H531" i="7"/>
  <c r="Z531" i="7" s="1"/>
  <c r="AA531" i="7" s="1"/>
  <c r="K2952" i="6"/>
  <c r="F2952" i="6"/>
  <c r="L2952" i="6" s="1"/>
  <c r="E79" i="7"/>
  <c r="Q79" i="7" s="1"/>
  <c r="R79" i="7" s="1"/>
  <c r="L452" i="6"/>
  <c r="E1769" i="6"/>
  <c r="E1741" i="6"/>
  <c r="E1750" i="6"/>
  <c r="H636" i="7"/>
  <c r="Z636" i="7" s="1"/>
  <c r="AA636" i="7" s="1"/>
  <c r="E1760" i="6"/>
  <c r="I1750" i="6"/>
  <c r="J1750" i="6" s="1"/>
  <c r="I1741" i="6"/>
  <c r="J1741" i="6" s="1"/>
  <c r="I1769" i="6"/>
  <c r="J1769" i="6" s="1"/>
  <c r="I1760" i="6"/>
  <c r="J1760" i="6" s="1"/>
  <c r="F429" i="7"/>
  <c r="L2562" i="6"/>
  <c r="F489" i="7"/>
  <c r="L2902" i="6"/>
  <c r="K3239" i="6"/>
  <c r="F3239" i="6"/>
  <c r="L3239" i="6" s="1"/>
  <c r="H26" i="6"/>
  <c r="K26" i="6"/>
  <c r="F1107" i="6"/>
  <c r="K1107" i="6"/>
  <c r="F1029" i="6"/>
  <c r="L1028" i="6"/>
  <c r="H342" i="6"/>
  <c r="K342" i="6"/>
  <c r="L3690" i="6"/>
  <c r="E620" i="7"/>
  <c r="Q620" i="7" s="1"/>
  <c r="R620" i="7" s="1"/>
  <c r="H89" i="6"/>
  <c r="K89" i="6"/>
  <c r="K1061" i="6"/>
  <c r="F1061" i="6"/>
  <c r="G585" i="7"/>
  <c r="L3488" i="6"/>
  <c r="H324" i="6"/>
  <c r="K324" i="6"/>
  <c r="G505" i="7"/>
  <c r="L2997" i="6"/>
  <c r="H2595" i="6"/>
  <c r="K2595" i="6"/>
  <c r="F756" i="8"/>
  <c r="L756" i="8" s="1"/>
  <c r="K756" i="8"/>
  <c r="H418" i="6"/>
  <c r="K418" i="6"/>
  <c r="H6" i="6"/>
  <c r="K6" i="6"/>
  <c r="F1095" i="6"/>
  <c r="K1095" i="6"/>
  <c r="I775" i="8"/>
  <c r="H368" i="7"/>
  <c r="Z368" i="7" s="1"/>
  <c r="AA368" i="7" s="1"/>
  <c r="H840" i="6"/>
  <c r="F133" i="7" s="1"/>
  <c r="T133" i="7" s="1"/>
  <c r="U133" i="7" s="1"/>
  <c r="L839" i="6"/>
  <c r="G613" i="7"/>
  <c r="L3651" i="6"/>
  <c r="G144" i="7"/>
  <c r="L914" i="6"/>
  <c r="F972" i="8"/>
  <c r="L972" i="8" s="1"/>
  <c r="AX973" i="8"/>
  <c r="K972" i="8"/>
  <c r="BA973" i="8" s="1"/>
  <c r="E630" i="7"/>
  <c r="Q630" i="7" s="1"/>
  <c r="R630" i="7" s="1"/>
  <c r="L3742" i="6"/>
  <c r="G599" i="7"/>
  <c r="L3573" i="6"/>
  <c r="L995" i="6"/>
  <c r="F996" i="6"/>
  <c r="L2748" i="6"/>
  <c r="E462" i="7"/>
  <c r="Q462" i="7" s="1"/>
  <c r="R462" i="7" s="1"/>
  <c r="L1039" i="6"/>
  <c r="F1040" i="6"/>
  <c r="F1131" i="6"/>
  <c r="K1131" i="6"/>
  <c r="K1050" i="6"/>
  <c r="F1050" i="6"/>
  <c r="L3225" i="6"/>
  <c r="E542" i="7"/>
  <c r="Q542" i="7" s="1"/>
  <c r="R542" i="7" s="1"/>
  <c r="I691" i="8"/>
  <c r="H329" i="7"/>
  <c r="Z329" i="7" s="1"/>
  <c r="AA329" i="7" s="1"/>
  <c r="AX514" i="8"/>
  <c r="F513" i="8"/>
  <c r="L513" i="8" s="1"/>
  <c r="K513" i="8"/>
  <c r="BA514" i="8" s="1"/>
  <c r="G517" i="7"/>
  <c r="L3070" i="6"/>
  <c r="J695" i="8"/>
  <c r="L695" i="8" s="1"/>
  <c r="K695" i="8"/>
  <c r="BA696" i="8" s="1"/>
  <c r="J511" i="8"/>
  <c r="L511" i="8" s="1"/>
  <c r="K511" i="8"/>
  <c r="BA512" i="8" s="1"/>
  <c r="H46" i="6"/>
  <c r="K46" i="6"/>
  <c r="F1119" i="6"/>
  <c r="K1119" i="6"/>
  <c r="F2528" i="6"/>
  <c r="L2528" i="6" s="1"/>
  <c r="K2528" i="6"/>
  <c r="AX148" i="8"/>
  <c r="K147" i="8"/>
  <c r="BA148" i="8" s="1"/>
  <c r="F147" i="8"/>
  <c r="L147" i="8" s="1"/>
  <c r="J833" i="8"/>
  <c r="L833" i="8" s="1"/>
  <c r="K833" i="8"/>
  <c r="BA834" i="8" s="1"/>
  <c r="J1602" i="6"/>
  <c r="K1602" i="6"/>
  <c r="H79" i="6"/>
  <c r="K79" i="6"/>
  <c r="F1330" i="6"/>
  <c r="K1330" i="6"/>
  <c r="F1189" i="6"/>
  <c r="K1189" i="6"/>
  <c r="J1596" i="6"/>
  <c r="K1596" i="6"/>
  <c r="F1150" i="6"/>
  <c r="K1150" i="6"/>
  <c r="F1140" i="6"/>
  <c r="K1140" i="6"/>
  <c r="J1624" i="6"/>
  <c r="K1624" i="6"/>
  <c r="J1619" i="6"/>
  <c r="K1619" i="6"/>
  <c r="J1409" i="6"/>
  <c r="L1409" i="6" s="1"/>
  <c r="K1409" i="6"/>
  <c r="I29" i="9"/>
  <c r="J29" i="9" s="1"/>
  <c r="G29" i="9"/>
  <c r="H29" i="9" s="1"/>
  <c r="J789" i="6"/>
  <c r="G124" i="7" s="1"/>
  <c r="W124" i="7" s="1"/>
  <c r="X124" i="7" s="1"/>
  <c r="L786" i="6"/>
  <c r="K149" i="8"/>
  <c r="BA150" i="8" s="1"/>
  <c r="F149" i="8"/>
  <c r="L149" i="8" s="1"/>
  <c r="J797" i="6"/>
  <c r="G125" i="7" s="1"/>
  <c r="W125" i="7" s="1"/>
  <c r="X125" i="7" s="1"/>
  <c r="L794" i="6"/>
  <c r="E1520" i="6"/>
  <c r="H621" i="7"/>
  <c r="Z621" i="7" s="1"/>
  <c r="AA621" i="7" s="1"/>
  <c r="H434" i="7"/>
  <c r="Z434" i="7" s="1"/>
  <c r="AA434" i="7" s="1"/>
  <c r="E945" i="8"/>
  <c r="AX946" i="8" s="1"/>
  <c r="H487" i="7"/>
  <c r="Z487" i="7" s="1"/>
  <c r="AA487" i="7" s="1"/>
  <c r="E10" i="6"/>
  <c r="E20" i="6"/>
  <c r="H130" i="7"/>
  <c r="Z130" i="7" s="1"/>
  <c r="AA130" i="7" s="1"/>
  <c r="E268" i="8"/>
  <c r="AX269" i="8" s="1"/>
  <c r="H610" i="7"/>
  <c r="Z610" i="7" s="1"/>
  <c r="AA610" i="7" s="1"/>
  <c r="E1377" i="6"/>
  <c r="E1365" i="6"/>
  <c r="E135" i="8"/>
  <c r="AX136" i="8" s="1"/>
  <c r="H66" i="7"/>
  <c r="Z66" i="7" s="1"/>
  <c r="AA66" i="7" s="1"/>
  <c r="E34" i="8"/>
  <c r="AX35" i="8" s="1"/>
  <c r="F478" i="6"/>
  <c r="L478" i="6" s="1"/>
  <c r="H204" i="7"/>
  <c r="Z204" i="7" s="1"/>
  <c r="AA204" i="7" s="1"/>
  <c r="E421" i="8"/>
  <c r="H337" i="7"/>
  <c r="Z337" i="7" s="1"/>
  <c r="AA337" i="7" s="1"/>
  <c r="E708" i="8"/>
  <c r="AX709" i="8" s="1"/>
  <c r="E56" i="6"/>
  <c r="H493" i="7"/>
  <c r="Z493" i="7" s="1"/>
  <c r="AA493" i="7" s="1"/>
  <c r="E51" i="6"/>
  <c r="I35" i="9"/>
  <c r="J35" i="9" s="1"/>
  <c r="L3995" i="6"/>
  <c r="F3997" i="6"/>
  <c r="J806" i="8"/>
  <c r="L806" i="8" s="1"/>
  <c r="K806" i="8"/>
  <c r="BA807" i="8" s="1"/>
  <c r="L2661" i="6"/>
  <c r="F2663" i="6"/>
  <c r="J770" i="6"/>
  <c r="K770" i="6"/>
  <c r="E293" i="6"/>
  <c r="H520" i="7"/>
  <c r="Z520" i="7" s="1"/>
  <c r="AA520" i="7" s="1"/>
  <c r="E300" i="6"/>
  <c r="E286" i="6"/>
  <c r="L2346" i="6"/>
  <c r="F2349" i="6"/>
  <c r="L3252" i="6"/>
  <c r="F3254" i="6"/>
  <c r="H574" i="7"/>
  <c r="Z574" i="7" s="1"/>
  <c r="AA574" i="7" s="1"/>
  <c r="E800" i="6"/>
  <c r="E807" i="6"/>
  <c r="L175" i="8"/>
  <c r="F425" i="8"/>
  <c r="H194" i="7"/>
  <c r="Z194" i="7" s="1"/>
  <c r="AA194" i="7" s="1"/>
  <c r="E401" i="8"/>
  <c r="H567" i="7"/>
  <c r="Z567" i="7" s="1"/>
  <c r="AA567" i="7" s="1"/>
  <c r="E751" i="6"/>
  <c r="E764" i="6"/>
  <c r="E738" i="6"/>
  <c r="H525" i="7"/>
  <c r="Z525" i="7" s="1"/>
  <c r="AA525" i="7" s="1"/>
  <c r="E321" i="6"/>
  <c r="E339" i="6"/>
  <c r="F3769" i="6"/>
  <c r="H188" i="7"/>
  <c r="Z188" i="7" s="1"/>
  <c r="AA188" i="7" s="1"/>
  <c r="E389" i="8"/>
  <c r="AX390" i="8" s="1"/>
  <c r="L3939" i="6"/>
  <c r="F3941" i="6"/>
  <c r="L3284" i="6"/>
  <c r="F3286" i="6"/>
  <c r="F427" i="8"/>
  <c r="K427" i="8"/>
  <c r="H28" i="7"/>
  <c r="Z28" i="7" s="1"/>
  <c r="AA28" i="7" s="1"/>
  <c r="E54" i="8"/>
  <c r="AX55" i="8" s="1"/>
  <c r="L1526" i="6"/>
  <c r="F1533" i="6"/>
  <c r="K2410" i="6"/>
  <c r="F2410" i="6"/>
  <c r="L2332" i="6"/>
  <c r="F2335" i="6"/>
  <c r="L3367" i="6"/>
  <c r="F3369" i="6"/>
  <c r="E444" i="8"/>
  <c r="AX445" i="8" s="1"/>
  <c r="H215" i="7"/>
  <c r="Z215" i="7" s="1"/>
  <c r="AA215" i="7" s="1"/>
  <c r="E2440" i="6"/>
  <c r="E2430" i="6"/>
  <c r="E2450" i="6"/>
  <c r="E2420" i="6"/>
  <c r="H663" i="7"/>
  <c r="Z663" i="7" s="1"/>
  <c r="AA663" i="7" s="1"/>
  <c r="E3794" i="6"/>
  <c r="H641" i="7"/>
  <c r="Z641" i="7" s="1"/>
  <c r="AA641" i="7" s="1"/>
  <c r="L1537" i="6"/>
  <c r="F1544" i="6"/>
  <c r="L3218" i="6"/>
  <c r="F3219" i="6"/>
  <c r="J804" i="8"/>
  <c r="K804" i="8"/>
  <c r="BA805" i="8" s="1"/>
  <c r="E423" i="8"/>
  <c r="L4002" i="6"/>
  <c r="F4004" i="6"/>
  <c r="L3374" i="6"/>
  <c r="F3375" i="6"/>
  <c r="L3305" i="6"/>
  <c r="E3306" i="6"/>
  <c r="L3969" i="6"/>
  <c r="E3970" i="6"/>
  <c r="L3855" i="6"/>
  <c r="F3857" i="6"/>
  <c r="H128" i="7"/>
  <c r="Z128" i="7" s="1"/>
  <c r="AA128" i="7" s="1"/>
  <c r="E264" i="8"/>
  <c r="AX265" i="8" s="1"/>
  <c r="E122" i="8"/>
  <c r="AX123" i="8" s="1"/>
  <c r="H16" i="7"/>
  <c r="Z16" i="7" s="1"/>
  <c r="AA16" i="7" s="1"/>
  <c r="E29" i="8"/>
  <c r="AX30" i="8" s="1"/>
  <c r="F47" i="9"/>
  <c r="H332" i="7"/>
  <c r="Z332" i="7" s="1"/>
  <c r="AA332" i="7" s="1"/>
  <c r="E697" i="8"/>
  <c r="AX698" i="8" s="1"/>
  <c r="H65" i="7"/>
  <c r="Z65" i="7" s="1"/>
  <c r="AA65" i="7" s="1"/>
  <c r="E133" i="8"/>
  <c r="AX134" i="8" s="1"/>
  <c r="H29" i="7"/>
  <c r="Z29" i="7" s="1"/>
  <c r="AA29" i="7" s="1"/>
  <c r="E56" i="8"/>
  <c r="AX57" i="8" s="1"/>
  <c r="J3868" i="6"/>
  <c r="K3868" i="6"/>
  <c r="E120" i="8"/>
  <c r="AX121" i="8" s="1"/>
  <c r="H442" i="7"/>
  <c r="Z442" i="7" s="1"/>
  <c r="AA442" i="7" s="1"/>
  <c r="E64" i="8"/>
  <c r="AX65" i="8" s="1"/>
  <c r="H413" i="7"/>
  <c r="Z413" i="7" s="1"/>
  <c r="AA413" i="7" s="1"/>
  <c r="E893" i="8"/>
  <c r="AX894" i="8" s="1"/>
  <c r="H492" i="7"/>
  <c r="Z492" i="7" s="1"/>
  <c r="AA492" i="7" s="1"/>
  <c r="E40" i="6"/>
  <c r="E30" i="6"/>
  <c r="H928" i="8"/>
  <c r="K928" i="8"/>
  <c r="BA929" i="8" s="1"/>
  <c r="L2339" i="6"/>
  <c r="F2342" i="6"/>
  <c r="E2204" i="6"/>
  <c r="L2686" i="6"/>
  <c r="F2688" i="6"/>
  <c r="L4009" i="6"/>
  <c r="F4011" i="6"/>
  <c r="L3266" i="6"/>
  <c r="F3268" i="6"/>
  <c r="L2360" i="6"/>
  <c r="F2363" i="6"/>
  <c r="L3470" i="6"/>
  <c r="F3471" i="6"/>
  <c r="L3360" i="6"/>
  <c r="F3362" i="6"/>
  <c r="L3828" i="6"/>
  <c r="F3830" i="6"/>
  <c r="E218" i="6"/>
  <c r="E258" i="6"/>
  <c r="E188" i="6"/>
  <c r="E253" i="6"/>
  <c r="H516" i="7"/>
  <c r="Z516" i="7" s="1"/>
  <c r="AA516" i="7" s="1"/>
  <c r="L832" i="6"/>
  <c r="F834" i="6"/>
  <c r="L2353" i="6"/>
  <c r="F2356" i="6"/>
  <c r="I1197" i="6"/>
  <c r="H597" i="7"/>
  <c r="Z597" i="7" s="1"/>
  <c r="AA597" i="7" s="1"/>
  <c r="L2668" i="6"/>
  <c r="F2670" i="6"/>
  <c r="F1000" i="8"/>
  <c r="K1000" i="8"/>
  <c r="BA1001" i="8" s="1"/>
  <c r="E38" i="8"/>
  <c r="AX39" i="8" s="1"/>
  <c r="H414" i="7"/>
  <c r="Z414" i="7" s="1"/>
  <c r="AA414" i="7" s="1"/>
  <c r="E895" i="8"/>
  <c r="AX896" i="8" s="1"/>
  <c r="J722" i="8"/>
  <c r="L722" i="8" s="1"/>
  <c r="K722" i="8"/>
  <c r="BA723" i="8" s="1"/>
  <c r="L3318" i="6"/>
  <c r="F3320" i="6"/>
  <c r="E15" i="6"/>
  <c r="H485" i="7"/>
  <c r="Z485" i="7" s="1"/>
  <c r="AA485" i="7" s="1"/>
  <c r="H252" i="7"/>
  <c r="Z252" i="7" s="1"/>
  <c r="AA252" i="7" s="1"/>
  <c r="E527" i="8"/>
  <c r="AX528" i="8" s="1"/>
  <c r="H415" i="7"/>
  <c r="Z415" i="7" s="1"/>
  <c r="AA415" i="7" s="1"/>
  <c r="E897" i="8"/>
  <c r="AX898" i="8" s="1"/>
  <c r="H433" i="7"/>
  <c r="Z433" i="7" s="1"/>
  <c r="AA433" i="7" s="1"/>
  <c r="E943" i="8"/>
  <c r="AX944" i="8" s="1"/>
  <c r="L838" i="6"/>
  <c r="F840" i="6"/>
  <c r="L2969" i="6"/>
  <c r="F2970" i="6"/>
  <c r="E322" i="6"/>
  <c r="E330" i="6"/>
  <c r="E340" i="6"/>
  <c r="H526" i="7"/>
  <c r="Z526" i="7" s="1"/>
  <c r="AA526" i="7" s="1"/>
  <c r="H651" i="7"/>
  <c r="Z651" i="7" s="1"/>
  <c r="AA651" i="7" s="1"/>
  <c r="E2200" i="6"/>
  <c r="E2220" i="6"/>
  <c r="E2215" i="6"/>
  <c r="E2210" i="6"/>
  <c r="E2205" i="6"/>
  <c r="E2225" i="6"/>
  <c r="H52" i="7"/>
  <c r="Z52" i="7" s="1"/>
  <c r="AA52" i="7" s="1"/>
  <c r="E105" i="8"/>
  <c r="AX106" i="8" s="1"/>
  <c r="E104" i="6"/>
  <c r="E125" i="6"/>
  <c r="E120" i="6"/>
  <c r="E329" i="6"/>
  <c r="H496" i="7"/>
  <c r="Z496" i="7" s="1"/>
  <c r="AA496" i="7" s="1"/>
  <c r="E337" i="6"/>
  <c r="E696" i="6"/>
  <c r="E705" i="6"/>
  <c r="E687" i="6"/>
  <c r="E672" i="6"/>
  <c r="E680" i="6"/>
  <c r="E114" i="6"/>
  <c r="E98" i="6"/>
  <c r="E714" i="6"/>
  <c r="E664" i="6"/>
  <c r="E109" i="6"/>
  <c r="E319" i="6"/>
  <c r="L3259" i="6"/>
  <c r="F3261" i="6"/>
  <c r="L2675" i="6"/>
  <c r="F2677" i="6"/>
  <c r="L3277" i="6"/>
  <c r="F3279" i="6"/>
  <c r="L3353" i="6"/>
  <c r="F3355" i="6"/>
  <c r="H441" i="7"/>
  <c r="Z441" i="7" s="1"/>
  <c r="AA441" i="7" s="1"/>
  <c r="E960" i="8"/>
  <c r="AX961" i="8" s="1"/>
  <c r="E25" i="6"/>
  <c r="H491" i="7"/>
  <c r="Z491" i="7" s="1"/>
  <c r="AA491" i="7" s="1"/>
  <c r="E35" i="6"/>
  <c r="E45" i="6"/>
  <c r="H189" i="7"/>
  <c r="Z189" i="7" s="1"/>
  <c r="AA189" i="7" s="1"/>
  <c r="E391" i="8"/>
  <c r="AX392" i="8" s="1"/>
  <c r="L3982" i="6"/>
  <c r="E3983" i="6"/>
  <c r="E477" i="7"/>
  <c r="Q477" i="7" s="1"/>
  <c r="R477" i="7" s="1"/>
  <c r="L2838" i="6"/>
  <c r="L2808" i="6"/>
  <c r="E472" i="7"/>
  <c r="Q472" i="7" s="1"/>
  <c r="R472" i="7" s="1"/>
  <c r="E471" i="7"/>
  <c r="Q471" i="7" s="1"/>
  <c r="R471" i="7" s="1"/>
  <c r="L2802" i="6"/>
  <c r="E467" i="7"/>
  <c r="Q467" i="7" s="1"/>
  <c r="R467" i="7" s="1"/>
  <c r="L2778" i="6"/>
  <c r="L2766" i="6"/>
  <c r="E465" i="7"/>
  <c r="Q465" i="7" s="1"/>
  <c r="R465" i="7" s="1"/>
  <c r="L2796" i="6"/>
  <c r="E470" i="7"/>
  <c r="Q470" i="7" s="1"/>
  <c r="R470" i="7" s="1"/>
  <c r="L2760" i="6"/>
  <c r="E464" i="7"/>
  <c r="Q464" i="7" s="1"/>
  <c r="R464" i="7" s="1"/>
  <c r="L2832" i="6"/>
  <c r="E476" i="7"/>
  <c r="Q476" i="7" s="1"/>
  <c r="R476" i="7" s="1"/>
  <c r="E469" i="7"/>
  <c r="Q469" i="7" s="1"/>
  <c r="R469" i="7" s="1"/>
  <c r="L2790" i="6"/>
  <c r="E468" i="7"/>
  <c r="Q468" i="7" s="1"/>
  <c r="R468" i="7" s="1"/>
  <c r="L2784" i="6"/>
  <c r="E466" i="7"/>
  <c r="Q466" i="7" s="1"/>
  <c r="R466" i="7" s="1"/>
  <c r="L2772" i="6"/>
  <c r="E473" i="7"/>
  <c r="Q473" i="7" s="1"/>
  <c r="R473" i="7" s="1"/>
  <c r="L2814" i="6"/>
  <c r="L2820" i="6"/>
  <c r="E474" i="7"/>
  <c r="Q474" i="7" s="1"/>
  <c r="R474" i="7" s="1"/>
  <c r="E463" i="7"/>
  <c r="Q463" i="7" s="1"/>
  <c r="R463" i="7" s="1"/>
  <c r="L2754" i="6"/>
  <c r="E478" i="7"/>
  <c r="Q478" i="7" s="1"/>
  <c r="R478" i="7" s="1"/>
  <c r="L2844" i="6"/>
  <c r="L2826" i="6"/>
  <c r="E475" i="7"/>
  <c r="Q475" i="7" s="1"/>
  <c r="R475" i="7" s="1"/>
  <c r="J2535" i="6"/>
  <c r="K2535" i="6"/>
  <c r="J2521" i="6"/>
  <c r="K2521" i="6"/>
  <c r="F2533" i="6"/>
  <c r="K2533" i="6"/>
  <c r="F2534" i="6"/>
  <c r="L2534" i="6" s="1"/>
  <c r="K2534" i="6"/>
  <c r="F2519" i="6"/>
  <c r="K2519" i="6"/>
  <c r="F2520" i="6"/>
  <c r="L2520" i="6" s="1"/>
  <c r="K2520" i="6"/>
  <c r="F2526" i="6"/>
  <c r="K2526" i="6"/>
  <c r="F2527" i="6"/>
  <c r="L2527" i="6" s="1"/>
  <c r="K2527" i="6"/>
  <c r="L2446" i="6"/>
  <c r="L2436" i="6"/>
  <c r="L2416" i="6"/>
  <c r="L2426" i="6"/>
  <c r="L2317" i="6"/>
  <c r="E393" i="7"/>
  <c r="Q393" i="7" s="1"/>
  <c r="R393" i="7" s="1"/>
  <c r="L2312" i="6"/>
  <c r="E392" i="7"/>
  <c r="Q392" i="7" s="1"/>
  <c r="R392" i="7" s="1"/>
  <c r="L2307" i="6"/>
  <c r="E391" i="7"/>
  <c r="Q391" i="7" s="1"/>
  <c r="R391" i="7" s="1"/>
  <c r="E390" i="7"/>
  <c r="Q390" i="7" s="1"/>
  <c r="R390" i="7" s="1"/>
  <c r="L2302" i="6"/>
  <c r="L2297" i="6"/>
  <c r="E389" i="7"/>
  <c r="Q389" i="7" s="1"/>
  <c r="R389" i="7" s="1"/>
  <c r="L2292" i="6"/>
  <c r="E388" i="7"/>
  <c r="Q388" i="7" s="1"/>
  <c r="R388" i="7" s="1"/>
  <c r="F2287" i="6"/>
  <c r="L2286" i="6"/>
  <c r="L2282" i="6"/>
  <c r="E386" i="7"/>
  <c r="Q386" i="7" s="1"/>
  <c r="R386" i="7" s="1"/>
  <c r="E2041" i="6"/>
  <c r="E2036" i="6"/>
  <c r="H642" i="7"/>
  <c r="Z642" i="7" s="1"/>
  <c r="AA642" i="7" s="1"/>
  <c r="L3790" i="6"/>
  <c r="E638" i="7"/>
  <c r="Q638" i="7" s="1"/>
  <c r="R638" i="7" s="1"/>
  <c r="E320" i="7"/>
  <c r="Q320" i="7" s="1"/>
  <c r="R320" i="7" s="1"/>
  <c r="E299" i="7"/>
  <c r="Q299" i="7" s="1"/>
  <c r="R299" i="7" s="1"/>
  <c r="E314" i="7"/>
  <c r="Q314" i="7" s="1"/>
  <c r="R314" i="7" s="1"/>
  <c r="E301" i="7"/>
  <c r="Q301" i="7" s="1"/>
  <c r="R301" i="7" s="1"/>
  <c r="E311" i="7"/>
  <c r="Q311" i="7" s="1"/>
  <c r="R311" i="7" s="1"/>
  <c r="E304" i="7"/>
  <c r="Q304" i="7" s="1"/>
  <c r="R304" i="7" s="1"/>
  <c r="E300" i="7"/>
  <c r="Q300" i="7" s="1"/>
  <c r="R300" i="7" s="1"/>
  <c r="E319" i="7"/>
  <c r="Q319" i="7" s="1"/>
  <c r="R319" i="7" s="1"/>
  <c r="E313" i="7"/>
  <c r="Q313" i="7" s="1"/>
  <c r="R313" i="7" s="1"/>
  <c r="E325" i="7"/>
  <c r="Q325" i="7" s="1"/>
  <c r="R325" i="7" s="1"/>
  <c r="E307" i="7"/>
  <c r="Q307" i="7" s="1"/>
  <c r="R307" i="7" s="1"/>
  <c r="E324" i="7"/>
  <c r="Q324" i="7" s="1"/>
  <c r="R324" i="7" s="1"/>
  <c r="E317" i="7"/>
  <c r="Q317" i="7" s="1"/>
  <c r="R317" i="7" s="1"/>
  <c r="E303" i="7"/>
  <c r="Q303" i="7" s="1"/>
  <c r="R303" i="7" s="1"/>
  <c r="E322" i="7"/>
  <c r="Q322" i="7" s="1"/>
  <c r="R322" i="7" s="1"/>
  <c r="E312" i="7"/>
  <c r="Q312" i="7" s="1"/>
  <c r="R312" i="7" s="1"/>
  <c r="E308" i="7"/>
  <c r="Q308" i="7" s="1"/>
  <c r="R308" i="7" s="1"/>
  <c r="E302" i="7"/>
  <c r="Q302" i="7" s="1"/>
  <c r="R302" i="7" s="1"/>
  <c r="E316" i="7"/>
  <c r="Q316" i="7" s="1"/>
  <c r="R316" i="7" s="1"/>
  <c r="E326" i="7"/>
  <c r="Q326" i="7" s="1"/>
  <c r="R326" i="7" s="1"/>
  <c r="E315" i="7"/>
  <c r="Q315" i="7" s="1"/>
  <c r="R315" i="7" s="1"/>
  <c r="E321" i="7"/>
  <c r="Q321" i="7" s="1"/>
  <c r="R321" i="7" s="1"/>
  <c r="E323" i="7"/>
  <c r="Q323" i="7" s="1"/>
  <c r="R323" i="7" s="1"/>
  <c r="E306" i="7"/>
  <c r="Q306" i="7" s="1"/>
  <c r="R306" i="7" s="1"/>
  <c r="E310" i="7"/>
  <c r="Q310" i="7" s="1"/>
  <c r="R310" i="7" s="1"/>
  <c r="E305" i="7"/>
  <c r="Q305" i="7" s="1"/>
  <c r="R305" i="7" s="1"/>
  <c r="E318" i="7"/>
  <c r="Q318" i="7" s="1"/>
  <c r="R318" i="7" s="1"/>
  <c r="E309" i="7"/>
  <c r="Q309" i="7" s="1"/>
  <c r="R309" i="7" s="1"/>
  <c r="L1807" i="6"/>
  <c r="E298" i="7"/>
  <c r="Q298" i="7" s="1"/>
  <c r="R298" i="7" s="1"/>
  <c r="L1724" i="6"/>
  <c r="E285" i="7"/>
  <c r="Q285" i="7" s="1"/>
  <c r="R285" i="7" s="1"/>
  <c r="L1797" i="6"/>
  <c r="E296" i="7"/>
  <c r="Q296" i="7" s="1"/>
  <c r="R296" i="7" s="1"/>
  <c r="L1719" i="6"/>
  <c r="E284" i="7"/>
  <c r="Q284" i="7" s="1"/>
  <c r="R284" i="7" s="1"/>
  <c r="E297" i="7"/>
  <c r="Q297" i="7" s="1"/>
  <c r="R297" i="7" s="1"/>
  <c r="L1802" i="6"/>
  <c r="E282" i="7"/>
  <c r="Q282" i="7" s="1"/>
  <c r="R282" i="7" s="1"/>
  <c r="L1708" i="6"/>
  <c r="L1792" i="6"/>
  <c r="E295" i="7"/>
  <c r="Q295" i="7" s="1"/>
  <c r="R295" i="7" s="1"/>
  <c r="L1698" i="6"/>
  <c r="E280" i="7"/>
  <c r="Q280" i="7" s="1"/>
  <c r="R280" i="7" s="1"/>
  <c r="L1714" i="6"/>
  <c r="E283" i="7"/>
  <c r="Q283" i="7" s="1"/>
  <c r="R283" i="7" s="1"/>
  <c r="L1703" i="6"/>
  <c r="E281" i="7"/>
  <c r="Q281" i="7" s="1"/>
  <c r="R281" i="7" s="1"/>
  <c r="L1729" i="6"/>
  <c r="E286" i="7"/>
  <c r="Q286" i="7" s="1"/>
  <c r="R286" i="7" s="1"/>
  <c r="E269" i="7"/>
  <c r="Q269" i="7" s="1"/>
  <c r="R269" i="7" s="1"/>
  <c r="L1640" i="6"/>
  <c r="L1650" i="6"/>
  <c r="E271" i="7"/>
  <c r="Q271" i="7" s="1"/>
  <c r="R271" i="7" s="1"/>
  <c r="E292" i="7"/>
  <c r="Q292" i="7" s="1"/>
  <c r="R292" i="7" s="1"/>
  <c r="L1776" i="6"/>
  <c r="L1630" i="6"/>
  <c r="L1681" i="6"/>
  <c r="E277" i="7"/>
  <c r="Q277" i="7" s="1"/>
  <c r="R277" i="7" s="1"/>
  <c r="E279" i="7"/>
  <c r="Q279" i="7" s="1"/>
  <c r="R279" i="7" s="1"/>
  <c r="L1693" i="6"/>
  <c r="L1660" i="6"/>
  <c r="E273" i="7"/>
  <c r="Q273" i="7" s="1"/>
  <c r="R273" i="7" s="1"/>
  <c r="E275" i="7"/>
  <c r="Q275" i="7" s="1"/>
  <c r="R275" i="7" s="1"/>
  <c r="L1670" i="6"/>
  <c r="L1655" i="6"/>
  <c r="E272" i="7"/>
  <c r="Q272" i="7" s="1"/>
  <c r="R272" i="7" s="1"/>
  <c r="L1781" i="6"/>
  <c r="E293" i="7"/>
  <c r="Q293" i="7" s="1"/>
  <c r="R293" i="7" s="1"/>
  <c r="L1635" i="6"/>
  <c r="E268" i="7"/>
  <c r="Q268" i="7" s="1"/>
  <c r="R268" i="7" s="1"/>
  <c r="E270" i="7"/>
  <c r="Q270" i="7" s="1"/>
  <c r="R270" i="7" s="1"/>
  <c r="L1645" i="6"/>
  <c r="E274" i="7"/>
  <c r="Q274" i="7" s="1"/>
  <c r="R274" i="7" s="1"/>
  <c r="L1665" i="6"/>
  <c r="E294" i="7"/>
  <c r="Q294" i="7" s="1"/>
  <c r="R294" i="7" s="1"/>
  <c r="L1787" i="6"/>
  <c r="L1687" i="6"/>
  <c r="E278" i="7"/>
  <c r="Q278" i="7" s="1"/>
  <c r="R278" i="7" s="1"/>
  <c r="E276" i="7"/>
  <c r="Q276" i="7" s="1"/>
  <c r="R276" i="7" s="1"/>
  <c r="L1675" i="6"/>
  <c r="E265" i="7"/>
  <c r="Q265" i="7" s="1"/>
  <c r="R265" i="7" s="1"/>
  <c r="E266" i="7"/>
  <c r="Q266" i="7" s="1"/>
  <c r="R266" i="7" s="1"/>
  <c r="E261" i="7"/>
  <c r="Q261" i="7" s="1"/>
  <c r="R261" i="7" s="1"/>
  <c r="E262" i="7"/>
  <c r="Q262" i="7" s="1"/>
  <c r="R262" i="7" s="1"/>
  <c r="L1591" i="6"/>
  <c r="E260" i="7"/>
  <c r="Q260" i="7" s="1"/>
  <c r="R260" i="7" s="1"/>
  <c r="L1581" i="6"/>
  <c r="E258" i="7"/>
  <c r="Q258" i="7" s="1"/>
  <c r="R258" i="7" s="1"/>
  <c r="L1576" i="6"/>
  <c r="E257" i="7"/>
  <c r="Q257" i="7" s="1"/>
  <c r="R257" i="7" s="1"/>
  <c r="L1566" i="6"/>
  <c r="E255" i="7"/>
  <c r="Q255" i="7" s="1"/>
  <c r="R255" i="7" s="1"/>
  <c r="L1571" i="6"/>
  <c r="E256" i="7"/>
  <c r="Q256" i="7" s="1"/>
  <c r="R256" i="7" s="1"/>
  <c r="E419" i="7"/>
  <c r="Q419" i="7" s="1"/>
  <c r="R419" i="7" s="1"/>
  <c r="L2505" i="6"/>
  <c r="L3702" i="6"/>
  <c r="E622" i="7"/>
  <c r="Q622" i="7" s="1"/>
  <c r="R622" i="7" s="1"/>
  <c r="L2511" i="6"/>
  <c r="E420" i="7"/>
  <c r="Q420" i="7" s="1"/>
  <c r="R420" i="7" s="1"/>
  <c r="L1486" i="6"/>
  <c r="E242" i="7"/>
  <c r="Q242" i="7" s="1"/>
  <c r="R242" i="7" s="1"/>
  <c r="E243" i="7"/>
  <c r="Q243" i="7" s="1"/>
  <c r="R243" i="7" s="1"/>
  <c r="L1491" i="6"/>
  <c r="E239" i="7"/>
  <c r="Q239" i="7" s="1"/>
  <c r="R239" i="7" s="1"/>
  <c r="L1470" i="6"/>
  <c r="L1450" i="6"/>
  <c r="E236" i="7"/>
  <c r="Q236" i="7" s="1"/>
  <c r="R236" i="7" s="1"/>
  <c r="E226" i="7"/>
  <c r="Q226" i="7" s="1"/>
  <c r="R226" i="7" s="1"/>
  <c r="L1402" i="6"/>
  <c r="E225" i="7"/>
  <c r="Q225" i="7" s="1"/>
  <c r="R225" i="7" s="1"/>
  <c r="L1397" i="6"/>
  <c r="E369" i="7"/>
  <c r="Q369" i="7" s="1"/>
  <c r="R369" i="7" s="1"/>
  <c r="E224" i="7"/>
  <c r="Q224" i="7" s="1"/>
  <c r="R224" i="7" s="1"/>
  <c r="I1353" i="6"/>
  <c r="H608" i="7"/>
  <c r="Z608" i="7" s="1"/>
  <c r="AA608" i="7" s="1"/>
  <c r="E220" i="7"/>
  <c r="Q220" i="7" s="1"/>
  <c r="R220" i="7" s="1"/>
  <c r="J1374" i="6"/>
  <c r="L1374" i="6" s="1"/>
  <c r="J1348" i="6"/>
  <c r="L1348" i="6" s="1"/>
  <c r="K1348" i="6"/>
  <c r="J1339" i="6"/>
  <c r="L1339" i="6" s="1"/>
  <c r="K1339" i="6"/>
  <c r="J2873" i="6"/>
  <c r="K2873" i="6"/>
  <c r="J1362" i="6"/>
  <c r="L1362" i="6" s="1"/>
  <c r="K1362" i="6"/>
  <c r="L1284" i="6"/>
  <c r="E211" i="7"/>
  <c r="Q211" i="7" s="1"/>
  <c r="R211" i="7" s="1"/>
  <c r="L1299" i="6"/>
  <c r="E212" i="7"/>
  <c r="Q212" i="7" s="1"/>
  <c r="R212" i="7" s="1"/>
  <c r="E195" i="7"/>
  <c r="Q195" i="7" s="1"/>
  <c r="R195" i="7" s="1"/>
  <c r="I1359" i="6"/>
  <c r="I1193" i="6"/>
  <c r="I1371" i="6"/>
  <c r="I1345" i="6"/>
  <c r="I1336" i="6"/>
  <c r="I1383" i="6"/>
  <c r="H596" i="7"/>
  <c r="Z596" i="7" s="1"/>
  <c r="AA596" i="7" s="1"/>
  <c r="E218" i="7"/>
  <c r="Q218" i="7" s="1"/>
  <c r="R218" i="7" s="1"/>
  <c r="E223" i="7"/>
  <c r="Q223" i="7" s="1"/>
  <c r="R223" i="7" s="1"/>
  <c r="E219" i="7"/>
  <c r="Q219" i="7" s="1"/>
  <c r="R219" i="7" s="1"/>
  <c r="E192" i="7"/>
  <c r="Q192" i="7" s="1"/>
  <c r="R192" i="7" s="1"/>
  <c r="F1145" i="6"/>
  <c r="K1145" i="6"/>
  <c r="K1155" i="6"/>
  <c r="F1155" i="6"/>
  <c r="E182" i="7"/>
  <c r="Q182" i="7" s="1"/>
  <c r="R182" i="7" s="1"/>
  <c r="L1137" i="6"/>
  <c r="L1084" i="6"/>
  <c r="E173" i="7"/>
  <c r="Q173" i="7" s="1"/>
  <c r="R173" i="7" s="1"/>
  <c r="E171" i="7"/>
  <c r="Q171" i="7" s="1"/>
  <c r="R171" i="7" s="1"/>
  <c r="L1073" i="6"/>
  <c r="E156" i="7"/>
  <c r="Q156" i="7" s="1"/>
  <c r="R156" i="7" s="1"/>
  <c r="E164" i="7"/>
  <c r="Q164" i="7" s="1"/>
  <c r="R164" i="7" s="1"/>
  <c r="E162" i="7"/>
  <c r="Q162" i="7" s="1"/>
  <c r="R162" i="7" s="1"/>
  <c r="E172" i="7"/>
  <c r="Q172" i="7" s="1"/>
  <c r="R172" i="7" s="1"/>
  <c r="E170" i="7"/>
  <c r="Q170" i="7" s="1"/>
  <c r="R170" i="7" s="1"/>
  <c r="L985" i="6"/>
  <c r="E155" i="7"/>
  <c r="Q155" i="7" s="1"/>
  <c r="R155" i="7" s="1"/>
  <c r="E159" i="7"/>
  <c r="Q159" i="7" s="1"/>
  <c r="R159" i="7" s="1"/>
  <c r="L1007" i="6"/>
  <c r="E153" i="7"/>
  <c r="Q153" i="7" s="1"/>
  <c r="R153" i="7" s="1"/>
  <c r="L974" i="6"/>
  <c r="E174" i="7"/>
  <c r="Q174" i="7" s="1"/>
  <c r="R174" i="7" s="1"/>
  <c r="L1090" i="6"/>
  <c r="L1102" i="6"/>
  <c r="E176" i="7"/>
  <c r="Q176" i="7" s="1"/>
  <c r="R176" i="7" s="1"/>
  <c r="E161" i="7"/>
  <c r="Q161" i="7" s="1"/>
  <c r="R161" i="7" s="1"/>
  <c r="L1018" i="6"/>
  <c r="E216" i="7"/>
  <c r="Q216" i="7" s="1"/>
  <c r="R216" i="7" s="1"/>
  <c r="L1325" i="6"/>
  <c r="L963" i="6"/>
  <c r="E151" i="7"/>
  <c r="Q151" i="7" s="1"/>
  <c r="R151" i="7" s="1"/>
  <c r="E180" i="7"/>
  <c r="Q180" i="7" s="1"/>
  <c r="R180" i="7" s="1"/>
  <c r="L1126" i="6"/>
  <c r="E178" i="7"/>
  <c r="Q178" i="7" s="1"/>
  <c r="R178" i="7" s="1"/>
  <c r="L1114" i="6"/>
  <c r="I1055" i="6"/>
  <c r="I956" i="6"/>
  <c r="I967" i="6"/>
  <c r="I978" i="6"/>
  <c r="I1044" i="6"/>
  <c r="I1000" i="6"/>
  <c r="I1011" i="6"/>
  <c r="H583" i="7"/>
  <c r="Z583" i="7" s="1"/>
  <c r="AA583" i="7" s="1"/>
  <c r="L853" i="6"/>
  <c r="E135" i="7"/>
  <c r="Q135" i="7" s="1"/>
  <c r="R135" i="7" s="1"/>
  <c r="E136" i="7"/>
  <c r="Q136" i="7" s="1"/>
  <c r="R136" i="7" s="1"/>
  <c r="L858" i="6"/>
  <c r="L828" i="6"/>
  <c r="E131" i="7"/>
  <c r="Q131" i="7" s="1"/>
  <c r="R131" i="7" s="1"/>
  <c r="L2573" i="6"/>
  <c r="E431" i="7"/>
  <c r="Q431" i="7" s="1"/>
  <c r="R431" i="7" s="1"/>
  <c r="L3393" i="6"/>
  <c r="E569" i="7"/>
  <c r="Q569" i="7" s="1"/>
  <c r="R569" i="7" s="1"/>
  <c r="F647" i="6"/>
  <c r="L646" i="6"/>
  <c r="E591" i="6"/>
  <c r="H539" i="7"/>
  <c r="Z539" i="7" s="1"/>
  <c r="AA539" i="7" s="1"/>
  <c r="E577" i="6"/>
  <c r="E567" i="6"/>
  <c r="L510" i="6"/>
  <c r="E89" i="7"/>
  <c r="Q89" i="7" s="1"/>
  <c r="R89" i="7" s="1"/>
  <c r="E92" i="7"/>
  <c r="Q92" i="7" s="1"/>
  <c r="R92" i="7" s="1"/>
  <c r="L525" i="6"/>
  <c r="F3171" i="6"/>
  <c r="E74" i="7"/>
  <c r="Q74" i="7" s="1"/>
  <c r="R74" i="7" s="1"/>
  <c r="E64" i="7"/>
  <c r="Q64" i="7" s="1"/>
  <c r="R64" i="7" s="1"/>
  <c r="E54" i="7"/>
  <c r="Q54" i="7" s="1"/>
  <c r="R54" i="7" s="1"/>
  <c r="L276" i="6"/>
  <c r="E55" i="7"/>
  <c r="Q55" i="7" s="1"/>
  <c r="R55" i="7" s="1"/>
  <c r="L281" i="6"/>
  <c r="E49" i="7"/>
  <c r="Q49" i="7" s="1"/>
  <c r="R49" i="7" s="1"/>
  <c r="L249" i="6"/>
  <c r="E41" i="7"/>
  <c r="Q41" i="7" s="1"/>
  <c r="R41" i="7" s="1"/>
  <c r="L209" i="6"/>
  <c r="E39" i="7"/>
  <c r="Q39" i="7" s="1"/>
  <c r="R39" i="7" s="1"/>
  <c r="L199" i="6"/>
  <c r="E48" i="7"/>
  <c r="Q48" i="7" s="1"/>
  <c r="R48" i="7" s="1"/>
  <c r="L244" i="6"/>
  <c r="F43" i="7"/>
  <c r="J203" i="6"/>
  <c r="K203" i="6"/>
  <c r="J233" i="6"/>
  <c r="K233" i="6"/>
  <c r="J238" i="6"/>
  <c r="K238" i="6"/>
  <c r="J183" i="6"/>
  <c r="K183" i="6"/>
  <c r="E53" i="7"/>
  <c r="Q53" i="7" s="1"/>
  <c r="R53" i="7" s="1"/>
  <c r="E513" i="7"/>
  <c r="Q513" i="7" s="1"/>
  <c r="R513" i="7" s="1"/>
  <c r="E210" i="7"/>
  <c r="Q210" i="7" s="1"/>
  <c r="R210" i="7" s="1"/>
  <c r="E209" i="7"/>
  <c r="Q209" i="7" s="1"/>
  <c r="R209" i="7" s="1"/>
  <c r="J152" i="6"/>
  <c r="K152" i="6"/>
  <c r="J1304" i="6"/>
  <c r="K1304" i="6"/>
  <c r="J2046" i="6"/>
  <c r="K2046" i="6"/>
  <c r="J146" i="6"/>
  <c r="K146" i="6"/>
  <c r="E213" i="7"/>
  <c r="Q213" i="7" s="1"/>
  <c r="R213" i="7" s="1"/>
  <c r="E30" i="7"/>
  <c r="Q30" i="7" s="1"/>
  <c r="R30" i="7" s="1"/>
  <c r="E341" i="7"/>
  <c r="Q341" i="7" s="1"/>
  <c r="R341" i="7" s="1"/>
  <c r="E15" i="7"/>
  <c r="Q15" i="7" s="1"/>
  <c r="R15" i="7" s="1"/>
  <c r="L63" i="6"/>
  <c r="L95" i="6"/>
  <c r="E21" i="7"/>
  <c r="Q21" i="7" s="1"/>
  <c r="R21" i="7" s="1"/>
  <c r="L85" i="6"/>
  <c r="E19" i="7"/>
  <c r="Q19" i="7" s="1"/>
  <c r="R19" i="7" s="1"/>
  <c r="AY65" i="8" l="1"/>
  <c r="K2860" i="6"/>
  <c r="L2014" i="6"/>
  <c r="AX226" i="8"/>
  <c r="F225" i="8"/>
  <c r="L225" i="8" s="1"/>
  <c r="K225" i="8"/>
  <c r="BA226" i="8" s="1"/>
  <c r="H287" i="7"/>
  <c r="AX954" i="8"/>
  <c r="F953" i="8"/>
  <c r="L953" i="8" s="1"/>
  <c r="K953" i="8"/>
  <c r="BA954" i="8" s="1"/>
  <c r="L505" i="6"/>
  <c r="E88" i="7"/>
  <c r="AX516" i="8"/>
  <c r="F515" i="8"/>
  <c r="L515" i="8" s="1"/>
  <c r="K515" i="8"/>
  <c r="BA516" i="8" s="1"/>
  <c r="L1458" i="6"/>
  <c r="E237" i="7"/>
  <c r="AX533" i="8"/>
  <c r="F532" i="8"/>
  <c r="L532" i="8" s="1"/>
  <c r="K532" i="8"/>
  <c r="BA533" i="8" s="1"/>
  <c r="H335" i="7"/>
  <c r="E106" i="7"/>
  <c r="L637" i="6"/>
  <c r="AX146" i="8"/>
  <c r="F145" i="8"/>
  <c r="L145" i="8" s="1"/>
  <c r="K145" i="8"/>
  <c r="BA146" i="8" s="1"/>
  <c r="AX394" i="8"/>
  <c r="K393" i="8"/>
  <c r="BA394" i="8" s="1"/>
  <c r="F393" i="8"/>
  <c r="L393" i="8" s="1"/>
  <c r="K1386" i="6"/>
  <c r="L427" i="8"/>
  <c r="K3455" i="6"/>
  <c r="AY115" i="8"/>
  <c r="F2861" i="6"/>
  <c r="L2861" i="6" s="1"/>
  <c r="F515" i="6"/>
  <c r="E90" i="7" s="1"/>
  <c r="Q90" i="7" s="1"/>
  <c r="R90" i="7" s="1"/>
  <c r="G48" i="8"/>
  <c r="AY49" i="8" s="1"/>
  <c r="G42" i="8"/>
  <c r="H42" i="8" s="1"/>
  <c r="F520" i="6"/>
  <c r="E91" i="7" s="1"/>
  <c r="Q91" i="7" s="1"/>
  <c r="R91" i="7" s="1"/>
  <c r="L530" i="6"/>
  <c r="K2031" i="6"/>
  <c r="K1411" i="6"/>
  <c r="K1268" i="6"/>
  <c r="L535" i="6"/>
  <c r="H296" i="8"/>
  <c r="AY292" i="8"/>
  <c r="H294" i="8"/>
  <c r="L534" i="6"/>
  <c r="L539" i="6"/>
  <c r="F540" i="6"/>
  <c r="J1217" i="6"/>
  <c r="K1217" i="6"/>
  <c r="J1221" i="6"/>
  <c r="K1221" i="6"/>
  <c r="J1209" i="6"/>
  <c r="K1209" i="6"/>
  <c r="K158" i="6"/>
  <c r="J3042" i="6"/>
  <c r="J3043" i="6" s="1"/>
  <c r="H287" i="8"/>
  <c r="H118" i="8"/>
  <c r="K1263" i="6"/>
  <c r="AY286" i="8"/>
  <c r="AY284" i="8"/>
  <c r="J270" i="6"/>
  <c r="J271" i="6" s="1"/>
  <c r="AY290" i="8"/>
  <c r="F712" i="8"/>
  <c r="AY470" i="8"/>
  <c r="W637" i="7"/>
  <c r="X637" i="7" s="1"/>
  <c r="I1831" i="6"/>
  <c r="I1826" i="6"/>
  <c r="I1945" i="6"/>
  <c r="I1956" i="6"/>
  <c r="H637" i="7"/>
  <c r="Z637" i="7" s="1"/>
  <c r="AA637" i="7" s="1"/>
  <c r="I1874" i="6"/>
  <c r="I1904" i="6"/>
  <c r="I1846" i="6"/>
  <c r="I1961" i="6"/>
  <c r="I1880" i="6"/>
  <c r="I1916" i="6"/>
  <c r="I1836" i="6"/>
  <c r="I1886" i="6"/>
  <c r="I1940" i="6"/>
  <c r="I1910" i="6"/>
  <c r="I1934" i="6"/>
  <c r="I1922" i="6"/>
  <c r="I1856" i="6"/>
  <c r="I1928" i="6"/>
  <c r="I1868" i="6"/>
  <c r="I1851" i="6"/>
  <c r="I1862" i="6"/>
  <c r="I1811" i="6"/>
  <c r="I1951" i="6"/>
  <c r="I1821" i="6"/>
  <c r="I1892" i="6"/>
  <c r="I1816" i="6"/>
  <c r="I1898" i="6"/>
  <c r="I1841" i="6"/>
  <c r="K1237" i="6"/>
  <c r="J1237" i="6"/>
  <c r="Q103" i="7"/>
  <c r="R103" i="7" s="1"/>
  <c r="H103" i="7"/>
  <c r="Z103" i="7" s="1"/>
  <c r="AA103" i="7" s="1"/>
  <c r="E212" i="8"/>
  <c r="H603" i="8"/>
  <c r="K559" i="8"/>
  <c r="BA560" i="8" s="1"/>
  <c r="H206" i="8"/>
  <c r="G208" i="8"/>
  <c r="H208" i="8" s="1"/>
  <c r="L3403" i="6"/>
  <c r="W613" i="7"/>
  <c r="X613" i="7" s="1"/>
  <c r="W144" i="7"/>
  <c r="X144" i="7" s="1"/>
  <c r="W505" i="7"/>
  <c r="X505" i="7" s="1"/>
  <c r="T429" i="7"/>
  <c r="U429" i="7" s="1"/>
  <c r="W479" i="7"/>
  <c r="X479" i="7" s="1"/>
  <c r="F79" i="8"/>
  <c r="W616" i="7"/>
  <c r="X616" i="7" s="1"/>
  <c r="W535" i="7"/>
  <c r="X535" i="7" s="1"/>
  <c r="W603" i="7"/>
  <c r="X603" i="7" s="1"/>
  <c r="W611" i="7"/>
  <c r="X611" i="7" s="1"/>
  <c r="W517" i="7"/>
  <c r="X517" i="7" s="1"/>
  <c r="W585" i="7"/>
  <c r="X585" i="7" s="1"/>
  <c r="T489" i="7"/>
  <c r="U489" i="7" s="1"/>
  <c r="H609" i="8"/>
  <c r="T43" i="7"/>
  <c r="U43" i="7" s="1"/>
  <c r="W599" i="7"/>
  <c r="X599" i="7" s="1"/>
  <c r="W506" i="7"/>
  <c r="X506" i="7" s="1"/>
  <c r="W579" i="7"/>
  <c r="X579" i="7" s="1"/>
  <c r="F347" i="8"/>
  <c r="F469" i="8"/>
  <c r="F327" i="8"/>
  <c r="F83" i="8"/>
  <c r="F962" i="8"/>
  <c r="L962" i="8" s="1"/>
  <c r="F62" i="8"/>
  <c r="F75" i="8"/>
  <c r="F319" i="8"/>
  <c r="AY205" i="8"/>
  <c r="H237" i="8"/>
  <c r="F87" i="8"/>
  <c r="F310" i="8"/>
  <c r="AX560" i="8"/>
  <c r="K962" i="8"/>
  <c r="BA963" i="8" s="1"/>
  <c r="H605" i="8"/>
  <c r="AY244" i="8"/>
  <c r="F91" i="8"/>
  <c r="H941" i="8"/>
  <c r="G43" i="9" s="1"/>
  <c r="H43" i="9" s="1"/>
  <c r="F93" i="8"/>
  <c r="L797" i="6"/>
  <c r="F477" i="8"/>
  <c r="F71" i="8"/>
  <c r="F314" i="8"/>
  <c r="F331" i="8"/>
  <c r="F95" i="8"/>
  <c r="E353" i="8"/>
  <c r="F353" i="8" s="1"/>
  <c r="L353" i="8" s="1"/>
  <c r="E571" i="8"/>
  <c r="AX572" i="8" s="1"/>
  <c r="E718" i="8"/>
  <c r="AX719" i="8" s="1"/>
  <c r="E569" i="8"/>
  <c r="AX570" i="8" s="1"/>
  <c r="I101" i="8"/>
  <c r="J101" i="8" s="1"/>
  <c r="E450" i="8"/>
  <c r="AX451" i="8" s="1"/>
  <c r="E397" i="8"/>
  <c r="F397" i="8" s="1"/>
  <c r="E565" i="8"/>
  <c r="F565" i="8" s="1"/>
  <c r="L565" i="8" s="1"/>
  <c r="E584" i="8"/>
  <c r="AX585" i="8" s="1"/>
  <c r="E567" i="8"/>
  <c r="F567" i="8" s="1"/>
  <c r="L567" i="8" s="1"/>
  <c r="E634" i="8"/>
  <c r="AX635" i="8" s="1"/>
  <c r="I256" i="8"/>
  <c r="J256" i="8" s="1"/>
  <c r="I85" i="8"/>
  <c r="J85" i="8" s="1"/>
  <c r="H781" i="8"/>
  <c r="AY782" i="8"/>
  <c r="E60" i="8"/>
  <c r="AX61" i="8" s="1"/>
  <c r="E58" i="8"/>
  <c r="AX59" i="8" s="1"/>
  <c r="E431" i="8"/>
  <c r="F431" i="8" s="1"/>
  <c r="E452" i="8"/>
  <c r="AX453" i="8" s="1"/>
  <c r="E557" i="8"/>
  <c r="F557" i="8" s="1"/>
  <c r="E561" i="8"/>
  <c r="AX562" i="8" s="1"/>
  <c r="AY522" i="8"/>
  <c r="H521" i="8"/>
  <c r="E439" i="8"/>
  <c r="AX440" i="8" s="1"/>
  <c r="E433" i="8"/>
  <c r="F433" i="8" s="1"/>
  <c r="E460" i="8"/>
  <c r="F460" i="8" s="1"/>
  <c r="E555" i="8"/>
  <c r="AX556" i="8" s="1"/>
  <c r="E576" i="8"/>
  <c r="F576" i="8" s="1"/>
  <c r="L576" i="8" s="1"/>
  <c r="I258" i="8"/>
  <c r="J258" i="8" s="1"/>
  <c r="G33" i="7"/>
  <c r="W33" i="7" s="1"/>
  <c r="X33" i="7" s="1"/>
  <c r="L167" i="6"/>
  <c r="AY608" i="8"/>
  <c r="H607" i="8"/>
  <c r="E563" i="8"/>
  <c r="F563" i="8" s="1"/>
  <c r="L563" i="8" s="1"/>
  <c r="E630" i="8"/>
  <c r="AX631" i="8" s="1"/>
  <c r="G275" i="8"/>
  <c r="H275" i="8" s="1"/>
  <c r="I103" i="8"/>
  <c r="J103" i="8" s="1"/>
  <c r="E27" i="8"/>
  <c r="AX28" i="8" s="1"/>
  <c r="E107" i="8"/>
  <c r="AX108" i="8" s="1"/>
  <c r="E454" i="8"/>
  <c r="AX455" i="8" s="1"/>
  <c r="E573" i="8"/>
  <c r="AX574" i="8" s="1"/>
  <c r="I73" i="8"/>
  <c r="J73" i="8" s="1"/>
  <c r="G205" i="7"/>
  <c r="W205" i="7" s="1"/>
  <c r="X205" i="7" s="1"/>
  <c r="L1246" i="6"/>
  <c r="G544" i="7"/>
  <c r="L3235" i="6"/>
  <c r="I2219" i="6"/>
  <c r="I2199" i="6"/>
  <c r="I1391" i="6"/>
  <c r="I2195" i="6"/>
  <c r="H611" i="7"/>
  <c r="Z611" i="7" s="1"/>
  <c r="AA611" i="7" s="1"/>
  <c r="L1586" i="6"/>
  <c r="E259" i="7"/>
  <c r="Q259" i="7" s="1"/>
  <c r="R259" i="7" s="1"/>
  <c r="H479" i="7"/>
  <c r="Z479" i="7" s="1"/>
  <c r="AA479" i="7" s="1"/>
  <c r="I1038" i="8"/>
  <c r="E80" i="7"/>
  <c r="Q80" i="7" s="1"/>
  <c r="R80" i="7" s="1"/>
  <c r="L457" i="6"/>
  <c r="I1428" i="6"/>
  <c r="H616" i="7"/>
  <c r="Z616" i="7" s="1"/>
  <c r="AA616" i="7" s="1"/>
  <c r="I3171" i="6"/>
  <c r="I3767" i="6"/>
  <c r="H535" i="7"/>
  <c r="Z535" i="7" s="1"/>
  <c r="AA535" i="7" s="1"/>
  <c r="J2545" i="6"/>
  <c r="K2545" i="6"/>
  <c r="H506" i="7"/>
  <c r="Z506" i="7" s="1"/>
  <c r="AA506" i="7" s="1"/>
  <c r="I126" i="6"/>
  <c r="I897" i="6"/>
  <c r="I876" i="6"/>
  <c r="I862" i="6"/>
  <c r="I904" i="6"/>
  <c r="I869" i="6"/>
  <c r="I2578" i="6"/>
  <c r="I883" i="6"/>
  <c r="I890" i="6"/>
  <c r="H579" i="7"/>
  <c r="Z579" i="7" s="1"/>
  <c r="AA579" i="7" s="1"/>
  <c r="J143" i="8"/>
  <c r="L143" i="8" s="1"/>
  <c r="K143" i="8"/>
  <c r="BA144" i="8" s="1"/>
  <c r="K641" i="6"/>
  <c r="F641" i="6"/>
  <c r="F1741" i="6"/>
  <c r="L1741" i="6" s="1"/>
  <c r="K1741" i="6"/>
  <c r="F1769" i="6"/>
  <c r="L1769" i="6" s="1"/>
  <c r="K1769" i="6"/>
  <c r="J348" i="6"/>
  <c r="K348" i="6"/>
  <c r="F60" i="7"/>
  <c r="L316" i="6"/>
  <c r="K1760" i="6"/>
  <c r="F1760" i="6"/>
  <c r="L1760" i="6" s="1"/>
  <c r="E162" i="8"/>
  <c r="H79" i="7"/>
  <c r="Z79" i="7" s="1"/>
  <c r="AA79" i="7" s="1"/>
  <c r="J308" i="6"/>
  <c r="K308" i="6"/>
  <c r="I1249" i="6"/>
  <c r="H603" i="7"/>
  <c r="Z603" i="7" s="1"/>
  <c r="AA603" i="7" s="1"/>
  <c r="F1750" i="6"/>
  <c r="L1750" i="6" s="1"/>
  <c r="K1750" i="6"/>
  <c r="F1051" i="6"/>
  <c r="L1050" i="6"/>
  <c r="H462" i="7"/>
  <c r="Z462" i="7" s="1"/>
  <c r="AA462" i="7" s="1"/>
  <c r="E1004" i="8"/>
  <c r="H144" i="7"/>
  <c r="Z144" i="7" s="1"/>
  <c r="AA144" i="7" s="1"/>
  <c r="I298" i="8"/>
  <c r="K775" i="8"/>
  <c r="BA776" i="8" s="1"/>
  <c r="J775" i="8"/>
  <c r="L775" i="8" s="1"/>
  <c r="H419" i="6"/>
  <c r="L418" i="6"/>
  <c r="I121" i="6"/>
  <c r="H505" i="7"/>
  <c r="Z505" i="7" s="1"/>
  <c r="AA505" i="7" s="1"/>
  <c r="L1107" i="6"/>
  <c r="F1108" i="6"/>
  <c r="G16" i="6"/>
  <c r="H489" i="7"/>
  <c r="Z489" i="7" s="1"/>
  <c r="AA489" i="7" s="1"/>
  <c r="G36" i="6"/>
  <c r="L1330" i="6"/>
  <c r="F1331" i="6"/>
  <c r="E1608" i="6"/>
  <c r="E1614" i="6"/>
  <c r="H630" i="7"/>
  <c r="Z630" i="7" s="1"/>
  <c r="AA630" i="7" s="1"/>
  <c r="F1120" i="6"/>
  <c r="L1119" i="6"/>
  <c r="E157" i="7"/>
  <c r="Q157" i="7" s="1"/>
  <c r="R157" i="7" s="1"/>
  <c r="L996" i="6"/>
  <c r="I1406" i="6"/>
  <c r="H613" i="7"/>
  <c r="Z613" i="7" s="1"/>
  <c r="AA613" i="7" s="1"/>
  <c r="F1096" i="6"/>
  <c r="L1095" i="6"/>
  <c r="H326" i="6"/>
  <c r="F61" i="7" s="1"/>
  <c r="T61" i="7" s="1"/>
  <c r="U61" i="7" s="1"/>
  <c r="L324" i="6"/>
  <c r="H90" i="6"/>
  <c r="L89" i="6"/>
  <c r="H344" i="6"/>
  <c r="F63" i="7" s="1"/>
  <c r="T63" i="7" s="1"/>
  <c r="U63" i="7" s="1"/>
  <c r="L342" i="6"/>
  <c r="H27" i="6"/>
  <c r="F8" i="7" s="1"/>
  <c r="T8" i="7" s="1"/>
  <c r="U8" i="7" s="1"/>
  <c r="L26" i="6"/>
  <c r="J1597" i="6"/>
  <c r="L1596" i="6"/>
  <c r="H80" i="6"/>
  <c r="L79" i="6"/>
  <c r="J691" i="8"/>
  <c r="L691" i="8" s="1"/>
  <c r="K691" i="8"/>
  <c r="BA692" i="8" s="1"/>
  <c r="L1131" i="6"/>
  <c r="F1132" i="6"/>
  <c r="H47" i="6"/>
  <c r="F12" i="7" s="1"/>
  <c r="T12" i="7" s="1"/>
  <c r="U12" i="7" s="1"/>
  <c r="L46" i="6"/>
  <c r="I193" i="6"/>
  <c r="I223" i="6"/>
  <c r="H517" i="7"/>
  <c r="Z517" i="7" s="1"/>
  <c r="AA517" i="7" s="1"/>
  <c r="I228" i="6"/>
  <c r="I213" i="6"/>
  <c r="E3346" i="6"/>
  <c r="H542" i="7"/>
  <c r="Z542" i="7" s="1"/>
  <c r="AA542" i="7" s="1"/>
  <c r="E3212" i="6"/>
  <c r="E1160" i="6"/>
  <c r="L1040" i="6"/>
  <c r="E165" i="7"/>
  <c r="Q165" i="7" s="1"/>
  <c r="R165" i="7" s="1"/>
  <c r="H7" i="6"/>
  <c r="F4" i="7" s="1"/>
  <c r="T4" i="7" s="1"/>
  <c r="U4" i="7" s="1"/>
  <c r="L6" i="6"/>
  <c r="L2595" i="6"/>
  <c r="H2596" i="6"/>
  <c r="I1077" i="6"/>
  <c r="H585" i="7"/>
  <c r="Z585" i="7" s="1"/>
  <c r="AA585" i="7" s="1"/>
  <c r="I1022" i="6"/>
  <c r="I989" i="6"/>
  <c r="I1033" i="6"/>
  <c r="I1066" i="6"/>
  <c r="E163" i="7"/>
  <c r="Q163" i="7" s="1"/>
  <c r="R163" i="7" s="1"/>
  <c r="L1029" i="6"/>
  <c r="G926" i="8"/>
  <c r="H429" i="7"/>
  <c r="Z429" i="7" s="1"/>
  <c r="AA429" i="7" s="1"/>
  <c r="F1190" i="6"/>
  <c r="L1189" i="6"/>
  <c r="J1603" i="6"/>
  <c r="L1602" i="6"/>
  <c r="I1205" i="6"/>
  <c r="H599" i="7"/>
  <c r="Z599" i="7" s="1"/>
  <c r="AA599" i="7" s="1"/>
  <c r="L1061" i="6"/>
  <c r="F1062" i="6"/>
  <c r="E1519" i="6"/>
  <c r="H620" i="7"/>
  <c r="Z620" i="7" s="1"/>
  <c r="AA620" i="7" s="1"/>
  <c r="L1140" i="6"/>
  <c r="F1142" i="6"/>
  <c r="F1152" i="6"/>
  <c r="L1150" i="6"/>
  <c r="J1620" i="6"/>
  <c r="L1619" i="6"/>
  <c r="J1625" i="6"/>
  <c r="L1624" i="6"/>
  <c r="L789" i="6"/>
  <c r="E84" i="7"/>
  <c r="Q84" i="7" s="1"/>
  <c r="R84" i="7" s="1"/>
  <c r="K1520" i="6"/>
  <c r="F1520" i="6"/>
  <c r="L1520" i="6" s="1"/>
  <c r="H48" i="7"/>
  <c r="Z48" i="7" s="1"/>
  <c r="AA48" i="7" s="1"/>
  <c r="E97" i="8"/>
  <c r="AX98" i="8" s="1"/>
  <c r="H94" i="7"/>
  <c r="Z94" i="7" s="1"/>
  <c r="AA94" i="7" s="1"/>
  <c r="E193" i="8"/>
  <c r="AX194" i="8" s="1"/>
  <c r="H151" i="7"/>
  <c r="Z151" i="7" s="1"/>
  <c r="AA151" i="7" s="1"/>
  <c r="E312" i="8"/>
  <c r="AX313" i="8" s="1"/>
  <c r="E639" i="8"/>
  <c r="AX640" i="8" s="1"/>
  <c r="L1544" i="6"/>
  <c r="E251" i="7"/>
  <c r="Q251" i="7" s="1"/>
  <c r="R251" i="7" s="1"/>
  <c r="H19" i="7"/>
  <c r="Z19" i="7" s="1"/>
  <c r="AA19" i="7" s="1"/>
  <c r="E36" i="8"/>
  <c r="AX37" i="8" s="1"/>
  <c r="H180" i="7"/>
  <c r="Z180" i="7" s="1"/>
  <c r="AA180" i="7" s="1"/>
  <c r="E372" i="8"/>
  <c r="AX373" i="8" s="1"/>
  <c r="H161" i="7"/>
  <c r="Z161" i="7" s="1"/>
  <c r="AA161" i="7" s="1"/>
  <c r="E333" i="8"/>
  <c r="AX334" i="8" s="1"/>
  <c r="H153" i="7"/>
  <c r="Z153" i="7" s="1"/>
  <c r="AA153" i="7" s="1"/>
  <c r="E316" i="8"/>
  <c r="AX317" i="8" s="1"/>
  <c r="E351" i="8"/>
  <c r="AX352" i="8" s="1"/>
  <c r="E339" i="8"/>
  <c r="AX340" i="8" s="1"/>
  <c r="H171" i="7"/>
  <c r="Z171" i="7" s="1"/>
  <c r="AA171" i="7" s="1"/>
  <c r="H211" i="7"/>
  <c r="Z211" i="7" s="1"/>
  <c r="AA211" i="7" s="1"/>
  <c r="E435" i="8"/>
  <c r="AX436" i="8" s="1"/>
  <c r="E777" i="8"/>
  <c r="H225" i="7"/>
  <c r="Z225" i="7" s="1"/>
  <c r="AA225" i="7" s="1"/>
  <c r="E464" i="8"/>
  <c r="AX465" i="8" s="1"/>
  <c r="H419" i="7"/>
  <c r="Z419" i="7" s="1"/>
  <c r="AA419" i="7" s="1"/>
  <c r="E906" i="8"/>
  <c r="AX907" i="8" s="1"/>
  <c r="H294" i="7"/>
  <c r="Z294" i="7" s="1"/>
  <c r="AA294" i="7" s="1"/>
  <c r="E615" i="8"/>
  <c r="AX616" i="8" s="1"/>
  <c r="H275" i="7"/>
  <c r="Z275" i="7" s="1"/>
  <c r="AA275" i="7" s="1"/>
  <c r="E666" i="8"/>
  <c r="AX667" i="8" s="1"/>
  <c r="E641" i="8"/>
  <c r="AX642" i="8" s="1"/>
  <c r="E632" i="8"/>
  <c r="AX633" i="8" s="1"/>
  <c r="E674" i="8"/>
  <c r="AX675" i="8" s="1"/>
  <c r="E636" i="8"/>
  <c r="AX637" i="8" s="1"/>
  <c r="E657" i="8"/>
  <c r="AX658" i="8" s="1"/>
  <c r="H388" i="7"/>
  <c r="Z388" i="7" s="1"/>
  <c r="AA388" i="7" s="1"/>
  <c r="E820" i="8"/>
  <c r="AX821" i="8" s="1"/>
  <c r="H391" i="7"/>
  <c r="Z391" i="7" s="1"/>
  <c r="AA391" i="7" s="1"/>
  <c r="E827" i="8"/>
  <c r="H470" i="7"/>
  <c r="Z470" i="7" s="1"/>
  <c r="AA470" i="7" s="1"/>
  <c r="E1020" i="8"/>
  <c r="K25" i="6"/>
  <c r="F25" i="6"/>
  <c r="F114" i="6"/>
  <c r="L114" i="6" s="1"/>
  <c r="K114" i="6"/>
  <c r="K337" i="6"/>
  <c r="F337" i="6"/>
  <c r="K105" i="8"/>
  <c r="BA106" i="8" s="1"/>
  <c r="F105" i="8"/>
  <c r="L105" i="8" s="1"/>
  <c r="K2220" i="6"/>
  <c r="F2220" i="6"/>
  <c r="F340" i="6"/>
  <c r="L340" i="6" s="1"/>
  <c r="K340" i="6"/>
  <c r="F527" i="8"/>
  <c r="L527" i="8" s="1"/>
  <c r="K527" i="8"/>
  <c r="BA528" i="8" s="1"/>
  <c r="L3320" i="6"/>
  <c r="E557" i="7"/>
  <c r="Q557" i="7" s="1"/>
  <c r="R557" i="7" s="1"/>
  <c r="L2356" i="6"/>
  <c r="E399" i="7"/>
  <c r="Q399" i="7" s="1"/>
  <c r="R399" i="7" s="1"/>
  <c r="F188" i="6"/>
  <c r="K188" i="6"/>
  <c r="E564" i="7"/>
  <c r="Q564" i="7" s="1"/>
  <c r="R564" i="7" s="1"/>
  <c r="L3362" i="6"/>
  <c r="L3268" i="6"/>
  <c r="E549" i="7"/>
  <c r="Q549" i="7" s="1"/>
  <c r="R549" i="7" s="1"/>
  <c r="K30" i="6"/>
  <c r="F30" i="6"/>
  <c r="F122" i="8"/>
  <c r="L4004" i="6"/>
  <c r="E678" i="7"/>
  <c r="Q678" i="7" s="1"/>
  <c r="R678" i="7" s="1"/>
  <c r="K2420" i="6"/>
  <c r="F2420" i="6"/>
  <c r="E565" i="7"/>
  <c r="Q565" i="7" s="1"/>
  <c r="R565" i="7" s="1"/>
  <c r="L3369" i="6"/>
  <c r="E250" i="7"/>
  <c r="Q250" i="7" s="1"/>
  <c r="R250" i="7" s="1"/>
  <c r="L1533" i="6"/>
  <c r="L3286" i="6"/>
  <c r="E552" i="7"/>
  <c r="Q552" i="7" s="1"/>
  <c r="R552" i="7" s="1"/>
  <c r="K764" i="6"/>
  <c r="F764" i="6"/>
  <c r="E398" i="7"/>
  <c r="Q398" i="7" s="1"/>
  <c r="R398" i="7" s="1"/>
  <c r="L2349" i="6"/>
  <c r="F421" i="8"/>
  <c r="L421" i="8" s="1"/>
  <c r="K421" i="8"/>
  <c r="K135" i="8"/>
  <c r="BA136" i="8" s="1"/>
  <c r="F135" i="8"/>
  <c r="L135" i="8" s="1"/>
  <c r="K20" i="6"/>
  <c r="F20" i="6"/>
  <c r="H131" i="7"/>
  <c r="Z131" i="7" s="1"/>
  <c r="AA131" i="7" s="1"/>
  <c r="E271" i="8"/>
  <c r="AX272" i="8" s="1"/>
  <c r="H173" i="7"/>
  <c r="Z173" i="7" s="1"/>
  <c r="AA173" i="7" s="1"/>
  <c r="E357" i="8"/>
  <c r="AX358" i="8" s="1"/>
  <c r="H256" i="7"/>
  <c r="Z256" i="7" s="1"/>
  <c r="AA256" i="7" s="1"/>
  <c r="E536" i="8"/>
  <c r="AX537" i="8" s="1"/>
  <c r="H273" i="7"/>
  <c r="Z273" i="7" s="1"/>
  <c r="AA273" i="7" s="1"/>
  <c r="E683" i="8"/>
  <c r="AX684" i="8" s="1"/>
  <c r="L3279" i="6"/>
  <c r="E551" i="7"/>
  <c r="Q551" i="7" s="1"/>
  <c r="R551" i="7" s="1"/>
  <c r="F2200" i="6"/>
  <c r="K2200" i="6"/>
  <c r="F2204" i="6"/>
  <c r="F120" i="8"/>
  <c r="I38" i="9"/>
  <c r="J38" i="9" s="1"/>
  <c r="L804" i="8"/>
  <c r="K2450" i="6"/>
  <c r="F2450" i="6"/>
  <c r="F51" i="6"/>
  <c r="K51" i="6"/>
  <c r="F1365" i="6"/>
  <c r="K1365" i="6"/>
  <c r="E323" i="8"/>
  <c r="AX324" i="8" s="1"/>
  <c r="E403" i="8"/>
  <c r="H239" i="7"/>
  <c r="Z239" i="7" s="1"/>
  <c r="AA239" i="7" s="1"/>
  <c r="E500" i="8"/>
  <c r="AX501" i="8" s="1"/>
  <c r="E546" i="8"/>
  <c r="AX547" i="8" s="1"/>
  <c r="H276" i="7"/>
  <c r="Z276" i="7" s="1"/>
  <c r="AA276" i="7" s="1"/>
  <c r="E578" i="8"/>
  <c r="AX579" i="8" s="1"/>
  <c r="H274" i="7"/>
  <c r="Z274" i="7" s="1"/>
  <c r="AA274" i="7" s="1"/>
  <c r="H269" i="7"/>
  <c r="Z269" i="7" s="1"/>
  <c r="AA269" i="7" s="1"/>
  <c r="H282" i="7"/>
  <c r="Z282" i="7" s="1"/>
  <c r="AA282" i="7" s="1"/>
  <c r="E590" i="8"/>
  <c r="AX591" i="8" s="1"/>
  <c r="E676" i="8"/>
  <c r="AX677" i="8" s="1"/>
  <c r="E668" i="8"/>
  <c r="AX669" i="8" s="1"/>
  <c r="E626" i="8"/>
  <c r="AX627" i="8" s="1"/>
  <c r="H386" i="7"/>
  <c r="Z386" i="7" s="1"/>
  <c r="AA386" i="7" s="1"/>
  <c r="E816" i="8"/>
  <c r="AX817" i="8" s="1"/>
  <c r="H389" i="7"/>
  <c r="Z389" i="7" s="1"/>
  <c r="AA389" i="7" s="1"/>
  <c r="E823" i="8"/>
  <c r="AX824" i="8" s="1"/>
  <c r="H392" i="7"/>
  <c r="Z392" i="7" s="1"/>
  <c r="AA392" i="7" s="1"/>
  <c r="E829" i="8"/>
  <c r="AX830" i="8" s="1"/>
  <c r="H476" i="7"/>
  <c r="Z476" i="7" s="1"/>
  <c r="AA476" i="7" s="1"/>
  <c r="E1032" i="8"/>
  <c r="H465" i="7"/>
  <c r="Z465" i="7" s="1"/>
  <c r="AA465" i="7" s="1"/>
  <c r="E1010" i="8"/>
  <c r="H472" i="7"/>
  <c r="Z472" i="7" s="1"/>
  <c r="AA472" i="7" s="1"/>
  <c r="E1024" i="8"/>
  <c r="F109" i="6"/>
  <c r="K109" i="6"/>
  <c r="F672" i="6"/>
  <c r="K672" i="6"/>
  <c r="K329" i="6"/>
  <c r="F329" i="6"/>
  <c r="F2225" i="6"/>
  <c r="K2225" i="6"/>
  <c r="F322" i="6"/>
  <c r="L322" i="6" s="1"/>
  <c r="K322" i="6"/>
  <c r="F943" i="8"/>
  <c r="L943" i="8" s="1"/>
  <c r="K943" i="8"/>
  <c r="BA944" i="8" s="1"/>
  <c r="L2670" i="6"/>
  <c r="E449" i="7"/>
  <c r="Q449" i="7" s="1"/>
  <c r="R449" i="7" s="1"/>
  <c r="E132" i="7"/>
  <c r="Q132" i="7" s="1"/>
  <c r="R132" i="7" s="1"/>
  <c r="L834" i="6"/>
  <c r="F218" i="6"/>
  <c r="K218" i="6"/>
  <c r="E582" i="7"/>
  <c r="Q582" i="7" s="1"/>
  <c r="R582" i="7" s="1"/>
  <c r="L3471" i="6"/>
  <c r="L4011" i="6"/>
  <c r="E679" i="7"/>
  <c r="Q679" i="7" s="1"/>
  <c r="R679" i="7" s="1"/>
  <c r="L2342" i="6"/>
  <c r="E397" i="7"/>
  <c r="Q397" i="7" s="1"/>
  <c r="R397" i="7" s="1"/>
  <c r="F64" i="8"/>
  <c r="F3306" i="6"/>
  <c r="K3306" i="6"/>
  <c r="E541" i="7"/>
  <c r="Q541" i="7" s="1"/>
  <c r="R541" i="7" s="1"/>
  <c r="L3219" i="6"/>
  <c r="F2430" i="6"/>
  <c r="K2430" i="6"/>
  <c r="L2335" i="6"/>
  <c r="E396" i="7"/>
  <c r="Q396" i="7" s="1"/>
  <c r="R396" i="7" s="1"/>
  <c r="F54" i="8"/>
  <c r="L54" i="8" s="1"/>
  <c r="K54" i="8"/>
  <c r="BA55" i="8" s="1"/>
  <c r="L3941" i="6"/>
  <c r="E668" i="7"/>
  <c r="Q668" i="7" s="1"/>
  <c r="R668" i="7" s="1"/>
  <c r="K339" i="6"/>
  <c r="F339" i="6"/>
  <c r="L339" i="6" s="1"/>
  <c r="F800" i="6"/>
  <c r="K800" i="6"/>
  <c r="K286" i="6"/>
  <c r="F286" i="6"/>
  <c r="F708" i="8"/>
  <c r="K708" i="8"/>
  <c r="BA709" i="8" s="1"/>
  <c r="K1377" i="6"/>
  <c r="F1377" i="6"/>
  <c r="E130" i="8"/>
  <c r="AX131" i="8" s="1"/>
  <c r="H176" i="7"/>
  <c r="Z176" i="7" s="1"/>
  <c r="AA176" i="7" s="1"/>
  <c r="E364" i="8"/>
  <c r="AX365" i="8" s="1"/>
  <c r="H420" i="7"/>
  <c r="Z420" i="7" s="1"/>
  <c r="AA420" i="7" s="1"/>
  <c r="E908" i="8"/>
  <c r="AX909" i="8" s="1"/>
  <c r="H293" i="7"/>
  <c r="Z293" i="7" s="1"/>
  <c r="AA293" i="7" s="1"/>
  <c r="E613" i="8"/>
  <c r="AX614" i="8" s="1"/>
  <c r="H296" i="7"/>
  <c r="Z296" i="7" s="1"/>
  <c r="AA296" i="7" s="1"/>
  <c r="E620" i="8"/>
  <c r="AX621" i="8" s="1"/>
  <c r="E645" i="8"/>
  <c r="AX646" i="8" s="1"/>
  <c r="E643" i="8"/>
  <c r="AX644" i="8" s="1"/>
  <c r="E651" i="8"/>
  <c r="AX652" i="8" s="1"/>
  <c r="K960" i="8"/>
  <c r="BA961" i="8" s="1"/>
  <c r="F960" i="8"/>
  <c r="F319" i="6"/>
  <c r="K319" i="6"/>
  <c r="F330" i="6"/>
  <c r="L330" i="6" s="1"/>
  <c r="K330" i="6"/>
  <c r="L1000" i="8"/>
  <c r="F258" i="6"/>
  <c r="K258" i="6"/>
  <c r="F40" i="6"/>
  <c r="K40" i="6"/>
  <c r="K133" i="8"/>
  <c r="BA134" i="8" s="1"/>
  <c r="F133" i="8"/>
  <c r="K264" i="8"/>
  <c r="BA265" i="8" s="1"/>
  <c r="F264" i="8"/>
  <c r="L264" i="8" s="1"/>
  <c r="E635" i="7"/>
  <c r="Q635" i="7" s="1"/>
  <c r="R635" i="7" s="1"/>
  <c r="F751" i="6"/>
  <c r="K751" i="6"/>
  <c r="F807" i="6"/>
  <c r="K807" i="6"/>
  <c r="K10" i="6"/>
  <c r="F10" i="6"/>
  <c r="E151" i="8"/>
  <c r="AX152" i="8" s="1"/>
  <c r="H124" i="7"/>
  <c r="Z124" i="7" s="1"/>
  <c r="AA124" i="7" s="1"/>
  <c r="E256" i="8"/>
  <c r="H136" i="7"/>
  <c r="Z136" i="7" s="1"/>
  <c r="AA136" i="7" s="1"/>
  <c r="E281" i="8"/>
  <c r="AX282" i="8" s="1"/>
  <c r="H159" i="7"/>
  <c r="Z159" i="7" s="1"/>
  <c r="AA159" i="7" s="1"/>
  <c r="E329" i="8"/>
  <c r="AX330" i="8" s="1"/>
  <c r="H15" i="7"/>
  <c r="Z15" i="7" s="1"/>
  <c r="AA15" i="7" s="1"/>
  <c r="G85" i="8"/>
  <c r="H39" i="7"/>
  <c r="Z39" i="7" s="1"/>
  <c r="AA39" i="7" s="1"/>
  <c r="E77" i="8"/>
  <c r="AX78" i="8" s="1"/>
  <c r="H55" i="7"/>
  <c r="Z55" i="7" s="1"/>
  <c r="AA55" i="7" s="1"/>
  <c r="E112" i="8"/>
  <c r="AX113" i="8" s="1"/>
  <c r="H92" i="7"/>
  <c r="Z92" i="7" s="1"/>
  <c r="AA92" i="7" s="1"/>
  <c r="E189" i="8"/>
  <c r="AX190" i="8" s="1"/>
  <c r="H135" i="7"/>
  <c r="Z135" i="7" s="1"/>
  <c r="AA135" i="7" s="1"/>
  <c r="E279" i="8"/>
  <c r="AX280" i="8" s="1"/>
  <c r="H155" i="7"/>
  <c r="Z155" i="7" s="1"/>
  <c r="AA155" i="7" s="1"/>
  <c r="E321" i="8"/>
  <c r="AX322" i="8" s="1"/>
  <c r="H255" i="7"/>
  <c r="Z255" i="7" s="1"/>
  <c r="AA255" i="7" s="1"/>
  <c r="E534" i="8"/>
  <c r="AX535" i="8" s="1"/>
  <c r="H260" i="7"/>
  <c r="Z260" i="7" s="1"/>
  <c r="AA260" i="7" s="1"/>
  <c r="E544" i="8"/>
  <c r="AX545" i="8" s="1"/>
  <c r="H278" i="7"/>
  <c r="Z278" i="7" s="1"/>
  <c r="AA278" i="7" s="1"/>
  <c r="E582" i="8"/>
  <c r="AX583" i="8" s="1"/>
  <c r="H272" i="7"/>
  <c r="Z272" i="7" s="1"/>
  <c r="AA272" i="7" s="1"/>
  <c r="H286" i="7"/>
  <c r="Z286" i="7" s="1"/>
  <c r="AA286" i="7" s="1"/>
  <c r="E599" i="8"/>
  <c r="AX600" i="8" s="1"/>
  <c r="H280" i="7"/>
  <c r="Z280" i="7" s="1"/>
  <c r="AA280" i="7" s="1"/>
  <c r="E586" i="8"/>
  <c r="AX587" i="8" s="1"/>
  <c r="H285" i="7"/>
  <c r="Z285" i="7" s="1"/>
  <c r="AA285" i="7" s="1"/>
  <c r="E597" i="8"/>
  <c r="AX598" i="8" s="1"/>
  <c r="E647" i="8"/>
  <c r="AX648" i="8" s="1"/>
  <c r="E649" i="8"/>
  <c r="AX650" i="8" s="1"/>
  <c r="E672" i="8"/>
  <c r="AX673" i="8" s="1"/>
  <c r="E662" i="8"/>
  <c r="AX663" i="8" s="1"/>
  <c r="E653" i="8"/>
  <c r="AX654" i="8" s="1"/>
  <c r="E681" i="8"/>
  <c r="AX682" i="8" s="1"/>
  <c r="H463" i="7"/>
  <c r="Z463" i="7" s="1"/>
  <c r="AA463" i="7" s="1"/>
  <c r="E1006" i="8"/>
  <c r="H466" i="7"/>
  <c r="Z466" i="7" s="1"/>
  <c r="AA466" i="7" s="1"/>
  <c r="E1012" i="8"/>
  <c r="F45" i="6"/>
  <c r="K45" i="6"/>
  <c r="E450" i="7"/>
  <c r="Q450" i="7" s="1"/>
  <c r="R450" i="7" s="1"/>
  <c r="L2677" i="6"/>
  <c r="F664" i="6"/>
  <c r="K664" i="6"/>
  <c r="F687" i="6"/>
  <c r="K687" i="6"/>
  <c r="F120" i="6"/>
  <c r="K120" i="6"/>
  <c r="F2205" i="6"/>
  <c r="L2205" i="6" s="1"/>
  <c r="K2205" i="6"/>
  <c r="L2970" i="6"/>
  <c r="E500" i="7"/>
  <c r="Q500" i="7" s="1"/>
  <c r="R500" i="7" s="1"/>
  <c r="E644" i="7"/>
  <c r="Q644" i="7" s="1"/>
  <c r="R644" i="7" s="1"/>
  <c r="L3830" i="6"/>
  <c r="K697" i="8"/>
  <c r="BA698" i="8" s="1"/>
  <c r="F697" i="8"/>
  <c r="L697" i="8" s="1"/>
  <c r="K29" i="8"/>
  <c r="BA30" i="8" s="1"/>
  <c r="F29" i="8"/>
  <c r="L29" i="8" s="1"/>
  <c r="L3857" i="6"/>
  <c r="E650" i="7"/>
  <c r="Q650" i="7" s="1"/>
  <c r="R650" i="7" s="1"/>
  <c r="F2440" i="6"/>
  <c r="K2440" i="6"/>
  <c r="K321" i="6"/>
  <c r="F321" i="6"/>
  <c r="L321" i="6" s="1"/>
  <c r="K300" i="6"/>
  <c r="F300" i="6"/>
  <c r="K56" i="6"/>
  <c r="F56" i="6"/>
  <c r="F34" i="8"/>
  <c r="K945" i="8"/>
  <c r="BA946" i="8" s="1"/>
  <c r="F945" i="8"/>
  <c r="L945" i="8" s="1"/>
  <c r="H469" i="7"/>
  <c r="Z469" i="7" s="1"/>
  <c r="AA469" i="7" s="1"/>
  <c r="E1018" i="8"/>
  <c r="F391" i="8"/>
  <c r="L391" i="8" s="1"/>
  <c r="K391" i="8"/>
  <c r="BA392" i="8" s="1"/>
  <c r="H21" i="7"/>
  <c r="Z21" i="7" s="1"/>
  <c r="AA21" i="7" s="1"/>
  <c r="E40" i="8"/>
  <c r="AX41" i="8" s="1"/>
  <c r="H89" i="7"/>
  <c r="Z89" i="7" s="1"/>
  <c r="AA89" i="7" s="1"/>
  <c r="E183" i="8"/>
  <c r="AX184" i="8" s="1"/>
  <c r="H178" i="7"/>
  <c r="Z178" i="7" s="1"/>
  <c r="AA178" i="7" s="1"/>
  <c r="E368" i="8"/>
  <c r="AX369" i="8" s="1"/>
  <c r="H216" i="7"/>
  <c r="Z216" i="7" s="1"/>
  <c r="AA216" i="7" s="1"/>
  <c r="E446" i="8"/>
  <c r="AX447" i="8" s="1"/>
  <c r="H174" i="7"/>
  <c r="Z174" i="7" s="1"/>
  <c r="AA174" i="7" s="1"/>
  <c r="E360" i="8"/>
  <c r="AX361" i="8" s="1"/>
  <c r="E335" i="8"/>
  <c r="AX336" i="8" s="1"/>
  <c r="H182" i="7"/>
  <c r="Z182" i="7" s="1"/>
  <c r="AA182" i="7" s="1"/>
  <c r="E376" i="8"/>
  <c r="H212" i="7"/>
  <c r="Z212" i="7" s="1"/>
  <c r="AA212" i="7" s="1"/>
  <c r="E437" i="8"/>
  <c r="AX438" i="8" s="1"/>
  <c r="E462" i="8"/>
  <c r="AX463" i="8" s="1"/>
  <c r="H226" i="7"/>
  <c r="Z226" i="7" s="1"/>
  <c r="AA226" i="7" s="1"/>
  <c r="E467" i="8"/>
  <c r="AX468" i="8" s="1"/>
  <c r="H243" i="7"/>
  <c r="Z243" i="7" s="1"/>
  <c r="AA243" i="7" s="1"/>
  <c r="E508" i="8"/>
  <c r="AX509" i="8" s="1"/>
  <c r="H270" i="7"/>
  <c r="Z270" i="7" s="1"/>
  <c r="AA270" i="7" s="1"/>
  <c r="H279" i="7"/>
  <c r="Z279" i="7" s="1"/>
  <c r="AA279" i="7" s="1"/>
  <c r="H292" i="7"/>
  <c r="Z292" i="7" s="1"/>
  <c r="AA292" i="7" s="1"/>
  <c r="E611" i="8"/>
  <c r="AX612" i="8" s="1"/>
  <c r="H297" i="7"/>
  <c r="Z297" i="7" s="1"/>
  <c r="AA297" i="7" s="1"/>
  <c r="E622" i="8"/>
  <c r="AX623" i="8" s="1"/>
  <c r="E664" i="8"/>
  <c r="AX665" i="8" s="1"/>
  <c r="E628" i="8"/>
  <c r="AX629" i="8" s="1"/>
  <c r="E670" i="8"/>
  <c r="AX671" i="8" s="1"/>
  <c r="H393" i="7"/>
  <c r="Z393" i="7" s="1"/>
  <c r="AA393" i="7" s="1"/>
  <c r="E831" i="8"/>
  <c r="AX832" i="8" s="1"/>
  <c r="H475" i="7"/>
  <c r="Z475" i="7" s="1"/>
  <c r="AA475" i="7" s="1"/>
  <c r="E1030" i="8"/>
  <c r="H474" i="7"/>
  <c r="Z474" i="7" s="1"/>
  <c r="AA474" i="7" s="1"/>
  <c r="E1028" i="8"/>
  <c r="H464" i="7"/>
  <c r="Z464" i="7" s="1"/>
  <c r="AA464" i="7" s="1"/>
  <c r="E1008" i="8"/>
  <c r="F35" i="6"/>
  <c r="K35" i="6"/>
  <c r="K714" i="6"/>
  <c r="F714" i="6"/>
  <c r="K705" i="6"/>
  <c r="F705" i="6"/>
  <c r="K125" i="6"/>
  <c r="F125" i="6"/>
  <c r="F2210" i="6"/>
  <c r="K2210" i="6"/>
  <c r="F897" i="8"/>
  <c r="L897" i="8" s="1"/>
  <c r="K897" i="8"/>
  <c r="BA898" i="8" s="1"/>
  <c r="F15" i="6"/>
  <c r="K15" i="6"/>
  <c r="K895" i="8"/>
  <c r="BA896" i="8" s="1"/>
  <c r="F895" i="8"/>
  <c r="L895" i="8" s="1"/>
  <c r="F38" i="8"/>
  <c r="E400" i="7"/>
  <c r="Q400" i="7" s="1"/>
  <c r="R400" i="7" s="1"/>
  <c r="L2363" i="6"/>
  <c r="E452" i="7"/>
  <c r="Q452" i="7" s="1"/>
  <c r="R452" i="7" s="1"/>
  <c r="L2688" i="6"/>
  <c r="F893" i="8"/>
  <c r="K893" i="8"/>
  <c r="BA894" i="8" s="1"/>
  <c r="J3869" i="6"/>
  <c r="L3868" i="6"/>
  <c r="E566" i="7"/>
  <c r="Q566" i="7" s="1"/>
  <c r="R566" i="7" s="1"/>
  <c r="L3375" i="6"/>
  <c r="F423" i="8"/>
  <c r="F3794" i="6"/>
  <c r="K3794" i="6"/>
  <c r="L2410" i="6"/>
  <c r="F2411" i="6"/>
  <c r="F389" i="8"/>
  <c r="K389" i="8"/>
  <c r="BA390" i="8" s="1"/>
  <c r="E547" i="7"/>
  <c r="Q547" i="7" s="1"/>
  <c r="R547" i="7" s="1"/>
  <c r="L3254" i="6"/>
  <c r="J772" i="6"/>
  <c r="G122" i="7" s="1"/>
  <c r="W122" i="7" s="1"/>
  <c r="X122" i="7" s="1"/>
  <c r="L770" i="6"/>
  <c r="L3997" i="6"/>
  <c r="E677" i="7"/>
  <c r="Q677" i="7" s="1"/>
  <c r="R677" i="7" s="1"/>
  <c r="K268" i="8"/>
  <c r="BA269" i="8" s="1"/>
  <c r="F268" i="8"/>
  <c r="L268" i="8" s="1"/>
  <c r="H49" i="7"/>
  <c r="Z49" i="7" s="1"/>
  <c r="AA49" i="7" s="1"/>
  <c r="E99" i="8"/>
  <c r="AX100" i="8" s="1"/>
  <c r="E355" i="8"/>
  <c r="AX356" i="8" s="1"/>
  <c r="H258" i="7"/>
  <c r="Z258" i="7" s="1"/>
  <c r="AA258" i="7" s="1"/>
  <c r="E540" i="8"/>
  <c r="AX541" i="8" s="1"/>
  <c r="H267" i="7"/>
  <c r="Z267" i="7" s="1"/>
  <c r="AA267" i="7" s="1"/>
  <c r="H283" i="7"/>
  <c r="Z283" i="7" s="1"/>
  <c r="AA283" i="7" s="1"/>
  <c r="E592" i="8"/>
  <c r="AX593" i="8" s="1"/>
  <c r="H478" i="7"/>
  <c r="Z478" i="7" s="1"/>
  <c r="AA478" i="7" s="1"/>
  <c r="E1036" i="8"/>
  <c r="H473" i="7"/>
  <c r="Z473" i="7" s="1"/>
  <c r="AA473" i="7" s="1"/>
  <c r="E1026" i="8"/>
  <c r="H471" i="7"/>
  <c r="Z471" i="7" s="1"/>
  <c r="AA471" i="7" s="1"/>
  <c r="E1022" i="8"/>
  <c r="F680" i="6"/>
  <c r="K680" i="6"/>
  <c r="H41" i="7"/>
  <c r="Z41" i="7" s="1"/>
  <c r="AA41" i="7" s="1"/>
  <c r="E81" i="8"/>
  <c r="AX82" i="8" s="1"/>
  <c r="H54" i="7"/>
  <c r="Z54" i="7" s="1"/>
  <c r="AA54" i="7" s="1"/>
  <c r="E109" i="8"/>
  <c r="AX110" i="8" s="1"/>
  <c r="H93" i="7"/>
  <c r="Z93" i="7" s="1"/>
  <c r="AA93" i="7" s="1"/>
  <c r="E191" i="8"/>
  <c r="AX192" i="8" s="1"/>
  <c r="H431" i="7"/>
  <c r="Z431" i="7" s="1"/>
  <c r="AA431" i="7" s="1"/>
  <c r="E939" i="8"/>
  <c r="AX940" i="8" s="1"/>
  <c r="H125" i="7"/>
  <c r="Z125" i="7" s="1"/>
  <c r="AA125" i="7" s="1"/>
  <c r="E258" i="8"/>
  <c r="AX259" i="8" s="1"/>
  <c r="H236" i="7"/>
  <c r="Z236" i="7" s="1"/>
  <c r="AA236" i="7" s="1"/>
  <c r="E494" i="8"/>
  <c r="AX495" i="8" s="1"/>
  <c r="H242" i="7"/>
  <c r="Z242" i="7" s="1"/>
  <c r="AA242" i="7" s="1"/>
  <c r="E506" i="8"/>
  <c r="AX507" i="8" s="1"/>
  <c r="H257" i="7"/>
  <c r="Z257" i="7" s="1"/>
  <c r="AA257" i="7" s="1"/>
  <c r="E538" i="8"/>
  <c r="AX539" i="8" s="1"/>
  <c r="E548" i="8"/>
  <c r="AX549" i="8" s="1"/>
  <c r="H268" i="7"/>
  <c r="Z268" i="7" s="1"/>
  <c r="AA268" i="7" s="1"/>
  <c r="H277" i="7"/>
  <c r="Z277" i="7" s="1"/>
  <c r="AA277" i="7" s="1"/>
  <c r="E580" i="8"/>
  <c r="AX581" i="8" s="1"/>
  <c r="H271" i="7"/>
  <c r="Z271" i="7" s="1"/>
  <c r="AA271" i="7" s="1"/>
  <c r="H281" i="7"/>
  <c r="Z281" i="7" s="1"/>
  <c r="AA281" i="7" s="1"/>
  <c r="E588" i="8"/>
  <c r="AX589" i="8" s="1"/>
  <c r="H295" i="7"/>
  <c r="Z295" i="7" s="1"/>
  <c r="AA295" i="7" s="1"/>
  <c r="E618" i="8"/>
  <c r="AX619" i="8" s="1"/>
  <c r="H284" i="7"/>
  <c r="Z284" i="7" s="1"/>
  <c r="AA284" i="7" s="1"/>
  <c r="E594" i="8"/>
  <c r="AX595" i="8" s="1"/>
  <c r="H298" i="7"/>
  <c r="Z298" i="7" s="1"/>
  <c r="AA298" i="7" s="1"/>
  <c r="E624" i="8"/>
  <c r="AX625" i="8" s="1"/>
  <c r="E660" i="8"/>
  <c r="AX661" i="8" s="1"/>
  <c r="E678" i="8"/>
  <c r="AX679" i="8" s="1"/>
  <c r="E655" i="8"/>
  <c r="AX656" i="8" s="1"/>
  <c r="H390" i="7"/>
  <c r="Z390" i="7" s="1"/>
  <c r="AA390" i="7" s="1"/>
  <c r="E825" i="8"/>
  <c r="AX826" i="8" s="1"/>
  <c r="H468" i="7"/>
  <c r="Z468" i="7" s="1"/>
  <c r="AA468" i="7" s="1"/>
  <c r="E1016" i="8"/>
  <c r="H467" i="7"/>
  <c r="Z467" i="7" s="1"/>
  <c r="AA467" i="7" s="1"/>
  <c r="E1014" i="8"/>
  <c r="H477" i="7"/>
  <c r="Z477" i="7" s="1"/>
  <c r="AA477" i="7" s="1"/>
  <c r="E1034" i="8"/>
  <c r="F3983" i="6"/>
  <c r="K3983" i="6"/>
  <c r="E563" i="7"/>
  <c r="Q563" i="7" s="1"/>
  <c r="R563" i="7" s="1"/>
  <c r="L3355" i="6"/>
  <c r="L3261" i="6"/>
  <c r="E548" i="7"/>
  <c r="Q548" i="7" s="1"/>
  <c r="R548" i="7" s="1"/>
  <c r="F98" i="6"/>
  <c r="L98" i="6" s="1"/>
  <c r="K98" i="6"/>
  <c r="F696" i="6"/>
  <c r="K696" i="6"/>
  <c r="F104" i="6"/>
  <c r="K104" i="6"/>
  <c r="K2215" i="6"/>
  <c r="F2215" i="6"/>
  <c r="L840" i="6"/>
  <c r="E133" i="7"/>
  <c r="Q133" i="7" s="1"/>
  <c r="R133" i="7" s="1"/>
  <c r="K5" i="6"/>
  <c r="F5" i="6"/>
  <c r="J1197" i="6"/>
  <c r="K1197" i="6"/>
  <c r="F253" i="6"/>
  <c r="K253" i="6"/>
  <c r="L928" i="8"/>
  <c r="G42" i="9"/>
  <c r="H42" i="9" s="1"/>
  <c r="F56" i="8"/>
  <c r="L56" i="8" s="1"/>
  <c r="K56" i="8"/>
  <c r="BA57" i="8" s="1"/>
  <c r="F3970" i="6"/>
  <c r="K3970" i="6"/>
  <c r="F444" i="8"/>
  <c r="K444" i="8"/>
  <c r="BA445" i="8" s="1"/>
  <c r="K738" i="6"/>
  <c r="F738" i="6"/>
  <c r="F401" i="8"/>
  <c r="L401" i="8" s="1"/>
  <c r="K401" i="8"/>
  <c r="F293" i="6"/>
  <c r="K293" i="6"/>
  <c r="L2663" i="6"/>
  <c r="E448" i="7"/>
  <c r="Q448" i="7" s="1"/>
  <c r="R448" i="7" s="1"/>
  <c r="I46" i="9"/>
  <c r="J46" i="9" s="1"/>
  <c r="L2535" i="6"/>
  <c r="J2536" i="6"/>
  <c r="G424" i="7" s="1"/>
  <c r="W424" i="7" s="1"/>
  <c r="X424" i="7" s="1"/>
  <c r="L2521" i="6"/>
  <c r="J2522" i="6"/>
  <c r="G422" i="7" s="1"/>
  <c r="W422" i="7" s="1"/>
  <c r="X422" i="7" s="1"/>
  <c r="L2519" i="6"/>
  <c r="F2522" i="6"/>
  <c r="L2526" i="6"/>
  <c r="F2529" i="6"/>
  <c r="L2533" i="6"/>
  <c r="F2536" i="6"/>
  <c r="L2287" i="6"/>
  <c r="E387" i="7"/>
  <c r="Q387" i="7" s="1"/>
  <c r="R387" i="7" s="1"/>
  <c r="F2036" i="6"/>
  <c r="K2036" i="6"/>
  <c r="F2041" i="6"/>
  <c r="K2041" i="6"/>
  <c r="H638" i="7"/>
  <c r="Z638" i="7" s="1"/>
  <c r="AA638" i="7" s="1"/>
  <c r="E1965" i="6"/>
  <c r="H622" i="7"/>
  <c r="Z622" i="7" s="1"/>
  <c r="AA622" i="7" s="1"/>
  <c r="E1521" i="6"/>
  <c r="J2032" i="6"/>
  <c r="L2031" i="6"/>
  <c r="L1411" i="6"/>
  <c r="J1353" i="6"/>
  <c r="K1353" i="6"/>
  <c r="J2874" i="6"/>
  <c r="L2873" i="6"/>
  <c r="J1383" i="6"/>
  <c r="K1383" i="6"/>
  <c r="J1336" i="6"/>
  <c r="K1336" i="6"/>
  <c r="J1345" i="6"/>
  <c r="K1345" i="6"/>
  <c r="J1371" i="6"/>
  <c r="K1371" i="6"/>
  <c r="J1193" i="6"/>
  <c r="K1193" i="6"/>
  <c r="J1359" i="6"/>
  <c r="K1359" i="6"/>
  <c r="F1157" i="6"/>
  <c r="L1155" i="6"/>
  <c r="L1145" i="6"/>
  <c r="F1147" i="6"/>
  <c r="J1000" i="6"/>
  <c r="K1000" i="6"/>
  <c r="J1044" i="6"/>
  <c r="K1044" i="6"/>
  <c r="J1011" i="6"/>
  <c r="K1011" i="6"/>
  <c r="J967" i="6"/>
  <c r="K967" i="6"/>
  <c r="J978" i="6"/>
  <c r="K978" i="6"/>
  <c r="J956" i="6"/>
  <c r="K956" i="6"/>
  <c r="J1055" i="6"/>
  <c r="K1055" i="6"/>
  <c r="H571" i="7"/>
  <c r="Z571" i="7" s="1"/>
  <c r="AA571" i="7" s="1"/>
  <c r="E780" i="6"/>
  <c r="E771" i="6"/>
  <c r="E846" i="6"/>
  <c r="H569" i="7"/>
  <c r="Z569" i="7" s="1"/>
  <c r="AA569" i="7" s="1"/>
  <c r="L647" i="6"/>
  <c r="E108" i="7"/>
  <c r="Q108" i="7" s="1"/>
  <c r="R108" i="7" s="1"/>
  <c r="F591" i="6"/>
  <c r="K567" i="6"/>
  <c r="F567" i="6"/>
  <c r="F577" i="6"/>
  <c r="K577" i="6"/>
  <c r="F3174" i="6"/>
  <c r="J239" i="6"/>
  <c r="L238" i="6"/>
  <c r="J204" i="6"/>
  <c r="L203" i="6"/>
  <c r="J184" i="6"/>
  <c r="L183" i="6"/>
  <c r="J234" i="6"/>
  <c r="L233" i="6"/>
  <c r="J1269" i="6"/>
  <c r="L1268" i="6"/>
  <c r="J1264" i="6"/>
  <c r="L1263" i="6"/>
  <c r="E178" i="6"/>
  <c r="E172" i="6"/>
  <c r="L158" i="6"/>
  <c r="J160" i="6"/>
  <c r="J1305" i="6"/>
  <c r="L1304" i="6"/>
  <c r="J147" i="6"/>
  <c r="L146" i="6"/>
  <c r="J2047" i="6"/>
  <c r="L2046" i="6"/>
  <c r="J153" i="6"/>
  <c r="L152" i="6"/>
  <c r="Q106" i="7" l="1"/>
  <c r="R106" i="7" s="1"/>
  <c r="E218" i="8"/>
  <c r="H106" i="7"/>
  <c r="Z106" i="7" s="1"/>
  <c r="AA106" i="7" s="1"/>
  <c r="Q88" i="7"/>
  <c r="R88" i="7" s="1"/>
  <c r="E181" i="8"/>
  <c r="H88" i="7"/>
  <c r="Z88" i="7" s="1"/>
  <c r="AA88" i="7" s="1"/>
  <c r="Q237" i="7"/>
  <c r="R237" i="7" s="1"/>
  <c r="E496" i="8"/>
  <c r="H237" i="7"/>
  <c r="Z237" i="7" s="1"/>
  <c r="AA237" i="7" s="1"/>
  <c r="H90" i="7"/>
  <c r="Z90" i="7" s="1"/>
  <c r="AA90" i="7" s="1"/>
  <c r="E481" i="7"/>
  <c r="Q481" i="7" s="1"/>
  <c r="R481" i="7" s="1"/>
  <c r="E187" i="8"/>
  <c r="F187" i="8" s="1"/>
  <c r="L187" i="8" s="1"/>
  <c r="H91" i="7"/>
  <c r="Z91" i="7" s="1"/>
  <c r="AA91" i="7" s="1"/>
  <c r="E185" i="8"/>
  <c r="AX186" i="8" s="1"/>
  <c r="H48" i="8"/>
  <c r="AY43" i="8"/>
  <c r="L515" i="6"/>
  <c r="L520" i="6"/>
  <c r="L3042" i="6"/>
  <c r="L1217" i="6"/>
  <c r="J1218" i="6"/>
  <c r="L1209" i="6"/>
  <c r="J1210" i="6"/>
  <c r="L1221" i="6"/>
  <c r="J1222" i="6"/>
  <c r="L540" i="6"/>
  <c r="E95" i="7"/>
  <c r="AY209" i="8"/>
  <c r="L270" i="6"/>
  <c r="F58" i="8"/>
  <c r="AX354" i="8"/>
  <c r="K569" i="8"/>
  <c r="BA570" i="8" s="1"/>
  <c r="F569" i="8"/>
  <c r="L569" i="8" s="1"/>
  <c r="F561" i="8"/>
  <c r="L561" i="8" s="1"/>
  <c r="K353" i="8"/>
  <c r="BA354" i="8" s="1"/>
  <c r="F718" i="8"/>
  <c r="F439" i="8"/>
  <c r="J1898" i="6"/>
  <c r="K1898" i="6"/>
  <c r="J1862" i="6"/>
  <c r="K1862" i="6"/>
  <c r="J1916" i="6"/>
  <c r="K1916" i="6"/>
  <c r="J1816" i="6"/>
  <c r="K1816" i="6"/>
  <c r="J1851" i="6"/>
  <c r="K1851" i="6"/>
  <c r="J1934" i="6"/>
  <c r="K1934" i="6"/>
  <c r="J1880" i="6"/>
  <c r="K1880" i="6"/>
  <c r="J1956" i="6"/>
  <c r="K1956" i="6"/>
  <c r="J1892" i="6"/>
  <c r="K1892" i="6"/>
  <c r="J1868" i="6"/>
  <c r="K1868" i="6"/>
  <c r="J1910" i="6"/>
  <c r="K1910" i="6"/>
  <c r="J1961" i="6"/>
  <c r="K1961" i="6"/>
  <c r="J1945" i="6"/>
  <c r="K1945" i="6"/>
  <c r="AX213" i="8"/>
  <c r="F212" i="8"/>
  <c r="L212" i="8" s="1"/>
  <c r="K212" i="8"/>
  <c r="BA213" i="8" s="1"/>
  <c r="J1238" i="6"/>
  <c r="L1237" i="6"/>
  <c r="J1821" i="6"/>
  <c r="K1821" i="6"/>
  <c r="J1928" i="6"/>
  <c r="K1928" i="6"/>
  <c r="J1940" i="6"/>
  <c r="K1940" i="6"/>
  <c r="J1846" i="6"/>
  <c r="K1846" i="6"/>
  <c r="J1826" i="6"/>
  <c r="K1826" i="6"/>
  <c r="J1951" i="6"/>
  <c r="K1951" i="6"/>
  <c r="J1856" i="6"/>
  <c r="K1856" i="6"/>
  <c r="J1886" i="6"/>
  <c r="K1886" i="6"/>
  <c r="J1904" i="6"/>
  <c r="K1904" i="6"/>
  <c r="J1831" i="6"/>
  <c r="K1831" i="6"/>
  <c r="J1841" i="6"/>
  <c r="K1841" i="6"/>
  <c r="J1811" i="6"/>
  <c r="K1811" i="6"/>
  <c r="J1922" i="6"/>
  <c r="K1922" i="6"/>
  <c r="J1836" i="6"/>
  <c r="K1836" i="6"/>
  <c r="J1874" i="6"/>
  <c r="K1874" i="6"/>
  <c r="K565" i="8"/>
  <c r="BA566" i="8" s="1"/>
  <c r="AX566" i="8"/>
  <c r="F454" i="8"/>
  <c r="K576" i="8"/>
  <c r="BA577" i="8" s="1"/>
  <c r="F573" i="8"/>
  <c r="L573" i="8" s="1"/>
  <c r="K27" i="8"/>
  <c r="BA28" i="8" s="1"/>
  <c r="K573" i="8"/>
  <c r="BA574" i="8" s="1"/>
  <c r="AX558" i="8"/>
  <c r="F27" i="8"/>
  <c r="L27" i="8" s="1"/>
  <c r="K563" i="8"/>
  <c r="BA564" i="8" s="1"/>
  <c r="AX564" i="8"/>
  <c r="K561" i="8"/>
  <c r="BA562" i="8" s="1"/>
  <c r="T60" i="7"/>
  <c r="U60" i="7" s="1"/>
  <c r="AY276" i="8"/>
  <c r="F555" i="8"/>
  <c r="W544" i="7"/>
  <c r="X544" i="7" s="1"/>
  <c r="K571" i="8"/>
  <c r="BA572" i="8" s="1"/>
  <c r="F571" i="8"/>
  <c r="L571" i="8" s="1"/>
  <c r="AX577" i="8"/>
  <c r="F60" i="8"/>
  <c r="F630" i="8"/>
  <c r="AX568" i="8"/>
  <c r="F450" i="8"/>
  <c r="K567" i="8"/>
  <c r="BA568" i="8" s="1"/>
  <c r="F452" i="8"/>
  <c r="F107" i="8"/>
  <c r="H548" i="7"/>
  <c r="Z548" i="7" s="1"/>
  <c r="AA548" i="7" s="1"/>
  <c r="H564" i="7"/>
  <c r="Z564" i="7" s="1"/>
  <c r="AA564" i="7" s="1"/>
  <c r="I252" i="8"/>
  <c r="J252" i="8" s="1"/>
  <c r="I16" i="9" s="1"/>
  <c r="J16" i="9" s="1"/>
  <c r="H668" i="7"/>
  <c r="Z668" i="7" s="1"/>
  <c r="AA668" i="7" s="1"/>
  <c r="H565" i="7"/>
  <c r="Z565" i="7" s="1"/>
  <c r="AA565" i="7" s="1"/>
  <c r="H84" i="7"/>
  <c r="Z84" i="7" s="1"/>
  <c r="AA84" i="7" s="1"/>
  <c r="G5" i="8"/>
  <c r="AY6" i="8" s="1"/>
  <c r="I64" i="8"/>
  <c r="H33" i="7"/>
  <c r="Z33" i="7" s="1"/>
  <c r="AA33" i="7" s="1"/>
  <c r="I912" i="8"/>
  <c r="J912" i="8" s="1"/>
  <c r="H549" i="7"/>
  <c r="Z549" i="7" s="1"/>
  <c r="AA549" i="7" s="1"/>
  <c r="G13" i="8"/>
  <c r="H13" i="8" s="1"/>
  <c r="G124" i="8"/>
  <c r="H124" i="8" s="1"/>
  <c r="H677" i="7"/>
  <c r="Z677" i="7" s="1"/>
  <c r="AA677" i="7" s="1"/>
  <c r="H678" i="7"/>
  <c r="Z678" i="7" s="1"/>
  <c r="AA678" i="7" s="1"/>
  <c r="I423" i="8"/>
  <c r="H205" i="7"/>
  <c r="Z205" i="7" s="1"/>
  <c r="AA205" i="7" s="1"/>
  <c r="I916" i="8"/>
  <c r="J916" i="8" s="1"/>
  <c r="H679" i="7"/>
  <c r="Z679" i="7" s="1"/>
  <c r="AA679" i="7" s="1"/>
  <c r="G21" i="8"/>
  <c r="H21" i="8" s="1"/>
  <c r="G128" i="8"/>
  <c r="AY129" i="8" s="1"/>
  <c r="I591" i="6"/>
  <c r="H544" i="7"/>
  <c r="Z544" i="7" s="1"/>
  <c r="AA544" i="7" s="1"/>
  <c r="J883" i="6"/>
  <c r="K883" i="6"/>
  <c r="J897" i="6"/>
  <c r="K897" i="6"/>
  <c r="J2578" i="6"/>
  <c r="K2578" i="6"/>
  <c r="J126" i="6"/>
  <c r="K126" i="6"/>
  <c r="H80" i="7"/>
  <c r="Z80" i="7" s="1"/>
  <c r="AA80" i="7" s="1"/>
  <c r="E164" i="8"/>
  <c r="J2195" i="6"/>
  <c r="K2195" i="6"/>
  <c r="J869" i="6"/>
  <c r="K869" i="6"/>
  <c r="J3767" i="6"/>
  <c r="K3767" i="6"/>
  <c r="J1038" i="8"/>
  <c r="L1038" i="8" s="1"/>
  <c r="K1038" i="8"/>
  <c r="BA1039" i="8" s="1"/>
  <c r="J1391" i="6"/>
  <c r="K1391" i="6"/>
  <c r="J904" i="6"/>
  <c r="K904" i="6"/>
  <c r="J3171" i="6"/>
  <c r="K3171" i="6"/>
  <c r="J2199" i="6"/>
  <c r="K2199" i="6"/>
  <c r="J862" i="6"/>
  <c r="K862" i="6"/>
  <c r="J2546" i="6"/>
  <c r="G426" i="7" s="1"/>
  <c r="W426" i="7" s="1"/>
  <c r="X426" i="7" s="1"/>
  <c r="L2545" i="6"/>
  <c r="E542" i="8"/>
  <c r="H259" i="7"/>
  <c r="Z259" i="7" s="1"/>
  <c r="AA259" i="7" s="1"/>
  <c r="J2219" i="6"/>
  <c r="K2219" i="6"/>
  <c r="J890" i="6"/>
  <c r="K890" i="6"/>
  <c r="J876" i="6"/>
  <c r="K876" i="6"/>
  <c r="J1428" i="6"/>
  <c r="K1428" i="6"/>
  <c r="L641" i="6"/>
  <c r="F642" i="6"/>
  <c r="AX163" i="8"/>
  <c r="F162" i="8"/>
  <c r="L162" i="8" s="1"/>
  <c r="K162" i="8"/>
  <c r="BA163" i="8" s="1"/>
  <c r="J350" i="6"/>
  <c r="L348" i="6"/>
  <c r="J1249" i="6"/>
  <c r="K1249" i="6"/>
  <c r="J309" i="6"/>
  <c r="L308" i="6"/>
  <c r="G122" i="8"/>
  <c r="H60" i="7"/>
  <c r="Z60" i="7" s="1"/>
  <c r="AA60" i="7" s="1"/>
  <c r="F1519" i="6"/>
  <c r="L1519" i="6" s="1"/>
  <c r="K1519" i="6"/>
  <c r="G262" i="7"/>
  <c r="L1603" i="6"/>
  <c r="H163" i="7"/>
  <c r="Z163" i="7" s="1"/>
  <c r="AA163" i="7" s="1"/>
  <c r="E337" i="8"/>
  <c r="J1077" i="6"/>
  <c r="K1077" i="6"/>
  <c r="F3346" i="6"/>
  <c r="L3346" i="6" s="1"/>
  <c r="K3346" i="6"/>
  <c r="J298" i="8"/>
  <c r="L298" i="8" s="1"/>
  <c r="K298" i="8"/>
  <c r="BA299" i="8" s="1"/>
  <c r="L1062" i="6"/>
  <c r="E169" i="7"/>
  <c r="Q169" i="7" s="1"/>
  <c r="R169" i="7" s="1"/>
  <c r="J1066" i="6"/>
  <c r="K1066" i="6"/>
  <c r="F435" i="7"/>
  <c r="L2596" i="6"/>
  <c r="H165" i="7"/>
  <c r="Z165" i="7" s="1"/>
  <c r="AA165" i="7" s="1"/>
  <c r="E341" i="8"/>
  <c r="J213" i="6"/>
  <c r="K213" i="6"/>
  <c r="F18" i="7"/>
  <c r="L80" i="6"/>
  <c r="E175" i="7"/>
  <c r="Q175" i="7" s="1"/>
  <c r="R175" i="7" s="1"/>
  <c r="L1096" i="6"/>
  <c r="E179" i="7"/>
  <c r="Q179" i="7" s="1"/>
  <c r="R179" i="7" s="1"/>
  <c r="L1120" i="6"/>
  <c r="H36" i="6"/>
  <c r="K36" i="6"/>
  <c r="J121" i="6"/>
  <c r="K121" i="6"/>
  <c r="L1190" i="6"/>
  <c r="E191" i="7"/>
  <c r="Q191" i="7" s="1"/>
  <c r="R191" i="7" s="1"/>
  <c r="J1033" i="6"/>
  <c r="K1033" i="6"/>
  <c r="J228" i="6"/>
  <c r="K228" i="6"/>
  <c r="L1132" i="6"/>
  <c r="E181" i="7"/>
  <c r="Q181" i="7" s="1"/>
  <c r="R181" i="7" s="1"/>
  <c r="K1004" i="8"/>
  <c r="BA1005" i="8" s="1"/>
  <c r="F1004" i="8"/>
  <c r="L1004" i="8" s="1"/>
  <c r="J989" i="6"/>
  <c r="K989" i="6"/>
  <c r="F1160" i="6"/>
  <c r="L1160" i="6" s="1"/>
  <c r="K1160" i="6"/>
  <c r="G261" i="7"/>
  <c r="L1597" i="6"/>
  <c r="F20" i="7"/>
  <c r="L90" i="6"/>
  <c r="J1406" i="6"/>
  <c r="K1406" i="6"/>
  <c r="F1614" i="6"/>
  <c r="K1614" i="6"/>
  <c r="H16" i="6"/>
  <c r="K16" i="6"/>
  <c r="F74" i="7"/>
  <c r="L419" i="6"/>
  <c r="J1205" i="6"/>
  <c r="K1205" i="6"/>
  <c r="AY927" i="8"/>
  <c r="H926" i="8"/>
  <c r="L926" i="8" s="1"/>
  <c r="K926" i="8"/>
  <c r="BA927" i="8" s="1"/>
  <c r="J1022" i="6"/>
  <c r="K1022" i="6"/>
  <c r="F3212" i="6"/>
  <c r="K3212" i="6"/>
  <c r="J223" i="6"/>
  <c r="K223" i="6"/>
  <c r="F1608" i="6"/>
  <c r="K1608" i="6"/>
  <c r="L1108" i="6"/>
  <c r="E177" i="7"/>
  <c r="Q177" i="7" s="1"/>
  <c r="R177" i="7" s="1"/>
  <c r="K193" i="6"/>
  <c r="J193" i="6"/>
  <c r="E325" i="8"/>
  <c r="H157" i="7"/>
  <c r="Z157" i="7" s="1"/>
  <c r="AA157" i="7" s="1"/>
  <c r="E217" i="7"/>
  <c r="Q217" i="7" s="1"/>
  <c r="R217" i="7" s="1"/>
  <c r="L1331" i="6"/>
  <c r="E167" i="7"/>
  <c r="Q167" i="7" s="1"/>
  <c r="R167" i="7" s="1"/>
  <c r="L1051" i="6"/>
  <c r="E185" i="7"/>
  <c r="Q185" i="7" s="1"/>
  <c r="R185" i="7" s="1"/>
  <c r="L1152" i="6"/>
  <c r="E183" i="7"/>
  <c r="Q183" i="7" s="1"/>
  <c r="R183" i="7" s="1"/>
  <c r="L1142" i="6"/>
  <c r="G266" i="7"/>
  <c r="L1625" i="6"/>
  <c r="E172" i="8"/>
  <c r="AX173" i="8" s="1"/>
  <c r="G265" i="7"/>
  <c r="L1620" i="6"/>
  <c r="H85" i="8"/>
  <c r="H89" i="8" s="1"/>
  <c r="G8" i="9" s="1"/>
  <c r="H8" i="9" s="1"/>
  <c r="G5" i="9" s="1"/>
  <c r="H5" i="9" s="1"/>
  <c r="H52" i="9" s="1"/>
  <c r="AY86" i="8"/>
  <c r="E408" i="7"/>
  <c r="Q408" i="7" s="1"/>
  <c r="R408" i="7" s="1"/>
  <c r="L2411" i="6"/>
  <c r="L2210" i="6"/>
  <c r="F2211" i="6"/>
  <c r="F752" i="6"/>
  <c r="L751" i="6"/>
  <c r="F643" i="8"/>
  <c r="H132" i="7"/>
  <c r="Z132" i="7" s="1"/>
  <c r="AA132" i="7" s="1"/>
  <c r="E273" i="8"/>
  <c r="AX274" i="8" s="1"/>
  <c r="H448" i="7"/>
  <c r="Z448" i="7" s="1"/>
  <c r="AA448" i="7" s="1"/>
  <c r="E974" i="8"/>
  <c r="AX975" i="8" s="1"/>
  <c r="L738" i="6"/>
  <c r="F739" i="6"/>
  <c r="L3970" i="6"/>
  <c r="F3971" i="6"/>
  <c r="F254" i="6"/>
  <c r="L253" i="6"/>
  <c r="L104" i="6"/>
  <c r="F106" i="6"/>
  <c r="F1036" i="8"/>
  <c r="L1036" i="8" s="1"/>
  <c r="K1036" i="8"/>
  <c r="BA1037" i="8" s="1"/>
  <c r="F355" i="8"/>
  <c r="L389" i="8"/>
  <c r="L714" i="6"/>
  <c r="F717" i="6"/>
  <c r="K1028" i="8"/>
  <c r="BA1029" i="8" s="1"/>
  <c r="F1028" i="8"/>
  <c r="L1028" i="8" s="1"/>
  <c r="F670" i="8"/>
  <c r="F664" i="8"/>
  <c r="F584" i="8"/>
  <c r="L584" i="8" s="1"/>
  <c r="K584" i="8"/>
  <c r="BA585" i="8" s="1"/>
  <c r="K467" i="8"/>
  <c r="BA468" i="8" s="1"/>
  <c r="F467" i="8"/>
  <c r="F446" i="8"/>
  <c r="L446" i="8" s="1"/>
  <c r="K446" i="8"/>
  <c r="BA447" i="8" s="1"/>
  <c r="F1018" i="8"/>
  <c r="L1018" i="8" s="1"/>
  <c r="K1018" i="8"/>
  <c r="BA1019" i="8" s="1"/>
  <c r="H650" i="7"/>
  <c r="Z650" i="7" s="1"/>
  <c r="AA650" i="7" s="1"/>
  <c r="E2178" i="6"/>
  <c r="E2163" i="6"/>
  <c r="E2171" i="6"/>
  <c r="F1012" i="8"/>
  <c r="L1012" i="8" s="1"/>
  <c r="K1012" i="8"/>
  <c r="BA1013" i="8" s="1"/>
  <c r="F653" i="8"/>
  <c r="F649" i="8"/>
  <c r="K586" i="8"/>
  <c r="BA587" i="8" s="1"/>
  <c r="F586" i="8"/>
  <c r="L586" i="8" s="1"/>
  <c r="K582" i="8"/>
  <c r="BA583" i="8" s="1"/>
  <c r="F582" i="8"/>
  <c r="L582" i="8" s="1"/>
  <c r="F534" i="8"/>
  <c r="K534" i="8"/>
  <c r="BA535" i="8" s="1"/>
  <c r="F321" i="8"/>
  <c r="K321" i="8"/>
  <c r="BA322" i="8" s="1"/>
  <c r="F189" i="8"/>
  <c r="L189" i="8" s="1"/>
  <c r="K189" i="8"/>
  <c r="BA190" i="8" s="1"/>
  <c r="F329" i="8"/>
  <c r="L329" i="8" s="1"/>
  <c r="K329" i="8"/>
  <c r="BA330" i="8" s="1"/>
  <c r="F151" i="8"/>
  <c r="L133" i="8"/>
  <c r="F804" i="6"/>
  <c r="L800" i="6"/>
  <c r="K1032" i="8"/>
  <c r="BA1033" i="8" s="1"/>
  <c r="F1032" i="8"/>
  <c r="L1032" i="8" s="1"/>
  <c r="K816" i="8"/>
  <c r="BA817" i="8" s="1"/>
  <c r="F816" i="8"/>
  <c r="F676" i="8"/>
  <c r="F500" i="8"/>
  <c r="L500" i="8" s="1"/>
  <c r="K500" i="8"/>
  <c r="BA501" i="8" s="1"/>
  <c r="H551" i="7"/>
  <c r="Z551" i="7" s="1"/>
  <c r="AA551" i="7" s="1"/>
  <c r="E3228" i="6"/>
  <c r="K536" i="8"/>
  <c r="BA537" i="8" s="1"/>
  <c r="F536" i="8"/>
  <c r="L536" i="8" s="1"/>
  <c r="F22" i="6"/>
  <c r="L20" i="6"/>
  <c r="L764" i="6"/>
  <c r="F765" i="6"/>
  <c r="L25" i="6"/>
  <c r="F27" i="6"/>
  <c r="K820" i="8"/>
  <c r="BA821" i="8" s="1"/>
  <c r="F820" i="8"/>
  <c r="L820" i="8" s="1"/>
  <c r="F674" i="8"/>
  <c r="F666" i="8"/>
  <c r="K906" i="8"/>
  <c r="BA907" i="8" s="1"/>
  <c r="F906" i="8"/>
  <c r="K435" i="8"/>
  <c r="BA436" i="8" s="1"/>
  <c r="F435" i="8"/>
  <c r="L435" i="8" s="1"/>
  <c r="F316" i="8"/>
  <c r="L316" i="8" s="1"/>
  <c r="K316" i="8"/>
  <c r="BA317" i="8" s="1"/>
  <c r="H251" i="7"/>
  <c r="Z251" i="7" s="1"/>
  <c r="AA251" i="7" s="1"/>
  <c r="E525" i="8"/>
  <c r="AX526" i="8" s="1"/>
  <c r="F193" i="8"/>
  <c r="L193" i="8" s="1"/>
  <c r="K193" i="8"/>
  <c r="BA194" i="8" s="1"/>
  <c r="F588" i="8"/>
  <c r="L588" i="8" s="1"/>
  <c r="K588" i="8"/>
  <c r="BA589" i="8" s="1"/>
  <c r="L2225" i="6"/>
  <c r="F2226" i="6"/>
  <c r="L1365" i="6"/>
  <c r="F1366" i="6"/>
  <c r="E221" i="7" s="1"/>
  <c r="Q221" i="7" s="1"/>
  <c r="R221" i="7" s="1"/>
  <c r="L2450" i="6"/>
  <c r="F2451" i="6"/>
  <c r="J1198" i="6"/>
  <c r="L1197" i="6"/>
  <c r="L696" i="6"/>
  <c r="F699" i="6"/>
  <c r="E920" i="6"/>
  <c r="E935" i="6"/>
  <c r="E950" i="6"/>
  <c r="E3342" i="6"/>
  <c r="H563" i="7"/>
  <c r="Z563" i="7" s="1"/>
  <c r="AA563" i="7" s="1"/>
  <c r="F1022" i="8"/>
  <c r="L1022" i="8" s="1"/>
  <c r="K1022" i="8"/>
  <c r="BA1023" i="8" s="1"/>
  <c r="F634" i="8"/>
  <c r="F540" i="8"/>
  <c r="L540" i="8" s="1"/>
  <c r="K540" i="8"/>
  <c r="BA541" i="8" s="1"/>
  <c r="F127" i="6"/>
  <c r="L125" i="6"/>
  <c r="F1030" i="8"/>
  <c r="L1030" i="8" s="1"/>
  <c r="K1030" i="8"/>
  <c r="BA1031" i="8" s="1"/>
  <c r="K622" i="8"/>
  <c r="BA623" i="8" s="1"/>
  <c r="F622" i="8"/>
  <c r="L622" i="8" s="1"/>
  <c r="F462" i="8"/>
  <c r="F376" i="8"/>
  <c r="L376" i="8" s="1"/>
  <c r="K376" i="8"/>
  <c r="BA377" i="8" s="1"/>
  <c r="F335" i="8"/>
  <c r="K368" i="8"/>
  <c r="BA369" i="8" s="1"/>
  <c r="F368" i="8"/>
  <c r="L368" i="8" s="1"/>
  <c r="K40" i="8"/>
  <c r="BA41" i="8" s="1"/>
  <c r="F40" i="8"/>
  <c r="L40" i="8" s="1"/>
  <c r="F1006" i="8"/>
  <c r="K1006" i="8"/>
  <c r="BA1007" i="8" s="1"/>
  <c r="F662" i="8"/>
  <c r="F647" i="8"/>
  <c r="K599" i="8"/>
  <c r="BA600" i="8" s="1"/>
  <c r="F599" i="8"/>
  <c r="L599" i="8" s="1"/>
  <c r="K279" i="8"/>
  <c r="BA280" i="8" s="1"/>
  <c r="F279" i="8"/>
  <c r="L279" i="8" s="1"/>
  <c r="K112" i="8"/>
  <c r="BA113" i="8" s="1"/>
  <c r="F112" i="8"/>
  <c r="F281" i="8"/>
  <c r="L281" i="8" s="1"/>
  <c r="K281" i="8"/>
  <c r="BA282" i="8" s="1"/>
  <c r="F12" i="6"/>
  <c r="L10" i="6"/>
  <c r="E1749" i="6"/>
  <c r="E1740" i="6"/>
  <c r="E1768" i="6"/>
  <c r="E1759" i="6"/>
  <c r="F326" i="6"/>
  <c r="L319" i="6"/>
  <c r="L708" i="8"/>
  <c r="H396" i="7"/>
  <c r="Z396" i="7" s="1"/>
  <c r="AA396" i="7" s="1"/>
  <c r="E837" i="8"/>
  <c r="AX838" i="8" s="1"/>
  <c r="H449" i="7"/>
  <c r="Z449" i="7" s="1"/>
  <c r="AA449" i="7" s="1"/>
  <c r="E976" i="8"/>
  <c r="AX977" i="8" s="1"/>
  <c r="F334" i="6"/>
  <c r="L329" i="6"/>
  <c r="F1024" i="8"/>
  <c r="L1024" i="8" s="1"/>
  <c r="K1024" i="8"/>
  <c r="BA1025" i="8" s="1"/>
  <c r="F829" i="8"/>
  <c r="L829" i="8" s="1"/>
  <c r="K829" i="8"/>
  <c r="BA830" i="8" s="1"/>
  <c r="F626" i="8"/>
  <c r="F590" i="8"/>
  <c r="L590" i="8" s="1"/>
  <c r="K590" i="8"/>
  <c r="BA591" i="8" s="1"/>
  <c r="K578" i="8"/>
  <c r="BA579" i="8" s="1"/>
  <c r="F578" i="8"/>
  <c r="L578" i="8" s="1"/>
  <c r="F323" i="8"/>
  <c r="F2206" i="6"/>
  <c r="F683" i="8"/>
  <c r="K357" i="8"/>
  <c r="BA358" i="8" s="1"/>
  <c r="F357" i="8"/>
  <c r="L357" i="8" s="1"/>
  <c r="H552" i="7"/>
  <c r="Z552" i="7" s="1"/>
  <c r="AA552" i="7" s="1"/>
  <c r="E3229" i="6"/>
  <c r="L2420" i="6"/>
  <c r="F2421" i="6"/>
  <c r="F344" i="6"/>
  <c r="L337" i="6"/>
  <c r="F1020" i="8"/>
  <c r="L1020" i="8" s="1"/>
  <c r="K1020" i="8"/>
  <c r="BA1021" i="8" s="1"/>
  <c r="F657" i="8"/>
  <c r="F632" i="8"/>
  <c r="F464" i="8"/>
  <c r="L464" i="8" s="1"/>
  <c r="K464" i="8"/>
  <c r="BA465" i="8" s="1"/>
  <c r="F339" i="8"/>
  <c r="F333" i="8"/>
  <c r="L333" i="8" s="1"/>
  <c r="K333" i="8"/>
  <c r="BA334" i="8" s="1"/>
  <c r="F36" i="8"/>
  <c r="L36" i="8" s="1"/>
  <c r="K36" i="8"/>
  <c r="BA37" i="8" s="1"/>
  <c r="F639" i="8"/>
  <c r="K97" i="8"/>
  <c r="BA98" i="8" s="1"/>
  <c r="F97" i="8"/>
  <c r="K1014" i="8"/>
  <c r="BA1015" i="8" s="1"/>
  <c r="F1014" i="8"/>
  <c r="L1014" i="8" s="1"/>
  <c r="K258" i="8"/>
  <c r="BA259" i="8" s="1"/>
  <c r="F258" i="8"/>
  <c r="L258" i="8" s="1"/>
  <c r="L15" i="6"/>
  <c r="F17" i="6"/>
  <c r="H644" i="7"/>
  <c r="Z644" i="7" s="1"/>
  <c r="AA644" i="7" s="1"/>
  <c r="E3818" i="6"/>
  <c r="F364" i="8"/>
  <c r="L364" i="8" s="1"/>
  <c r="K364" i="8"/>
  <c r="BA365" i="8" s="1"/>
  <c r="L109" i="6"/>
  <c r="F111" i="6"/>
  <c r="F295" i="6"/>
  <c r="L293" i="6"/>
  <c r="L444" i="8"/>
  <c r="L2215" i="6"/>
  <c r="F2216" i="6"/>
  <c r="F1016" i="8"/>
  <c r="L1016" i="8" s="1"/>
  <c r="K1016" i="8"/>
  <c r="BA1017" i="8" s="1"/>
  <c r="F678" i="8"/>
  <c r="F594" i="8"/>
  <c r="L594" i="8" s="1"/>
  <c r="K594" i="8"/>
  <c r="BA595" i="8" s="1"/>
  <c r="F506" i="8"/>
  <c r="L506" i="8" s="1"/>
  <c r="K506" i="8"/>
  <c r="BA507" i="8" s="1"/>
  <c r="K939" i="8"/>
  <c r="BA940" i="8" s="1"/>
  <c r="F939" i="8"/>
  <c r="K81" i="8"/>
  <c r="BA82" i="8" s="1"/>
  <c r="F81" i="8"/>
  <c r="L81" i="8" s="1"/>
  <c r="E3347" i="6"/>
  <c r="H566" i="7"/>
  <c r="Z566" i="7" s="1"/>
  <c r="AA566" i="7" s="1"/>
  <c r="E1161" i="6"/>
  <c r="E41" i="9"/>
  <c r="L893" i="8"/>
  <c r="L35" i="6"/>
  <c r="F37" i="6"/>
  <c r="F122" i="6"/>
  <c r="L120" i="6"/>
  <c r="E979" i="8"/>
  <c r="AX980" i="8" s="1"/>
  <c r="H450" i="7"/>
  <c r="Z450" i="7" s="1"/>
  <c r="AA450" i="7" s="1"/>
  <c r="L960" i="8"/>
  <c r="F645" i="8"/>
  <c r="K908" i="8"/>
  <c r="BA909" i="8" s="1"/>
  <c r="F908" i="8"/>
  <c r="L908" i="8" s="1"/>
  <c r="F130" i="8"/>
  <c r="L286" i="6"/>
  <c r="F288" i="6"/>
  <c r="H582" i="7"/>
  <c r="Z582" i="7" s="1"/>
  <c r="AA582" i="7" s="1"/>
  <c r="E3456" i="6"/>
  <c r="L30" i="6"/>
  <c r="F32" i="6"/>
  <c r="H387" i="7"/>
  <c r="Z387" i="7" s="1"/>
  <c r="AA387" i="7" s="1"/>
  <c r="E818" i="8"/>
  <c r="AX819" i="8" s="1"/>
  <c r="K624" i="8"/>
  <c r="BA625" i="8" s="1"/>
  <c r="F624" i="8"/>
  <c r="L624" i="8" s="1"/>
  <c r="F681" i="6"/>
  <c r="L680" i="6"/>
  <c r="E845" i="8"/>
  <c r="AX846" i="8" s="1"/>
  <c r="H400" i="7"/>
  <c r="Z400" i="7" s="1"/>
  <c r="AA400" i="7" s="1"/>
  <c r="F57" i="6"/>
  <c r="L56" i="6"/>
  <c r="F665" i="6"/>
  <c r="L664" i="6"/>
  <c r="H541" i="7"/>
  <c r="Z541" i="7" s="1"/>
  <c r="AA541" i="7" s="1"/>
  <c r="E571" i="6"/>
  <c r="E581" i="6"/>
  <c r="E2579" i="6"/>
  <c r="H108" i="7"/>
  <c r="Z108" i="7" s="1"/>
  <c r="AA108" i="7" s="1"/>
  <c r="E223" i="8"/>
  <c r="AX224" i="8" s="1"/>
  <c r="F7" i="6"/>
  <c r="L5" i="6"/>
  <c r="L3983" i="6"/>
  <c r="F3984" i="6"/>
  <c r="F1026" i="8"/>
  <c r="L1026" i="8" s="1"/>
  <c r="K1026" i="8"/>
  <c r="BA1027" i="8" s="1"/>
  <c r="K592" i="8"/>
  <c r="BA593" i="8" s="1"/>
  <c r="F592" i="8"/>
  <c r="L592" i="8" s="1"/>
  <c r="K99" i="8"/>
  <c r="BA100" i="8" s="1"/>
  <c r="F99" i="8"/>
  <c r="L99" i="8" s="1"/>
  <c r="E2100" i="6"/>
  <c r="H547" i="7"/>
  <c r="Z547" i="7" s="1"/>
  <c r="AA547" i="7" s="1"/>
  <c r="E2107" i="6"/>
  <c r="F3795" i="6"/>
  <c r="L3794" i="6"/>
  <c r="F708" i="6"/>
  <c r="L705" i="6"/>
  <c r="F1008" i="8"/>
  <c r="L1008" i="8" s="1"/>
  <c r="K1008" i="8"/>
  <c r="BA1009" i="8" s="1"/>
  <c r="K831" i="8"/>
  <c r="BA832" i="8" s="1"/>
  <c r="F831" i="8"/>
  <c r="L831" i="8" s="1"/>
  <c r="F628" i="8"/>
  <c r="K611" i="8"/>
  <c r="BA612" i="8" s="1"/>
  <c r="F611" i="8"/>
  <c r="L611" i="8" s="1"/>
  <c r="F508" i="8"/>
  <c r="L508" i="8" s="1"/>
  <c r="K508" i="8"/>
  <c r="BA509" i="8" s="1"/>
  <c r="F437" i="8"/>
  <c r="L437" i="8" s="1"/>
  <c r="K437" i="8"/>
  <c r="BA438" i="8" s="1"/>
  <c r="F360" i="8"/>
  <c r="K360" i="8"/>
  <c r="BA361" i="8" s="1"/>
  <c r="F183" i="8"/>
  <c r="K183" i="8"/>
  <c r="BA184" i="8" s="1"/>
  <c r="L300" i="6"/>
  <c r="F302" i="6"/>
  <c r="L2440" i="6"/>
  <c r="F2441" i="6"/>
  <c r="H500" i="7"/>
  <c r="Z500" i="7" s="1"/>
  <c r="AA500" i="7" s="1"/>
  <c r="E2951" i="6"/>
  <c r="F681" i="8"/>
  <c r="F672" i="8"/>
  <c r="K597" i="8"/>
  <c r="BA598" i="8" s="1"/>
  <c r="F597" i="8"/>
  <c r="F544" i="8"/>
  <c r="L544" i="8" s="1"/>
  <c r="K544" i="8"/>
  <c r="BA545" i="8" s="1"/>
  <c r="K77" i="8"/>
  <c r="BA78" i="8" s="1"/>
  <c r="F77" i="8"/>
  <c r="L77" i="8" s="1"/>
  <c r="F256" i="8"/>
  <c r="L256" i="8" s="1"/>
  <c r="K256" i="8"/>
  <c r="H397" i="7"/>
  <c r="Z397" i="7" s="1"/>
  <c r="AA397" i="7" s="1"/>
  <c r="E839" i="8"/>
  <c r="AX840" i="8" s="1"/>
  <c r="K1010" i="8"/>
  <c r="BA1011" i="8" s="1"/>
  <c r="F1010" i="8"/>
  <c r="L1010" i="8" s="1"/>
  <c r="F823" i="8"/>
  <c r="K823" i="8"/>
  <c r="BA824" i="8" s="1"/>
  <c r="F668" i="8"/>
  <c r="F546" i="8"/>
  <c r="F403" i="8"/>
  <c r="F52" i="6"/>
  <c r="L51" i="6"/>
  <c r="F271" i="8"/>
  <c r="K271" i="8"/>
  <c r="BA272" i="8" s="1"/>
  <c r="E841" i="8"/>
  <c r="AX842" i="8" s="1"/>
  <c r="H398" i="7"/>
  <c r="Z398" i="7" s="1"/>
  <c r="AA398" i="7" s="1"/>
  <c r="F189" i="6"/>
  <c r="L188" i="6"/>
  <c r="E3246" i="6"/>
  <c r="H557" i="7"/>
  <c r="Z557" i="7" s="1"/>
  <c r="AA557" i="7" s="1"/>
  <c r="L2220" i="6"/>
  <c r="F2221" i="6"/>
  <c r="K827" i="8"/>
  <c r="F827" i="8"/>
  <c r="L827" i="8" s="1"/>
  <c r="F636" i="8"/>
  <c r="F641" i="8"/>
  <c r="K615" i="8"/>
  <c r="BA616" i="8" s="1"/>
  <c r="F615" i="8"/>
  <c r="L615" i="8" s="1"/>
  <c r="F777" i="8"/>
  <c r="F351" i="8"/>
  <c r="F372" i="8"/>
  <c r="L372" i="8" s="1"/>
  <c r="K372" i="8"/>
  <c r="BA373" i="8" s="1"/>
  <c r="F312" i="8"/>
  <c r="L312" i="8" s="1"/>
  <c r="K312" i="8"/>
  <c r="BA313" i="8" s="1"/>
  <c r="H133" i="7"/>
  <c r="Z133" i="7" s="1"/>
  <c r="AA133" i="7" s="1"/>
  <c r="E275" i="8"/>
  <c r="AX276" i="8" s="1"/>
  <c r="F655" i="8"/>
  <c r="F538" i="8"/>
  <c r="L538" i="8" s="1"/>
  <c r="K538" i="8"/>
  <c r="BA539" i="8" s="1"/>
  <c r="K109" i="8"/>
  <c r="BA110" i="8" s="1"/>
  <c r="F109" i="8"/>
  <c r="L109" i="8" s="1"/>
  <c r="L258" i="6"/>
  <c r="F259" i="6"/>
  <c r="F613" i="8"/>
  <c r="L613" i="8" s="1"/>
  <c r="K613" i="8"/>
  <c r="BA614" i="8" s="1"/>
  <c r="I42" i="9"/>
  <c r="J42" i="9" s="1"/>
  <c r="F1034" i="8"/>
  <c r="L1034" i="8" s="1"/>
  <c r="K1034" i="8"/>
  <c r="BA1035" i="8" s="1"/>
  <c r="F825" i="8"/>
  <c r="L825" i="8" s="1"/>
  <c r="K825" i="8"/>
  <c r="BA826" i="8" s="1"/>
  <c r="F660" i="8"/>
  <c r="K618" i="8"/>
  <c r="BA619" i="8" s="1"/>
  <c r="F618" i="8"/>
  <c r="K580" i="8"/>
  <c r="BA581" i="8" s="1"/>
  <c r="F580" i="8"/>
  <c r="L580" i="8" s="1"/>
  <c r="F548" i="8"/>
  <c r="F494" i="8"/>
  <c r="K494" i="8"/>
  <c r="BA495" i="8" s="1"/>
  <c r="K191" i="8"/>
  <c r="BA192" i="8" s="1"/>
  <c r="F191" i="8"/>
  <c r="L191" i="8" s="1"/>
  <c r="G652" i="7"/>
  <c r="L3869" i="6"/>
  <c r="H452" i="7"/>
  <c r="Z452" i="7" s="1"/>
  <c r="AA452" i="7" s="1"/>
  <c r="E983" i="8"/>
  <c r="AX984" i="8" s="1"/>
  <c r="F690" i="6"/>
  <c r="L687" i="6"/>
  <c r="L45" i="6"/>
  <c r="F47" i="6"/>
  <c r="F811" i="6"/>
  <c r="L807" i="6"/>
  <c r="L40" i="6"/>
  <c r="F42" i="6"/>
  <c r="F651" i="8"/>
  <c r="F620" i="8"/>
  <c r="L620" i="8" s="1"/>
  <c r="K620" i="8"/>
  <c r="BA621" i="8" s="1"/>
  <c r="L1377" i="6"/>
  <c r="F1378" i="6"/>
  <c r="E222" i="7" s="1"/>
  <c r="Q222" i="7" s="1"/>
  <c r="R222" i="7" s="1"/>
  <c r="L2430" i="6"/>
  <c r="F2431" i="6"/>
  <c r="L3306" i="6"/>
  <c r="F3307" i="6"/>
  <c r="F219" i="6"/>
  <c r="L218" i="6"/>
  <c r="L672" i="6"/>
  <c r="F673" i="6"/>
  <c r="L2200" i="6"/>
  <c r="F2201" i="6"/>
  <c r="H250" i="7"/>
  <c r="Z250" i="7" s="1"/>
  <c r="AA250" i="7" s="1"/>
  <c r="E523" i="8"/>
  <c r="AX524" i="8" s="1"/>
  <c r="H399" i="7"/>
  <c r="Z399" i="7" s="1"/>
  <c r="AA399" i="7" s="1"/>
  <c r="E843" i="8"/>
  <c r="AX844" i="8" s="1"/>
  <c r="L2536" i="6"/>
  <c r="E424" i="7"/>
  <c r="Q424" i="7" s="1"/>
  <c r="R424" i="7" s="1"/>
  <c r="L2529" i="6"/>
  <c r="E423" i="7"/>
  <c r="Q423" i="7" s="1"/>
  <c r="R423" i="7" s="1"/>
  <c r="L2522" i="6"/>
  <c r="E422" i="7"/>
  <c r="Q422" i="7" s="1"/>
  <c r="R422" i="7" s="1"/>
  <c r="F2042" i="6"/>
  <c r="L2041" i="6"/>
  <c r="F2037" i="6"/>
  <c r="L2036" i="6"/>
  <c r="F1965" i="6"/>
  <c r="K1965" i="6"/>
  <c r="F1521" i="6"/>
  <c r="K1521" i="6"/>
  <c r="G338" i="7"/>
  <c r="L2032" i="6"/>
  <c r="J1354" i="6"/>
  <c r="L1353" i="6"/>
  <c r="G484" i="7"/>
  <c r="L2874" i="6"/>
  <c r="J1194" i="6"/>
  <c r="L1193" i="6"/>
  <c r="J1387" i="6"/>
  <c r="L1383" i="6"/>
  <c r="J1378" i="6"/>
  <c r="L1371" i="6"/>
  <c r="J1349" i="6"/>
  <c r="L1345" i="6"/>
  <c r="J1340" i="6"/>
  <c r="L1336" i="6"/>
  <c r="J1366" i="6"/>
  <c r="L1359" i="6"/>
  <c r="E184" i="7"/>
  <c r="Q184" i="7" s="1"/>
  <c r="R184" i="7" s="1"/>
  <c r="L1147" i="6"/>
  <c r="L1157" i="6"/>
  <c r="E186" i="7"/>
  <c r="Q186" i="7" s="1"/>
  <c r="R186" i="7" s="1"/>
  <c r="J1056" i="6"/>
  <c r="L1055" i="6"/>
  <c r="J1012" i="6"/>
  <c r="L1011" i="6"/>
  <c r="J979" i="6"/>
  <c r="L978" i="6"/>
  <c r="J1045" i="6"/>
  <c r="L1044" i="6"/>
  <c r="J968" i="6"/>
  <c r="L967" i="6"/>
  <c r="J957" i="6"/>
  <c r="L956" i="6"/>
  <c r="J1001" i="6"/>
  <c r="L1000" i="6"/>
  <c r="F780" i="6"/>
  <c r="K780" i="6"/>
  <c r="K846" i="6"/>
  <c r="F846" i="6"/>
  <c r="F771" i="6"/>
  <c r="K771" i="6"/>
  <c r="L577" i="6"/>
  <c r="L567" i="6"/>
  <c r="E534" i="7"/>
  <c r="Q534" i="7" s="1"/>
  <c r="R534" i="7" s="1"/>
  <c r="G46" i="7"/>
  <c r="L234" i="6"/>
  <c r="G40" i="7"/>
  <c r="L204" i="6"/>
  <c r="G36" i="7"/>
  <c r="L184" i="6"/>
  <c r="G47" i="7"/>
  <c r="L239" i="6"/>
  <c r="G53" i="7"/>
  <c r="L271" i="6"/>
  <c r="G210" i="7"/>
  <c r="L1269" i="6"/>
  <c r="G513" i="7"/>
  <c r="L3043" i="6"/>
  <c r="G209" i="7"/>
  <c r="L1264" i="6"/>
  <c r="F178" i="6"/>
  <c r="F172" i="6"/>
  <c r="G32" i="7"/>
  <c r="L160" i="6"/>
  <c r="G31" i="7"/>
  <c r="L153" i="6"/>
  <c r="G30" i="7"/>
  <c r="L147" i="6"/>
  <c r="G341" i="7"/>
  <c r="L2047" i="6"/>
  <c r="G213" i="7"/>
  <c r="L1305" i="6"/>
  <c r="E1042" i="8" l="1"/>
  <c r="AX1043" i="8" s="1"/>
  <c r="H481" i="7"/>
  <c r="Z481" i="7" s="1"/>
  <c r="AA481" i="7" s="1"/>
  <c r="K187" i="8"/>
  <c r="BA188" i="8" s="1"/>
  <c r="AX182" i="8"/>
  <c r="K181" i="8"/>
  <c r="BA182" i="8" s="1"/>
  <c r="F181" i="8"/>
  <c r="L181" i="8" s="1"/>
  <c r="AX219" i="8"/>
  <c r="K218" i="8"/>
  <c r="BA219" i="8" s="1"/>
  <c r="F218" i="8"/>
  <c r="L218" i="8" s="1"/>
  <c r="AX497" i="8"/>
  <c r="F496" i="8"/>
  <c r="L496" i="8" s="1"/>
  <c r="K496" i="8"/>
  <c r="BA497" i="8" s="1"/>
  <c r="F185" i="8"/>
  <c r="L185" i="8" s="1"/>
  <c r="K185" i="8"/>
  <c r="BA186" i="8" s="1"/>
  <c r="AX188" i="8"/>
  <c r="G199" i="7"/>
  <c r="L1222" i="6"/>
  <c r="G196" i="7"/>
  <c r="L1210" i="6"/>
  <c r="G198" i="7"/>
  <c r="L1218" i="6"/>
  <c r="Q95" i="7"/>
  <c r="R95" i="7" s="1"/>
  <c r="H95" i="7"/>
  <c r="Z95" i="7" s="1"/>
  <c r="AA95" i="7" s="1"/>
  <c r="E196" i="8"/>
  <c r="J1946" i="6"/>
  <c r="L1945" i="6"/>
  <c r="J1875" i="6"/>
  <c r="L1874" i="6"/>
  <c r="J1812" i="6"/>
  <c r="L1811" i="6"/>
  <c r="J1832" i="6"/>
  <c r="L1831" i="6"/>
  <c r="J1881" i="6"/>
  <c r="L1880" i="6"/>
  <c r="J1837" i="6"/>
  <c r="L1836" i="6"/>
  <c r="J1842" i="6"/>
  <c r="L1841" i="6"/>
  <c r="J1863" i="6"/>
  <c r="L1862" i="6"/>
  <c r="J1857" i="6"/>
  <c r="L1856" i="6"/>
  <c r="J1869" i="6"/>
  <c r="L1868" i="6"/>
  <c r="J1905" i="6"/>
  <c r="L1904" i="6"/>
  <c r="J1952" i="6"/>
  <c r="L1951" i="6"/>
  <c r="J1941" i="6"/>
  <c r="L1940" i="6"/>
  <c r="G203" i="7"/>
  <c r="L1238" i="6"/>
  <c r="J1962" i="6"/>
  <c r="L1961" i="6"/>
  <c r="J1893" i="6"/>
  <c r="L1892" i="6"/>
  <c r="J1935" i="6"/>
  <c r="L1934" i="6"/>
  <c r="J1847" i="6"/>
  <c r="L1846" i="6"/>
  <c r="J1923" i="6"/>
  <c r="L1922" i="6"/>
  <c r="J1917" i="6"/>
  <c r="L1916" i="6"/>
  <c r="J1899" i="6"/>
  <c r="L1898" i="6"/>
  <c r="J1822" i="6"/>
  <c r="L1821" i="6"/>
  <c r="J1817" i="6"/>
  <c r="L1816" i="6"/>
  <c r="J1887" i="6"/>
  <c r="L1886" i="6"/>
  <c r="J1827" i="6"/>
  <c r="L1826" i="6"/>
  <c r="J1929" i="6"/>
  <c r="L1928" i="6"/>
  <c r="J1911" i="6"/>
  <c r="L1910" i="6"/>
  <c r="J1957" i="6"/>
  <c r="L1956" i="6"/>
  <c r="J1852" i="6"/>
  <c r="L1851" i="6"/>
  <c r="AY14" i="8"/>
  <c r="AY125" i="8"/>
  <c r="W46" i="7"/>
  <c r="X46" i="7" s="1"/>
  <c r="W652" i="7"/>
  <c r="X652" i="7" s="1"/>
  <c r="T20" i="7"/>
  <c r="U20" i="7" s="1"/>
  <c r="W341" i="7"/>
  <c r="X341" i="7" s="1"/>
  <c r="W30" i="7"/>
  <c r="X30" i="7" s="1"/>
  <c r="W210" i="7"/>
  <c r="X210" i="7" s="1"/>
  <c r="W36" i="7"/>
  <c r="X36" i="7" s="1"/>
  <c r="W266" i="7"/>
  <c r="X266" i="7" s="1"/>
  <c r="H128" i="8"/>
  <c r="W32" i="7"/>
  <c r="X32" i="7" s="1"/>
  <c r="W261" i="7"/>
  <c r="X261" i="7" s="1"/>
  <c r="W513" i="7"/>
  <c r="X513" i="7" s="1"/>
  <c r="W262" i="7"/>
  <c r="X262" i="7" s="1"/>
  <c r="W338" i="7"/>
  <c r="X338" i="7" s="1"/>
  <c r="W31" i="7"/>
  <c r="X31" i="7" s="1"/>
  <c r="W40" i="7"/>
  <c r="X40" i="7" s="1"/>
  <c r="T18" i="7"/>
  <c r="U18" i="7" s="1"/>
  <c r="T435" i="7"/>
  <c r="U435" i="7" s="1"/>
  <c r="W47" i="7"/>
  <c r="X47" i="7" s="1"/>
  <c r="W213" i="7"/>
  <c r="X213" i="7" s="1"/>
  <c r="W209" i="7"/>
  <c r="X209" i="7" s="1"/>
  <c r="W53" i="7"/>
  <c r="X53" i="7" s="1"/>
  <c r="W484" i="7"/>
  <c r="X484" i="7" s="1"/>
  <c r="W265" i="7"/>
  <c r="X265" i="7" s="1"/>
  <c r="T74" i="7"/>
  <c r="U74" i="7" s="1"/>
  <c r="AY22" i="8"/>
  <c r="H5" i="8"/>
  <c r="J423" i="8"/>
  <c r="L423" i="8" s="1"/>
  <c r="K423" i="8"/>
  <c r="J64" i="8"/>
  <c r="L64" i="8" s="1"/>
  <c r="K64" i="8"/>
  <c r="BA65" i="8" s="1"/>
  <c r="E458" i="8"/>
  <c r="AX459" i="8" s="1"/>
  <c r="E456" i="8"/>
  <c r="AX457" i="8" s="1"/>
  <c r="I920" i="8"/>
  <c r="J920" i="8" s="1"/>
  <c r="F172" i="8"/>
  <c r="L172" i="8" s="1"/>
  <c r="J591" i="6"/>
  <c r="K591" i="6"/>
  <c r="K172" i="8"/>
  <c r="BA173" i="8" s="1"/>
  <c r="J893" i="6"/>
  <c r="G141" i="7" s="1"/>
  <c r="W141" i="7" s="1"/>
  <c r="X141" i="7" s="1"/>
  <c r="L890" i="6"/>
  <c r="J3174" i="6"/>
  <c r="L3171" i="6"/>
  <c r="J2196" i="6"/>
  <c r="L2195" i="6"/>
  <c r="J2581" i="6"/>
  <c r="G432" i="7" s="1"/>
  <c r="W432" i="7" s="1"/>
  <c r="X432" i="7" s="1"/>
  <c r="L2578" i="6"/>
  <c r="AX165" i="8"/>
  <c r="F164" i="8"/>
  <c r="L164" i="8" s="1"/>
  <c r="K164" i="8"/>
  <c r="BA165" i="8" s="1"/>
  <c r="L1428" i="6"/>
  <c r="J1429" i="6"/>
  <c r="J2221" i="6"/>
  <c r="G374" i="7" s="1"/>
  <c r="W374" i="7" s="1"/>
  <c r="X374" i="7" s="1"/>
  <c r="L2219" i="6"/>
  <c r="J865" i="6"/>
  <c r="G137" i="7" s="1"/>
  <c r="W137" i="7" s="1"/>
  <c r="X137" i="7" s="1"/>
  <c r="L862" i="6"/>
  <c r="J907" i="6"/>
  <c r="G143" i="7" s="1"/>
  <c r="W143" i="7" s="1"/>
  <c r="X143" i="7" s="1"/>
  <c r="L904" i="6"/>
  <c r="J3769" i="6"/>
  <c r="L3767" i="6"/>
  <c r="J900" i="6"/>
  <c r="G142" i="7" s="1"/>
  <c r="W142" i="7" s="1"/>
  <c r="X142" i="7" s="1"/>
  <c r="L897" i="6"/>
  <c r="J879" i="6"/>
  <c r="G139" i="7" s="1"/>
  <c r="W139" i="7" s="1"/>
  <c r="X139" i="7" s="1"/>
  <c r="L876" i="6"/>
  <c r="AX543" i="8"/>
  <c r="K542" i="8"/>
  <c r="BA543" i="8" s="1"/>
  <c r="F542" i="8"/>
  <c r="L542" i="8" s="1"/>
  <c r="J2201" i="6"/>
  <c r="G370" i="7" s="1"/>
  <c r="W370" i="7" s="1"/>
  <c r="X370" i="7" s="1"/>
  <c r="L2199" i="6"/>
  <c r="J1392" i="6"/>
  <c r="L1391" i="6"/>
  <c r="J872" i="6"/>
  <c r="G138" i="7" s="1"/>
  <c r="W138" i="7" s="1"/>
  <c r="X138" i="7" s="1"/>
  <c r="L869" i="6"/>
  <c r="L126" i="6"/>
  <c r="J127" i="6"/>
  <c r="G27" i="7" s="1"/>
  <c r="W27" i="7" s="1"/>
  <c r="X27" i="7" s="1"/>
  <c r="J886" i="6"/>
  <c r="G140" i="7" s="1"/>
  <c r="W140" i="7" s="1"/>
  <c r="X140" i="7" s="1"/>
  <c r="L883" i="6"/>
  <c r="L642" i="6"/>
  <c r="E107" i="7"/>
  <c r="Q107" i="7" s="1"/>
  <c r="R107" i="7" s="1"/>
  <c r="H122" i="8"/>
  <c r="L122" i="8" s="1"/>
  <c r="AY123" i="8"/>
  <c r="K122" i="8"/>
  <c r="BA123" i="8" s="1"/>
  <c r="J1250" i="6"/>
  <c r="L1249" i="6"/>
  <c r="G59" i="7"/>
  <c r="L309" i="6"/>
  <c r="G64" i="7"/>
  <c r="L350" i="6"/>
  <c r="H17" i="6"/>
  <c r="F6" i="7" s="1"/>
  <c r="T6" i="7" s="1"/>
  <c r="U6" i="7" s="1"/>
  <c r="L16" i="6"/>
  <c r="G38" i="8"/>
  <c r="H20" i="7"/>
  <c r="Z20" i="7" s="1"/>
  <c r="AA20" i="7" s="1"/>
  <c r="J990" i="6"/>
  <c r="L989" i="6"/>
  <c r="J229" i="6"/>
  <c r="L228" i="6"/>
  <c r="J122" i="6"/>
  <c r="G26" i="7" s="1"/>
  <c r="W26" i="7" s="1"/>
  <c r="X26" i="7" s="1"/>
  <c r="L121" i="6"/>
  <c r="E362" i="8"/>
  <c r="H175" i="7"/>
  <c r="Z175" i="7" s="1"/>
  <c r="AA175" i="7" s="1"/>
  <c r="G947" i="8"/>
  <c r="H435" i="7"/>
  <c r="Z435" i="7" s="1"/>
  <c r="AA435" i="7" s="1"/>
  <c r="AX338" i="8"/>
  <c r="F337" i="8"/>
  <c r="L337" i="8" s="1"/>
  <c r="K337" i="8"/>
  <c r="BA338" i="8" s="1"/>
  <c r="H217" i="7"/>
  <c r="Z217" i="7" s="1"/>
  <c r="AA217" i="7" s="1"/>
  <c r="E448" i="8"/>
  <c r="F1609" i="6"/>
  <c r="L1608" i="6"/>
  <c r="J194" i="6"/>
  <c r="L193" i="6"/>
  <c r="J1206" i="6"/>
  <c r="L1205" i="6"/>
  <c r="F1615" i="6"/>
  <c r="L1614" i="6"/>
  <c r="I546" i="8"/>
  <c r="H261" i="7"/>
  <c r="Z261" i="7" s="1"/>
  <c r="AA261" i="7" s="1"/>
  <c r="J1034" i="6"/>
  <c r="L1033" i="6"/>
  <c r="H37" i="6"/>
  <c r="F10" i="7" s="1"/>
  <c r="T10" i="7" s="1"/>
  <c r="U10" i="7" s="1"/>
  <c r="L36" i="6"/>
  <c r="L213" i="6"/>
  <c r="J214" i="6"/>
  <c r="J1067" i="6"/>
  <c r="L1066" i="6"/>
  <c r="AX326" i="8"/>
  <c r="K325" i="8"/>
  <c r="BA326" i="8" s="1"/>
  <c r="F325" i="8"/>
  <c r="L325" i="8" s="1"/>
  <c r="L223" i="6"/>
  <c r="J224" i="6"/>
  <c r="J1023" i="6"/>
  <c r="L1022" i="6"/>
  <c r="H181" i="7"/>
  <c r="Z181" i="7" s="1"/>
  <c r="AA181" i="7" s="1"/>
  <c r="E374" i="8"/>
  <c r="H191" i="7"/>
  <c r="Z191" i="7" s="1"/>
  <c r="AA191" i="7" s="1"/>
  <c r="E395" i="8"/>
  <c r="AX342" i="8"/>
  <c r="K341" i="8"/>
  <c r="BA342" i="8" s="1"/>
  <c r="F341" i="8"/>
  <c r="L341" i="8" s="1"/>
  <c r="E349" i="8"/>
  <c r="H169" i="7"/>
  <c r="Z169" i="7" s="1"/>
  <c r="AA169" i="7" s="1"/>
  <c r="I548" i="8"/>
  <c r="H262" i="7"/>
  <c r="Z262" i="7" s="1"/>
  <c r="AA262" i="7" s="1"/>
  <c r="E366" i="8"/>
  <c r="H177" i="7"/>
  <c r="Z177" i="7" s="1"/>
  <c r="AA177" i="7" s="1"/>
  <c r="G151" i="8"/>
  <c r="H74" i="7"/>
  <c r="Z74" i="7" s="1"/>
  <c r="AA74" i="7" s="1"/>
  <c r="L1406" i="6"/>
  <c r="J1412" i="6"/>
  <c r="H179" i="7"/>
  <c r="Z179" i="7" s="1"/>
  <c r="AA179" i="7" s="1"/>
  <c r="E370" i="8"/>
  <c r="G34" i="8"/>
  <c r="H18" i="7"/>
  <c r="Z18" i="7" s="1"/>
  <c r="AA18" i="7" s="1"/>
  <c r="H167" i="7"/>
  <c r="Z167" i="7" s="1"/>
  <c r="AA167" i="7" s="1"/>
  <c r="E345" i="8"/>
  <c r="F3213" i="6"/>
  <c r="L3212" i="6"/>
  <c r="J1078" i="6"/>
  <c r="L1077" i="6"/>
  <c r="H183" i="7"/>
  <c r="Z183" i="7" s="1"/>
  <c r="AA183" i="7" s="1"/>
  <c r="E378" i="8"/>
  <c r="H185" i="7"/>
  <c r="Z185" i="7" s="1"/>
  <c r="AA185" i="7" s="1"/>
  <c r="E382" i="8"/>
  <c r="I555" i="8"/>
  <c r="H265" i="7"/>
  <c r="Z265" i="7" s="1"/>
  <c r="AA265" i="7" s="1"/>
  <c r="I557" i="8"/>
  <c r="H266" i="7"/>
  <c r="Z266" i="7" s="1"/>
  <c r="AA266" i="7" s="1"/>
  <c r="E28" i="9"/>
  <c r="E30" i="9"/>
  <c r="E11" i="9"/>
  <c r="K11" i="9" s="1"/>
  <c r="E370" i="7"/>
  <c r="Q370" i="7" s="1"/>
  <c r="R370" i="7" s="1"/>
  <c r="E56" i="7"/>
  <c r="Q56" i="7" s="1"/>
  <c r="R56" i="7" s="1"/>
  <c r="L288" i="6"/>
  <c r="H184" i="7"/>
  <c r="Z184" i="7" s="1"/>
  <c r="AA184" i="7" s="1"/>
  <c r="E380" i="8"/>
  <c r="AX381" i="8" s="1"/>
  <c r="H338" i="7"/>
  <c r="Z338" i="7" s="1"/>
  <c r="AA338" i="7" s="1"/>
  <c r="I712" i="8"/>
  <c r="E43" i="7"/>
  <c r="Q43" i="7" s="1"/>
  <c r="R43" i="7" s="1"/>
  <c r="L219" i="6"/>
  <c r="I2204" i="6"/>
  <c r="H652" i="7"/>
  <c r="Z652" i="7" s="1"/>
  <c r="AA652" i="7" s="1"/>
  <c r="E24" i="9"/>
  <c r="L494" i="8"/>
  <c r="E37" i="7"/>
  <c r="Q37" i="7" s="1"/>
  <c r="R37" i="7" s="1"/>
  <c r="L189" i="6"/>
  <c r="L183" i="8"/>
  <c r="E13" i="9"/>
  <c r="E116" i="7"/>
  <c r="Q116" i="7" s="1"/>
  <c r="R116" i="7" s="1"/>
  <c r="L708" i="6"/>
  <c r="K223" i="8"/>
  <c r="BA224" i="8" s="1"/>
  <c r="F223" i="8"/>
  <c r="L223" i="8" s="1"/>
  <c r="E10" i="7"/>
  <c r="Q10" i="7" s="1"/>
  <c r="R10" i="7" s="1"/>
  <c r="F3347" i="6"/>
  <c r="K3347" i="6"/>
  <c r="L295" i="6"/>
  <c r="E57" i="7"/>
  <c r="Q57" i="7" s="1"/>
  <c r="R57" i="7" s="1"/>
  <c r="E31" i="9"/>
  <c r="E371" i="7"/>
  <c r="Q371" i="7" s="1"/>
  <c r="R371" i="7" s="1"/>
  <c r="L326" i="6"/>
  <c r="E61" i="7"/>
  <c r="Q61" i="7" s="1"/>
  <c r="R61" i="7" s="1"/>
  <c r="K950" i="6"/>
  <c r="F950" i="6"/>
  <c r="G193" i="7"/>
  <c r="L1198" i="6"/>
  <c r="E126" i="7"/>
  <c r="Q126" i="7" s="1"/>
  <c r="R126" i="7" s="1"/>
  <c r="L804" i="6"/>
  <c r="F2171" i="6"/>
  <c r="K2171" i="6"/>
  <c r="E21" i="9"/>
  <c r="E120" i="7"/>
  <c r="Q120" i="7" s="1"/>
  <c r="R120" i="7" s="1"/>
  <c r="L752" i="6"/>
  <c r="H341" i="7"/>
  <c r="Z341" i="7" s="1"/>
  <c r="AA341" i="7" s="1"/>
  <c r="I718" i="8"/>
  <c r="L42" i="6"/>
  <c r="E11" i="7"/>
  <c r="Q11" i="7" s="1"/>
  <c r="R11" i="7" s="1"/>
  <c r="E58" i="7"/>
  <c r="Q58" i="7" s="1"/>
  <c r="R58" i="7" s="1"/>
  <c r="L302" i="6"/>
  <c r="E24" i="7"/>
  <c r="Q24" i="7" s="1"/>
  <c r="R24" i="7" s="1"/>
  <c r="L111" i="6"/>
  <c r="F837" i="8"/>
  <c r="L837" i="8" s="1"/>
  <c r="K837" i="8"/>
  <c r="BA838" i="8" s="1"/>
  <c r="E121" i="7"/>
  <c r="Q121" i="7" s="1"/>
  <c r="R121" i="7" s="1"/>
  <c r="L765" i="6"/>
  <c r="K2163" i="6"/>
  <c r="F2163" i="6"/>
  <c r="K273" i="8"/>
  <c r="BA274" i="8" s="1"/>
  <c r="F273" i="8"/>
  <c r="L273" i="8" s="1"/>
  <c r="L690" i="6"/>
  <c r="E114" i="7"/>
  <c r="Q114" i="7" s="1"/>
  <c r="R114" i="7" s="1"/>
  <c r="F841" i="8"/>
  <c r="L841" i="8" s="1"/>
  <c r="K841" i="8"/>
  <c r="BA842" i="8" s="1"/>
  <c r="L823" i="8"/>
  <c r="E9" i="7"/>
  <c r="Q9" i="7" s="1"/>
  <c r="R9" i="7" s="1"/>
  <c r="L32" i="6"/>
  <c r="K920" i="6"/>
  <c r="F920" i="6"/>
  <c r="L2211" i="6"/>
  <c r="E372" i="7"/>
  <c r="Q372" i="7" s="1"/>
  <c r="R372" i="7" s="1"/>
  <c r="H30" i="7"/>
  <c r="Z30" i="7" s="1"/>
  <c r="AA30" i="7" s="1"/>
  <c r="I58" i="8"/>
  <c r="H210" i="7"/>
  <c r="Z210" i="7" s="1"/>
  <c r="AA210" i="7" s="1"/>
  <c r="I433" i="8"/>
  <c r="H36" i="7"/>
  <c r="Z36" i="7" s="1"/>
  <c r="AA36" i="7" s="1"/>
  <c r="I71" i="8"/>
  <c r="H186" i="7"/>
  <c r="Z186" i="7" s="1"/>
  <c r="AA186" i="7" s="1"/>
  <c r="E384" i="8"/>
  <c r="AX385" i="8" s="1"/>
  <c r="H422" i="7"/>
  <c r="Z422" i="7" s="1"/>
  <c r="AA422" i="7" s="1"/>
  <c r="E912" i="8"/>
  <c r="AX913" i="8" s="1"/>
  <c r="F843" i="8"/>
  <c r="L843" i="8" s="1"/>
  <c r="K843" i="8"/>
  <c r="BA844" i="8" s="1"/>
  <c r="E112" i="7"/>
  <c r="Q112" i="7" s="1"/>
  <c r="R112" i="7" s="1"/>
  <c r="L673" i="6"/>
  <c r="L2431" i="6"/>
  <c r="E410" i="7"/>
  <c r="Q410" i="7" s="1"/>
  <c r="R410" i="7" s="1"/>
  <c r="K983" i="8"/>
  <c r="BA984" i="8" s="1"/>
  <c r="F983" i="8"/>
  <c r="L983" i="8" s="1"/>
  <c r="L597" i="8"/>
  <c r="K2951" i="6"/>
  <c r="F2951" i="6"/>
  <c r="F2107" i="6"/>
  <c r="K2107" i="6"/>
  <c r="F581" i="6"/>
  <c r="K581" i="6"/>
  <c r="E14" i="7"/>
  <c r="Q14" i="7" s="1"/>
  <c r="R14" i="7" s="1"/>
  <c r="L57" i="6"/>
  <c r="K979" i="8"/>
  <c r="BA980" i="8" s="1"/>
  <c r="F979" i="8"/>
  <c r="F41" i="9"/>
  <c r="L41" i="9" s="1"/>
  <c r="K41" i="9"/>
  <c r="L939" i="8"/>
  <c r="E27" i="9"/>
  <c r="L97" i="8"/>
  <c r="L2421" i="6"/>
  <c r="E409" i="7"/>
  <c r="Q409" i="7" s="1"/>
  <c r="R409" i="7" s="1"/>
  <c r="F1740" i="6"/>
  <c r="E115" i="7"/>
  <c r="Q115" i="7" s="1"/>
  <c r="R115" i="7" s="1"/>
  <c r="L699" i="6"/>
  <c r="L2451" i="6"/>
  <c r="E412" i="7"/>
  <c r="Q412" i="7" s="1"/>
  <c r="R412" i="7" s="1"/>
  <c r="L906" i="8"/>
  <c r="E117" i="7"/>
  <c r="Q117" i="7" s="1"/>
  <c r="R117" i="7" s="1"/>
  <c r="L717" i="6"/>
  <c r="F974" i="8"/>
  <c r="K974" i="8"/>
  <c r="BA975" i="8" s="1"/>
  <c r="E555" i="7"/>
  <c r="Q555" i="7" s="1"/>
  <c r="R555" i="7" s="1"/>
  <c r="L3307" i="6"/>
  <c r="E32" i="9"/>
  <c r="L665" i="6"/>
  <c r="E111" i="7"/>
  <c r="Q111" i="7" s="1"/>
  <c r="R111" i="7" s="1"/>
  <c r="E6" i="7"/>
  <c r="Q6" i="7" s="1"/>
  <c r="R6" i="7" s="1"/>
  <c r="L12" i="6"/>
  <c r="E5" i="7"/>
  <c r="Q5" i="7" s="1"/>
  <c r="R5" i="7" s="1"/>
  <c r="E27" i="7"/>
  <c r="Q27" i="7" s="1"/>
  <c r="R27" i="7" s="1"/>
  <c r="F935" i="6"/>
  <c r="K935" i="6"/>
  <c r="F1042" i="8"/>
  <c r="L1042" i="8" s="1"/>
  <c r="K1042" i="8"/>
  <c r="BA1043" i="8" s="1"/>
  <c r="F3228" i="6"/>
  <c r="K3228" i="6"/>
  <c r="L816" i="8"/>
  <c r="L534" i="8"/>
  <c r="E26" i="9"/>
  <c r="L106" i="6"/>
  <c r="E23" i="7"/>
  <c r="Q23" i="7" s="1"/>
  <c r="R23" i="7" s="1"/>
  <c r="L52" i="6"/>
  <c r="E13" i="7"/>
  <c r="Q13" i="7" s="1"/>
  <c r="R13" i="7" s="1"/>
  <c r="L360" i="8"/>
  <c r="L3984" i="6"/>
  <c r="E675" i="7"/>
  <c r="Q675" i="7" s="1"/>
  <c r="R675" i="7" s="1"/>
  <c r="L811" i="6"/>
  <c r="E127" i="7"/>
  <c r="Q127" i="7" s="1"/>
  <c r="R127" i="7" s="1"/>
  <c r="F275" i="8"/>
  <c r="L275" i="8" s="1"/>
  <c r="K275" i="8"/>
  <c r="BA276" i="8" s="1"/>
  <c r="K3246" i="6"/>
  <c r="F3246" i="6"/>
  <c r="L271" i="8"/>
  <c r="F571" i="6"/>
  <c r="K571" i="6"/>
  <c r="F1161" i="6"/>
  <c r="K1161" i="6"/>
  <c r="L334" i="6"/>
  <c r="E62" i="7"/>
  <c r="Q62" i="7" s="1"/>
  <c r="R62" i="7" s="1"/>
  <c r="F1749" i="6"/>
  <c r="L112" i="8"/>
  <c r="F525" i="8"/>
  <c r="L525" i="8" s="1"/>
  <c r="K525" i="8"/>
  <c r="BA526" i="8" s="1"/>
  <c r="E7" i="7"/>
  <c r="Q7" i="7" s="1"/>
  <c r="R7" i="7" s="1"/>
  <c r="L22" i="6"/>
  <c r="E50" i="7"/>
  <c r="Q50" i="7" s="1"/>
  <c r="R50" i="7" s="1"/>
  <c r="L254" i="6"/>
  <c r="H32" i="7"/>
  <c r="Z32" i="7" s="1"/>
  <c r="AA32" i="7" s="1"/>
  <c r="I62" i="8"/>
  <c r="H47" i="7"/>
  <c r="Z47" i="7" s="1"/>
  <c r="AA47" i="7" s="1"/>
  <c r="I95" i="8"/>
  <c r="H46" i="7"/>
  <c r="Z46" i="7" s="1"/>
  <c r="AA46" i="7" s="1"/>
  <c r="I93" i="8"/>
  <c r="H424" i="7"/>
  <c r="Z424" i="7" s="1"/>
  <c r="AA424" i="7" s="1"/>
  <c r="E916" i="8"/>
  <c r="AX917" i="8" s="1"/>
  <c r="E374" i="7"/>
  <c r="Q374" i="7" s="1"/>
  <c r="R374" i="7" s="1"/>
  <c r="L681" i="6"/>
  <c r="E113" i="7"/>
  <c r="Q113" i="7" s="1"/>
  <c r="R113" i="7" s="1"/>
  <c r="E373" i="7"/>
  <c r="Q373" i="7" s="1"/>
  <c r="R373" i="7" s="1"/>
  <c r="L2216" i="6"/>
  <c r="F1759" i="6"/>
  <c r="L2226" i="6"/>
  <c r="E375" i="7"/>
  <c r="Q375" i="7" s="1"/>
  <c r="R375" i="7" s="1"/>
  <c r="L739" i="6"/>
  <c r="E119" i="7"/>
  <c r="Q119" i="7" s="1"/>
  <c r="R119" i="7" s="1"/>
  <c r="H484" i="7"/>
  <c r="Z484" i="7" s="1"/>
  <c r="AA484" i="7" s="1"/>
  <c r="I1049" i="8"/>
  <c r="E51" i="7"/>
  <c r="Q51" i="7" s="1"/>
  <c r="R51" i="7" s="1"/>
  <c r="L259" i="6"/>
  <c r="E639" i="7"/>
  <c r="Q639" i="7" s="1"/>
  <c r="R639" i="7" s="1"/>
  <c r="L3795" i="6"/>
  <c r="K2579" i="6"/>
  <c r="F2579" i="6"/>
  <c r="L2579" i="6" s="1"/>
  <c r="L344" i="6"/>
  <c r="E63" i="7"/>
  <c r="Q63" i="7" s="1"/>
  <c r="R63" i="7" s="1"/>
  <c r="F1768" i="6"/>
  <c r="K2178" i="6"/>
  <c r="F2178" i="6"/>
  <c r="H213" i="7"/>
  <c r="Z213" i="7" s="1"/>
  <c r="AA213" i="7" s="1"/>
  <c r="I439" i="8"/>
  <c r="H31" i="7"/>
  <c r="Z31" i="7" s="1"/>
  <c r="AA31" i="7" s="1"/>
  <c r="I60" i="8"/>
  <c r="H209" i="7"/>
  <c r="Z209" i="7" s="1"/>
  <c r="AA209" i="7" s="1"/>
  <c r="I431" i="8"/>
  <c r="H53" i="7"/>
  <c r="Z53" i="7" s="1"/>
  <c r="AA53" i="7" s="1"/>
  <c r="I107" i="8"/>
  <c r="H40" i="7"/>
  <c r="Z40" i="7" s="1"/>
  <c r="AA40" i="7" s="1"/>
  <c r="I79" i="8"/>
  <c r="H423" i="7"/>
  <c r="Z423" i="7" s="1"/>
  <c r="AA423" i="7" s="1"/>
  <c r="E914" i="8"/>
  <c r="AX915" i="8" s="1"/>
  <c r="K523" i="8"/>
  <c r="BA524" i="8" s="1"/>
  <c r="F523" i="8"/>
  <c r="L523" i="8" s="1"/>
  <c r="E12" i="7"/>
  <c r="Q12" i="7" s="1"/>
  <c r="R12" i="7" s="1"/>
  <c r="L47" i="6"/>
  <c r="L618" i="8"/>
  <c r="K839" i="8"/>
  <c r="BA840" i="8" s="1"/>
  <c r="F839" i="8"/>
  <c r="L839" i="8" s="1"/>
  <c r="L2441" i="6"/>
  <c r="E411" i="7"/>
  <c r="Q411" i="7" s="1"/>
  <c r="R411" i="7" s="1"/>
  <c r="F2100" i="6"/>
  <c r="K2100" i="6"/>
  <c r="E4" i="7"/>
  <c r="Q4" i="7" s="1"/>
  <c r="R4" i="7" s="1"/>
  <c r="L7" i="6"/>
  <c r="K845" i="8"/>
  <c r="BA846" i="8" s="1"/>
  <c r="F845" i="8"/>
  <c r="L845" i="8" s="1"/>
  <c r="F818" i="8"/>
  <c r="L818" i="8" s="1"/>
  <c r="K818" i="8"/>
  <c r="BA819" i="8" s="1"/>
  <c r="F3456" i="6"/>
  <c r="K3456" i="6"/>
  <c r="E26" i="7"/>
  <c r="Q26" i="7" s="1"/>
  <c r="R26" i="7" s="1"/>
  <c r="K3818" i="6"/>
  <c r="F3818" i="6"/>
  <c r="F3229" i="6"/>
  <c r="L3229" i="6" s="1"/>
  <c r="K3229" i="6"/>
  <c r="K976" i="8"/>
  <c r="BA977" i="8" s="1"/>
  <c r="F976" i="8"/>
  <c r="L976" i="8" s="1"/>
  <c r="L1006" i="8"/>
  <c r="F3342" i="6"/>
  <c r="K3342" i="6"/>
  <c r="E8" i="7"/>
  <c r="Q8" i="7" s="1"/>
  <c r="R8" i="7" s="1"/>
  <c r="L27" i="6"/>
  <c r="L321" i="8"/>
  <c r="E19" i="9"/>
  <c r="E23" i="9"/>
  <c r="L467" i="8"/>
  <c r="E673" i="7"/>
  <c r="Q673" i="7" s="1"/>
  <c r="R673" i="7" s="1"/>
  <c r="L3971" i="6"/>
  <c r="H408" i="7"/>
  <c r="Z408" i="7" s="1"/>
  <c r="AA408" i="7" s="1"/>
  <c r="E862" i="8"/>
  <c r="AX863" i="8" s="1"/>
  <c r="E339" i="7"/>
  <c r="Q339" i="7" s="1"/>
  <c r="R339" i="7" s="1"/>
  <c r="L2037" i="6"/>
  <c r="E340" i="7"/>
  <c r="Q340" i="7" s="1"/>
  <c r="R340" i="7" s="1"/>
  <c r="L2042" i="6"/>
  <c r="L1965" i="6"/>
  <c r="L1521" i="6"/>
  <c r="F1522" i="6"/>
  <c r="G220" i="7"/>
  <c r="L1354" i="6"/>
  <c r="G219" i="7"/>
  <c r="L1349" i="6"/>
  <c r="G221" i="7"/>
  <c r="L1366" i="6"/>
  <c r="G222" i="7"/>
  <c r="L1378" i="6"/>
  <c r="G218" i="7"/>
  <c r="L1340" i="6"/>
  <c r="G223" i="7"/>
  <c r="L1387" i="6"/>
  <c r="G192" i="7"/>
  <c r="L1194" i="6"/>
  <c r="G158" i="7"/>
  <c r="L1001" i="6"/>
  <c r="G150" i="7"/>
  <c r="L957" i="6"/>
  <c r="G154" i="7"/>
  <c r="L979" i="6"/>
  <c r="G152" i="7"/>
  <c r="L968" i="6"/>
  <c r="G160" i="7"/>
  <c r="L1012" i="6"/>
  <c r="G166" i="7"/>
  <c r="L1045" i="6"/>
  <c r="G168" i="7"/>
  <c r="L1056" i="6"/>
  <c r="F781" i="6"/>
  <c r="L780" i="6"/>
  <c r="L771" i="6"/>
  <c r="F772" i="6"/>
  <c r="F847" i="6"/>
  <c r="L846" i="6"/>
  <c r="E460" i="6"/>
  <c r="I178" i="6"/>
  <c r="I172" i="6"/>
  <c r="H513" i="7"/>
  <c r="Z513" i="7" s="1"/>
  <c r="AA513" i="7" s="1"/>
  <c r="F179" i="6"/>
  <c r="F173" i="6"/>
  <c r="I409" i="8" l="1"/>
  <c r="K409" i="8" s="1"/>
  <c r="H198" i="7"/>
  <c r="I405" i="8"/>
  <c r="K405" i="8" s="1"/>
  <c r="H196" i="7"/>
  <c r="I411" i="8"/>
  <c r="K411" i="8" s="1"/>
  <c r="H199" i="7"/>
  <c r="AX197" i="8"/>
  <c r="F196" i="8"/>
  <c r="L196" i="8" s="1"/>
  <c r="K196" i="8"/>
  <c r="BA197" i="8" s="1"/>
  <c r="G300" i="7"/>
  <c r="L1817" i="6"/>
  <c r="G321" i="7"/>
  <c r="L1935" i="6"/>
  <c r="W203" i="7"/>
  <c r="X203" i="7" s="1"/>
  <c r="I419" i="8"/>
  <c r="H203" i="7"/>
  <c r="Z203" i="7" s="1"/>
  <c r="AA203" i="7" s="1"/>
  <c r="G316" i="7"/>
  <c r="L1905" i="6"/>
  <c r="G305" i="7"/>
  <c r="L1842" i="6"/>
  <c r="G311" i="7"/>
  <c r="L1875" i="6"/>
  <c r="G307" i="7"/>
  <c r="L1852" i="6"/>
  <c r="G320" i="7"/>
  <c r="L1929" i="6"/>
  <c r="G318" i="7"/>
  <c r="L1917" i="6"/>
  <c r="G308" i="7"/>
  <c r="L1857" i="6"/>
  <c r="G303" i="7"/>
  <c r="L1832" i="6"/>
  <c r="G301" i="7"/>
  <c r="L1822" i="6"/>
  <c r="G314" i="7"/>
  <c r="L1893" i="6"/>
  <c r="G322" i="7"/>
  <c r="L1941" i="6"/>
  <c r="G304" i="7"/>
  <c r="L1837" i="6"/>
  <c r="G325" i="7"/>
  <c r="L1957" i="6"/>
  <c r="G302" i="7"/>
  <c r="L1827" i="6"/>
  <c r="G319" i="7"/>
  <c r="L1923" i="6"/>
  <c r="G306" i="7"/>
  <c r="L1847" i="6"/>
  <c r="G326" i="7"/>
  <c r="L1962" i="6"/>
  <c r="G324" i="7"/>
  <c r="L1952" i="6"/>
  <c r="G309" i="7"/>
  <c r="L1863" i="6"/>
  <c r="G299" i="7"/>
  <c r="L1812" i="6"/>
  <c r="G323" i="7"/>
  <c r="L1946" i="6"/>
  <c r="G317" i="7"/>
  <c r="L1911" i="6"/>
  <c r="G313" i="7"/>
  <c r="L1887" i="6"/>
  <c r="G315" i="7"/>
  <c r="L1899" i="6"/>
  <c r="G310" i="7"/>
  <c r="L1869" i="6"/>
  <c r="G312" i="7"/>
  <c r="L1881" i="6"/>
  <c r="W59" i="7"/>
  <c r="X59" i="7" s="1"/>
  <c r="W168" i="7"/>
  <c r="X168" i="7" s="1"/>
  <c r="W152" i="7"/>
  <c r="X152" i="7" s="1"/>
  <c r="W158" i="7"/>
  <c r="X158" i="7" s="1"/>
  <c r="W218" i="7"/>
  <c r="X218" i="7" s="1"/>
  <c r="W219" i="7"/>
  <c r="X219" i="7" s="1"/>
  <c r="W193" i="7"/>
  <c r="X193" i="7" s="1"/>
  <c r="W192" i="7"/>
  <c r="X192" i="7" s="1"/>
  <c r="W222" i="7"/>
  <c r="X222" i="7" s="1"/>
  <c r="W220" i="7"/>
  <c r="X220" i="7" s="1"/>
  <c r="W64" i="7"/>
  <c r="X64" i="7" s="1"/>
  <c r="W166" i="7"/>
  <c r="X166" i="7" s="1"/>
  <c r="W154" i="7"/>
  <c r="X154" i="7" s="1"/>
  <c r="W160" i="7"/>
  <c r="X160" i="7" s="1"/>
  <c r="W150" i="7"/>
  <c r="X150" i="7" s="1"/>
  <c r="W223" i="7"/>
  <c r="X223" i="7" s="1"/>
  <c r="W221" i="7"/>
  <c r="X221" i="7" s="1"/>
  <c r="F458" i="8"/>
  <c r="F456" i="8"/>
  <c r="E5" i="8"/>
  <c r="G17" i="8"/>
  <c r="H17" i="8" s="1"/>
  <c r="I285" i="8"/>
  <c r="J285" i="8" s="1"/>
  <c r="G9" i="8"/>
  <c r="AY10" i="8" s="1"/>
  <c r="I787" i="8"/>
  <c r="J787" i="8" s="1"/>
  <c r="I289" i="8"/>
  <c r="J289" i="8" s="1"/>
  <c r="I941" i="8"/>
  <c r="J941" i="8" s="1"/>
  <c r="I291" i="8"/>
  <c r="J291" i="8" s="1"/>
  <c r="I52" i="8"/>
  <c r="J52" i="8" s="1"/>
  <c r="I287" i="8"/>
  <c r="J287" i="8" s="1"/>
  <c r="I296" i="8"/>
  <c r="J296" i="8" s="1"/>
  <c r="I779" i="8"/>
  <c r="J779" i="8" s="1"/>
  <c r="I50" i="8"/>
  <c r="J50" i="8" s="1"/>
  <c r="I294" i="8"/>
  <c r="J294" i="8" s="1"/>
  <c r="I283" i="8"/>
  <c r="J283" i="8" s="1"/>
  <c r="J597" i="6"/>
  <c r="G101" i="7" s="1"/>
  <c r="W101" i="7" s="1"/>
  <c r="X101" i="7" s="1"/>
  <c r="L591" i="6"/>
  <c r="L2221" i="6"/>
  <c r="L17" i="6"/>
  <c r="L122" i="6"/>
  <c r="L127" i="6"/>
  <c r="G369" i="7"/>
  <c r="L2196" i="6"/>
  <c r="G534" i="7"/>
  <c r="L3174" i="6"/>
  <c r="G224" i="7"/>
  <c r="L1392" i="6"/>
  <c r="G635" i="7"/>
  <c r="L3769" i="6"/>
  <c r="L2201" i="6"/>
  <c r="G231" i="7"/>
  <c r="L1429" i="6"/>
  <c r="H107" i="7"/>
  <c r="Z107" i="7" s="1"/>
  <c r="AA107" i="7" s="1"/>
  <c r="E221" i="8"/>
  <c r="I120" i="8"/>
  <c r="H59" i="7"/>
  <c r="Z59" i="7" s="1"/>
  <c r="AA59" i="7" s="1"/>
  <c r="G206" i="7"/>
  <c r="L1250" i="6"/>
  <c r="I130" i="8"/>
  <c r="H64" i="7"/>
  <c r="Z64" i="7" s="1"/>
  <c r="AA64" i="7" s="1"/>
  <c r="L37" i="6"/>
  <c r="G162" i="7"/>
  <c r="L1023" i="6"/>
  <c r="E264" i="7"/>
  <c r="Q264" i="7" s="1"/>
  <c r="R264" i="7" s="1"/>
  <c r="L1615" i="6"/>
  <c r="E540" i="7"/>
  <c r="Q540" i="7" s="1"/>
  <c r="R540" i="7" s="1"/>
  <c r="L3213" i="6"/>
  <c r="H34" i="8"/>
  <c r="L34" i="8" s="1"/>
  <c r="AY35" i="8"/>
  <c r="K34" i="8"/>
  <c r="BA35" i="8" s="1"/>
  <c r="H151" i="8"/>
  <c r="L151" i="8" s="1"/>
  <c r="AY152" i="8"/>
  <c r="K151" i="8"/>
  <c r="BA152" i="8" s="1"/>
  <c r="J548" i="8"/>
  <c r="L548" i="8" s="1"/>
  <c r="K548" i="8"/>
  <c r="BA549" i="8" s="1"/>
  <c r="K395" i="8"/>
  <c r="F395" i="8"/>
  <c r="L395" i="8" s="1"/>
  <c r="G44" i="7"/>
  <c r="L224" i="6"/>
  <c r="E263" i="7"/>
  <c r="Q263" i="7" s="1"/>
  <c r="R263" i="7" s="1"/>
  <c r="L1609" i="6"/>
  <c r="AX363" i="8"/>
  <c r="K362" i="8"/>
  <c r="BA363" i="8" s="1"/>
  <c r="F362" i="8"/>
  <c r="L362" i="8" s="1"/>
  <c r="G156" i="7"/>
  <c r="L990" i="6"/>
  <c r="AX346" i="8"/>
  <c r="F345" i="8"/>
  <c r="L345" i="8" s="1"/>
  <c r="K345" i="8"/>
  <c r="BA346" i="8" s="1"/>
  <c r="AX371" i="8"/>
  <c r="F370" i="8"/>
  <c r="L370" i="8" s="1"/>
  <c r="K370" i="8"/>
  <c r="BA371" i="8" s="1"/>
  <c r="G170" i="7"/>
  <c r="L1067" i="6"/>
  <c r="G164" i="7"/>
  <c r="L1034" i="6"/>
  <c r="G195" i="7"/>
  <c r="L1206" i="6"/>
  <c r="AX449" i="8"/>
  <c r="F448" i="8"/>
  <c r="L448" i="8" s="1"/>
  <c r="K448" i="8"/>
  <c r="BA449" i="8" s="1"/>
  <c r="AX367" i="8"/>
  <c r="F366" i="8"/>
  <c r="L366" i="8" s="1"/>
  <c r="K366" i="8"/>
  <c r="BA367" i="8" s="1"/>
  <c r="AX350" i="8"/>
  <c r="K349" i="8"/>
  <c r="BA350" i="8" s="1"/>
  <c r="F349" i="8"/>
  <c r="L349" i="8" s="1"/>
  <c r="AX375" i="8"/>
  <c r="K374" i="8"/>
  <c r="BA375" i="8" s="1"/>
  <c r="F374" i="8"/>
  <c r="L374" i="8" s="1"/>
  <c r="L214" i="6"/>
  <c r="G42" i="7"/>
  <c r="H38" i="8"/>
  <c r="L38" i="8" s="1"/>
  <c r="AY39" i="8"/>
  <c r="K38" i="8"/>
  <c r="BA39" i="8" s="1"/>
  <c r="G227" i="7"/>
  <c r="L1412" i="6"/>
  <c r="J546" i="8"/>
  <c r="L546" i="8" s="1"/>
  <c r="K546" i="8"/>
  <c r="BA547" i="8" s="1"/>
  <c r="G38" i="7"/>
  <c r="L194" i="6"/>
  <c r="G172" i="7"/>
  <c r="L1078" i="6"/>
  <c r="AY948" i="8"/>
  <c r="H947" i="8"/>
  <c r="L947" i="8" s="1"/>
  <c r="K947" i="8"/>
  <c r="BA948" i="8" s="1"/>
  <c r="G45" i="7"/>
  <c r="L229" i="6"/>
  <c r="AX383" i="8"/>
  <c r="F382" i="8"/>
  <c r="L382" i="8" s="1"/>
  <c r="K382" i="8"/>
  <c r="BA383" i="8" s="1"/>
  <c r="AX379" i="8"/>
  <c r="F378" i="8"/>
  <c r="L378" i="8" s="1"/>
  <c r="K378" i="8"/>
  <c r="BA379" i="8" s="1"/>
  <c r="J557" i="8"/>
  <c r="L557" i="8" s="1"/>
  <c r="K557" i="8"/>
  <c r="BA558" i="8" s="1"/>
  <c r="J555" i="8"/>
  <c r="L555" i="8" s="1"/>
  <c r="K555" i="8"/>
  <c r="BA556" i="8" s="1"/>
  <c r="E46" i="9"/>
  <c r="F46" i="9" s="1"/>
  <c r="L46" i="9" s="1"/>
  <c r="F11" i="9"/>
  <c r="L11" i="9" s="1"/>
  <c r="H192" i="7"/>
  <c r="Z192" i="7" s="1"/>
  <c r="AA192" i="7" s="1"/>
  <c r="I397" i="8"/>
  <c r="F30" i="9"/>
  <c r="L30" i="9" s="1"/>
  <c r="K30" i="9"/>
  <c r="J439" i="8"/>
  <c r="L439" i="8" s="1"/>
  <c r="K439" i="8"/>
  <c r="BA440" i="8" s="1"/>
  <c r="H119" i="7"/>
  <c r="Z119" i="7" s="1"/>
  <c r="AA119" i="7" s="1"/>
  <c r="E245" i="8"/>
  <c r="AX246" i="8" s="1"/>
  <c r="J58" i="8"/>
  <c r="K58" i="8"/>
  <c r="BA59" i="8" s="1"/>
  <c r="L2163" i="6"/>
  <c r="F2164" i="6"/>
  <c r="H11" i="7"/>
  <c r="Z11" i="7" s="1"/>
  <c r="AA11" i="7" s="1"/>
  <c r="E19" i="8"/>
  <c r="AX20" i="8" s="1"/>
  <c r="H51" i="7"/>
  <c r="Z51" i="7" s="1"/>
  <c r="AA51" i="7" s="1"/>
  <c r="E103" i="8"/>
  <c r="AX104" i="8" s="1"/>
  <c r="E38" i="9"/>
  <c r="F3343" i="6"/>
  <c r="L3342" i="6"/>
  <c r="L3456" i="6"/>
  <c r="F3457" i="6"/>
  <c r="H4" i="7"/>
  <c r="Z4" i="7" s="1"/>
  <c r="AA4" i="7" s="1"/>
  <c r="F1771" i="6"/>
  <c r="E1967" i="6"/>
  <c r="H639" i="7"/>
  <c r="Z639" i="7" s="1"/>
  <c r="AA639" i="7" s="1"/>
  <c r="F1762" i="6"/>
  <c r="H127" i="7"/>
  <c r="Z127" i="7" s="1"/>
  <c r="AA127" i="7" s="1"/>
  <c r="E262" i="8"/>
  <c r="AX263" i="8" s="1"/>
  <c r="F26" i="9"/>
  <c r="L26" i="9" s="1"/>
  <c r="K26" i="9"/>
  <c r="H5" i="7"/>
  <c r="Z5" i="7" s="1"/>
  <c r="AA5" i="7" s="1"/>
  <c r="E7" i="8"/>
  <c r="AX8" i="8" s="1"/>
  <c r="H412" i="7"/>
  <c r="Z412" i="7" s="1"/>
  <c r="AA412" i="7" s="1"/>
  <c r="E870" i="8"/>
  <c r="AX871" i="8" s="1"/>
  <c r="F1743" i="6"/>
  <c r="H121" i="7"/>
  <c r="Z121" i="7" s="1"/>
  <c r="AA121" i="7" s="1"/>
  <c r="E250" i="8"/>
  <c r="AX251" i="8" s="1"/>
  <c r="H58" i="7"/>
  <c r="Z58" i="7" s="1"/>
  <c r="AA58" i="7" s="1"/>
  <c r="E118" i="8"/>
  <c r="AX119" i="8" s="1"/>
  <c r="H120" i="7"/>
  <c r="Z120" i="7" s="1"/>
  <c r="AA120" i="7" s="1"/>
  <c r="E248" i="8"/>
  <c r="AX249" i="8" s="1"/>
  <c r="H61" i="7"/>
  <c r="Z61" i="7" s="1"/>
  <c r="AA61" i="7" s="1"/>
  <c r="E124" i="8"/>
  <c r="AX125" i="8" s="1"/>
  <c r="H10" i="7"/>
  <c r="Z10" i="7" s="1"/>
  <c r="AA10" i="7" s="1"/>
  <c r="E17" i="8"/>
  <c r="AX18" i="8" s="1"/>
  <c r="F13" i="9"/>
  <c r="L13" i="9" s="1"/>
  <c r="K13" i="9"/>
  <c r="K380" i="8"/>
  <c r="BA381" i="8" s="1"/>
  <c r="F380" i="8"/>
  <c r="H166" i="7"/>
  <c r="Z166" i="7" s="1"/>
  <c r="AA166" i="7" s="1"/>
  <c r="I343" i="8"/>
  <c r="H220" i="7"/>
  <c r="Z220" i="7" s="1"/>
  <c r="AA220" i="7" s="1"/>
  <c r="I454" i="8"/>
  <c r="F3823" i="6"/>
  <c r="L3818" i="6"/>
  <c r="F1753" i="6"/>
  <c r="L974" i="8"/>
  <c r="E44" i="9"/>
  <c r="L581" i="6"/>
  <c r="F384" i="8"/>
  <c r="L384" i="8" s="1"/>
  <c r="K384" i="8"/>
  <c r="BA385" i="8" s="1"/>
  <c r="F31" i="9"/>
  <c r="L31" i="9" s="1"/>
  <c r="K31" i="9"/>
  <c r="J2204" i="6"/>
  <c r="K2204" i="6"/>
  <c r="L2100" i="6"/>
  <c r="F2104" i="6"/>
  <c r="E45" i="9"/>
  <c r="L979" i="8"/>
  <c r="H112" i="7"/>
  <c r="Z112" i="7" s="1"/>
  <c r="AA112" i="7" s="1"/>
  <c r="E231" i="8"/>
  <c r="AX232" i="8" s="1"/>
  <c r="H160" i="7"/>
  <c r="Z160" i="7" s="1"/>
  <c r="AA160" i="7" s="1"/>
  <c r="I331" i="8"/>
  <c r="H150" i="7"/>
  <c r="Z150" i="7" s="1"/>
  <c r="AA150" i="7" s="1"/>
  <c r="I310" i="8"/>
  <c r="H223" i="7"/>
  <c r="Z223" i="7" s="1"/>
  <c r="AA223" i="7" s="1"/>
  <c r="I460" i="8"/>
  <c r="H221" i="7"/>
  <c r="Z221" i="7" s="1"/>
  <c r="AA221" i="7" s="1"/>
  <c r="I456" i="8"/>
  <c r="H339" i="7"/>
  <c r="Z339" i="7" s="1"/>
  <c r="AA339" i="7" s="1"/>
  <c r="E714" i="8"/>
  <c r="AX715" i="8" s="1"/>
  <c r="H411" i="7"/>
  <c r="Z411" i="7" s="1"/>
  <c r="AA411" i="7" s="1"/>
  <c r="E868" i="8"/>
  <c r="AX869" i="8" s="1"/>
  <c r="K914" i="8"/>
  <c r="BA915" i="8" s="1"/>
  <c r="F914" i="8"/>
  <c r="L914" i="8" s="1"/>
  <c r="J431" i="8"/>
  <c r="L431" i="8" s="1"/>
  <c r="K431" i="8"/>
  <c r="L2178" i="6"/>
  <c r="F2180" i="6"/>
  <c r="H375" i="7"/>
  <c r="Z375" i="7" s="1"/>
  <c r="AA375" i="7" s="1"/>
  <c r="E789" i="8"/>
  <c r="AX790" i="8" s="1"/>
  <c r="H113" i="7"/>
  <c r="Z113" i="7" s="1"/>
  <c r="AA113" i="7" s="1"/>
  <c r="E233" i="8"/>
  <c r="AX234" i="8" s="1"/>
  <c r="J93" i="8"/>
  <c r="L93" i="8" s="1"/>
  <c r="K93" i="8"/>
  <c r="BA94" i="8" s="1"/>
  <c r="H62" i="7"/>
  <c r="Z62" i="7" s="1"/>
  <c r="AA62" i="7" s="1"/>
  <c r="E126" i="8"/>
  <c r="AX127" i="8" s="1"/>
  <c r="L935" i="6"/>
  <c r="F937" i="6"/>
  <c r="H6" i="7"/>
  <c r="Z6" i="7" s="1"/>
  <c r="AA6" i="7" s="1"/>
  <c r="E9" i="8"/>
  <c r="AX10" i="8" s="1"/>
  <c r="F32" i="9"/>
  <c r="L32" i="9" s="1"/>
  <c r="K32" i="9"/>
  <c r="H117" i="7"/>
  <c r="Z117" i="7" s="1"/>
  <c r="AA117" i="7" s="1"/>
  <c r="E241" i="8"/>
  <c r="AX242" i="8" s="1"/>
  <c r="H115" i="7"/>
  <c r="Z115" i="7" s="1"/>
  <c r="AA115" i="7" s="1"/>
  <c r="E237" i="8"/>
  <c r="AX238" i="8" s="1"/>
  <c r="H409" i="7"/>
  <c r="Z409" i="7" s="1"/>
  <c r="AA409" i="7" s="1"/>
  <c r="E864" i="8"/>
  <c r="AX865" i="8" s="1"/>
  <c r="F27" i="9"/>
  <c r="L27" i="9" s="1"/>
  <c r="K27" i="9"/>
  <c r="L2107" i="6"/>
  <c r="F2111" i="6"/>
  <c r="J71" i="8"/>
  <c r="L71" i="8" s="1"/>
  <c r="K71" i="8"/>
  <c r="BA72" i="8" s="1"/>
  <c r="H372" i="7"/>
  <c r="Z372" i="7" s="1"/>
  <c r="AA372" i="7" s="1"/>
  <c r="E783" i="8"/>
  <c r="AX784" i="8" s="1"/>
  <c r="E39" i="9"/>
  <c r="H114" i="7"/>
  <c r="Z114" i="7" s="1"/>
  <c r="AA114" i="7" s="1"/>
  <c r="E235" i="8"/>
  <c r="AX236" i="8" s="1"/>
  <c r="J718" i="8"/>
  <c r="L718" i="8" s="1"/>
  <c r="K718" i="8"/>
  <c r="BA719" i="8" s="1"/>
  <c r="L2171" i="6"/>
  <c r="F2172" i="6"/>
  <c r="I399" i="8"/>
  <c r="H193" i="7"/>
  <c r="Z193" i="7" s="1"/>
  <c r="AA193" i="7" s="1"/>
  <c r="H37" i="7"/>
  <c r="Z37" i="7" s="1"/>
  <c r="AA37" i="7" s="1"/>
  <c r="E73" i="8"/>
  <c r="AX74" i="8" s="1"/>
  <c r="E85" i="8"/>
  <c r="AX86" i="8" s="1"/>
  <c r="H43" i="7"/>
  <c r="Z43" i="7" s="1"/>
  <c r="AA43" i="7" s="1"/>
  <c r="H56" i="7"/>
  <c r="Z56" i="7" s="1"/>
  <c r="AA56" i="7" s="1"/>
  <c r="E114" i="8"/>
  <c r="AX115" i="8" s="1"/>
  <c r="J107" i="8"/>
  <c r="L107" i="8" s="1"/>
  <c r="K107" i="8"/>
  <c r="BA108" i="8" s="1"/>
  <c r="F916" i="8"/>
  <c r="L916" i="8" s="1"/>
  <c r="K916" i="8"/>
  <c r="BA917" i="8" s="1"/>
  <c r="F21" i="9"/>
  <c r="K862" i="8"/>
  <c r="BA863" i="8" s="1"/>
  <c r="F862" i="8"/>
  <c r="H8" i="7"/>
  <c r="Z8" i="7" s="1"/>
  <c r="AA8" i="7" s="1"/>
  <c r="E13" i="8"/>
  <c r="AX14" i="8" s="1"/>
  <c r="H13" i="7"/>
  <c r="Z13" i="7" s="1"/>
  <c r="AA13" i="7" s="1"/>
  <c r="E23" i="8"/>
  <c r="AX24" i="8" s="1"/>
  <c r="H26" i="7"/>
  <c r="Z26" i="7" s="1"/>
  <c r="AA26" i="7" s="1"/>
  <c r="E50" i="8"/>
  <c r="AX51" i="8" s="1"/>
  <c r="H12" i="7"/>
  <c r="Z12" i="7" s="1"/>
  <c r="AA12" i="7" s="1"/>
  <c r="E21" i="8"/>
  <c r="AX22" i="8" s="1"/>
  <c r="H50" i="7"/>
  <c r="Z50" i="7" s="1"/>
  <c r="AA50" i="7" s="1"/>
  <c r="E101" i="8"/>
  <c r="AX102" i="8" s="1"/>
  <c r="L571" i="6"/>
  <c r="F3247" i="6"/>
  <c r="L3246" i="6"/>
  <c r="E2544" i="6"/>
  <c r="H675" i="7"/>
  <c r="Z675" i="7" s="1"/>
  <c r="AA675" i="7" s="1"/>
  <c r="H23" i="7"/>
  <c r="Z23" i="7" s="1"/>
  <c r="AA23" i="7" s="1"/>
  <c r="E44" i="8"/>
  <c r="AX45" i="8" s="1"/>
  <c r="H111" i="7"/>
  <c r="Z111" i="7" s="1"/>
  <c r="AA111" i="7" s="1"/>
  <c r="E229" i="8"/>
  <c r="AX230" i="8" s="1"/>
  <c r="H24" i="7"/>
  <c r="Z24" i="7" s="1"/>
  <c r="AA24" i="7" s="1"/>
  <c r="E46" i="8"/>
  <c r="AX47" i="8" s="1"/>
  <c r="F952" i="6"/>
  <c r="L950" i="6"/>
  <c r="F28" i="9"/>
  <c r="L28" i="9" s="1"/>
  <c r="K28" i="9"/>
  <c r="J712" i="8"/>
  <c r="K712" i="8"/>
  <c r="BA713" i="8" s="1"/>
  <c r="H154" i="7"/>
  <c r="Z154" i="7" s="1"/>
  <c r="AA154" i="7" s="1"/>
  <c r="I319" i="8"/>
  <c r="H222" i="7"/>
  <c r="Z222" i="7" s="1"/>
  <c r="AA222" i="7" s="1"/>
  <c r="I458" i="8"/>
  <c r="H340" i="7"/>
  <c r="Z340" i="7" s="1"/>
  <c r="AA340" i="7" s="1"/>
  <c r="E716" i="8"/>
  <c r="AX717" i="8" s="1"/>
  <c r="E2539" i="6"/>
  <c r="H673" i="7"/>
  <c r="Z673" i="7" s="1"/>
  <c r="AA673" i="7" s="1"/>
  <c r="H63" i="7"/>
  <c r="Z63" i="7" s="1"/>
  <c r="AA63" i="7" s="1"/>
  <c r="E128" i="8"/>
  <c r="AX129" i="8" s="1"/>
  <c r="J62" i="8"/>
  <c r="L62" i="8" s="1"/>
  <c r="K62" i="8"/>
  <c r="BA63" i="8" s="1"/>
  <c r="L1161" i="6"/>
  <c r="F1162" i="6"/>
  <c r="H373" i="7"/>
  <c r="Z373" i="7" s="1"/>
  <c r="AA373" i="7" s="1"/>
  <c r="E785" i="8"/>
  <c r="AX786" i="8" s="1"/>
  <c r="H7" i="7"/>
  <c r="Z7" i="7" s="1"/>
  <c r="AA7" i="7" s="1"/>
  <c r="E11" i="8"/>
  <c r="AX12" i="8" s="1"/>
  <c r="H9" i="7"/>
  <c r="Z9" i="7" s="1"/>
  <c r="AA9" i="7" s="1"/>
  <c r="E15" i="8"/>
  <c r="AX16" i="8" s="1"/>
  <c r="E781" i="8"/>
  <c r="AX782" i="8" s="1"/>
  <c r="H57" i="7"/>
  <c r="Z57" i="7" s="1"/>
  <c r="AA57" i="7" s="1"/>
  <c r="E116" i="8"/>
  <c r="AX117" i="8" s="1"/>
  <c r="F23" i="9"/>
  <c r="H168" i="7"/>
  <c r="Z168" i="7" s="1"/>
  <c r="AA168" i="7" s="1"/>
  <c r="I347" i="8"/>
  <c r="H152" i="7"/>
  <c r="Z152" i="7" s="1"/>
  <c r="AA152" i="7" s="1"/>
  <c r="I314" i="8"/>
  <c r="H158" i="7"/>
  <c r="Z158" i="7" s="1"/>
  <c r="AA158" i="7" s="1"/>
  <c r="I327" i="8"/>
  <c r="H218" i="7"/>
  <c r="Z218" i="7" s="1"/>
  <c r="AA218" i="7" s="1"/>
  <c r="I450" i="8"/>
  <c r="H219" i="7"/>
  <c r="Z219" i="7" s="1"/>
  <c r="AA219" i="7" s="1"/>
  <c r="I452" i="8"/>
  <c r="F19" i="9"/>
  <c r="J79" i="8"/>
  <c r="L79" i="8" s="1"/>
  <c r="K79" i="8"/>
  <c r="BA80" i="8" s="1"/>
  <c r="J60" i="8"/>
  <c r="L60" i="8" s="1"/>
  <c r="K60" i="8"/>
  <c r="BA61" i="8" s="1"/>
  <c r="J1049" i="8"/>
  <c r="K1049" i="8"/>
  <c r="H374" i="7"/>
  <c r="Z374" i="7" s="1"/>
  <c r="AA374" i="7" s="1"/>
  <c r="E787" i="8"/>
  <c r="AX788" i="8" s="1"/>
  <c r="J95" i="8"/>
  <c r="L95" i="8" s="1"/>
  <c r="K95" i="8"/>
  <c r="BA96" i="8" s="1"/>
  <c r="E22" i="9"/>
  <c r="F3230" i="6"/>
  <c r="L3228" i="6"/>
  <c r="H27" i="7"/>
  <c r="Z27" i="7" s="1"/>
  <c r="AA27" i="7" s="1"/>
  <c r="E52" i="8"/>
  <c r="AX53" i="8" s="1"/>
  <c r="H555" i="7"/>
  <c r="Z555" i="7" s="1"/>
  <c r="AA555" i="7" s="1"/>
  <c r="E3238" i="6"/>
  <c r="E25" i="8"/>
  <c r="AX26" i="8" s="1"/>
  <c r="H14" i="7"/>
  <c r="Z14" i="7" s="1"/>
  <c r="AA14" i="7" s="1"/>
  <c r="L2951" i="6"/>
  <c r="F2954" i="6"/>
  <c r="H410" i="7"/>
  <c r="Z410" i="7" s="1"/>
  <c r="AA410" i="7" s="1"/>
  <c r="E866" i="8"/>
  <c r="AX867" i="8" s="1"/>
  <c r="F912" i="8"/>
  <c r="K912" i="8"/>
  <c r="BA913" i="8" s="1"/>
  <c r="J433" i="8"/>
  <c r="L433" i="8" s="1"/>
  <c r="K433" i="8"/>
  <c r="F922" i="6"/>
  <c r="L920" i="6"/>
  <c r="H126" i="7"/>
  <c r="Z126" i="7" s="1"/>
  <c r="AA126" i="7" s="1"/>
  <c r="E260" i="8"/>
  <c r="AX261" i="8" s="1"/>
  <c r="F3348" i="6"/>
  <c r="L3347" i="6"/>
  <c r="H116" i="7"/>
  <c r="Z116" i="7" s="1"/>
  <c r="AA116" i="7" s="1"/>
  <c r="E239" i="8"/>
  <c r="AX240" i="8" s="1"/>
  <c r="F24" i="9"/>
  <c r="L24" i="9" s="1"/>
  <c r="K24" i="9"/>
  <c r="H370" i="7"/>
  <c r="Z370" i="7" s="1"/>
  <c r="AA370" i="7" s="1"/>
  <c r="E779" i="8"/>
  <c r="AX780" i="8" s="1"/>
  <c r="E249" i="7"/>
  <c r="Q249" i="7" s="1"/>
  <c r="R249" i="7" s="1"/>
  <c r="L1522" i="6"/>
  <c r="E123" i="7"/>
  <c r="Q123" i="7" s="1"/>
  <c r="R123" i="7" s="1"/>
  <c r="L781" i="6"/>
  <c r="L847" i="6"/>
  <c r="E134" i="7"/>
  <c r="Q134" i="7" s="1"/>
  <c r="R134" i="7" s="1"/>
  <c r="L772" i="6"/>
  <c r="E122" i="7"/>
  <c r="Q122" i="7" s="1"/>
  <c r="R122" i="7" s="1"/>
  <c r="F460" i="6"/>
  <c r="J172" i="6"/>
  <c r="K172" i="6"/>
  <c r="J178" i="6"/>
  <c r="K178" i="6"/>
  <c r="E34" i="7"/>
  <c r="Q34" i="7" s="1"/>
  <c r="R34" i="7" s="1"/>
  <c r="E35" i="7"/>
  <c r="Q35" i="7" s="1"/>
  <c r="R35" i="7" s="1"/>
  <c r="AY18" i="8" l="1"/>
  <c r="W312" i="7"/>
  <c r="X312" i="7" s="1"/>
  <c r="I653" i="8"/>
  <c r="H312" i="7"/>
  <c r="Z312" i="7" s="1"/>
  <c r="AA312" i="7" s="1"/>
  <c r="W313" i="7"/>
  <c r="X313" i="7" s="1"/>
  <c r="I655" i="8"/>
  <c r="H313" i="7"/>
  <c r="Z313" i="7" s="1"/>
  <c r="AA313" i="7" s="1"/>
  <c r="W299" i="7"/>
  <c r="X299" i="7" s="1"/>
  <c r="I626" i="8"/>
  <c r="H299" i="7"/>
  <c r="Z299" i="7" s="1"/>
  <c r="AA299" i="7" s="1"/>
  <c r="W326" i="7"/>
  <c r="X326" i="7" s="1"/>
  <c r="I683" i="8"/>
  <c r="H326" i="7"/>
  <c r="Z326" i="7" s="1"/>
  <c r="AA326" i="7" s="1"/>
  <c r="W302" i="7"/>
  <c r="X302" i="7" s="1"/>
  <c r="I632" i="8"/>
  <c r="H302" i="7"/>
  <c r="Z302" i="7" s="1"/>
  <c r="AA302" i="7" s="1"/>
  <c r="J419" i="8"/>
  <c r="L419" i="8" s="1"/>
  <c r="K419" i="8"/>
  <c r="W322" i="7"/>
  <c r="X322" i="7" s="1"/>
  <c r="I674" i="8"/>
  <c r="H322" i="7"/>
  <c r="Z322" i="7" s="1"/>
  <c r="AA322" i="7" s="1"/>
  <c r="W303" i="7"/>
  <c r="X303" i="7" s="1"/>
  <c r="I634" i="8"/>
  <c r="H303" i="7"/>
  <c r="Z303" i="7" s="1"/>
  <c r="AA303" i="7" s="1"/>
  <c r="W320" i="7"/>
  <c r="X320" i="7" s="1"/>
  <c r="I670" i="8"/>
  <c r="H320" i="7"/>
  <c r="Z320" i="7" s="1"/>
  <c r="AA320" i="7" s="1"/>
  <c r="W305" i="7"/>
  <c r="X305" i="7" s="1"/>
  <c r="I639" i="8"/>
  <c r="H305" i="7"/>
  <c r="Z305" i="7" s="1"/>
  <c r="AA305" i="7" s="1"/>
  <c r="W310" i="7"/>
  <c r="X310" i="7" s="1"/>
  <c r="I649" i="8"/>
  <c r="H310" i="7"/>
  <c r="Z310" i="7" s="1"/>
  <c r="AA310" i="7" s="1"/>
  <c r="W317" i="7"/>
  <c r="X317" i="7" s="1"/>
  <c r="I664" i="8"/>
  <c r="H317" i="7"/>
  <c r="Z317" i="7" s="1"/>
  <c r="AA317" i="7" s="1"/>
  <c r="W309" i="7"/>
  <c r="X309" i="7" s="1"/>
  <c r="I647" i="8"/>
  <c r="H309" i="7"/>
  <c r="Z309" i="7" s="1"/>
  <c r="AA309" i="7" s="1"/>
  <c r="W306" i="7"/>
  <c r="X306" i="7" s="1"/>
  <c r="I641" i="8"/>
  <c r="H306" i="7"/>
  <c r="Z306" i="7" s="1"/>
  <c r="AA306" i="7" s="1"/>
  <c r="W325" i="7"/>
  <c r="X325" i="7" s="1"/>
  <c r="I681" i="8"/>
  <c r="H325" i="7"/>
  <c r="Z325" i="7" s="1"/>
  <c r="AA325" i="7" s="1"/>
  <c r="W314" i="7"/>
  <c r="X314" i="7" s="1"/>
  <c r="I657" i="8"/>
  <c r="H314" i="7"/>
  <c r="Z314" i="7" s="1"/>
  <c r="AA314" i="7" s="1"/>
  <c r="W308" i="7"/>
  <c r="X308" i="7" s="1"/>
  <c r="I645" i="8"/>
  <c r="H308" i="7"/>
  <c r="Z308" i="7" s="1"/>
  <c r="AA308" i="7" s="1"/>
  <c r="W307" i="7"/>
  <c r="X307" i="7" s="1"/>
  <c r="I643" i="8"/>
  <c r="H307" i="7"/>
  <c r="Z307" i="7" s="1"/>
  <c r="AA307" i="7" s="1"/>
  <c r="W316" i="7"/>
  <c r="X316" i="7" s="1"/>
  <c r="I662" i="8"/>
  <c r="H316" i="7"/>
  <c r="Z316" i="7" s="1"/>
  <c r="AA316" i="7" s="1"/>
  <c r="W321" i="7"/>
  <c r="X321" i="7" s="1"/>
  <c r="I672" i="8"/>
  <c r="H321" i="7"/>
  <c r="Z321" i="7" s="1"/>
  <c r="AA321" i="7" s="1"/>
  <c r="W315" i="7"/>
  <c r="X315" i="7" s="1"/>
  <c r="I660" i="8"/>
  <c r="H315" i="7"/>
  <c r="Z315" i="7" s="1"/>
  <c r="AA315" i="7" s="1"/>
  <c r="W323" i="7"/>
  <c r="X323" i="7" s="1"/>
  <c r="I676" i="8"/>
  <c r="H323" i="7"/>
  <c r="Z323" i="7" s="1"/>
  <c r="AA323" i="7" s="1"/>
  <c r="W324" i="7"/>
  <c r="X324" i="7" s="1"/>
  <c r="I678" i="8"/>
  <c r="H324" i="7"/>
  <c r="Z324" i="7" s="1"/>
  <c r="AA324" i="7" s="1"/>
  <c r="W319" i="7"/>
  <c r="X319" i="7" s="1"/>
  <c r="I668" i="8"/>
  <c r="H319" i="7"/>
  <c r="Z319" i="7" s="1"/>
  <c r="AA319" i="7" s="1"/>
  <c r="W304" i="7"/>
  <c r="X304" i="7" s="1"/>
  <c r="I636" i="8"/>
  <c r="H304" i="7"/>
  <c r="Z304" i="7" s="1"/>
  <c r="AA304" i="7" s="1"/>
  <c r="W301" i="7"/>
  <c r="X301" i="7" s="1"/>
  <c r="I630" i="8"/>
  <c r="H301" i="7"/>
  <c r="Z301" i="7" s="1"/>
  <c r="AA301" i="7" s="1"/>
  <c r="W318" i="7"/>
  <c r="X318" i="7" s="1"/>
  <c r="I666" i="8"/>
  <c r="H318" i="7"/>
  <c r="Z318" i="7" s="1"/>
  <c r="AA318" i="7" s="1"/>
  <c r="W311" i="7"/>
  <c r="X311" i="7" s="1"/>
  <c r="I651" i="8"/>
  <c r="H311" i="7"/>
  <c r="Z311" i="7" s="1"/>
  <c r="AA311" i="7" s="1"/>
  <c r="W300" i="7"/>
  <c r="X300" i="7" s="1"/>
  <c r="I628" i="8"/>
  <c r="H300" i="7"/>
  <c r="Z300" i="7" s="1"/>
  <c r="AA300" i="7" s="1"/>
  <c r="H9" i="8"/>
  <c r="W172" i="7"/>
  <c r="X172" i="7" s="1"/>
  <c r="W227" i="7"/>
  <c r="X227" i="7" s="1"/>
  <c r="W206" i="7"/>
  <c r="X206" i="7" s="1"/>
  <c r="W231" i="7"/>
  <c r="X231" i="7" s="1"/>
  <c r="W45" i="7"/>
  <c r="X45" i="7" s="1"/>
  <c r="W195" i="7"/>
  <c r="X195" i="7" s="1"/>
  <c r="W156" i="7"/>
  <c r="X156" i="7" s="1"/>
  <c r="W162" i="7"/>
  <c r="X162" i="7" s="1"/>
  <c r="W534" i="7"/>
  <c r="X534" i="7" s="1"/>
  <c r="W38" i="7"/>
  <c r="X38" i="7" s="1"/>
  <c r="W44" i="7"/>
  <c r="X44" i="7" s="1"/>
  <c r="W164" i="7"/>
  <c r="X164" i="7" s="1"/>
  <c r="W635" i="7"/>
  <c r="X635" i="7" s="1"/>
  <c r="W369" i="7"/>
  <c r="X369" i="7" s="1"/>
  <c r="W42" i="7"/>
  <c r="X42" i="7" s="1"/>
  <c r="W170" i="7"/>
  <c r="X170" i="7" s="1"/>
  <c r="W224" i="7"/>
  <c r="X224" i="7" s="1"/>
  <c r="E69" i="8"/>
  <c r="AX70" i="8" s="1"/>
  <c r="E66" i="8"/>
  <c r="AX67" i="8" s="1"/>
  <c r="I208" i="8"/>
  <c r="J208" i="8" s="1"/>
  <c r="I462" i="8"/>
  <c r="H224" i="7"/>
  <c r="Z224" i="7" s="1"/>
  <c r="AA224" i="7" s="1"/>
  <c r="H231" i="7"/>
  <c r="Z231" i="7" s="1"/>
  <c r="AA231" i="7" s="1"/>
  <c r="I477" i="8"/>
  <c r="I460" i="6"/>
  <c r="H534" i="7"/>
  <c r="Z534" i="7" s="1"/>
  <c r="AA534" i="7" s="1"/>
  <c r="I1740" i="6"/>
  <c r="I1749" i="6"/>
  <c r="I1759" i="6"/>
  <c r="I1768" i="6"/>
  <c r="H635" i="7"/>
  <c r="Z635" i="7" s="1"/>
  <c r="AA635" i="7" s="1"/>
  <c r="I777" i="8"/>
  <c r="H369" i="7"/>
  <c r="Z369" i="7" s="1"/>
  <c r="AA369" i="7" s="1"/>
  <c r="AX222" i="8"/>
  <c r="F221" i="8"/>
  <c r="L221" i="8" s="1"/>
  <c r="K221" i="8"/>
  <c r="BA222" i="8" s="1"/>
  <c r="J130" i="8"/>
  <c r="L130" i="8" s="1"/>
  <c r="K130" i="8"/>
  <c r="BA131" i="8" s="1"/>
  <c r="I425" i="8"/>
  <c r="H206" i="7"/>
  <c r="Z206" i="7" s="1"/>
  <c r="AA206" i="7" s="1"/>
  <c r="J120" i="8"/>
  <c r="L120" i="8" s="1"/>
  <c r="K120" i="8"/>
  <c r="BA121" i="8" s="1"/>
  <c r="I339" i="8"/>
  <c r="H164" i="7"/>
  <c r="Z164" i="7" s="1"/>
  <c r="AA164" i="7" s="1"/>
  <c r="H42" i="7"/>
  <c r="Z42" i="7" s="1"/>
  <c r="AA42" i="7" s="1"/>
  <c r="I83" i="8"/>
  <c r="H264" i="7"/>
  <c r="Z264" i="7" s="1"/>
  <c r="AA264" i="7" s="1"/>
  <c r="E552" i="8"/>
  <c r="I351" i="8"/>
  <c r="H170" i="7"/>
  <c r="Z170" i="7" s="1"/>
  <c r="AA170" i="7" s="1"/>
  <c r="I355" i="8"/>
  <c r="H172" i="7"/>
  <c r="Z172" i="7" s="1"/>
  <c r="AA172" i="7" s="1"/>
  <c r="H227" i="7"/>
  <c r="Z227" i="7" s="1"/>
  <c r="AA227" i="7" s="1"/>
  <c r="I469" i="8"/>
  <c r="H263" i="7"/>
  <c r="Z263" i="7" s="1"/>
  <c r="AA263" i="7" s="1"/>
  <c r="E550" i="8"/>
  <c r="H45" i="7"/>
  <c r="Z45" i="7" s="1"/>
  <c r="AA45" i="7" s="1"/>
  <c r="I91" i="8"/>
  <c r="I403" i="8"/>
  <c r="H195" i="7"/>
  <c r="Z195" i="7" s="1"/>
  <c r="AA195" i="7" s="1"/>
  <c r="I323" i="8"/>
  <c r="H156" i="7"/>
  <c r="Z156" i="7" s="1"/>
  <c r="AA156" i="7" s="1"/>
  <c r="H38" i="7"/>
  <c r="Z38" i="7" s="1"/>
  <c r="AA38" i="7" s="1"/>
  <c r="I75" i="8"/>
  <c r="I87" i="8"/>
  <c r="H44" i="7"/>
  <c r="Z44" i="7" s="1"/>
  <c r="AA44" i="7" s="1"/>
  <c r="E569" i="6"/>
  <c r="E2580" i="6"/>
  <c r="E579" i="6"/>
  <c r="H540" i="7"/>
  <c r="Z540" i="7" s="1"/>
  <c r="AA540" i="7" s="1"/>
  <c r="I335" i="8"/>
  <c r="H162" i="7"/>
  <c r="Z162" i="7" s="1"/>
  <c r="AA162" i="7" s="1"/>
  <c r="F5" i="8"/>
  <c r="AX6" i="8"/>
  <c r="K46" i="9"/>
  <c r="I9" i="9"/>
  <c r="J9" i="9" s="1"/>
  <c r="E562" i="7"/>
  <c r="Q562" i="7" s="1"/>
  <c r="R562" i="7" s="1"/>
  <c r="L3348" i="6"/>
  <c r="K3238" i="6"/>
  <c r="F3238" i="6"/>
  <c r="K11" i="8"/>
  <c r="BA12" i="8" s="1"/>
  <c r="F11" i="8"/>
  <c r="L11" i="8" s="1"/>
  <c r="F2539" i="6"/>
  <c r="K2539" i="6"/>
  <c r="F237" i="8"/>
  <c r="L237" i="8" s="1"/>
  <c r="K237" i="8"/>
  <c r="BA238" i="8" s="1"/>
  <c r="K250" i="8"/>
  <c r="BA251" i="8" s="1"/>
  <c r="F250" i="8"/>
  <c r="L250" i="8" s="1"/>
  <c r="K52" i="8"/>
  <c r="BA53" i="8" s="1"/>
  <c r="F52" i="8"/>
  <c r="L52" i="8" s="1"/>
  <c r="I34" i="9"/>
  <c r="J34" i="9" s="1"/>
  <c r="L712" i="8"/>
  <c r="L862" i="8"/>
  <c r="H134" i="7"/>
  <c r="Z134" i="7" s="1"/>
  <c r="AA134" i="7" s="1"/>
  <c r="E277" i="8"/>
  <c r="AX278" i="8" s="1"/>
  <c r="K239" i="8"/>
  <c r="BA240" i="8" s="1"/>
  <c r="F239" i="8"/>
  <c r="L239" i="8" s="1"/>
  <c r="J452" i="8"/>
  <c r="L452" i="8" s="1"/>
  <c r="K452" i="8"/>
  <c r="BA453" i="8" s="1"/>
  <c r="K779" i="8"/>
  <c r="BA780" i="8" s="1"/>
  <c r="F779" i="8"/>
  <c r="E497" i="7"/>
  <c r="Q497" i="7" s="1"/>
  <c r="R497" i="7" s="1"/>
  <c r="L2954" i="6"/>
  <c r="E543" i="7"/>
  <c r="Q543" i="7" s="1"/>
  <c r="R543" i="7" s="1"/>
  <c r="L3230" i="6"/>
  <c r="K787" i="8"/>
  <c r="BA788" i="8" s="1"/>
  <c r="F787" i="8"/>
  <c r="L787" i="8" s="1"/>
  <c r="J450" i="8"/>
  <c r="K450" i="8"/>
  <c r="BA451" i="8" s="1"/>
  <c r="J347" i="8"/>
  <c r="L347" i="8" s="1"/>
  <c r="K347" i="8"/>
  <c r="BA348" i="8" s="1"/>
  <c r="F781" i="8"/>
  <c r="E187" i="7"/>
  <c r="Q187" i="7" s="1"/>
  <c r="R187" i="7" s="1"/>
  <c r="L1162" i="6"/>
  <c r="J319" i="8"/>
  <c r="K319" i="8"/>
  <c r="BA320" i="8" s="1"/>
  <c r="K229" i="8"/>
  <c r="BA230" i="8" s="1"/>
  <c r="F229" i="8"/>
  <c r="K21" i="8"/>
  <c r="BA22" i="8" s="1"/>
  <c r="F21" i="8"/>
  <c r="L21" i="8" s="1"/>
  <c r="F114" i="8"/>
  <c r="K114" i="8"/>
  <c r="BA115" i="8" s="1"/>
  <c r="K235" i="8"/>
  <c r="BA236" i="8" s="1"/>
  <c r="F235" i="8"/>
  <c r="L235" i="8" s="1"/>
  <c r="J460" i="8"/>
  <c r="L460" i="8" s="1"/>
  <c r="K460" i="8"/>
  <c r="F231" i="8"/>
  <c r="L231" i="8" s="1"/>
  <c r="K231" i="8"/>
  <c r="BA232" i="8" s="1"/>
  <c r="E291" i="7"/>
  <c r="Q291" i="7" s="1"/>
  <c r="R291" i="7" s="1"/>
  <c r="F19" i="8"/>
  <c r="L19" i="8" s="1"/>
  <c r="K19" i="8"/>
  <c r="BA20" i="8" s="1"/>
  <c r="H122" i="7"/>
  <c r="Z122" i="7" s="1"/>
  <c r="AA122" i="7" s="1"/>
  <c r="E252" i="8"/>
  <c r="AX253" i="8" s="1"/>
  <c r="K260" i="8"/>
  <c r="BA261" i="8" s="1"/>
  <c r="F260" i="8"/>
  <c r="L260" i="8" s="1"/>
  <c r="J327" i="8"/>
  <c r="L327" i="8" s="1"/>
  <c r="K327" i="8"/>
  <c r="BA328" i="8" s="1"/>
  <c r="K15" i="8"/>
  <c r="BA16" i="8" s="1"/>
  <c r="F15" i="8"/>
  <c r="L15" i="8" s="1"/>
  <c r="K716" i="8"/>
  <c r="BA717" i="8" s="1"/>
  <c r="F716" i="8"/>
  <c r="L716" i="8" s="1"/>
  <c r="K46" i="8"/>
  <c r="BA47" i="8" s="1"/>
  <c r="F46" i="8"/>
  <c r="L46" i="8" s="1"/>
  <c r="K44" i="8"/>
  <c r="BA45" i="8" s="1"/>
  <c r="F44" i="8"/>
  <c r="L44" i="8" s="1"/>
  <c r="F50" i="8"/>
  <c r="L50" i="8" s="1"/>
  <c r="K50" i="8"/>
  <c r="BA51" i="8" s="1"/>
  <c r="E365" i="7"/>
  <c r="Q365" i="7" s="1"/>
  <c r="R365" i="7" s="1"/>
  <c r="L2172" i="6"/>
  <c r="F39" i="9"/>
  <c r="L39" i="9" s="1"/>
  <c r="K39" i="9"/>
  <c r="F714" i="8"/>
  <c r="K714" i="8"/>
  <c r="BA715" i="8" s="1"/>
  <c r="J310" i="8"/>
  <c r="K310" i="8"/>
  <c r="BA311" i="8" s="1"/>
  <c r="J2206" i="6"/>
  <c r="L2204" i="6"/>
  <c r="E643" i="7"/>
  <c r="Q643" i="7" s="1"/>
  <c r="R643" i="7" s="1"/>
  <c r="L3823" i="6"/>
  <c r="E290" i="7"/>
  <c r="Q290" i="7" s="1"/>
  <c r="R290" i="7" s="1"/>
  <c r="L3343" i="6"/>
  <c r="E561" i="7"/>
  <c r="Q561" i="7" s="1"/>
  <c r="R561" i="7" s="1"/>
  <c r="E364" i="7"/>
  <c r="Q364" i="7" s="1"/>
  <c r="R364" i="7" s="1"/>
  <c r="L2164" i="6"/>
  <c r="K245" i="8"/>
  <c r="BA246" i="8" s="1"/>
  <c r="F245" i="8"/>
  <c r="L245" i="8" s="1"/>
  <c r="H123" i="7"/>
  <c r="Z123" i="7" s="1"/>
  <c r="AA123" i="7" s="1"/>
  <c r="E254" i="8"/>
  <c r="AX255" i="8" s="1"/>
  <c r="L2111" i="6"/>
  <c r="E353" i="7"/>
  <c r="Q353" i="7" s="1"/>
  <c r="R353" i="7" s="1"/>
  <c r="F789" i="8"/>
  <c r="L789" i="8" s="1"/>
  <c r="K789" i="8"/>
  <c r="BA790" i="8" s="1"/>
  <c r="F25" i="8"/>
  <c r="L25" i="8" s="1"/>
  <c r="K25" i="8"/>
  <c r="BA26" i="8" s="1"/>
  <c r="K783" i="8"/>
  <c r="BA784" i="8" s="1"/>
  <c r="F783" i="8"/>
  <c r="L783" i="8" s="1"/>
  <c r="K241" i="8"/>
  <c r="BA242" i="8" s="1"/>
  <c r="F241" i="8"/>
  <c r="L241" i="8" s="1"/>
  <c r="E147" i="7"/>
  <c r="Q147" i="7" s="1"/>
  <c r="R147" i="7" s="1"/>
  <c r="L937" i="6"/>
  <c r="F45" i="9"/>
  <c r="L45" i="9" s="1"/>
  <c r="K45" i="9"/>
  <c r="F44" i="9"/>
  <c r="L44" i="9" s="1"/>
  <c r="K44" i="9"/>
  <c r="J454" i="8"/>
  <c r="L454" i="8" s="1"/>
  <c r="K454" i="8"/>
  <c r="BA455" i="8" s="1"/>
  <c r="K248" i="8"/>
  <c r="BA249" i="8" s="1"/>
  <c r="F248" i="8"/>
  <c r="E288" i="7"/>
  <c r="Q288" i="7" s="1"/>
  <c r="R288" i="7" s="1"/>
  <c r="K5" i="8"/>
  <c r="BA6" i="8" s="1"/>
  <c r="K38" i="9"/>
  <c r="F38" i="9"/>
  <c r="L38" i="9" s="1"/>
  <c r="L952" i="6"/>
  <c r="E149" i="7"/>
  <c r="Q149" i="7" s="1"/>
  <c r="R149" i="7" s="1"/>
  <c r="K13" i="8"/>
  <c r="BA14" i="8" s="1"/>
  <c r="F13" i="8"/>
  <c r="L13" i="8" s="1"/>
  <c r="J399" i="8"/>
  <c r="L399" i="8" s="1"/>
  <c r="K399" i="8"/>
  <c r="K9" i="8"/>
  <c r="BA10" i="8" s="1"/>
  <c r="F9" i="8"/>
  <c r="L380" i="8"/>
  <c r="F7" i="8"/>
  <c r="L7" i="8" s="1"/>
  <c r="K7" i="8"/>
  <c r="BA8" i="8" s="1"/>
  <c r="F22" i="9"/>
  <c r="F785" i="8"/>
  <c r="L785" i="8" s="1"/>
  <c r="K785" i="8"/>
  <c r="BA786" i="8" s="1"/>
  <c r="K866" i="8"/>
  <c r="BA867" i="8" s="1"/>
  <c r="F866" i="8"/>
  <c r="L866" i="8" s="1"/>
  <c r="K116" i="8"/>
  <c r="BA117" i="8" s="1"/>
  <c r="F116" i="8"/>
  <c r="L116" i="8" s="1"/>
  <c r="K128" i="8"/>
  <c r="BA129" i="8" s="1"/>
  <c r="F128" i="8"/>
  <c r="L128" i="8" s="1"/>
  <c r="K101" i="8"/>
  <c r="BA102" i="8" s="1"/>
  <c r="F101" i="8"/>
  <c r="F73" i="8"/>
  <c r="L73" i="8" s="1"/>
  <c r="K73" i="8"/>
  <c r="BA74" i="8" s="1"/>
  <c r="I23" i="9"/>
  <c r="J456" i="8"/>
  <c r="L456" i="8" s="1"/>
  <c r="K456" i="8"/>
  <c r="BA457" i="8" s="1"/>
  <c r="J331" i="8"/>
  <c r="L331" i="8" s="1"/>
  <c r="K331" i="8"/>
  <c r="BA332" i="8" s="1"/>
  <c r="E352" i="7"/>
  <c r="Q352" i="7" s="1"/>
  <c r="R352" i="7" s="1"/>
  <c r="L2104" i="6"/>
  <c r="K103" i="8"/>
  <c r="BA104" i="8" s="1"/>
  <c r="F103" i="8"/>
  <c r="L103" i="8" s="1"/>
  <c r="J397" i="8"/>
  <c r="K397" i="8"/>
  <c r="L3247" i="6"/>
  <c r="E546" i="7"/>
  <c r="Q546" i="7" s="1"/>
  <c r="R546" i="7" s="1"/>
  <c r="F126" i="8"/>
  <c r="L126" i="8" s="1"/>
  <c r="K126" i="8"/>
  <c r="BA127" i="8" s="1"/>
  <c r="F124" i="8"/>
  <c r="L124" i="8" s="1"/>
  <c r="K124" i="8"/>
  <c r="BA125" i="8" s="1"/>
  <c r="L912" i="8"/>
  <c r="J1071" i="8"/>
  <c r="I47" i="9" s="1"/>
  <c r="L1049" i="8"/>
  <c r="L1071" i="8" s="1"/>
  <c r="K85" i="8"/>
  <c r="BA86" i="8" s="1"/>
  <c r="F85" i="8"/>
  <c r="L85" i="8" s="1"/>
  <c r="J314" i="8"/>
  <c r="L314" i="8" s="1"/>
  <c r="K314" i="8"/>
  <c r="BA315" i="8" s="1"/>
  <c r="J458" i="8"/>
  <c r="L458" i="8" s="1"/>
  <c r="K458" i="8"/>
  <c r="BA459" i="8" s="1"/>
  <c r="H249" i="7"/>
  <c r="Z249" i="7" s="1"/>
  <c r="AA249" i="7" s="1"/>
  <c r="E521" i="8"/>
  <c r="AX522" i="8" s="1"/>
  <c r="E145" i="7"/>
  <c r="Q145" i="7" s="1"/>
  <c r="R145" i="7" s="1"/>
  <c r="L922" i="6"/>
  <c r="F2544" i="6"/>
  <c r="K2544" i="6"/>
  <c r="F23" i="8"/>
  <c r="L23" i="8" s="1"/>
  <c r="K23" i="8"/>
  <c r="BA24" i="8" s="1"/>
  <c r="K864" i="8"/>
  <c r="BA865" i="8" s="1"/>
  <c r="F864" i="8"/>
  <c r="L864" i="8" s="1"/>
  <c r="F233" i="8"/>
  <c r="L233" i="8" s="1"/>
  <c r="K233" i="8"/>
  <c r="BA234" i="8" s="1"/>
  <c r="L2180" i="6"/>
  <c r="E366" i="7"/>
  <c r="Q366" i="7" s="1"/>
  <c r="R366" i="7" s="1"/>
  <c r="F868" i="8"/>
  <c r="L868" i="8" s="1"/>
  <c r="K868" i="8"/>
  <c r="BA869" i="8" s="1"/>
  <c r="E289" i="7"/>
  <c r="Q289" i="7" s="1"/>
  <c r="R289" i="7" s="1"/>
  <c r="J343" i="8"/>
  <c r="L343" i="8" s="1"/>
  <c r="K343" i="8"/>
  <c r="BA344" i="8" s="1"/>
  <c r="K17" i="8"/>
  <c r="BA18" i="8" s="1"/>
  <c r="F17" i="8"/>
  <c r="L17" i="8" s="1"/>
  <c r="K118" i="8"/>
  <c r="BA119" i="8" s="1"/>
  <c r="F118" i="8"/>
  <c r="L118" i="8" s="1"/>
  <c r="K870" i="8"/>
  <c r="BA871" i="8" s="1"/>
  <c r="F870" i="8"/>
  <c r="L870" i="8" s="1"/>
  <c r="F262" i="8"/>
  <c r="L262" i="8" s="1"/>
  <c r="K262" i="8"/>
  <c r="BA263" i="8" s="1"/>
  <c r="F1967" i="6"/>
  <c r="K1967" i="6"/>
  <c r="L3457" i="6"/>
  <c r="E580" i="7"/>
  <c r="Q580" i="7" s="1"/>
  <c r="R580" i="7" s="1"/>
  <c r="L58" i="8"/>
  <c r="F461" i="6"/>
  <c r="J179" i="6"/>
  <c r="L178" i="6"/>
  <c r="J173" i="6"/>
  <c r="L172" i="6"/>
  <c r="F69" i="8" l="1"/>
  <c r="L9" i="8"/>
  <c r="J628" i="8"/>
  <c r="L628" i="8" s="1"/>
  <c r="K628" i="8"/>
  <c r="BA629" i="8" s="1"/>
  <c r="J651" i="8"/>
  <c r="L651" i="8" s="1"/>
  <c r="K651" i="8"/>
  <c r="BA652" i="8" s="1"/>
  <c r="J676" i="8"/>
  <c r="L676" i="8" s="1"/>
  <c r="K676" i="8"/>
  <c r="BA677" i="8" s="1"/>
  <c r="J662" i="8"/>
  <c r="L662" i="8" s="1"/>
  <c r="K662" i="8"/>
  <c r="BA663" i="8" s="1"/>
  <c r="J657" i="8"/>
  <c r="L657" i="8" s="1"/>
  <c r="K657" i="8"/>
  <c r="BA658" i="8" s="1"/>
  <c r="J647" i="8"/>
  <c r="L647" i="8" s="1"/>
  <c r="K647" i="8"/>
  <c r="BA648" i="8" s="1"/>
  <c r="J639" i="8"/>
  <c r="L639" i="8" s="1"/>
  <c r="K639" i="8"/>
  <c r="BA640" i="8" s="1"/>
  <c r="J674" i="8"/>
  <c r="L674" i="8" s="1"/>
  <c r="K674" i="8"/>
  <c r="BA675" i="8" s="1"/>
  <c r="J632" i="8"/>
  <c r="L632" i="8" s="1"/>
  <c r="K632" i="8"/>
  <c r="BA633" i="8" s="1"/>
  <c r="J655" i="8"/>
  <c r="L655" i="8" s="1"/>
  <c r="K655" i="8"/>
  <c r="BA656" i="8" s="1"/>
  <c r="J672" i="8"/>
  <c r="L672" i="8" s="1"/>
  <c r="K672" i="8"/>
  <c r="BA673" i="8" s="1"/>
  <c r="J649" i="8"/>
  <c r="L649" i="8" s="1"/>
  <c r="K649" i="8"/>
  <c r="BA650" i="8" s="1"/>
  <c r="J630" i="8"/>
  <c r="L630" i="8" s="1"/>
  <c r="K630" i="8"/>
  <c r="BA631" i="8" s="1"/>
  <c r="J678" i="8"/>
  <c r="L678" i="8" s="1"/>
  <c r="K678" i="8"/>
  <c r="BA679" i="8" s="1"/>
  <c r="J645" i="8"/>
  <c r="L645" i="8" s="1"/>
  <c r="K645" i="8"/>
  <c r="BA646" i="8" s="1"/>
  <c r="J641" i="8"/>
  <c r="L641" i="8" s="1"/>
  <c r="K641" i="8"/>
  <c r="BA642" i="8" s="1"/>
  <c r="J634" i="8"/>
  <c r="L634" i="8" s="1"/>
  <c r="K634" i="8"/>
  <c r="BA635" i="8" s="1"/>
  <c r="J626" i="8"/>
  <c r="L626" i="8" s="1"/>
  <c r="K626" i="8"/>
  <c r="BA627" i="8" s="1"/>
  <c r="J660" i="8"/>
  <c r="L660" i="8" s="1"/>
  <c r="K660" i="8"/>
  <c r="BA661" i="8" s="1"/>
  <c r="J643" i="8"/>
  <c r="L643" i="8" s="1"/>
  <c r="K643" i="8"/>
  <c r="BA644" i="8" s="1"/>
  <c r="J664" i="8"/>
  <c r="L664" i="8" s="1"/>
  <c r="K664" i="8"/>
  <c r="BA665" i="8" s="1"/>
  <c r="J666" i="8"/>
  <c r="L666" i="8" s="1"/>
  <c r="K666" i="8"/>
  <c r="BA667" i="8" s="1"/>
  <c r="J668" i="8"/>
  <c r="L668" i="8" s="1"/>
  <c r="K668" i="8"/>
  <c r="BA669" i="8" s="1"/>
  <c r="J681" i="8"/>
  <c r="L681" i="8" s="1"/>
  <c r="K681" i="8"/>
  <c r="BA682" i="8" s="1"/>
  <c r="J670" i="8"/>
  <c r="L670" i="8" s="1"/>
  <c r="K670" i="8"/>
  <c r="BA671" i="8" s="1"/>
  <c r="J683" i="8"/>
  <c r="L683" i="8" s="1"/>
  <c r="K683" i="8"/>
  <c r="BA684" i="8" s="1"/>
  <c r="J653" i="8"/>
  <c r="L653" i="8" s="1"/>
  <c r="K653" i="8"/>
  <c r="BA654" i="8" s="1"/>
  <c r="J636" i="8"/>
  <c r="L636" i="8" s="1"/>
  <c r="K636" i="8"/>
  <c r="BA637" i="8" s="1"/>
  <c r="F66" i="8"/>
  <c r="E308" i="8"/>
  <c r="F308" i="8" s="1"/>
  <c r="L308" i="8" s="1"/>
  <c r="J1740" i="6"/>
  <c r="K1740" i="6"/>
  <c r="AZ463" i="8"/>
  <c r="J462" i="8"/>
  <c r="L462" i="8" s="1"/>
  <c r="K462" i="8"/>
  <c r="BA463" i="8" s="1"/>
  <c r="J777" i="8"/>
  <c r="L777" i="8" s="1"/>
  <c r="K777" i="8"/>
  <c r="BA778" i="8" s="1"/>
  <c r="J460" i="6"/>
  <c r="K460" i="6"/>
  <c r="J1768" i="6"/>
  <c r="K1768" i="6"/>
  <c r="J477" i="8"/>
  <c r="L477" i="8" s="1"/>
  <c r="K477" i="8"/>
  <c r="BA478" i="8" s="1"/>
  <c r="J1759" i="6"/>
  <c r="K1759" i="6"/>
  <c r="J1749" i="6"/>
  <c r="K1749" i="6"/>
  <c r="J425" i="8"/>
  <c r="L425" i="8" s="1"/>
  <c r="K425" i="8"/>
  <c r="K469" i="8"/>
  <c r="BA470" i="8" s="1"/>
  <c r="J469" i="8"/>
  <c r="L469" i="8" s="1"/>
  <c r="AX553" i="8"/>
  <c r="K552" i="8"/>
  <c r="BA553" i="8" s="1"/>
  <c r="F552" i="8"/>
  <c r="L552" i="8" s="1"/>
  <c r="J335" i="8"/>
  <c r="L335" i="8" s="1"/>
  <c r="K335" i="8"/>
  <c r="BA336" i="8" s="1"/>
  <c r="J87" i="8"/>
  <c r="L87" i="8" s="1"/>
  <c r="K87" i="8"/>
  <c r="BA88" i="8" s="1"/>
  <c r="J403" i="8"/>
  <c r="L403" i="8" s="1"/>
  <c r="K403" i="8"/>
  <c r="K75" i="8"/>
  <c r="BA76" i="8" s="1"/>
  <c r="J75" i="8"/>
  <c r="L75" i="8" s="1"/>
  <c r="J91" i="8"/>
  <c r="L91" i="8" s="1"/>
  <c r="K91" i="8"/>
  <c r="BA92" i="8" s="1"/>
  <c r="J83" i="8"/>
  <c r="L83" i="8" s="1"/>
  <c r="K83" i="8"/>
  <c r="BA84" i="8" s="1"/>
  <c r="K579" i="6"/>
  <c r="F579" i="6"/>
  <c r="J355" i="8"/>
  <c r="L355" i="8" s="1"/>
  <c r="K355" i="8"/>
  <c r="BA356" i="8" s="1"/>
  <c r="F2580" i="6"/>
  <c r="K2580" i="6"/>
  <c r="AX551" i="8"/>
  <c r="F550" i="8"/>
  <c r="L550" i="8" s="1"/>
  <c r="K550" i="8"/>
  <c r="BA551" i="8" s="1"/>
  <c r="F569" i="6"/>
  <c r="K569" i="6"/>
  <c r="J323" i="8"/>
  <c r="L323" i="8" s="1"/>
  <c r="K323" i="8"/>
  <c r="BA324" i="8" s="1"/>
  <c r="J351" i="8"/>
  <c r="L351" i="8" s="1"/>
  <c r="K351" i="8"/>
  <c r="BA352" i="8" s="1"/>
  <c r="J339" i="8"/>
  <c r="L339" i="8" s="1"/>
  <c r="K339" i="8"/>
  <c r="BA340" i="8" s="1"/>
  <c r="F521" i="8"/>
  <c r="K521" i="8"/>
  <c r="BA522" i="8" s="1"/>
  <c r="E605" i="8"/>
  <c r="AX606" i="8" s="1"/>
  <c r="F2546" i="6"/>
  <c r="L2544" i="6"/>
  <c r="E594" i="6"/>
  <c r="H546" i="7"/>
  <c r="Z546" i="7" s="1"/>
  <c r="AA546" i="7" s="1"/>
  <c r="I18" i="9"/>
  <c r="J18" i="9" s="1"/>
  <c r="L310" i="8"/>
  <c r="H580" i="7"/>
  <c r="Z580" i="7" s="1"/>
  <c r="AA580" i="7" s="1"/>
  <c r="E863" i="6"/>
  <c r="E884" i="6"/>
  <c r="E870" i="6"/>
  <c r="E905" i="6"/>
  <c r="E891" i="6"/>
  <c r="E877" i="6"/>
  <c r="E898" i="6"/>
  <c r="H366" i="7"/>
  <c r="Z366" i="7" s="1"/>
  <c r="AA366" i="7" s="1"/>
  <c r="E770" i="8"/>
  <c r="AX771" i="8" s="1"/>
  <c r="E300" i="8"/>
  <c r="AX301" i="8" s="1"/>
  <c r="H145" i="7"/>
  <c r="Z145" i="7" s="1"/>
  <c r="AA145" i="7" s="1"/>
  <c r="H352" i="7"/>
  <c r="Z352" i="7" s="1"/>
  <c r="AA352" i="7" s="1"/>
  <c r="E741" i="8"/>
  <c r="AX742" i="8" s="1"/>
  <c r="J23" i="9"/>
  <c r="L23" i="9" s="1"/>
  <c r="K23" i="9"/>
  <c r="H147" i="7"/>
  <c r="Z147" i="7" s="1"/>
  <c r="AA147" i="7" s="1"/>
  <c r="E304" i="8"/>
  <c r="AX305" i="8" s="1"/>
  <c r="K254" i="8"/>
  <c r="BA255" i="8" s="1"/>
  <c r="F254" i="8"/>
  <c r="L254" i="8" s="1"/>
  <c r="H187" i="7"/>
  <c r="Z187" i="7" s="1"/>
  <c r="AA187" i="7" s="1"/>
  <c r="E386" i="8"/>
  <c r="AX387" i="8" s="1"/>
  <c r="I22" i="9"/>
  <c r="L450" i="8"/>
  <c r="H497" i="7"/>
  <c r="Z497" i="7" s="1"/>
  <c r="AA497" i="7" s="1"/>
  <c r="E115" i="6"/>
  <c r="E99" i="6"/>
  <c r="E603" i="8"/>
  <c r="AX604" i="8" s="1"/>
  <c r="H364" i="7"/>
  <c r="Z364" i="7" s="1"/>
  <c r="AA364" i="7" s="1"/>
  <c r="E766" i="8"/>
  <c r="AX767" i="8" s="1"/>
  <c r="L1967" i="6"/>
  <c r="F1968" i="6"/>
  <c r="L101" i="8"/>
  <c r="E9" i="9"/>
  <c r="L248" i="8"/>
  <c r="H353" i="7"/>
  <c r="Z353" i="7" s="1"/>
  <c r="AA353" i="7" s="1"/>
  <c r="E743" i="8"/>
  <c r="AX744" i="8" s="1"/>
  <c r="G371" i="7"/>
  <c r="L2206" i="6"/>
  <c r="F277" i="8"/>
  <c r="K277" i="8"/>
  <c r="BA278" i="8" s="1"/>
  <c r="H149" i="7"/>
  <c r="Z149" i="7" s="1"/>
  <c r="AA149" i="7" s="1"/>
  <c r="L714" i="8"/>
  <c r="L229" i="8"/>
  <c r="H561" i="7"/>
  <c r="Z561" i="7" s="1"/>
  <c r="AA561" i="7" s="1"/>
  <c r="E721" i="6"/>
  <c r="E609" i="8"/>
  <c r="AX610" i="8" s="1"/>
  <c r="F3240" i="6"/>
  <c r="L3238" i="6"/>
  <c r="J47" i="9"/>
  <c r="L47" i="9" s="1"/>
  <c r="K47" i="9"/>
  <c r="L114" i="8"/>
  <c r="E10" i="9"/>
  <c r="I19" i="9"/>
  <c r="L319" i="8"/>
  <c r="H543" i="7"/>
  <c r="Z543" i="7" s="1"/>
  <c r="AA543" i="7" s="1"/>
  <c r="E589" i="6"/>
  <c r="F89" i="8"/>
  <c r="E8" i="9" s="1"/>
  <c r="H643" i="7"/>
  <c r="Z643" i="7" s="1"/>
  <c r="AA643" i="7" s="1"/>
  <c r="E2050" i="6"/>
  <c r="L779" i="8"/>
  <c r="E37" i="9"/>
  <c r="I21" i="9"/>
  <c r="L397" i="8"/>
  <c r="L5" i="8"/>
  <c r="E6" i="9"/>
  <c r="E607" i="8"/>
  <c r="AX608" i="8" s="1"/>
  <c r="H365" i="7"/>
  <c r="Z365" i="7" s="1"/>
  <c r="AA365" i="7" s="1"/>
  <c r="E768" i="8"/>
  <c r="AX769" i="8" s="1"/>
  <c r="F252" i="8"/>
  <c r="L252" i="8" s="1"/>
  <c r="K252" i="8"/>
  <c r="BA253" i="8" s="1"/>
  <c r="E40" i="9"/>
  <c r="F2541" i="6"/>
  <c r="L2539" i="6"/>
  <c r="H562" i="7"/>
  <c r="Z562" i="7" s="1"/>
  <c r="AA562" i="7" s="1"/>
  <c r="E724" i="6"/>
  <c r="E81" i="7"/>
  <c r="Q81" i="7" s="1"/>
  <c r="R81" i="7" s="1"/>
  <c r="G34" i="7"/>
  <c r="L173" i="6"/>
  <c r="G35" i="7"/>
  <c r="L179" i="6"/>
  <c r="W35" i="7" l="1"/>
  <c r="X35" i="7" s="1"/>
  <c r="W371" i="7"/>
  <c r="X371" i="7" s="1"/>
  <c r="W34" i="7"/>
  <c r="X34" i="7" s="1"/>
  <c r="AX309" i="8"/>
  <c r="K308" i="8"/>
  <c r="BA309" i="8" s="1"/>
  <c r="J1743" i="6"/>
  <c r="L1740" i="6"/>
  <c r="J1753" i="6"/>
  <c r="L1749" i="6"/>
  <c r="J1771" i="6"/>
  <c r="L1768" i="6"/>
  <c r="J1762" i="6"/>
  <c r="L1759" i="6"/>
  <c r="J461" i="6"/>
  <c r="L460" i="6"/>
  <c r="L569" i="6"/>
  <c r="F572" i="6"/>
  <c r="L2580" i="6"/>
  <c r="F2581" i="6"/>
  <c r="L579" i="6"/>
  <c r="F582" i="6"/>
  <c r="K40" i="9"/>
  <c r="F40" i="9"/>
  <c r="L40" i="9" s="1"/>
  <c r="J22" i="9"/>
  <c r="L22" i="9" s="1"/>
  <c r="K22" i="9"/>
  <c r="F877" i="6"/>
  <c r="K877" i="6"/>
  <c r="L521" i="8"/>
  <c r="E25" i="9"/>
  <c r="H35" i="7"/>
  <c r="Z35" i="7" s="1"/>
  <c r="AA35" i="7" s="1"/>
  <c r="I69" i="8"/>
  <c r="F6" i="9"/>
  <c r="K6" i="9"/>
  <c r="F2050" i="6"/>
  <c r="K2050" i="6"/>
  <c r="E16" i="9"/>
  <c r="K386" i="8"/>
  <c r="BA387" i="8" s="1"/>
  <c r="F386" i="8"/>
  <c r="K891" i="6"/>
  <c r="F891" i="6"/>
  <c r="F605" i="8"/>
  <c r="J19" i="9"/>
  <c r="L19" i="9" s="1"/>
  <c r="K19" i="9"/>
  <c r="E545" i="7"/>
  <c r="Q545" i="7" s="1"/>
  <c r="R545" i="7" s="1"/>
  <c r="L3240" i="6"/>
  <c r="K99" i="6"/>
  <c r="F99" i="6"/>
  <c r="F300" i="8"/>
  <c r="L300" i="8" s="1"/>
  <c r="K300" i="8"/>
  <c r="BA301" i="8" s="1"/>
  <c r="F905" i="6"/>
  <c r="K905" i="6"/>
  <c r="H34" i="7"/>
  <c r="Z34" i="7" s="1"/>
  <c r="AA34" i="7" s="1"/>
  <c r="I66" i="8"/>
  <c r="K768" i="8"/>
  <c r="BA769" i="8" s="1"/>
  <c r="F768" i="8"/>
  <c r="L768" i="8" s="1"/>
  <c r="F10" i="9"/>
  <c r="L10" i="9" s="1"/>
  <c r="K10" i="9"/>
  <c r="F609" i="8"/>
  <c r="K9" i="9"/>
  <c r="F9" i="9"/>
  <c r="L9" i="9" s="1"/>
  <c r="F766" i="8"/>
  <c r="K766" i="8"/>
  <c r="BA767" i="8" s="1"/>
  <c r="F115" i="6"/>
  <c r="K115" i="6"/>
  <c r="F770" i="8"/>
  <c r="L770" i="8" s="1"/>
  <c r="K770" i="8"/>
  <c r="BA771" i="8" s="1"/>
  <c r="K870" i="6"/>
  <c r="F870" i="6"/>
  <c r="J21" i="9"/>
  <c r="L21" i="9" s="1"/>
  <c r="K21" i="9"/>
  <c r="F8" i="9"/>
  <c r="E43" i="9"/>
  <c r="L277" i="8"/>
  <c r="I781" i="8"/>
  <c r="H371" i="7"/>
  <c r="Z371" i="7" s="1"/>
  <c r="AA371" i="7" s="1"/>
  <c r="K741" i="8"/>
  <c r="BA742" i="8" s="1"/>
  <c r="F741" i="8"/>
  <c r="K884" i="6"/>
  <c r="F884" i="6"/>
  <c r="F594" i="6"/>
  <c r="L594" i="6" s="1"/>
  <c r="K594" i="6"/>
  <c r="K724" i="6"/>
  <c r="F724" i="6"/>
  <c r="L724" i="6" s="1"/>
  <c r="E166" i="8"/>
  <c r="AX167" i="8" s="1"/>
  <c r="F607" i="8"/>
  <c r="F37" i="9"/>
  <c r="K589" i="6"/>
  <c r="F589" i="6"/>
  <c r="F721" i="6"/>
  <c r="K721" i="6"/>
  <c r="K743" i="8"/>
  <c r="BA744" i="8" s="1"/>
  <c r="F743" i="8"/>
  <c r="L743" i="8" s="1"/>
  <c r="F603" i="8"/>
  <c r="F304" i="8"/>
  <c r="L304" i="8" s="1"/>
  <c r="K304" i="8"/>
  <c r="BA305" i="8" s="1"/>
  <c r="F898" i="6"/>
  <c r="K898" i="6"/>
  <c r="K863" i="6"/>
  <c r="F863" i="6"/>
  <c r="E425" i="7"/>
  <c r="Q425" i="7" s="1"/>
  <c r="R425" i="7" s="1"/>
  <c r="L2541" i="6"/>
  <c r="L1968" i="6"/>
  <c r="E327" i="7"/>
  <c r="Q327" i="7" s="1"/>
  <c r="R327" i="7" s="1"/>
  <c r="L2546" i="6"/>
  <c r="E426" i="7"/>
  <c r="Q426" i="7" s="1"/>
  <c r="R426" i="7" s="1"/>
  <c r="G290" i="7" l="1"/>
  <c r="L1762" i="6"/>
  <c r="G288" i="7"/>
  <c r="L1743" i="6"/>
  <c r="G291" i="7"/>
  <c r="L1771" i="6"/>
  <c r="G81" i="7"/>
  <c r="L461" i="6"/>
  <c r="G289" i="7"/>
  <c r="L1753" i="6"/>
  <c r="L582" i="6"/>
  <c r="E100" i="7"/>
  <c r="Q100" i="7" s="1"/>
  <c r="R100" i="7" s="1"/>
  <c r="L2581" i="6"/>
  <c r="E432" i="7"/>
  <c r="Q432" i="7" s="1"/>
  <c r="R432" i="7" s="1"/>
  <c r="E99" i="7"/>
  <c r="Q99" i="7" s="1"/>
  <c r="R99" i="7" s="1"/>
  <c r="L572" i="6"/>
  <c r="E29" i="9"/>
  <c r="L741" i="8"/>
  <c r="E35" i="9"/>
  <c r="F865" i="6"/>
  <c r="L863" i="6"/>
  <c r="L6" i="9"/>
  <c r="L721" i="6"/>
  <c r="F726" i="6"/>
  <c r="J781" i="8"/>
  <c r="K781" i="8"/>
  <c r="BA782" i="8" s="1"/>
  <c r="H545" i="7"/>
  <c r="Z545" i="7" s="1"/>
  <c r="AA545" i="7" s="1"/>
  <c r="E592" i="6"/>
  <c r="J69" i="8"/>
  <c r="K69" i="8"/>
  <c r="BA70" i="8" s="1"/>
  <c r="F43" i="9"/>
  <c r="L43" i="9" s="1"/>
  <c r="K43" i="9"/>
  <c r="H327" i="7"/>
  <c r="Z327" i="7" s="1"/>
  <c r="AA327" i="7" s="1"/>
  <c r="E687" i="8"/>
  <c r="AX688" i="8" s="1"/>
  <c r="L589" i="6"/>
  <c r="F166" i="8"/>
  <c r="L884" i="6"/>
  <c r="F886" i="6"/>
  <c r="J66" i="8"/>
  <c r="K66" i="8"/>
  <c r="BA67" i="8" s="1"/>
  <c r="L99" i="6"/>
  <c r="F101" i="6"/>
  <c r="L386" i="8"/>
  <c r="E20" i="9"/>
  <c r="L898" i="6"/>
  <c r="F900" i="6"/>
  <c r="L115" i="6"/>
  <c r="F117" i="6"/>
  <c r="F25" i="9"/>
  <c r="L25" i="9" s="1"/>
  <c r="K25" i="9"/>
  <c r="F872" i="6"/>
  <c r="L870" i="6"/>
  <c r="F16" i="9"/>
  <c r="L16" i="9" s="1"/>
  <c r="K16" i="9"/>
  <c r="F2051" i="6"/>
  <c r="L2050" i="6"/>
  <c r="H425" i="7"/>
  <c r="Z425" i="7" s="1"/>
  <c r="AA425" i="7" s="1"/>
  <c r="E918" i="8"/>
  <c r="AX919" i="8" s="1"/>
  <c r="L766" i="8"/>
  <c r="E36" i="9"/>
  <c r="F907" i="6"/>
  <c r="L905" i="6"/>
  <c r="H426" i="7"/>
  <c r="Z426" i="7" s="1"/>
  <c r="AA426" i="7" s="1"/>
  <c r="E920" i="8"/>
  <c r="AX921" i="8" s="1"/>
  <c r="L891" i="6"/>
  <c r="F893" i="6"/>
  <c r="L877" i="6"/>
  <c r="F879" i="6"/>
  <c r="W291" i="7" l="1"/>
  <c r="X291" i="7" s="1"/>
  <c r="W289" i="7"/>
  <c r="X289" i="7" s="1"/>
  <c r="W288" i="7"/>
  <c r="X288" i="7" s="1"/>
  <c r="W81" i="7"/>
  <c r="X81" i="7" s="1"/>
  <c r="W290" i="7"/>
  <c r="X290" i="7" s="1"/>
  <c r="I605" i="8"/>
  <c r="H289" i="7"/>
  <c r="Z289" i="7" s="1"/>
  <c r="AA289" i="7" s="1"/>
  <c r="I607" i="8"/>
  <c r="H290" i="7"/>
  <c r="Z290" i="7" s="1"/>
  <c r="AA290" i="7" s="1"/>
  <c r="I603" i="8"/>
  <c r="H288" i="7"/>
  <c r="Z288" i="7" s="1"/>
  <c r="AA288" i="7" s="1"/>
  <c r="I609" i="8"/>
  <c r="H291" i="7"/>
  <c r="Z291" i="7" s="1"/>
  <c r="AA291" i="7" s="1"/>
  <c r="I166" i="8"/>
  <c r="H81" i="7"/>
  <c r="Z81" i="7" s="1"/>
  <c r="AA81" i="7" s="1"/>
  <c r="H99" i="7"/>
  <c r="Z99" i="7" s="1"/>
  <c r="AA99" i="7" s="1"/>
  <c r="E204" i="8"/>
  <c r="H432" i="7"/>
  <c r="Z432" i="7" s="1"/>
  <c r="AA432" i="7" s="1"/>
  <c r="E941" i="8"/>
  <c r="H100" i="7"/>
  <c r="Z100" i="7" s="1"/>
  <c r="AA100" i="7" s="1"/>
  <c r="E206" i="8"/>
  <c r="L879" i="6"/>
  <c r="E139" i="7"/>
  <c r="Q139" i="7" s="1"/>
  <c r="R139" i="7" s="1"/>
  <c r="K920" i="8"/>
  <c r="BA921" i="8" s="1"/>
  <c r="F920" i="8"/>
  <c r="L920" i="8" s="1"/>
  <c r="E342" i="7"/>
  <c r="Q342" i="7" s="1"/>
  <c r="R342" i="7" s="1"/>
  <c r="L2051" i="6"/>
  <c r="E140" i="7"/>
  <c r="Q140" i="7" s="1"/>
  <c r="R140" i="7" s="1"/>
  <c r="L886" i="6"/>
  <c r="K687" i="8"/>
  <c r="BA688" i="8" s="1"/>
  <c r="F687" i="8"/>
  <c r="K592" i="6"/>
  <c r="F592" i="6"/>
  <c r="L117" i="6"/>
  <c r="E25" i="7"/>
  <c r="Q25" i="7" s="1"/>
  <c r="R25" i="7" s="1"/>
  <c r="K20" i="9"/>
  <c r="F20" i="9"/>
  <c r="L20" i="9" s="1"/>
  <c r="E141" i="7"/>
  <c r="Q141" i="7" s="1"/>
  <c r="R141" i="7" s="1"/>
  <c r="L893" i="6"/>
  <c r="L101" i="6"/>
  <c r="E22" i="7"/>
  <c r="Q22" i="7" s="1"/>
  <c r="R22" i="7" s="1"/>
  <c r="E12" i="9"/>
  <c r="F918" i="8"/>
  <c r="K918" i="8"/>
  <c r="BA919" i="8" s="1"/>
  <c r="L900" i="6"/>
  <c r="E142" i="7"/>
  <c r="Q142" i="7" s="1"/>
  <c r="R142" i="7" s="1"/>
  <c r="I37" i="9"/>
  <c r="L781" i="8"/>
  <c r="L872" i="6"/>
  <c r="E138" i="7"/>
  <c r="Q138" i="7" s="1"/>
  <c r="R138" i="7" s="1"/>
  <c r="L865" i="6"/>
  <c r="E137" i="7"/>
  <c r="Q137" i="7" s="1"/>
  <c r="R137" i="7" s="1"/>
  <c r="L907" i="6"/>
  <c r="E143" i="7"/>
  <c r="Q143" i="7" s="1"/>
  <c r="R143" i="7" s="1"/>
  <c r="I7" i="9"/>
  <c r="J7" i="9" s="1"/>
  <c r="L66" i="8"/>
  <c r="J89" i="8"/>
  <c r="I8" i="9" s="1"/>
  <c r="L69" i="8"/>
  <c r="L89" i="8" s="1"/>
  <c r="L726" i="6"/>
  <c r="E118" i="7"/>
  <c r="Q118" i="7" s="1"/>
  <c r="R118" i="7" s="1"/>
  <c r="K35" i="9"/>
  <c r="F35" i="9"/>
  <c r="L35" i="9" s="1"/>
  <c r="F29" i="9"/>
  <c r="L29" i="9" s="1"/>
  <c r="K29" i="9"/>
  <c r="F36" i="9"/>
  <c r="L36" i="9" s="1"/>
  <c r="K36" i="9"/>
  <c r="E720" i="8" l="1"/>
  <c r="J166" i="8"/>
  <c r="K166" i="8"/>
  <c r="BA167" i="8" s="1"/>
  <c r="J609" i="8"/>
  <c r="L609" i="8" s="1"/>
  <c r="K609" i="8"/>
  <c r="BA610" i="8" s="1"/>
  <c r="J607" i="8"/>
  <c r="L607" i="8" s="1"/>
  <c r="K607" i="8"/>
  <c r="BA608" i="8" s="1"/>
  <c r="J605" i="8"/>
  <c r="L605" i="8" s="1"/>
  <c r="K605" i="8"/>
  <c r="BA606" i="8" s="1"/>
  <c r="J603" i="8"/>
  <c r="L603" i="8" s="1"/>
  <c r="K603" i="8"/>
  <c r="BA604" i="8" s="1"/>
  <c r="AX205" i="8"/>
  <c r="K204" i="8"/>
  <c r="BA205" i="8" s="1"/>
  <c r="F204" i="8"/>
  <c r="L204" i="8" s="1"/>
  <c r="AX207" i="8"/>
  <c r="K206" i="8"/>
  <c r="BA207" i="8" s="1"/>
  <c r="F206" i="8"/>
  <c r="L206" i="8" s="1"/>
  <c r="AX942" i="8"/>
  <c r="F941" i="8"/>
  <c r="L941" i="8" s="1"/>
  <c r="K941" i="8"/>
  <c r="BA942" i="8" s="1"/>
  <c r="H141" i="7"/>
  <c r="Z141" i="7" s="1"/>
  <c r="AA141" i="7" s="1"/>
  <c r="E291" i="8"/>
  <c r="AX292" i="8" s="1"/>
  <c r="H342" i="7"/>
  <c r="Z342" i="7" s="1"/>
  <c r="AA342" i="7" s="1"/>
  <c r="H140" i="7"/>
  <c r="Z140" i="7" s="1"/>
  <c r="AA140" i="7" s="1"/>
  <c r="E289" i="8"/>
  <c r="AX290" i="8" s="1"/>
  <c r="L918" i="8"/>
  <c r="E42" i="9"/>
  <c r="L592" i="6"/>
  <c r="F597" i="6"/>
  <c r="H143" i="7"/>
  <c r="Z143" i="7" s="1"/>
  <c r="AA143" i="7" s="1"/>
  <c r="E296" i="8"/>
  <c r="AX297" i="8" s="1"/>
  <c r="J37" i="9"/>
  <c r="L37" i="9" s="1"/>
  <c r="K37" i="9"/>
  <c r="F12" i="9"/>
  <c r="L687" i="8"/>
  <c r="E33" i="9"/>
  <c r="H137" i="7"/>
  <c r="Z137" i="7" s="1"/>
  <c r="AA137" i="7" s="1"/>
  <c r="E283" i="8"/>
  <c r="AX284" i="8" s="1"/>
  <c r="H142" i="7"/>
  <c r="Z142" i="7" s="1"/>
  <c r="AA142" i="7" s="1"/>
  <c r="E294" i="8"/>
  <c r="AX295" i="8" s="1"/>
  <c r="J8" i="9"/>
  <c r="L8" i="9" s="1"/>
  <c r="K8" i="9"/>
  <c r="H22" i="7"/>
  <c r="Z22" i="7" s="1"/>
  <c r="AA22" i="7" s="1"/>
  <c r="E42" i="8"/>
  <c r="AX43" i="8" s="1"/>
  <c r="H25" i="7"/>
  <c r="Z25" i="7" s="1"/>
  <c r="AA25" i="7" s="1"/>
  <c r="E48" i="8"/>
  <c r="AX49" i="8" s="1"/>
  <c r="H139" i="7"/>
  <c r="Z139" i="7" s="1"/>
  <c r="AA139" i="7" s="1"/>
  <c r="E287" i="8"/>
  <c r="AX288" i="8" s="1"/>
  <c r="H118" i="7"/>
  <c r="Z118" i="7" s="1"/>
  <c r="AA118" i="7" s="1"/>
  <c r="E243" i="8"/>
  <c r="AX244" i="8" s="1"/>
  <c r="H138" i="7"/>
  <c r="Z138" i="7" s="1"/>
  <c r="AA138" i="7" s="1"/>
  <c r="E285" i="8"/>
  <c r="AX286" i="8" s="1"/>
  <c r="I12" i="9" l="1"/>
  <c r="L166" i="8"/>
  <c r="F33" i="9"/>
  <c r="L33" i="9" s="1"/>
  <c r="K33" i="9"/>
  <c r="K296" i="8"/>
  <c r="BA297" i="8" s="1"/>
  <c r="F296" i="8"/>
  <c r="L296" i="8" s="1"/>
  <c r="K285" i="8"/>
  <c r="BA286" i="8" s="1"/>
  <c r="F285" i="8"/>
  <c r="L285" i="8" s="1"/>
  <c r="K48" i="8"/>
  <c r="BA49" i="8" s="1"/>
  <c r="F48" i="8"/>
  <c r="L48" i="8" s="1"/>
  <c r="F294" i="8"/>
  <c r="K294" i="8"/>
  <c r="BA295" i="8" s="1"/>
  <c r="F289" i="8"/>
  <c r="L289" i="8" s="1"/>
  <c r="K289" i="8"/>
  <c r="BA290" i="8" s="1"/>
  <c r="L597" i="6"/>
  <c r="E101" i="7"/>
  <c r="Q101" i="7" s="1"/>
  <c r="R101" i="7" s="1"/>
  <c r="F243" i="8"/>
  <c r="K243" i="8"/>
  <c r="BA244" i="8" s="1"/>
  <c r="K42" i="8"/>
  <c r="BA43" i="8" s="1"/>
  <c r="F42" i="8"/>
  <c r="K283" i="8"/>
  <c r="BA284" i="8" s="1"/>
  <c r="F283" i="8"/>
  <c r="K720" i="8"/>
  <c r="BA721" i="8" s="1"/>
  <c r="F720" i="8"/>
  <c r="F42" i="9"/>
  <c r="L42" i="9" s="1"/>
  <c r="K42" i="9"/>
  <c r="K287" i="8"/>
  <c r="BA288" i="8" s="1"/>
  <c r="F287" i="8"/>
  <c r="L287" i="8" s="1"/>
  <c r="K291" i="8"/>
  <c r="BA292" i="8" s="1"/>
  <c r="F291" i="8"/>
  <c r="L291" i="8" s="1"/>
  <c r="J12" i="9" l="1"/>
  <c r="K12" i="9"/>
  <c r="L720" i="8"/>
  <c r="E34" i="9"/>
  <c r="L42" i="8"/>
  <c r="E7" i="9"/>
  <c r="L243" i="8"/>
  <c r="E15" i="9"/>
  <c r="E18" i="9"/>
  <c r="L294" i="8"/>
  <c r="L283" i="8"/>
  <c r="E17" i="9"/>
  <c r="H101" i="7"/>
  <c r="Z101" i="7" s="1"/>
  <c r="AA101" i="7" s="1"/>
  <c r="E208" i="8"/>
  <c r="AX209" i="8" s="1"/>
  <c r="L12" i="9" l="1"/>
  <c r="I5" i="9"/>
  <c r="J5" i="9" s="1"/>
  <c r="J52" i="9" s="1"/>
  <c r="F18" i="9"/>
  <c r="L18" i="9" s="1"/>
  <c r="K18" i="9"/>
  <c r="F208" i="8"/>
  <c r="K208" i="8"/>
  <c r="BA209" i="8" s="1"/>
  <c r="K15" i="9"/>
  <c r="F15" i="9"/>
  <c r="L15" i="9" s="1"/>
  <c r="F17" i="9"/>
  <c r="L17" i="9" s="1"/>
  <c r="K17" i="9"/>
  <c r="F7" i="9"/>
  <c r="K7" i="9"/>
  <c r="F34" i="9"/>
  <c r="L34" i="9" s="1"/>
  <c r="K34" i="9"/>
  <c r="L7" i="9" l="1"/>
  <c r="L208" i="8"/>
  <c r="E14" i="9"/>
  <c r="F14" i="9" l="1"/>
  <c r="K14" i="9"/>
  <c r="L14" i="9" l="1"/>
  <c r="E5" i="9"/>
  <c r="F5" i="9" l="1"/>
  <c r="K5" i="9"/>
  <c r="L5" i="9" l="1"/>
  <c r="L52" i="9" s="1"/>
  <c r="F52" i="9"/>
</calcChain>
</file>

<file path=xl/comments1.xml><?xml version="1.0" encoding="utf-8"?>
<comments xmlns="http://schemas.openxmlformats.org/spreadsheetml/2006/main">
  <authors>
    <author>bohun</author>
  </authors>
  <commentList>
    <comment ref="G1" authorId="0" shapeId="0">
      <text>
        <r>
          <rPr>
            <b/>
            <sz val="11"/>
            <color indexed="81"/>
            <rFont val="Tahoma"/>
            <family val="2"/>
          </rPr>
          <t>2026</t>
        </r>
        <r>
          <rPr>
            <b/>
            <sz val="11"/>
            <color indexed="81"/>
            <rFont val="돋움"/>
            <family val="3"/>
            <charset val="129"/>
          </rPr>
          <t>년</t>
        </r>
        <r>
          <rPr>
            <b/>
            <sz val="11"/>
            <color indexed="81"/>
            <rFont val="Tahoma"/>
            <family val="2"/>
          </rPr>
          <t>4</t>
        </r>
        <r>
          <rPr>
            <b/>
            <sz val="11"/>
            <color indexed="81"/>
            <rFont val="돋움"/>
            <family val="3"/>
            <charset val="129"/>
          </rPr>
          <t>월</t>
        </r>
        <r>
          <rPr>
            <b/>
            <sz val="11"/>
            <color indexed="81"/>
            <rFont val="Tahoma"/>
            <family val="2"/>
          </rPr>
          <t>13</t>
        </r>
        <r>
          <rPr>
            <b/>
            <sz val="11"/>
            <color indexed="81"/>
            <rFont val="돋움"/>
            <family val="3"/>
            <charset val="129"/>
          </rPr>
          <t>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기준
기존</t>
        </r>
        <r>
          <rPr>
            <b/>
            <sz val="11"/>
            <color indexed="81"/>
            <rFont val="Tahoma"/>
            <family val="2"/>
          </rPr>
          <t xml:space="preserve"> 15% </t>
        </r>
        <r>
          <rPr>
            <b/>
            <sz val="11"/>
            <color indexed="81"/>
            <rFont val="돋움"/>
            <family val="3"/>
            <charset val="129"/>
          </rPr>
          <t>에서</t>
        </r>
        <r>
          <rPr>
            <b/>
            <sz val="11"/>
            <color indexed="81"/>
            <rFont val="Tahoma"/>
            <family val="2"/>
          </rPr>
          <t xml:space="preserve"> 17.5%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2.5% </t>
        </r>
        <r>
          <rPr>
            <b/>
            <sz val="11"/>
            <color indexed="81"/>
            <rFont val="돋움"/>
            <family val="3"/>
            <charset val="129"/>
          </rPr>
          <t>인상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J1" authorId="0" shapeId="0">
      <text>
        <r>
          <rPr>
            <b/>
            <sz val="12"/>
            <color indexed="81"/>
            <rFont val="Tahoma"/>
            <family val="2"/>
          </rPr>
          <t>2026</t>
        </r>
        <r>
          <rPr>
            <b/>
            <sz val="12"/>
            <color indexed="81"/>
            <rFont val="돋움"/>
            <family val="3"/>
            <charset val="129"/>
          </rPr>
          <t>년</t>
        </r>
        <r>
          <rPr>
            <b/>
            <sz val="12"/>
            <color indexed="81"/>
            <rFont val="Tahoma"/>
            <family val="2"/>
          </rPr>
          <t>4</t>
        </r>
        <r>
          <rPr>
            <b/>
            <sz val="12"/>
            <color indexed="81"/>
            <rFont val="돋움"/>
            <family val="3"/>
            <charset val="129"/>
          </rPr>
          <t>월</t>
        </r>
        <r>
          <rPr>
            <b/>
            <sz val="12"/>
            <color indexed="81"/>
            <rFont val="Tahoma"/>
            <family val="2"/>
          </rPr>
          <t>13</t>
        </r>
        <r>
          <rPr>
            <b/>
            <sz val="12"/>
            <color indexed="81"/>
            <rFont val="돋움"/>
            <family val="3"/>
            <charset val="129"/>
          </rPr>
          <t>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
기존</t>
        </r>
        <r>
          <rPr>
            <b/>
            <sz val="12"/>
            <color indexed="81"/>
            <rFont val="Tahoma"/>
            <family val="2"/>
          </rPr>
          <t xml:space="preserve"> 4.6% </t>
        </r>
        <r>
          <rPr>
            <b/>
            <sz val="12"/>
            <color indexed="81"/>
            <rFont val="돋움"/>
            <family val="3"/>
            <charset val="129"/>
          </rPr>
          <t>에서</t>
        </r>
        <r>
          <rPr>
            <b/>
            <sz val="12"/>
            <color indexed="81"/>
            <rFont val="Tahoma"/>
            <family val="2"/>
          </rPr>
          <t xml:space="preserve"> 5%</t>
        </r>
        <r>
          <rPr>
            <b/>
            <sz val="12"/>
            <color indexed="81"/>
            <rFont val="돋움"/>
            <family val="3"/>
            <charset val="129"/>
          </rPr>
          <t>로</t>
        </r>
        <r>
          <rPr>
            <b/>
            <sz val="12"/>
            <color indexed="81"/>
            <rFont val="Tahoma"/>
            <family val="2"/>
          </rPr>
          <t xml:space="preserve"> 0.4% </t>
        </r>
        <r>
          <rPr>
            <b/>
            <sz val="12"/>
            <color indexed="81"/>
            <rFont val="돋움"/>
            <family val="3"/>
            <charset val="129"/>
          </rPr>
          <t>인상</t>
        </r>
      </text>
    </comment>
    <comment ref="K1" authorId="0" shapeId="0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</t>
        </r>
        <r>
          <rPr>
            <sz val="18"/>
            <color indexed="81"/>
            <rFont val="Tahoma"/>
            <family val="2"/>
          </rPr>
          <t xml:space="preserve"> 4</t>
        </r>
        <r>
          <rPr>
            <sz val="18"/>
            <color indexed="81"/>
            <rFont val="돋움"/>
            <family val="3"/>
            <charset val="129"/>
          </rPr>
          <t>월</t>
        </r>
        <r>
          <rPr>
            <sz val="18"/>
            <color indexed="81"/>
            <rFont val="Tahoma"/>
            <family val="2"/>
          </rPr>
          <t xml:space="preserve"> 13</t>
        </r>
        <r>
          <rPr>
            <sz val="18"/>
            <color indexed="81"/>
            <rFont val="돋움"/>
            <family val="3"/>
            <charset val="129"/>
          </rPr>
          <t>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기준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산업안전보건관리비</t>
        </r>
        <r>
          <rPr>
            <sz val="18"/>
            <color indexed="81"/>
            <rFont val="Tahoma"/>
            <family val="2"/>
          </rPr>
          <t xml:space="preserve"> 5</t>
        </r>
        <r>
          <rPr>
            <sz val="18"/>
            <color indexed="81"/>
            <rFont val="돋움"/>
            <family val="3"/>
            <charset val="129"/>
          </rPr>
          <t>억미만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건축공사</t>
        </r>
        <r>
          <rPr>
            <sz val="18"/>
            <color indexed="81"/>
            <rFont val="Tahoma"/>
            <family val="2"/>
          </rPr>
          <t xml:space="preserve"> 3.11%
</t>
        </r>
        <r>
          <rPr>
            <sz val="18"/>
            <color indexed="81"/>
            <rFont val="돋움"/>
            <family val="3"/>
            <charset val="129"/>
          </rPr>
          <t>계산식</t>
        </r>
        <r>
          <rPr>
            <sz val="18"/>
            <color indexed="81"/>
            <rFont val="Tahoma"/>
            <family val="2"/>
          </rPr>
          <t>:(</t>
        </r>
        <r>
          <rPr>
            <sz val="18"/>
            <color indexed="81"/>
            <rFont val="돋움"/>
            <family val="3"/>
            <charset val="129"/>
          </rPr>
          <t>재료비</t>
        </r>
        <r>
          <rPr>
            <sz val="18"/>
            <color indexed="81"/>
            <rFont val="Tahoma"/>
            <family val="2"/>
          </rPr>
          <t>+</t>
        </r>
        <r>
          <rPr>
            <sz val="18"/>
            <color indexed="81"/>
            <rFont val="돋움"/>
            <family val="3"/>
            <charset val="129"/>
          </rPr>
          <t>직접노무비</t>
        </r>
        <r>
          <rPr>
            <sz val="18"/>
            <color indexed="81"/>
            <rFont val="Tahoma"/>
            <family val="2"/>
          </rPr>
          <t>)*3.11%</t>
        </r>
      </text>
    </comment>
    <comment ref="L1" authorId="0" shapeId="0">
      <text>
        <r>
          <rPr>
            <b/>
            <sz val="14"/>
            <color indexed="81"/>
            <rFont val="Tahoma"/>
            <family val="2"/>
          </rPr>
          <t>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건축공사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간접공사비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적용기준</t>
        </r>
        <r>
          <rPr>
            <b/>
            <sz val="14"/>
            <color indexed="81"/>
            <rFont val="Tahoma"/>
            <family val="2"/>
          </rPr>
          <t>(2026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4</t>
        </r>
        <r>
          <rPr>
            <b/>
            <sz val="14"/>
            <color indexed="81"/>
            <rFont val="돋움"/>
            <family val="3"/>
            <charset val="129"/>
          </rPr>
          <t>월</t>
        </r>
        <r>
          <rPr>
            <b/>
            <sz val="14"/>
            <color indexed="81"/>
            <rFont val="Tahoma"/>
            <family val="2"/>
          </rPr>
          <t xml:space="preserve">) 
</t>
        </r>
        <r>
          <rPr>
            <b/>
            <sz val="14"/>
            <color indexed="81"/>
            <rFont val="돋움"/>
            <family val="3"/>
            <charset val="129"/>
          </rPr>
          <t>노무비</t>
        </r>
        <r>
          <rPr>
            <b/>
            <sz val="14"/>
            <color indexed="81"/>
            <rFont val="Tahoma"/>
            <family val="2"/>
          </rPr>
          <t xml:space="preserve"> * 1.01%(</t>
        </r>
        <r>
          <rPr>
            <b/>
            <sz val="14"/>
            <color indexed="81"/>
            <rFont val="돋움"/>
            <family val="3"/>
            <charset val="129"/>
          </rPr>
          <t>상반기하고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변동없음</t>
        </r>
        <r>
          <rPr>
            <b/>
            <sz val="14"/>
            <color indexed="81"/>
            <rFont val="Tahoma"/>
            <family val="2"/>
          </rPr>
          <t>)</t>
        </r>
      </text>
    </comment>
    <comment ref="M1" authorId="0" shapeId="0">
      <text>
        <r>
          <rPr>
            <b/>
            <sz val="12"/>
            <color indexed="81"/>
            <rFont val="Tahoma"/>
            <family val="2"/>
          </rPr>
          <t>bohun:</t>
        </r>
        <r>
          <rPr>
            <sz val="12"/>
            <color indexed="81"/>
            <rFont val="Tahoma"/>
            <family val="2"/>
          </rPr>
          <t xml:space="preserve">
2026</t>
        </r>
        <r>
          <rPr>
            <sz val="12"/>
            <color indexed="81"/>
            <rFont val="돋움"/>
            <family val="3"/>
            <charset val="129"/>
          </rPr>
          <t>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건축공사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간접공사비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적용기준</t>
        </r>
        <r>
          <rPr>
            <sz val="12"/>
            <color indexed="81"/>
            <rFont val="Tahoma"/>
            <family val="2"/>
          </rPr>
          <t>(2026</t>
        </r>
        <r>
          <rPr>
            <sz val="12"/>
            <color indexed="81"/>
            <rFont val="돋움"/>
            <family val="3"/>
            <charset val="129"/>
          </rPr>
          <t>년</t>
        </r>
        <r>
          <rPr>
            <sz val="12"/>
            <color indexed="81"/>
            <rFont val="Tahoma"/>
            <family val="2"/>
          </rPr>
          <t xml:space="preserve"> 4</t>
        </r>
        <r>
          <rPr>
            <sz val="12"/>
            <color indexed="81"/>
            <rFont val="돋움"/>
            <family val="3"/>
            <charset val="129"/>
          </rPr>
          <t>월</t>
        </r>
        <r>
          <rPr>
            <sz val="12"/>
            <color indexed="81"/>
            <rFont val="Tahoma"/>
            <family val="2"/>
          </rPr>
          <t xml:space="preserve">) 
</t>
        </r>
        <r>
          <rPr>
            <sz val="12"/>
            <color indexed="81"/>
            <rFont val="돋움"/>
            <family val="3"/>
            <charset val="129"/>
          </rPr>
          <t>공사기간</t>
        </r>
        <r>
          <rPr>
            <sz val="12"/>
            <color indexed="81"/>
            <rFont val="Tahoma"/>
            <family val="2"/>
          </rPr>
          <t xml:space="preserve"> 30</t>
        </r>
        <r>
          <rPr>
            <sz val="12"/>
            <color indexed="81"/>
            <rFont val="돋움"/>
            <family val="3"/>
            <charset val="129"/>
          </rPr>
          <t>일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이상인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경우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직접노무비</t>
        </r>
        <r>
          <rPr>
            <sz val="12"/>
            <color indexed="81"/>
            <rFont val="Tahoma"/>
            <family val="2"/>
          </rPr>
          <t xml:space="preserve"> * 3.595%</t>
        </r>
      </text>
    </comment>
    <comment ref="N1" authorId="0" shapeId="0">
      <text>
        <r>
          <rPr>
            <sz val="14"/>
            <color indexed="81"/>
            <rFont val="Tahoma"/>
            <family val="2"/>
          </rPr>
          <t>2026</t>
        </r>
        <r>
          <rPr>
            <sz val="14"/>
            <color indexed="81"/>
            <rFont val="돋움"/>
            <family val="3"/>
            <charset val="129"/>
          </rPr>
          <t>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건축공사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간접공사비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적용기준</t>
        </r>
        <r>
          <rPr>
            <sz val="14"/>
            <color indexed="81"/>
            <rFont val="Tahoma"/>
            <family val="2"/>
          </rPr>
          <t>(2026</t>
        </r>
        <r>
          <rPr>
            <sz val="14"/>
            <color indexed="81"/>
            <rFont val="돋움"/>
            <family val="3"/>
            <charset val="129"/>
          </rPr>
          <t>년</t>
        </r>
        <r>
          <rPr>
            <sz val="14"/>
            <color indexed="81"/>
            <rFont val="Tahoma"/>
            <family val="2"/>
          </rPr>
          <t xml:space="preserve"> 4</t>
        </r>
        <r>
          <rPr>
            <sz val="14"/>
            <color indexed="81"/>
            <rFont val="돋움"/>
            <family val="3"/>
            <charset val="129"/>
          </rPr>
          <t>월</t>
        </r>
        <r>
          <rPr>
            <sz val="14"/>
            <color indexed="81"/>
            <rFont val="Tahoma"/>
            <family val="2"/>
          </rPr>
          <t xml:space="preserve">) 
</t>
        </r>
        <r>
          <rPr>
            <sz val="14"/>
            <color indexed="81"/>
            <rFont val="돋움"/>
            <family val="3"/>
            <charset val="129"/>
          </rPr>
          <t>직접노무비</t>
        </r>
        <r>
          <rPr>
            <sz val="14"/>
            <color indexed="81"/>
            <rFont val="Tahoma"/>
            <family val="2"/>
          </rPr>
          <t xml:space="preserve"> * 4.75%</t>
        </r>
      </text>
    </comment>
    <comment ref="O1" authorId="0" shapeId="0">
      <text>
        <r>
          <rPr>
            <b/>
            <sz val="14"/>
            <color indexed="81"/>
            <rFont val="Tahoma"/>
            <family val="2"/>
          </rPr>
          <t>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건축공사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간접공사비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적용기준</t>
        </r>
        <r>
          <rPr>
            <b/>
            <sz val="14"/>
            <color indexed="81"/>
            <rFont val="Tahoma"/>
            <family val="2"/>
          </rPr>
          <t>(2026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4</t>
        </r>
        <r>
          <rPr>
            <b/>
            <sz val="14"/>
            <color indexed="81"/>
            <rFont val="돋움"/>
            <family val="3"/>
            <charset val="129"/>
          </rPr>
          <t>월</t>
        </r>
        <r>
          <rPr>
            <b/>
            <sz val="14"/>
            <color indexed="81"/>
            <rFont val="Tahoma"/>
            <family val="2"/>
          </rPr>
          <t xml:space="preserve">) </t>
        </r>
        <r>
          <rPr>
            <sz val="14"/>
            <color indexed="81"/>
            <rFont val="Tahoma"/>
            <family val="2"/>
          </rPr>
          <t xml:space="preserve">
(</t>
        </r>
        <r>
          <rPr>
            <sz val="14"/>
            <color indexed="81"/>
            <rFont val="돋움"/>
            <family val="3"/>
            <charset val="129"/>
          </rPr>
          <t>재료비</t>
        </r>
        <r>
          <rPr>
            <sz val="14"/>
            <color indexed="81"/>
            <rFont val="Tahoma"/>
            <family val="2"/>
          </rPr>
          <t>+</t>
        </r>
        <r>
          <rPr>
            <sz val="14"/>
            <color indexed="81"/>
            <rFont val="돋움"/>
            <family val="3"/>
            <charset val="129"/>
          </rPr>
          <t>직접노무비</t>
        </r>
        <r>
          <rPr>
            <sz val="14"/>
            <color indexed="81"/>
            <rFont val="Tahoma"/>
            <family val="2"/>
          </rPr>
          <t>) * 3.11%</t>
        </r>
      </text>
    </comment>
  </commentList>
</comments>
</file>

<file path=xl/sharedStrings.xml><?xml version="1.0" encoding="utf-8"?>
<sst xmlns="http://schemas.openxmlformats.org/spreadsheetml/2006/main" count="62245" uniqueCount="8333">
  <si>
    <t>공 종 별 집 계 표</t>
  </si>
  <si>
    <t>[ 한국보훈복지의료공단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</si>
  <si>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</si>
  <si>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</si>
  <si>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</si>
  <si>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</si>
  <si>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</si>
  <si>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</si>
  <si>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</si>
  <si>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</si>
  <si>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</si>
  <si>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</si>
  <si>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</si>
  <si>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</si>
  <si>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</si>
  <si>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</si>
  <si>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</si>
  <si>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</si>
  <si>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</si>
  <si>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</si>
  <si>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</si>
  <si>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</si>
  <si>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</si>
  <si>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</si>
  <si>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</si>
  <si>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</si>
  <si>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</si>
  <si>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</si>
  <si>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</si>
  <si>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</si>
  <si>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</si>
  <si>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</si>
  <si>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</si>
  <si>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</si>
  <si>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</si>
  <si>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</si>
  <si>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</si>
  <si>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</si>
  <si>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</si>
  <si>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</si>
  <si>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</si>
  <si>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</si>
  <si>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</si>
  <si>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</si>
  <si>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</si>
  <si>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</si>
  <si>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</si>
  <si>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</si>
  <si>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</si>
  <si>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</si>
  <si>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</si>
  <si>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한국보훈복지의료공단</t>
  </si>
  <si>
    <t/>
  </si>
  <si>
    <t>01</t>
  </si>
  <si>
    <t>0101  1~10</t>
  </si>
  <si>
    <t>0101</t>
  </si>
  <si>
    <t>01-01 도배(합지,벽면) / 합판·석고보드면</t>
  </si>
  <si>
    <t>초배지 시공(합지, 폭90Cm이상, 180g/m2 이상)</t>
  </si>
  <si>
    <t>M2</t>
  </si>
  <si>
    <t>호표 1</t>
  </si>
  <si>
    <t>5062818DDD53DE257977CAC19BEFE2</t>
  </si>
  <si>
    <t>T</t>
  </si>
  <si>
    <t>F</t>
  </si>
  <si>
    <t>01015062818DDD53DE257977CAC19BEFE2</t>
  </si>
  <si>
    <t>01-02 도배(합지,벽면) / 콘크리트·모르타르면</t>
  </si>
  <si>
    <t>호표 2</t>
  </si>
  <si>
    <t>5062818DDD53DE227C39D8C16133F0</t>
  </si>
  <si>
    <t>01015062818DDD53DE227C39D8C16133F0</t>
  </si>
  <si>
    <t>02-01 도배(합지, 천정면) / 합판·석고보드면</t>
  </si>
  <si>
    <t>호표 3</t>
  </si>
  <si>
    <t>5062818DDD53DE237EAA756199BD98</t>
  </si>
  <si>
    <t>01015062818DDD53DE237EAA756199BD98</t>
  </si>
  <si>
    <t>02-02 도배(합지, 천정면) / 콘크리트·모르타르면</t>
  </si>
  <si>
    <t>호표 4</t>
  </si>
  <si>
    <t>5062818DDD53DE2071609EC1CEE9E5</t>
  </si>
  <si>
    <t>01015062818DDD53DE2071609EC1CEE9E5</t>
  </si>
  <si>
    <t>03-01 도배(실크, 벽면) / 합판·석고보드면</t>
  </si>
  <si>
    <t>실크벽지(초배유)</t>
  </si>
  <si>
    <t>호표 5</t>
  </si>
  <si>
    <t>5062818DDD53DE257977CAC19BE815</t>
  </si>
  <si>
    <t>01015062818DDD53DE257977CAC19BE815</t>
  </si>
  <si>
    <t>03-02 도배(실크, 벽면) / 콘크리트·모르타르면</t>
  </si>
  <si>
    <t>호표 6</t>
  </si>
  <si>
    <t>5062818DDD53DE227C39D8C16134D9</t>
  </si>
  <si>
    <t>01015062818DDD53DE227C39D8C16134D9</t>
  </si>
  <si>
    <t>04-01 도배(실크, 천정면) / 합판·석고보드면</t>
  </si>
  <si>
    <t>호표 7</t>
  </si>
  <si>
    <t>5062818DDD53DE237EAA756199BA64</t>
  </si>
  <si>
    <t>01015062818DDD53DE237EAA756199BA64</t>
  </si>
  <si>
    <t>04-02 도배(실크, 천정면) / 콘크리트·모르타르면</t>
  </si>
  <si>
    <t>호표 8</t>
  </si>
  <si>
    <t>5062818DDD53DE2071609EC1CEEE67</t>
  </si>
  <si>
    <t>01015062818DDD53DE2071609EC1CEEE67</t>
  </si>
  <si>
    <t>05 도배(본드)</t>
  </si>
  <si>
    <t>페인트위(본드,바인드,부직포)</t>
  </si>
  <si>
    <t>호표 9</t>
  </si>
  <si>
    <t>5062818DDD53DE257977CAC19BE816</t>
  </si>
  <si>
    <t>01015062818DDD53DE257977CAC19BE816</t>
  </si>
  <si>
    <t>06 장판(2T)</t>
  </si>
  <si>
    <t>T=2mm(경보행용)</t>
  </si>
  <si>
    <t>호표 10</t>
  </si>
  <si>
    <t>5062818DEFA19B2770806FB179BFC2</t>
  </si>
  <si>
    <t>01015062818DEFA19B2770806FB179BFC2</t>
  </si>
  <si>
    <t>07 장판(2.3T)</t>
  </si>
  <si>
    <t>T=2.3mm(중보행용)</t>
  </si>
  <si>
    <t>호표 11</t>
  </si>
  <si>
    <t>5062818DEFA19B2770806FB17A42DB</t>
  </si>
  <si>
    <t>01015062818DEFA19B2770806FB17A42DB</t>
  </si>
  <si>
    <t>08 강화마루 설치 (제거+설치)</t>
  </si>
  <si>
    <t>(제거+붙이기)보양포함</t>
  </si>
  <si>
    <t>호표 12</t>
  </si>
  <si>
    <t>5062E18466D98C25760D822135FB88</t>
  </si>
  <si>
    <t>01015062E18466D98C25760D822135FB88</t>
  </si>
  <si>
    <t>09 비닐타일붙임 (왁스 무)</t>
  </si>
  <si>
    <t>2.0T, 300*300, 왁스 무</t>
  </si>
  <si>
    <t>호표 13</t>
  </si>
  <si>
    <t>5062818DEFA19B26763497E177350F</t>
  </si>
  <si>
    <t>01015062818DEFA19B26763497E177350F</t>
  </si>
  <si>
    <t>10 비닐타일붙임 (왁스 유)</t>
  </si>
  <si>
    <t>2.0T, 300*300, 왁스 유</t>
  </si>
  <si>
    <t>호표 14</t>
  </si>
  <si>
    <t>5062818DEFA19B26763497E177350C</t>
  </si>
  <si>
    <t>01015062818DEFA19B26763497E177350C</t>
  </si>
  <si>
    <t>[ 합           계 ]</t>
  </si>
  <si>
    <t>TOTAL</t>
  </si>
  <si>
    <t>0102  11~20</t>
  </si>
  <si>
    <t>0102</t>
  </si>
  <si>
    <t>11-01 단열도배(5mm) / 합판·석고보드면, 벽</t>
  </si>
  <si>
    <t>두께 5㎜</t>
  </si>
  <si>
    <t>호표 15</t>
  </si>
  <si>
    <t>5062818DDD53DE267BE05CF107C6E8</t>
  </si>
  <si>
    <t>01025062818DDD53DE267BE05CF107C6E8</t>
  </si>
  <si>
    <t>11-02 단열도배(5mm) / 콘크리트·모르타르면, 벽</t>
  </si>
  <si>
    <t>호표 16</t>
  </si>
  <si>
    <t>5062818DDD53DE267BE05CF107C583</t>
  </si>
  <si>
    <t>01025062818DDD53DE267BE05CF107C583</t>
  </si>
  <si>
    <t>12-01 단열도배(10mm) / 합판·석고보드면, 벽</t>
  </si>
  <si>
    <t>두께 10㎜</t>
  </si>
  <si>
    <t>호표 17</t>
  </si>
  <si>
    <t>5062818DDD53DE267BE05CF107C6EB</t>
  </si>
  <si>
    <t>01025062818DDD53DE267BE05CF107C6EB</t>
  </si>
  <si>
    <t>12-02 단열도배(10mm) / 콘크리트·모르타르면, 벽</t>
  </si>
  <si>
    <t>호표 18</t>
  </si>
  <si>
    <t>5062818DDD53DE267BE05CF107C580</t>
  </si>
  <si>
    <t>01025062818DDD53DE267BE05CF107C580</t>
  </si>
  <si>
    <t>13-01 모르타르바름(6mm) / 바닥</t>
  </si>
  <si>
    <t>6mm, 1회</t>
  </si>
  <si>
    <t>호표 19</t>
  </si>
  <si>
    <t>5062018289A0552370481AB1522435</t>
  </si>
  <si>
    <t>01025062018289A0552370481AB1522435</t>
  </si>
  <si>
    <t>13-02 모르타르바름(6mm) / 내벽, 3.6m 이하</t>
  </si>
  <si>
    <t>호표 20</t>
  </si>
  <si>
    <t>5062018289A0712C712BFF016C7AEF</t>
  </si>
  <si>
    <t>01025062018289A0712C712BFF016C7AEF</t>
  </si>
  <si>
    <t>13-03 모르타르바름(6mm) / 내벽, 3.6m 초과</t>
  </si>
  <si>
    <t>호표 21</t>
  </si>
  <si>
    <t>5062018289A0712C710F17D191BE25</t>
  </si>
  <si>
    <t>01025062018289A0712C710F17D191BE25</t>
  </si>
  <si>
    <t>14-01 모르타르바름(30mm) / 바닥</t>
  </si>
  <si>
    <t>30mm, 1회</t>
  </si>
  <si>
    <t>호표 22</t>
  </si>
  <si>
    <t>5062018289A0552370481AB1511B64</t>
  </si>
  <si>
    <t>01025062018289A0552370481AB1511B64</t>
  </si>
  <si>
    <t>14-02 모르타르바름(30mm) / 내벽, 3.6m 이하</t>
  </si>
  <si>
    <t>호표 23</t>
  </si>
  <si>
    <t>5062018289A0712C712BFF313E2BF4</t>
  </si>
  <si>
    <t>01025062018289A0712C712BFF313E2BF4</t>
  </si>
  <si>
    <t>14-03 모르타르바름(30mm) / 내벽, 3.6m 초과</t>
  </si>
  <si>
    <t>호표 24</t>
  </si>
  <si>
    <t>5062018289A0712C710F17E1BED0B3</t>
  </si>
  <si>
    <t>01025062018289A0712C710F17E1BED0B3</t>
  </si>
  <si>
    <t>15 시트방수(벽)</t>
  </si>
  <si>
    <t>접착식</t>
  </si>
  <si>
    <t>호표 25</t>
  </si>
  <si>
    <t>5062F18AC396202C73DEF0D186A41B</t>
  </si>
  <si>
    <t>01025062F18AC396202C73DEF0D186A41B</t>
  </si>
  <si>
    <t>16 시트방수(바닥)</t>
  </si>
  <si>
    <t>호표 26</t>
  </si>
  <si>
    <t>5062F18AC3A09F2676D07EE19AD18A</t>
  </si>
  <si>
    <t>01025062F18AC3A09F2676D07EE19AD18A</t>
  </si>
  <si>
    <t>17 몰딩 (반자돌림)</t>
  </si>
  <si>
    <t>PVC, 20x20(mm), 몰딩 고정대 포함</t>
  </si>
  <si>
    <t>M</t>
  </si>
  <si>
    <t>호표 27</t>
  </si>
  <si>
    <t>5062818D6A7746287AE555A1CCB441</t>
  </si>
  <si>
    <t>01025062818D6A7746287AE555A1CCB441</t>
  </si>
  <si>
    <t>18 몰딩 (반자돌림)</t>
  </si>
  <si>
    <t>40x12(mm)(합성수지위비닐시트)</t>
  </si>
  <si>
    <t>호표 28</t>
  </si>
  <si>
    <t>5062818D6A7746287AE555A1CCB442</t>
  </si>
  <si>
    <t>01025062818D6A7746287AE555A1CCB442</t>
  </si>
  <si>
    <t>19-01 걸레받이 설치(철거포함) / 합성수지류</t>
  </si>
  <si>
    <t>75mm,철거포함</t>
  </si>
  <si>
    <t>호표 29</t>
  </si>
  <si>
    <t>5062818DEFEF172372C986D124B408</t>
  </si>
  <si>
    <t>01025062818DEFEF172372C986D124B408</t>
  </si>
  <si>
    <t>19-02 걸레받이 설치(철거포함) / 중밀도섬유판</t>
  </si>
  <si>
    <t>호표 30</t>
  </si>
  <si>
    <t>5062818DEFEF062875F71321F43AC5</t>
  </si>
  <si>
    <t>01025062818DEFEF062875F71321F43AC5</t>
  </si>
  <si>
    <t>20 벽체합판설치(4.8T)</t>
  </si>
  <si>
    <t>띠장, 절단 및 설치작업 포함</t>
  </si>
  <si>
    <t>호표 31</t>
  </si>
  <si>
    <t>5062818DCC949B24793BB1B1FC8964</t>
  </si>
  <si>
    <t>01025062818DCC949B24793BB1B1FC8964</t>
  </si>
  <si>
    <t>0103  21~30</t>
  </si>
  <si>
    <t>0103</t>
  </si>
  <si>
    <t>21 벽체합판설치(12T)</t>
  </si>
  <si>
    <t>호표 32</t>
  </si>
  <si>
    <t>5062818DCC949B24793BB1B1FC8967</t>
  </si>
  <si>
    <t>01035062818DCC949B24793BB1B1FC8967</t>
  </si>
  <si>
    <t>22 석고판 본드붙임(벽, 방화9.5mm)</t>
  </si>
  <si>
    <t>벽, 바탕, 방화 9.5T</t>
  </si>
  <si>
    <t>호표 33</t>
  </si>
  <si>
    <t>5062818DCCFD3426740203F162E83E</t>
  </si>
  <si>
    <t>01035062818DCCFD3426740203F162E83E</t>
  </si>
  <si>
    <t>23 석고판 본드붙임(천장, 방화9.5mm)</t>
  </si>
  <si>
    <t>천장, 바탕, 방화 9.5T</t>
  </si>
  <si>
    <t>호표 34</t>
  </si>
  <si>
    <t>5062818DCCFD3426740203F162E83D</t>
  </si>
  <si>
    <t>01035062818DCCFD3426740203F162E83D</t>
  </si>
  <si>
    <t>24 석고판 못붙임(벽, 방화9.5mm)</t>
  </si>
  <si>
    <t>호표 35</t>
  </si>
  <si>
    <t>5062818DCCFD0F22701D94D11B9BFF</t>
  </si>
  <si>
    <t>01035062818DCCFD0F22701D94D11B9BFF</t>
  </si>
  <si>
    <t>25 석고판 못붙임(천장, 방화9.5mm)</t>
  </si>
  <si>
    <t>호표 36</t>
  </si>
  <si>
    <t>5062818DCCFD0F2177A06081D6B777</t>
  </si>
  <si>
    <t>01035062818DCCFD0F2177A06081D6B777</t>
  </si>
  <si>
    <t>26 석고판 본드붙임(벽, 방수9.5mm)</t>
  </si>
  <si>
    <t>벽, 바탕, 방수 9.5T</t>
  </si>
  <si>
    <t>호표 37</t>
  </si>
  <si>
    <t>5062818DCCFD3426740203F162E83C</t>
  </si>
  <si>
    <t>01035062818DCCFD3426740203F162E83C</t>
  </si>
  <si>
    <t>27 석고판 못붙임(천장, 방수9.5mm)</t>
  </si>
  <si>
    <t>천장, 바탕, 방수 9.5T</t>
  </si>
  <si>
    <t>호표 38</t>
  </si>
  <si>
    <t>5062818DCCFD0F2177A06081D6B774</t>
  </si>
  <si>
    <t>01035062818DCCFD0F2177A06081D6B774</t>
  </si>
  <si>
    <t>28 석고판 못붙임(벽, 방수12.5.mm)</t>
  </si>
  <si>
    <t>벽, 바탕, 방수 12.5T</t>
  </si>
  <si>
    <t>호표 39</t>
  </si>
  <si>
    <t>5062818DCCFD0F22701D94D11B9BFC</t>
  </si>
  <si>
    <t>01035062818DCCFD0F22701D94D11B9BFC</t>
  </si>
  <si>
    <t>29 석고판 본드붙임(천장, 방수12.5.mm)</t>
  </si>
  <si>
    <t>천장, 바탕, 방수 12.5T</t>
  </si>
  <si>
    <t>호표 40</t>
  </si>
  <si>
    <t>5062818DCCFD3426740203F162E83B</t>
  </si>
  <si>
    <t>01035062818DCCFD3426740203F162E83B</t>
  </si>
  <si>
    <t>30 석고판 못붙임(벽, 방화12.5.mm)</t>
  </si>
  <si>
    <t>벽, 방화12.5.mm</t>
  </si>
  <si>
    <t>호표 41</t>
  </si>
  <si>
    <t>5062818DCCFD0F22701D94D11B9BFD</t>
  </si>
  <si>
    <t>01035062818DCCFD0F22701D94D11B9BFD</t>
  </si>
  <si>
    <t>0104  31~40</t>
  </si>
  <si>
    <t>0104</t>
  </si>
  <si>
    <t>31 석고판 못붙임(벽, 방수9.5mm)</t>
  </si>
  <si>
    <t>벽, 방수9.5mm</t>
  </si>
  <si>
    <t>호표 42</t>
  </si>
  <si>
    <t>5062818DCCFD0F22701D94D11B9BFA</t>
  </si>
  <si>
    <t>01045062818DCCFD0F22701D94D11B9BFA</t>
  </si>
  <si>
    <t>32 석고판 본드붙임(벽, 방화12.5.mm)</t>
  </si>
  <si>
    <t>호표 43</t>
  </si>
  <si>
    <t>5062818DCCFD3426740203F162E83A</t>
  </si>
  <si>
    <t>01045062818DCCFD3426740203F162E83A</t>
  </si>
  <si>
    <t>33 석고판 본드붙임(벽, 방수12.5.mm)</t>
  </si>
  <si>
    <t>벽, 방수12.5.mm</t>
  </si>
  <si>
    <t>호표 44</t>
  </si>
  <si>
    <t>5062818DCCFD3426740203F162E839</t>
  </si>
  <si>
    <t>01045062818DCCFD3426740203F162E839</t>
  </si>
  <si>
    <t>34 석고판 못붙임(천장, 방화12.5.mm)</t>
  </si>
  <si>
    <t>천장, 방화12.5.mm</t>
  </si>
  <si>
    <t>호표 45</t>
  </si>
  <si>
    <t>5062818DCCFD0F2177A06081D6B775</t>
  </si>
  <si>
    <t>01045062818DCCFD0F2177A06081D6B775</t>
  </si>
  <si>
    <t>35 석고판 못붙임(천장, 방수12.5.mm)</t>
  </si>
  <si>
    <t>천장, 방수12.5.mm</t>
  </si>
  <si>
    <t>호표 46</t>
  </si>
  <si>
    <t>5062818DCCFD0F2177A06081D6B772</t>
  </si>
  <si>
    <t>01045062818DCCFD0F2177A06081D6B772</t>
  </si>
  <si>
    <t>36 석고판 본드붙임(천장, 방화12.5.mm)</t>
  </si>
  <si>
    <t>호표 47</t>
  </si>
  <si>
    <t>5062818DCCFD3426740203F162E838</t>
  </si>
  <si>
    <t>01045062818DCCFD3426740203F162E838</t>
  </si>
  <si>
    <t>37 석고판 본드붙임(천장, 방수9.5mm)</t>
  </si>
  <si>
    <t>천장, 방수9.5mm</t>
  </si>
  <si>
    <t>호표 48</t>
  </si>
  <si>
    <t>5062818DCCFD3426740203F162E837</t>
  </si>
  <si>
    <t>01045062818DCCFD3426740203F162E837</t>
  </si>
  <si>
    <t>38 반자틀설치</t>
  </si>
  <si>
    <t>철물 소요 비용 포함</t>
  </si>
  <si>
    <t>호표 49</t>
  </si>
  <si>
    <t>5062E1845433FF2D784090D17C473D</t>
  </si>
  <si>
    <t>01045062E1845433FF2D784090D17C473D</t>
  </si>
  <si>
    <t>39 벽체띠장</t>
  </si>
  <si>
    <t>호표 50</t>
  </si>
  <si>
    <t>5062E1845417312979EF09D16F48EC</t>
  </si>
  <si>
    <t>01045062E1845417312979EF09D16F48EC</t>
  </si>
  <si>
    <t>40 천장합판설치(2.7t)</t>
  </si>
  <si>
    <t>2.7t</t>
  </si>
  <si>
    <t>호표 51</t>
  </si>
  <si>
    <t>5062818DCC949B24793BB1B1FC8966</t>
  </si>
  <si>
    <t>01045062818DCC949B24793BB1B1FC8966</t>
  </si>
  <si>
    <t>0105  41~50</t>
  </si>
  <si>
    <t>0105</t>
  </si>
  <si>
    <t>41 천장합판설치(4.8t)</t>
  </si>
  <si>
    <t>4.8t</t>
  </si>
  <si>
    <t>호표 52</t>
  </si>
  <si>
    <t>5062818DCC949B24793BB1B1FC8961</t>
  </si>
  <si>
    <t>01055062818DCC949B24793BB1B1FC8961</t>
  </si>
  <si>
    <t>42 욕실천장재설치(돔형)</t>
  </si>
  <si>
    <t>SMC욕실천장(돔형),반자틀 포함</t>
  </si>
  <si>
    <t>호표 53</t>
  </si>
  <si>
    <t>5062818DCCC1E32A73F89FF1054B4E</t>
  </si>
  <si>
    <t>01055062818DCCC1E32A73F89FF1054B4E</t>
  </si>
  <si>
    <t>43 욕실천장재설치(일반형)</t>
  </si>
  <si>
    <t>호표 54</t>
  </si>
  <si>
    <t>5062818DCCC1E32A73F89FF1054B4C</t>
  </si>
  <si>
    <t>01055062818DCCC1E32A73F89FF1054B4C</t>
  </si>
  <si>
    <t>44 천장재설치 (리빙우드 10T)</t>
  </si>
  <si>
    <t>10t, 리빙우드, 반자틀 포함</t>
  </si>
  <si>
    <t>호표 55</t>
  </si>
  <si>
    <t>5062818DCCC1E32A73F89FF1054B4B</t>
  </si>
  <si>
    <t>01055062818DCCC1E32A73F89FF1054B4B</t>
  </si>
  <si>
    <t>45 시멘트액체방수(바닥)</t>
  </si>
  <si>
    <t>바탕청소-시멘트페이스트(1차)-방수액침투-시멘트페이스트2차-모르타르바름</t>
  </si>
  <si>
    <t>호표 56</t>
  </si>
  <si>
    <t>5062F18A7B8CEC2E70B7EA21297752</t>
  </si>
  <si>
    <t>01055062F18A7B8CEC2E70B7EA21297752</t>
  </si>
  <si>
    <t>46 시멘트액체방수(벽)</t>
  </si>
  <si>
    <t>바탕청소-바탕접착-시멘트페이스트(1차)-모르타르바름</t>
  </si>
  <si>
    <t>호표 57</t>
  </si>
  <si>
    <t>5062F18A7BB8392B7623A46198A2A1</t>
  </si>
  <si>
    <t>01055062F18A7BB8392B7623A46198A2A1</t>
  </si>
  <si>
    <t>47 석재타일붙이기</t>
  </si>
  <si>
    <t>100*100, 바탕30+압착5</t>
  </si>
  <si>
    <t>호표 58</t>
  </si>
  <si>
    <t>5062A182DF502A257CEF0B91800B3A</t>
  </si>
  <si>
    <t>01055062A182DF502A257CEF0B91800B3A</t>
  </si>
  <si>
    <t>48 도기질 타일붙이기(벽,떠붙임) / 바탕 24mm</t>
  </si>
  <si>
    <t>300*600mm ,떠붙임</t>
  </si>
  <si>
    <t>호표 59</t>
  </si>
  <si>
    <t>5062A182DF730A2176DA564136EA2D</t>
  </si>
  <si>
    <t>01055062A182DF730A2176DA564136EA2D</t>
  </si>
  <si>
    <t>49 자기질 타일붙이기(바닥)</t>
  </si>
  <si>
    <t>200*200, 바탕25+압착5</t>
  </si>
  <si>
    <t>호표 60</t>
  </si>
  <si>
    <t>5062A182DF502A247297457193CC0C</t>
  </si>
  <si>
    <t>01055062A182DF502A247297457193CC0C</t>
  </si>
  <si>
    <t>50 도기질 타일붙이기(벽,접착식)</t>
  </si>
  <si>
    <t>300*600mm, 접착식</t>
  </si>
  <si>
    <t>호표 61</t>
  </si>
  <si>
    <t>5062A182DF7337277F832D918D7E35</t>
  </si>
  <si>
    <t>01055062A182DF7337277F832D918D7E35</t>
  </si>
  <si>
    <t>0106  51~60</t>
  </si>
  <si>
    <t>0106</t>
  </si>
  <si>
    <t>51 방수바탕처리(바닥)</t>
  </si>
  <si>
    <t>퍼티, 모서리, 바탕면 처리, 경장비 손료 포함</t>
  </si>
  <si>
    <t>호표 62</t>
  </si>
  <si>
    <t>5062F18AF8E07E297E4E84F146B487</t>
  </si>
  <si>
    <t>01065062F18AF8E07E297E4E84F146B487</t>
  </si>
  <si>
    <t>52 방수바탕처리(수직부)</t>
  </si>
  <si>
    <t>호표 63</t>
  </si>
  <si>
    <t>5062F18AF8E07E297E4EB0310D4282</t>
  </si>
  <si>
    <t>01065062F18AF8E07E297E4EB0310D4282</t>
  </si>
  <si>
    <t>53 욕조설치(이동형)</t>
  </si>
  <si>
    <t>개</t>
  </si>
  <si>
    <t>호표 64</t>
  </si>
  <si>
    <t>50A4A180F29144297AEFDA0152CB99</t>
  </si>
  <si>
    <t>010650A4A180F29144297AEFDA0152CB99</t>
  </si>
  <si>
    <t>54 욕조설치(배관연결포함)</t>
  </si>
  <si>
    <t>하이그로스욕조, 1,600(L) 700(W) 500(H)</t>
  </si>
  <si>
    <t>호표 65</t>
  </si>
  <si>
    <t>50A4A180F29144297AF84721313CA3</t>
  </si>
  <si>
    <t>010650A4A180F29144297AF84721313CA3</t>
  </si>
  <si>
    <t>55 대변기(배관연결포함)</t>
  </si>
  <si>
    <t>호표 66</t>
  </si>
  <si>
    <t>50A4A180F2CE982C7D3D2A415831E6</t>
  </si>
  <si>
    <t>010650A4A180F2CE982C7D3D2A415831E6</t>
  </si>
  <si>
    <t>56 샤워부스</t>
  </si>
  <si>
    <t>750*2000, 설치비 및 공구손료 포함</t>
  </si>
  <si>
    <t>호표 67</t>
  </si>
  <si>
    <t>5062818D2CB9C92F72A3B331BE9B9B</t>
  </si>
  <si>
    <t>01065062818D2CB9C92F72A3B331BE9B9B</t>
  </si>
  <si>
    <t>57 비데</t>
  </si>
  <si>
    <t>호표 68</t>
  </si>
  <si>
    <t>50A4A180F2CE982C7D3D2A415831E5</t>
  </si>
  <si>
    <t>010650A4A180F2CE982C7D3D2A415831E5</t>
  </si>
  <si>
    <t>58 세면기(배관연결포함)</t>
  </si>
  <si>
    <t>하부일체형, ㉿L610</t>
  </si>
  <si>
    <t>호표 69</t>
  </si>
  <si>
    <t>50A4A180F29144297ADD3C11035175</t>
  </si>
  <si>
    <t>010650A4A180F29144297ADD3C11035175</t>
  </si>
  <si>
    <t>59 높이조절세면기(배관연결포함)</t>
  </si>
  <si>
    <t>UND101(팝업, 트랩포함, 수전, 앵글 밸브 제외)</t>
  </si>
  <si>
    <t>호표 70</t>
  </si>
  <si>
    <t>50A4A180F29144297ADD3C11035176</t>
  </si>
  <si>
    <t>010650A4A180F29144297ADD3C11035176</t>
  </si>
  <si>
    <t>60 혼합수전(샤워기일체형)</t>
  </si>
  <si>
    <t>온냉수</t>
  </si>
  <si>
    <t>호표 71</t>
  </si>
  <si>
    <t>50A4A180AA98542D76D06781A30F98</t>
  </si>
  <si>
    <t>010650A4A180AA98542D76D06781A30F98</t>
  </si>
  <si>
    <t>0107  61~70</t>
  </si>
  <si>
    <t>0107</t>
  </si>
  <si>
    <t>61 혼합수전</t>
  </si>
  <si>
    <t>호표 72</t>
  </si>
  <si>
    <t>50A4A180AA984A297B31FF712E9AC5</t>
  </si>
  <si>
    <t>010750A4A180AA984A297B31FF712E9AC5</t>
  </si>
  <si>
    <t>62 수도꼭지</t>
  </si>
  <si>
    <t>1구</t>
  </si>
  <si>
    <t>호표 73</t>
  </si>
  <si>
    <t>50A4A180AAAAC5287D9641913B6724</t>
  </si>
  <si>
    <t>010750A4A180AAAAC5287D9641913B6724</t>
  </si>
  <si>
    <t>63 샤워기</t>
  </si>
  <si>
    <t>P205540-1(싱글레버) ,해바라기레인샤워</t>
  </si>
  <si>
    <t>호표 74</t>
  </si>
  <si>
    <t>50A4A180AA98542D76D06781A30F9B</t>
  </si>
  <si>
    <t>010750A4A180AA98542D76D06781A30F9B</t>
  </si>
  <si>
    <t>64 샤워기 높이조절바</t>
  </si>
  <si>
    <t>밸브류-슬라이드바 / KS550</t>
  </si>
  <si>
    <t>호표 75</t>
  </si>
  <si>
    <t>50A4518FDE44062275C0C841FD3707</t>
  </si>
  <si>
    <t>010750A4518FDE44062275C0C841FD3707</t>
  </si>
  <si>
    <t>65 순간온수기 (전기식,50리터)</t>
  </si>
  <si>
    <t>전기식, 50리터, 부속포함</t>
  </si>
  <si>
    <t>호표 76</t>
  </si>
  <si>
    <t>50A4B187C2C9DE217B5609B17B2640</t>
  </si>
  <si>
    <t>010750A4B187C2C9DE217B5609B17B2640</t>
  </si>
  <si>
    <t>66 순간온수기 (가스식,18000k)</t>
  </si>
  <si>
    <t>가스, 18,000k</t>
  </si>
  <si>
    <t>호표 77</t>
  </si>
  <si>
    <t>50A4A187E1AC54267BF2B52160E974</t>
  </si>
  <si>
    <t>010750A4A187E1AC54267BF2B52160E974</t>
  </si>
  <si>
    <t>67 거울 600*900</t>
  </si>
  <si>
    <t>600*900</t>
  </si>
  <si>
    <t>EA</t>
  </si>
  <si>
    <t>호표 78</t>
  </si>
  <si>
    <t>5062B181A5CD1520750A1B21300643</t>
  </si>
  <si>
    <t>01075062B181A5CD1520750A1B21300643</t>
  </si>
  <si>
    <t>68 수건걸이(BAR형)</t>
  </si>
  <si>
    <t>호표 79</t>
  </si>
  <si>
    <t>50A4A180C5CE5B2F77E0F701ABF2D9</t>
  </si>
  <si>
    <t>010750A4A180C5CE5B2F77E0F701ABF2D9</t>
  </si>
  <si>
    <t>69 휴지걸이</t>
  </si>
  <si>
    <t>호표 80</t>
  </si>
  <si>
    <t>50A4A180C5CE64257283D2E19332F1</t>
  </si>
  <si>
    <t>010750A4A180C5CE64257283D2E19332F1</t>
  </si>
  <si>
    <t>70 비누및컵대</t>
  </si>
  <si>
    <t>식</t>
  </si>
  <si>
    <t>호표 81</t>
  </si>
  <si>
    <t>50A4A180C5CE032D765EBBD17CB648</t>
  </si>
  <si>
    <t>010750A4A180C5CE032D765EBBD17CB648</t>
  </si>
  <si>
    <t>0108  71~80</t>
  </si>
  <si>
    <t>0108</t>
  </si>
  <si>
    <t>71 옷걸이</t>
  </si>
  <si>
    <t>호표 82</t>
  </si>
  <si>
    <t>50A4518FDE5670287C2057B109D03F</t>
  </si>
  <si>
    <t>010850A4518FDE5670287C2057B109D03F</t>
  </si>
  <si>
    <t>72 욕실수납장 600*800</t>
  </si>
  <si>
    <t>600*800</t>
  </si>
  <si>
    <t>호표 83</t>
  </si>
  <si>
    <t>50A4518FDE5670287C2057B109D03C</t>
  </si>
  <si>
    <t>010850A4518FDE5670287C2057B109D03C</t>
  </si>
  <si>
    <t>73 욕실수납장 800*800</t>
  </si>
  <si>
    <t>800*800</t>
  </si>
  <si>
    <t>호표 84</t>
  </si>
  <si>
    <t>50A4518FDE5670287C2057B109D03D</t>
  </si>
  <si>
    <t>010850A4518FDE5670287C2057B109D03D</t>
  </si>
  <si>
    <t>74 욕실수납장 1200*800</t>
  </si>
  <si>
    <t>1200*800, 양문슬라이드형</t>
  </si>
  <si>
    <t>호표 85</t>
  </si>
  <si>
    <t>50A4518FDE5670287C2057B109D03A</t>
  </si>
  <si>
    <t>010850A4518FDE5670287C2057B109D03A</t>
  </si>
  <si>
    <t>75 환풍기(자동개폐형) 250*250</t>
  </si>
  <si>
    <t>250*250</t>
  </si>
  <si>
    <t>호표 86</t>
  </si>
  <si>
    <t>50A46188393F012B7FD41BE12BC500</t>
  </si>
  <si>
    <t>010850A46188393F012B7FD41BE12BC500</t>
  </si>
  <si>
    <t>76 환풍기(자동개폐형) 300*300</t>
  </si>
  <si>
    <t>300*300</t>
  </si>
  <si>
    <t>호표 87</t>
  </si>
  <si>
    <t>50A46188393F012B7FD41BE12BC503</t>
  </si>
  <si>
    <t>010850A46188393F012B7FD41BE12BC503</t>
  </si>
  <si>
    <t>77 환풍기(자동개폐형) 350*350</t>
  </si>
  <si>
    <t>350*350</t>
  </si>
  <si>
    <t>호표 88</t>
  </si>
  <si>
    <t>50A46188393F012B7FD41BE12BC502</t>
  </si>
  <si>
    <t>010850A46188393F012B7FD41BE12BC502</t>
  </si>
  <si>
    <t>78 환풍기(천장용) 125*125</t>
  </si>
  <si>
    <t>125*125</t>
  </si>
  <si>
    <t>호표 89</t>
  </si>
  <si>
    <t>50A46188393F012B7FD41BE12BC504</t>
  </si>
  <si>
    <t>010850A46188393F012B7FD41BE12BC504</t>
  </si>
  <si>
    <t>79 환풍기(천장용) 150*150</t>
  </si>
  <si>
    <t>150*150</t>
  </si>
  <si>
    <t>호표 90</t>
  </si>
  <si>
    <t>50A46188393F012B7FD41BE12BC507</t>
  </si>
  <si>
    <t>010850A46188393F012B7FD41BE12BC507</t>
  </si>
  <si>
    <t>80 환풍기(천장용) 175*175</t>
  </si>
  <si>
    <t>175*175</t>
  </si>
  <si>
    <t>호표 91</t>
  </si>
  <si>
    <t>50A46188393F012B7FD41BE12BC506</t>
  </si>
  <si>
    <t>010850A46188393F012B7FD41BE12BC506</t>
  </si>
  <si>
    <t>0109  81~90</t>
  </si>
  <si>
    <t>0109</t>
  </si>
  <si>
    <t>81 환풍기(천장용) 250*250</t>
  </si>
  <si>
    <t>호표 92</t>
  </si>
  <si>
    <t>50A46188393F012B7FD41BE12BC501</t>
  </si>
  <si>
    <t>010950A46188393F012B7FD41BE12BC501</t>
  </si>
  <si>
    <t>82 천장점검구 (450*450)</t>
  </si>
  <si>
    <t>450x450</t>
  </si>
  <si>
    <t>호표 93</t>
  </si>
  <si>
    <t>5062D18680DC712D77B445E1FFF282</t>
  </si>
  <si>
    <t>01095062D18680DC712D77B445E1FFF282</t>
  </si>
  <si>
    <t>83 종합배수구 150*150</t>
  </si>
  <si>
    <t>150×150㎜</t>
  </si>
  <si>
    <t>세트</t>
  </si>
  <si>
    <t>호표 94</t>
  </si>
  <si>
    <t>50A4518FDE5670297E92FFC1E3CC56</t>
  </si>
  <si>
    <t>010950A4518FDE5670297E92FFC1E3CC56</t>
  </si>
  <si>
    <t>84 종합배수구 200*200</t>
  </si>
  <si>
    <t>200*200</t>
  </si>
  <si>
    <t>호표 95</t>
  </si>
  <si>
    <t>50A4518FDE5670297E92FFC1E3CD7D</t>
  </si>
  <si>
    <t>010950A4518FDE5670297E92FFC1E3CD7D</t>
  </si>
  <si>
    <t>85 오픈트렌치(한면)</t>
  </si>
  <si>
    <t>한면, 아연도금, L-25*25*3T</t>
  </si>
  <si>
    <t>호표 96</t>
  </si>
  <si>
    <t>5062D18665AE852674F168912DC210</t>
  </si>
  <si>
    <t>01095062D18665AE852674F168912DC210</t>
  </si>
  <si>
    <t>86 오픈트렌치(양면)</t>
  </si>
  <si>
    <t>양면, 아연도금, L-25*25*3T</t>
  </si>
  <si>
    <t>호표 97</t>
  </si>
  <si>
    <t>5062D18665AE852674F168912DC12B</t>
  </si>
  <si>
    <t>01095062D18665AE852674F168912DC12B</t>
  </si>
  <si>
    <t>87 정화조매립(기계)</t>
  </si>
  <si>
    <t>인력 30%, 기계70%, 안전 와이어 포함, 기계 임대료 별도</t>
  </si>
  <si>
    <t>호표 98</t>
  </si>
  <si>
    <t>50637186636A712578B68691A10B08</t>
  </si>
  <si>
    <t>010950637186636A712578B68691A10B08</t>
  </si>
  <si>
    <t>88-01 배수관(50mm) / 접착제접합</t>
  </si>
  <si>
    <t>50mm(PVC)</t>
  </si>
  <si>
    <t>호표 99</t>
  </si>
  <si>
    <t>50A401802FD1912476501B715C7461</t>
  </si>
  <si>
    <t>010950A401802FD1912476501B715C7461</t>
  </si>
  <si>
    <t>88-02 배수관(50mm) / 소켓접합</t>
  </si>
  <si>
    <t>호표 100</t>
  </si>
  <si>
    <t>50A401802FD1912476501B41889666</t>
  </si>
  <si>
    <t>010950A401802FD1912476501B41889666</t>
  </si>
  <si>
    <t>89-01 배수관(100mm) / 접착제접합</t>
  </si>
  <si>
    <t>100mm(PVC)</t>
  </si>
  <si>
    <t>호표 101</t>
  </si>
  <si>
    <t>50A401801D44902F7E98CF71807EEA</t>
  </si>
  <si>
    <t>010950A401801D44902F7E98CF71807EEA</t>
  </si>
  <si>
    <t>89-02 배수관(100mm) / 소켓접합</t>
  </si>
  <si>
    <t>호표 102</t>
  </si>
  <si>
    <t>50A401801D44902F7E98CF41CCB8E5</t>
  </si>
  <si>
    <t>010950A401801D44902F7E98CF41CCB8E5</t>
  </si>
  <si>
    <t>90 급수관(16mm)</t>
  </si>
  <si>
    <t>16mm(PVC)</t>
  </si>
  <si>
    <t>호표 103</t>
  </si>
  <si>
    <t>50A4318CFEC9A02778F27701F36978</t>
  </si>
  <si>
    <t>010950A4318CFEC9A02778F27701F36978</t>
  </si>
  <si>
    <t>0110  91~100</t>
  </si>
  <si>
    <t>0110</t>
  </si>
  <si>
    <t>91 슬리브(50mm)</t>
  </si>
  <si>
    <t>50ø×120~150mm 싱크대,욕조용</t>
  </si>
  <si>
    <t>호표 104</t>
  </si>
  <si>
    <t>50A4818C48CECE2A7329AAF1FA2BAA</t>
  </si>
  <si>
    <t>011050A4818C48CECE2A7329AAF1FA2BAA</t>
  </si>
  <si>
    <t>92 슬리브(100mm)</t>
  </si>
  <si>
    <t>100ø×120~150mm 양변기용</t>
  </si>
  <si>
    <t>호표 105</t>
  </si>
  <si>
    <t>50A4818C48CECE2A7329AAF1FA2DF8</t>
  </si>
  <si>
    <t>011050A4818C48CECE2A7329AAF1FA2DF8</t>
  </si>
  <si>
    <t>93 일체형우오수받이</t>
  </si>
  <si>
    <t>몸체우오수받이, 입상관, 속뚜껑, 그레이팅 포함</t>
  </si>
  <si>
    <t>호표 106</t>
  </si>
  <si>
    <t>506371867DF9182C7E544331994D3C</t>
  </si>
  <si>
    <t>0110506371867DF9182C7E544331994D3C</t>
  </si>
  <si>
    <t>94 조립식원형맨홀</t>
  </si>
  <si>
    <t>ø900(200T)</t>
  </si>
  <si>
    <t>호표 107</t>
  </si>
  <si>
    <t>504DF1849B46D923724A8D916F8A16</t>
  </si>
  <si>
    <t>0110504DF1849B46D923724A8D916F8A16</t>
  </si>
  <si>
    <t>95 인력비빔타설</t>
  </si>
  <si>
    <t>1:3 배합</t>
  </si>
  <si>
    <t>M3</t>
  </si>
  <si>
    <t>호표 108</t>
  </si>
  <si>
    <t>50623185BDBA982D73F8FB6139EF5C</t>
  </si>
  <si>
    <t>011050623185BDBA982D73F8FB6139EF5C</t>
  </si>
  <si>
    <t>96 시멘트벽돌쌓기(0.5B, 3.6m이하)</t>
  </si>
  <si>
    <t>75매</t>
  </si>
  <si>
    <t>호표 109</t>
  </si>
  <si>
    <t>506211811822E42D7871A5815CA1A4</t>
  </si>
  <si>
    <t>0110506211811822E42D7871A5815CA1A4</t>
  </si>
  <si>
    <t>97 시멘트벽돌쌓기(0.5B, 3.6m초과)</t>
  </si>
  <si>
    <t>호표 110</t>
  </si>
  <si>
    <t>506211811822E42D7871A5815F762A</t>
  </si>
  <si>
    <t>0110506211811822E42D7871A5815F762A</t>
  </si>
  <si>
    <t>98-01 블록보강쌓기 / 3.6m 이하, 한면마감, 사춤 간격 400mm</t>
  </si>
  <si>
    <t>190*190*390</t>
  </si>
  <si>
    <t>호표 111</t>
  </si>
  <si>
    <t>506211812A81062473DA3B116CF4DE</t>
  </si>
  <si>
    <t>0110506211812A81062473DA3B116CF4DE</t>
  </si>
  <si>
    <t>98-02 블록보강쌓기 / 3.6m 이하, 양면마감, 사춤 간격 400mm</t>
  </si>
  <si>
    <t>호표 112</t>
  </si>
  <si>
    <t>506211812A81062473DA3B116F489E</t>
  </si>
  <si>
    <t>0110506211812A81062473DA3B116F489E</t>
  </si>
  <si>
    <t>98-03 블록보강쌓기 / 3.6m 초과, 한면마감, 사춤 간격 400mm</t>
  </si>
  <si>
    <t>호표 113</t>
  </si>
  <si>
    <t>506211812A81062473DA3B116EA115</t>
  </si>
  <si>
    <t>0110506211812A81062473DA3B116EA115</t>
  </si>
  <si>
    <t>98-04 블록보강쌓기 / 3.6m 초과, 양면마감, 사춤 간격 400mm</t>
  </si>
  <si>
    <t>호표 114</t>
  </si>
  <si>
    <t>506211812A81062473DA3B11692003</t>
  </si>
  <si>
    <t>0110506211812A81062473DA3B11692003</t>
  </si>
  <si>
    <t>99 지붕잡철물설치</t>
  </si>
  <si>
    <t>현장용접,@300,300 형강 : (H)100 ×(B)50 ×(C)20 ×(t)2.3㎜, 단중4.06㎏/m</t>
  </si>
  <si>
    <t>호표 115</t>
  </si>
  <si>
    <t>506221873FAF28287285AD91F2E947</t>
  </si>
  <si>
    <t>0110506221873FAF28287285AD91F2E947</t>
  </si>
  <si>
    <t>100 슬레이트형칼라강판(단순,평,맞배)</t>
  </si>
  <si>
    <t>0.5T(0.5mm), 목재공사 포함, 절단 및 잇기 포함,S골, 물받이 홈통공사 포함</t>
  </si>
  <si>
    <t>㎡</t>
  </si>
  <si>
    <t>호표 116</t>
  </si>
  <si>
    <t>504DF1849B46D923724A8DE1D1EC37</t>
  </si>
  <si>
    <t>0110504DF1849B46D923724A8DE1D1EC37</t>
  </si>
  <si>
    <t>0111  101~110</t>
  </si>
  <si>
    <t>0111</t>
  </si>
  <si>
    <t>101 칼라강판(덧씌우기), (단순:평, 맞배)</t>
  </si>
  <si>
    <t>0.45T, 목재공사 포함, 절단 및 잇기 포함,지붕물받이,홈통 포함</t>
  </si>
  <si>
    <t>호표 117</t>
  </si>
  <si>
    <t>504DF1849B46D923724A8DE1D1EC34</t>
  </si>
  <si>
    <t>0111504DF1849B46D923724A8DE1D1EC34</t>
  </si>
  <si>
    <t>102 칼라강판(덧씌우기), (복잡:모임, 팔작)</t>
  </si>
  <si>
    <t>호표 118</t>
  </si>
  <si>
    <t>504DF1849B46D923724A8DE1D1EC35</t>
  </si>
  <si>
    <t>0111504DF1849B46D923724A8DE1D1EC35</t>
  </si>
  <si>
    <t>103 지붕물받이 (동판)</t>
  </si>
  <si>
    <t>동판 (코킹,설치비 포함)</t>
  </si>
  <si>
    <t>호표 119</t>
  </si>
  <si>
    <t>5062C1878D44972C7DA55311CC8B06</t>
  </si>
  <si>
    <t>01115062C1878D44972C7DA55311CC8B06</t>
  </si>
  <si>
    <t>D-75, 드레인 설치 포함</t>
  </si>
  <si>
    <t>호표 120</t>
  </si>
  <si>
    <t>5062C1878D1F532D7F3AB1F1AFA751</t>
  </si>
  <si>
    <t>01115062C1878D1F532D7F3AB1F1AFA751</t>
  </si>
  <si>
    <t>호표 121</t>
  </si>
  <si>
    <t>5062C1878D44972C7DA56D716E18E8</t>
  </si>
  <si>
    <t>01115062C1878D44972C7DA56D716E18E8</t>
  </si>
  <si>
    <t>105-02 PVC선홈통 설치 / 루프드레인 L형</t>
  </si>
  <si>
    <t>호표 122</t>
  </si>
  <si>
    <t>5062C1878D44972C7DA56D716E18EB</t>
  </si>
  <si>
    <t>01115062C1878D44972C7DA56D716E18EB</t>
  </si>
  <si>
    <t>106 방수모르타르바름(3회)</t>
  </si>
  <si>
    <t>3회, 폴리머시멘트 모르타르 방수</t>
  </si>
  <si>
    <t>호표 123</t>
  </si>
  <si>
    <t>5062F18A966A842979851411BCF31D</t>
  </si>
  <si>
    <t>01115062F18A966A842979851411BCF31D</t>
  </si>
  <si>
    <t>107 방수모르타르바름(2회)</t>
  </si>
  <si>
    <t>2회, 폴리머시멘트 모르타르 방수</t>
  </si>
  <si>
    <t>호표 124</t>
  </si>
  <si>
    <t>5062F18A96581B2E747E9C21A5F352</t>
  </si>
  <si>
    <t>01115062F18A96581B2E747E9C21A5F352</t>
  </si>
  <si>
    <t>108 옥상방수(바닥)</t>
  </si>
  <si>
    <t>3mm, 노출(우레탄방수), 바탕정리, 방수층 보호재 포함</t>
  </si>
  <si>
    <t>호표 125</t>
  </si>
  <si>
    <t>5062F18ADC34892B70F833715B3321</t>
  </si>
  <si>
    <t>01115062F18ADC34892B70F833715B3321</t>
  </si>
  <si>
    <t>109 옥상방수(수직부)</t>
  </si>
  <si>
    <t>호표 126</t>
  </si>
  <si>
    <t>5062F18ADC0F3B257BE86221507FB1</t>
  </si>
  <si>
    <t>01115062F18ADC0F3B257BE86221507FB1</t>
  </si>
  <si>
    <t>110 우레탄폼방수</t>
  </si>
  <si>
    <t>3mm노출, 바탕정리 보호재포함</t>
  </si>
  <si>
    <t>호표 127</t>
  </si>
  <si>
    <t>5062918CC647B62B78ACE9F1AAAF8C</t>
  </si>
  <si>
    <t>01115062918CC647B62B78ACE9F1AAAF8C</t>
  </si>
  <si>
    <t>0112  111~120</t>
  </si>
  <si>
    <t>0112</t>
  </si>
  <si>
    <t>111 수밀 코킹</t>
  </si>
  <si>
    <t>사각 20mm이하(폴리우레탄)</t>
  </si>
  <si>
    <t>호표 128</t>
  </si>
  <si>
    <t>5062F18A84378A2B71368DB1005A9E</t>
  </si>
  <si>
    <t>01125062F18A84378A2B71368DB1005A9E</t>
  </si>
  <si>
    <t>112-01 아스팔트싱글잇기</t>
  </si>
  <si>
    <t>(지붕)칼라아스팔트, 합판, 코팅합판 잇기 (경사 3/4 미만)</t>
  </si>
  <si>
    <t>호표 129</t>
  </si>
  <si>
    <t>5062C187BAC8302C79FC3B81BA1E89</t>
  </si>
  <si>
    <t>01125062C187BAC8302C79FC3B81BA1E89</t>
  </si>
  <si>
    <t>112-02 아스팔트싱글잇기</t>
  </si>
  <si>
    <t>(지붕)칼라아스팔트, 합판, 코팅합판 잇기 (경사 3/4 이상)</t>
  </si>
  <si>
    <t>호표 130</t>
  </si>
  <si>
    <t>5062C187BAC8302C79FC3B81BA1DE2</t>
  </si>
  <si>
    <t>01125062C187BAC8302C79FC3B81BA1DE2</t>
  </si>
  <si>
    <t>113 동판후레싱</t>
  </si>
  <si>
    <t>지붕마감 동판 후레싱(코킹,설치비 포함), T=0.5mm</t>
  </si>
  <si>
    <t>호표 131</t>
  </si>
  <si>
    <t>5062C187BADA902F770726F175750F</t>
  </si>
  <si>
    <t>01125062C187BADA902F770726F175750F</t>
  </si>
  <si>
    <t>114 폴리카보네이트지붕</t>
  </si>
  <si>
    <t>몰딩, 덮개BAR, 코킹작업 포함(3.0MM)</t>
  </si>
  <si>
    <t>호표 132</t>
  </si>
  <si>
    <t>5062818DA019AB2A78BA0F2111E7C5</t>
  </si>
  <si>
    <t>01125062818DA019AB2A78BA0F2111E7C5</t>
  </si>
  <si>
    <t>115 FRP지붕(썬라이트)</t>
  </si>
  <si>
    <t>1.5T, (720*1000)</t>
  </si>
  <si>
    <t>m</t>
  </si>
  <si>
    <t>호표 133</t>
  </si>
  <si>
    <t>5062818DA019AB2A78BA091182CA20</t>
  </si>
  <si>
    <t>01125062818DA019AB2A78BA091182CA20</t>
  </si>
  <si>
    <t>116 각파이프기둥설치(15*15)</t>
  </si>
  <si>
    <t>ST'L ㅁ-15×15×1.4, 2M 방청 / 기둥세우기 / 조인트 박기 / 마무리 공사</t>
  </si>
  <si>
    <t>개소</t>
  </si>
  <si>
    <t>호표 134</t>
  </si>
  <si>
    <t>5062D186CE4FB42777D333F143A645</t>
  </si>
  <si>
    <t>01125062D186CE4FB42777D333F143A645</t>
  </si>
  <si>
    <t>117 각파이프기둥설치(20*20)</t>
  </si>
  <si>
    <t>ST'L ㅁ-20×20×1.6, 2M 방청 / 기둥세우기 / 조인트 박기 / 마무리 공사</t>
  </si>
  <si>
    <t>호표 135</t>
  </si>
  <si>
    <t>5062D186CE4FB42777D333F143A646</t>
  </si>
  <si>
    <t>01125062D186CE4FB42777D333F143A646</t>
  </si>
  <si>
    <t>118 각파이프기둥설치(30*30)</t>
  </si>
  <si>
    <t>ST'L ㅁ-30×30×2.9, 방청 2M  / 기둥세우기 / 조인트 박기 / 마무리 공사</t>
  </si>
  <si>
    <t>호표 136</t>
  </si>
  <si>
    <t>5062D186CE4FB42777D333F143A647</t>
  </si>
  <si>
    <t>01125062D186CE4FB42777D333F143A647</t>
  </si>
  <si>
    <t>119 각파이프기둥설치(40*40)</t>
  </si>
  <si>
    <t>ST'L ㅁ-40×40×2.9t 2M, 방청  / 기둥세우기 / 조인트 박기 / 마무리 공사</t>
  </si>
  <si>
    <t>호표 137</t>
  </si>
  <si>
    <t>5062D186CE4FB42777D333F143A640</t>
  </si>
  <si>
    <t>01125062D186CE4FB42777D333F143A640</t>
  </si>
  <si>
    <t>120 각파이프기둥설치(50*50)</t>
  </si>
  <si>
    <t>ST'L ㅁ-50×50×2.3t,2M 방청  / 기둥세우기 / 조인트 박기 / 마무리 공사</t>
  </si>
  <si>
    <t>호표 138</t>
  </si>
  <si>
    <t>5062D186CE4FB42777D333F143A641</t>
  </si>
  <si>
    <t>01125062D186CE4FB42777D333F143A641</t>
  </si>
  <si>
    <t>0113  121~130</t>
  </si>
  <si>
    <t>0113</t>
  </si>
  <si>
    <t>121 각파이프기둥설치(75*75)</t>
  </si>
  <si>
    <t>ST'L ㅁ-75×75×2.9t, 2M방청 / 기둥세우기 / 조인트 박기 / 마무리 공사</t>
  </si>
  <si>
    <t>호표 139</t>
  </si>
  <si>
    <t>5062D186CE4FB42777D333F143A642</t>
  </si>
  <si>
    <t>01135062D186CE4FB42777D333F143A642</t>
  </si>
  <si>
    <t>122 각파이프기둥설치(100*100)</t>
  </si>
  <si>
    <t>ST'L ㅁ-100×100×2.3t, 2M 방청  / 기둥세우기 / 조인트 박기 / 마무리 공사</t>
  </si>
  <si>
    <t>호표 140</t>
  </si>
  <si>
    <t>5062D186CE4FB42777D333F143A643</t>
  </si>
  <si>
    <t>01135062D186CE4FB42777D333F143A643</t>
  </si>
  <si>
    <t>123 벽체복합단열패널(50t)</t>
  </si>
  <si>
    <t>구입, 운반비, 설치비, 먹매김, 공구손료 포함</t>
  </si>
  <si>
    <t>호표 141</t>
  </si>
  <si>
    <t>5062818DDD26752B7113D561E0A70E</t>
  </si>
  <si>
    <t>01135062818DDD26752B7113D561E0A70E</t>
  </si>
  <si>
    <t>124 지붕복합단열패널(50t)</t>
  </si>
  <si>
    <t>호표 142</t>
  </si>
  <si>
    <t>5062818DDD26752B7113D52105174F</t>
  </si>
  <si>
    <t>01135062818DDD26752B7113D52105174F</t>
  </si>
  <si>
    <t>125 벽복합단열패널(100t)</t>
  </si>
  <si>
    <t>호표 143</t>
  </si>
  <si>
    <t>5062818DDD26752B7113D561E0A70D</t>
  </si>
  <si>
    <t>01135062818DDD26752B7113D561E0A70D</t>
  </si>
  <si>
    <t>126 지붕복합단열패널(100t)</t>
  </si>
  <si>
    <t>호표 144</t>
  </si>
  <si>
    <t>5062818DDD26752B7113D52105174C</t>
  </si>
  <si>
    <t>01135062818DDD26752B7113D52105174C</t>
  </si>
  <si>
    <t>127 벽복합단열패널(200t)</t>
  </si>
  <si>
    <t>호표 145</t>
  </si>
  <si>
    <t>5062818DDD26752B7113D561E0A70C</t>
  </si>
  <si>
    <t>01135062818DDD26752B7113D561E0A70C</t>
  </si>
  <si>
    <t>128 지붕복합단열패널(200t)</t>
  </si>
  <si>
    <t>호표 146</t>
  </si>
  <si>
    <t>5062818DDD26752B7113D52105174D</t>
  </si>
  <si>
    <t>01135062818DDD26752B7113D52105174D</t>
  </si>
  <si>
    <t>129-01 벽체 단열재 설치(20T) / 타설부착</t>
  </si>
  <si>
    <t>스티로폼(20mm) / 발포폴리스티렌(KS 4호, 밀도 0.015)</t>
  </si>
  <si>
    <t>호표 147</t>
  </si>
  <si>
    <t>5062818DB26FB22870335EE18C721A</t>
  </si>
  <si>
    <t>01135062818DB26FB22870335EE18C721A</t>
  </si>
  <si>
    <t>129-02 벽체 단열재 설치(20T) / 접착제붙이기</t>
  </si>
  <si>
    <t>호표 148</t>
  </si>
  <si>
    <t>5062818DB26FB228704DB711052C7E</t>
  </si>
  <si>
    <t>01135062818DB26FB228704DB711052C7E</t>
  </si>
  <si>
    <t>130-01 벽체 단열재 설치(40T) / 타설부착</t>
  </si>
  <si>
    <t>스티로폼(40mm) / 발포폴리스티렌(KS 4호, 밀도 0.015)</t>
  </si>
  <si>
    <t>호표 149</t>
  </si>
  <si>
    <t>5062818DB26FB22870335EE18C7468</t>
  </si>
  <si>
    <t>01135062818DB26FB22870335EE18C7468</t>
  </si>
  <si>
    <t>130-02 벽체 단열재 설치(40T) / 접착제붙이기</t>
  </si>
  <si>
    <t>호표 150</t>
  </si>
  <si>
    <t>5062818DB26FB228704DB711052A30</t>
  </si>
  <si>
    <t>01135062818DB26FB228704DB711052A30</t>
  </si>
  <si>
    <t>0114  131~140</t>
  </si>
  <si>
    <t>0114</t>
  </si>
  <si>
    <t>131-01 벽체 단열재 설치(50T) / 타설부착</t>
  </si>
  <si>
    <t>스티로폼(50mm) / 발포폴리스티렌(KS 4호, 밀도 0.015)</t>
  </si>
  <si>
    <t>호표 151</t>
  </si>
  <si>
    <t>5062818DB26FB22870335EE18C7551</t>
  </si>
  <si>
    <t>01145062818DB26FB22870335EE18C7551</t>
  </si>
  <si>
    <t>131-02 벽체 단열재 설치(50T) / 접착제붙이기</t>
  </si>
  <si>
    <t>호표 152</t>
  </si>
  <si>
    <t>5062818DB26FB228704DB711052B19</t>
  </si>
  <si>
    <t>01145062818DB26FB228704DB711052B19</t>
  </si>
  <si>
    <t>132-01 벽체 단열재 설치(70T) / 타설부착</t>
  </si>
  <si>
    <t>스티로폼(70mm) / 발포폴리스티렌(KS 4호, 밀도 0.015)</t>
  </si>
  <si>
    <t>호표 153</t>
  </si>
  <si>
    <t>5062818DB26FB22870335EE18C779C</t>
  </si>
  <si>
    <t>01145062818DB26FB22870335EE18C779C</t>
  </si>
  <si>
    <t>132-02 벽체 단열재 설치(70T) / 접착제붙이기</t>
  </si>
  <si>
    <t>호표 154</t>
  </si>
  <si>
    <t>5062818DB26FB228704DB7110529CA</t>
  </si>
  <si>
    <t>01145062818DB26FB228704DB7110529CA</t>
  </si>
  <si>
    <t>133-01 벽체 단열재 설치(35T) / 타설부착</t>
  </si>
  <si>
    <t>압출스티로폼(35mm)/발포폴리스티렌(KS특호)</t>
  </si>
  <si>
    <t>호표 155</t>
  </si>
  <si>
    <t>5062818DB26FB22B7DFA42F1EF1471</t>
  </si>
  <si>
    <t>01145062818DB26FB22B7DFA42F1EF1471</t>
  </si>
  <si>
    <t>133-02 벽체 단열재 설치(35T) / 접착제붙이기</t>
  </si>
  <si>
    <t>호표 156</t>
  </si>
  <si>
    <t>5062818DB26FB22B7D87C8F1D487B9</t>
  </si>
  <si>
    <t>01145062818DB26FB22B7D87C8F1D487B9</t>
  </si>
  <si>
    <t>134-01 벽체 단열재 설치(45T) / 타설부착</t>
  </si>
  <si>
    <t>압출스티로폼(45mm)/압출폴리스티렌(KS특호)</t>
  </si>
  <si>
    <t>호표 157</t>
  </si>
  <si>
    <t>5062818DB26FB22B7DFA42F1EF130B</t>
  </si>
  <si>
    <t>01145062818DB26FB22B7DFA42F1EF130B</t>
  </si>
  <si>
    <t>134-02 벽체 단열재 설치(45T) / 접착제붙이기</t>
  </si>
  <si>
    <t>호표 158</t>
  </si>
  <si>
    <t>5062818DB26FB22B7D87C8F1D480E9</t>
  </si>
  <si>
    <t>01145062818DB26FB22B7D87C8F1D480E9</t>
  </si>
  <si>
    <t>135-01 벽체 단열재 설치(65T) / 타설부착</t>
  </si>
  <si>
    <t>압출스티로폼(65mm)/압출폴리스티렌(KS특호)</t>
  </si>
  <si>
    <t>호표 159</t>
  </si>
  <si>
    <t>5062818DB26FB22B7DFA42F1EF113D</t>
  </si>
  <si>
    <t>01145062818DB26FB22B7DFA42F1EF113D</t>
  </si>
  <si>
    <t>135-02 벽체 단열재 설치(65T) / 접착제붙이기</t>
  </si>
  <si>
    <t>호표 160</t>
  </si>
  <si>
    <t>5062818DB26FB22B7D87C8F1D48237</t>
  </si>
  <si>
    <t>01145062818DB26FB22B7D87C8F1D48237</t>
  </si>
  <si>
    <t>136-01 벽체 단열재 설치(80T) / 타설부착</t>
  </si>
  <si>
    <t>압출스티로폼(80mm)/압출폴리스티렌(KS특호)</t>
  </si>
  <si>
    <t>호표 161</t>
  </si>
  <si>
    <t>5062818DB26FB22B7DFA42F1EF1F5B</t>
  </si>
  <si>
    <t>01145062818DB26FB22B7DFA42F1EF1F5B</t>
  </si>
  <si>
    <t>136-02 벽체 단열재 설치(80T) / 접착제붙이기</t>
  </si>
  <si>
    <t>호표 162</t>
  </si>
  <si>
    <t>5062818DB26FB22B7D87C8F1D48C49</t>
  </si>
  <si>
    <t>01145062818DB26FB22B7D87C8F1D48C49</t>
  </si>
  <si>
    <t>137-01 천정 단열재 설치(40T) / 타설부착</t>
  </si>
  <si>
    <t>스티로폼(40mm)/발포폴리스티렌(KS 4호, 밀도 0.015)</t>
  </si>
  <si>
    <t>호표 163</t>
  </si>
  <si>
    <t>5062818DB26FB22870335EE18C746B</t>
  </si>
  <si>
    <t>01145062818DB26FB22870335EE18C746B</t>
  </si>
  <si>
    <t>137-02 천정 단열재 설치(40T) / 접착제붙이기</t>
  </si>
  <si>
    <t>호표 164</t>
  </si>
  <si>
    <t>5062818DB26F85247A934B31F380EA</t>
  </si>
  <si>
    <t>01145062818DB26F85247A934B31F380EA</t>
  </si>
  <si>
    <t>138-01 천정 단열재 설치(50T) / 타설부착</t>
  </si>
  <si>
    <t>스티로폼(50mm)/발포폴리스티렌(KS 4호, 밀도 0.015)</t>
  </si>
  <si>
    <t>호표 165</t>
  </si>
  <si>
    <t>5062818DB26FB22870335EE18C7552</t>
  </si>
  <si>
    <t>01145062818DB26FB22870335EE18C7552</t>
  </si>
  <si>
    <t>138-02 천정 단열재 설치(50T) / 접착제붙이기</t>
  </si>
  <si>
    <t>호표 166</t>
  </si>
  <si>
    <t>5062818DB26F85247A934B31F381D0</t>
  </si>
  <si>
    <t>01145062818DB26F85247A934B31F381D0</t>
  </si>
  <si>
    <t>139-01 천정 단열재 설치(60T) / 타설부착</t>
  </si>
  <si>
    <t>스티로폼(60mm)/발포폴리스티렌(KS 4호, 밀도 0.015)</t>
  </si>
  <si>
    <t>호표 167</t>
  </si>
  <si>
    <t>5062818DB26FB22870335EE18C76B7</t>
  </si>
  <si>
    <t>01145062818DB26FB22870335EE18C76B7</t>
  </si>
  <si>
    <t>139-02 천정 단열재 설치(60T) / 접착제붙이기</t>
  </si>
  <si>
    <t>호표 168</t>
  </si>
  <si>
    <t>5062818DB26F85247A934B31F38239</t>
  </si>
  <si>
    <t>01145062818DB26F85247A934B31F38239</t>
  </si>
  <si>
    <t>140-01 천정 단열재 설치(80T) / 타설부착</t>
  </si>
  <si>
    <t>스티로폼(80mm)/발포폴리스티렌(KS 4호, 밀도 0.015)</t>
  </si>
  <si>
    <t>호표 169</t>
  </si>
  <si>
    <t>5062818DB26FB22870335EE18C7885</t>
  </si>
  <si>
    <t>01145062818DB26FB22870335EE18C7885</t>
  </si>
  <si>
    <t>140-02 천정 단열재 설치(80T) / 접착제붙이기</t>
  </si>
  <si>
    <t>호표 170</t>
  </si>
  <si>
    <t>5062818DB26F85247A934B31F38C3A</t>
  </si>
  <si>
    <t>01145062818DB26F85247A934B31F38C3A</t>
  </si>
  <si>
    <t>0115  141~150</t>
  </si>
  <si>
    <t>0115</t>
  </si>
  <si>
    <t>141-01 이보드 13T(도배, 타일용) / 벽</t>
  </si>
  <si>
    <t>900×2400 단열재(압출) : 13T, (도배, 타일용)</t>
  </si>
  <si>
    <t>호표 171</t>
  </si>
  <si>
    <t>5062818DB26FB22B7D8793B1D692F2</t>
  </si>
  <si>
    <t>01155062818DB26FB22B7D8793B1D692F2</t>
  </si>
  <si>
    <t>141-02 이보드 13T(도배, 타일용) / 천장</t>
  </si>
  <si>
    <t>호표 172</t>
  </si>
  <si>
    <t>5062818DB26F8527779388313DC72C</t>
  </si>
  <si>
    <t>01155062818DB26F8527779388313DC72C</t>
  </si>
  <si>
    <t>142-01 이보드 23T(도배, 타일용) / 벽</t>
  </si>
  <si>
    <t>900×2400 단열재(압출) : 23T, (도배, 타일용)</t>
  </si>
  <si>
    <t>호표 173</t>
  </si>
  <si>
    <t>5062818DB26FB22B7D8793B1D6918D</t>
  </si>
  <si>
    <t>01155062818DB26FB22B7D8793B1D6918D</t>
  </si>
  <si>
    <t>142-02 이보드 23T(도배, 타일용) / 천장</t>
  </si>
  <si>
    <t>호표 174</t>
  </si>
  <si>
    <t>5062818DB26F8527779388313DC4F9</t>
  </si>
  <si>
    <t>01155062818DB26F8527779388313DC4F9</t>
  </si>
  <si>
    <t>143-01 이보드 13T(페인트용) / 벽</t>
  </si>
  <si>
    <t>900×2400 단열재(압출) : 13T, (페인트용)</t>
  </si>
  <si>
    <t>호표 175</t>
  </si>
  <si>
    <t>5062818DB26FB22B7D8793B1D692F1</t>
  </si>
  <si>
    <t>01155062818DB26FB22B7D8793B1D692F1</t>
  </si>
  <si>
    <t>143-02 이보드 13T(페인트용) / 천장</t>
  </si>
  <si>
    <t>호표 176</t>
  </si>
  <si>
    <t>5062818DB26F8527779388313DC72F</t>
  </si>
  <si>
    <t>01155062818DB26F8527779388313DC72F</t>
  </si>
  <si>
    <t>144-01 이보드 23T(페인트용) / 벽</t>
  </si>
  <si>
    <t>900×2400 단열재(압출) : 23T, (페인트용)</t>
  </si>
  <si>
    <t>호표 177</t>
  </si>
  <si>
    <t>5062818DB26FB22B7D8793B1D6918E</t>
  </si>
  <si>
    <t>01155062818DB26FB22B7D8793B1D6918E</t>
  </si>
  <si>
    <t>144-02 이보드 23T(페인트용) / 천장</t>
  </si>
  <si>
    <t>호표 178</t>
  </si>
  <si>
    <t>5062818DB26F8527779388313DC4FA</t>
  </si>
  <si>
    <t>01155062818DB26F8527779388313DC4FA</t>
  </si>
  <si>
    <t>145 바탕면긁어내기</t>
  </si>
  <si>
    <t>외부용-고압세척</t>
  </si>
  <si>
    <t>호표 179</t>
  </si>
  <si>
    <t>5062918C7E221D2571090A314F4F92</t>
  </si>
  <si>
    <t>01155062918C7E221D2571090A314F4F92</t>
  </si>
  <si>
    <t>146 수성페인트칠(내부,내벽)</t>
  </si>
  <si>
    <t>2회, 내벽</t>
  </si>
  <si>
    <t>호표 180</t>
  </si>
  <si>
    <t>5062918C53485F2B7DD76CB1B6DCA4</t>
  </si>
  <si>
    <t>01155062918C53485F2B7DD76CB1B6DCA4</t>
  </si>
  <si>
    <t>147 수성페인터칠(내부,천정)</t>
  </si>
  <si>
    <t>2회, 천정</t>
  </si>
  <si>
    <t>호표 181</t>
  </si>
  <si>
    <t>5062918C53485F2B7DAA6C716673F2</t>
  </si>
  <si>
    <t>01155062918C53485F2B7DAA6C716673F2</t>
  </si>
  <si>
    <t>148 수성페인트칠(외부,내벽)</t>
  </si>
  <si>
    <t>호표 182</t>
  </si>
  <si>
    <t>5062918C53485F2B7DD7C531DB0265</t>
  </si>
  <si>
    <t>01155062918C53485F2B7DD7C531DB0265</t>
  </si>
  <si>
    <t>149 수성페인터칠(외부,천정)</t>
  </si>
  <si>
    <t>호표 183</t>
  </si>
  <si>
    <t>5062918C53485F2B7DB457B117498A</t>
  </si>
  <si>
    <t>01155062918C53485F2B7DB457B117498A</t>
  </si>
  <si>
    <t>150 녹막이페인트칠</t>
  </si>
  <si>
    <t>1회</t>
  </si>
  <si>
    <t>호표 184</t>
  </si>
  <si>
    <t>5062918C7E220C2B76B3B191455609</t>
  </si>
  <si>
    <t>01155062918C7E220C2B76B3B191455609</t>
  </si>
  <si>
    <t>0116  151~160</t>
  </si>
  <si>
    <t>0116</t>
  </si>
  <si>
    <t>151 오일스테인칠(1회)</t>
  </si>
  <si>
    <t>호표 185</t>
  </si>
  <si>
    <t>5062918CB5D0B22173AB96A112D0AE</t>
  </si>
  <si>
    <t>01165062918CB5D0B22173AB96A112D0AE</t>
  </si>
  <si>
    <t>152 오일스테인칠(2회)</t>
  </si>
  <si>
    <t>2회</t>
  </si>
  <si>
    <t>호표 186</t>
  </si>
  <si>
    <t>5062918CB5D0B22173AB96910C8583</t>
  </si>
  <si>
    <t>01165062918CB5D0B22173AB96910C8583</t>
  </si>
  <si>
    <t>153 PVC단창 / 자재</t>
  </si>
  <si>
    <t>16mm 페어글라스, 소운반, 연결철물, 마무리작업 포함(실리콘 쏘기)</t>
  </si>
  <si>
    <t>호표 187</t>
  </si>
  <si>
    <t>5062B18117A242277BDC1DF1CA4032</t>
  </si>
  <si>
    <t>01165062B18117A242277BDC1DF1CA4032</t>
  </si>
  <si>
    <t>153-01 PVC단창 / 시공비(창호면적 m2, 1.0 미만)</t>
  </si>
  <si>
    <t>호표 188</t>
  </si>
  <si>
    <t>5062B18117A242277BDC1DF1BA3C0D</t>
  </si>
  <si>
    <t>01165062B18117A242277BDC1DF1BA3C0D</t>
  </si>
  <si>
    <t>153-02 PVC단창 / 시공비(창호면적 m2, 1.0 ~ 3.0 미만)</t>
  </si>
  <si>
    <t>호표 189</t>
  </si>
  <si>
    <t>5062B18117A242277BDC1DF1B91711</t>
  </si>
  <si>
    <t>01165062B18117A242277BDC1DF1B91711</t>
  </si>
  <si>
    <t>153-03 PVC단창 / 시공비(창호면적 m2, 3.0 ~ 6.0 미만)</t>
  </si>
  <si>
    <t>호표 190</t>
  </si>
  <si>
    <t>5062B18117A242277BDC1DF1B80E71</t>
  </si>
  <si>
    <t>01165062B18117A242277BDC1DF1B80E71</t>
  </si>
  <si>
    <t>153-04 PVC단창 / 시공비(창호면적 m2, 6.0 ~ 9.0 미만)</t>
  </si>
  <si>
    <t>호표 191</t>
  </si>
  <si>
    <t>5062B18117A242277BDC1DF1BFBE04</t>
  </si>
  <si>
    <t>01165062B18117A242277BDC1DF1BFBE04</t>
  </si>
  <si>
    <t>153-05 PVC단창 / 시공비(9.0 ~ 12.0 미만)</t>
  </si>
  <si>
    <t>호표 192</t>
  </si>
  <si>
    <t>5062B18117A242277BDC1DF1BE91D6</t>
  </si>
  <si>
    <t>01165062B18117A242277BDC1DF1BE91D6</t>
  </si>
  <si>
    <t>154 PVC이중창 / 자재</t>
  </si>
  <si>
    <t>호표 193</t>
  </si>
  <si>
    <t>5062B18117A242277BDC1DF1CA4035</t>
  </si>
  <si>
    <t>01165062B18117A242277BDC1DF1CA4035</t>
  </si>
  <si>
    <t>154-01 PVC이중창 / 시공비(창호면적 m2, 1.0 미만)</t>
  </si>
  <si>
    <t>호표 194</t>
  </si>
  <si>
    <t>5062B18117A242277BDC1DF1BA3C0A</t>
  </si>
  <si>
    <t>01165062B18117A242277BDC1DF1BA3C0A</t>
  </si>
  <si>
    <t>154-02 PVC이중창 / 시공비(창호면적 m2, 1.0 ~ 3.0 미만)</t>
  </si>
  <si>
    <t>호표 195</t>
  </si>
  <si>
    <t>5062B18117A242277BDC1DF1B91716</t>
  </si>
  <si>
    <t>01165062B18117A242277BDC1DF1B91716</t>
  </si>
  <si>
    <t>154-03 PVC이중창 / 시공비(창호면적 m2, 3.0 ~ 6.0 미만)</t>
  </si>
  <si>
    <t>호표 196</t>
  </si>
  <si>
    <t>5062B18117A242277BDC1DF1B80E76</t>
  </si>
  <si>
    <t>01165062B18117A242277BDC1DF1B80E76</t>
  </si>
  <si>
    <t>154-04 PVC이중창 / 시공비(창호면적 m2, 6.0 ~ 9.0 미만)</t>
  </si>
  <si>
    <t>호표 197</t>
  </si>
  <si>
    <t>5062B18117A242277BDC1DF1BFBE03</t>
  </si>
  <si>
    <t>01165062B18117A242277BDC1DF1BFBE03</t>
  </si>
  <si>
    <t>154-05 PVC이중창 / 시공비(창호면적 m2, 9.0 ~ 12.0 미만)</t>
  </si>
  <si>
    <t>호표 198</t>
  </si>
  <si>
    <t>5062B18117A242277BDC1DF1BE91D1</t>
  </si>
  <si>
    <t>01165062B18117A242277BDC1DF1BE91D1</t>
  </si>
  <si>
    <t>155 PVC 고정핸들</t>
  </si>
  <si>
    <t>손잡이</t>
  </si>
  <si>
    <t>호표 199</t>
  </si>
  <si>
    <t>5062B18117A242277BDC1DF1CA4034</t>
  </si>
  <si>
    <t>01165062B18117A242277BDC1DF1CA4034</t>
  </si>
  <si>
    <t>156 벽체띠장설치</t>
  </si>
  <si>
    <t>25cmx25cm</t>
  </si>
  <si>
    <t>호표 200</t>
  </si>
  <si>
    <t>5062E1845417312979EF09D16F48EF</t>
  </si>
  <si>
    <t>01165062E1845417312979EF09D16F48EF</t>
  </si>
  <si>
    <t>157 벽체띠장설치(중)</t>
  </si>
  <si>
    <t>30cmx30cm</t>
  </si>
  <si>
    <t>호표 201</t>
  </si>
  <si>
    <t>5062E1845417312979EF09D16F48EE</t>
  </si>
  <si>
    <t>01165062E1845417312979EF09D16F48EE</t>
  </si>
  <si>
    <t>158-01 경량천장철골틀설치 / 1m미만</t>
  </si>
  <si>
    <t>먹매김, 틀제작, 설치비 포함</t>
  </si>
  <si>
    <t>호표 202</t>
  </si>
  <si>
    <t>5062D18680A7272879DB64913C6CBC</t>
  </si>
  <si>
    <t>01165062D18680A7272879DB64913C6CBC</t>
  </si>
  <si>
    <t>158-02 경량철골천정틀 / 1m이상</t>
  </si>
  <si>
    <t>M-BAR, H:1m이상. 인써트 유</t>
  </si>
  <si>
    <t>호표 203</t>
  </si>
  <si>
    <t>5062D18680A7272879AE1C3192C9DE</t>
  </si>
  <si>
    <t>01165062D18680A7272879AE1C3192C9DE</t>
  </si>
  <si>
    <t>159 몰딩설치(창호)</t>
  </si>
  <si>
    <t>40~45*5~9mm(합성수지위 비닐시트)</t>
  </si>
  <si>
    <t>호표 204</t>
  </si>
  <si>
    <t>5062818D6A7746287AE555A1CCB443</t>
  </si>
  <si>
    <t>01165062818D6A7746287AE555A1CCB443</t>
  </si>
  <si>
    <t>160 우레탄폼충전</t>
  </si>
  <si>
    <t>창문틀주위 (좌측,우측,상부)</t>
  </si>
  <si>
    <t>호표 205</t>
  </si>
  <si>
    <t>5062B1815D3667257BE080E1D0D3E0</t>
  </si>
  <si>
    <t>01165062B1815D3667257BE080E1D0D3E0</t>
  </si>
  <si>
    <t>0117  161~170</t>
  </si>
  <si>
    <t>0117</t>
  </si>
  <si>
    <t>161 시멘트모르타르충전</t>
  </si>
  <si>
    <t>바탕조정용 몰탈(0.5kg), 창호 틀주변의 바탕정리를 포함</t>
  </si>
  <si>
    <t>호표 206</t>
  </si>
  <si>
    <t>5062B1815D366724798059719E8A16</t>
  </si>
  <si>
    <t>01175062B1815D366724798059719E8A16</t>
  </si>
  <si>
    <t>162 유리면보온재</t>
  </si>
  <si>
    <t>40mm, 유리면 보온판 구입 및 설치 (벽)</t>
  </si>
  <si>
    <t>호표 207</t>
  </si>
  <si>
    <t>5062818DB26FB228704DEA71190802</t>
  </si>
  <si>
    <t>01175062818DB26FB228704DEA71190802</t>
  </si>
  <si>
    <t>호표 208</t>
  </si>
  <si>
    <t>5062818DB26FB228704DEA71190BD7</t>
  </si>
  <si>
    <t>01175062818DB26FB228704DEA71190BD7</t>
  </si>
  <si>
    <t>163 ABS도어</t>
  </si>
  <si>
    <t>935×2,035×35, 부속철물(경첩),레버형 손잡이 설치</t>
  </si>
  <si>
    <t>호표 209</t>
  </si>
  <si>
    <t>5062B18117A242277BDC1DF1CA4386</t>
  </si>
  <si>
    <t>01175062B18117A242277BDC1DF1CA4386</t>
  </si>
  <si>
    <t>164 ABS도어세트</t>
  </si>
  <si>
    <t>호표 210</t>
  </si>
  <si>
    <t>5062B18117A242277BDC1DF1CA4381</t>
  </si>
  <si>
    <t>01175062B18117A242277BDC1DF1CA4381</t>
  </si>
  <si>
    <t>165 도어락</t>
  </si>
  <si>
    <t>호표 211</t>
  </si>
  <si>
    <t>5062B1815D639C2D78CA0EE1A09001</t>
  </si>
  <si>
    <t>01175062B1815D639C2D78CA0EE1A09001</t>
  </si>
  <si>
    <t>166 ABS투시창 문</t>
  </si>
  <si>
    <t>935X2,035X35, 유리창값 포함, 부속철물(경첩),레버형 손잡이 설치</t>
  </si>
  <si>
    <t>호표 212</t>
  </si>
  <si>
    <t>5062B18117A242277BDC1DF1CA4383</t>
  </si>
  <si>
    <t>01175062B18117A242277BDC1DF1CA4383</t>
  </si>
  <si>
    <t>167 ABS투시창 문 세트</t>
  </si>
  <si>
    <t>호표 213</t>
  </si>
  <si>
    <t>5062B18117A242277BDC1DF1CA4382</t>
  </si>
  <si>
    <t>01175062B18117A242277BDC1DF1CA4382</t>
  </si>
  <si>
    <t>168 PVC도어세트</t>
  </si>
  <si>
    <t>유리면 포함</t>
  </si>
  <si>
    <t>호표 214</t>
  </si>
  <si>
    <t>5062B18117A242277BDC1DF1CA438D</t>
  </si>
  <si>
    <t>01175062B18117A242277BDC1DF1CA438D</t>
  </si>
  <si>
    <t>169 알루미늄현관도어세트(소)</t>
  </si>
  <si>
    <t>1000×2100×44(투시창포함)/도어체크/철거포함</t>
  </si>
  <si>
    <t>호표 215</t>
  </si>
  <si>
    <t>5062B18117A242277BDC1DF1CA438C</t>
  </si>
  <si>
    <t>01175062B18117A242277BDC1DF1CA438C</t>
  </si>
  <si>
    <t>170 알루미늄현관도어세트(중)</t>
  </si>
  <si>
    <t>호표 216</t>
  </si>
  <si>
    <t>5062B18117A242277BDC1DF1CA42FE</t>
  </si>
  <si>
    <t>01175062B18117A242277BDC1DF1CA42FE</t>
  </si>
  <si>
    <t>0118  171~180</t>
  </si>
  <si>
    <t>0118</t>
  </si>
  <si>
    <t>171 알루미늄현관도어세트(대)</t>
  </si>
  <si>
    <t>호표 217</t>
  </si>
  <si>
    <t>5062B18117A242277BDC1DF1CA42FF</t>
  </si>
  <si>
    <t>01185062B18117A242277BDC1DF1CA42FF</t>
  </si>
  <si>
    <t>172 방화문세트</t>
  </si>
  <si>
    <t>(900x2100)</t>
  </si>
  <si>
    <t>호표 218</t>
  </si>
  <si>
    <t>5062B1812029DC2F78156E417A8D82</t>
  </si>
  <si>
    <t>01185062B1812029DC2F78156E417A8D82</t>
  </si>
  <si>
    <t>173 3연동중문</t>
  </si>
  <si>
    <t>연동 슬라이딩도어 [3연동]</t>
  </si>
  <si>
    <t>호표 219</t>
  </si>
  <si>
    <t>5062B181A5BC952874EC0551F4B312</t>
  </si>
  <si>
    <t>01185062B181A5BC952874EC0551F4B312</t>
  </si>
  <si>
    <t>174 양개미닫이중문세트-시공비포함</t>
  </si>
  <si>
    <t>양개미서기, 1.8×2.5</t>
  </si>
  <si>
    <t>574BE1857D1F5E2D7CA0E65168FC2EFBBFD31A</t>
  </si>
  <si>
    <t>0118574BE1857D1F5E2D7CA0E65168FC2EFBBFD31A</t>
  </si>
  <si>
    <t>175 편개미닫이중문세트-시공비포함</t>
  </si>
  <si>
    <t>편개미닫이, 1.8×2.7</t>
  </si>
  <si>
    <t>574BE1857D1F5E2D7CA0E65168FC2EFBBFD05E</t>
  </si>
  <si>
    <t>0118574BE1857D1F5E2D7CA0E65168FC2EFBBFD05E</t>
  </si>
  <si>
    <t>176 스텐레스자바라대문</t>
  </si>
  <si>
    <t>1000*500(설치비포함)</t>
  </si>
  <si>
    <t>호표 220</t>
  </si>
  <si>
    <t>5062B181A5BC952874EC0551F4B317</t>
  </si>
  <si>
    <t>01185062B181A5BC952874EC0551F4B317</t>
  </si>
  <si>
    <t>177 홀딩도어(자라바)</t>
  </si>
  <si>
    <t>알루미늄 프레임, 앵커, 철물, 조립 및 마무리 포함</t>
  </si>
  <si>
    <t>호표 221</t>
  </si>
  <si>
    <t>5062B181A5BC952874EC0551F4B316</t>
  </si>
  <si>
    <t>01185062B181A5BC952874EC0551F4B316</t>
  </si>
  <si>
    <t>178 스텐경첩</t>
  </si>
  <si>
    <t>H05-005 3T*102*102, 현관</t>
  </si>
  <si>
    <t>571E918B8A62DC2875FA1841D8330094577126</t>
  </si>
  <si>
    <t>0118571E918B8A62DC2875FA1841D8330094577126</t>
  </si>
  <si>
    <t>179 이지정첩</t>
  </si>
  <si>
    <t>802SB4035S(3개)</t>
  </si>
  <si>
    <t>곽</t>
  </si>
  <si>
    <t>호표 222</t>
  </si>
  <si>
    <t>5062B181A5BC952874EC1BC16E335C</t>
  </si>
  <si>
    <t>01185062B181A5BC952874EC1BC16E335C</t>
  </si>
  <si>
    <t>180-01 도어록 (현관)</t>
  </si>
  <si>
    <t>레버형, #9000 L, 현관용 (Zn)</t>
  </si>
  <si>
    <t>574BF187C357BF287C747F31E700FD85353AC6</t>
  </si>
  <si>
    <t>0118574BF187C357BF287C747F31E700FD85353AC6</t>
  </si>
  <si>
    <t>180-02 도어록 (현관)</t>
  </si>
  <si>
    <t>레버형, #9000 L, 현관용 (AL)</t>
  </si>
  <si>
    <t>574BF187C357BF287C747F31E700FD85353AC1</t>
  </si>
  <si>
    <t>0118574BF187C357BF287C747F31E700FD85353AC1</t>
  </si>
  <si>
    <t>0119  181~190</t>
  </si>
  <si>
    <t>0119</t>
  </si>
  <si>
    <t>181 방충망</t>
  </si>
  <si>
    <t>창문형, 설치비 포함</t>
  </si>
  <si>
    <t>571E918B8A62DC2875FA1841D833009454BE06</t>
  </si>
  <si>
    <t>0119571E918B8A62DC2875FA1841D833009454BE06</t>
  </si>
  <si>
    <t>182 롤방충망</t>
  </si>
  <si>
    <t>설치비 포함, 레일 틀 포함</t>
  </si>
  <si>
    <t>571E918B8A62DC2875FA1841D833009454BD7F</t>
  </si>
  <si>
    <t>0119571E918B8A62DC2875FA1841D833009454BD7F</t>
  </si>
  <si>
    <t>183 방범창</t>
  </si>
  <si>
    <t>철거, 설치비 포함</t>
  </si>
  <si>
    <t>호표 223</t>
  </si>
  <si>
    <t>5062B18117E9E22972DF544192A6E4</t>
  </si>
  <si>
    <t>01195062B18117E9E22972DF544192A6E4</t>
  </si>
  <si>
    <t>184 싱크대상부장</t>
  </si>
  <si>
    <t>UV하이그로시마감, 2단선반포함</t>
  </si>
  <si>
    <t>호표 224</t>
  </si>
  <si>
    <t>5062B18117E9E22972DF544192A6E2</t>
  </si>
  <si>
    <t>01195062B18117E9E22972DF544192A6E2</t>
  </si>
  <si>
    <t>185 싱크대하부장</t>
  </si>
  <si>
    <t>인조대리석 상판, UV하이그로시마감, 칼꽂이포함</t>
  </si>
  <si>
    <t>호표 225</t>
  </si>
  <si>
    <t>5062B18117E9E22972DF544192A6E3</t>
  </si>
  <si>
    <t>01195062B18117E9E22972DF544192A6E3</t>
  </si>
  <si>
    <t>186 덕트호스</t>
  </si>
  <si>
    <t>D-500G 보온(공조용) ø100㎜</t>
  </si>
  <si>
    <t>호표 226</t>
  </si>
  <si>
    <t>50A40187BED8292570C2DC11DE5229</t>
  </si>
  <si>
    <t>011950A40187BED8292570C2DC11DE5229</t>
  </si>
  <si>
    <t>187 후드캡</t>
  </si>
  <si>
    <t xml:space="preserve"> (A/L) ND100STS(7,000)</t>
  </si>
  <si>
    <t>호표 227</t>
  </si>
  <si>
    <t>50A4718D8302D62A7B0900212F0138</t>
  </si>
  <si>
    <t>011950A4718D8302D62A7B0900212F0138</t>
  </si>
  <si>
    <t>188 후드</t>
  </si>
  <si>
    <t>대</t>
  </si>
  <si>
    <t>호표 228</t>
  </si>
  <si>
    <t>50A4718D8302D62A7B0900212F013B</t>
  </si>
  <si>
    <t>011950A4718D8302D62A7B0900212F013B</t>
  </si>
  <si>
    <t>189 싱크대수전(벽붙이)</t>
  </si>
  <si>
    <t>벽붙이, 혼합수전</t>
  </si>
  <si>
    <t>호표 229</t>
  </si>
  <si>
    <t>50A4518FDE440624709C1E21068154</t>
  </si>
  <si>
    <t>011950A4518FDE440624709C1E21068154</t>
  </si>
  <si>
    <t>190 싱크대수전(대붙이)</t>
  </si>
  <si>
    <t>대붙이, 혼합수전</t>
  </si>
  <si>
    <t>호표 230</t>
  </si>
  <si>
    <t>50A4518FDE440624709C1E21068155</t>
  </si>
  <si>
    <t>011950A4518FDE440624709C1E21068155</t>
  </si>
  <si>
    <t>0120  191~200</t>
  </si>
  <si>
    <t>0120</t>
  </si>
  <si>
    <t>191 인덕션(2구)</t>
  </si>
  <si>
    <t>린나이, 삼성 엘지, SK 한샘</t>
  </si>
  <si>
    <t>호표 231</t>
  </si>
  <si>
    <t>50A4518FDE440624709C1E21068152</t>
  </si>
  <si>
    <t>012050A4518FDE440624709C1E21068152</t>
  </si>
  <si>
    <t>192 인덕션(3구)</t>
  </si>
  <si>
    <t>호표 232</t>
  </si>
  <si>
    <t>50A4518FDE440624709C1E21068153</t>
  </si>
  <si>
    <t>012050A4518FDE440624709C1E21068153</t>
  </si>
  <si>
    <t>193 가스레인지2구</t>
  </si>
  <si>
    <t>원터치점화 2구</t>
  </si>
  <si>
    <t>호표 233</t>
  </si>
  <si>
    <t>50A4518FDE440624709C1E21068150</t>
  </si>
  <si>
    <t>012050A4518FDE440624709C1E21068150</t>
  </si>
  <si>
    <t>194 가스레인지3구</t>
  </si>
  <si>
    <t>3구 가스레인지</t>
  </si>
  <si>
    <t>호표 234</t>
  </si>
  <si>
    <t>50A4518FDE440624709C1E21068151</t>
  </si>
  <si>
    <t>012050A4518FDE440624709C1E21068151</t>
  </si>
  <si>
    <t>195 가스레인지3구(빌트인)</t>
  </si>
  <si>
    <t>빌트인</t>
  </si>
  <si>
    <t>호표 235</t>
  </si>
  <si>
    <t>50A4518FDE440624709C1E2106815E</t>
  </si>
  <si>
    <t>012050A4518FDE440624709C1E2106815E</t>
  </si>
  <si>
    <t>196 난방배관 (엑셀관)</t>
  </si>
  <si>
    <t>엑셀관, 20cm간격, 모르타르충전, 단열재, 와이어메쉬 설치 포함</t>
  </si>
  <si>
    <t>호표 236</t>
  </si>
  <si>
    <t>50A401800CA800227C9691D1F76EA8</t>
  </si>
  <si>
    <t>012050A401800CA800227C9691D1F76EA8</t>
  </si>
  <si>
    <t>197 배관보온(유리솜매직)</t>
  </si>
  <si>
    <t>위생용, 급수, 급탕, 환탕, 난방관 보온공사(옥내배관), T.25mm</t>
  </si>
  <si>
    <t>호표 237</t>
  </si>
  <si>
    <t>50A4618F29B7E623792E94214E82E0</t>
  </si>
  <si>
    <t>012050A4618F29B7E623792E94214E82E0</t>
  </si>
  <si>
    <t>198 배관보온(발포폴리에틸렌포리마)</t>
  </si>
  <si>
    <t>호표 238</t>
  </si>
  <si>
    <t>50A4618F29B7E623792E9471304408</t>
  </si>
  <si>
    <t>012050A4618F29B7E623792E9471304408</t>
  </si>
  <si>
    <t>199 전기판넬</t>
  </si>
  <si>
    <t>은박시트포함</t>
  </si>
  <si>
    <t>호표 239</t>
  </si>
  <si>
    <t>50A4618F29B7E623792E947130440B</t>
  </si>
  <si>
    <t>012050A4618F29B7E623792E947130440B</t>
  </si>
  <si>
    <t>200 전기판넬(온도조절기,소형)</t>
  </si>
  <si>
    <t>자동온도조절기1.25kw</t>
  </si>
  <si>
    <t>호표 240</t>
  </si>
  <si>
    <t>50A4618F29B7E623792E947130440A</t>
  </si>
  <si>
    <t>012050A4618F29B7E623792E947130440A</t>
  </si>
  <si>
    <t>0121  201~210</t>
  </si>
  <si>
    <t>0121</t>
  </si>
  <si>
    <t>201 전기판넬(온도조절기,대형)</t>
  </si>
  <si>
    <t>자동온도조절기1.25kw*2</t>
  </si>
  <si>
    <t>호표 241</t>
  </si>
  <si>
    <t>50A4618F29B7E623792E947130440D</t>
  </si>
  <si>
    <t>012150A4618F29B7E623792E947130440D</t>
  </si>
  <si>
    <t>202 전기컨벡터(1.0kw)</t>
  </si>
  <si>
    <t>벽걸이 1.0kw</t>
  </si>
  <si>
    <t>호표 242</t>
  </si>
  <si>
    <t>50A4A187E1AC54237EB4D3B1E414DD</t>
  </si>
  <si>
    <t>012150A4A187E1AC54237EB4D3B1E414DD</t>
  </si>
  <si>
    <t>203 전기컨벡터(2.0kw)</t>
  </si>
  <si>
    <t>벽걸이 2.0kw</t>
  </si>
  <si>
    <t>호표 243</t>
  </si>
  <si>
    <t>50A4A187E1AC54237EB4D3B1E414DC</t>
  </si>
  <si>
    <t>012150A4A187E1AC54237EB4D3B1E414DC</t>
  </si>
  <si>
    <t>204 가스보일러(13,000)</t>
  </si>
  <si>
    <t>13,000kcal/hr</t>
  </si>
  <si>
    <t>호표 244</t>
  </si>
  <si>
    <t>50A4A187E1AC54267BF2B52160E970</t>
  </si>
  <si>
    <t>012150A4A187E1AC54267BF2B52160E970</t>
  </si>
  <si>
    <t>205 가스보일러(16,000)</t>
  </si>
  <si>
    <t>16,000kcal/hr</t>
  </si>
  <si>
    <t>호표 245</t>
  </si>
  <si>
    <t>50A4A187E1AC54267BF2B52160E971</t>
  </si>
  <si>
    <t>012150A4A187E1AC54267BF2B52160E971</t>
  </si>
  <si>
    <t>206 가스보일러(20,000)</t>
  </si>
  <si>
    <t>20,000kcal/hr</t>
  </si>
  <si>
    <t>호표 246</t>
  </si>
  <si>
    <t>50A4A187E1AC54267BF2B52160E976</t>
  </si>
  <si>
    <t>012150A4A187E1AC54267BF2B52160E976</t>
  </si>
  <si>
    <t>207 가스보일러(25,000)</t>
  </si>
  <si>
    <t>25,000kcal/hr</t>
  </si>
  <si>
    <t>호표 247</t>
  </si>
  <si>
    <t>50A4A187E1AC54267BF2B52160E977</t>
  </si>
  <si>
    <t>012150A4A187E1AC54267BF2B52160E977</t>
  </si>
  <si>
    <t>208-1 기름보일러(소형)</t>
  </si>
  <si>
    <t>20k,(디럭스, 분배기, 순환펌프, 팽창탱크내장)포함</t>
  </si>
  <si>
    <t>호표 248</t>
  </si>
  <si>
    <t>50A4A187E1AC54277469C601BDCFA0</t>
  </si>
  <si>
    <t>012150A4A187E1AC54277469C601BDCFA0</t>
  </si>
  <si>
    <t>208-2 기름보일러(중형)</t>
  </si>
  <si>
    <t>호표 249</t>
  </si>
  <si>
    <t>50A4A187E1AC54277469C601BDCFA3</t>
  </si>
  <si>
    <t>012150A4A187E1AC54277469C601BDCFA3</t>
  </si>
  <si>
    <t>209 연탄보일러(2구3탄)</t>
  </si>
  <si>
    <t>2구3탄, 철거비 포함 (순환모터,물탱크,주름관,연통 및 부자재 포함)</t>
  </si>
  <si>
    <t>호표 250</t>
  </si>
  <si>
    <t>50A4A187E1AC5427746FEF517D2C01</t>
  </si>
  <si>
    <t>012150A4A187E1AC5427746FEF517D2C01</t>
  </si>
  <si>
    <t>210 연탄보일러(3구3탄)</t>
  </si>
  <si>
    <t>3구3탄, 철거비 포함 (순환모터,물탱크,주름관,연통 및 부자재 포함)</t>
  </si>
  <si>
    <t>호표 251</t>
  </si>
  <si>
    <t>50A4A187E1AC5427746FEF517D2D2F</t>
  </si>
  <si>
    <t>012150A4A187E1AC5427746FEF517D2D2F</t>
  </si>
  <si>
    <t>0122  211~220</t>
  </si>
  <si>
    <t>0122</t>
  </si>
  <si>
    <t>211 계단용핸드레일</t>
  </si>
  <si>
    <t>TSH-160C W:160㎜</t>
  </si>
  <si>
    <t>호표 252</t>
  </si>
  <si>
    <t>50A4518FDE56702E76B693F1797276</t>
  </si>
  <si>
    <t>212 벽부착용핸드레일</t>
  </si>
  <si>
    <t>TSH-140C(이중압출) W:140㎜</t>
  </si>
  <si>
    <t>호표 253</t>
  </si>
  <si>
    <t>50A4518FDE56702E76B693F1797275</t>
  </si>
  <si>
    <t>213 장애인안전손잡이 I자형(300)</t>
  </si>
  <si>
    <t>PVC재질, L 300</t>
  </si>
  <si>
    <t>호표 254</t>
  </si>
  <si>
    <t>50A4518FDE56702E76B695D166DFD7</t>
  </si>
  <si>
    <t>214 장애인안전손잡이 I자형(400)</t>
  </si>
  <si>
    <t>PVC재질, L 400</t>
  </si>
  <si>
    <t>호표 255</t>
  </si>
  <si>
    <t>50A4518FDE56702E76B695D166DFD4</t>
  </si>
  <si>
    <t>215 장애인안전손잡이 I자형(500)</t>
  </si>
  <si>
    <t>PVC재질, L 500</t>
  </si>
  <si>
    <t>호표 256</t>
  </si>
  <si>
    <t>50A4518FDE56702E76B695D166DFD5</t>
  </si>
  <si>
    <t>216 장애인안전손잡이 I자형(600)</t>
  </si>
  <si>
    <t>PVC재질, L 600</t>
  </si>
  <si>
    <t>호표 257</t>
  </si>
  <si>
    <t>50A4518FDE56702E76B695D166DFD2</t>
  </si>
  <si>
    <t>217 장애인안전손잡이 I자형(700)</t>
  </si>
  <si>
    <t>PVC재질, L 700</t>
  </si>
  <si>
    <t>호표 258</t>
  </si>
  <si>
    <t>50A4518FDE56702E76B695D166DFD3</t>
  </si>
  <si>
    <t>218 장애인안전손잡이 I자형(800)</t>
  </si>
  <si>
    <t>PVC재질, L 800</t>
  </si>
  <si>
    <t>호표 259</t>
  </si>
  <si>
    <t>50A4518FDE56702E76B695D166DFD0</t>
  </si>
  <si>
    <t>219 장애인안전손잡이 I자형(900)</t>
  </si>
  <si>
    <t>PVC재질, L 900</t>
  </si>
  <si>
    <t>호표 260</t>
  </si>
  <si>
    <t>50A4518FDE56702E76B695D166DFD1</t>
  </si>
  <si>
    <t>220 장애인안전손잡이 I자형(1000)</t>
  </si>
  <si>
    <t>PVC재질, L 1000</t>
  </si>
  <si>
    <t>호표 261</t>
  </si>
  <si>
    <t>50A4518FDE56702E76B695D166DFDE</t>
  </si>
  <si>
    <t>0123  221~230</t>
  </si>
  <si>
    <t>0123</t>
  </si>
  <si>
    <t>221 장애인안전손잡이 사선형(욕조형, 500)</t>
  </si>
  <si>
    <t>PVC재질, L : 550</t>
  </si>
  <si>
    <t>호표 262</t>
  </si>
  <si>
    <t>50A4518FDE56702E76B695D166DFDF</t>
  </si>
  <si>
    <t>012350A4518FDE56702E76B695D166DFDF</t>
  </si>
  <si>
    <t>222 장애인안전손잡이 사선형(욕조형, 850)</t>
  </si>
  <si>
    <t>PVC재질, L : 850</t>
  </si>
  <si>
    <t>호표 263</t>
  </si>
  <si>
    <t>50A4518FDE56702E76B695D166DFDC</t>
  </si>
  <si>
    <t>012350A4518FDE56702E76B695D166DFDC</t>
  </si>
  <si>
    <t>223 장애인안전손잡이 L자형(660X350, 좌우)</t>
  </si>
  <si>
    <t>PVC재질</t>
  </si>
  <si>
    <t>호표 264</t>
  </si>
  <si>
    <t>50A4518FDE56702E76B693F1797153</t>
  </si>
  <si>
    <t>012350A4518FDE56702E76B693F1797153</t>
  </si>
  <si>
    <t>224 장애인안전손잡이 L자형(660X660, 좌우)</t>
  </si>
  <si>
    <t>호표 265</t>
  </si>
  <si>
    <t>50A4518FDE56702E76B693F1797154</t>
  </si>
  <si>
    <t>012350A4518FDE56702E76B693F1797154</t>
  </si>
  <si>
    <t>225 장애인안전손잡이 L자형(900X660, 좌우)</t>
  </si>
  <si>
    <t>호표 266</t>
  </si>
  <si>
    <t>50A4518FDE56702E76B693F1797155</t>
  </si>
  <si>
    <t>012350A4518FDE56702E76B693F1797155</t>
  </si>
  <si>
    <t>226 장애인안전손잡이 U자형(고정식, L 600)</t>
  </si>
  <si>
    <t>호표 267</t>
  </si>
  <si>
    <t>50A4518FDE56702E76B693F1797156</t>
  </si>
  <si>
    <t>012350A4518FDE56702E76B693F1797156</t>
  </si>
  <si>
    <t>227 장애인안전손잡이 U자형(접이식, L 600)</t>
  </si>
  <si>
    <t>호표 268</t>
  </si>
  <si>
    <t>50A4518FDE56702E76B693F1797157</t>
  </si>
  <si>
    <t>012350A4518FDE56702E76B693F1797157</t>
  </si>
  <si>
    <t>228 장애인안전손잡이 U자형(접이식, L 700)</t>
  </si>
  <si>
    <t>호표 269</t>
  </si>
  <si>
    <t>50A4518FDE56702E76B693F1797158</t>
  </si>
  <si>
    <t>012350A4518FDE56702E76B693F1797158</t>
  </si>
  <si>
    <t>229 장애인안전손잡이 U자형(접이식, L 800)</t>
  </si>
  <si>
    <t>호표 270</t>
  </si>
  <si>
    <t>50A4518FDE56702E76B693F1797159</t>
  </si>
  <si>
    <t>012350A4518FDE56702E76B693F1797159</t>
  </si>
  <si>
    <t>230 수직대변기용안전손잡이(U형)</t>
  </si>
  <si>
    <t>호표 271</t>
  </si>
  <si>
    <t>50A4518FDE56702E76B693F1797049</t>
  </si>
  <si>
    <t>012350A4518FDE56702E76B693F1797049</t>
  </si>
  <si>
    <t>0124  231~240</t>
  </si>
  <si>
    <t>0124</t>
  </si>
  <si>
    <t>231 세면기용안전손잡이</t>
  </si>
  <si>
    <t>PVC재질(L:800)</t>
  </si>
  <si>
    <t>호표 272</t>
  </si>
  <si>
    <t>50A4518FDE56702E76B693F1797048</t>
  </si>
  <si>
    <t>012450A4518FDE56702E76B693F1797048</t>
  </si>
  <si>
    <t>232 양변기용안전손잡이</t>
  </si>
  <si>
    <t>U형(수직 대변기용)안전손잡이, TSG-025 500×700×R90</t>
  </si>
  <si>
    <t>호표 273</t>
  </si>
  <si>
    <t>50A4518FDE56702E76B693F179704B</t>
  </si>
  <si>
    <t>012450A4518FDE56702E76B693F179704B</t>
  </si>
  <si>
    <t>233 창틀안전난간</t>
  </si>
  <si>
    <t>수직간살 / 기본형 / 2,000(W) × 1100(H), 스텐형</t>
  </si>
  <si>
    <t>시공도</t>
  </si>
  <si>
    <t>571E918AB7522A2C73525B115AD0678F35C307</t>
  </si>
  <si>
    <t>0124571E918AB7522A2C73525B115AD0678F35C307</t>
  </si>
  <si>
    <t>234 실외기거치대난간</t>
  </si>
  <si>
    <t>기본형, 스텐형</t>
  </si>
  <si>
    <t>호표 274</t>
  </si>
  <si>
    <t>5062D1862E14FC2E7C705F2109ABB1</t>
  </si>
  <si>
    <t>01245062D1862E14FC2E7C705F2109ABB1</t>
  </si>
  <si>
    <t>235 계단용핸드레일(안전난간,PVC)</t>
  </si>
  <si>
    <t>수직간살 / 사각계단형 / PVC커버 / 1,200(W) × 950(H)</t>
  </si>
  <si>
    <t>호표 275</t>
  </si>
  <si>
    <t>5062D1862E14FC2E7C705F2109AAAB</t>
  </si>
  <si>
    <t>01245062D1862E14FC2E7C705F2109AAAB</t>
  </si>
  <si>
    <t>236 계단용핸드레일(안전난간,스텐)</t>
  </si>
  <si>
    <t>수직간살 / 장식형(클래식) / 1,500(W) × 1,200(H)</t>
  </si>
  <si>
    <t>호표 276</t>
  </si>
  <si>
    <t>5062D1862E14FC2E7C705F2109A984</t>
  </si>
  <si>
    <t>01245062D1862E14FC2E7C705F2109A984</t>
  </si>
  <si>
    <t>237 안전난간</t>
  </si>
  <si>
    <t>PVC 또는 스탠재질, 칼라(벽대비색)</t>
  </si>
  <si>
    <t>호표 277</t>
  </si>
  <si>
    <t>5062D1862E14FC2E7C705F2109A8FD</t>
  </si>
  <si>
    <t>01245062D1862E14FC2E7C705F2109A8FD</t>
  </si>
  <si>
    <t>238 칼라장애인안전손잡이 I자형(L500)</t>
  </si>
  <si>
    <t>PVC재질, 칼라(벽대비색)</t>
  </si>
  <si>
    <t>호표 278</t>
  </si>
  <si>
    <t>50A4518FDE56702E76B695D166DFDD</t>
  </si>
  <si>
    <t>012450A4518FDE56702E76B695D166DFDD</t>
  </si>
  <si>
    <t>239 칼라장애인안전손잡이 사선형(욕조형, L500)</t>
  </si>
  <si>
    <t>호표 279</t>
  </si>
  <si>
    <t>50A4518FDE56702E76B695D166DFDA</t>
  </si>
  <si>
    <t>012450A4518FDE56702E76B695D166DFDA</t>
  </si>
  <si>
    <t>240 칼라장애인안전손잡이 L자형(660X660, 좌우)</t>
  </si>
  <si>
    <t>호표 280</t>
  </si>
  <si>
    <t>50A4518FDE56702E76B693F17977F9</t>
  </si>
  <si>
    <t>012450A4518FDE56702E76B693F17977F9</t>
  </si>
  <si>
    <t>0125  241~250</t>
  </si>
  <si>
    <t>0125</t>
  </si>
  <si>
    <t>241 칼라장애인안전손잡이 U자형(고정식, L 600)</t>
  </si>
  <si>
    <t>호표 281</t>
  </si>
  <si>
    <t>50A4518FDE56702E76B693F17977F8</t>
  </si>
  <si>
    <t>012550A4518FDE56702E76B693F17977F8</t>
  </si>
  <si>
    <t>242 칼라장애인안전손잡이 U자형(접이식, L 600)</t>
  </si>
  <si>
    <t>호표 282</t>
  </si>
  <si>
    <t>50A4518FDE56702E76B693F17977FB</t>
  </si>
  <si>
    <t>012550A4518FDE56702E76B693F17977FB</t>
  </si>
  <si>
    <t>243 칼라수직대변기용안전손잡이(U형)</t>
  </si>
  <si>
    <t>호표 283</t>
  </si>
  <si>
    <t>50A4518FDE56702E76B693F17977FA</t>
  </si>
  <si>
    <t>012550A4518FDE56702E76B693F17977FA</t>
  </si>
  <si>
    <t>244 칼라세면기용안전손잡이</t>
  </si>
  <si>
    <t>PVC재질(L:800), 칼라(벽대비색)</t>
  </si>
  <si>
    <t>호표 284</t>
  </si>
  <si>
    <t>50A4518FDE56702E76B693F17977FD</t>
  </si>
  <si>
    <t>012550A4518FDE56702E76B693F17977FD</t>
  </si>
  <si>
    <t>245 고무경사로</t>
  </si>
  <si>
    <t>휠체어이동가능</t>
  </si>
  <si>
    <t>호표 285</t>
  </si>
  <si>
    <t>5062E18466AC9E2873B975B1469B0E</t>
  </si>
  <si>
    <t>01255062E18466AC9E2873B975B1469B0E</t>
  </si>
  <si>
    <t>246 휠체어경사로(PE)1단</t>
  </si>
  <si>
    <t>1단 700*220*50</t>
  </si>
  <si>
    <t>호표 286</t>
  </si>
  <si>
    <t>5062E18466AC9E2873B975B1469B0D</t>
  </si>
  <si>
    <t>01255062E18466AC9E2873B975B1469B0D</t>
  </si>
  <si>
    <t>247 휠체어경사로(PE)2단</t>
  </si>
  <si>
    <t>2단 700*320*70</t>
  </si>
  <si>
    <t>호표 287</t>
  </si>
  <si>
    <t>5062E18466AC9E2873B975B1469B0C</t>
  </si>
  <si>
    <t>01255062E18466AC9E2873B975B1469B0C</t>
  </si>
  <si>
    <t>248 휠체어경사로(PE)3단</t>
  </si>
  <si>
    <t>3단 700*420*90</t>
  </si>
  <si>
    <t>호표 288</t>
  </si>
  <si>
    <t>5062E18466AC9E2873B975B1469B03</t>
  </si>
  <si>
    <t>01255062E18466AC9E2873B975B1469B03</t>
  </si>
  <si>
    <t>249 휠체어경사로(PE)4단</t>
  </si>
  <si>
    <t>4단 700*520*120</t>
  </si>
  <si>
    <t>호표 289</t>
  </si>
  <si>
    <t>5062E18466AC9E2873B975B1469B02</t>
  </si>
  <si>
    <t>01255062E18466AC9E2873B975B1469B02</t>
  </si>
  <si>
    <t>250 휠체어경사로(PE)5단</t>
  </si>
  <si>
    <t>5단 700*620*140</t>
  </si>
  <si>
    <t>호표 290</t>
  </si>
  <si>
    <t>5062E18466AC9E2873B975B1469A65</t>
  </si>
  <si>
    <t>01255062E18466AC9E2873B975B1469A65</t>
  </si>
  <si>
    <t>0126  251~260</t>
  </si>
  <si>
    <t>0126</t>
  </si>
  <si>
    <t>251 휠체어경사로(PE)6단</t>
  </si>
  <si>
    <t>6단 700*720*160</t>
  </si>
  <si>
    <t>호표 291</t>
  </si>
  <si>
    <t>5062E18466AC9E2873B975B1469A64</t>
  </si>
  <si>
    <t>01265062E18466AC9E2873B975B1469A64</t>
  </si>
  <si>
    <t>252 휠체어경사로(PE)7단</t>
  </si>
  <si>
    <t>7단 700*820*180</t>
  </si>
  <si>
    <t>호표 292</t>
  </si>
  <si>
    <t>5062E18466AC9E2873B975B1469A67</t>
  </si>
  <si>
    <t>01265062E18466AC9E2873B975B1469A67</t>
  </si>
  <si>
    <t>253 휠체어경사로(PE)8단</t>
  </si>
  <si>
    <t>8단 700*920*200</t>
  </si>
  <si>
    <t>호표 293</t>
  </si>
  <si>
    <t>5062E18466AC9E2873B975B1469A66</t>
  </si>
  <si>
    <t>01265062E18466AC9E2873B975B1469A66</t>
  </si>
  <si>
    <t>254 휠체어경사로(PE)) (1단)</t>
  </si>
  <si>
    <t>1단 900*400*50</t>
  </si>
  <si>
    <t>호표 294</t>
  </si>
  <si>
    <t>5062E18466AC9E2873B975B1469A61</t>
  </si>
  <si>
    <t>01265062E18466AC9E2873B975B1469A61</t>
  </si>
  <si>
    <t>255 휠체어경사로(PE) (2단)</t>
  </si>
  <si>
    <t>2단 700*600*70</t>
  </si>
  <si>
    <t>호표 295</t>
  </si>
  <si>
    <t>5062E18466AC9E2873B975B1469A60</t>
  </si>
  <si>
    <t>01265062E18466AC9E2873B975B1469A60</t>
  </si>
  <si>
    <t>256 휠체어경사로(PE) (3단,1)</t>
  </si>
  <si>
    <t>3단 700*800*100</t>
  </si>
  <si>
    <t>호표 296</t>
  </si>
  <si>
    <t>5062E18466AC9E2873B975B1469A63</t>
  </si>
  <si>
    <t>01265062E18466AC9E2873B975B1469A63</t>
  </si>
  <si>
    <t>257 휠체어경사로(PE) (4단,1)</t>
  </si>
  <si>
    <t>4단 700*1000*120~150</t>
  </si>
  <si>
    <t>호표 297</t>
  </si>
  <si>
    <t>5062E18466AC9E2873B975B1469A62</t>
  </si>
  <si>
    <t>01265062E18466AC9E2873B975B1469A62</t>
  </si>
  <si>
    <t>258 휠체어경사로(PE) (5단,1)</t>
  </si>
  <si>
    <t>5단 700*1200*140~180</t>
  </si>
  <si>
    <t>호표 298</t>
  </si>
  <si>
    <t>5062E18466AC9E2873B975B1469A6D</t>
  </si>
  <si>
    <t>01265062E18466AC9E2873B975B1469A6D</t>
  </si>
  <si>
    <t>259 휠체어경사로(PE) (6단,1)</t>
  </si>
  <si>
    <t>6단 700*1400*160~220</t>
  </si>
  <si>
    <t>호표 299</t>
  </si>
  <si>
    <t>5062E18466AC9E2873B975B1469A6C</t>
  </si>
  <si>
    <t>01265062E18466AC9E2873B975B1469A6C</t>
  </si>
  <si>
    <t>260 휠체어경사로(PE) (7단,1)</t>
  </si>
  <si>
    <t>7단 700*1600*180~250</t>
  </si>
  <si>
    <t>호표 300</t>
  </si>
  <si>
    <t>5062E18466AC9E2873B975B146995E</t>
  </si>
  <si>
    <t>01265062E18466AC9E2873B975B146995E</t>
  </si>
  <si>
    <t>0127  261~270</t>
  </si>
  <si>
    <t>0127</t>
  </si>
  <si>
    <t>261 휠체어경사로(PE) (3단,2)</t>
  </si>
  <si>
    <t>3단 1200*600*70~100</t>
  </si>
  <si>
    <t>호표 301</t>
  </si>
  <si>
    <t>5062E18466AC9E2873B975B146995F</t>
  </si>
  <si>
    <t>01275062E18466AC9E2873B975B146995F</t>
  </si>
  <si>
    <t>262 휠체어경사로(PE) (4단,2)</t>
  </si>
  <si>
    <t>4단 1200*800*100~120</t>
  </si>
  <si>
    <t>호표 302</t>
  </si>
  <si>
    <t>5062E18466AC9E2873B975B146995C</t>
  </si>
  <si>
    <t>01275062E18466AC9E2873B975B146995C</t>
  </si>
  <si>
    <t>263 휠체어경사로(PE) (5단,2)</t>
  </si>
  <si>
    <t>5단 12001000*120~150</t>
  </si>
  <si>
    <t>호표 303</t>
  </si>
  <si>
    <t>5062E18466AC9E2873B975B146995D</t>
  </si>
  <si>
    <t>01275062E18466AC9E2873B975B146995D</t>
  </si>
  <si>
    <t>264 휠체어경사로(PE) (6단,2)</t>
  </si>
  <si>
    <t>6단 1200*1200*140~180</t>
  </si>
  <si>
    <t>호표 304</t>
  </si>
  <si>
    <t>5062E18466AC9E2873B975B146995A</t>
  </si>
  <si>
    <t>01275062E18466AC9E2873B975B146995A</t>
  </si>
  <si>
    <t>265 휠체어경사로(PE) (7단,2)</t>
  </si>
  <si>
    <t>7단 1200*1400*160~220</t>
  </si>
  <si>
    <t>호표 305</t>
  </si>
  <si>
    <t>5062E18466AC9E2873B975B146995B</t>
  </si>
  <si>
    <t>01275062E18466AC9E2873B975B146995B</t>
  </si>
  <si>
    <t>266 휠체어경사로(PE) (8단)</t>
  </si>
  <si>
    <t>8단 1200*1600*180~250</t>
  </si>
  <si>
    <t>호표 306</t>
  </si>
  <si>
    <t>5062E18466AC9E2873B975B1469958</t>
  </si>
  <si>
    <t>01275062E18466AC9E2873B975B1469958</t>
  </si>
  <si>
    <t>267 휠체어경사로(PE) (9단)</t>
  </si>
  <si>
    <t>9단1200*1800*220~300</t>
  </si>
  <si>
    <t>호표 307</t>
  </si>
  <si>
    <t>5062E18466AC9E2873B975B1469959</t>
  </si>
  <si>
    <t>01275062E18466AC9E2873B975B1469959</t>
  </si>
  <si>
    <t>268 접이식이동경사로</t>
  </si>
  <si>
    <t>폈을때 L1,000×W900 / 접었을때 L1,000×W450</t>
  </si>
  <si>
    <t>호표 308</t>
  </si>
  <si>
    <t>5062E18466AC9E2873B975B1469956</t>
  </si>
  <si>
    <t>01275062E18466AC9E2873B975B1469956</t>
  </si>
  <si>
    <t>269 이동식경사로(W900)</t>
  </si>
  <si>
    <t>W900</t>
  </si>
  <si>
    <t>호표 309</t>
  </si>
  <si>
    <t>5062E18466AC9E2873B975B1469957</t>
  </si>
  <si>
    <t>01275062E18466AC9E2873B975B1469957</t>
  </si>
  <si>
    <t>270 이동식경사로(W1200)</t>
  </si>
  <si>
    <t>w1,200</t>
  </si>
  <si>
    <t>호표 310</t>
  </si>
  <si>
    <t>5062E18466AC9E2873B975B14698B7</t>
  </si>
  <si>
    <t>01275062E18466AC9E2873B975B14698B7</t>
  </si>
  <si>
    <t>0128  271~280</t>
  </si>
  <si>
    <t>0128</t>
  </si>
  <si>
    <t>271 문턱경사로(1)</t>
  </si>
  <si>
    <t>900*400*30~50</t>
  </si>
  <si>
    <t>호표 311</t>
  </si>
  <si>
    <t>5062E18466AC9E2873B975B14698B6</t>
  </si>
  <si>
    <t>01285062E18466AC9E2873B975B14698B6</t>
  </si>
  <si>
    <t>272 문턱경사로(2)</t>
  </si>
  <si>
    <t>W900 × L600 × H70</t>
  </si>
  <si>
    <t>호표 312</t>
  </si>
  <si>
    <t>5062E18466AC9E2873B975B14698B5</t>
  </si>
  <si>
    <t>01285062E18466AC9E2873B975B14698B5</t>
  </si>
  <si>
    <t>273 접이식의자</t>
  </si>
  <si>
    <t>571E918B8A62DC2875FA0FD106950445DA9A05</t>
  </si>
  <si>
    <t>0128571E918B8A62DC2875FA0FD106950445DA9A05</t>
  </si>
  <si>
    <t>274 문턱제거</t>
  </si>
  <si>
    <t>무근콘크리트 깨기, 콘크리트이음면 정리, 장판설치</t>
  </si>
  <si>
    <t>호표 313</t>
  </si>
  <si>
    <t>5062018289961B2A7D982A519799D9</t>
  </si>
  <si>
    <t>01285062018289961B2A7D982A519799D9</t>
  </si>
  <si>
    <t>275-01 콘크리트면정리</t>
  </si>
  <si>
    <t>3.6m 이하</t>
  </si>
  <si>
    <t>호표 314</t>
  </si>
  <si>
    <t>5062018289961B2A7D982A519799DD</t>
  </si>
  <si>
    <t>01285062018289961B2A7D982A519799DD</t>
  </si>
  <si>
    <t>275-02 콘크리트면정리</t>
  </si>
  <si>
    <t>3.6m 초과</t>
  </si>
  <si>
    <t>호표 315</t>
  </si>
  <si>
    <t>5062018289961B2A7D982A519799DE</t>
  </si>
  <si>
    <t>01285062018289961B2A7D982A519799DE</t>
  </si>
  <si>
    <t>275-03 콘크리트면정리</t>
  </si>
  <si>
    <t>3.6m 이하, 천장</t>
  </si>
  <si>
    <t>호표 316</t>
  </si>
  <si>
    <t>5062018289961B2A7D982A519799DF</t>
  </si>
  <si>
    <t>01285062018289961B2A7D982A519799DF</t>
  </si>
  <si>
    <t>275-04 콘크리트면정리</t>
  </si>
  <si>
    <t>3.6m 초과, 천장</t>
  </si>
  <si>
    <t>호표 317</t>
  </si>
  <si>
    <t>5062018289961B2A7D982A519799D8</t>
  </si>
  <si>
    <t>01285062018289961B2A7D982A519799D8</t>
  </si>
  <si>
    <t>276 화재경보기</t>
  </si>
  <si>
    <t>분리형</t>
  </si>
  <si>
    <t>호표 318</t>
  </si>
  <si>
    <t>502891841DE19F2374138DD1662C1E</t>
  </si>
  <si>
    <t>0128502891841DE19F2374138DD1662C1E</t>
  </si>
  <si>
    <t>277 화재감지기 (연기감지기)</t>
  </si>
  <si>
    <t>단독경보형, 연기감지기</t>
  </si>
  <si>
    <t>호표 319</t>
  </si>
  <si>
    <t>502891841DE19F2374138BF17944F6</t>
  </si>
  <si>
    <t>0128502891841DE19F2374138BF17944F6</t>
  </si>
  <si>
    <t>278 화재감지기 (정온식감지기)</t>
  </si>
  <si>
    <t>단독경보형, 정온식감지기</t>
  </si>
  <si>
    <t>호표 320</t>
  </si>
  <si>
    <t>502891841DE19F2374138DD1662C6E</t>
  </si>
  <si>
    <t>0128502891841DE19F2374138DD1662C6E</t>
  </si>
  <si>
    <t>279 자동확산소화기</t>
  </si>
  <si>
    <t>퓨즈볼링크, 3kg</t>
  </si>
  <si>
    <t>57391182598D292F7C2570113232BB98907438</t>
  </si>
  <si>
    <t>012857391182598D292F7C2570113232BB98907438</t>
  </si>
  <si>
    <t>280 가스누설경보기</t>
  </si>
  <si>
    <t>호표 321</t>
  </si>
  <si>
    <t>502891841DE19F2374138DD1662C1D</t>
  </si>
  <si>
    <t>0128502891841DE19F2374138DD1662C1D</t>
  </si>
  <si>
    <t>0129  281~290</t>
  </si>
  <si>
    <t>0129</t>
  </si>
  <si>
    <t>281 시각화재경보기</t>
  </si>
  <si>
    <t>DST-W P, DC24V, 방수형, 동기식</t>
  </si>
  <si>
    <t>호표 322</t>
  </si>
  <si>
    <t>502891841DE19F237413A8B1C1EBFB</t>
  </si>
  <si>
    <t>0129502891841DE19F237413A8B1C1EBFB</t>
  </si>
  <si>
    <t>282 도어문고정받침</t>
  </si>
  <si>
    <t>80×40×20</t>
  </si>
  <si>
    <t>571E918B8A62DC2875FA0FD106950445DA997E</t>
  </si>
  <si>
    <t>0129571E918B8A62DC2875FA0FD106950445DA997E</t>
  </si>
  <si>
    <t>283 도어창문손잡이</t>
  </si>
  <si>
    <t>43×103</t>
  </si>
  <si>
    <t>호표 323</t>
  </si>
  <si>
    <t>502891841DE19F237413A8B1C1EBFA</t>
  </si>
  <si>
    <t>0129502891841DE19F237413A8B1C1EBFA</t>
  </si>
  <si>
    <t>284-01 방수시트</t>
  </si>
  <si>
    <t>고무시트</t>
  </si>
  <si>
    <t>호표 324</t>
  </si>
  <si>
    <t>5062F18AC3A08D21771814D1A6E0D6</t>
  </si>
  <si>
    <t>01295062F18AC3A08D21771814D1A6E0D6</t>
  </si>
  <si>
    <t>284-02 방수시트</t>
  </si>
  <si>
    <t>호표 325</t>
  </si>
  <si>
    <t>5062F18AC3A08D21771814D1A6E30A</t>
  </si>
  <si>
    <t>01295062F18AC3A08D21771814D1A6E30A</t>
  </si>
  <si>
    <t>285 밀착형(투명)코너가드</t>
  </si>
  <si>
    <t>50×50×1.5T</t>
  </si>
  <si>
    <t>호표 326</t>
  </si>
  <si>
    <t>5062018231914F2970D4DC6120A63A</t>
  </si>
  <si>
    <t>01295062018231914F2970D4DC6120A63A</t>
  </si>
  <si>
    <t>286 건축물구조체철거</t>
  </si>
  <si>
    <t>호표 327</t>
  </si>
  <si>
    <t>5062018231914F2970D4DC6120A639</t>
  </si>
  <si>
    <t>01295062018231914F2970D4DC6120A639</t>
  </si>
  <si>
    <t>287 기와철거</t>
  </si>
  <si>
    <t>호표 328</t>
  </si>
  <si>
    <t>50636187C21660227D96BAB14810BB</t>
  </si>
  <si>
    <t>012950636187C21660227D96BAB14810BB</t>
  </si>
  <si>
    <t>288 함석철거</t>
  </si>
  <si>
    <t>호표 329</t>
  </si>
  <si>
    <t>50636187C21660227D843F814298CD</t>
  </si>
  <si>
    <t>012950636187C21660227D843F814298CD</t>
  </si>
  <si>
    <t>289 싱크대철거 (상부장)</t>
  </si>
  <si>
    <t>상부장 철거</t>
  </si>
  <si>
    <t>호표 330</t>
  </si>
  <si>
    <t>50636187C21660227D843F814298CE</t>
  </si>
  <si>
    <t>012950636187C21660227D843F814298CE</t>
  </si>
  <si>
    <t>290 싱크대철거 (하부장)</t>
  </si>
  <si>
    <t>하부장 철거</t>
  </si>
  <si>
    <t>호표 331</t>
  </si>
  <si>
    <t>50636187C21660227D843F814298CF</t>
  </si>
  <si>
    <t>012950636187C21660227D843F814298CF</t>
  </si>
  <si>
    <t>0130  291~300</t>
  </si>
  <si>
    <t>0130</t>
  </si>
  <si>
    <t>291 욕조철거</t>
  </si>
  <si>
    <t>호표 332</t>
  </si>
  <si>
    <t>50A4518FDE714D2977DC9D41DBE0B3</t>
  </si>
  <si>
    <t>013050A4518FDE714D2977DC9D41DBE0B3</t>
  </si>
  <si>
    <t>292 변기철거</t>
  </si>
  <si>
    <t>호표 333</t>
  </si>
  <si>
    <t>50A4A180F2CE982C7D3D2A6106AD75</t>
  </si>
  <si>
    <t>013050A4A180F2CE982C7D3D2A6106AD75</t>
  </si>
  <si>
    <t>293 세면기철거</t>
  </si>
  <si>
    <t>호표 334</t>
  </si>
  <si>
    <t>50A4518FDE44062376257D113F3180</t>
  </si>
  <si>
    <t>013050A4518FDE44062376257D113F3180</t>
  </si>
  <si>
    <t>294 타일떼내기(바닥)</t>
  </si>
  <si>
    <t>호표 335</t>
  </si>
  <si>
    <t>50636187C21660227D963371E552DA</t>
  </si>
  <si>
    <t>013050636187C21660227D963371E552DA</t>
  </si>
  <si>
    <t>295 타일떼내기(벽)</t>
  </si>
  <si>
    <t>호표 336</t>
  </si>
  <si>
    <t>50636187C21660227D963371E551F5</t>
  </si>
  <si>
    <t>013050636187C21660227D963371E551F5</t>
  </si>
  <si>
    <t>296 무근콘크리트깨기(30cm미만)</t>
  </si>
  <si>
    <t>소운반비용 포함</t>
  </si>
  <si>
    <t>㎥</t>
  </si>
  <si>
    <t>호표 337</t>
  </si>
  <si>
    <t>50636187C2A4192F7476B8713E6D9A</t>
  </si>
  <si>
    <t>013050636187C2A4192F7476B8713E6D9A</t>
  </si>
  <si>
    <t>297 무근콘크리트깨기(30cm이상)</t>
  </si>
  <si>
    <t>호표 338</t>
  </si>
  <si>
    <t>50636187C2A4192F747683A16F8E7E</t>
  </si>
  <si>
    <t>013050636187C2A4192F747683A16F8E7E</t>
  </si>
  <si>
    <t>298 장판철거</t>
  </si>
  <si>
    <t>호표 339</t>
  </si>
  <si>
    <t>50636187C21660227D9622D13F129E</t>
  </si>
  <si>
    <t>013050636187C21660227D9622D13F129E</t>
  </si>
  <si>
    <t>299 도배철거(벽)</t>
  </si>
  <si>
    <t>벽</t>
  </si>
  <si>
    <t>호표 340</t>
  </si>
  <si>
    <t>50636187C21660227D96D3B139BD60</t>
  </si>
  <si>
    <t>013050636187C21660227D96D3B139BD60</t>
  </si>
  <si>
    <t>300 도배철거(천장)</t>
  </si>
  <si>
    <t>천장</t>
  </si>
  <si>
    <t>호표 341</t>
  </si>
  <si>
    <t>50636187C21660227D96D3B139BE46</t>
  </si>
  <si>
    <t>013050636187C21660227D96D3B139BE46</t>
  </si>
  <si>
    <t>0131  301~310</t>
  </si>
  <si>
    <t>0131</t>
  </si>
  <si>
    <t>301 방바닥철거</t>
  </si>
  <si>
    <t>모르터, 회반죽, 플라스터</t>
  </si>
  <si>
    <t>호표 342</t>
  </si>
  <si>
    <t>50636187C21660227D843FE1E741D9</t>
  </si>
  <si>
    <t>013150636187C21660227D843FE1E741D9</t>
  </si>
  <si>
    <t>302 강화마루 철거</t>
  </si>
  <si>
    <t>호표 343</t>
  </si>
  <si>
    <t>50636187C21660227D843FD1CA7EC6</t>
  </si>
  <si>
    <t>013150636187C21660227D843FD1CA7EC6</t>
  </si>
  <si>
    <t>303 데코타일 철거</t>
  </si>
  <si>
    <t>호표 344</t>
  </si>
  <si>
    <t>50636187C21660227D9622D13F129D</t>
  </si>
  <si>
    <t>013150636187C21660227D9622D13F129D</t>
  </si>
  <si>
    <t>304 합판마루 철거</t>
  </si>
  <si>
    <t>호표 345</t>
  </si>
  <si>
    <t>50636187C21660227D843FD1CA7EC5</t>
  </si>
  <si>
    <t>013150636187C21660227D843FD1CA7EC5</t>
  </si>
  <si>
    <t>305 석면건축자재해체(내장재)</t>
  </si>
  <si>
    <t>내부 천장재,내벽체,간막이재 철거</t>
  </si>
  <si>
    <t>호표 346</t>
  </si>
  <si>
    <t>50636187C289792E7EFD83B119D345</t>
  </si>
  <si>
    <t>013150636187C289792E7EFD83B119D345</t>
  </si>
  <si>
    <t>306 석면건축자재해체(외장재)</t>
  </si>
  <si>
    <t>슬레이트지붕 철거</t>
  </si>
  <si>
    <t>호표 347</t>
  </si>
  <si>
    <t>50636187C289792E7EFD83814575EC</t>
  </si>
  <si>
    <t>013150636187C289792E7EFD83814575EC</t>
  </si>
  <si>
    <t>307 석면건축자재해체(뿜칠재)</t>
  </si>
  <si>
    <t>철골면 하부,측면,상부 뿜칠재 제거</t>
  </si>
  <si>
    <t>호표 348</t>
  </si>
  <si>
    <t>50636187C289792E7EFD9C118419E8</t>
  </si>
  <si>
    <t>013150636187C289792E7EFD9C118419E8</t>
  </si>
  <si>
    <t>308-01 기존방수층철거</t>
  </si>
  <si>
    <t>아스팔트 (개소당 작업면적 40m2 이상)</t>
  </si>
  <si>
    <t>호표 349</t>
  </si>
  <si>
    <t>50636187C21672297E22C22119CAFF</t>
  </si>
  <si>
    <t>013150636187C21672297E22C22119CAFF</t>
  </si>
  <si>
    <t>308-02 기존방수층철거</t>
  </si>
  <si>
    <t>아스팔트 (개소당 작업면적 40m2 미만)</t>
  </si>
  <si>
    <t>호표 350</t>
  </si>
  <si>
    <t>50636187C21672297E22C221182331</t>
  </si>
  <si>
    <t>013150636187C21672297E22C221182331</t>
  </si>
  <si>
    <t>309 구조물헐기(소형브레이커)</t>
  </si>
  <si>
    <t>공압식-무근</t>
  </si>
  <si>
    <t>호표 351</t>
  </si>
  <si>
    <t>50636187C2A4722A7A19DEF1B86188</t>
  </si>
  <si>
    <t>013150636187C2A4722A7A19DEF1B86188</t>
  </si>
  <si>
    <t>310 단창철거</t>
  </si>
  <si>
    <t>단창(공구손료포함)</t>
  </si>
  <si>
    <t>호표 352</t>
  </si>
  <si>
    <t>5062B18117A242277BDC1BC15F5AC2</t>
  </si>
  <si>
    <t>01315062B18117A242277BDC1BC15F5AC2</t>
  </si>
  <si>
    <t>0132  311~320</t>
  </si>
  <si>
    <t>0132</t>
  </si>
  <si>
    <t>311 이중창철거</t>
  </si>
  <si>
    <t>이중창(공구손료포함)</t>
  </si>
  <si>
    <t>호표 353</t>
  </si>
  <si>
    <t>5062B18117A242277BDC1BF11428DD</t>
  </si>
  <si>
    <t>01325062B18117A242277BDC1BF11428DD</t>
  </si>
  <si>
    <t>312 ABS도어철거</t>
  </si>
  <si>
    <t>호표 354</t>
  </si>
  <si>
    <t>5062B18117A242277BDC1BF11428DC</t>
  </si>
  <si>
    <t>01325062B18117A242277BDC1BF11428DC</t>
  </si>
  <si>
    <t>313 ABS도어세트철거</t>
  </si>
  <si>
    <t>바탕면고르기포함</t>
  </si>
  <si>
    <t>호표 355</t>
  </si>
  <si>
    <t>5062B18117A242277BDC1BF11428DB</t>
  </si>
  <si>
    <t>01325062B18117A242277BDC1BF11428DB</t>
  </si>
  <si>
    <t>314 합성수지문세트철거</t>
  </si>
  <si>
    <t>호표 356</t>
  </si>
  <si>
    <t>5062B18117A242277BDC1BF11428DA</t>
  </si>
  <si>
    <t>01325062B18117A242277BDC1BF11428DA</t>
  </si>
  <si>
    <t>315 중문철거</t>
  </si>
  <si>
    <t>호표 357</t>
  </si>
  <si>
    <t>5062B18117A242277BDC1BF11428D9</t>
  </si>
  <si>
    <t>01325062B18117A242277BDC1BF11428D9</t>
  </si>
  <si>
    <t>316 알루미늄현관도어세트철거</t>
  </si>
  <si>
    <t>호표 358</t>
  </si>
  <si>
    <t>5062B18117A242277BDC1BF11428D8</t>
  </si>
  <si>
    <t>01325062B18117A242277BDC1BF11428D8</t>
  </si>
  <si>
    <t>317 방화문철거</t>
  </si>
  <si>
    <t>호표 359</t>
  </si>
  <si>
    <t>5062B18117A242277BDC1BF11428D7</t>
  </si>
  <si>
    <t>01325062B18117A242277BDC1BF11428D7</t>
  </si>
  <si>
    <t>318 대문철거</t>
  </si>
  <si>
    <t>호표 360</t>
  </si>
  <si>
    <t>5062B18117A242277BDC1BF11428D6</t>
  </si>
  <si>
    <t>01325062B18117A242277BDC1BF11428D6</t>
  </si>
  <si>
    <t>319 현장정리</t>
  </si>
  <si>
    <t>청소 및 뒷정리(연면적)</t>
  </si>
  <si>
    <t>호표 361</t>
  </si>
  <si>
    <t>5062618954BDAF247362ED11091078</t>
  </si>
  <si>
    <t>01325062618954BDAF247362ED11091078</t>
  </si>
  <si>
    <t>320 천장 목구조틀 철거</t>
  </si>
  <si>
    <t>호표 362</t>
  </si>
  <si>
    <t>50636187C289792A7717C60142C0E6</t>
  </si>
  <si>
    <t>013250636187C289792A7717C60142C0E6</t>
  </si>
  <si>
    <t>0133  321~330</t>
  </si>
  <si>
    <t>0133</t>
  </si>
  <si>
    <t>321 텍스류 철거</t>
  </si>
  <si>
    <t>천장,1PLY</t>
  </si>
  <si>
    <t>호표 363</t>
  </si>
  <si>
    <t>50636187C21660227D968B510452D6</t>
  </si>
  <si>
    <t>013350636187C21660227D968B510452D6</t>
  </si>
  <si>
    <t>322 석고보드 철거</t>
  </si>
  <si>
    <t>벽체,1PLY</t>
  </si>
  <si>
    <t>호표 364</t>
  </si>
  <si>
    <t>50636187C21660227D96CD01A41DA8</t>
  </si>
  <si>
    <t>013350636187C21660227D96CD01A41DA8</t>
  </si>
  <si>
    <t>323 합판 또는 판재류 철거 (천정)</t>
  </si>
  <si>
    <t>호표 365</t>
  </si>
  <si>
    <t>50636187C21660227D96CD01A41C43</t>
  </si>
  <si>
    <t>013350636187C21660227D96CD01A41C43</t>
  </si>
  <si>
    <t>324 합판 또는 판재류 철거 (벽체)</t>
  </si>
  <si>
    <t>호표 366</t>
  </si>
  <si>
    <t>50636187C21660227D96CD01A41B5A</t>
  </si>
  <si>
    <t>013350636187C21660227D96CD01A41B5A</t>
  </si>
  <si>
    <t>325 경량철골천장틀철거</t>
  </si>
  <si>
    <t>M-BAR</t>
  </si>
  <si>
    <t>호표 367</t>
  </si>
  <si>
    <t>50636187C21660227D969FE1F37B4F</t>
  </si>
  <si>
    <t>013350636187C21660227D969FE1F37B4F</t>
  </si>
  <si>
    <t>326 몰딩류 철거</t>
  </si>
  <si>
    <t>호표 368</t>
  </si>
  <si>
    <t>50636187C21660227D969FE1F3783B</t>
  </si>
  <si>
    <t>013350636187C21660227D969FE1F3783B</t>
  </si>
  <si>
    <t>327-1 혼합건설폐기물</t>
  </si>
  <si>
    <t>건설폐재류에 가연성 5% 이하 혼합</t>
  </si>
  <si>
    <t>TON</t>
  </si>
  <si>
    <t>5062618954BD9E2D7DF2D4D132903F</t>
  </si>
  <si>
    <t>01335062618954BD9E2D7DF2D4D132903F</t>
  </si>
  <si>
    <t>327-2 혼합건설폐기물</t>
  </si>
  <si>
    <t>불연성 건설폐기물에 가연성 5% 이하 혼합</t>
  </si>
  <si>
    <t>5062618954BD9E2D7DF2D4A160FF30</t>
  </si>
  <si>
    <t>01335062618954BD9E2D7DF2D4A160FF30</t>
  </si>
  <si>
    <t>327-3 혼합건설폐기물</t>
  </si>
  <si>
    <t>그 밖의 건설폐기물에 가연성 5% 이하 혼합</t>
  </si>
  <si>
    <t>5062618954BD9E2D7DF2D4B105BBA6</t>
  </si>
  <si>
    <t>01335062618954BD9E2D7DF2D4B105BBA6</t>
  </si>
  <si>
    <t>328 LED센서등(15W)</t>
  </si>
  <si>
    <t>호표 369</t>
  </si>
  <si>
    <t>5028918314BB28257F9AD311734B78</t>
  </si>
  <si>
    <t>01335028918314BB28257F9AD311734B78</t>
  </si>
  <si>
    <t>329 LED등(30W)</t>
  </si>
  <si>
    <t>호표 370</t>
  </si>
  <si>
    <t>5028918314BB28257F9AD311734B7B</t>
  </si>
  <si>
    <t>01335028918314BB28257F9AD311734B7B</t>
  </si>
  <si>
    <t>330 LED등(40W)</t>
  </si>
  <si>
    <t>호표 371</t>
  </si>
  <si>
    <t>5028918314BB28257F9AD311734B7A</t>
  </si>
  <si>
    <t>01335028918314BB28257F9AD311734B7A</t>
  </si>
  <si>
    <t>0134  331~340</t>
  </si>
  <si>
    <t>0134</t>
  </si>
  <si>
    <t>331 LED등(50W)</t>
  </si>
  <si>
    <t>호표 372</t>
  </si>
  <si>
    <t>5028918314BB28257F9AD311734B7D</t>
  </si>
  <si>
    <t>01345028918314BB28257F9AD311734B7D</t>
  </si>
  <si>
    <t>332 LED등(60W)</t>
  </si>
  <si>
    <t>호표 373</t>
  </si>
  <si>
    <t>5028918314BB28257F9AD311734B7C</t>
  </si>
  <si>
    <t>01345028918314BB28257F9AD311734B7C</t>
  </si>
  <si>
    <t>333 LED등(60W)-무선리모컨</t>
  </si>
  <si>
    <t>호표 374</t>
  </si>
  <si>
    <t>5028918314BB28257F9AD311734B7F</t>
  </si>
  <si>
    <t>01345028918314BB28257F9AD311734B7F</t>
  </si>
  <si>
    <t>334 LED등(70W)</t>
  </si>
  <si>
    <t>호표 375</t>
  </si>
  <si>
    <t>5028918314BB28257F9AD311734B7E</t>
  </si>
  <si>
    <t>01345028918314BB28257F9AD311734B7E</t>
  </si>
  <si>
    <t>335 LED등(100W)</t>
  </si>
  <si>
    <t>호표 376</t>
  </si>
  <si>
    <t>5028918314BB28257F9AD311734B71</t>
  </si>
  <si>
    <t>01345028918314BB28257F9AD311734B71</t>
  </si>
  <si>
    <t>336 무선 리모컨(LED 등)</t>
  </si>
  <si>
    <t>LED등</t>
  </si>
  <si>
    <t>호표 377</t>
  </si>
  <si>
    <t>5028918314BB28257F9AD311734B70</t>
  </si>
  <si>
    <t>01345028918314BB28257F9AD311734B70</t>
  </si>
  <si>
    <t>337 자동복구형 누전차단기</t>
  </si>
  <si>
    <t>20A/30A</t>
  </si>
  <si>
    <t>호표 378</t>
  </si>
  <si>
    <t>502891842E50B42C71A3D241A7BCBF</t>
  </si>
  <si>
    <t>0134502891842E50B42C71A3D241A7BCBF</t>
  </si>
  <si>
    <t>338-01 전기배선</t>
  </si>
  <si>
    <t>절연전선(1.78mm) (관내)</t>
  </si>
  <si>
    <t>호표 379</t>
  </si>
  <si>
    <t>502891842E2B702B70575AF1916513</t>
  </si>
  <si>
    <t>0134502891842E2B702B70575AF1916513</t>
  </si>
  <si>
    <t>338-02 전기배선</t>
  </si>
  <si>
    <t>절연전선(1.78mm) (관내바닥)</t>
  </si>
  <si>
    <t>호표 380</t>
  </si>
  <si>
    <t>502891842E2B702B70576B51FC6EDA</t>
  </si>
  <si>
    <t>0134502891842E2B702B70576B51FC6EDA</t>
  </si>
  <si>
    <t>338-03 전기배선</t>
  </si>
  <si>
    <t>절연전선(1.78mm) (천장)</t>
  </si>
  <si>
    <t>호표 381</t>
  </si>
  <si>
    <t>502891842E2B702B705775C16746C2</t>
  </si>
  <si>
    <t>0134502891842E2B702B705775C16746C2</t>
  </si>
  <si>
    <t>338-04 전기배선</t>
  </si>
  <si>
    <t>절연전선(1.78mm) (바닥붙임)</t>
  </si>
  <si>
    <t>호표 382</t>
  </si>
  <si>
    <t>502891842E2B702B705702D198F9AA</t>
  </si>
  <si>
    <t>0134502891842E2B702B705702D198F9AA</t>
  </si>
  <si>
    <t>338-05 전기배선</t>
  </si>
  <si>
    <t>절연전선(1.78mm) (몰딩)</t>
  </si>
  <si>
    <t>호표 383</t>
  </si>
  <si>
    <t>502891842E2B702B705713418AB100</t>
  </si>
  <si>
    <t>0134502891842E2B702B705713418AB100</t>
  </si>
  <si>
    <t>339 전선몰딩(바닥)</t>
  </si>
  <si>
    <t>고강도, 반달</t>
  </si>
  <si>
    <t>호표 384</t>
  </si>
  <si>
    <t>50289184037D0F2B717B2951A11333</t>
  </si>
  <si>
    <t>013450289184037D0F2B717B2951A11333</t>
  </si>
  <si>
    <t>340-1 전선몰딩(15*10.5)</t>
  </si>
  <si>
    <t>알루미늄, 사각15*10.5</t>
  </si>
  <si>
    <t>호표 385</t>
  </si>
  <si>
    <t>50289184037D0F2B717B5691051CDB</t>
  </si>
  <si>
    <t>013450289184037D0F2B717B5691051CDB</t>
  </si>
  <si>
    <t>340-2 전선몰딩(15*10.5)</t>
  </si>
  <si>
    <t>PVC고강도, 사각15*10.5</t>
  </si>
  <si>
    <t>호표 386</t>
  </si>
  <si>
    <t>50289184037D0F2B717B5691051CD8</t>
  </si>
  <si>
    <t>013450289184037D0F2B717B5691051CD8</t>
  </si>
  <si>
    <t>0135  341~350</t>
  </si>
  <si>
    <t>0135</t>
  </si>
  <si>
    <t>341-1 전선몰딩(9*12)</t>
  </si>
  <si>
    <t>알루미늄, 사각19*12</t>
  </si>
  <si>
    <t>호표 387</t>
  </si>
  <si>
    <t>50289184037D0F2B717B5691051DC0</t>
  </si>
  <si>
    <t>013550289184037D0F2B717B5691051DC0</t>
  </si>
  <si>
    <t>341-2 전선몰딩(9*12)</t>
  </si>
  <si>
    <t>PVC고강도, 사각19*12</t>
  </si>
  <si>
    <t>호표 388</t>
  </si>
  <si>
    <t>50289184037D0F2B717B5691051DC3</t>
  </si>
  <si>
    <t>013550289184037D0F2B717B5691051DC3</t>
  </si>
  <si>
    <t>342-1 전선몰딩(22*12)</t>
  </si>
  <si>
    <t>알루미늄, 사각22*12</t>
  </si>
  <si>
    <t>호표 389</t>
  </si>
  <si>
    <t>50289184037D0F2B717B5691051E26</t>
  </si>
  <si>
    <t>013550289184037D0F2B717B5691051E26</t>
  </si>
  <si>
    <t>342-2 전선몰딩(22*12)</t>
  </si>
  <si>
    <t>PVC고강도, 사각22*12</t>
  </si>
  <si>
    <t>호표 390</t>
  </si>
  <si>
    <t>50289184037D0F2B717B5691051E25</t>
  </si>
  <si>
    <t>013550289184037D0F2B717B5691051E25</t>
  </si>
  <si>
    <t>343 비디오폰</t>
  </si>
  <si>
    <t>호표 391</t>
  </si>
  <si>
    <t>5028918403B4BC267570138153ED8B</t>
  </si>
  <si>
    <t>01355028918403B4BC267570138153ED8B</t>
  </si>
  <si>
    <t>344 매입콘센트(1구)</t>
  </si>
  <si>
    <t>220V 접1구 / 설치 및 철거</t>
  </si>
  <si>
    <t>호표 392</t>
  </si>
  <si>
    <t>502891842E9E6D2A7AD10521FEDAA8</t>
  </si>
  <si>
    <t>0135502891842E9E6D2A7AD10521FEDAA8</t>
  </si>
  <si>
    <t>345 매입콘센트(1구,덮개)</t>
  </si>
  <si>
    <t>1구, 220V 접1구, 덮개 / 설치 및 철거</t>
  </si>
  <si>
    <t>호표 393</t>
  </si>
  <si>
    <t>502891842E9E6D2A7AD10521FEDAA9</t>
  </si>
  <si>
    <t>0135502891842E9E6D2A7AD10521FEDAA9</t>
  </si>
  <si>
    <t>346 매입콘센트(2구)</t>
  </si>
  <si>
    <t>2구, 220V 접2구 / 설치 및 철거</t>
  </si>
  <si>
    <t>호표 394</t>
  </si>
  <si>
    <t>502891842E9E6D2A7AD10521FEDAAA</t>
  </si>
  <si>
    <t>0135502891842E9E6D2A7AD10521FEDAAA</t>
  </si>
  <si>
    <t>347 매입콘센트(2구,덮개)</t>
  </si>
  <si>
    <t>2구, 220V 접2구, 덮개 / 설치 및 철거</t>
  </si>
  <si>
    <t>호표 395</t>
  </si>
  <si>
    <t>502891842E9E6D2A7AD10521FEDAAB</t>
  </si>
  <si>
    <t>0135502891842E9E6D2A7AD10521FEDAAB</t>
  </si>
  <si>
    <t>348 멀티탭/스위치(4구, 3M)</t>
  </si>
  <si>
    <t>4구, 3M</t>
  </si>
  <si>
    <t>571E918AB7522A2C73525B115AD0678F343D92</t>
  </si>
  <si>
    <t>0135571E918AB7522A2C73525B115AD0678F343D92</t>
  </si>
  <si>
    <t>349 멀티탭/스위치(4구, 5M)</t>
  </si>
  <si>
    <t>4구, 5M</t>
  </si>
  <si>
    <t>571E918AB7522A2C73525B115AD0678F343D93</t>
  </si>
  <si>
    <t>0135571E918AB7522A2C73525B115AD0678F343D93</t>
  </si>
  <si>
    <t>350 멀티탭/스위치(5구,3M,개별식)</t>
  </si>
  <si>
    <t>5구, 3M(개별식)</t>
  </si>
  <si>
    <t>571E918AB7522A2C73525B115AD0678F343CF3</t>
  </si>
  <si>
    <t>0135571E918AB7522A2C73525B115AD0678F343CF3</t>
  </si>
  <si>
    <t>0136  351~360</t>
  </si>
  <si>
    <t>0136</t>
  </si>
  <si>
    <t>351 멀티탭/스위치(5구,5M,개별식)</t>
  </si>
  <si>
    <t>5구, 5M(개별식)</t>
  </si>
  <si>
    <t>571E918AB7522A2C73525B115AD0678F343CF2</t>
  </si>
  <si>
    <t>0136571E918AB7522A2C73525B115AD0678F343CF2</t>
  </si>
  <si>
    <t>352 멀티탭(6구)</t>
  </si>
  <si>
    <t>6구, 3M</t>
  </si>
  <si>
    <t>571E918AB7522A2C73525B115AD0678F343CF1</t>
  </si>
  <si>
    <t>0136571E918AB7522A2C73525B115AD0678F343CF1</t>
  </si>
  <si>
    <t>353 멀티탭</t>
  </si>
  <si>
    <t>2구, 방진방수형. 1.5m</t>
  </si>
  <si>
    <t>571E918AB7522A2C73525B115AD0678F343CF0</t>
  </si>
  <si>
    <t>0136571E918AB7522A2C73525B115AD0678F343CF0</t>
  </si>
  <si>
    <t>354 멀티탭/일반형(2구,3M)</t>
  </si>
  <si>
    <t>2구,  3M</t>
  </si>
  <si>
    <t>571E918AB7522A2C73525B115AD0678F343CF7</t>
  </si>
  <si>
    <t>0136571E918AB7522A2C73525B115AD0678F343CF7</t>
  </si>
  <si>
    <t>355 멀티탭/일반형(2구,5M)</t>
  </si>
  <si>
    <t>2구,  5M</t>
  </si>
  <si>
    <t>571E918AB7522A2C73525B115AD0678F343CF6</t>
  </si>
  <si>
    <t>0136571E918AB7522A2C73525B115AD0678F343CF6</t>
  </si>
  <si>
    <t>356 멀티탭/일반형(3구,3M)</t>
  </si>
  <si>
    <t>3구,  3M</t>
  </si>
  <si>
    <t>571E918AB7522A2C73525B115AD0678F343CF5</t>
  </si>
  <si>
    <t>0136571E918AB7522A2C73525B115AD0678F343CF5</t>
  </si>
  <si>
    <t>357 멀티탭/일반형(3구,5M)</t>
  </si>
  <si>
    <t>3구,  5M</t>
  </si>
  <si>
    <t>571E918AB7522A2C73525B115AD0678F343CF4</t>
  </si>
  <si>
    <t>0136571E918AB7522A2C73525B115AD0678F343CF4</t>
  </si>
  <si>
    <t>358 스위치(1구)</t>
  </si>
  <si>
    <t>1구, 와이드 / 철거 및 설치</t>
  </si>
  <si>
    <t>호표 396</t>
  </si>
  <si>
    <t>502891842E9E6D2A7AD10521FEDBBB</t>
  </si>
  <si>
    <t>0136502891842E9E6D2A7AD10521FEDBBB</t>
  </si>
  <si>
    <t>359 스위치(2구)</t>
  </si>
  <si>
    <t>2구, 와이드 / 철거 및 설치</t>
  </si>
  <si>
    <t>호표 397</t>
  </si>
  <si>
    <t>502891842E9E6D2A7AD10521FEDBBA</t>
  </si>
  <si>
    <t>0136502891842E9E6D2A7AD10521FEDBBA</t>
  </si>
  <si>
    <t>360 스위치(3구)</t>
  </si>
  <si>
    <t>3구, 와이드 / 철거 및 설치</t>
  </si>
  <si>
    <t>호표 398</t>
  </si>
  <si>
    <t>502891842E9E6D2A7AD10521FED8FE</t>
  </si>
  <si>
    <t>0136502891842E9E6D2A7AD10521FED8FE</t>
  </si>
  <si>
    <t>0137  361~370</t>
  </si>
  <si>
    <t>0137</t>
  </si>
  <si>
    <t>361 스위치(4구)</t>
  </si>
  <si>
    <t>4구, 와이드 / 철거 및 설치</t>
  </si>
  <si>
    <t>호표 399</t>
  </si>
  <si>
    <t>502891842E9E6D2A7AD10521FED8FF</t>
  </si>
  <si>
    <t>0137502891842E9E6D2A7AD10521FED8FF</t>
  </si>
  <si>
    <t>362-01 인력터파기</t>
  </si>
  <si>
    <t>인력 100%, 1~2m (보통토사)</t>
  </si>
  <si>
    <t>호표 400</t>
  </si>
  <si>
    <t>5062518A98F563247784ABD1FEBEBF</t>
  </si>
  <si>
    <t>01375062518A98F563247784ABD1FEBEBF</t>
  </si>
  <si>
    <t>362-02 인력터파기</t>
  </si>
  <si>
    <t>인력 100%, 1~2m (경질토사)</t>
  </si>
  <si>
    <t>호표 401</t>
  </si>
  <si>
    <t>5062518A98F5C52C7D7A9931F747FD</t>
  </si>
  <si>
    <t>01375062518A98F5C52C7D7A9931F747FD</t>
  </si>
  <si>
    <t>363-01 와이어메시 설치</t>
  </si>
  <si>
    <t>철선경 6mm (#6-100*100)</t>
  </si>
  <si>
    <t>호표 402</t>
  </si>
  <si>
    <t>5062D1865B7DA52A70893881C810F6</t>
  </si>
  <si>
    <t>01375062D1865B7DA52A70893881C810F6</t>
  </si>
  <si>
    <t>363-02 와이어메시 설치</t>
  </si>
  <si>
    <t>철선경 6mm (#6-150*150)</t>
  </si>
  <si>
    <t>호표 403</t>
  </si>
  <si>
    <t>5062D1865B7DA52A70893881C817A1</t>
  </si>
  <si>
    <t>01375062D1865B7DA52A70893881C817A1</t>
  </si>
  <si>
    <t>364 레미콘 타설</t>
  </si>
  <si>
    <t>18.150.25, 장비사용</t>
  </si>
  <si>
    <t>호표 404</t>
  </si>
  <si>
    <t>50623185BDBA982D73A0CE41D28610</t>
  </si>
  <si>
    <t>013750623185BDBA982D73A0CE41D28610</t>
  </si>
  <si>
    <t>365-01 유로폼거푸집</t>
  </si>
  <si>
    <t>설치 및 해체 (복잡, 수직고 7m까지)</t>
  </si>
  <si>
    <t>호표 405</t>
  </si>
  <si>
    <t>50623185CE56F2227466F401F89E4B</t>
  </si>
  <si>
    <t>013750623185CE56F2227466F401F89E4B</t>
  </si>
  <si>
    <t>365-02 유로폼거푸집</t>
  </si>
  <si>
    <t>설치 및 해체 (보통, 수직고 7m까지)</t>
  </si>
  <si>
    <t>호표 406</t>
  </si>
  <si>
    <t>50623185CE56F2227466F401F89D60</t>
  </si>
  <si>
    <t>013750623185CE56F2227466F401F89D60</t>
  </si>
  <si>
    <t>365-03 유로폼거푸집</t>
  </si>
  <si>
    <t>설치 및 해체 (간단, 수직고 7m까지)</t>
  </si>
  <si>
    <t>호표 407</t>
  </si>
  <si>
    <t>50623185CE56F2227466F401F89C1E</t>
  </si>
  <si>
    <t>013750623185CE56F2227466F401F89C1E</t>
  </si>
  <si>
    <t>366-01 합판거푸집</t>
  </si>
  <si>
    <t>설치 및 해체, 0~7m (복잡 3회)</t>
  </si>
  <si>
    <t>호표 408</t>
  </si>
  <si>
    <t>50623185CE3A2B2774A4DF9168EC43</t>
  </si>
  <si>
    <t>013750623185CE3A2B2774A4DF9168EC43</t>
  </si>
  <si>
    <t>366-02 합판거푸집</t>
  </si>
  <si>
    <t>설치 및 해체, 0~7m (보통 4회)</t>
  </si>
  <si>
    <t>호표 409</t>
  </si>
  <si>
    <t>50623185CE3A2B2774A4CD215E0585</t>
  </si>
  <si>
    <t>013750623185CE3A2B2774A4CD215E0585</t>
  </si>
  <si>
    <t>367-01 콘크리트면처리</t>
  </si>
  <si>
    <t>시공이음부, 연결핀 연마 및 면처리 미장작업 포함 (3.6m 이하)</t>
  </si>
  <si>
    <t>호표 410</t>
  </si>
  <si>
    <t>5062018289961B2A7D982A5194C5BC</t>
  </si>
  <si>
    <t>01375062018289961B2A7D982A5194C5BC</t>
  </si>
  <si>
    <t>367-02 콘크리트면처리</t>
  </si>
  <si>
    <t>시공이음부, 연결핀 연마 및 면처리 미장작업 포함 (3.6m 초과)</t>
  </si>
  <si>
    <t>호표 411</t>
  </si>
  <si>
    <t>5062018289961B2A7D982A5194C5BF</t>
  </si>
  <si>
    <t>01375062018289961B2A7D982A5194C5BF</t>
  </si>
  <si>
    <t>367-03 콘크리트면처리</t>
  </si>
  <si>
    <t>시공이음부, 연결핀 연마 및 면처리 미장작업 포함 (3.6m 이하, 천장)</t>
  </si>
  <si>
    <t>호표 412</t>
  </si>
  <si>
    <t>5062018289961B2A7D982A5194C5BE</t>
  </si>
  <si>
    <t>01375062018289961B2A7D982A5194C5BE</t>
  </si>
  <si>
    <t>367-04 콘크리트면처리</t>
  </si>
  <si>
    <t>시공이음부, 연결핀 연마 및 면처리 미장작업 포함 (3.6m 초과, 천장)</t>
  </si>
  <si>
    <t>호표 413</t>
  </si>
  <si>
    <t>5062018289961B2A7D982A5194C5B9</t>
  </si>
  <si>
    <t>01375062018289961B2A7D982A5194C5B9</t>
  </si>
  <si>
    <t>368 되메우기및다짐(인력)</t>
  </si>
  <si>
    <t>토사,인력,다짐두께 30cm</t>
  </si>
  <si>
    <t>산근 1</t>
  </si>
  <si>
    <t>504DE186E2642E2673D86DF137D34F</t>
  </si>
  <si>
    <t>0137504DE186E2642E2673D86DF137D34F</t>
  </si>
  <si>
    <t>369 되메우기및다짐(대형)</t>
  </si>
  <si>
    <t>포설, 고르기, 다짐, 살수 작업(기계료 별도)</t>
  </si>
  <si>
    <t>산근 2</t>
  </si>
  <si>
    <t>504DE186E2642E2673D86DF137D2A8</t>
  </si>
  <si>
    <t>0137504DE186E2642E2673D86DF137D2A8</t>
  </si>
  <si>
    <t>370 되메우기및다짐(소형)</t>
  </si>
  <si>
    <t>산근 3</t>
  </si>
  <si>
    <t>504DE186E2642E2673D86DF136345C</t>
  </si>
  <si>
    <t>0137504DE186E2642E2673D86DF136345C</t>
  </si>
  <si>
    <t>0138  371~380</t>
  </si>
  <si>
    <t>0138</t>
  </si>
  <si>
    <t>371 합성목재난간</t>
  </si>
  <si>
    <t>w2000xh1200</t>
  </si>
  <si>
    <t>경간</t>
  </si>
  <si>
    <t>571E918AB7522A2C73525B115AD0678F343EA1</t>
  </si>
  <si>
    <t>0138571E918AB7522A2C73525B115AD0678F343EA1</t>
  </si>
  <si>
    <t>372 수밀코킹(창호주위)</t>
  </si>
  <si>
    <t>10mm삼각</t>
  </si>
  <si>
    <t>호표 414</t>
  </si>
  <si>
    <t>5062F18A8437E32279A01701D7A2C2</t>
  </si>
  <si>
    <t>01385062F18A8437E32279A01701D7A2C2</t>
  </si>
  <si>
    <t>373 데크틀설치</t>
  </si>
  <si>
    <t>구조용각형강관(50*50*1.4)</t>
  </si>
  <si>
    <t>호표 415</t>
  </si>
  <si>
    <t>5062E18466D98C25761FF311018D17</t>
  </si>
  <si>
    <t>01385062E18466D98C25761FF311018D17</t>
  </si>
  <si>
    <t>374 데크설치</t>
  </si>
  <si>
    <t>논슬립, 내화용</t>
  </si>
  <si>
    <t>호표 416</t>
  </si>
  <si>
    <t>5062E18466D98C25761FF311018D16</t>
  </si>
  <si>
    <t>01385062E18466D98C25761FF311018D16</t>
  </si>
  <si>
    <t>375 마루널깔기</t>
  </si>
  <si>
    <t>193(W)×1,215(L)×8(T), 강화마루,클라우스 대폭</t>
  </si>
  <si>
    <t>호표 417</t>
  </si>
  <si>
    <t>5062E18466D9E62D7BFF6481064C69</t>
  </si>
  <si>
    <t>01385062E18466D9E62D7BFF6481064C69</t>
  </si>
  <si>
    <t>376 마루틀(구조목)설치</t>
  </si>
  <si>
    <t>100x100, 각재</t>
  </si>
  <si>
    <t>호표 418</t>
  </si>
  <si>
    <t>5062E18460B69122792F74719EABC1</t>
  </si>
  <si>
    <t>01385062E18460B69122792F74719EABC1</t>
  </si>
  <si>
    <t>377 소운반(현장정리)</t>
  </si>
  <si>
    <t>현장정리 및 가구운반포함</t>
  </si>
  <si>
    <t>인</t>
  </si>
  <si>
    <t>호표 419</t>
  </si>
  <si>
    <t>5062E18460B691227E97AD51117F9B</t>
  </si>
  <si>
    <t>01385062E18460B691227E97AD51117F9B</t>
  </si>
  <si>
    <t>378 소운반(자재운반)</t>
  </si>
  <si>
    <t>자재운반</t>
  </si>
  <si>
    <t>호표 420</t>
  </si>
  <si>
    <t>5062E18460B691227E97AD51117015</t>
  </si>
  <si>
    <t>01385062E18460B691227E97AD51117015</t>
  </si>
  <si>
    <t>379 수납장(1)</t>
  </si>
  <si>
    <t>800*414*1525, 4단(2단유리)</t>
  </si>
  <si>
    <t>호표 421</t>
  </si>
  <si>
    <t>5062E18460B691227E97AD5111713C</t>
  </si>
  <si>
    <t>01385062E18460B691227E97AD5111713C</t>
  </si>
  <si>
    <t>380 수납장(2)</t>
  </si>
  <si>
    <t>800*420*1880, 5단(3단오픈)</t>
  </si>
  <si>
    <t>호표 422</t>
  </si>
  <si>
    <t>5062E18460B691227E97AD511ECF97</t>
  </si>
  <si>
    <t>01385062E18460B691227E97AD511ECF97</t>
  </si>
  <si>
    <t>0139  381~390</t>
  </si>
  <si>
    <t>0139</t>
  </si>
  <si>
    <t>381 수납장(3)</t>
  </si>
  <si>
    <t>800*420*1880, 5단(3단 유리문)</t>
  </si>
  <si>
    <t>호표 423</t>
  </si>
  <si>
    <t>5062E18460B691227E97AD511ECEF0</t>
  </si>
  <si>
    <t>01395062E18460B691227E97AD511ECEF0</t>
  </si>
  <si>
    <t>382 수납장(4)</t>
  </si>
  <si>
    <t>상 800*300*1400, 하 800*300*400</t>
  </si>
  <si>
    <t>호표 424</t>
  </si>
  <si>
    <t>5062E18460B691227E97AD511ECDE9</t>
  </si>
  <si>
    <t>01395062E18460B691227E97AD511ECDE9</t>
  </si>
  <si>
    <t>383 수납장(5)</t>
  </si>
  <si>
    <t>상 800*300*1400, 하800*600*800</t>
  </si>
  <si>
    <t>호표 425</t>
  </si>
  <si>
    <t>5062E18460B691227E97AD511ECCC3</t>
  </si>
  <si>
    <t>01395062E18460B691227E97AD511ECCC3</t>
  </si>
  <si>
    <t>384 수납장(6)</t>
  </si>
  <si>
    <t>600*414*2253, 도어, 6단</t>
  </si>
  <si>
    <t>호표 426</t>
  </si>
  <si>
    <t>5062E18460B691227E97AD511ECB3C</t>
  </si>
  <si>
    <t>01395062E18460B691227E97AD511ECB3C</t>
  </si>
  <si>
    <t>385 신발장(1)</t>
  </si>
  <si>
    <t>600*410*1000</t>
  </si>
  <si>
    <t>호표 427</t>
  </si>
  <si>
    <t>5062E18460B691227E97AD511ECA15</t>
  </si>
  <si>
    <t>01395062E18460B691227E97AD511ECA15</t>
  </si>
  <si>
    <t>386 신발장(2)</t>
  </si>
  <si>
    <t>800*410*1200</t>
  </si>
  <si>
    <t>호표 428</t>
  </si>
  <si>
    <t>5062E18460B691227E97AD511EC90E</t>
  </si>
  <si>
    <t>01395062E18460B691227E97AD511EC90E</t>
  </si>
  <si>
    <t>387 신발장(3)</t>
  </si>
  <si>
    <t>800*410*1800</t>
  </si>
  <si>
    <t>호표 429</t>
  </si>
  <si>
    <t>5062E18460B691227E97AD511EC868</t>
  </si>
  <si>
    <t>01395062E18460B691227E97AD511EC868</t>
  </si>
  <si>
    <t>388 신발장(4)</t>
  </si>
  <si>
    <t>800*400*2200</t>
  </si>
  <si>
    <t>호표 430</t>
  </si>
  <si>
    <t>5062E18460B691227E97AD511EC741</t>
  </si>
  <si>
    <t>01395062E18460B691227E97AD511EC741</t>
  </si>
  <si>
    <t>389 굴삭기( 0.18㎥)</t>
  </si>
  <si>
    <t>타이어, 0.18㎥</t>
  </si>
  <si>
    <t>시간</t>
  </si>
  <si>
    <t>호표 431</t>
  </si>
  <si>
    <t>57772181DDE4722B7A12DAE1441BDDA7DBDFDDE1</t>
  </si>
  <si>
    <t>013957772181DDE4722B7A12DAE1441BDDA7DBDFDDE1</t>
  </si>
  <si>
    <t>390 굴삭기( 0.20㎥)</t>
  </si>
  <si>
    <t>무한궤도, 0.20㎥</t>
  </si>
  <si>
    <t>호표 432</t>
  </si>
  <si>
    <t>57772181DDE4722B7A004D710E034B0ACB3195C8</t>
  </si>
  <si>
    <t>013957772181DDE4722B7A004D710E034B0ACB3195C8</t>
  </si>
  <si>
    <t>0140  391~400</t>
  </si>
  <si>
    <t>0140</t>
  </si>
  <si>
    <t>391 굴삭기( 0.60㎥)</t>
  </si>
  <si>
    <t>무한궤도, 0.60㎥</t>
  </si>
  <si>
    <t>호표 433</t>
  </si>
  <si>
    <t>57772181DDE4722B7A004D710E0726DB61883C5E</t>
  </si>
  <si>
    <t>014057772181DDE4722B7A004D710E0726DB61883C5E</t>
  </si>
  <si>
    <t>392 콤팩터</t>
  </si>
  <si>
    <t>유압식진동콤팩터, 진동드릴 포함</t>
  </si>
  <si>
    <t>호표 434</t>
  </si>
  <si>
    <t>57772181DDE4722B7A4E00D153931A79A9118F5F</t>
  </si>
  <si>
    <t>014057772181DDE4722B7A4E00D153931A79A9118F5F</t>
  </si>
  <si>
    <t>393 덤프트럭 (2.5T)</t>
  </si>
  <si>
    <t>2.5t</t>
  </si>
  <si>
    <t>호표 435</t>
  </si>
  <si>
    <t>57772181DDE4722F71B6C9917060AF8CB4611F3B</t>
  </si>
  <si>
    <t>014057772181DDE4722F71B6C9917060AF8CB4611F3B</t>
  </si>
  <si>
    <t>394 고소작업대(16m)</t>
  </si>
  <si>
    <t>1톤</t>
  </si>
  <si>
    <t>일</t>
  </si>
  <si>
    <t>호표 436</t>
  </si>
  <si>
    <t>57772181DDE4572A770D87B1909776B56E9BA8E8</t>
  </si>
  <si>
    <t>014057772181DDE4572A770D87B1909776B56E9BA8E8</t>
  </si>
  <si>
    <t>395 고소작업대(16m), 1/2일</t>
  </si>
  <si>
    <t>호표 437</t>
  </si>
  <si>
    <t>57772181DDE4572A770D87B1909776B56E9BA8EB</t>
  </si>
  <si>
    <t>014057772181DDE4572A770D87B1909776B56E9BA8EB</t>
  </si>
  <si>
    <t>396 고소작업대(28m)</t>
  </si>
  <si>
    <t>3.6톤</t>
  </si>
  <si>
    <t>호표 438</t>
  </si>
  <si>
    <t>57772181DDE4572A770D87B1909776B56E9BA8EA</t>
  </si>
  <si>
    <t>014057772181DDE4572A770D87B1909776B56E9BA8EA</t>
  </si>
  <si>
    <t>397 고소작업대(28m), 1/2일</t>
  </si>
  <si>
    <t>호표 439</t>
  </si>
  <si>
    <t>57772181DDE4572A770D87B1909776B56E9BA8ED</t>
  </si>
  <si>
    <t>014057772181DDE4572A770D87B1909776B56E9BA8ED</t>
  </si>
  <si>
    <t>398 고소작업대(45m)</t>
  </si>
  <si>
    <t>5톤</t>
  </si>
  <si>
    <t>호표 440</t>
  </si>
  <si>
    <t>57772181DDE4572A770D87B1909776B56E9BA8EC</t>
  </si>
  <si>
    <t>014057772181DDE4572A770D87B1909776B56E9BA8EC</t>
  </si>
  <si>
    <t>399 고소작업대(45m), 1/2일</t>
  </si>
  <si>
    <t>호표 441</t>
  </si>
  <si>
    <t>57772181DDE4572A770D87B1909776B56E9BA8EF</t>
  </si>
  <si>
    <t>014057772181DDE4572A770D87B1909776B56E9BA8EF</t>
  </si>
  <si>
    <t>400 고소작업대(58m)</t>
  </si>
  <si>
    <t>16톤</t>
  </si>
  <si>
    <t>호표 442</t>
  </si>
  <si>
    <t>57772181DDE4572A770D87B1909776B56E9BA8EE</t>
  </si>
  <si>
    <t>014057772181DDE4572A770D87B1909776B56E9BA8EE</t>
  </si>
  <si>
    <t>0141  401~410</t>
  </si>
  <si>
    <t>0141</t>
  </si>
  <si>
    <t>401 고소작업대(58m), 1/2일</t>
  </si>
  <si>
    <t>호표 443</t>
  </si>
  <si>
    <t>57772181DDE4572A770D87B1909776B56E9BA8E1</t>
  </si>
  <si>
    <t>014157772181DDE4572A770D87B1909776B56E9BA8E1</t>
  </si>
  <si>
    <t>402 고소작업대(75m)</t>
  </si>
  <si>
    <t>19.5톤</t>
  </si>
  <si>
    <t>호표 444</t>
  </si>
  <si>
    <t>57772181DDE4572A770D87B1909776B56E9BA8E0</t>
  </si>
  <si>
    <t>014157772181DDE4572A770D87B1909776B56E9BA8E0</t>
  </si>
  <si>
    <t>403 고소작업대(75m), 1/2일</t>
  </si>
  <si>
    <t>호표 445</t>
  </si>
  <si>
    <t>57772181DDE4572A770D87B1909776B56E9BA8E3</t>
  </si>
  <si>
    <t>014157772181DDE4572A770D87B1909776B56E9BA8E3</t>
  </si>
  <si>
    <t>404-01 코아드릴 구멍뚫기50</t>
  </si>
  <si>
    <t>Ø50 (두께 15cm 이하, 바닥)</t>
  </si>
  <si>
    <t>호표 446</t>
  </si>
  <si>
    <t>50289183147D73247E3F5FA1C15DB8</t>
  </si>
  <si>
    <t>014150289183147D73247E3F5FA1C15DB8</t>
  </si>
  <si>
    <t>404-02 코아드릴 구멍뚫기50</t>
  </si>
  <si>
    <t>Ø50 (두께 30cm 이하, 바닥)</t>
  </si>
  <si>
    <t>호표 447</t>
  </si>
  <si>
    <t>50289183147D73247E3F5FA1C0BBB3</t>
  </si>
  <si>
    <t>014150289183147D73247E3F5FA1C0BBB3</t>
  </si>
  <si>
    <t>404-03 코아드릴 구멍뚫기50</t>
  </si>
  <si>
    <t>Ø50 (두께 15cm 이하, 벽)</t>
  </si>
  <si>
    <t>호표 448</t>
  </si>
  <si>
    <t>50289183147D73247E3F5FA1C30F72</t>
  </si>
  <si>
    <t>014150289183147D73247E3F5FA1C30F72</t>
  </si>
  <si>
    <t>404-04 코아드릴 구멍뚫기50</t>
  </si>
  <si>
    <t>Ø50 (두께 30cm 이하, 벽)</t>
  </si>
  <si>
    <t>호표 449</t>
  </si>
  <si>
    <t>50289183147D73247E3F5FA1C264A9</t>
  </si>
  <si>
    <t>014150289183147D73247E3F5FA1C264A9</t>
  </si>
  <si>
    <t>405-01 코아드릴 구멍뚫기75</t>
  </si>
  <si>
    <t>Ø75 (두께 15cm 이하, 바닥)</t>
  </si>
  <si>
    <t>호표 450</t>
  </si>
  <si>
    <t>50289183147D73247E3F5FA1C15C51</t>
  </si>
  <si>
    <t>014150289183147D73247E3F5FA1C15C51</t>
  </si>
  <si>
    <t>405-02 코아드릴 구멍뚫기75</t>
  </si>
  <si>
    <t>Ø75 (두께 30cm 이하, 바닥)</t>
  </si>
  <si>
    <t>호표 451</t>
  </si>
  <si>
    <t>50289183147D73247E3F5FA1C0BAA9</t>
  </si>
  <si>
    <t>014150289183147D73247E3F5FA1C0BAA9</t>
  </si>
  <si>
    <t>405-03 코아드릴 구멍뚫기75</t>
  </si>
  <si>
    <t>Ø75 (두께 15cm 이하, 벽)</t>
  </si>
  <si>
    <t>호표 452</t>
  </si>
  <si>
    <t>50289183147D73247E3F5FA1C30E68</t>
  </si>
  <si>
    <t>014150289183147D73247E3F5FA1C30E68</t>
  </si>
  <si>
    <t>405-04 코아드릴 구멍뚫기75</t>
  </si>
  <si>
    <t>Ø75 (두께 30cm 이하, 벽)</t>
  </si>
  <si>
    <t>호표 453</t>
  </si>
  <si>
    <t>50289183147D73247E3F5FA1C265B0</t>
  </si>
  <si>
    <t>014150289183147D73247E3F5FA1C265B0</t>
  </si>
  <si>
    <t>406-01 코아드릴 구멍뚫기100</t>
  </si>
  <si>
    <t>Ø100 (두께 15cm 이하, 바닥)</t>
  </si>
  <si>
    <t>호표 454</t>
  </si>
  <si>
    <t>50289183147D73247E3F5FA1C15B4E</t>
  </si>
  <si>
    <t>014150289183147D73247E3F5FA1C15B4E</t>
  </si>
  <si>
    <t>406-02 코아드릴 구멍뚫기100</t>
  </si>
  <si>
    <t>Ø100 (두께 30cm 이하, 바닥)</t>
  </si>
  <si>
    <t>호표 455</t>
  </si>
  <si>
    <t>50289183147D73247E3F5FA1C0BDFD</t>
  </si>
  <si>
    <t>014150289183147D73247E3F5FA1C0BDFD</t>
  </si>
  <si>
    <t>406-03 코아드릴 구멍뚫기100</t>
  </si>
  <si>
    <t>Ø100 (두께 15cm 이하, 벽)</t>
  </si>
  <si>
    <t>호표 456</t>
  </si>
  <si>
    <t>50289183147D73247E3F5FA1C309EA</t>
  </si>
  <si>
    <t>014150289183147D73247E3F5FA1C309EA</t>
  </si>
  <si>
    <t>406-04 코아드릴 구멍뚫기100</t>
  </si>
  <si>
    <t>Ø100 (두께 30cm 이하, 벽)</t>
  </si>
  <si>
    <t>호표 457</t>
  </si>
  <si>
    <t>50289183147D73247E3F5FA1C2627C</t>
  </si>
  <si>
    <t>014150289183147D73247E3F5FA1C2627C</t>
  </si>
  <si>
    <t>407-01 코아드릴 구멍뚫기150</t>
  </si>
  <si>
    <t>Ø150 (두께 15cm 이하, 바닥)</t>
  </si>
  <si>
    <t>호표 458</t>
  </si>
  <si>
    <t>50289183147D73247E3F5FA1C15A67</t>
  </si>
  <si>
    <t>014150289183147D73247E3F5FA1C15A67</t>
  </si>
  <si>
    <t>407-02 코아드릴 구멍뚫기150</t>
  </si>
  <si>
    <t>Ø150 (두께 30cm 이하, 바닥)</t>
  </si>
  <si>
    <t>호표 459</t>
  </si>
  <si>
    <t>50289183147D73247E3F5FA1C0BC9A</t>
  </si>
  <si>
    <t>014150289183147D73247E3F5FA1C0BC9A</t>
  </si>
  <si>
    <t>407-03 코아드릴 구멍뚫기150</t>
  </si>
  <si>
    <t>Ø150 (두께 15cm 이하, 벽)</t>
  </si>
  <si>
    <t>호표 460</t>
  </si>
  <si>
    <t>50289183147D73247E3F5FA1C30883</t>
  </si>
  <si>
    <t>014150289183147D73247E3F5FA1C30883</t>
  </si>
  <si>
    <t>407-04 코아드릴 구멍뚫기150</t>
  </si>
  <si>
    <t>Ø150 (두께 30cm 이하, 벽)</t>
  </si>
  <si>
    <t>호표 461</t>
  </si>
  <si>
    <t>50289183147D73247E3F5FA1C26347</t>
  </si>
  <si>
    <t>014150289183147D73247E3F5FA1C26347</t>
  </si>
  <si>
    <t>408 크랙보수(에폭시주입공법)</t>
  </si>
  <si>
    <t>호표 462</t>
  </si>
  <si>
    <t>504DF185F6C1B5237E3F0DC104C94A</t>
  </si>
  <si>
    <t>0141504DF185F6C1B5237E3F0DC104C94A</t>
  </si>
  <si>
    <t>409 크랙보수(표면처리공법)</t>
  </si>
  <si>
    <t>호표 463</t>
  </si>
  <si>
    <t>504DF185F6C1B5237E3F0DC1079DEB</t>
  </si>
  <si>
    <t>0141504DF185F6C1B5237E3F0DC1079DEB</t>
  </si>
  <si>
    <t>410 가정용펌프</t>
  </si>
  <si>
    <t>GW-200SMA / 구경(㎜):20, 출력(W):200</t>
  </si>
  <si>
    <t>호표 464</t>
  </si>
  <si>
    <t>50A461883903C923717322D18A0D11</t>
  </si>
  <si>
    <t>014150A461883903C923717322D18A0D11</t>
  </si>
  <si>
    <t>0142  411~413</t>
  </si>
  <si>
    <t>0142</t>
  </si>
  <si>
    <t>411 행거도어</t>
  </si>
  <si>
    <t>부속 포함 (민짜,댐퍼형)</t>
  </si>
  <si>
    <t>호표 465</t>
  </si>
  <si>
    <t>5062B181A5BC952874EC0551F1E161</t>
  </si>
  <si>
    <t>01425062B181A5BC952874EC0551F1E161</t>
  </si>
  <si>
    <t>412 물품재설치</t>
  </si>
  <si>
    <t>호표 466</t>
  </si>
  <si>
    <t>5062B181A5BC9528734C9571CB0BA5</t>
  </si>
  <si>
    <t>01425062B181A5BC9528734C9571CB0BA5</t>
  </si>
  <si>
    <t>413 도어록 (침실)</t>
  </si>
  <si>
    <t>레버형, 침실용</t>
  </si>
  <si>
    <t>호표 467</t>
  </si>
  <si>
    <t>5062B1815D639C2D78CA0EE1A1B604</t>
  </si>
  <si>
    <t>01425062B1815D639C2D78CA0EE1A1B604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</si>
  <si>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</si>
  <si>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</si>
  <si>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</si>
  <si>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</si>
  <si>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</si>
  <si>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</si>
  <si>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</si>
  <si>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</si>
  <si>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</si>
  <si>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</si>
  <si>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</si>
  <si>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</si>
  <si>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</si>
  <si>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</si>
  <si>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</si>
  <si>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</si>
  <si>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</si>
  <si>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</si>
  <si>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</si>
  <si>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</si>
  <si>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01-01 도배(합지,벽면) / 합판·석고보드면  초배지 시공(합지, 폭90Cm이상, 180g/m2 이상)  M2     ( 호표 1 )</t>
  </si>
  <si>
    <t>도배바름(합판·석고보드면)</t>
  </si>
  <si>
    <t>재료비, 합지벽지</t>
  </si>
  <si>
    <t>호표 468</t>
  </si>
  <si>
    <t>5062818DDD53DE27745D76D10312F1</t>
  </si>
  <si>
    <t>5062818DDD53DE257977CAC19BEFE25062818DDD53DE27745D76D10312F1</t>
  </si>
  <si>
    <t>도배바름</t>
  </si>
  <si>
    <t>합판·석고보드면, 벽</t>
  </si>
  <si>
    <t>호표 469</t>
  </si>
  <si>
    <t>5062818DDD53DE267BE05CF107C699</t>
  </si>
  <si>
    <t>5062818DDD53DE257977CAC19BEFE25062818DDD53DE267BE05CF107C699</t>
  </si>
  <si>
    <t xml:space="preserve"> [ 합          계 ]</t>
  </si>
  <si>
    <t>01-02 도배(합지,벽면) / 콘크리트·모르타르면  초배지 시공(합지, 폭90Cm이상, 180g/m2 이상)  M2     ( 호표 2 )</t>
  </si>
  <si>
    <t>도배바름(콘크리트·모르타르면)</t>
  </si>
  <si>
    <t>호표 470</t>
  </si>
  <si>
    <t>5062818DDD53DE247F1980613A11B9</t>
  </si>
  <si>
    <t>5062818DDD53DE227C39D8C16133F05062818DDD53DE247F1980613A11B9</t>
  </si>
  <si>
    <t>콘크리트·모르타르면, 벽</t>
  </si>
  <si>
    <t>호표 471</t>
  </si>
  <si>
    <t>5062818DDD53DE267BE05CF107C5F2</t>
  </si>
  <si>
    <t>5062818DDD53DE227C39D8C16133F05062818DDD53DE267BE05CF107C5F2</t>
  </si>
  <si>
    <t>02-01 도배(합지, 천정면) / 합판·석고보드면  초배지 시공(합지, 폭90Cm이상, 180g/m2 이상)  M2     ( 호표 3 )</t>
  </si>
  <si>
    <t>5062818DDD53DE237EAA756199BD985062818DDD53DE27745D76D10312F1</t>
  </si>
  <si>
    <t>합판·석고보드면, 천장</t>
  </si>
  <si>
    <t>호표 472</t>
  </si>
  <si>
    <t>5062818DDD53DE267BE05CE16165A8</t>
  </si>
  <si>
    <t>5062818DDD53DE237EAA756199BD985062818DDD53DE267BE05CE16165A8</t>
  </si>
  <si>
    <t>02-02 도배(합지, 천정면) / 콘크리트·모르타르면  초배지 시공(합지, 폭90Cm이상, 180g/m2 이상)  M2     ( 호표 4 )</t>
  </si>
  <si>
    <t>5062818DDD53DE2071609EC1CEE9E55062818DDD53DE247F1980613A11B9</t>
  </si>
  <si>
    <t>콘크리트·모르타르면, 천장</t>
  </si>
  <si>
    <t>호표 473</t>
  </si>
  <si>
    <t>5062818DDD53DE267BE05CE161664E</t>
  </si>
  <si>
    <t>5062818DDD53DE2071609EC1CEE9E55062818DDD53DE267BE05CE161664E</t>
  </si>
  <si>
    <t>03-01 도배(실크, 벽면) / 합판·석고보드면  실크벽지(초배유)  M2     ( 호표 5 )</t>
  </si>
  <si>
    <t>재료비, 비닐벽지, 실크형, A급</t>
  </si>
  <si>
    <t>호표 474</t>
  </si>
  <si>
    <t>5062818DDD53DE27745D76D1031554</t>
  </si>
  <si>
    <t>5062818DDD53DE257977CAC19BE8155062818DDD53DE27745D76D1031554</t>
  </si>
  <si>
    <t>5062818DDD53DE257977CAC19BE8155062818DDD53DE267BE05CF107C699</t>
  </si>
  <si>
    <t>03-02 도배(실크, 벽면) / 콘크리트·모르타르면  실크벽지(초배유)  M2     ( 호표 6 )</t>
  </si>
  <si>
    <t>호표 475</t>
  </si>
  <si>
    <t>5062818DDD53DE247F1980613A1649</t>
  </si>
  <si>
    <t>5062818DDD53DE227C39D8C16134D95062818DDD53DE247F1980613A1649</t>
  </si>
  <si>
    <t>5062818DDD53DE227C39D8C16134D95062818DDD53DE267BE05CF107C5F2</t>
  </si>
  <si>
    <t>04-01 도배(실크, 천정면) / 합판·석고보드면  실크벽지(초배유)  M2     ( 호표 7 )</t>
  </si>
  <si>
    <t>5062818DDD53DE237EAA756199BA645062818DDD53DE27745D76D1031554</t>
  </si>
  <si>
    <t>5062818DDD53DE237EAA756199BA645062818DDD53DE267BE05CE16165A8</t>
  </si>
  <si>
    <t>04-02 도배(실크, 천정면) / 콘크리트·모르타르면  실크벽지(초배유)  M2     ( 호표 8 )</t>
  </si>
  <si>
    <t>5062818DDD53DE2071609EC1CEEE675062818DDD53DE247F1980613A1649</t>
  </si>
  <si>
    <t>5062818DDD53DE2071609EC1CEEE675062818DDD53DE267BE05CE161664E</t>
  </si>
  <si>
    <t>05 도배(본드)  페인트위(본드,바인드,부직포)  M2     ( 호표 9 )</t>
  </si>
  <si>
    <t>5062818DDD53DE257977CAC19BE8165062818DDD53DE27745D76D1031554</t>
  </si>
  <si>
    <t>5062818DDD53DE257977CAC19BE8165062818DDD53DE267BE05CF107C699</t>
  </si>
  <si>
    <t>06 장판(2T)  T=2mm(경보행용)  M2     ( 호표 10 )</t>
  </si>
  <si>
    <t>비닐시트</t>
  </si>
  <si>
    <t>비닐시트, 2.0mm, 모노륨</t>
  </si>
  <si>
    <t>LG 명품기준</t>
  </si>
  <si>
    <t>574BE1857D1F5E2C723C67818B40EFC895F8E0</t>
  </si>
  <si>
    <t>5062818DEFA19B2770806FB179BFC2574BE1857D1F5E2C723C67818B40EFC895F8E0</t>
  </si>
  <si>
    <t>PVC계 바닥재 설치 - 시트</t>
  </si>
  <si>
    <t>주재료 제외, 전면접합</t>
  </si>
  <si>
    <t>호표 476</t>
  </si>
  <si>
    <t>5062818DEFA19B26762A2F71DEB1C2</t>
  </si>
  <si>
    <t>5062818DEFA19B2770806FB179BFC25062818DEFA19B26762A2F71DEB1C2</t>
  </si>
  <si>
    <t>07 장판(2.3T)  T=2.3mm(중보행용)  M2     ( 호표 11 )</t>
  </si>
  <si>
    <t>비닐시트, 중보행, 2.3*1830</t>
  </si>
  <si>
    <t>574BE1857D1F5E2C723C678189904765BC8C9F</t>
  </si>
  <si>
    <t>5062818DEFA19B2770806FB17A42DB574BE1857D1F5E2C723C678189904765BC8C9F</t>
  </si>
  <si>
    <t>5062818DEFA19B2770806FB17A42DB5062818DEFA19B26762A2F71DEB1C2</t>
  </si>
  <si>
    <t>08 강화마루 설치 (제거+설치)  (제거+붙이기)보양포함  M2     ( 호표 12 )</t>
  </si>
  <si>
    <t>강화마루 철거</t>
  </si>
  <si>
    <t>호표 477</t>
  </si>
  <si>
    <t>5062E18466D98C25760D826190EBA0</t>
  </si>
  <si>
    <t>5062E18466D98C25760D822135FB885062E18466D98C25760D826190EBA0</t>
  </si>
  <si>
    <t>강화마루</t>
  </si>
  <si>
    <t>T8</t>
  </si>
  <si>
    <t>574BE1857D1F5E2C723C3A412C005CB0ED07BB</t>
  </si>
  <si>
    <t>5062E18466D98C25760D822135FB88574BE1857D1F5E2C723C3A412C005CB0ED07BB</t>
  </si>
  <si>
    <t>플로어링 마루 설치</t>
  </si>
  <si>
    <t>호표 478</t>
  </si>
  <si>
    <t>5062E18466D98C25760D826190EBA1</t>
  </si>
  <si>
    <t>5062E18466D98C25760D822135FB885062E18466D98C25760D826190EBA1</t>
  </si>
  <si>
    <t>09 비닐타일붙임 (왁스 무)  2.0T, 300*300, 왁스 무  M2     ( 호표 13 )</t>
  </si>
  <si>
    <t>비닐타일</t>
  </si>
  <si>
    <t>비닐타일, 2.0*300*300mm</t>
  </si>
  <si>
    <t>574BE1857D1F5E2C723C67818B40EFCD1F0E60</t>
  </si>
  <si>
    <t>5062818DEFA19B26763497E177350F574BE1857D1F5E2C723C67818B40EFCD1F0E60</t>
  </si>
  <si>
    <t>수장타일 붙이기</t>
  </si>
  <si>
    <t>데코타일, 갤런트타일, 네오비아 3T, 왁스무</t>
  </si>
  <si>
    <t>5062818DEFA19B267661DDD1B13FF0</t>
  </si>
  <si>
    <t>5062818DEFA19B26763497E177350F5062818DEFA19B267661DDD1B13FF0</t>
  </si>
  <si>
    <t>10 비닐타일붙임 (왁스 유)  2.0T, 300*300, 왁스 유  M2     ( 호표 14 )</t>
  </si>
  <si>
    <t>5062818DEFA19B26763497E177350C574BE1857D1F5E2C723C67818B40EFCD1F0E60</t>
  </si>
  <si>
    <t>5062818DEFA19B26763497E177350C5062818DEFA19B267661DDD1B13FF0</t>
  </si>
  <si>
    <t>광택제</t>
  </si>
  <si>
    <t>광택제, 유성왁스</t>
  </si>
  <si>
    <t>L</t>
  </si>
  <si>
    <t>57390181F454EF287CF69671C91EC8042FF61F</t>
  </si>
  <si>
    <t>5062818DEFA19B26763497E177350C57390181F454EF287CF69671C91EC8042FF61F</t>
  </si>
  <si>
    <t>왁스칠</t>
  </si>
  <si>
    <t>왁스 별도</t>
  </si>
  <si>
    <t>5062818DEFA19B2676B9FD71C65ECF</t>
  </si>
  <si>
    <t>5062818DEFA19B26763497E177350C5062818DEFA19B2676B9FD71C65ECF</t>
  </si>
  <si>
    <t>11-01 단열도배(5mm) / 합판·석고보드면, 벽  두께 5㎜  M2     ( 호표 15 )</t>
  </si>
  <si>
    <t>단열벽지</t>
  </si>
  <si>
    <t>T5</t>
  </si>
  <si>
    <t>574BE1857D1F5E2E7D1792D13DBB41F8D154C1</t>
  </si>
  <si>
    <t>5062818DDD53DE267BE05CF107C6E8574BE1857D1F5E2E7D1792D13DBB41F8D154C1</t>
  </si>
  <si>
    <t>5062818DDD53DE267BE05CF107C6E85062818DDD53DE267BE05CF107C699</t>
  </si>
  <si>
    <t>11-02 단열도배(5mm) / 콘크리트·모르타르면, 벽  두께 5㎜  M2     ( 호표 16 )</t>
  </si>
  <si>
    <t>5062818DDD53DE267BE05CF107C583574BE1857D1F5E2E7D1792D13DBB41F8D154C1</t>
  </si>
  <si>
    <t>5062818DDD53DE267BE05CF107C5835062818DDD53DE267BE05CF107C5F2</t>
  </si>
  <si>
    <t>12-01 단열도배(10mm) / 합판·석고보드면, 벽  두께 10㎜  M2     ( 호표 17 )</t>
  </si>
  <si>
    <t>T10</t>
  </si>
  <si>
    <t>574BE1857D1F5E2E7D1792D13DBB41F8D154C0</t>
  </si>
  <si>
    <t>5062818DDD53DE267BE05CF107C6EB574BE1857D1F5E2E7D1792D13DBB41F8D154C0</t>
  </si>
  <si>
    <t>5062818DDD53DE267BE05CF107C6EB5062818DDD53DE267BE05CF107C699</t>
  </si>
  <si>
    <t>12-02 단열도배(10mm) / 콘크리트·모르타르면, 벽  두께 10㎜  M2     ( 호표 18 )</t>
  </si>
  <si>
    <t>5062818DDD53DE267BE05CF107C580574BE1857D1F5E2E7D1792D13DBB41F8D154C0</t>
  </si>
  <si>
    <t>5062818DDD53DE267BE05CF107C5805062818DDD53DE267BE05CF107C5F2</t>
  </si>
  <si>
    <t>13-01 모르타르바름(6mm) / 바닥  6mm, 1회  M2     ( 호표 19 )</t>
  </si>
  <si>
    <t>모르타르 배합(배합품 포함)</t>
  </si>
  <si>
    <t>배합용적비 1:3, 시멘트, 모래 별도</t>
  </si>
  <si>
    <t>호표 479</t>
  </si>
  <si>
    <t>5062018289A0672775522D115249EF</t>
  </si>
  <si>
    <t>5062018289A0552370481AB15224355062018289A0672775522D115249EF</t>
  </si>
  <si>
    <t>모르타르 타설</t>
  </si>
  <si>
    <t>호표 480</t>
  </si>
  <si>
    <t>5062018289F891267A4A9031AA2827</t>
  </si>
  <si>
    <t>5062018289A0552370481AB15224355062018289F891267A4A9031AA2827</t>
  </si>
  <si>
    <t>표면 마무리</t>
  </si>
  <si>
    <t>인력마감</t>
  </si>
  <si>
    <t>호표 481</t>
  </si>
  <si>
    <t>5062018289F8A32E755FD611B2902D</t>
  </si>
  <si>
    <t>5062018289A0552370481AB15224355062018289F8A32E755FD611B2902D</t>
  </si>
  <si>
    <t>13-02 모르타르바름(6mm) / 내벽, 3.6m 이하  6mm, 1회  M2     ( 호표 20 )</t>
  </si>
  <si>
    <t>5062018289A0712C712BFF016C7AEF5062018289A0672775522D115249EF</t>
  </si>
  <si>
    <t>모르타르 바름</t>
  </si>
  <si>
    <t>3.6m 이하, 1회(T=24mm 이하 기준)</t>
  </si>
  <si>
    <t>호표 486</t>
  </si>
  <si>
    <t>5062018289A0712E7DFEA7C1586C3E</t>
  </si>
  <si>
    <t>5062018289A0712C712BFF016C7AEF5062018289A0712E7DFEA7C1586C3E</t>
  </si>
  <si>
    <t>13-03 모르타르바름(6mm) / 내벽, 3.6m 초과  6mm, 1회  M2     ( 호표 21 )</t>
  </si>
  <si>
    <t>5062018289A0712C710F17D191BE255062018289A0672775522D115249EF</t>
  </si>
  <si>
    <t>3.6m 초과, 1회(T=24mm 이하 기준)</t>
  </si>
  <si>
    <t>호표 487</t>
  </si>
  <si>
    <t>5062018289A0712E7DFEA7C1597209</t>
  </si>
  <si>
    <t>5062018289A0712C710F17D191BE255062018289A0712E7DFEA7C1597209</t>
  </si>
  <si>
    <t>14-01 모르타르바름(30mm) / 바닥  30mm, 1회  M2     ( 호표 22 )</t>
  </si>
  <si>
    <t>5062018289A0552370481AB1511B645062018289A0672775522D115249EF</t>
  </si>
  <si>
    <t>5062018289A0552370481AB1511B645062018289F891267A4A9031AA2827</t>
  </si>
  <si>
    <t>5062018289A0552370481AB1511B645062018289F8A32E755FD611B2902D</t>
  </si>
  <si>
    <t>14-02 모르타르바름(30mm) / 내벽, 3.6m 이하  30mm, 1회  M2     ( 호표 23 )</t>
  </si>
  <si>
    <t>5062018289A0712C712BFF313E2BF45062018289A0672775522D115249EF</t>
  </si>
  <si>
    <t>3.6m 이하, 3회(T=24mm 이하 기준)</t>
  </si>
  <si>
    <t>호표 488</t>
  </si>
  <si>
    <t>5062018289A0712E7DFEA7C1586EEC</t>
  </si>
  <si>
    <t>5062018289A0712C712BFF313E2BF45062018289A0712E7DFEA7C1586EEC</t>
  </si>
  <si>
    <t>14-03 모르타르바름(30mm) / 내벽, 3.6m 초과  30mm, 1회  M2     ( 호표 24 )</t>
  </si>
  <si>
    <t>5062018289A0712C710F17E1BED0B35062018289A0672775522D115249EF</t>
  </si>
  <si>
    <t>3.6m 초과, 3회(T=24mm 이하 기준)</t>
  </si>
  <si>
    <t>호표 489</t>
  </si>
  <si>
    <t>5062018289A0712E7DFEA7C159705C</t>
  </si>
  <si>
    <t>5062018289A0712C710F17E1BED0B35062018289A0712E7DFEA7C159705C</t>
  </si>
  <si>
    <t>15 시트방수(벽)  접착식  M2     ( 호표 25 )</t>
  </si>
  <si>
    <t>아스팔트방수시트</t>
  </si>
  <si>
    <t>아스팔트방수시트, 고무아스팔트방수시트 2.5mm</t>
  </si>
  <si>
    <t>574BE1857D29AA2074AA5F7122A9D1FB32ACC4</t>
  </si>
  <si>
    <t>5062F18AC396202C73DEF0D186A41B574BE1857D29AA2074AA5F7122A9D1FB32ACC4</t>
  </si>
  <si>
    <t>방수공</t>
  </si>
  <si>
    <t>일반공사 직종</t>
  </si>
  <si>
    <t>50BD918C688C362B7F01FAA131B8D1CFECF5D7</t>
  </si>
  <si>
    <t>5062F18AC396202C73DEF0D186A41B50BD918C688C362B7F01FAA131B8D1CFECF5D7</t>
  </si>
  <si>
    <t>보통인부</t>
  </si>
  <si>
    <t>50BD918C688C362B7F01FAA131B8D1CFECF79C</t>
  </si>
  <si>
    <t>5062F18AC396202C73DEF0D186A41B50BD918C688C362B7F01FAA131B8D1CFECF79C</t>
  </si>
  <si>
    <t>공구손료</t>
  </si>
  <si>
    <t>인력품의 2%</t>
  </si>
  <si>
    <t>517EA18351594D207DE34AE1ACB8001</t>
  </si>
  <si>
    <t>5062F18AC396202C73DEF0D186A41B517EA18351594D207DE34AE1ACB8001</t>
  </si>
  <si>
    <t>16 시트방수(바닥)  접착식  M2     ( 호표 26 )</t>
  </si>
  <si>
    <t>5062F18AC3A09F2676D07EE19AD18A574BE1857D29AA2074AA5F7122A9D1FB32ACC4</t>
  </si>
  <si>
    <t>5062F18AC3A09F2676D07EE19AD18A50BD918C688C362B7F01FAA131B8D1CFECF5D7</t>
  </si>
  <si>
    <t>5062F18AC3A09F2676D07EE19AD18A50BD918C688C362B7F01FAA131B8D1CFECF79C</t>
  </si>
  <si>
    <t>5062F18AC3A09F2676D07EE19AD18A517EA18351594D207DE34AE1ACB8001</t>
  </si>
  <si>
    <t>17 몰딩 (반자돌림)  PVC, 20x20(mm), 몰딩 고정대 포함  M     ( 호표 27 )</t>
  </si>
  <si>
    <t>PVC몰딩</t>
  </si>
  <si>
    <t>574BE1857D1F5E2D7CA0E65168FC2EFC401557</t>
  </si>
  <si>
    <t>5062818D6A7746287AE555A1CCB441574BE1857D1F5E2D7CA0E65168FC2EFC401557</t>
  </si>
  <si>
    <t>잡재료</t>
  </si>
  <si>
    <t>주재료비의 5%</t>
  </si>
  <si>
    <t>5062818D6A7746287AE555A1CCB441517EA18351594D207DE34AE1ACB8001</t>
  </si>
  <si>
    <t>몰딩 설치</t>
  </si>
  <si>
    <t>호표 490</t>
  </si>
  <si>
    <t>5062818D6A54662D71425201D8364D</t>
  </si>
  <si>
    <t>5062818D6A7746287AE555A1CCB4415062818D6A54662D71425201D8364D</t>
  </si>
  <si>
    <t>18 몰딩 (반자돌림)  40x12(mm)(합성수지위비닐시트)  M     ( 호표 28 )</t>
  </si>
  <si>
    <t>합성수지위 비닐시트 몰딩</t>
  </si>
  <si>
    <t>574BE1857D1F5E2D7CA0E65168FC2EFC401556</t>
  </si>
  <si>
    <t>5062818D6A7746287AE555A1CCB442574BE1857D1F5E2D7CA0E65168FC2EFC401556</t>
  </si>
  <si>
    <t>5062818D6A7746287AE555A1CCB442517EA18351594D207DE34AE1ACB8001</t>
  </si>
  <si>
    <t>5062818D6A7746287AE555A1CCB4425062818D6A54662D71425201D8364D</t>
  </si>
  <si>
    <t>19-01 걸레받이 설치(철거포함) / 합성수지류  75mm,철거포함  M     ( 호표 29 )</t>
  </si>
  <si>
    <t>굽도리</t>
  </si>
  <si>
    <t>굽도리, 2.0*75mm, 비닐</t>
  </si>
  <si>
    <t>574BE1857D1F5E2C723C67818B40EFCD1E6530</t>
  </si>
  <si>
    <t>5062818DEFEF172372C986D124B408574BE1857D1F5E2C723C67818B40EFCD1E6530</t>
  </si>
  <si>
    <t>고무접착제</t>
  </si>
  <si>
    <t>고무접착제, 건설용고무풀</t>
  </si>
  <si>
    <t>kg</t>
  </si>
  <si>
    <t>574BF187F874BE207B89DDD102F39C6B409DD1</t>
  </si>
  <si>
    <t>5062818DEFEF172372C986D124B408574BF187F874BE207B89DDD102F39C6B409DD1</t>
  </si>
  <si>
    <t>걸레받이 설치</t>
  </si>
  <si>
    <t>합성수지류, H=75~120mm 기준</t>
  </si>
  <si>
    <t>호표 491</t>
  </si>
  <si>
    <t>5062818DEFEF212673BB8E4107D3FA</t>
  </si>
  <si>
    <t>5062818DEFEF172372C986D124B4085062818DEFEF212673BB8E4107D3FA</t>
  </si>
  <si>
    <t>걸레받이 철거</t>
  </si>
  <si>
    <t>호표 492</t>
  </si>
  <si>
    <t>5062818DEFEF212673BB8E4107D38B</t>
  </si>
  <si>
    <t>5062818DEFEF172372C986D124B4085062818DEFEF212673BB8E4107D38B</t>
  </si>
  <si>
    <t>19-02 걸레받이 설치(철거포함) / 중밀도섬유판  75mm,철거포함  M     ( 호표 30 )</t>
  </si>
  <si>
    <t>중밀도섬유판</t>
  </si>
  <si>
    <t>중밀도섬유판, 9.0*1220*2440mm</t>
  </si>
  <si>
    <t>5766A18047FC302B739093418FC61460CE82D7</t>
  </si>
  <si>
    <t>5062818DEFEF062875F71321F43AC55766A18047FC302B739093418FC61460CE82D7</t>
  </si>
  <si>
    <t>5062818DEFEF062875F71321F43AC5574BF187F874BE207B89DDD102F39C6B409DD1</t>
  </si>
  <si>
    <t>중밀도섬유판, H=75~120mm 기준</t>
  </si>
  <si>
    <t>호표 493</t>
  </si>
  <si>
    <t>5062818DEFEF212673BB8E4107D026</t>
  </si>
  <si>
    <t>5062818DEFEF062875F71321F43AC55062818DEFEF212673BB8E4107D026</t>
  </si>
  <si>
    <t>호표 494</t>
  </si>
  <si>
    <t>5062818DEFEF212673BB8E4107D057</t>
  </si>
  <si>
    <t>5062818DEFEF062875F71321F43AC55062818DEFEF212673BB8E4107D057</t>
  </si>
  <si>
    <t>20 벽체합판설치(4.8T)  띠장, 절단 및 설치작업 포함  M2     ( 호표 31 )</t>
  </si>
  <si>
    <t>보통합판</t>
  </si>
  <si>
    <t>보통합판, 1급, 4.8*1220*2440mm</t>
  </si>
  <si>
    <t>5766A18047FC302B7390BE618508F0EA99ACF9</t>
  </si>
  <si>
    <t>5062818DCC949B24793BB1B1FC89645766A18047FC302B7390BE618508F0EA99ACF9</t>
  </si>
  <si>
    <t>벽체합판 설치</t>
  </si>
  <si>
    <t>합판 별도</t>
  </si>
  <si>
    <t>호표 495</t>
  </si>
  <si>
    <t>5062818DCC949B24793BB1B1FC8915</t>
  </si>
  <si>
    <t>5062818DCC949B24793BB1B1FC89645062818DCC949B24793BB1B1FC8915</t>
  </si>
  <si>
    <t>벽체틀 설치</t>
  </si>
  <si>
    <t>30*30, @450*600</t>
  </si>
  <si>
    <t>호표 496</t>
  </si>
  <si>
    <t>5062E1845417312979EF09D16F489D</t>
  </si>
  <si>
    <t>5062818DCC949B24793BB1B1FC89645062E1845417312979EF09D16F489D</t>
  </si>
  <si>
    <t>21 벽체합판설치(12T)  띠장, 절단 및 설치작업 포함  M2     ( 호표 32 )</t>
  </si>
  <si>
    <t>보통합판, 1급, 12*1220*2440mm</t>
  </si>
  <si>
    <t>5766A18047FC302B7390BE618508F0EA99ACFF</t>
  </si>
  <si>
    <t>5062818DCC949B24793BB1B1FC89675766A18047FC302B7390BE618508F0EA99ACFF</t>
  </si>
  <si>
    <t>5062818DCC949B24793BB1B1FC89675062818DCC949B24793BB1B1FC8915</t>
  </si>
  <si>
    <t>5062818DCC949B24793BB1B1FC89675062E1845417312979EF09D16F489D</t>
  </si>
  <si>
    <t>22 석고판 본드붙임(벽, 방화9.5mm)  벽, 바탕, 방화 9.5T  M2     ( 호표 33 )</t>
  </si>
  <si>
    <t>석고보드</t>
  </si>
  <si>
    <t>석고보드, 평보드, 방화 9.5mm(㎡)</t>
  </si>
  <si>
    <t>574BE1857D1F5E2E7D172E11C96FD98EEF1800</t>
  </si>
  <si>
    <t>5062818DCCFD3426740203F162E83E574BE1857D1F5E2E7D172E11C96FD98EEF1800</t>
  </si>
  <si>
    <t>석고판 설치(접착제)</t>
  </si>
  <si>
    <t>호표 498</t>
  </si>
  <si>
    <t>5062818DCCFD3426740203F162E84F</t>
  </si>
  <si>
    <t>5062818DCCFD3426740203F162E83E5062818DCCFD3426740203F162E84F</t>
  </si>
  <si>
    <t>23 석고판 본드붙임(천장, 방화9.5mm)  천장, 바탕, 방화 9.5T  M2     ( 호표 34 )</t>
  </si>
  <si>
    <t>5062818DCCFD3426740203F162E83D574BE1857D1F5E2E7D172E11C96FD98EEF1800</t>
  </si>
  <si>
    <t>호표 499</t>
  </si>
  <si>
    <t>5062818DCCFD3426740203F162E84E</t>
  </si>
  <si>
    <t>5062818DCCFD3426740203F162E83D5062818DCCFD3426740203F162E84E</t>
  </si>
  <si>
    <t>24 석고판 못붙임(벽, 방화9.5mm)  벽, 바탕, 방화 9.5T  M2     ( 호표 35 )</t>
  </si>
  <si>
    <t>5062818DCCFD0F22701D94D11B9BFF574BE1857D1F5E2E7D172E11C96FD98EEF1800</t>
  </si>
  <si>
    <t>석고판 설치(나사고정) - 바탕용</t>
  </si>
  <si>
    <t>벽, 1겹 붙임</t>
  </si>
  <si>
    <t>호표 500</t>
  </si>
  <si>
    <t>5062818DCCFD0F22701D94D11B9B8E</t>
  </si>
  <si>
    <t>5062818DCCFD0F22701D94D11B9BFF5062818DCCFD0F22701D94D11B9B8E</t>
  </si>
  <si>
    <t>25 석고판 못붙임(천장, 방화9.5mm)  천장, 바탕, 방화 9.5T  M2     ( 호표 36 )</t>
  </si>
  <si>
    <t>5062818DCCFD0F2177A06081D6B777574BE1857D1F5E2E7D172E11C96FD98EEF1800</t>
  </si>
  <si>
    <t>천장, 1겹 붙임</t>
  </si>
  <si>
    <t>호표 501</t>
  </si>
  <si>
    <t>5062818DCCFD0F2177A06081D6B706</t>
  </si>
  <si>
    <t>5062818DCCFD0F2177A06081D6B7775062818DCCFD0F2177A06081D6B706</t>
  </si>
  <si>
    <t>26 석고판 본드붙임(벽, 방수9.5mm)  벽, 바탕, 방수 9.5T  M2     ( 호표 37 )</t>
  </si>
  <si>
    <t>석고보드, 평보드, 방수, 9.5*900*1800mm(㎡)</t>
  </si>
  <si>
    <t>574BE1857D1F5E2E7D172E21D0470A92F48668</t>
  </si>
  <si>
    <t>5062818DCCFD3426740203F162E83C574BE1857D1F5E2E7D172E21D0470A92F48668</t>
  </si>
  <si>
    <t>5062818DCCFD3426740203F162E83C5062818DCCFD3426740203F162E84F</t>
  </si>
  <si>
    <t>27 석고판 못붙임(천장, 방수9.5mm)  천장, 바탕, 방수 9.5T  M2     ( 호표 38 )</t>
  </si>
  <si>
    <t>5062818DCCFD0F2177A06081D6B774574BE1857D1F5E2E7D172E21D0470A92F48668</t>
  </si>
  <si>
    <t>5062818DCCFD0F2177A06081D6B7745062818DCCFD0F2177A06081D6B706</t>
  </si>
  <si>
    <t>28 석고판 못붙임(벽, 방수12.5.mm)  벽, 바탕, 방수 12.5T  M2     ( 호표 39 )</t>
  </si>
  <si>
    <t>석고보드, 평보드, 방수, 12.5*900*1800mm(㎡)</t>
  </si>
  <si>
    <t>574BE1857D1F5E2E7D172E21D0470A92F481EE</t>
  </si>
  <si>
    <t>5062818DCCFD0F22701D94D11B9BFC574BE1857D1F5E2E7D172E21D0470A92F481EE</t>
  </si>
  <si>
    <t>5062818DCCFD0F22701D94D11B9BFC5062818DCCFD0F22701D94D11B9B8E</t>
  </si>
  <si>
    <t>29 석고판 본드붙임(천장, 방수12.5.mm)  천장, 바탕, 방수 12.5T  M2     ( 호표 40 )</t>
  </si>
  <si>
    <t>5062818DCCFD3426740203F162E83B574BE1857D1F5E2E7D172E21D0470A92F481EE</t>
  </si>
  <si>
    <t>5062818DCCFD3426740203F162E83B5062818DCCFD3426740203F162E84E</t>
  </si>
  <si>
    <t>30 석고판 못붙임(벽, 방화12.5.mm)  벽, 방화12.5.mm  M2     ( 호표 41 )</t>
  </si>
  <si>
    <t>석고보드, 평보드, 방화, 12.5*900*1800mm(㎡)</t>
  </si>
  <si>
    <t>574BE1857D1F5E2E7D172E21D0470A92F484A9</t>
  </si>
  <si>
    <t>5062818DCCFD0F22701D94D11B9BFD574BE1857D1F5E2E7D172E21D0470A92F484A9</t>
  </si>
  <si>
    <t>5062818DCCFD0F22701D94D11B9BFD5062818DCCFD0F22701D94D11B9B8E</t>
  </si>
  <si>
    <t>31 석고판 못붙임(벽, 방수9.5mm)  벽, 방수9.5mm  M2     ( 호표 42 )</t>
  </si>
  <si>
    <t>5062818DCCFD0F22701D94D11B9BFA574BE1857D1F5E2E7D172E21D0470A92F48668</t>
  </si>
  <si>
    <t>5062818DCCFD0F22701D94D11B9BFA5062818DCCFD0F22701D94D11B9B8E</t>
  </si>
  <si>
    <t>32 석고판 본드붙임(벽, 방화12.5.mm)  벽, 방화12.5.mm  M2     ( 호표 43 )</t>
  </si>
  <si>
    <t>5062818DCCFD3426740203F162E83A574BE1857D1F5E2E7D172E21D0470A92F484A9</t>
  </si>
  <si>
    <t>5062818DCCFD3426740203F162E83A5062818DCCFD3426740203F162E84F</t>
  </si>
  <si>
    <t>33 석고판 본드붙임(벽, 방수12.5.mm)  벽, 방수12.5.mm  M2     ( 호표 44 )</t>
  </si>
  <si>
    <t>5062818DCCFD3426740203F162E839574BE1857D1F5E2E7D172E21D0470A92F481EE</t>
  </si>
  <si>
    <t>5062818DCCFD3426740203F162E8395062818DCCFD3426740203F162E84F</t>
  </si>
  <si>
    <t>34 석고판 못붙임(천장, 방화12.5.mm)  천장, 방화12.5.mm  M2     ( 호표 45 )</t>
  </si>
  <si>
    <t>5062818DCCFD0F2177A06081D6B775574BE1857D1F5E2E7D172E21D0470A92F484A9</t>
  </si>
  <si>
    <t>5062818DCCFD0F2177A06081D6B7755062818DCCFD0F2177A06081D6B706</t>
  </si>
  <si>
    <t>35 석고판 못붙임(천장, 방수12.5.mm)  천장, 방수12.5.mm  M2     ( 호표 46 )</t>
  </si>
  <si>
    <t>5062818DCCFD0F2177A06081D6B772574BE1857D1F5E2E7D172E21D0470A92F481EE</t>
  </si>
  <si>
    <t>5062818DCCFD0F2177A06081D6B7725062818DCCFD0F2177A06081D6B706</t>
  </si>
  <si>
    <t>36 석고판 본드붙임(천장, 방화12.5.mm)  천장, 방화12.5.mm  M2     ( 호표 47 )</t>
  </si>
  <si>
    <t>5062818DCCFD3426740203F162E838574BE1857D1F5E2E7D172E21D0470A92F484A9</t>
  </si>
  <si>
    <t>5062818DCCFD3426740203F162E8385062818DCCFD3426740203F162E84E</t>
  </si>
  <si>
    <t>37 석고판 본드붙임(천장, 방수9.5mm)  천장, 방수9.5mm  M2     ( 호표 48 )</t>
  </si>
  <si>
    <t>5062818DCCFD3426740203F162E837574BE1857D1F5E2E7D172E21D0470A92F48668</t>
  </si>
  <si>
    <t>5062818DCCFD3426740203F162E8375062818DCCFD3426740203F162E84E</t>
  </si>
  <si>
    <t>38 반자틀설치  철물 소요 비용 포함  M2     ( 호표 49 )</t>
  </si>
  <si>
    <t>각재</t>
  </si>
  <si>
    <t>각재, 외송</t>
  </si>
  <si>
    <t>574BE1857D71E926777652A1B5D8F42D8E3F91</t>
  </si>
  <si>
    <t>5062E1845433FF2D784090D17C473D574BE1857D71E926777652A1B5D8F42D8E3F91</t>
  </si>
  <si>
    <t>일반못</t>
  </si>
  <si>
    <t>일반못, 50mm</t>
  </si>
  <si>
    <t>574BF187C357BF207F10C6817258679A9B7B96</t>
  </si>
  <si>
    <t>5062E1845433FF2D784090D17C473D574BF187C357BF207F10C6817258679A9B7B96</t>
  </si>
  <si>
    <t>건축목공</t>
  </si>
  <si>
    <t>50BD918C688C362B7F01FAA131B8D1CFECF5D2</t>
  </si>
  <si>
    <t>5062E1845433FF2D784090D17C473D50BD918C688C362B7F01FAA131B8D1CFECF5D2</t>
  </si>
  <si>
    <t>5062E1845433FF2D784090D17C473D50BD918C688C362B7F01FAA131B8D1CFECF79C</t>
  </si>
  <si>
    <t>39 벽체띠장    M     ( 호표 50 )</t>
  </si>
  <si>
    <t>재</t>
  </si>
  <si>
    <t>574BE1857D71E926777652A1B5D8F42D8E3F9E</t>
  </si>
  <si>
    <t>5062E1845417312979EF09D16F48EC574BE1857D71E926777652A1B5D8F42D8E3F9E</t>
  </si>
  <si>
    <t>자재 별도</t>
  </si>
  <si>
    <t>호표 497</t>
  </si>
  <si>
    <t>5062E184541727227121B361CC089F</t>
  </si>
  <si>
    <t>5062E1845417312979EF09D16F48EC5062E184541727227121B361CC089F</t>
  </si>
  <si>
    <t>40 천장합판설치(2.7t)  2.7t  M2     ( 호표 51 )</t>
  </si>
  <si>
    <t>보통합판, 1급, 2.7*1220*2440mm</t>
  </si>
  <si>
    <t>5766A18047FC302B7390BE618508F0EA99AD96</t>
  </si>
  <si>
    <t>5062818DCC949B24793BB1B1FC89665766A18047FC302B7390BE618508F0EA99AD96</t>
  </si>
  <si>
    <t>천장합판 설치</t>
  </si>
  <si>
    <t>호표 502</t>
  </si>
  <si>
    <t>5062818DCC949B24793BB1B1FC8914</t>
  </si>
  <si>
    <t>5062818DCC949B24793BB1B1FC89665062818DCC949B24793BB1B1FC8914</t>
  </si>
  <si>
    <t>41 천장합판설치(4.8t)  4.8t  M2     ( 호표 52 )</t>
  </si>
  <si>
    <t>5062818DCC949B24793BB1B1FC89615766A18047FC302B7390BE618508F0EA99ACF9</t>
  </si>
  <si>
    <t>5062818DCC949B24793BB1B1FC89615062818DCC949B24793BB1B1FC8914</t>
  </si>
  <si>
    <t>42 욕실천장재설치(돔형)  SMC욕실천장(돔형),반자틀 포함  M2     ( 호표 53 )</t>
  </si>
  <si>
    <t>SMC욕실천장(돔형)</t>
  </si>
  <si>
    <t>574BE1857D1F5E2D7CA0E65168FC2EFC401555</t>
  </si>
  <si>
    <t>5062818DCCC1E32A73F89FF1054B4E574BE1857D1F5E2D7CA0E65168FC2EFC401555</t>
  </si>
  <si>
    <t>5062818DCCC1E32A73F89FF1054B4E517EA18351594D207DE34AE1ACB8001</t>
  </si>
  <si>
    <t>반자틀설치</t>
  </si>
  <si>
    <t>달대 유</t>
  </si>
  <si>
    <t>호표 503</t>
  </si>
  <si>
    <t>5062E1845433FF2D784090D17C474C</t>
  </si>
  <si>
    <t>5062818DCCC1E32A73F89FF1054B4E5062E1845433FF2D784090D17C474C</t>
  </si>
  <si>
    <t>욕실천장재설치</t>
  </si>
  <si>
    <t>호표 504</t>
  </si>
  <si>
    <t>5062818DCCC1E32A73F89FF1054B4D</t>
  </si>
  <si>
    <t>5062818DCCC1E32A73F89FF1054B4E5062818DCCC1E32A73F89FF1054B4D</t>
  </si>
  <si>
    <t>43 욕실천장재설치(일반형)  SMC욕실천장(돔형),반자틀 포함  M2     ( 호표 54 )</t>
  </si>
  <si>
    <t>SMC욕실천장</t>
  </si>
  <si>
    <t>574BE1857D1F5E2D7CA0E65168FC2EFC401554</t>
  </si>
  <si>
    <t>5062818DCCC1E32A73F89FF1054B4C574BE1857D1F5E2D7CA0E65168FC2EFC401554</t>
  </si>
  <si>
    <t>5062818DCCC1E32A73F89FF1054B4C517EA18351594D207DE34AE1ACB8001</t>
  </si>
  <si>
    <t>5062818DCCC1E32A73F89FF1054B4C5062E1845433FF2D784090D17C474C</t>
  </si>
  <si>
    <t>5062818DCCC1E32A73F89FF1054B4C5062818DCCC1E32A73F89FF1054B4D</t>
  </si>
  <si>
    <t>44 천장재설치 (리빙우드 10T)  10t, 리빙우드, 반자틀 포함  M2     ( 호표 55 )</t>
  </si>
  <si>
    <t>리빙우드</t>
  </si>
  <si>
    <t>574BE1857D1F5E2D7CA0E65168FC2EFC401553</t>
  </si>
  <si>
    <t>5062818DCCC1E32A73F89FF1054B4B574BE1857D1F5E2D7CA0E65168FC2EFC401553</t>
  </si>
  <si>
    <t>5062818DCCC1E32A73F89FF1054B4B517EA18351594D207DE34AE1ACB8001</t>
  </si>
  <si>
    <t>5062818DCCC1E32A73F89FF1054B4B5062E1845433FF2D784090D17C474C</t>
  </si>
  <si>
    <t>5062818DCCC1E32A73F89FF1054B4B5062818DCCC1E32A73F89FF1054B4D</t>
  </si>
  <si>
    <t>45 시멘트액체방수(바닥)  바탕청소-시멘트페이스트(1차)-방수액침투-시멘트페이스트2차-모르타르바름  M2     ( 호표 56 )</t>
  </si>
  <si>
    <t>시멘트</t>
  </si>
  <si>
    <t>시멘트(별도)</t>
  </si>
  <si>
    <t>별도</t>
  </si>
  <si>
    <t>574BE1857D6772207BDB2671E0092713D515D7</t>
  </si>
  <si>
    <t>5062F18A7B8CEC2E70B7EA21297752574BE1857D6772207BDB2671E0092713D515D7</t>
  </si>
  <si>
    <t>모래</t>
  </si>
  <si>
    <t>(별도)</t>
  </si>
  <si>
    <t>5766A18047C0DD2F7FBE76414790AC1F70D119</t>
  </si>
  <si>
    <t>5062F18A7B8CEC2E70B7EA212977525766A18047C0DD2F7FBE76414790AC1F70D119</t>
  </si>
  <si>
    <t>기타도막방수재</t>
  </si>
  <si>
    <t>기타도막방수재, 방수액고점도(1:50희석)</t>
  </si>
  <si>
    <t>57669187F5E96E277671B081F6F386F5609656</t>
  </si>
  <si>
    <t>5062F18A7B8CEC2E70B7EA2129775257669187F5E96E277671B081F6F386F5609656</t>
  </si>
  <si>
    <t>시멘트 액체방수 바름</t>
  </si>
  <si>
    <t>바닥</t>
  </si>
  <si>
    <t>호표 505</t>
  </si>
  <si>
    <t>5062F18A7B9D532F79B660E133EDDA</t>
  </si>
  <si>
    <t>5062F18A7B8CEC2E70B7EA212977525062F18A7B9D532F79B660E133EDDA</t>
  </si>
  <si>
    <t>46 시멘트액체방수(벽)  바탕청소-바탕접착-시멘트페이스트(1차)-모르타르바름  M2     ( 호표 57 )</t>
  </si>
  <si>
    <t>5062F18A7BB8392B7623A46198A2A1574BE1857D6772207BDB2671E0092713D515D7</t>
  </si>
  <si>
    <t>5062F18A7BB8392B7623A46198A2A15766A18047C0DD2F7FBE76414790AC1F70D119</t>
  </si>
  <si>
    <t>5062F18A7BB8392B7623A46198A2A157669187F5E96E277671B081F6F386F5609656</t>
  </si>
  <si>
    <t>수직부</t>
  </si>
  <si>
    <t>호표 506</t>
  </si>
  <si>
    <t>5062F18A7B9D532F79B65671497C4C</t>
  </si>
  <si>
    <t>5062F18A7BB8392B7623A46198A2A15062F18A7B9D532F79B65671497C4C</t>
  </si>
  <si>
    <t>47 석재타일붙이기  100*100, 바탕30+압착5  M2     ( 호표 58 )</t>
  </si>
  <si>
    <t>5062A182DF502A257CEF0B91800B3A5062018289A0672775522D115249EF</t>
  </si>
  <si>
    <t>바탕 고르기</t>
  </si>
  <si>
    <t>바닥, 24mm 이하 기준</t>
  </si>
  <si>
    <t>호표 507</t>
  </si>
  <si>
    <t>5062A182DF7314287D963011E43F00</t>
  </si>
  <si>
    <t>5062A182DF502A257CEF0B91800B3A5062A182DF7314287D963011E43F00</t>
  </si>
  <si>
    <t>배합용적비 1:2, 시멘트, 모래 별도</t>
  </si>
  <si>
    <t>호표 508</t>
  </si>
  <si>
    <t>5062018289A0672775522D014B5718</t>
  </si>
  <si>
    <t>5062A182DF502A257CEF0B91800B3A5062018289A0672775522D014B5718</t>
  </si>
  <si>
    <t>배합용적비 1:1, 시멘트, 모래 별도</t>
  </si>
  <si>
    <t>호표 509</t>
  </si>
  <si>
    <t>5062018289A0672775522D311F3638</t>
  </si>
  <si>
    <t>5062A182DF502A257CEF0B91800B3A5062018289A0672775522D311F3638</t>
  </si>
  <si>
    <t>타일 붙임 / 압착 붙이기</t>
  </si>
  <si>
    <t>바닥면, 타일규격 m2, 0.04 ~ 0.10 이하</t>
  </si>
  <si>
    <t>호표 510</t>
  </si>
  <si>
    <t>5062A182DF502A257CA17DB155908C</t>
  </si>
  <si>
    <t>5062A182DF502A257CEF0B91800B3A5062A182DF502A257CA17DB155908C</t>
  </si>
  <si>
    <t>타일줄눈 설치 / 바닥면</t>
  </si>
  <si>
    <t>타일규격 m2, 0.04 ∼ 0.10 이하</t>
  </si>
  <si>
    <t>호표 511</t>
  </si>
  <si>
    <t>5062A182DF738F287EFC5BE1AB0CB0</t>
  </si>
  <si>
    <t>5062A182DF502A257CEF0B91800B3A5062A182DF738F287EFC5BE1AB0CB0</t>
  </si>
  <si>
    <t>자기질타일</t>
  </si>
  <si>
    <t>자기질타일, 석재타일, 100*100*15mm</t>
  </si>
  <si>
    <t>574BE1857D44802379BB7AA1AE30DE51BD8947</t>
  </si>
  <si>
    <t>5062A182DF502A257CEF0B91800B3A574BE1857D44802379BB7AA1AE30DE51BD8947</t>
  </si>
  <si>
    <t>48 도기질 타일붙이기(벽,떠붙임) / 바탕 24mm  300*600mm ,떠붙임  M2     ( 호표 59 )</t>
  </si>
  <si>
    <t>5062A182DF730A2176DA564136EA2D5062018289A0672775522D115249EF</t>
  </si>
  <si>
    <t>5062A182DF730A2176DA564136EA2D5062018289A0672775522D311F3638</t>
  </si>
  <si>
    <t>타일 붙임 / 떠붙이기</t>
  </si>
  <si>
    <t>타일규격 m2, 0.11 ~ 0.20 이하</t>
  </si>
  <si>
    <t>호표 512</t>
  </si>
  <si>
    <t>5062A182DF730A2074B14F91E1F365</t>
  </si>
  <si>
    <t>5062A182DF730A2176DA564136EA2D5062A182DF730A2074B14F91E1F365</t>
  </si>
  <si>
    <t>타일줄눈 설치 / 벽면</t>
  </si>
  <si>
    <t>호표 513</t>
  </si>
  <si>
    <t>5062A182DF738F287EFC5BE1AD3A4B</t>
  </si>
  <si>
    <t>5062A182DF730A2176DA564136EA2D5062A182DF738F287EFC5BE1AD3A4B</t>
  </si>
  <si>
    <t>도기질타일</t>
  </si>
  <si>
    <t>도기질타일, 일반색, 300*600*10mm</t>
  </si>
  <si>
    <t>574BE1857D44802379BB7AA1AE3EB8F7BC270D</t>
  </si>
  <si>
    <t>5062A182DF730A2176DA564136EA2D574BE1857D44802379BB7AA1AE3EB8F7BC270D</t>
  </si>
  <si>
    <t>49 자기질 타일붙이기(바닥)  200*200, 바탕25+압착5  M2     ( 호표 60 )</t>
  </si>
  <si>
    <t>5062A182DF502A247297457193CC0C5062018289A0672775522D115249EF</t>
  </si>
  <si>
    <t>5062A182DF502A247297457193CC0C5062A182DF7314287D963011E43F00</t>
  </si>
  <si>
    <t>5062A182DF502A247297457193CC0C5062018289A0672775522D014B5718</t>
  </si>
  <si>
    <t>5062A182DF502A247297457193CC0C5062018289A0672775522D311F3638</t>
  </si>
  <si>
    <t>5062A182DF502A247297457193CC0C5062A182DF502A257CA17DB155908C</t>
  </si>
  <si>
    <t>5062A182DF502A247297457193CC0C5062A182DF738F287EFC5BE1AB0CB0</t>
  </si>
  <si>
    <t>자기질타일, 무유, 200*200*6.5~8mm</t>
  </si>
  <si>
    <t>574BE1857D44802379BB7AA1AE36617635FBA5</t>
  </si>
  <si>
    <t>5062A182DF502A247297457193CC0C574BE1857D44802379BB7AA1AE36617635FBA5</t>
  </si>
  <si>
    <t>50 도기질 타일붙이기(벽,접착식)  300*600mm, 접착식  M2     ( 호표 61 )</t>
  </si>
  <si>
    <t>5062A182DF7337277F832D918D7E35574BE1857D44802379BB7AA1AE3EB8F7BC270D</t>
  </si>
  <si>
    <t>타일 붙임 / 접착 붙이기</t>
  </si>
  <si>
    <t>벽면, 타일규격(m2), 0.11∼0.20 이하</t>
  </si>
  <si>
    <t>호표 514</t>
  </si>
  <si>
    <t>5062A182DF7337277F832D918D7E44</t>
  </si>
  <si>
    <t>5062A182DF7337277F832D918D7E355062A182DF7337277F832D918D7E44</t>
  </si>
  <si>
    <t>타일본드</t>
  </si>
  <si>
    <t>건식본드, 20kg/can</t>
  </si>
  <si>
    <t>574BF187F874BE207B89DDD102F39C6B409DDE</t>
  </si>
  <si>
    <t>5062A182DF7337277F832D918D7E35574BF187F874BE207B89DDD102F39C6B409DDE</t>
  </si>
  <si>
    <t>51 방수바탕처리(바닥)  퍼티, 모서리, 바탕면 처리, 경장비 손료 포함  M2     ( 호표 62 )</t>
  </si>
  <si>
    <t>퍼티</t>
  </si>
  <si>
    <t>퍼티, 319퍼티, 백색</t>
  </si>
  <si>
    <t>1L=1.55kg</t>
  </si>
  <si>
    <t>574BF187F874BE207B89C3B15ACB330A5A70DD</t>
  </si>
  <si>
    <t>5062F18AF8E07E297E4E84F146B487574BF187F874BE207B89C3B15ACB330A5A70DD</t>
  </si>
  <si>
    <t>5062F18AF8E07E297E4E84F146B48750BD918C688C362B7F01FAA131B8D1CFECF5D7</t>
  </si>
  <si>
    <t>5062F18AF8E07E297E4E84F146B48750BD918C688C362B7F01FAA131B8D1CFECF79C</t>
  </si>
  <si>
    <t>인력품의 6%</t>
  </si>
  <si>
    <t>5062F18AF8E07E297E4E84F146B487517EA18351594D207DE34AE1ACB8001</t>
  </si>
  <si>
    <t>52 방수바탕처리(수직부)  퍼티, 모서리, 바탕면 처리, 경장비 손료 포함  M2     ( 호표 63 )</t>
  </si>
  <si>
    <t>5062F18AF8E07E297E4EB0310D4282574BF187F874BE207B89C3B15ACB330A5A70DD</t>
  </si>
  <si>
    <t>5062F18AF8E07E297E4EB0310D428250BD918C688C362B7F01FAA131B8D1CFECF5D7</t>
  </si>
  <si>
    <t>5062F18AF8E07E297E4EB0310D428250BD918C688C362B7F01FAA131B8D1CFECF79C</t>
  </si>
  <si>
    <t>5062F18AF8E07E297E4EB0310D4282517EA18351594D207DE34AE1ACB8001</t>
  </si>
  <si>
    <t>53 욕조설치(이동형)    개     ( 호표 64 )</t>
  </si>
  <si>
    <t>욕조</t>
  </si>
  <si>
    <t>욕조, 1600*720*510mm, 욕조마블</t>
  </si>
  <si>
    <t>조</t>
  </si>
  <si>
    <t>574BE1857DF52A2676E5C491D10C5D3333B645</t>
  </si>
  <si>
    <t>50A4A180F29144297AEFDA0152CB99574BE1857DF52A2676E5C491D10C5D3333B645</t>
  </si>
  <si>
    <t>50A4A180F29144297AEFDA0152CB9950BD918C688C362B7F01FAA131B8D1CFECF79C</t>
  </si>
  <si>
    <t>위생공</t>
  </si>
  <si>
    <t>50BD918C688C362B7F01FAA131B8D1CFECF321</t>
  </si>
  <si>
    <t>50A4A180F29144297AEFDA0152CB9950BD918C688C362B7F01FAA131B8D1CFECF321</t>
  </si>
  <si>
    <t>인력품의 3%</t>
  </si>
  <si>
    <t>50A4A180F29144297AEFDA0152CB99517EA18351594D207DE34AE1ACB8001</t>
  </si>
  <si>
    <t>54 욕조설치(배관연결포함)  하이그로스욕조, 1,600(L) 700(W) 500(H)  개     ( 호표 65 )</t>
  </si>
  <si>
    <t>욕조, 1600*750*510mm</t>
  </si>
  <si>
    <t>574BE1857DF52A2676E5C491D10C5D3333B63D</t>
  </si>
  <si>
    <t>50A4A180F29144297AF84721313CA3574BE1857DF52A2676E5C491D10C5D3333B63D</t>
  </si>
  <si>
    <t>50A4A180F29144297AF84721313CA350BD918C688C362B7F01FAA131B8D1CFECF79C</t>
  </si>
  <si>
    <t>50A4A180F29144297AF84721313CA350BD918C688C362B7F01FAA131B8D1CFECF321</t>
  </si>
  <si>
    <t>50A4A180F29144297AF84721313CA3517EA18351594D207DE34AE1ACB8001</t>
  </si>
  <si>
    <t>대변기</t>
  </si>
  <si>
    <t>574BE1857DF52A2676E58D21632DFA9CB92FBC</t>
  </si>
  <si>
    <t>50A4A180F2CE982C7D3D2A415831E6574BE1857DF52A2676E58D21632DFA9CB92FBC</t>
  </si>
  <si>
    <t>50A4A180F2CE982C7D3D2A415831E650BD918C688C362B7F01FAA131B8D1CFECF79C</t>
  </si>
  <si>
    <t>50A4A180F2CE982C7D3D2A415831E650BD918C688C362B7F01FAA131B8D1CFECF321</t>
  </si>
  <si>
    <t>50A4A180F2CE982C7D3D2A415831E6517EA18351594D207DE34AE1ACB8001</t>
  </si>
  <si>
    <t>56 샤워부스  750*2000, 설치비 및 공구손료 포함  개     ( 호표 67 )</t>
  </si>
  <si>
    <t>내장공</t>
  </si>
  <si>
    <t>50BD918C688C362B7F01FAA131B8D1CFECF4CA</t>
  </si>
  <si>
    <t>5062818D2CB9C92F72A3B331BE9B9B50BD918C688C362B7F01FAA131B8D1CFECF4CA</t>
  </si>
  <si>
    <t>5062818D2CB9C92F72A3B331BE9B9B50BD918C688C362B7F01FAA131B8D1CFECF79C</t>
  </si>
  <si>
    <t>인력품의 1%</t>
  </si>
  <si>
    <t>5062818D2CB9C92F72A3B331BE9B9B517EA18351594D207DE34AE1ACB8001</t>
  </si>
  <si>
    <t>샤워부스</t>
  </si>
  <si>
    <t>750*2000</t>
  </si>
  <si>
    <t>574BE1857D1F5E2D7CA0E65168FC2EFC401552</t>
  </si>
  <si>
    <t>5062818D2CB9C92F72A3B331BE9B9B574BE1857D1F5E2D7CA0E65168FC2EFC401552</t>
  </si>
  <si>
    <t>517EA18351594D207DE34AE1ACBB002</t>
  </si>
  <si>
    <t>5062818D2CB9C92F72A3B331BE9B9B517EA18351594D207DE34AE1ACBB002</t>
  </si>
  <si>
    <t>57 비데    개     ( 호표 68 )</t>
  </si>
  <si>
    <t>비데</t>
  </si>
  <si>
    <t>574BE1857DF52A2676E58D21632DFA9CB92FBF</t>
  </si>
  <si>
    <t>50A4A180F2CE982C7D3D2A415831E5574BE1857DF52A2676E58D21632DFA9CB92FBF</t>
  </si>
  <si>
    <t>58 세면기(배관연결포함)  하부일체형, ㉿L610  개     ( 호표 69 )</t>
  </si>
  <si>
    <t>세면기</t>
  </si>
  <si>
    <t>L610</t>
  </si>
  <si>
    <t>574BE1857DF52A2676E59F418B358AB32B9025</t>
  </si>
  <si>
    <t>50A4A180F29144297ADD3C11035175574BE1857DF52A2676E59F418B358AB32B9025</t>
  </si>
  <si>
    <t>50A4A180F29144297ADD3C1103517550BD918C688C362B7F01FAA131B8D1CFECF79C</t>
  </si>
  <si>
    <t>50A4A180F29144297ADD3C1103517550BD918C688C362B7F01FAA131B8D1CFECF321</t>
  </si>
  <si>
    <t>50A4A180F29144297ADD3C11035175517EA18351594D207DE34AE1ACB8001</t>
  </si>
  <si>
    <t>59 높이조절세면기(배관연결포함)  UND101(팝업, 트랩포함, 수전, 앵글 밸브 제외)  개     ( 호표 70 )</t>
  </si>
  <si>
    <t>높이조절세면기</t>
  </si>
  <si>
    <t>UND101</t>
  </si>
  <si>
    <t>574BE1857DF52A2676E59F418B358AB32B9026</t>
  </si>
  <si>
    <t>50A4A180F29144297ADD3C11035176574BE1857DF52A2676E59F418B358AB32B9026</t>
  </si>
  <si>
    <t>50A4A180F29144297ADD3C11035176517EA18351594D207DE34AE1ACBB002</t>
  </si>
  <si>
    <t>50A4A180F29144297ADD3C1103517650BD918C688C362B7F01FAA131B8D1CFECF79C</t>
  </si>
  <si>
    <t>50A4A180F29144297ADD3C1103517650BD918C688C362B7F01FAA131B8D1CFECF321</t>
  </si>
  <si>
    <t>50A4A180F29144297ADD3C11035176517EA18351594D207DE34AE1ACB8001</t>
  </si>
  <si>
    <t>60 혼합수전(샤워기일체형)  온냉수  개     ( 호표 71 )</t>
  </si>
  <si>
    <t>수도꼭지</t>
  </si>
  <si>
    <t>수도꼭지, 샤워기, 온도조절식</t>
  </si>
  <si>
    <t>574BE1857DF52A2676F6DA213831C8BB7F7DEC</t>
  </si>
  <si>
    <t>50A4A180AA98542D76D06781A30F98574BE1857DF52A2676F6DA213831C8BB7F7DEC</t>
  </si>
  <si>
    <t>50A4A180AA98542D76D06781A30F9850BD918C688C362B7F01FAA131B8D1CFECF321</t>
  </si>
  <si>
    <t>50A4A180AA98542D76D06781A30F98517EA18351594D207DE34AE1ACB8001</t>
  </si>
  <si>
    <t>샤워수전 설치</t>
  </si>
  <si>
    <t>노출형</t>
  </si>
  <si>
    <t>호표 515</t>
  </si>
  <si>
    <t>50A4518FDE44062275C0C841FD32F5</t>
  </si>
  <si>
    <t>50A4A180AA98542D76D06781A30F9850A4518FDE44062275C0C841FD32F5</t>
  </si>
  <si>
    <t>61 혼합수전  온냉수  개     ( 호표 72 )</t>
  </si>
  <si>
    <t>수도꼭지, 세면기수전, 싱글레버</t>
  </si>
  <si>
    <t>574BE1857DF52A2676F6DA213831C8BB7F7B38</t>
  </si>
  <si>
    <t>50A4A180AA984A297B31FF712E9AC5574BE1857DF52A2676F6DA213831C8BB7F7B38</t>
  </si>
  <si>
    <t>50A4A180AA984A297B31FF712E9AC550BD918C688C362B7F01FAA131B8D1CFECF79C</t>
  </si>
  <si>
    <t>50A4A180AA984A297B31FF712E9AC550BD918C688C362B7F01FAA131B8D1CFECF321</t>
  </si>
  <si>
    <t>50A4A180AA984A297B31FF712E9AC5517EA18351594D207DE34AE1ACB8001</t>
  </si>
  <si>
    <t>62 수도꼭지  1구  개     ( 호표 73 )</t>
  </si>
  <si>
    <t>수도꼭지, 가로꼭지, 15mm</t>
  </si>
  <si>
    <t>574BE1857DF52A2676F6DA213831C8BB7F7DEB</t>
  </si>
  <si>
    <t>50A4A180AAAAC5287D9641913B6724574BE1857DF52A2676F6DA213831C8BB7F7DEB</t>
  </si>
  <si>
    <t>50A4A180AAAAC5287D9641913B672450BD918C688C362B7F01FAA131B8D1CFECF321</t>
  </si>
  <si>
    <t>50A4A180AAAAC5287D9641913B672450BD918C688C362B7F01FAA131B8D1CFECF79C</t>
  </si>
  <si>
    <t>50A4A180AAAAC5287D9641913B6724517EA18351594D207DE34AE1ACB8001</t>
  </si>
  <si>
    <t>63 샤워기  P205540-1(싱글레버) ,해바라기레인샤워  개     ( 호표 74 )</t>
  </si>
  <si>
    <t>574BE1857DF52A2676F6DA213831C8BB7F7D9A</t>
  </si>
  <si>
    <t>50A4A180AA98542D76D06781A30F9B574BE1857DF52A2676F6DA213831C8BB7F7D9A</t>
  </si>
  <si>
    <t>50A4A180AA98542D76D06781A30F9B50BD918C688C362B7F01FAA131B8D1CFECF321</t>
  </si>
  <si>
    <t>50A4A180AA98542D76D06781A30F9B517EA18351594D207DE34AE1ACB8001</t>
  </si>
  <si>
    <t>64 샤워기 높이조절바  밸브류-슬라이드바 / KS550  개     ( 호표 75 )</t>
  </si>
  <si>
    <t>샤워기높이조절바</t>
  </si>
  <si>
    <t>슬라이드바, KS550</t>
  </si>
  <si>
    <t>574BE1857DF52A2676F6DA213831C8BB7F7D99</t>
  </si>
  <si>
    <t>50A4518FDE44062275C0C841FD3707574BE1857DF52A2676F6DA213831C8BB7F7D99</t>
  </si>
  <si>
    <t>50A4518FDE44062275C0C841FD370750BD918C688C362B7F01FAA131B8D1CFECF321</t>
  </si>
  <si>
    <t>주재료비의 3%</t>
  </si>
  <si>
    <t>50A4518FDE44062275C0C841FD3707517EA18351594D207DE34AE1ACB8001</t>
  </si>
  <si>
    <t>65 순간온수기 (전기식,50리터)  전기식, 50리터, 부속포함  개     ( 호표 76 )</t>
  </si>
  <si>
    <t>보일러공</t>
  </si>
  <si>
    <t>50BD918C688C362B7F01FAA131B8D1CFECF322</t>
  </si>
  <si>
    <t>50A4B187C2C9DE217B5609B17B264050BD918C688C362B7F01FAA131B8D1CFECF322</t>
  </si>
  <si>
    <t>50A4B187C2C9DE217B5609B17B264050BD918C688C362B7F01FAA131B8D1CFECF79C</t>
  </si>
  <si>
    <t>50A4B187C2C9DE217B5609B17B2640517EA18351594D207DE34AE1ACB8001</t>
  </si>
  <si>
    <t>가정용온수기</t>
  </si>
  <si>
    <t>가정용온수기, 전기온수기, 50L, 스테인리스</t>
  </si>
  <si>
    <t>57397184C6F9842F756669E1E71160ADCB9914</t>
  </si>
  <si>
    <t>50A4B187C2C9DE217B5609B17B264057397184C6F9842F756669E1E71160ADCB9914</t>
  </si>
  <si>
    <t>66 순간온수기 (가스식,18000k)  가스, 18,000k  개     ( 호표 77 )</t>
  </si>
  <si>
    <t>소형가스보일러</t>
  </si>
  <si>
    <t>20000kcal/hr</t>
  </si>
  <si>
    <t>57397184C6741320707C3C615D3B4369F460A6</t>
  </si>
  <si>
    <t>50A4A187E1AC54267BF2B52160E97457397184C6741320707C3C615D3B4369F460A6</t>
  </si>
  <si>
    <t>가스보일러(가정용) 설치 - 벽걸이형</t>
  </si>
  <si>
    <t>20,000Kcal/hr</t>
  </si>
  <si>
    <t>호표 516</t>
  </si>
  <si>
    <t>50A4A187E1AC54267BF2B52160EFBB</t>
  </si>
  <si>
    <t>50A4A187E1AC54267BF2B52160E97450A4A187E1AC54267BF2B52160EFBB</t>
  </si>
  <si>
    <t>67 거울 600*900  600*900  EA     ( 호표 78 )</t>
  </si>
  <si>
    <t>방습거울설치 - 합판 12mm+STS 1.5mm</t>
  </si>
  <si>
    <t>5mm, 틀 포함</t>
  </si>
  <si>
    <t>호표 517</t>
  </si>
  <si>
    <t>5062B181A5CD1520750A1B21300632</t>
  </si>
  <si>
    <t>5062B181A5CD1520750A1B213006435062B181A5CD1520750A1B21300632</t>
  </si>
  <si>
    <t>68 수건걸이(BAR형)    개     ( 호표 79 )</t>
  </si>
  <si>
    <t>수건걸이</t>
  </si>
  <si>
    <t>수건걸이, 1바</t>
  </si>
  <si>
    <t>574BE1857DF52A2676F64411F38CB99B936F3D</t>
  </si>
  <si>
    <t>50A4A180C5CE5B2F77E0F701ABF2D9574BE1857DF52A2676F64411F38CB99B936F3D</t>
  </si>
  <si>
    <t>50A4A180C5CE5B2F77E0F701ABF2D950BD918C688C362B7F01FAA131B8D1CFECF321</t>
  </si>
  <si>
    <t>50A4A180C5CE5B2F77E0F701ABF2D9517EA18351594D207DE34AE1ACB8001</t>
  </si>
  <si>
    <t>69 휴지걸이    개     ( 호표 80 )</t>
  </si>
  <si>
    <t>화장지걸이</t>
  </si>
  <si>
    <t>화장지걸이, 휴지걸이</t>
  </si>
  <si>
    <t>574BE1857DF52A2676DB78C1540F58487DE6C3</t>
  </si>
  <si>
    <t>50A4A180C5CE64257283D2E19332F1574BE1857DF52A2676DB78C1540F58487DE6C3</t>
  </si>
  <si>
    <t>50A4A180C5CE64257283D2E19332F150BD918C688C362B7F01FAA131B8D1CFECF321</t>
  </si>
  <si>
    <t>50A4A180C5CE64257283D2E19332F1517EA18351594D207DE34AE1ACB8001</t>
  </si>
  <si>
    <t>70 비누및컵대    식     ( 호표 81 )</t>
  </si>
  <si>
    <t>비누대</t>
  </si>
  <si>
    <t>호표 519</t>
  </si>
  <si>
    <t>50A4A180C5CE032D765EBBD17CB63A</t>
  </si>
  <si>
    <t>50A4A180C5CE032D765EBBD17CB64850A4A180C5CE032D765EBBD17CB63A</t>
  </si>
  <si>
    <t>컵대</t>
  </si>
  <si>
    <t>호표 520</t>
  </si>
  <si>
    <t>50A4A180C5CE032D765EBBD17CB64B</t>
  </si>
  <si>
    <t>50A4A180C5CE032D765EBBD17CB64850A4A180C5CE032D765EBBD17CB64B</t>
  </si>
  <si>
    <t>71 옷걸이    개     ( 호표 82 )</t>
  </si>
  <si>
    <t>옷걸이</t>
  </si>
  <si>
    <t>574BE1857DF52A2676F64411F38CB99B936F44</t>
  </si>
  <si>
    <t>50A4518FDE5670287C2057B109D03F574BE1857DF52A2676F64411F38CB99B936F44</t>
  </si>
  <si>
    <t>50A4518FDE5670287C2057B109D03F50BD918C688C362B7F01FAA131B8D1CFECF321</t>
  </si>
  <si>
    <t>50A4518FDE5670287C2057B109D03F517EA18351594D207DE34AE1ACB8001</t>
  </si>
  <si>
    <t>72 욕실수납장 600*800  600*800  개     ( 호표 83 )</t>
  </si>
  <si>
    <t>욕실수납장 600*800</t>
  </si>
  <si>
    <t>574BE1857DF52A2676F64411F38CB99B936F47</t>
  </si>
  <si>
    <t>50A4518FDE5670287C2057B109D03C574BE1857DF52A2676F64411F38CB99B936F47</t>
  </si>
  <si>
    <t>50A4518FDE5670287C2057B109D03C517EA18351594D207DE34AE1ACBB002</t>
  </si>
  <si>
    <t>50A4518FDE5670287C2057B109D03C50BD918C688C362B7F01FAA131B8D1CFECF321</t>
  </si>
  <si>
    <t>50A4518FDE5670287C2057B109D03C517EA18351594D207DE34AE1ACB8001</t>
  </si>
  <si>
    <t>73 욕실수납장 800*800  800*800  개     ( 호표 84 )</t>
  </si>
  <si>
    <t>욕실수납장 800*800</t>
  </si>
  <si>
    <t>574BE1857DF52A2676F64411F38CB99B936F46</t>
  </si>
  <si>
    <t>50A4518FDE5670287C2057B109D03D574BE1857DF52A2676F64411F38CB99B936F46</t>
  </si>
  <si>
    <t>50A4518FDE5670287C2057B109D03D517EA18351594D207DE34AE1ACBB002</t>
  </si>
  <si>
    <t>50A4518FDE5670287C2057B109D03D50BD918C688C362B7F01FAA131B8D1CFECF321</t>
  </si>
  <si>
    <t>50A4518FDE5670287C2057B109D03D517EA18351594D207DE34AE1ACB8001</t>
  </si>
  <si>
    <t>74 욕실수납장 1200*800  1200*800, 양문슬라이드형  개     ( 호표 85 )</t>
  </si>
  <si>
    <t>욕실수납장 1200*800</t>
  </si>
  <si>
    <t>574BE1857DF52A2676F64411F38CB99B936F41</t>
  </si>
  <si>
    <t>50A4518FDE5670287C2057B109D03A574BE1857DF52A2676F64411F38CB99B936F41</t>
  </si>
  <si>
    <t>50A4518FDE5670287C2057B109D03A517EA18351594D207DE34AE1ACBB002</t>
  </si>
  <si>
    <t>50A4518FDE5670287C2057B109D03A50BD918C688C362B7F01FAA131B8D1CFECF321</t>
  </si>
  <si>
    <t>50A4518FDE5670287C2057B109D03A517EA18351594D207DE34AE1ACB8001</t>
  </si>
  <si>
    <t>75 환풍기(자동개폐형) 250*250  250*250  개     ( 호표 86 )</t>
  </si>
  <si>
    <t>환풍기(자동개폐형) 250*250</t>
  </si>
  <si>
    <t>574BE1857D1F5E2D7CA0E65168FC2EFBBFD20E</t>
  </si>
  <si>
    <t>50A46188393F012B7FD41BE12BC500574BE1857D1F5E2D7CA0E65168FC2EFBBFD20E</t>
  </si>
  <si>
    <t>욕실배기팬 설치</t>
  </si>
  <si>
    <t>Ø200㎜이하</t>
  </si>
  <si>
    <t>호표 521</t>
  </si>
  <si>
    <t>50A46188393F012B7FD41BE12BC61C</t>
  </si>
  <si>
    <t>50A46188393F012B7FD41BE12BC50050A46188393F012B7FD41BE12BC61C</t>
  </si>
  <si>
    <t>76 환풍기(자동개폐형) 300*300  300*300  개     ( 호표 87 )</t>
  </si>
  <si>
    <t>환풍기(자동개폐형) 300*300</t>
  </si>
  <si>
    <t>574BE1857D1F5E2D7CA0E65168FC2EFBBFD20F</t>
  </si>
  <si>
    <t>50A46188393F012B7FD41BE12BC503574BE1857D1F5E2D7CA0E65168FC2EFBBFD20F</t>
  </si>
  <si>
    <t>50A46188393F012B7FD41BE12BC50350A46188393F012B7FD41BE12BC61C</t>
  </si>
  <si>
    <t>77 환풍기(자동개폐형) 350*350  350*350  개     ( 호표 88 )</t>
  </si>
  <si>
    <t>환풍기(자동개폐형) 350*350</t>
  </si>
  <si>
    <t>574BE1857D1F5E2D7CA0E65168FC2EFBBFD208</t>
  </si>
  <si>
    <t>50A46188393F012B7FD41BE12BC502574BE1857D1F5E2D7CA0E65168FC2EFBBFD208</t>
  </si>
  <si>
    <t>50A46188393F012B7FD41BE12BC50250A46188393F012B7FD41BE12BC61C</t>
  </si>
  <si>
    <t>78 환풍기(천장용) 125*125  125*125  개     ( 호표 89 )</t>
  </si>
  <si>
    <t>환풍기</t>
  </si>
  <si>
    <t>천장용, 125*125</t>
  </si>
  <si>
    <t>57397184C6742D227CF648F1BB0A7CD1922E3B</t>
  </si>
  <si>
    <t>50A46188393F012B7FD41BE12BC50457397184C6742D227CF648F1BB0A7CD1922E3B</t>
  </si>
  <si>
    <t>50A46188393F012B7FD41BE12BC50450A46188393F012B7FD41BE12BC61C</t>
  </si>
  <si>
    <t>79 환풍기(천장용) 150*150  150*150  개     ( 호표 90 )</t>
  </si>
  <si>
    <t>천장용, 150*150</t>
  </si>
  <si>
    <t>57397184C6742D227CF648F1BB0A7CD1922E38</t>
  </si>
  <si>
    <t>50A46188393F012B7FD41BE12BC50757397184C6742D227CF648F1BB0A7CD1922E38</t>
  </si>
  <si>
    <t>50A46188393F012B7FD41BE12BC50750A46188393F012B7FD41BE12BC61C</t>
  </si>
  <si>
    <t>80 환풍기(천장용) 175*175  175*175  개     ( 호표 91 )</t>
  </si>
  <si>
    <t>천장용, 175*175</t>
  </si>
  <si>
    <t>57397184C6742D227CF648F1BB0A7CD1922E39</t>
  </si>
  <si>
    <t>50A46188393F012B7FD41BE12BC50657397184C6742D227CF648F1BB0A7CD1922E39</t>
  </si>
  <si>
    <t>50A46188393F012B7FD41BE12BC50650A46188393F012B7FD41BE12BC61C</t>
  </si>
  <si>
    <t>81 환풍기(천장용) 250*250  250*250  개     ( 호표 92 )</t>
  </si>
  <si>
    <t>천장용, 250*250</t>
  </si>
  <si>
    <t>57397184C6742D227CF648F1BB0A7CD1922E3E</t>
  </si>
  <si>
    <t>50A46188393F012B7FD41BE12BC50157397184C6742D227CF648F1BB0A7CD1922E3E</t>
  </si>
  <si>
    <t>50A46188393F012B7FD41BE12BC50150A46188393F012B7FD41BE12BC61C</t>
  </si>
  <si>
    <t>82 천장점검구 (450*450)  450x450  개     ( 호표 93 )</t>
  </si>
  <si>
    <t>점검구</t>
  </si>
  <si>
    <t>AL(백색), 450*450mm</t>
  </si>
  <si>
    <t>574BE1857D0EF825791CFF71782A22FAD8C96E</t>
  </si>
  <si>
    <t>5062D18680DC712D77B445E1FFF282574BE1857D0EF825791CFF71782A22FAD8C96E</t>
  </si>
  <si>
    <t>5062D18680DC712D77B445E1FFF282517EA18351594D207DE34AE1ACB8001</t>
  </si>
  <si>
    <t>5062D18680DC712D77B445E1FFF28250BD918C688C362B7F01FAA131B8D1CFECF4CA</t>
  </si>
  <si>
    <t>5062D18680DC712D77B445E1FFF28250BD918C688C362B7F01FAA131B8D1CFECF79C</t>
  </si>
  <si>
    <t>5062D18680DC712D77B445E1FFF282517EA18351594D207DE34AE1ACBB002</t>
  </si>
  <si>
    <t>83 종합배수구 150*150  150×150㎜  세트     ( 호표 94 )</t>
  </si>
  <si>
    <t>배수구</t>
  </si>
  <si>
    <t>57397184C63EA729763247510A1E9891A40A4E</t>
  </si>
  <si>
    <t>50A4518FDE5670297E92FFC1E3CC5657397184C63EA729763247510A1E9891A40A4E</t>
  </si>
  <si>
    <t>50A4518FDE5670297E92FFC1E3CC56517EA18351594D207DE34AE1ACB8001</t>
  </si>
  <si>
    <t>배관공</t>
  </si>
  <si>
    <t>50BD918C688C362B7F01FAA131B8D1CFECF4C3</t>
  </si>
  <si>
    <t>50A4518FDE5670297E92FFC1E3CC5650BD918C688C362B7F01FAA131B8D1CFECF4C3</t>
  </si>
  <si>
    <t>50A4518FDE5670297E92FFC1E3CC5650BD918C688C362B7F01FAA131B8D1CFECF79C</t>
  </si>
  <si>
    <t>84 종합배수구 200*200  200*200  세트     ( 호표 95 )</t>
  </si>
  <si>
    <t>50A4518FDE5670297E92FFC1E3CD7D50BD918C688C362B7F01FAA131B8D1CFECF4C3</t>
  </si>
  <si>
    <t>50A4518FDE5670297E92FFC1E3CD7D50BD918C688C362B7F01FAA131B8D1CFECF79C</t>
  </si>
  <si>
    <t>57397184C63EA729763247510A1E9891A40A4D</t>
  </si>
  <si>
    <t>50A4518FDE5670297E92FFC1E3CD7D57397184C63EA729763247510A1E9891A40A4D</t>
  </si>
  <si>
    <t>50A4518FDE5670297E92FFC1E3CD7D517EA18351594D207DE34AE1ACB8001</t>
  </si>
  <si>
    <t>85 오픈트렌치(한면)  한면, 아연도금, L-25*25*3T  M     ( 호표 96 )</t>
  </si>
  <si>
    <t>ㄱ형강</t>
  </si>
  <si>
    <t>ㄱ형강, 등변, 25*25*3mm</t>
  </si>
  <si>
    <t>574BE1857D71CE277FCF58C13AAEB335DEFD42</t>
  </si>
  <si>
    <t>5062D18665AE852674F168912DC210574BE1857D71CE277FCF58C13AAEB335DEFD42</t>
  </si>
  <si>
    <t>평강</t>
  </si>
  <si>
    <t>평강, t3*19∼50mm</t>
  </si>
  <si>
    <t>574BE1857D71CE2472748DF1A1274A1896251B</t>
  </si>
  <si>
    <t>5062D18665AE852674F168912DC210574BE1857D71CE2472748DF1A1274A1896251B</t>
  </si>
  <si>
    <t>잡철물 제작 및 설치</t>
  </si>
  <si>
    <t>현장제작 설치, 일반철재</t>
  </si>
  <si>
    <t>호표 522</t>
  </si>
  <si>
    <t>5062D186CE4FB42777ED8B91FCBB53</t>
  </si>
  <si>
    <t>5062D18665AE852674F168912DC2105062D186CE4FB42777ED8B91FCBB53</t>
  </si>
  <si>
    <t>아연도금</t>
  </si>
  <si>
    <t>574BE1857D71FB2277EC36D1D0EB647FAD0C81</t>
  </si>
  <si>
    <t>5062D18665AE852674F168912DC210574BE1857D71FB2277EC36D1D0EB647FAD0C81</t>
  </si>
  <si>
    <t>녹막이페인트 붓칠(재료비 미포함)</t>
  </si>
  <si>
    <t>철재면, 1회 2종</t>
  </si>
  <si>
    <t>호표 523</t>
  </si>
  <si>
    <t>5062918C7E220C2B76B3B181BE849C</t>
  </si>
  <si>
    <t>5062D18665AE852674F168912DC2105062918C7E220C2B76B3B181BE849C</t>
  </si>
  <si>
    <t>철강설</t>
  </si>
  <si>
    <t>철강설, 고철, 작업설부산물</t>
  </si>
  <si>
    <t>수집상차도</t>
  </si>
  <si>
    <t>5766A1804743792974A953E1D962FB22FA7F92</t>
  </si>
  <si>
    <t>5062D18665AE852674F168912DC2105766A1804743792974A953E1D962FB22FA7F92</t>
  </si>
  <si>
    <t>녹막이 페인트칠 재료비(20년 품셈기준)</t>
  </si>
  <si>
    <t>철재면, 1회, 2종</t>
  </si>
  <si>
    <t>호표 524</t>
  </si>
  <si>
    <t>5062918C7E220C2B76A13691192445</t>
  </si>
  <si>
    <t>5062D18665AE852674F168912DC2105062918C7E220C2B76A13691192445</t>
  </si>
  <si>
    <t>86 오픈트렌치(양면)  양면, 아연도금, L-25*25*3T  M     ( 호표 97 )</t>
  </si>
  <si>
    <t>5062D18665AE852674F168912DC12B574BE1857D71CE277FCF58C13AAEB335DEFD42</t>
  </si>
  <si>
    <t>5062D18665AE852674F168912DC12B574BE1857D71CE2472748DF1A1274A1896251B</t>
  </si>
  <si>
    <t>5062D18665AE852674F168912DC12B5062D186CE4FB42777ED8B91FCBB53</t>
  </si>
  <si>
    <t>5062D18665AE852674F168912DC12B574BE1857D71FB2277EC36D1D0EB647FAD0C81</t>
  </si>
  <si>
    <t>5062D18665AE852674F168912DC12B5062918C7E220C2B76B3B181BE849C</t>
  </si>
  <si>
    <t>5062D18665AE852674F168912DC12B5766A1804743792974A953E1D962FB22FA7F92</t>
  </si>
  <si>
    <t>5062D18665AE852674F168912DC12B5062918C7E220C2B76A13691192445</t>
  </si>
  <si>
    <t>87 정화조매립(기계)  인력 30%, 기계70%, 안전 와이어 포함, 기계 임대료 별도  개     ( 호표 98 )</t>
  </si>
  <si>
    <t>50637186636A712578B68691A10B085766A18047C0DD2F7FBE76414790AC1F70D119</t>
  </si>
  <si>
    <t>터파기/토사</t>
  </si>
  <si>
    <t>보통, 굴삭기 0.7m3</t>
  </si>
  <si>
    <t>산근 4</t>
  </si>
  <si>
    <t>504DE18631DCC02372AEE561499054</t>
  </si>
  <si>
    <t>50637186636A712578B68691A10B08504DE18631DCC02372AEE561499054</t>
  </si>
  <si>
    <t>되메우기/토사, 두께 15cm</t>
  </si>
  <si>
    <t>보통, 굴삭기 0.7m3+래머 80kg</t>
  </si>
  <si>
    <t>산근 5</t>
  </si>
  <si>
    <t>504DE186E2642E26747E0941C6349A</t>
  </si>
  <si>
    <t>50637186636A712578B68691A10B08504DE186E2642E26747E0941C6349A</t>
  </si>
  <si>
    <t>토사 운반/단지외 10km</t>
  </si>
  <si>
    <t>보통, 덤프 15ton+굴삭기 0.7m3(고르기 별도)</t>
  </si>
  <si>
    <t>산근 6</t>
  </si>
  <si>
    <t>504DE18604B1A9297B31324192B954</t>
  </si>
  <si>
    <t>50637186636A712578B68691A10B08504DE18604B1A9297B31324192B954</t>
  </si>
  <si>
    <t>모래지정</t>
  </si>
  <si>
    <t>굴삭기 0.2m3+플레이트 콤팩터 1.5ton</t>
  </si>
  <si>
    <t>호표 526</t>
  </si>
  <si>
    <t>506241845E8AEB277EC7DAA1111C28</t>
  </si>
  <si>
    <t>50637186636A712578B68691A10B08506241845E8AEB277EC7DAA1111C28</t>
  </si>
  <si>
    <t>철근콘크리트용봉강</t>
  </si>
  <si>
    <t>철근콘크리트용봉강, 이형봉강(SD350/400), HD-13, - 별도 -</t>
  </si>
  <si>
    <t>574BE1857D71CE24726AC7F1301FEA92E473E8</t>
  </si>
  <si>
    <t>50637186636A712578B68691A10B08574BE1857D71CE24726AC7F1301FEA92E473E8</t>
  </si>
  <si>
    <t>철근 현장가공 및 현장조립</t>
  </si>
  <si>
    <t>Type-Ⅰ, 소형구조물</t>
  </si>
  <si>
    <t>호표 527</t>
  </si>
  <si>
    <t>50623185FB67A6247E77BF415AD81D</t>
  </si>
  <si>
    <t>50637186636A712578B68691A10B0850623185FB67A6247E77BF415AD81D</t>
  </si>
  <si>
    <t>합판거푸집 설치 및 해체</t>
  </si>
  <si>
    <t>간단 6회, 수직고 7m까지</t>
  </si>
  <si>
    <t>호표 528</t>
  </si>
  <si>
    <t>50623185CE0EDE2974D2E35183E9BB</t>
  </si>
  <si>
    <t>50637186636A712578B68691A10B0850623185CE0EDE2974D2E35183E9BB</t>
  </si>
  <si>
    <t>레미콘</t>
  </si>
  <si>
    <t>레미콘, - 별도 -, 25-21-150</t>
  </si>
  <si>
    <t>574BE1857D6772237717CC51A006E53EEA87CF</t>
  </si>
  <si>
    <t>50637186636A712578B68691A10B08574BE1857D6772237717CC51A006E53EEA87CF</t>
  </si>
  <si>
    <t>레디믹스트콘크리트 장비사용 타설</t>
  </si>
  <si>
    <t>무근구조물, 굴삭기(타이어), 0.6㎥</t>
  </si>
  <si>
    <t>호표 529</t>
  </si>
  <si>
    <t>50623185BDBA982D739640518A2721</t>
  </si>
  <si>
    <t>50637186636A712578B68691A10B0850623185BDBA982D739640518A2721</t>
  </si>
  <si>
    <t>50637186636A712578B68691A10B085766A1804743792974A953E1D962FB22FA7F92</t>
  </si>
  <si>
    <t>정화조-부패탱크식</t>
  </si>
  <si>
    <t>F.R.P 5인조</t>
  </si>
  <si>
    <t>57390181F46579257AD5CC01B8BC2874C7DE42</t>
  </si>
  <si>
    <t>50637186636A712578B68691A10B0857390181F46579257AD5CC01B8BC2874C7DE42</t>
  </si>
  <si>
    <t>일반용경질폴리염화비닐관</t>
  </si>
  <si>
    <t>일반용경질폴리염화비닐관, ∮50mm, VG1</t>
  </si>
  <si>
    <t>57397184C63EA72B710FCC31FEEB042C09DD4D</t>
  </si>
  <si>
    <t>50A401802FD1912476501B715C746157397184C63EA72B710FCC31FEEB042C09DD4D</t>
  </si>
  <si>
    <t>잡재료비</t>
  </si>
  <si>
    <t>50A401802FD1912476501B715C7461517EA18351594D207DE34AE1ACB8001</t>
  </si>
  <si>
    <t>50A401802FD1912476501B715C746150BD918C688C362B7F01FAA131B8D1CFECF4C3</t>
  </si>
  <si>
    <t>50A401802FD1912476501B715C746150BD918C688C362B7F01FAA131B8D1CFECF79C</t>
  </si>
  <si>
    <t>50A401802FD1912476501B715C7461517EA18351594D207DE34AE1ACBB002</t>
  </si>
  <si>
    <t>88-02 배수관(50mm) / 소켓접합  50mm(PVC)  M     ( 호표 100 )</t>
  </si>
  <si>
    <t>일반용경질폴리염화비닐관(고무링)</t>
  </si>
  <si>
    <t>PVC관(VG1), D50</t>
  </si>
  <si>
    <t>57397184C63EA72B710FCC31FEEB042FD53D60</t>
  </si>
  <si>
    <t>50A401802FD1912476501B4188966657397184C63EA72B710FCC31FEEB042FD53D60</t>
  </si>
  <si>
    <t>50A401802FD1912476501B41889666517EA18351594D207DE34AE1ACB8001</t>
  </si>
  <si>
    <t>50A401802FD1912476501B4188966650BD918C688C362B7F01FAA131B8D1CFECF4C3</t>
  </si>
  <si>
    <t>50A401802FD1912476501B4188966650BD918C688C362B7F01FAA131B8D1CFECF79C</t>
  </si>
  <si>
    <t>50A401802FD1912476501B41889666517EA18351594D207DE34AE1ACBB002</t>
  </si>
  <si>
    <t>89-01 배수관(100mm) / 접착제접합  100mm(PVC)  M     ( 호표 101 )</t>
  </si>
  <si>
    <t>일반용경질폴리염화비닐관, ∮100mm, VG1</t>
  </si>
  <si>
    <t>57397184C63EA72B710FCC31FEEB042C09DD4A</t>
  </si>
  <si>
    <t>50A401801D44902F7E98CF71807EEA57397184C63EA72B710FCC31FEEB042C09DD4A</t>
  </si>
  <si>
    <t>50A401801D44902F7E98CF71807EEA517EA18351594D207DE34AE1ACB8001</t>
  </si>
  <si>
    <t>50A401801D44902F7E98CF71807EEA50BD918C688C362B7F01FAA131B8D1CFECF4C3</t>
  </si>
  <si>
    <t>50A401801D44902F7E98CF71807EEA50BD918C688C362B7F01FAA131B8D1CFECF79C</t>
  </si>
  <si>
    <t>50A401801D44902F7E98CF71807EEA517EA18351594D207DE34AE1ACBB002</t>
  </si>
  <si>
    <t>89-02 배수관(100mm) / 소켓접합  100mm(PVC)  M     ( 호표 102 )</t>
  </si>
  <si>
    <t>PVC관(VG1), D100</t>
  </si>
  <si>
    <t>57397184C63EA72B710FCC31FEEB042FD53D65</t>
  </si>
  <si>
    <t>50A401801D44902F7E98CF41CCB8E557397184C63EA72B710FCC31FEEB042FD53D65</t>
  </si>
  <si>
    <t>50A401801D44902F7E98CF41CCB8E5517EA18351594D207DE34AE1ACB8001</t>
  </si>
  <si>
    <t>50A401801D44902F7E98CF41CCB8E550BD918C688C362B7F01FAA131B8D1CFECF4C3</t>
  </si>
  <si>
    <t>50A401801D44902F7E98CF41CCB8E550BD918C688C362B7F01FAA131B8D1CFECF79C</t>
  </si>
  <si>
    <t>50A401801D44902F7E98CF41CCB8E5517EA18351594D207DE34AE1ACBB002</t>
  </si>
  <si>
    <t>90 급수관(16mm)  16mm(PVC)  M     ( 호표 103 )</t>
  </si>
  <si>
    <t>50A4318CFEC9A02778F27701F3697850BD918C688C362B7F01FAA131B8D1CFECF4C3</t>
  </si>
  <si>
    <t>50A4318CFEC9A02778F27701F3697850BD918C688C362B7F01FAA131B8D1CFECF79C</t>
  </si>
  <si>
    <t>50A4318CFEC9A02778F27701F36978517EA18351594D207DE34AE1ACBB002</t>
  </si>
  <si>
    <t>수도용경질폴리염화비닐관</t>
  </si>
  <si>
    <t>수도용경질폴리염화비닐관, ∮16mm, 직관</t>
  </si>
  <si>
    <t>57397184C63EA72B710FCC31FEE3C883548718</t>
  </si>
  <si>
    <t>50A4318CFEC9A02778F27701F3697857397184C63EA72B710FCC31FEE3C883548718</t>
  </si>
  <si>
    <t>50A4318CFEC9A02778F27701F36978517EA18351594D207DE34AE1ACBA003</t>
  </si>
  <si>
    <t>91 슬리브(50mm)  50ø×120~150mm 싱크대,욕조용  개     ( 호표 104 )</t>
  </si>
  <si>
    <t>관통슬리브(바닥)</t>
  </si>
  <si>
    <t>D50*300H</t>
  </si>
  <si>
    <t>574BF187C3578324735D19411841F3D69B373E</t>
  </si>
  <si>
    <t>50A4818C48CECE2A7329AAF1FA2BAA574BF187C3578324735D19411841F3D69B373E</t>
  </si>
  <si>
    <t>슬리브 설치(바닥)</t>
  </si>
  <si>
    <t>D25 - D50</t>
  </si>
  <si>
    <t>호표 541</t>
  </si>
  <si>
    <t>50A4818C48CECE2A7329AAE1D300B3</t>
  </si>
  <si>
    <t>50A4818C48CECE2A7329AAF1FA2BAA50A4818C48CECE2A7329AAE1D300B3</t>
  </si>
  <si>
    <t>92 슬리브(100mm)  100ø×120~150mm 양변기용  개     ( 호표 105 )</t>
  </si>
  <si>
    <t>D100*300H</t>
  </si>
  <si>
    <t>574BF187C3578324735D19411841F3D69B3738</t>
  </si>
  <si>
    <t>50A4818C48CECE2A7329AAF1FA2DF8574BF187C3578324735D19411841F3D69B3738</t>
  </si>
  <si>
    <t>D65 - D100</t>
  </si>
  <si>
    <t>호표 542</t>
  </si>
  <si>
    <t>50A4818C48CECE2A7329AAD1CC2E94</t>
  </si>
  <si>
    <t>50A4818C48CECE2A7329AAF1FA2DF850A4818C48CECE2A7329AAD1CC2E94</t>
  </si>
  <si>
    <t>93 일체형우오수받이  몸체우오수받이, 입상관, 속뚜껑, 그레이팅 포함  개     ( 호표 106 )</t>
  </si>
  <si>
    <t>일체형 우,오수받이</t>
  </si>
  <si>
    <t>571E918B8A62DC2875FA1841D833009452F0F2</t>
  </si>
  <si>
    <t>506371867DF9182C7E544331994D3C571E918B8A62DC2875FA1841D833009452F0F2</t>
  </si>
  <si>
    <t>506371867DF9182C7E544331994D3C50BD918C688C362B7F01FAA131B8D1CFECF4C3</t>
  </si>
  <si>
    <t>506371867DF9182C7E544331994D3C50BD918C688C362B7F01FAA131B8D1CFECF79C</t>
  </si>
  <si>
    <t>94 조립식원형맨홀  ø900(200T)  개     ( 호표 107 )</t>
  </si>
  <si>
    <t>특별인부</t>
  </si>
  <si>
    <t>50BD918C688C362B7F01FAA131B8D1CFECF79D</t>
  </si>
  <si>
    <t>504DF1849B46D923724A8D916F8A1650BD918C688C362B7F01FAA131B8D1CFECF79D</t>
  </si>
  <si>
    <t>504DF1849B46D923724A8D916F8A1650BD918C688C362B7F01FAA131B8D1CFECF79C</t>
  </si>
  <si>
    <t>원형맨홀</t>
  </si>
  <si>
    <t>공장상차도</t>
  </si>
  <si>
    <t>574BE1857D56E0217F80D2F112A1F21F73561B</t>
  </si>
  <si>
    <t>504DF1849B46D923724A8D916F8A16574BE1857D56E0217F80D2F112A1F21F73561B</t>
  </si>
  <si>
    <t>504DF1849B46D923724A8D916F8A16517EA18351594D207DE34AE1ACB8001</t>
  </si>
  <si>
    <t>95 인력비빔타설  1:3 배합  M3     ( 호표 108 )</t>
  </si>
  <si>
    <t>콘크리트 인력비빔 타설</t>
  </si>
  <si>
    <t>무근구조물</t>
  </si>
  <si>
    <t>호표 543</t>
  </si>
  <si>
    <t>50623185BDBA982D73F8FB6139EF2D</t>
  </si>
  <si>
    <t>50623185BDBA982D73F8FB6139EF5C50623185BDBA982D73F8FB6139EF2D</t>
  </si>
  <si>
    <t>50623185BDBA982D73F8FB6139EF5C5062018289A0672775522D115249EF</t>
  </si>
  <si>
    <t>96 시멘트벽돌쌓기(0.5B, 3.6m이하)  75매  M2     ( 호표 109 )</t>
  </si>
  <si>
    <t>조적공</t>
  </si>
  <si>
    <t>50BD918C688C362B7F01FAA131B8D1CFECF5D0</t>
  </si>
  <si>
    <t>506211811822E42D7871A5815CA1A450BD918C688C362B7F01FAA131B8D1CFECF5D0</t>
  </si>
  <si>
    <t>506211811822E42D7871A5815CA1A450BD918C688C362B7F01FAA131B8D1CFECF79C</t>
  </si>
  <si>
    <t>506211811822E42D7871A5815CA1A4517EA18351594D207DE34AE1ACB8001</t>
  </si>
  <si>
    <t>콘크리트벽돌</t>
  </si>
  <si>
    <t>콘크리트벽돌, 190*57*90mm, 서울, C종2급</t>
  </si>
  <si>
    <t>매</t>
  </si>
  <si>
    <t>574BE1857D4480227F4CA611C62E0C9DE25587</t>
  </si>
  <si>
    <t>506211811822E42D7871A5815CA1A4574BE1857D4480227F4CA611C62E0C9DE25587</t>
  </si>
  <si>
    <t>506211811822E42D7871A5815CA1A45062018289A0672775522D115249EF</t>
  </si>
  <si>
    <t>97 시멘트벽돌쌓기(0.5B, 3.6m초과)  75매  M2     ( 호표 110 )</t>
  </si>
  <si>
    <t>506211811822E42D7871A5815F762A50BD918C688C362B7F01FAA131B8D1CFECF5D0</t>
  </si>
  <si>
    <t>506211811822E42D7871A5815F762A50BD918C688C362B7F01FAA131B8D1CFECF79C</t>
  </si>
  <si>
    <t>506211811822E42D7871A5815F762A517EA18351594D207DE34AE1ACB8001</t>
  </si>
  <si>
    <t>506211811822E42D7871A5815F762A574BE1857D4480227F4CA611C62E0C9DE25587</t>
  </si>
  <si>
    <t>506211811822E42D7871A5815F762A5062018289A0672775522D115249EF</t>
  </si>
  <si>
    <t>98-01 블록보강쌓기 / 3.6m 이하, 한면마감, 사춤 간격 400mm  190*190*390  M2     ( 호표 111 )</t>
  </si>
  <si>
    <t>506211812A81062473DA3B116CF4DE50BD918C688C362B7F01FAA131B8D1CFECF5D0</t>
  </si>
  <si>
    <t>506211812A81062473DA3B116CF4DE50BD918C688C362B7F01FAA131B8D1CFECF79C</t>
  </si>
  <si>
    <t>506211812A81062473DA3B116CF4DE517EA18351594D207DE34AE1ACB8001</t>
  </si>
  <si>
    <t>506211812A81062473DA3B116CF4DE5062018289A0672775522D115249EF</t>
  </si>
  <si>
    <t>노임할증</t>
  </si>
  <si>
    <t>인력품의 5%</t>
  </si>
  <si>
    <t>506211812A81062473DA3B116CF4DE517EA18351594D207DE34AE1ACBB002</t>
  </si>
  <si>
    <t>속빈콘크리트블록</t>
  </si>
  <si>
    <t>속빈시멘트블록, 190*190*390mm, 서울</t>
  </si>
  <si>
    <t>574BE1857D4480217EDD5D51CE5016D2B12B91</t>
  </si>
  <si>
    <t>506211812A81062473DA3B116CF4DE574BE1857D4480217EDD5D51CE5016D2B12B91</t>
  </si>
  <si>
    <t>98-02 블록보강쌓기 / 3.6m 이하, 양면마감, 사춤 간격 400mm  190*190*390  M2     ( 호표 112 )</t>
  </si>
  <si>
    <t>506211812A81062473DA3B116F489E50BD918C688C362B7F01FAA131B8D1CFECF5D0</t>
  </si>
  <si>
    <t>506211812A81062473DA3B116F489E50BD918C688C362B7F01FAA131B8D1CFECF79C</t>
  </si>
  <si>
    <t>506211812A81062473DA3B116F489E517EA18351594D207DE34AE1ACB8001</t>
  </si>
  <si>
    <t>506211812A81062473DA3B116F489E5062018289A0672775522D115249EF</t>
  </si>
  <si>
    <t>506211812A81062473DA3B116F489E517EA18351594D207DE34AE1ACBB002</t>
  </si>
  <si>
    <t>506211812A81062473DA3B116F489E574BE1857D4480217EDD5D51CE5016D2B12B91</t>
  </si>
  <si>
    <t>98-03 블록보강쌓기 / 3.6m 초과, 한면마감, 사춤 간격 400mm  190*190*390  M2     ( 호표 113 )</t>
  </si>
  <si>
    <t>506211812A81062473DA3B116EA11550BD918C688C362B7F01FAA131B8D1CFECF5D0</t>
  </si>
  <si>
    <t>506211812A81062473DA3B116EA11550BD918C688C362B7F01FAA131B8D1CFECF79C</t>
  </si>
  <si>
    <t>506211812A81062473DA3B116EA115517EA18351594D207DE34AE1ACB8001</t>
  </si>
  <si>
    <t>506211812A81062473DA3B116EA1155062018289A0672775522D115249EF</t>
  </si>
  <si>
    <t>506211812A81062473DA3B116EA115517EA18351594D207DE34AE1ACBB002</t>
  </si>
  <si>
    <t>506211812A81062473DA3B116EA115574BE1857D4480217EDD5D51CE5016D2B12B91</t>
  </si>
  <si>
    <t>98-04 블록보강쌓기 / 3.6m 초과, 양면마감, 사춤 간격 400mm  190*190*390  M2     ( 호표 114 )</t>
  </si>
  <si>
    <t>506211812A81062473DA3B1169200350BD918C688C362B7F01FAA131B8D1CFECF5D0</t>
  </si>
  <si>
    <t>506211812A81062473DA3B1169200350BD918C688C362B7F01FAA131B8D1CFECF79C</t>
  </si>
  <si>
    <t>506211812A81062473DA3B11692003517EA18351594D207DE34AE1ACB8001</t>
  </si>
  <si>
    <t>506211812A81062473DA3B116920035062018289A0672775522D115249EF</t>
  </si>
  <si>
    <t>506211812A81062473DA3B11692003517EA18351594D207DE34AE1ACBB002</t>
  </si>
  <si>
    <t>506211812A81062473DA3B11692003574BE1857D4480217EDD5D51CE5016D2B12B91</t>
  </si>
  <si>
    <t>99 지붕잡철물설치  현장용접,@300,300 형강 : (H)100 ×(B)50 ×(C)20 ×(t)2.3㎜, 단중4.06㎏/m  M2     ( 호표 115 )</t>
  </si>
  <si>
    <t>경량형강</t>
  </si>
  <si>
    <t>경량형강, 블랙C형강, 100*50*20, t2.3</t>
  </si>
  <si>
    <t>574BE1857D71CE257CEF11514052B876561559</t>
  </si>
  <si>
    <t>506221873FAF28287285AD91F2E947574BE1857D71CE257CEF11514052B876561559</t>
  </si>
  <si>
    <t>부대철골 설치</t>
  </si>
  <si>
    <t>크레인 20ton</t>
  </si>
  <si>
    <t>호표 544</t>
  </si>
  <si>
    <t>506221873FAF28287285AD91F2E937</t>
  </si>
  <si>
    <t>506221873FAF28287285AD91F2E947506221873FAF28287285AD91F2E937</t>
  </si>
  <si>
    <t>운반비(트레일러 20ton+크레인 10ton)</t>
  </si>
  <si>
    <t>철골, L:20km</t>
  </si>
  <si>
    <t>산근 7</t>
  </si>
  <si>
    <t>5063318C8660982F76559AA1977DF3</t>
  </si>
  <si>
    <t>506221873FAF28287285AD91F2E9475063318C8660982F76559AA1977DF3</t>
  </si>
  <si>
    <t>5766A1804743792974A953E1D962FB22FA7F91</t>
  </si>
  <si>
    <t>506221873FAF28287285AD91F2E9475766A1804743792974A953E1D962FB22FA7F91</t>
  </si>
  <si>
    <t>녹막이페인트 붓칠</t>
  </si>
  <si>
    <t>철재면, 1회 1종</t>
  </si>
  <si>
    <t>호표 545</t>
  </si>
  <si>
    <t>5062918C7E220C2B76B3B19145560A</t>
  </si>
  <si>
    <t>506221873FAF28287285AD91F2E9475062918C7E220C2B76B3B19145560A</t>
  </si>
  <si>
    <t>유성페인트(붓칠)</t>
  </si>
  <si>
    <t>철재면2회</t>
  </si>
  <si>
    <t>5062918C42F40F227BEA40411D8ECD</t>
  </si>
  <si>
    <t>506221873FAF28287285AD91F2E9475062918C42F40F227BEA40411D8ECD</t>
  </si>
  <si>
    <t>슬레이트형칼라강판(단순,평,맞배)</t>
  </si>
  <si>
    <t>T:0.5</t>
  </si>
  <si>
    <t>574BE1857D1F5E2D7CA0E65168FC2EFBBFD209</t>
  </si>
  <si>
    <t>504DF1849B46D923724A8DE1D1EC37574BE1857D1F5E2D7CA0E65168FC2EFBBFD209</t>
  </si>
  <si>
    <t>돌출이음 가공비</t>
  </si>
  <si>
    <t>574BE1857D1F5E2D7CA0E65168FC2EFBBFD20A</t>
  </si>
  <si>
    <t>504DF1849B46D923724A8DE1D1EC37574BE1857D1F5E2D7CA0E65168FC2EFBBFD20A</t>
  </si>
  <si>
    <t>고정 클립</t>
  </si>
  <si>
    <t>574BE1857D1F5E2D7CA0E65168FC2EFBBFD312</t>
  </si>
  <si>
    <t>504DF1849B46D923724A8DE1D1EC37574BE1857D1F5E2D7CA0E65168FC2EFBBFD312</t>
  </si>
  <si>
    <t>파스너 (L브라켓)</t>
  </si>
  <si>
    <t>50*50</t>
  </si>
  <si>
    <t>574BE1857D1F5E2D7CA0E65168FC2EFBBFD311</t>
  </si>
  <si>
    <t>504DF1849B46D923724A8DE1D1EC37574BE1857D1F5E2D7CA0E65168FC2EFBBFD311</t>
  </si>
  <si>
    <t>단열앙카</t>
  </si>
  <si>
    <t>100T / 165mm</t>
  </si>
  <si>
    <t>574BE1857D1F5E2D7CA0E65168FC2EFBBFD310</t>
  </si>
  <si>
    <t>504DF1849B46D923724A8DE1D1EC37574BE1857D1F5E2D7CA0E65168FC2EFBBFD310</t>
  </si>
  <si>
    <t>504DF1849B46D923724A8DE1D1EC37517EA18351594D207DE34AE1ACB8001</t>
  </si>
  <si>
    <t>지붕잇기공</t>
  </si>
  <si>
    <t>50BD918C688C362B7F01FAA131B8D1CFECF4CC</t>
  </si>
  <si>
    <t>504DF1849B46D923724A8DE1D1EC3750BD918C688C362B7F01FAA131B8D1CFECF4CC</t>
  </si>
  <si>
    <t>504DF1849B46D923724A8DE1D1EC3750BD918C688C362B7F01FAA131B8D1CFECF79C</t>
  </si>
  <si>
    <t>504DF1849B46D923724A8DE1D1EC37517EA18351594D207DE34AE1ACBB002</t>
  </si>
  <si>
    <t>목재틀설치</t>
  </si>
  <si>
    <t>호표 550</t>
  </si>
  <si>
    <t>5062E1845433FF2D784090D17C473E</t>
  </si>
  <si>
    <t>504DF1849B46D923724A8DE1D1EC375062E1845433FF2D784090D17C473E</t>
  </si>
  <si>
    <t>칼라강판(덧씌우기), (단순:평, 맞배)</t>
  </si>
  <si>
    <t>T:0.6 W540 (GP0.6+불연도장)</t>
  </si>
  <si>
    <t>574BE1857D1F5E2D7CA0E65168FC2EFBBFD317</t>
  </si>
  <si>
    <t>504DF1849B46D923724A8DE1D1EC34574BE1857D1F5E2D7CA0E65168FC2EFBBFD317</t>
  </si>
  <si>
    <t>504DF1849B46D923724A8DE1D1EC34574BE1857D1F5E2D7CA0E65168FC2EFBBFD20A</t>
  </si>
  <si>
    <t>504DF1849B46D923724A8DE1D1EC34574BE1857D1F5E2D7CA0E65168FC2EFBBFD312</t>
  </si>
  <si>
    <t>504DF1849B46D923724A8DE1D1EC34574BE1857D1F5E2D7CA0E65168FC2EFBBFD311</t>
  </si>
  <si>
    <t>504DF1849B46D923724A8DE1D1EC34574BE1857D1F5E2D7CA0E65168FC2EFBBFD310</t>
  </si>
  <si>
    <t>504DF1849B46D923724A8DE1D1EC34517EA18351594D207DE34AE1ACBA003</t>
  </si>
  <si>
    <t>504DF1849B46D923724A8DE1D1EC3450BD918C688C362B7F01FAA131B8D1CFECF4CC</t>
  </si>
  <si>
    <t>504DF1849B46D923724A8DE1D1EC3450BD918C688C362B7F01FAA131B8D1CFECF79C</t>
  </si>
  <si>
    <t>504DF1849B46D923724A8DE1D1EC34517EA18351594D207DE34AE1ACBB002</t>
  </si>
  <si>
    <t>504DF1849B46D923724A8DE1D1EC345062E1845433FF2D784090D17C473E</t>
  </si>
  <si>
    <t>102 칼라강판(덧씌우기), (복잡:모임, 팔작)  0.45T, 목재공사 포함, 절단 및 잇기 포함,지붕물받이,홈통 포함  ㎡     ( 호표 118 )</t>
  </si>
  <si>
    <t>504DF1849B46D923724A8DE1D1EC35574BE1857D1F5E2D7CA0E65168FC2EFBBFD317</t>
  </si>
  <si>
    <t>504DF1849B46D923724A8DE1D1EC35574BE1857D1F5E2D7CA0E65168FC2EFBBFD20A</t>
  </si>
  <si>
    <t>504DF1849B46D923724A8DE1D1EC35574BE1857D1F5E2D7CA0E65168FC2EFBBFD312</t>
  </si>
  <si>
    <t>504DF1849B46D923724A8DE1D1EC35574BE1857D1F5E2D7CA0E65168FC2EFBBFD311</t>
  </si>
  <si>
    <t>504DF1849B46D923724A8DE1D1EC35574BE1857D1F5E2D7CA0E65168FC2EFBBFD310</t>
  </si>
  <si>
    <t>504DF1849B46D923724A8DE1D1EC35517EA18351594D207DE34AE1ACBA003</t>
  </si>
  <si>
    <t>504DF1849B46D923724A8DE1D1EC3550BD918C688C362B7F01FAA131B8D1CFECF4CC</t>
  </si>
  <si>
    <t>504DF1849B46D923724A8DE1D1EC3550BD918C688C362B7F01FAA131B8D1CFECF79C</t>
  </si>
  <si>
    <t>504DF1849B46D923724A8DE1D1EC35517EA18351594D207DE34AE1ACBB002</t>
  </si>
  <si>
    <t>504DF1849B46D923724A8DE1D1EC355062E1845433FF2D784090D17C473E</t>
  </si>
  <si>
    <t>103 지붕물받이 (동판)  동판 (코킹,설치비 포함)  M     ( 호표 119 )</t>
  </si>
  <si>
    <t>동판</t>
  </si>
  <si>
    <t>동판, C1100P, 1.0mm, 1.2*0.36m</t>
  </si>
  <si>
    <t>574BE1857D71FB2573284D71AA0AC6698EC1D1</t>
  </si>
  <si>
    <t>5062C1878D44972C7DA55311CC8B06574BE1857D71FB2573284D71AA0AC6698EC1D1</t>
  </si>
  <si>
    <t>일반철물</t>
  </si>
  <si>
    <t>일반철물, 선홈통지지철물, 동</t>
  </si>
  <si>
    <t>574BF187C357BF287CEF3291BFD75672180967</t>
  </si>
  <si>
    <t>5062C1878D44972C7DA55311CC8B06574BF187C357BF287CEF3291BFD75672180967</t>
  </si>
  <si>
    <t>금속 선홈통 설치</t>
  </si>
  <si>
    <t>150mm 이하 기준</t>
  </si>
  <si>
    <t>호표 551</t>
  </si>
  <si>
    <t>5062C1878D44972C7DA542B1E129C8</t>
  </si>
  <si>
    <t>5062C1878D44972C7DA55311CC8B065062C1878D44972C7DA542B1E129C8</t>
  </si>
  <si>
    <t>수밀코킹(우레탄)</t>
  </si>
  <si>
    <t>삼각, 10mm</t>
  </si>
  <si>
    <t>호표 552</t>
  </si>
  <si>
    <t>5062F18A84378A287440B741024CAE</t>
  </si>
  <si>
    <t>5062C1878D44972C7DA55311CC8B065062F18A84378A287440B741024CAE</t>
  </si>
  <si>
    <t>5062C1878D1F532D7F3AB1F1AFA75150BD918C688C362B7F01FAA131B8D1CFECF4C3</t>
  </si>
  <si>
    <t>5062C1878D1F532D7F3AB1F1AFA751574BE1857D71FB2573284D71AA0AC6698EC1D1</t>
  </si>
  <si>
    <t>5062C1878D1F532D7F3AB1F1AFA751574BF187C357BF287CEF3291BFD75672180967</t>
  </si>
  <si>
    <t>5062C1878D1F532D7F3AB1F1AFA75150BD918C688C362B7F01FAA131B8D1CFECF79C</t>
  </si>
  <si>
    <t>5062C1878D1F532D7F3AB1F1AFA751517EA18351594D207DE34AE1ACB8001</t>
  </si>
  <si>
    <t>루프드레인 설치</t>
  </si>
  <si>
    <t>수직형, D75mm</t>
  </si>
  <si>
    <t>호표 554</t>
  </si>
  <si>
    <t>5062C1879FD024287BD322B1A25A9E</t>
  </si>
  <si>
    <t>5062C1878D1F532D7F3AB1F1AFA7515062C1879FD024287BD322B1A25A9E</t>
  </si>
  <si>
    <t>일반용경질폴리염화비닐관, ∮75mm, VG1</t>
  </si>
  <si>
    <t>57397184C63EA72B710FCC31FEEB042C09DD4B</t>
  </si>
  <si>
    <t>5062C1878D44972C7DA56D716E18E857397184C63EA72B710FCC31FEEB042C09DD4B</t>
  </si>
  <si>
    <t>잡재료(지지철물 포함)</t>
  </si>
  <si>
    <t>5062C1878D44972C7DA56D716E18E8517EA18351594D207DE34AE1ACB8001</t>
  </si>
  <si>
    <t>염화비닐 선홈통 설치</t>
  </si>
  <si>
    <t>호표 556</t>
  </si>
  <si>
    <t>5062C1878D44972C7DA542812DA32F</t>
  </si>
  <si>
    <t>5062C1878D44972C7DA56D716E18E85062C1878D44972C7DA542812DA32F</t>
  </si>
  <si>
    <t>호표 555</t>
  </si>
  <si>
    <t>5062C1879FD0092A7C1D0511774A8E</t>
  </si>
  <si>
    <t>5062C1878D44972C7DA56D716E18E85062C1879FD0092A7C1D0511774A8E</t>
  </si>
  <si>
    <t>루프드레인</t>
  </si>
  <si>
    <t>574BE1857D29AA2E7217FAB1FBA4311D7E1717</t>
  </si>
  <si>
    <t>5062C1878D44972C7DA56D716E18E8574BE1857D29AA2E7217FAB1FBA4311D7E1717</t>
  </si>
  <si>
    <t>105-02 PVC선홈통 설치 / 루프드레인 L형  D-75, 드레인 설치 포함  M     ( 호표 122 )</t>
  </si>
  <si>
    <t>5062C1878D44972C7DA56D716E18EB57397184C63EA72B710FCC31FEEB042C09DD4B</t>
  </si>
  <si>
    <t>5062C1878D44972C7DA56D716E18EB517EA18351594D207DE34AE1ACB8001</t>
  </si>
  <si>
    <t>5062C1878D44972C7DA56D716E18EB5062C1878D44972C7DA542812DA32F</t>
  </si>
  <si>
    <t>5062C1878D44972C7DA56D716E18EB5062C1879FD0092A7C1D0511774A8E</t>
  </si>
  <si>
    <t>루프드레인, L형, ISRD8570, 75mm</t>
  </si>
  <si>
    <t>574BE1857D29AA2E7217FAB1FBA4311D7E1713</t>
  </si>
  <si>
    <t>5062C1878D44972C7DA56D716E18EB574BE1857D29AA2E7217FAB1FBA4311D7E1713</t>
  </si>
  <si>
    <t>106 방수모르타르바름(3회)  3회, 폴리머시멘트 모르타르 방수  M2     ( 호표 123 )</t>
  </si>
  <si>
    <t>방수 모르타르 비빔</t>
  </si>
  <si>
    <t>1:3, 방수액 포함</t>
  </si>
  <si>
    <t>호표 557</t>
  </si>
  <si>
    <t>5062F18A967B162874539211DA6050</t>
  </si>
  <si>
    <t>5062F18A966A842979851411BCF31D5062F18A967B162874539211DA6050</t>
  </si>
  <si>
    <t>5062F18A966A842979851411BCF31D50BD918C688C362B7F01FAA131B8D1CFECF5D7</t>
  </si>
  <si>
    <t>5062F18A966A842979851411BCF31D50BD918C688C362B7F01FAA131B8D1CFECF79C</t>
  </si>
  <si>
    <t>5062F18A966A842979851411BCF31D517EA18351594D207DE34AE1ACB8001</t>
  </si>
  <si>
    <t>107 방수모르타르바름(2회)  2회, 폴리머시멘트 모르타르 방수  M2     ( 호표 124 )</t>
  </si>
  <si>
    <t>5062F18A96581B2E747E9C21A5F3525062F18A967B162874539211DA6050</t>
  </si>
  <si>
    <t>5062F18A96581B2E747E9C21A5F35250BD918C688C362B7F01FAA131B8D1CFECF5D7</t>
  </si>
  <si>
    <t>5062F18A96581B2E747E9C21A5F35250BD918C688C362B7F01FAA131B8D1CFECF79C</t>
  </si>
  <si>
    <t>5062F18A96581B2E747E9C21A5F352517EA18351594D207DE34AE1ACB8001</t>
  </si>
  <si>
    <t>108 옥상방수(바닥)  3mm, 노출(우레탄방수), 바탕정리, 방수층 보호재 포함  M2     ( 호표 125 )</t>
  </si>
  <si>
    <t>우레탄도막방수</t>
  </si>
  <si>
    <t>바닥, 노출 3MM</t>
  </si>
  <si>
    <t>5062F18ADC34892B70EFB5E1896383</t>
  </si>
  <si>
    <t>5062F18ADC34892B70F833715B33215062F18ADC34892B70EFB5E1896383</t>
  </si>
  <si>
    <t>109 옥상방수(수직부)  3mm, 노출(우레탄방수), 바탕정리, 방수층 보호재 포함  M2     ( 호표 126 )</t>
  </si>
  <si>
    <t>벽, 노출 3MM</t>
  </si>
  <si>
    <t>5062F18ADC0F3B257BFAED01AFA32E</t>
  </si>
  <si>
    <t>5062F18ADC0F3B257BE86221507FB15062F18ADC0F3B257BFAED01AFA32E</t>
  </si>
  <si>
    <t>110 우레탄폼방수  3mm노출, 바탕정리 보호재포함  M2     ( 호표 127 )</t>
  </si>
  <si>
    <t>5062918CC647B62B78ACE9F1AAAF8C5062F18ADC34892B70EFB5E1896383</t>
  </si>
  <si>
    <t>111 수밀 코킹  사각 20mm이하(폴리우레탄)  M     ( 호표 128 )</t>
  </si>
  <si>
    <t>실링재</t>
  </si>
  <si>
    <t>실링재, 폴리우레탄</t>
  </si>
  <si>
    <t>574BF187F86A24297B32DF215EE5CF4B300244</t>
  </si>
  <si>
    <t>5062F18A84378A2B71368DB1005A9E574BF187F86A24297B32DF215EE5CF4B300244</t>
  </si>
  <si>
    <t>수밀코킹</t>
  </si>
  <si>
    <t>재료비 별도</t>
  </si>
  <si>
    <t>호표 553</t>
  </si>
  <si>
    <t>5062F18A840A792E72D6F791C6CA7F</t>
  </si>
  <si>
    <t>5062F18A84378A2B71368DB1005A9E5062F18A840A792E72D6F791C6CA7F</t>
  </si>
  <si>
    <t>112-01 아스팔트싱글잇기  (지붕)칼라아스팔트, 합판, 코팅합판 잇기 (경사 3/4 미만)  ㎡     ( 호표 129 )</t>
  </si>
  <si>
    <t>아스팔트싱글</t>
  </si>
  <si>
    <t>아스팔트싱글, 칼라, 1000*336*3.0mm</t>
  </si>
  <si>
    <t>574BE1857D29AA2D71B27861863C8F1E112A69</t>
  </si>
  <si>
    <t>5062C187BAC8302C79FC3B81BA1E89574BE1857D29AA2D71B27861863C8F1E112A69</t>
  </si>
  <si>
    <t>5062C187BAC8302C79FC3B81BA1E89517EA18351594D207DE34AE1ACB8001</t>
  </si>
  <si>
    <t>아스팔트싱글 설치</t>
  </si>
  <si>
    <t>경사 3/4 미만</t>
  </si>
  <si>
    <t>호표 558</t>
  </si>
  <si>
    <t>5062C187BAC8302C79C0DA71D3494D</t>
  </si>
  <si>
    <t>5062C187BAC8302C79FC3B81BA1E895062C187BAC8302C79C0DA71D3494D</t>
  </si>
  <si>
    <t>112-02 아스팔트싱글잇기  (지붕)칼라아스팔트, 합판, 코팅합판 잇기 (경사 3/4 이상)  ㎡     ( 호표 130 )</t>
  </si>
  <si>
    <t>5062C187BAC8302C79FC3B81BA1DE2574BE1857D29AA2D71B27861863C8F1E112A69</t>
  </si>
  <si>
    <t>5062C187BAC8302C79FC3B81BA1DE2517EA18351594D207DE34AE1ACB8001</t>
  </si>
  <si>
    <t>경사 3/4 이상</t>
  </si>
  <si>
    <t>호표 559</t>
  </si>
  <si>
    <t>5062C187BAC8302C79C0DA71D348A7</t>
  </si>
  <si>
    <t>5062C187BAC8302C79FC3B81BA1DE25062C187BAC8302C79C0DA71D348A7</t>
  </si>
  <si>
    <t>113 동판후레싱  지붕마감 동판 후레싱(코킹,설치비 포함), T=0.5mm  M     ( 호표 131 )</t>
  </si>
  <si>
    <t>동판, C1100P, 0.50mm</t>
  </si>
  <si>
    <t>574BE1857D71FB2573284D71AA0AC6698EC1D2</t>
  </si>
  <si>
    <t>5062C187BADA902F770726F175750F574BE1857D71FB2573284D71AA0AC6698EC1D2</t>
  </si>
  <si>
    <t>5062C187BADA902F770726F175750F517EA18351594D207DE34AE1ACB8001</t>
  </si>
  <si>
    <t>후레싱 설치</t>
  </si>
  <si>
    <t>호표 560</t>
  </si>
  <si>
    <t>5062C187BADA902F770726F1746E1C</t>
  </si>
  <si>
    <t>5062C187BADA902F770726F175750F5062C187BADA902F770726F1746E1C</t>
  </si>
  <si>
    <t>5062C187BADA902F770726F175750F5062F18A84378A287440B741024CAE</t>
  </si>
  <si>
    <t>114 폴리카보네이트지붕  몰딩, 덮개BAR, 코킹작업 포함(3.0MM)  M2     ( 호표 132 )</t>
  </si>
  <si>
    <t>폴리카보네이트시트</t>
  </si>
  <si>
    <t>폴리카보네이트시트, 3.0mm, 투명</t>
  </si>
  <si>
    <t>574BE1857D71FB25733916D1C53937BFA765FD</t>
  </si>
  <si>
    <t>5062818DA019AB2A78BA0F2111E7C5574BE1857D71FB25733916D1C53937BFA765FD</t>
  </si>
  <si>
    <t>주재료비의 10%</t>
  </si>
  <si>
    <t>5062818DA019AB2A78BA0F2111E7C5517EA18351594D207DE34AE1ACB8001</t>
  </si>
  <si>
    <t>폴리카보네이트 설치</t>
  </si>
  <si>
    <t>호표 561</t>
  </si>
  <si>
    <t>5062818DA019AB2A78BA0F313994BD</t>
  </si>
  <si>
    <t>5062818DA019AB2A78BA0F2111E7C55062818DA019AB2A78BA0F313994BD</t>
  </si>
  <si>
    <t>115 FRP지붕(썬라이트)  1.5T, (720*1000)  m     ( 호표 133 )</t>
  </si>
  <si>
    <t>슬레이트형 중골 C-63(BR-18/63)</t>
  </si>
  <si>
    <t>1.5*720*1000, FRP썬라이트</t>
  </si>
  <si>
    <t>574BE1857D71FB25733916D1C53937BE9BFAC1</t>
  </si>
  <si>
    <t>5062818DA019AB2A78BA091182CA20574BE1857D71FB25733916D1C53937BE9BFAC1</t>
  </si>
  <si>
    <t>5062818DA019AB2A78BA091182CA205062818DA019AB2A78BA0F313994BD</t>
  </si>
  <si>
    <t>116 각파이프기둥설치(15*15)  ST'L ㅁ-15×15×1.4, 2M 방청 / 기둥세우기 / 조인트 박기 / 마무리 공사  개소     ( 호표 134 )</t>
  </si>
  <si>
    <t>일반구조용각형강관</t>
  </si>
  <si>
    <t>일반구조용각형강관, 각형강관, 15*15*1.4mm</t>
  </si>
  <si>
    <t>57397184C63EA72B710FE8C1F04BCA0905DCA3</t>
  </si>
  <si>
    <t>5062D186CE4FB42777D333F143A64557397184C63EA72B710FE8C1F04BCA0905DCA3</t>
  </si>
  <si>
    <t>규격철물 설치, 일반철재</t>
  </si>
  <si>
    <t>호표 562</t>
  </si>
  <si>
    <t>5062D186CE4FB42777D333F143A634</t>
  </si>
  <si>
    <t>5062D186CE4FB42777D333F143A6455062D186CE4FB42777D333F143A634</t>
  </si>
  <si>
    <t>철재면, 2회 1종</t>
  </si>
  <si>
    <t>호표 563</t>
  </si>
  <si>
    <t>5062918C7E220C2B76B38451E6D5C3</t>
  </si>
  <si>
    <t>5062D186CE4FB42777D333F143A6455062918C7E220C2B76B38451E6D5C3</t>
  </si>
  <si>
    <t>5062D186CE4FB42777D333F143A6455766A1804743792974A953E1D962FB22FA7F92</t>
  </si>
  <si>
    <t>117 각파이프기둥설치(20*20)  ST'L ㅁ-20×20×1.6, 2M 방청 / 기둥세우기 / 조인트 박기 / 마무리 공사  개소     ( 호표 135 )</t>
  </si>
  <si>
    <t>일반구조용각형강관, 각형강관, 20*20*1.6mm</t>
  </si>
  <si>
    <t>57397184C63EA72B710FE8C1F04BCA0905DCAC</t>
  </si>
  <si>
    <t>5062D186CE4FB42777D333F143A64657397184C63EA72B710FE8C1F04BCA0905DCAC</t>
  </si>
  <si>
    <t>5062D186CE4FB42777D333F143A6465062D186CE4FB42777D333F143A634</t>
  </si>
  <si>
    <t>5062D186CE4FB42777D333F143A6465062918C7E220C2B76B38451E6D5C3</t>
  </si>
  <si>
    <t>5062D186CE4FB42777D333F143A6465766A1804743792974A953E1D962FB22FA7F92</t>
  </si>
  <si>
    <t>118 각파이프기둥설치(30*30)  ST'L ㅁ-30×30×2.9, 방청 2M  / 기둥세우기 / 조인트 박기 / 마무리 공사  개소     ( 호표 136 )</t>
  </si>
  <si>
    <t>일반구조용각형강관, 각형강관, 30*30*2.9mm</t>
  </si>
  <si>
    <t>57397184C63EA72B710FE8C1F04BCA0905DD45</t>
  </si>
  <si>
    <t>5062D186CE4FB42777D333F143A64757397184C63EA72B710FE8C1F04BCA0905DD45</t>
  </si>
  <si>
    <t>5062D186CE4FB42777D333F143A6475062D186CE4FB42777D333F143A634</t>
  </si>
  <si>
    <t>5062D186CE4FB42777D333F143A6475062918C7E220C2B76B38451E6D5C3</t>
  </si>
  <si>
    <t>5062D186CE4FB42777D333F143A6475766A1804743792974A953E1D962FB22FA7F92</t>
  </si>
  <si>
    <t>119 각파이프기둥설치(40*40)  ST'L ㅁ-40×40×2.9t 2M, 방청  / 기둥세우기 / 조인트 박기 / 마무리 공사  개소     ( 호표 137 )</t>
  </si>
  <si>
    <t>일반구조용각형강관, 각형강관, 40*40*2.9mm</t>
  </si>
  <si>
    <t>57397184C63EA72B710FE8C1F04BCA09020030</t>
  </si>
  <si>
    <t>5062D186CE4FB42777D333F143A64057397184C63EA72B710FE8C1F04BCA09020030</t>
  </si>
  <si>
    <t>5062D186CE4FB42777D333F143A6405062D186CE4FB42777D333F143A634</t>
  </si>
  <si>
    <t>5062D186CE4FB42777D333F143A6405062918C7E220C2B76B38451E6D5C3</t>
  </si>
  <si>
    <t>5062D186CE4FB42777D333F143A6405766A1804743792974A953E1D962FB22FA7F92</t>
  </si>
  <si>
    <t>120 각파이프기둥설치(50*50)  ST'L ㅁ-50×50×2.3t,2M 방청  / 기둥세우기 / 조인트 박기 / 마무리 공사  개소     ( 호표 138 )</t>
  </si>
  <si>
    <t>일반구조용각형강관, 각형강관, 50*50*2.3mm</t>
  </si>
  <si>
    <t>57397184C63EA72B710FE8C1F04BCA090201D8</t>
  </si>
  <si>
    <t>5062D186CE4FB42777D333F143A64157397184C63EA72B710FE8C1F04BCA090201D8</t>
  </si>
  <si>
    <t>5062D186CE4FB42777D333F143A6415062D186CE4FB42777D333F143A634</t>
  </si>
  <si>
    <t>5062D186CE4FB42777D333F143A6415062918C7E220C2B76B38451E6D5C3</t>
  </si>
  <si>
    <t>5062D186CE4FB42777D333F143A6415766A1804743792974A953E1D962FB22FA7F92</t>
  </si>
  <si>
    <t>121 각파이프기둥설치(75*75)  ST'L ㅁ-75×75×2.9t, 2M방청 / 기둥세우기 / 조인트 박기 / 마무리 공사  개소     ( 호표 139 )</t>
  </si>
  <si>
    <t>일반구조용각형강관, 각형강관, 75*75*2.9mm</t>
  </si>
  <si>
    <t>57397184C63EA72B710FE8C1F04BCA090202FC</t>
  </si>
  <si>
    <t>5062D186CE4FB42777D333F143A64257397184C63EA72B710FE8C1F04BCA090202FC</t>
  </si>
  <si>
    <t>5062D186CE4FB42777D333F143A6425062D186CE4FB42777D333F143A634</t>
  </si>
  <si>
    <t>5062D186CE4FB42777D333F143A6425062918C7E220C2B76B38451E6D5C3</t>
  </si>
  <si>
    <t>5062D186CE4FB42777D333F143A6425766A1804743792974A953E1D962FB22FA7F92</t>
  </si>
  <si>
    <t>122 각파이프기둥설치(100*100)  ST'L ㅁ-100×100×2.3t, 2M 방청  / 기둥세우기 / 조인트 박기 / 마무리 공사  개소     ( 호표 140 )</t>
  </si>
  <si>
    <t>일반구조용각형강관, 각형강관, 100*100*2.3mm</t>
  </si>
  <si>
    <t>57397184C63EA72B710FE8C1F04BCA09020382</t>
  </si>
  <si>
    <t>5062D186CE4FB42777D333F143A64357397184C63EA72B710FE8C1F04BCA09020382</t>
  </si>
  <si>
    <t>5062D186CE4FB42777D333F143A6435062D186CE4FB42777D333F143A634</t>
  </si>
  <si>
    <t>5062D186CE4FB42777D333F143A6435062918C7E220C2B76B38451E6D5C3</t>
  </si>
  <si>
    <t>5062D186CE4FB42777D333F143A6435766A1804743792974A953E1D962FB22FA7F92</t>
  </si>
  <si>
    <t>123 벽체복합단열패널(50t)  구입, 운반비, 설치비, 먹매김, 공구손료 포함  M2     ( 호표 141 )</t>
  </si>
  <si>
    <t>5062818DDD26752B7113D561E0A70E50BD918C688C362B7F01FAA131B8D1CFECF4CA</t>
  </si>
  <si>
    <t>5062818DDD26752B7113D561E0A70E50BD918C688C362B7F01FAA131B8D1CFECF79C</t>
  </si>
  <si>
    <t>5062818DDD26752B7113D561E0A70E517EA18351594D207DE34AE1ACB8001</t>
  </si>
  <si>
    <t>복합단열패널</t>
  </si>
  <si>
    <t>외벽, T50</t>
  </si>
  <si>
    <t>574BE1857D29AA207437F02171AC14FE65E520</t>
  </si>
  <si>
    <t>5062818DDD26752B7113D561E0A70E574BE1857D29AA207437F02171AC14FE65E520</t>
  </si>
  <si>
    <t>124 지붕복합단열패널(50t)  구입, 운반비, 설치비, 먹매김, 공구손료 포함  M2     ( 호표 142 )</t>
  </si>
  <si>
    <t>5062818DDD26752B7113D52105174F50BD918C688C362B7F01FAA131B8D1CFECF4CA</t>
  </si>
  <si>
    <t>5062818DDD26752B7113D52105174F50BD918C688C362B7F01FAA131B8D1CFECF79C</t>
  </si>
  <si>
    <t>5062818DDD26752B7113D52105174F517EA18351594D207DE34AE1ACB8001</t>
  </si>
  <si>
    <t>크레인(타이어)</t>
  </si>
  <si>
    <t>20ton</t>
  </si>
  <si>
    <t>HR</t>
  </si>
  <si>
    <t>호표 546</t>
  </si>
  <si>
    <t>57772181DDE4572A770DA28165EF238F7AA9CDA9</t>
  </si>
  <si>
    <t>5062818DDD26752B7113D52105174F57772181DDE4572A770DA28165EF238F7AA9CDA9</t>
  </si>
  <si>
    <t>지붕, T50</t>
  </si>
  <si>
    <t>574BE1857D29AA207437F02171AC14FE65E523</t>
  </si>
  <si>
    <t>5062818DDD26752B7113D52105174F574BE1857D29AA207437F02171AC14FE65E523</t>
  </si>
  <si>
    <t>125 벽복합단열패널(100t)  구입, 운반비, 설치비, 먹매김, 공구손료 포함  M2     ( 호표 143 )</t>
  </si>
  <si>
    <t>5062818DDD26752B7113D561E0A70D50BD918C688C362B7F01FAA131B8D1CFECF4CA</t>
  </si>
  <si>
    <t>5062818DDD26752B7113D561E0A70D50BD918C688C362B7F01FAA131B8D1CFECF79C</t>
  </si>
  <si>
    <t>5062818DDD26752B7113D561E0A70D517EA18351594D207DE34AE1ACB8001</t>
  </si>
  <si>
    <t>외벽, T100</t>
  </si>
  <si>
    <t>574BE1857D29AA207437F02171AC14FE65E522</t>
  </si>
  <si>
    <t>5062818DDD26752B7113D561E0A70D574BE1857D29AA207437F02171AC14FE65E522</t>
  </si>
  <si>
    <t>126 지붕복합단열패널(100t)  구입, 운반비, 설치비, 먹매김, 공구손료 포함  M2     ( 호표 144 )</t>
  </si>
  <si>
    <t>5062818DDD26752B7113D52105174C50BD918C688C362B7F01FAA131B8D1CFECF4CA</t>
  </si>
  <si>
    <t>5062818DDD26752B7113D52105174C50BD918C688C362B7F01FAA131B8D1CFECF79C</t>
  </si>
  <si>
    <t>5062818DDD26752B7113D52105174C517EA18351594D207DE34AE1ACB8001</t>
  </si>
  <si>
    <t>5062818DDD26752B7113D52105174C57772181DDE4572A770DA28165EF238F7AA9CDA9</t>
  </si>
  <si>
    <t>지붕, T100</t>
  </si>
  <si>
    <t>574BE1857D29AA207437F02171AC14FE65E525</t>
  </si>
  <si>
    <t>5062818DDD26752B7113D52105174C574BE1857D29AA207437F02171AC14FE65E525</t>
  </si>
  <si>
    <t>127 벽복합단열패널(200t)  구입, 운반비, 설치비, 먹매김, 공구손료 포함  M2     ( 호표 145 )</t>
  </si>
  <si>
    <t>5062818DDD26752B7113D561E0A70C50BD918C688C362B7F01FAA131B8D1CFECF4CA</t>
  </si>
  <si>
    <t>5062818DDD26752B7113D561E0A70C50BD918C688C362B7F01FAA131B8D1CFECF79C</t>
  </si>
  <si>
    <t>5062818DDD26752B7113D561E0A70C517EA18351594D207DE34AE1ACB8001</t>
  </si>
  <si>
    <t>외벽, T200</t>
  </si>
  <si>
    <t>574BE1857D29AA207437F02171AC14FE65E524</t>
  </si>
  <si>
    <t>5062818DDD26752B7113D561E0A70C574BE1857D29AA207437F02171AC14FE65E524</t>
  </si>
  <si>
    <t>128 지붕복합단열패널(200t)  구입, 운반비, 설치비, 먹매김, 공구손료 포함  M2     ( 호표 146 )</t>
  </si>
  <si>
    <t>5062818DDD26752B7113D52105174D50BD918C688C362B7F01FAA131B8D1CFECF4CA</t>
  </si>
  <si>
    <t>5062818DDD26752B7113D52105174D50BD918C688C362B7F01FAA131B8D1CFECF79C</t>
  </si>
  <si>
    <t>5062818DDD26752B7113D52105174D517EA18351594D207DE34AE1ACB8001</t>
  </si>
  <si>
    <t>5062818DDD26752B7113D52105174D57772181DDE4572A770DA28165EF238F7AA9CDA9</t>
  </si>
  <si>
    <t>지붕, T200</t>
  </si>
  <si>
    <t>574BE1857D29AA207437F02171AC14FE65E527</t>
  </si>
  <si>
    <t>5062818DDD26752B7113D52105174D574BE1857D29AA207437F02171AC14FE65E527</t>
  </si>
  <si>
    <t>129-01 벽체 단열재 설치(20T) / 타설부착  스티로폼(20mm) / 발포폴리스티렌(KS 4호, 밀도 0.015)  M2     ( 호표 147 )</t>
  </si>
  <si>
    <t>발포폴리스티렌단열재</t>
  </si>
  <si>
    <t>발포폴리스티렌단열재, 0.015, 20mm, 1종</t>
  </si>
  <si>
    <t>574BE1857D3A34227A2595218224A08CE1C671</t>
  </si>
  <si>
    <t>5062818DB26FB22870335EE18C721A574BE1857D3A34227A2595218224A08CE1C671</t>
  </si>
  <si>
    <t>단열재 콘크리트타설 부착(벽 및 바닥)</t>
  </si>
  <si>
    <t>50mm 이하</t>
  </si>
  <si>
    <t>호표 566</t>
  </si>
  <si>
    <t>5062818DB26FB22870688C51D49BEB</t>
  </si>
  <si>
    <t>5062818DB26FB22870335EE18C721A5062818DB26FB22870688C51D49BEB</t>
  </si>
  <si>
    <t>129-02 벽체 단열재 설치(20T) / 접착제붙이기  스티로폼(20mm) / 발포폴리스티렌(KS 4호, 밀도 0.015)  M2     ( 호표 148 )</t>
  </si>
  <si>
    <t>5062818DB26FB228704DB711052C7E574BE1857D3A34227A2595218224A08CE1C671</t>
  </si>
  <si>
    <t>초산비닐계접착제</t>
  </si>
  <si>
    <t>초산비닐계접착제, 스치로폴, 암면</t>
  </si>
  <si>
    <t>574BF187F874BE207B8985C12F0AECB680FA00</t>
  </si>
  <si>
    <t>5062818DB26FB228704DB711052C7E574BF187F874BE207B8985C12F0AECB680FA00</t>
  </si>
  <si>
    <t>단열재 접착제 붙이기</t>
  </si>
  <si>
    <t>50mm 이하, 벽</t>
  </si>
  <si>
    <t>호표 567</t>
  </si>
  <si>
    <t>5062818DB26FB22870688C71827F69</t>
  </si>
  <si>
    <t>5062818DB26FB228704DB711052C7E5062818DB26FB22870688C71827F69</t>
  </si>
  <si>
    <t>130-01 벽체 단열재 설치(40T) / 타설부착  스티로폼(40mm) / 발포폴리스티렌(KS 4호, 밀도 0.015)  M2     ( 호표 149 )</t>
  </si>
  <si>
    <t>발포폴리스티렌단열재, 0.015, 40mm, 1종</t>
  </si>
  <si>
    <t>574BE1857D3A34227A2595218224A08CE1C670</t>
  </si>
  <si>
    <t>5062818DB26FB22870335EE18C7468574BE1857D3A34227A2595218224A08CE1C670</t>
  </si>
  <si>
    <t>5062818DB26FB22870335EE18C74685062818DB26FB22870688C51D49BEB</t>
  </si>
  <si>
    <t>130-02 벽체 단열재 설치(40T) / 접착제붙이기  스티로폼(40mm) / 발포폴리스티렌(KS 4호, 밀도 0.015)  M2     ( 호표 150 )</t>
  </si>
  <si>
    <t>5062818DB26FB228704DB711052A30574BE1857D3A34227A2595218224A08CE1C670</t>
  </si>
  <si>
    <t>5062818DB26FB228704DB711052A30574BF187F874BE207B8985C12F0AECB680FA00</t>
  </si>
  <si>
    <t>5062818DB26FB228704DB711052A305062818DB26FB22870688C71827F69</t>
  </si>
  <si>
    <t>131-01 벽체 단열재 설치(50T) / 타설부착  스티로폼(50mm) / 발포폴리스티렌(KS 4호, 밀도 0.015)  M2     ( 호표 151 )</t>
  </si>
  <si>
    <t>발포폴리스티렌단열재, 0.015, 50mm, 1종</t>
  </si>
  <si>
    <t>574BE1857D3A34227A2595218221D191B2DA89</t>
  </si>
  <si>
    <t>5062818DB26FB22870335EE18C7551574BE1857D3A34227A2595218221D191B2DA89</t>
  </si>
  <si>
    <t>5062818DB26FB22870335EE18C75515062818DB26FB22870688C51D49BEB</t>
  </si>
  <si>
    <t>131-02 벽체 단열재 설치(50T) / 접착제붙이기  스티로폼(50mm) / 발포폴리스티렌(KS 4호, 밀도 0.015)  M2     ( 호표 152 )</t>
  </si>
  <si>
    <t>5062818DB26FB228704DB711052B19574BE1857D3A34227A2595218221D191B2DA89</t>
  </si>
  <si>
    <t>5062818DB26FB228704DB711052B19574BF187F874BE207B8985C12F0AECB680FA00</t>
  </si>
  <si>
    <t>5062818DB26FB228704DB711052B195062818DB26FB22870688C71827F69</t>
  </si>
  <si>
    <t>132-01 벽체 단열재 설치(70T) / 타설부착  스티로폼(70mm) / 발포폴리스티렌(KS 4호, 밀도 0.015)  M2     ( 호표 153 )</t>
  </si>
  <si>
    <t>발포폴리스티렌단열재, 0.015, 70mm, 1종</t>
  </si>
  <si>
    <t>574BE1857D3A34227A2595218224A08CE1C44A</t>
  </si>
  <si>
    <t>5062818DB26FB22870335EE18C779C574BE1857D3A34227A2595218224A08CE1C44A</t>
  </si>
  <si>
    <t>100mm 이하</t>
  </si>
  <si>
    <t>호표 568</t>
  </si>
  <si>
    <t>5062818DB26FB22870688C51D5A591</t>
  </si>
  <si>
    <t>5062818DB26FB22870335EE18C779C5062818DB26FB22870688C51D5A591</t>
  </si>
  <si>
    <t>132-02 벽체 단열재 설치(70T) / 접착제붙이기  스티로폼(70mm) / 발포폴리스티렌(KS 4호, 밀도 0.015)  M2     ( 호표 154 )</t>
  </si>
  <si>
    <t>5062818DB26FB228704DB7110529CA574BE1857D3A34227A2595218224A08CE1C44A</t>
  </si>
  <si>
    <t>5062818DB26FB228704DB7110529CA574BF187F874BE207B8985C12F0AECB680FA00</t>
  </si>
  <si>
    <t>100mm 이하, 벽</t>
  </si>
  <si>
    <t>호표 569</t>
  </si>
  <si>
    <t>5062818DB26FB22870688C718301BA</t>
  </si>
  <si>
    <t>5062818DB26FB228704DB7110529CA5062818DB26FB22870688C718301BA</t>
  </si>
  <si>
    <t>133-01 벽체 단열재 설치(35T) / 타설부착  압출스티로폼(35mm)/발포폴리스티렌(KS특호)  M2     ( 호표 155 )</t>
  </si>
  <si>
    <t>압출발포폴리스티렌단열재</t>
  </si>
  <si>
    <t>압출발포폴리스티렌단열재, 압출, 0.035, 35mm</t>
  </si>
  <si>
    <t>574BE1857D3A34227A258481DCA60F8FD8674A</t>
  </si>
  <si>
    <t>5062818DB26FB22B7DFA42F1EF1471574BE1857D3A34227A258481DCA60F8FD8674A</t>
  </si>
  <si>
    <t>5062818DB26FB22B7DFA42F1EF14715062818DB26FB22870688C51D49BEB</t>
  </si>
  <si>
    <t>133-02 벽체 단열재 설치(35T) / 접착제붙이기  압출스티로폼(35mm)/발포폴리스티렌(KS특호)  M2     ( 호표 156 )</t>
  </si>
  <si>
    <t>5062818DB26FB22B7D87C8F1D487B9574BE1857D3A34227A258481DCA60F8FD8674A</t>
  </si>
  <si>
    <t>5062818DB26FB22B7D87C8F1D487B9574BF187F874BE207B8985C12F0AECB680FA00</t>
  </si>
  <si>
    <t>5062818DB26FB22B7D87C8F1D487B95062818DB26FB22870688C71827F69</t>
  </si>
  <si>
    <t>134-01 벽체 단열재 설치(45T) / 타설부착  압출스티로폼(45mm)/압출폴리스티렌(KS특호)  M2     ( 호표 157 )</t>
  </si>
  <si>
    <t>압출발포폴리스티렌단열재, 압출, 0.035, 45mm</t>
  </si>
  <si>
    <t>574BE1857D3A34227A258481DCA60F8FD86749</t>
  </si>
  <si>
    <t>5062818DB26FB22B7DFA42F1EF130B574BE1857D3A34227A258481DCA60F8FD86749</t>
  </si>
  <si>
    <t>5062818DB26FB22B7DFA42F1EF130B5062818DB26FB22870688C51D49BEB</t>
  </si>
  <si>
    <t>134-02 벽체 단열재 설치(45T) / 접착제붙이기  압출스티로폼(45mm)/압출폴리스티렌(KS특호)  M2     ( 호표 158 )</t>
  </si>
  <si>
    <t>5062818DB26FB22B7D87C8F1D480E9574BE1857D3A34227A258481DCA60F8FD86749</t>
  </si>
  <si>
    <t>5062818DB26FB22B7D87C8F1D480E9574BF187F874BE207B8985C12F0AECB680FA00</t>
  </si>
  <si>
    <t>5062818DB26FB22B7D87C8F1D480E95062818DB26FB22870688C71827F69</t>
  </si>
  <si>
    <t>135-01 벽체 단열재 설치(65T) / 타설부착  압출스티로폼(65mm)/압출폴리스티렌(KS특호)  M2     ( 호표 159 )</t>
  </si>
  <si>
    <t>압출발포폴리스티렌단열재, 압출, 0.035, 65mm</t>
  </si>
  <si>
    <t>574BE1857D3A34227A258481DCA60F8FD860FD</t>
  </si>
  <si>
    <t>5062818DB26FB22B7DFA42F1EF113D574BE1857D3A34227A258481DCA60F8FD860FD</t>
  </si>
  <si>
    <t>5062818DB26FB22B7DFA42F1EF113D5062818DB26FB22870688C51D5A591</t>
  </si>
  <si>
    <t>135-02 벽체 단열재 설치(65T) / 접착제붙이기  압출스티로폼(65mm)/압출폴리스티렌(KS특호)  M2     ( 호표 160 )</t>
  </si>
  <si>
    <t>5062818DB26FB22B7D87C8F1D48237574BE1857D3A34227A258481DCA60F8FD860FD</t>
  </si>
  <si>
    <t>5062818DB26FB22B7D87C8F1D48237574BF187F874BE207B8985C12F0AECB680FA00</t>
  </si>
  <si>
    <t>5062818DB26FB22B7D87C8F1D482375062818DB26FB22870688C718301BA</t>
  </si>
  <si>
    <t>136-01 벽체 단열재 설치(80T) / 타설부착  압출스티로폼(80mm)/압출폴리스티렌(KS특호)  M2     ( 호표 161 )</t>
  </si>
  <si>
    <t>압출발포폴리스티렌단열재, 압출, 0.035, 80mm</t>
  </si>
  <si>
    <t>574BE1857D3A34227A258481DCA60F8FD86733</t>
  </si>
  <si>
    <t>5062818DB26FB22B7DFA42F1EF1F5B574BE1857D3A34227A258481DCA60F8FD86733</t>
  </si>
  <si>
    <t>5062818DB26FB22B7DFA42F1EF1F5B5062818DB26FB22870688C51D5A591</t>
  </si>
  <si>
    <t>136-02 벽체 단열재 설치(80T) / 접착제붙이기  압출스티로폼(80mm)/압출폴리스티렌(KS특호)  M2     ( 호표 162 )</t>
  </si>
  <si>
    <t>5062818DB26FB22B7D87C8F1D48C49574BE1857D3A34227A258481DCA60F8FD86733</t>
  </si>
  <si>
    <t>5062818DB26FB22B7D87C8F1D48C49574BF187F874BE207B8985C12F0AECB680FA00</t>
  </si>
  <si>
    <t>5062818DB26FB22B7D87C8F1D48C495062818DB26FB22870688C718301BA</t>
  </si>
  <si>
    <t>137-01 천정 단열재 설치(40T) / 타설부착  스티로폼(40mm)/발포폴리스티렌(KS 4호, 밀도 0.015)  M2     ( 호표 163 )</t>
  </si>
  <si>
    <t>5062818DB26FB22870335EE18C746B574BE1857D3A34227A2595218224A08CE1C670</t>
  </si>
  <si>
    <t>5062818DB26FB22870335EE18C746B5062818DB26FB22870688C51D49BEB</t>
  </si>
  <si>
    <t>137-02 천정 단열재 설치(40T) / 접착제붙이기  스티로폼(40mm)/발포폴리스티렌(KS 4호, 밀도 0.015)  M2     ( 호표 164 )</t>
  </si>
  <si>
    <t>5062818DB26F85247A934B31F380EA574BE1857D3A34227A2595218224A08CE1C670</t>
  </si>
  <si>
    <t>5062818DB26F85247A934B31F380EA574BF187F874BE207B8985C12F0AECB680FA00</t>
  </si>
  <si>
    <t>50mm 이하, 천장</t>
  </si>
  <si>
    <t>호표 570</t>
  </si>
  <si>
    <t>5062818DB26FB22870688C41CDA80D</t>
  </si>
  <si>
    <t>5062818DB26F85247A934B31F380EA5062818DB26FB22870688C41CDA80D</t>
  </si>
  <si>
    <t>138-01 천정 단열재 설치(50T) / 타설부착  스티로폼(50mm)/발포폴리스티렌(KS 4호, 밀도 0.015)  M2     ( 호표 165 )</t>
  </si>
  <si>
    <t>5062818DB26FB22870335EE18C7552574BE1857D3A34227A2595218221D191B2DA89</t>
  </si>
  <si>
    <t>5062818DB26FB22870335EE18C75525062818DB26FB22870688C51D49BEB</t>
  </si>
  <si>
    <t>138-02 천정 단열재 설치(50T) / 접착제붙이기  스티로폼(50mm)/발포폴리스티렌(KS 4호, 밀도 0.015)  M2     ( 호표 166 )</t>
  </si>
  <si>
    <t>5062818DB26F85247A934B31F381D0574BE1857D3A34227A2595218221D191B2DA89</t>
  </si>
  <si>
    <t>5062818DB26F85247A934B31F381D0574BF187F874BE207B8985C12F0AECB680FA00</t>
  </si>
  <si>
    <t>5062818DB26F85247A934B31F381D05062818DB26FB22870688C41CDA80D</t>
  </si>
  <si>
    <t>139-01 천정 단열재 설치(60T) / 타설부착  스티로폼(60mm)/발포폴리스티렌(KS 4호, 밀도 0.015)  M2     ( 호표 167 )</t>
  </si>
  <si>
    <t>발포폴리스티렌단열재, 0.015, 60mm, 1종</t>
  </si>
  <si>
    <t>574BE1857D3A34227A2595218221D191B2DA86</t>
  </si>
  <si>
    <t>5062818DB26FB22870335EE18C76B7574BE1857D3A34227A2595218221D191B2DA86</t>
  </si>
  <si>
    <t>5062818DB26FB22870335EE18C76B75062818DB26FB22870688C51D5A591</t>
  </si>
  <si>
    <t>139-02 천정 단열재 설치(60T) / 접착제붙이기  스티로폼(60mm)/발포폴리스티렌(KS 4호, 밀도 0.015)  M2     ( 호표 168 )</t>
  </si>
  <si>
    <t>5062818DB26F85247A934B31F38239574BE1857D3A34227A2595218221D191B2DA86</t>
  </si>
  <si>
    <t>5062818DB26F85247A934B31F38239574BF187F874BE207B8985C12F0AECB680FA00</t>
  </si>
  <si>
    <t>100mm 이하, 천장</t>
  </si>
  <si>
    <t>호표 571</t>
  </si>
  <si>
    <t>5062818DB26FB22870688C41CC86E5</t>
  </si>
  <si>
    <t>5062818DB26F85247A934B31F382395062818DB26FB22870688C41CC86E5</t>
  </si>
  <si>
    <t>140-01 천정 단열재 설치(80T) / 타설부착  스티로폼(80mm)/발포폴리스티렌(KS 4호, 밀도 0.015)  M2     ( 호표 169 )</t>
  </si>
  <si>
    <t>발포폴리스티렌단열재, 0.015, 80mm, 1종</t>
  </si>
  <si>
    <t>574BE1857D3A34227A2595218221D191B2DA87</t>
  </si>
  <si>
    <t>5062818DB26FB22870335EE18C7885574BE1857D3A34227A2595218221D191B2DA87</t>
  </si>
  <si>
    <t>5062818DB26FB22870335EE18C78855062818DB26FB22870688C51D5A591</t>
  </si>
  <si>
    <t>140-02 천정 단열재 설치(80T) / 접착제붙이기  스티로폼(80mm)/발포폴리스티렌(KS 4호, 밀도 0.015)  M2     ( 호표 170 )</t>
  </si>
  <si>
    <t>5062818DB26F85247A934B31F38C3A574BE1857D3A34227A2595218221D191B2DA87</t>
  </si>
  <si>
    <t>5062818DB26F85247A934B31F38C3A574BF187F874BE207B8985C12F0AECB680FA00</t>
  </si>
  <si>
    <t>5062818DB26F85247A934B31F38C3A5062818DB26FB22870688C41CC86E5</t>
  </si>
  <si>
    <t>141-01 이보드 13T(도배, 타일용) / 벽  900×2400 단열재(압출) : 13T, (도배, 타일용)  M2     ( 호표 171 )</t>
  </si>
  <si>
    <t>이보드</t>
  </si>
  <si>
    <t>단열재(압출) : 13T, (도배, 타일용)</t>
  </si>
  <si>
    <t>574BE1857D3A34227A259521869BD3031A44B1</t>
  </si>
  <si>
    <t>5062818DB26FB22B7D8793B1D692F2574BE1857D3A34227A259521869BD3031A44B1</t>
  </si>
  <si>
    <t>5062818DB26FB22B7D8793B1D692F2574BF187F874BE207B8985C12F0AECB680FA00</t>
  </si>
  <si>
    <t>5062818DB26FB22B7D8793B1D692F25062818DB26FB22870688C71827F69</t>
  </si>
  <si>
    <t>141-02 이보드 13T(도배, 타일용) / 천장  900×2400 단열재(압출) : 13T, (도배, 타일용)  M2     ( 호표 172 )</t>
  </si>
  <si>
    <t>5062818DB26F8527779388313DC72C574BE1857D3A34227A259521869BD3031A44B1</t>
  </si>
  <si>
    <t>5062818DB26F8527779388313DC72C574BF187F874BE207B8985C12F0AECB680FA00</t>
  </si>
  <si>
    <t>5062818DB26F8527779388313DC72C5062818DB26FB22870688C41CDA80D</t>
  </si>
  <si>
    <t>142-01 이보드 23T(도배, 타일용) / 벽  900×2400 단열재(압출) : 23T, (도배, 타일용)  M2     ( 호표 173 )</t>
  </si>
  <si>
    <t>단열재(압출) : 23T, (도배, 타일용)</t>
  </si>
  <si>
    <t>574BE1857D3A34227A259521869BD3031A44B2</t>
  </si>
  <si>
    <t>5062818DB26FB22B7D8793B1D6918D574BE1857D3A34227A259521869BD3031A44B2</t>
  </si>
  <si>
    <t>5062818DB26FB22B7D8793B1D6918D574BF187F874BE207B8985C12F0AECB680FA00</t>
  </si>
  <si>
    <t>5062818DB26FB22B7D8793B1D6918D5062818DB26FB22870688C71827F69</t>
  </si>
  <si>
    <t>142-02 이보드 23T(도배, 타일용) / 천장  900×2400 단열재(압출) : 23T, (도배, 타일용)  M2     ( 호표 174 )</t>
  </si>
  <si>
    <t>5062818DB26F8527779388313DC4F9574BE1857D3A34227A259521869BD3031A44B2</t>
  </si>
  <si>
    <t>5062818DB26F8527779388313DC4F9574BF187F874BE207B8985C12F0AECB680FA00</t>
  </si>
  <si>
    <t>5062818DB26F8527779388313DC4F95062818DB26FB22870688C41CDA80D</t>
  </si>
  <si>
    <t>143-01 이보드 13T(페인트용) / 벽  900×2400 단열재(압출) : 13T, (페인트용)  M2     ( 호표 175 )</t>
  </si>
  <si>
    <t>단열재(압출) : 13T, (페인트용)</t>
  </si>
  <si>
    <t>574BE1857D3A34227A259521869BD3031A44B3</t>
  </si>
  <si>
    <t>5062818DB26FB22B7D8793B1D692F1574BE1857D3A34227A259521869BD3031A44B3</t>
  </si>
  <si>
    <t>5062818DB26FB22B7D8793B1D692F1574BF187F874BE207B8985C12F0AECB680FA00</t>
  </si>
  <si>
    <t>5062818DB26FB22B7D8793B1D692F15062818DB26FB22870688C71827F69</t>
  </si>
  <si>
    <t>143-02 이보드 13T(페인트용) / 천장  900×2400 단열재(압출) : 13T, (페인트용)  M2     ( 호표 176 )</t>
  </si>
  <si>
    <t>5062818DB26F8527779388313DC72F574BE1857D3A34227A259521869BD3031A44B3</t>
  </si>
  <si>
    <t>5062818DB26F8527779388313DC72F574BF187F874BE207B8985C12F0AECB680FA00</t>
  </si>
  <si>
    <t>5062818DB26F8527779388313DC72F5062818DB26FB22870688C41CDA80D</t>
  </si>
  <si>
    <t>144-01 이보드 23T(페인트용) / 벽  900×2400 단열재(압출) : 23T, (페인트용)  M2     ( 호표 177 )</t>
  </si>
  <si>
    <t>단열재(압출) : 23T, (페인트용)</t>
  </si>
  <si>
    <t>574BE1857D3A34227A259521869BD3031A44B4</t>
  </si>
  <si>
    <t>5062818DB26FB22B7D8793B1D6918E574BE1857D3A34227A259521869BD3031A44B4</t>
  </si>
  <si>
    <t>5062818DB26FB22B7D8793B1D6918E574BF187F874BE207B8985C12F0AECB680FA00</t>
  </si>
  <si>
    <t>5062818DB26FB22B7D8793B1D6918E5062818DB26FB22870688C71827F69</t>
  </si>
  <si>
    <t>144-02 이보드 23T(페인트용) / 천장  900×2400 단열재(압출) : 23T, (페인트용)  M2     ( 호표 178 )</t>
  </si>
  <si>
    <t>5062818DB26F8527779388313DC4FA574BE1857D3A34227A259521869BD3031A44B4</t>
  </si>
  <si>
    <t>5062818DB26F8527779388313DC4FA574BF187F874BE207B8985C12F0AECB680FA00</t>
  </si>
  <si>
    <t>5062818DB26F8527779388313DC4FA5062818DB26FB22870688C41CDA80D</t>
  </si>
  <si>
    <t>145 바탕면긁어내기  외부용-고압세척  M2     ( 호표 179 )</t>
  </si>
  <si>
    <t>콘크리트 보수, 보강</t>
  </si>
  <si>
    <t>표면처리-보수, 그라인딩, 퍼티</t>
  </si>
  <si>
    <t>호표 572</t>
  </si>
  <si>
    <t>5062918C7E221D2571090A314F44D9</t>
  </si>
  <si>
    <t>5062918C7E221D2571090A314F4F925062918C7E221D2571090A314F44D9</t>
  </si>
  <si>
    <t>고압물청소</t>
  </si>
  <si>
    <t>호표 573</t>
  </si>
  <si>
    <t>5062918C7E221D2571090A314CF9F6</t>
  </si>
  <si>
    <t>5062918C7E221D2571090A314F4F925062918C7E221D2571090A314CF9F6</t>
  </si>
  <si>
    <t>146 수성페인트칠(내부,내벽)  2회, 내벽  M2     ( 호표 180 )</t>
  </si>
  <si>
    <t>수성페인트 롤러칠</t>
  </si>
  <si>
    <t>2회 노무비</t>
  </si>
  <si>
    <t>호표 574</t>
  </si>
  <si>
    <t>5062918C53485F2B7DD752410D838C</t>
  </si>
  <si>
    <t>5062918C53485F2B7DD76CB1B6DCA45062918C53485F2B7DD752410D838C</t>
  </si>
  <si>
    <t>수성페인트 롤러칠 재료비(20년 품셈기준)</t>
  </si>
  <si>
    <t>내부, 2회, 1급, 합성수지에멀션페인트</t>
  </si>
  <si>
    <t>호표 575</t>
  </si>
  <si>
    <t>5062918C53485F2B7DD752410F4E4B</t>
  </si>
  <si>
    <t>5062918C53485F2B7DD76CB1B6DCA45062918C53485F2B7DD752410F4E4B</t>
  </si>
  <si>
    <t>147 수성페인터칠(내부,천정)  2회, 천정  M2     ( 호표 181 )</t>
  </si>
  <si>
    <t>천장 2회 노무비</t>
  </si>
  <si>
    <t>호표 576</t>
  </si>
  <si>
    <t>5062918C53485F2B7DAA37316803A0</t>
  </si>
  <si>
    <t>5062918C53485F2B7DAA6C716673F25062918C53485F2B7DAA37316803A0</t>
  </si>
  <si>
    <t>5062918C53485F2B7DAA6C716673F25062918C53485F2B7DD752410F4E4B</t>
  </si>
  <si>
    <t>148 수성페인트칠(외부,내벽)  2회, 내벽  M2     ( 호표 182 )</t>
  </si>
  <si>
    <t>5062918C53485F2B7DD7C531DB02655062918C53485F2B7DD752410D838C</t>
  </si>
  <si>
    <t>외부, 2회, 1급, 합성수지에멀션페인트</t>
  </si>
  <si>
    <t>호표 577</t>
  </si>
  <si>
    <t>5062918C53485F2B7DD7526138C9B8</t>
  </si>
  <si>
    <t>5062918C53485F2B7DD7C531DB02655062918C53485F2B7DD7526138C9B8</t>
  </si>
  <si>
    <t>149 수성페인터칠(외부,천정)  2회, 천정  M2     ( 호표 183 )</t>
  </si>
  <si>
    <t>5062918C53485F2B7DB457B117498A5062918C53485F2B7DAA37316803A0</t>
  </si>
  <si>
    <t>5062918C53485F2B7DB457B117498A5062918C53485F2B7DD7526138C9B8</t>
  </si>
  <si>
    <t>150 녹막이페인트칠  1회  M2     ( 호표 184 )</t>
  </si>
  <si>
    <t>녹막이 페인트칠</t>
  </si>
  <si>
    <t>철재면 1회 노무비</t>
  </si>
  <si>
    <t>호표 525</t>
  </si>
  <si>
    <t>5062918C7E220C2B76A124210F5CDB</t>
  </si>
  <si>
    <t>5062918C7E220C2B76B3B1914556095062918C7E220C2B76A124210F5CDB</t>
  </si>
  <si>
    <t>철재면, 1회, 1종</t>
  </si>
  <si>
    <t>호표 549</t>
  </si>
  <si>
    <t>5062918C7E220C2B76A13691192719</t>
  </si>
  <si>
    <t>5062918C7E220C2B76B3B1914556095062918C7E220C2B76A13691192719</t>
  </si>
  <si>
    <t>151 오일스테인칠(1회)  1회  M2     ( 호표 185 )</t>
  </si>
  <si>
    <t>특수페인트</t>
  </si>
  <si>
    <t>특수페인트, 오일스테인, 유성</t>
  </si>
  <si>
    <t>574BF187F86A242B7683C601B758BABD417926</t>
  </si>
  <si>
    <t>5062918CB5D0B22173AB96A112D0AE574BF187F86A242B7683C601B758BABD417926</t>
  </si>
  <si>
    <t>시너</t>
  </si>
  <si>
    <t>시너, KSM6060, 2종</t>
  </si>
  <si>
    <t>574BF187F86A24267FF605B13683DAF01532DC</t>
  </si>
  <si>
    <t>5062918CB5D0B22173AB96A112D0AE574BF187F86A24267FF605B13683DAF01532DC</t>
  </si>
  <si>
    <t>5062918CB5D0B22173AB96A112D0AE574BF187F874BE207B89C3B15ACB330A5A70DD</t>
  </si>
  <si>
    <t>도장공</t>
  </si>
  <si>
    <t>50BD918C688C362B7F01FAA131B8D1CFECF5D8</t>
  </si>
  <si>
    <t>5062918CB5D0B22173AB96A112D0AE50BD918C688C362B7F01FAA131B8D1CFECF5D8</t>
  </si>
  <si>
    <t>5062918CB5D0B22173AB96A112D0AE50BD918C688C362B7F01FAA131B8D1CFECF79C</t>
  </si>
  <si>
    <t>공구손료 및 잡재료비</t>
  </si>
  <si>
    <t>5062918CB5D0B22173AB96A112D0AE517EA18351594D207DE34AE1ACB8001</t>
  </si>
  <si>
    <t>152 오일스테인칠(2회)  2회  M2     ( 호표 186 )</t>
  </si>
  <si>
    <t>5062918CB5D0B22173AB96910C8583574BF187F86A242B7683C601B758BABD417926</t>
  </si>
  <si>
    <t>5062918CB5D0B22173AB96910C8583574BF187F86A24267FF605B13683DAF01532DC</t>
  </si>
  <si>
    <t>5062918CB5D0B22173AB96910C8583574BF187F874BE207B89C3B15ACB330A5A70DD</t>
  </si>
  <si>
    <t>5062918CB5D0B22173AB96910C858350BD918C688C362B7F01FAA131B8D1CFECF5D8</t>
  </si>
  <si>
    <t>5062918CB5D0B22173AB96910C858350BD918C688C362B7F01FAA131B8D1CFECF79C</t>
  </si>
  <si>
    <t>5062918CB5D0B22173AB96910C8583517EA18351594D207DE34AE1ACB8001</t>
  </si>
  <si>
    <t>PVC단창</t>
  </si>
  <si>
    <t>T16유리 포함</t>
  </si>
  <si>
    <t>571E918B8A62DC2875FA1841D833009453992A</t>
  </si>
  <si>
    <t>5062B18117A242277BDC1DF1CA4032571E918B8A62DC2875FA1841D833009453992A</t>
  </si>
  <si>
    <t>153-01 PVC단창 / 시공비(창호면적 m2, 1.0 미만)  16mm 페어글라스, 소운반, 연결철물, 마무리작업 포함(실리콘 쏘기)  개소     ( 호표 188 )</t>
  </si>
  <si>
    <t>합성수지창호 설치 / 미서기 단창</t>
  </si>
  <si>
    <t>창호면적 m2, 1.0 미만</t>
  </si>
  <si>
    <t>호표 578</t>
  </si>
  <si>
    <t>5062B18117A242277BDC1BC15F5AA0</t>
  </si>
  <si>
    <t>5062B18117A242277BDC1DF1BA3C0D5062B18117A242277BDC1BC15F5AA0</t>
  </si>
  <si>
    <t>153-02 PVC단창 / 시공비(창호면적 m2, 1.0 ~ 3.0 미만)  16mm 페어글라스, 소운반, 연결철물, 마무리작업 포함(실리콘 쏘기)  개소     ( 호표 189 )</t>
  </si>
  <si>
    <t>창호면적 m2, 1.0 ~ 3.0 미만</t>
  </si>
  <si>
    <t>호표 579</t>
  </si>
  <si>
    <t>5062B18117A242277BDC1BC15F5999</t>
  </si>
  <si>
    <t>5062B18117A242277BDC1DF1B917115062B18117A242277BDC1BC15F5999</t>
  </si>
  <si>
    <t>창호면적 m2, 3.0 ~ 6.0 미만</t>
  </si>
  <si>
    <t>호표 580</t>
  </si>
  <si>
    <t>5062B18117A242277BDC1BC15F58F2</t>
  </si>
  <si>
    <t>5062B18117A242277BDC1DF1B80E715062B18117A242277BDC1BC15F58F2</t>
  </si>
  <si>
    <t>153-04 PVC단창 / 시공비(창호면적 m2, 6.0 ~ 9.0 미만)  16mm 페어글라스, 소운반, 연결철물, 마무리작업 포함(실리콘 쏘기)  개소     ( 호표 191 )</t>
  </si>
  <si>
    <t>창호면적 m2, 6.0 ~ 9.0 미만</t>
  </si>
  <si>
    <t>호표 581</t>
  </si>
  <si>
    <t>5062B18117A242277BDC1BC15F5F21</t>
  </si>
  <si>
    <t>5062B18117A242277BDC1DF1BFBE045062B18117A242277BDC1BC15F5F21</t>
  </si>
  <si>
    <t>153-05 PVC단창 / 시공비(9.0 ~ 12.0 미만)  16mm 페어글라스, 소운반, 연결철물, 마무리작업 포함(실리콘 쏘기)  개소     ( 호표 192 )</t>
  </si>
  <si>
    <t>창호면적 m2, 9.0 ~ 12.0 미만</t>
  </si>
  <si>
    <t>호표 582</t>
  </si>
  <si>
    <t>5062B18117A242277BDC1BC15F5E1B</t>
  </si>
  <si>
    <t>5062B18117A242277BDC1DF1BE91D65062B18117A242277BDC1BC15F5E1B</t>
  </si>
  <si>
    <t>154 PVC이중창 / 자재  16mm 페어글라스, 소운반, 연결철물, 마무리작업 포함(실리콘 쏘기)  ㎡     ( 호표 193 )</t>
  </si>
  <si>
    <t>PVC이중창</t>
  </si>
  <si>
    <t>571E918B8A62DC2875FA1841D8330094539A30</t>
  </si>
  <si>
    <t>5062B18117A242277BDC1DF1CA4035571E918B8A62DC2875FA1841D8330094539A30</t>
  </si>
  <si>
    <t>154-01 PVC이중창 / 시공비(창호면적 m2, 1.0 미만)  16mm 페어글라스, 소운반, 연결철물, 마무리작업 포함(실리콘 쏘기)  개소     ( 호표 194 )</t>
  </si>
  <si>
    <t>합성수지창호 설치 / 미서기 이중창</t>
  </si>
  <si>
    <t>호표 583</t>
  </si>
  <si>
    <t>5062B18117A242277BDC1BF11428BF</t>
  </si>
  <si>
    <t>5062B18117A242277BDC1DF1BA3C0A5062B18117A242277BDC1BF11428BF</t>
  </si>
  <si>
    <t>154-02 PVC이중창 / 시공비(창호면적 m2, 1.0 ~ 3.0 미만)  16mm 페어글라스, 소운반, 연결철물, 마무리작업 포함(실리콘 쏘기)  개소     ( 호표 195 )</t>
  </si>
  <si>
    <t>호표 584</t>
  </si>
  <si>
    <t>5062B18117A242277BDC1BF1142B73</t>
  </si>
  <si>
    <t>5062B18117A242277BDC1DF1B917165062B18117A242277BDC1BF1142B73</t>
  </si>
  <si>
    <t>154-03 PVC이중창 / 시공비(창호면적 m2, 3.0 ~ 6.0 미만)  16mm 페어글라스, 소운반, 연결철물, 마무리작업 포함(실리콘 쏘기)  개소     ( 호표 196 )</t>
  </si>
  <si>
    <t>호표 585</t>
  </si>
  <si>
    <t>5062B18117A242277BDC1BF1142A6D</t>
  </si>
  <si>
    <t>5062B18117A242277BDC1DF1B80E765062B18117A242277BDC1BF1142A6D</t>
  </si>
  <si>
    <t>154-04 PVC이중창 / 시공비(창호면적 m2, 6.0 ~ 9.0 미만)  16mm 페어글라스, 소운반, 연결철물, 마무리작업 포함(실리콘 쏘기)  개소     ( 호표 197 )</t>
  </si>
  <si>
    <t>호표 586</t>
  </si>
  <si>
    <t>5062B18117A242277BDC1BF1142D21</t>
  </si>
  <si>
    <t>5062B18117A242277BDC1DF1BFBE035062B18117A242277BDC1BF1142D21</t>
  </si>
  <si>
    <t>154-05 PVC이중창 / 시공비(창호면적 m2, 9.0 ~ 12.0 미만)  16mm 페어글라스, 소운반, 연결철물, 마무리작업 포함(실리콘 쏘기)  개소     ( 호표 198 )</t>
  </si>
  <si>
    <t>호표 587</t>
  </si>
  <si>
    <t>5062B18117A242277BDC1BF1142C1A</t>
  </si>
  <si>
    <t>5062B18117A242277BDC1DF1BE91D15062B18117A242277BDC1BF1142C1A</t>
  </si>
  <si>
    <t>155 PVC 고정핸들  손잡이  개     ( 호표 199 )</t>
  </si>
  <si>
    <t>PVC 고정핸들</t>
  </si>
  <si>
    <t>574BE1857D1F5E2D7CA0E65168FC2EFBBFD316</t>
  </si>
  <si>
    <t>5062B18117A242277BDC1DF1CA4034574BE1857D1F5E2D7CA0E65168FC2EFBBFD316</t>
  </si>
  <si>
    <t>5062B18117A242277BDC1DF1CA403450BD918C688C362B7F01FAA131B8D1CFECF79D</t>
  </si>
  <si>
    <t>156 벽체띠장설치  25cmx25cm  M2     ( 호표 200 )</t>
  </si>
  <si>
    <t>5062E1845417312979EF09D16F48EF574BE1857D71E926777652A1B5D8F42D8E3F9E</t>
  </si>
  <si>
    <t>5062E1845417312979EF09D16F48EF5062E184541727227121B361CC089F</t>
  </si>
  <si>
    <t>157 벽체띠장설치(중)  30cmx30cm  M2     ( 호표 201 )</t>
  </si>
  <si>
    <t>5062E1845417312979EF09D16F48EE574BE1857D71E926777652A1B5D8F42D8E3F9E</t>
  </si>
  <si>
    <t>5062E1845417312979EF09D16F48EE5062E184541727227121B361CC089F</t>
  </si>
  <si>
    <t>158-01 경량천장철골틀설치 / 1m미만  먹매김, 틀제작, 설치비 포함  M2     ( 호표 202 )</t>
  </si>
  <si>
    <t>인서트</t>
  </si>
  <si>
    <t>인서트, 주물, ∮6mm</t>
  </si>
  <si>
    <t>574BF187C357BF287C7443F17F95FB058D02BB</t>
  </si>
  <si>
    <t>5062D18680A7272879DB64913C6CBC574BF187C357BF287C7443F17F95FB058D02BB</t>
  </si>
  <si>
    <t>인서트설치 - 16년 상 개정 삭제</t>
  </si>
  <si>
    <t>거푸집용</t>
  </si>
  <si>
    <t>호표 588</t>
  </si>
  <si>
    <t>5062D18680B19E227AE9D311E2F719</t>
  </si>
  <si>
    <t>5062D18680A7272879DB64913C6CBC5062D18680B19E227AE9D311E2F719</t>
  </si>
  <si>
    <t>경량철골천장틀</t>
  </si>
  <si>
    <t>경량철골천장틀, 달대볼트, 상6*1000mm</t>
  </si>
  <si>
    <t>574BE1857D1F5E2D7CA0E65168FC2EFC401935</t>
  </si>
  <si>
    <t>5062D18680A7272879DB64913C6CBC574BE1857D1F5E2D7CA0E65168FC2EFC401935</t>
  </si>
  <si>
    <t>경량철골천장틀, 캐링찬넬, 38*12*1.2mm</t>
  </si>
  <si>
    <t>574BE1857D1F5E2D7CA0E65168FC2EFC401AD9</t>
  </si>
  <si>
    <t>5062D18680A7272879DB64913C6CBC574BE1857D1F5E2D7CA0E65168FC2EFC401AD9</t>
  </si>
  <si>
    <t>경량철골천장틀, 마이너찬넬, 19*10*1.2mm</t>
  </si>
  <si>
    <t>574BE1857D1F5E2D7CA0E65168FC2EFC401AD8</t>
  </si>
  <si>
    <t>5062D18680A7272879DB64913C6CBC574BE1857D1F5E2D7CA0E65168FC2EFC401AD8</t>
  </si>
  <si>
    <t>경량철골천장틀, 행가및핀, 110*23*18*2.3mm</t>
  </si>
  <si>
    <t>574BE1857D1F5E2D7CA0E65168FC2EFC401ADB</t>
  </si>
  <si>
    <t>5062D18680A7272879DB64913C6CBC574BE1857D1F5E2D7CA0E65168FC2EFC401ADB</t>
  </si>
  <si>
    <t>경량철골천장틀, 찬넬크립, 37*30*10*1.2mm</t>
  </si>
  <si>
    <t>574BE1857D1F5E2D7CA0E65168FC2EFC401ADA</t>
  </si>
  <si>
    <t>5062D18680A7272879DB64913C6CBC574BE1857D1F5E2D7CA0E65168FC2EFC401ADA</t>
  </si>
  <si>
    <t>경량철골천장틀, 캐링조인트, 90*40*13*0.5mm</t>
  </si>
  <si>
    <t>574BE1857D1F5E2D7CA0E65168FC2EFC401ADD</t>
  </si>
  <si>
    <t>5062D18680A7272879DB64913C6CBC574BE1857D1F5E2D7CA0E65168FC2EFC401ADD</t>
  </si>
  <si>
    <t>경량철골천장틀, M-BAR더블, 50*19*0.5mm</t>
  </si>
  <si>
    <t>574BE1857D1F5E2D7CA0E65168FC2EFC401EB0</t>
  </si>
  <si>
    <t>5062D18680A7272879DB64913C6CBC574BE1857D1F5E2D7CA0E65168FC2EFC401EB0</t>
  </si>
  <si>
    <t>경량철골천장틀, BAR크립, 더블</t>
  </si>
  <si>
    <t>574BE1857D1F5E2D7CA0E65168FC2EFC401ADC</t>
  </si>
  <si>
    <t>5062D18680A7272879DB64913C6CBC574BE1857D1F5E2D7CA0E65168FC2EFC401ADC</t>
  </si>
  <si>
    <t>경량철골천장틀, BAR조인트, 더블</t>
  </si>
  <si>
    <t>574BE1857D1F5E2D7CA0E65168FC2EFC401ADE</t>
  </si>
  <si>
    <t>5062D18680A7272879DB64913C6CBC574BE1857D1F5E2D7CA0E65168FC2EFC401ADE</t>
  </si>
  <si>
    <t>경량천장철골틀 설치</t>
  </si>
  <si>
    <t>BAR 간격 450mm</t>
  </si>
  <si>
    <t>호표 589</t>
  </si>
  <si>
    <t>5062D18680A7272879E5D331ACD3C3</t>
  </si>
  <si>
    <t>5062D18680A7272879DB64913C6CBC5062D18680A7272879E5D331ACD3C3</t>
  </si>
  <si>
    <t>158-02 경량철골천정틀 / 1m이상  M-BAR, H:1m이상. 인써트 유  M2     ( 호표 203 )</t>
  </si>
  <si>
    <t>인서트, 주물, ∮9mm</t>
  </si>
  <si>
    <t>574BF187C357BF287C7443F17F95FB058D02BA</t>
  </si>
  <si>
    <t>5062D18680A7272879AE1C3192C9DE574BF187C357BF287C7443F17F95FB058D02BA</t>
  </si>
  <si>
    <t>5062D18680A7272879AE1C3192C9DE5062D18680B19E227AE9D311E2F719</t>
  </si>
  <si>
    <t>경량철골천장틀, 달대볼트, 상9*1000mm</t>
  </si>
  <si>
    <t>574BE1857D1F5E2D7CA0E65168FC2EFC40193B</t>
  </si>
  <si>
    <t>5062D18680A7272879AE1C3192C9DE574BE1857D1F5E2D7CA0E65168FC2EFC40193B</t>
  </si>
  <si>
    <t>5062D18680A7272879AE1C3192C9DE574BE1857D1F5E2D7CA0E65168FC2EFC401AD9</t>
  </si>
  <si>
    <t>5062D18680A7272879AE1C3192C9DE574BE1857D1F5E2D7CA0E65168FC2EFC401AD8</t>
  </si>
  <si>
    <t>5062D18680A7272879AE1C3192C9DE574BE1857D1F5E2D7CA0E65168FC2EFC401ADB</t>
  </si>
  <si>
    <t>5062D18680A7272879AE1C3192C9DE574BE1857D1F5E2D7CA0E65168FC2EFC401ADA</t>
  </si>
  <si>
    <t>5062D18680A7272879AE1C3192C9DE574BE1857D1F5E2D7CA0E65168FC2EFC401ADD</t>
  </si>
  <si>
    <t>5062D18680A7272879AE1C3192C9DE574BE1857D1F5E2D7CA0E65168FC2EFC401EB0</t>
  </si>
  <si>
    <t>5062D18680A7272879AE1C3192C9DE574BE1857D1F5E2D7CA0E65168FC2EFC401ADC</t>
  </si>
  <si>
    <t>5062D18680A7272879AE1C3192C9DE574BE1857D1F5E2D7CA0E65168FC2EFC401ADE</t>
  </si>
  <si>
    <t>5062D18680A7272879AE1C3192C9DE5062D18680A7272879E5D331ACD3C3</t>
  </si>
  <si>
    <t>159 몰딩설치(창호)  40~45*5~9mm(합성수지위 비닐시트)  M     ( 호표 204 )</t>
  </si>
  <si>
    <t>5062818D6A7746287AE555A1CCB443574BE1857D1F5E2D7CA0E65168FC2EFC401556</t>
  </si>
  <si>
    <t>5062818D6A7746287AE555A1CCB443517EA18351594D207DE34AE1ACB8001</t>
  </si>
  <si>
    <t>5062818D6A7746287AE555A1CCB4435062818D6A54662D71425201D8364D</t>
  </si>
  <si>
    <t>160 우레탄폼충전  창문틀주위 (좌측,우측,상부)  M     ( 호표 205 )</t>
  </si>
  <si>
    <t>미장공</t>
  </si>
  <si>
    <t>50BD918C688C362B7F01FAA131B8D1CFECF5D6</t>
  </si>
  <si>
    <t>5062B1815D3667257BE080E1D0D3E050BD918C688C362B7F01FAA131B8D1CFECF5D6</t>
  </si>
  <si>
    <t>5062B1815D3667257BE080E1D0D3E050BD918C688C362B7F01FAA131B8D1CFECF79C</t>
  </si>
  <si>
    <t>우레탄폼</t>
  </si>
  <si>
    <t>T30</t>
  </si>
  <si>
    <t>574BE1857D3A34227A367F31470475C39C5511</t>
  </si>
  <si>
    <t>5062B1815D3667257BE080E1D0D3E0574BE1857D3A34227A367F31470475C39C5511</t>
  </si>
  <si>
    <t>161 시멘트모르타르충전  바탕조정용 몰탈(0.5kg), 창호 틀주변의 바탕정리를 포함  m     ( 호표 206 )</t>
  </si>
  <si>
    <t>5062B1815D366724798059719E8A1650BD918C688C362B7F01FAA131B8D1CFECF5D6</t>
  </si>
  <si>
    <t>5062B1815D366724798059719E8A1650BD918C688C362B7F01FAA131B8D1CFECF79C</t>
  </si>
  <si>
    <t>5062B1815D366724798059719E8A16517EA18351594D207DE34AE1ACB8001</t>
  </si>
  <si>
    <t>5062B1815D366724798059719E8A16574BE1857D6772207BDB2671E0092713D515D7</t>
  </si>
  <si>
    <t>5062B1815D366724798059719E8A165766A18047C0DD2F7FBE76414790AC1F70D119</t>
  </si>
  <si>
    <t>162 유리면보온재  40mm, 유리면 보온판 구입 및 설치 (벽)  ㎡     ( 호표 207 )</t>
  </si>
  <si>
    <t>섬유단열재</t>
  </si>
  <si>
    <t>섬유단열재, 밀도40kg/㎥, 40mm, 유리면보드</t>
  </si>
  <si>
    <t>574BE1857D3A34227A36C711279C97C4FAED4A</t>
  </si>
  <si>
    <t>5062818DB26FB228704DEA71190802574BE1857D3A34227A36C711279C97C4FAED4A</t>
  </si>
  <si>
    <t>5062818DB26FB228704DEA71190802574BF187F874BE207B8985C12F0AECB680FA00</t>
  </si>
  <si>
    <t>5062818DB26FB228704DEA711908025062818DB26FB22870688C71827F69</t>
  </si>
  <si>
    <t>162 유리면보온재  40mm, 유리면 보온판 구입 및 설치 (벽)  ㎡     ( 호표 208 )</t>
  </si>
  <si>
    <t>5062818DB26FB228704DEA71190BD7574BE1857D3A34227A36C711279C97C4FAED4A</t>
  </si>
  <si>
    <t>5062818DB26FB228704DEA71190BD7574BF187F874BE207B8985C12F0AECB680FA00</t>
  </si>
  <si>
    <t>5062818DB26FB228704DEA71190BD75062818DB26FB22870688C41CDA80D</t>
  </si>
  <si>
    <t>ABS도어</t>
  </si>
  <si>
    <t>935*2035*36mm</t>
  </si>
  <si>
    <t>571E918B8A62DC2875FA1841D833009450C54B</t>
  </si>
  <si>
    <t>5062B18117A242277BDC1DF1CA4386571E918B8A62DC2875FA1841D833009450C54B</t>
  </si>
  <si>
    <t>합성수지문틀</t>
  </si>
  <si>
    <t>571E918B8A62DC2875FA1841D833009450C778</t>
  </si>
  <si>
    <t>5062B18117A242277BDC1DF1CA4386571E918B8A62DC2875FA1841D833009450C778</t>
  </si>
  <si>
    <t>5062B18117A242277BDC1DF1CA43865062B18117A242277BDC1BC15F5999</t>
  </si>
  <si>
    <t>도어힌지</t>
  </si>
  <si>
    <t>도어힌지, 스테인리스강, 베어링2개, 101.6*3.0mm</t>
  </si>
  <si>
    <t>574BF187C357BF2476C5476144C40043D2A221</t>
  </si>
  <si>
    <t>5062B18117A242277BDC1DF1CA4386574BF187C357BF2476C5476144C40043D2A221</t>
  </si>
  <si>
    <t>도어핸들</t>
  </si>
  <si>
    <t>574BF187C357BF287C747F31E700FD85353AC7</t>
  </si>
  <si>
    <t>5062B18117A242277BDC1DF1CA4386574BF187C357BF287C747F31E700FD85353AC7</t>
  </si>
  <si>
    <t>도어록 설치 / 일반도어록 목재창호</t>
  </si>
  <si>
    <t>호표 590</t>
  </si>
  <si>
    <t>5062B1815D639C2D78CA2BA10667D8</t>
  </si>
  <si>
    <t>5062B18117A242277BDC1DF1CA43865062B1815D639C2D78CA2BA10667D8</t>
  </si>
  <si>
    <t>164 ABS도어세트  1,000×2,100×150, 부속철물(경첩,문틀)레버형 손잡이 설치,벽면마감공사  개소     ( 호표 210 )</t>
  </si>
  <si>
    <t>1000*2100</t>
  </si>
  <si>
    <t>571E918B8A62DC2875FA1841D833009450C652</t>
  </si>
  <si>
    <t>5062B18117A242277BDC1DF1CA4381571E918B8A62DC2875FA1841D833009450C652</t>
  </si>
  <si>
    <t>5062B18117A242277BDC1DF1CA4381571E918B8A62DC2875FA1841D833009450C778</t>
  </si>
  <si>
    <t>5062B18117A242277BDC1DF1CA43815062B18117A242277BDC1BC15F5999</t>
  </si>
  <si>
    <t>5062B18117A242277BDC1DF1CA4381574BF187C357BF2476C5476144C40043D2A221</t>
  </si>
  <si>
    <t>5062B18117A242277BDC1DF1CA4381574BF187C357BF287C747F31E700FD85353AC7</t>
  </si>
  <si>
    <t>5062B18117A242277BDC1DF1CA43815062B1815D639C2D78CA2BA10667D8</t>
  </si>
  <si>
    <t>디지털도어록</t>
  </si>
  <si>
    <t>SET</t>
  </si>
  <si>
    <t>571E918B8A62DC2875FA1841D833009451EAA7</t>
  </si>
  <si>
    <t>5062B1815D639C2D78CA0EE1A09001571E918B8A62DC2875FA1841D833009451EAA7</t>
  </si>
  <si>
    <t>도어록 설치 / 디지탈도어록 강재창호</t>
  </si>
  <si>
    <t>호표 591</t>
  </si>
  <si>
    <t>5062B1815D639C2D78CA08C10AC71D</t>
  </si>
  <si>
    <t>5062B1815D639C2D78CA0EE1A090015062B1815D639C2D78CA08C10AC71D</t>
  </si>
  <si>
    <t>5062B18117A242277BDC1DF1CA4383571E918B8A62DC2875FA1841D833009450C54B</t>
  </si>
  <si>
    <t>5062B18117A242277BDC1DF1CA4383571E918B8A62DC2875FA1841D833009450C778</t>
  </si>
  <si>
    <t>5062B18117A242277BDC1DF1CA43835062B18117A242277BDC1BC15F5999</t>
  </si>
  <si>
    <t>5062B18117A242277BDC1DF1CA4383574BF187C357BF2476C5476144C40043D2A221</t>
  </si>
  <si>
    <t>5062B18117A242277BDC1DF1CA4383574BF187C357BF287C747F31E700FD85353AC7</t>
  </si>
  <si>
    <t>5062B18117A242277BDC1DF1CA43835062B1815D639C2D78CA2BA10667D8</t>
  </si>
  <si>
    <t>맑은유리</t>
  </si>
  <si>
    <t>맑은유리, 5mm</t>
  </si>
  <si>
    <t>574BE1857D0EF827747F0611465E98659A98E6</t>
  </si>
  <si>
    <t>5062B18117A242277BDC1DF1CA4383574BE1857D0EF827747F0611465E98659A98E6</t>
  </si>
  <si>
    <t>창호유리설치 / 판유리</t>
  </si>
  <si>
    <t>유리두께 5mm 이하</t>
  </si>
  <si>
    <t>호표 592</t>
  </si>
  <si>
    <t>5062B181431BF52271CB9891E737D8</t>
  </si>
  <si>
    <t>5062B18117A242277BDC1DF1CA43835062B181431BF52271CB9891E737D8</t>
  </si>
  <si>
    <t>유리주위 코킹</t>
  </si>
  <si>
    <t>5*5, 실리콘</t>
  </si>
  <si>
    <t>호표 593</t>
  </si>
  <si>
    <t>5062F18A842545227A7F28518632EE</t>
  </si>
  <si>
    <t>5062B18117A242277BDC1DF1CA43835062F18A842545227A7F28518632EE</t>
  </si>
  <si>
    <t>167 ABS투시창 문 세트  935X2,035X35, 유리창값 포함, 부속철물(경첩),레버형 손잡이 설치  개소     ( 호표 213 )</t>
  </si>
  <si>
    <t>5062B18117A242277BDC1DF1CA4382571E918B8A62DC2875FA1841D833009450C652</t>
  </si>
  <si>
    <t>5062B18117A242277BDC1DF1CA4382571E918B8A62DC2875FA1841D833009450C778</t>
  </si>
  <si>
    <t>5062B18117A242277BDC1DF1CA43825062B18117A242277BDC1BC15F5999</t>
  </si>
  <si>
    <t>5062B18117A242277BDC1DF1CA4382574BF187C357BF2476C5476144C40043D2A221</t>
  </si>
  <si>
    <t>5062B18117A242277BDC1DF1CA4382574BF187C357BF287C747F31E700FD85353AC7</t>
  </si>
  <si>
    <t>5062B18117A242277BDC1DF1CA43825062B1815D639C2D78CA2BA10667D8</t>
  </si>
  <si>
    <t>5062B18117A242277BDC1DF1CA4382574BE1857D0EF827747F0611465E98659A98E6</t>
  </si>
  <si>
    <t>5062B18117A242277BDC1DF1CA43825062B181431BF52271CB9891E737D8</t>
  </si>
  <si>
    <t>5062B18117A242277BDC1DF1CA43825062F18A842545227A7F28518632EE</t>
  </si>
  <si>
    <t>168 PVC도어세트  유리면 포함       ( 호표 214 )</t>
  </si>
  <si>
    <t>5062B18117A242277BDC1DF1CA438D571E918B8A62DC2875FA1841D833009450C652</t>
  </si>
  <si>
    <t>5062B18117A242277BDC1DF1CA438D571E918B8A62DC2875FA1841D833009450C778</t>
  </si>
  <si>
    <t>5062B18117A242277BDC1DF1CA438D5062B18117A242277BDC1BC15F5999</t>
  </si>
  <si>
    <t>5062B18117A242277BDC1DF1CA438D574BF187C357BF2476C5476144C40043D2A221</t>
  </si>
  <si>
    <t>5062B18117A242277BDC1DF1CA438D574BF187C357BF287C747F31E700FD85353AC7</t>
  </si>
  <si>
    <t>5062B18117A242277BDC1DF1CA438D5062B1815D639C2D78CA2BA10667D8</t>
  </si>
  <si>
    <t>169 알루미늄현관도어세트(소)  1000×2100×44(투시창포함)/도어체크/철거포함  개     ( 호표 215 )</t>
  </si>
  <si>
    <t>알루미늄현관도어세트(소)-시공비포함</t>
  </si>
  <si>
    <t>1000×2100×44(투시창포함)/도어체크</t>
  </si>
  <si>
    <t>574BE1857D1F5E2D7CA0E65168FC2EFBBFD315</t>
  </si>
  <si>
    <t>5062B18117A242277BDC1DF1CA438C574BE1857D1F5E2D7CA0E65168FC2EFBBFD315</t>
  </si>
  <si>
    <t>강재창호 설치 / 여닫이(철거비용 40% 적용)</t>
  </si>
  <si>
    <t>창호면적 m2, 1.0 ~ 3.0 이하</t>
  </si>
  <si>
    <t>호표 594</t>
  </si>
  <si>
    <t>5062B181203A312A72F4CE11B81D35</t>
  </si>
  <si>
    <t>5062B18117A242277BDC1DF1CA438C5062B181203A312A72F4CE11B81D35</t>
  </si>
  <si>
    <t>170 알루미늄현관도어세트(중)  1000×2100×44(투시창포함)/도어체크/철거포함  개     ( 호표 216 )</t>
  </si>
  <si>
    <t>알루미늄현관도어세트(중)-시공비포함</t>
  </si>
  <si>
    <t>1400×2,100×44(투시창포함)/도어체크/철거포함</t>
  </si>
  <si>
    <t>574BE1857D1F5E2D7CA0E65168FC2EFBBFD314</t>
  </si>
  <si>
    <t>5062B18117A242277BDC1DF1CA42FE574BE1857D1F5E2D7CA0E65168FC2EFBBFD314</t>
  </si>
  <si>
    <t>창호면적 m2, 3.0 ~ 6.0 이하</t>
  </si>
  <si>
    <t>호표 595</t>
  </si>
  <si>
    <t>5062B181203A312A72F4CE11B81C2C</t>
  </si>
  <si>
    <t>5062B18117A242277BDC1DF1CA42FE5062B181203A312A72F4CE11B81C2C</t>
  </si>
  <si>
    <t>171 알루미늄현관도어세트(대)  1000×2100×44(투시창포함)/도어체크/철거포함  개     ( 호표 217 )</t>
  </si>
  <si>
    <t>알루미늄현관도어세트(대)-시공비포함</t>
  </si>
  <si>
    <t>1400×2,400×45(투시창포함)/도어체크/철거포함</t>
  </si>
  <si>
    <t>574BE1857D1F5E2D7CA0E65168FC2EFBBFD31B</t>
  </si>
  <si>
    <t>5062B18117A242277BDC1DF1CA42FF574BE1857D1F5E2D7CA0E65168FC2EFBBFD31B</t>
  </si>
  <si>
    <t>5062B18117A242277BDC1DF1CA42FF5062B181203A312A72F4CE11B81C2C</t>
  </si>
  <si>
    <t>172 방화문세트  (900x2100)  개     ( 호표 218 )</t>
  </si>
  <si>
    <t>철재후라쉬도아(방청1회), 문틀 포함</t>
  </si>
  <si>
    <t>240*45*1.6T, 0.9*2.1, 편개</t>
  </si>
  <si>
    <t>574BE1857D0EF82579919FC197CAD7A0EEDB6E</t>
  </si>
  <si>
    <t>5062B1812029DC2F78156E417A8D82574BE1857D0EF82579919FC197CAD7A0EEDB6E</t>
  </si>
  <si>
    <t>강재창호 설치 / 여닫이</t>
  </si>
  <si>
    <t>호표 596</t>
  </si>
  <si>
    <t>5062B181203A312A72F4CE11B81D34</t>
  </si>
  <si>
    <t>5062B1812029DC2F78156E417A8D825062B181203A312A72F4CE11B81D34</t>
  </si>
  <si>
    <t>피벗힌지</t>
  </si>
  <si>
    <t>피벗힌지, 100kg, 방화문용</t>
  </si>
  <si>
    <t>574BF187C357BF2476C5476144C406DD06F8F8</t>
  </si>
  <si>
    <t>5062B1812029DC2F78156E417A8D82574BF187C357BF2476C5476144C406DD06F8F8</t>
  </si>
  <si>
    <t>도어클로저</t>
  </si>
  <si>
    <t>도어클로저, K-2620, KS2호, 상급방화, 25∼45kg</t>
  </si>
  <si>
    <t>574BE1857D0EF825798716F15419CFE4669AEC</t>
  </si>
  <si>
    <t>5062B1812029DC2F78156E417A8D82574BE1857D0EF825798716F15419CFE4669AEC</t>
  </si>
  <si>
    <t>도어체크 설치</t>
  </si>
  <si>
    <t>호표 597</t>
  </si>
  <si>
    <t>5062B1815D63C8207AEF460169D8FE</t>
  </si>
  <si>
    <t>5062B1812029DC2F78156E417A8D825062B1815D63C8207AEF460169D8FE</t>
  </si>
  <si>
    <t>도어핸들, LEVER 9000 황동, (현관, 방화문)</t>
  </si>
  <si>
    <t>574BF187C357BF287C747F31E700FD85353AA0</t>
  </si>
  <si>
    <t>5062B1812029DC2F78156E417A8D82574BF187C357BF287C747F31E700FD85353AA0</t>
  </si>
  <si>
    <t>도어록 설치 / 일반도어록 강재창호</t>
  </si>
  <si>
    <t>호표 598</t>
  </si>
  <si>
    <t>5062B1815D639C2D78CA19317C3D7A</t>
  </si>
  <si>
    <t>5062B1812029DC2F78156E417A8D825062B1815D639C2D78CA19317C3D7A</t>
  </si>
  <si>
    <t>173 3연동중문  연동 슬라이딩도어 [3연동]  ㎡     ( 호표 219 )</t>
  </si>
  <si>
    <t>연동 도어세트</t>
  </si>
  <si>
    <t>3연동, 1500*2100</t>
  </si>
  <si>
    <t>571E918B8A62DC2875FA1841D8330094566D88</t>
  </si>
  <si>
    <t>5062B181A5BC952874EC0551F4B312571E918B8A62DC2875FA1841D8330094566D88</t>
  </si>
  <si>
    <t>176 스텐레스자바라대문  1000*500(설치비포함)  m     ( 호표 220 )</t>
  </si>
  <si>
    <t>STS 자바라대문</t>
  </si>
  <si>
    <t>W:500*H:1000~1300</t>
  </si>
  <si>
    <t>574BE1857D29AA207437C4D1A28E72A7AFE9ED</t>
  </si>
  <si>
    <t>5062B181A5BC952874EC0551F4B317574BE1857D29AA207437C4D1A28E72A7AFE9ED</t>
  </si>
  <si>
    <t>창호면적 m2, 1.0 이하</t>
  </si>
  <si>
    <t>호표 599</t>
  </si>
  <si>
    <t>5062B181203A312A72F4CE11B81EDA</t>
  </si>
  <si>
    <t>5062B181A5BC952874EC0551F4B3175062B181203A312A72F4CE11B81EDA</t>
  </si>
  <si>
    <t>177 홀딩도어(자라바)  알루미늄 프레임, 앵커, 철물, 조립 및 마무리 포함  ㎡     ( 호표 221 )</t>
  </si>
  <si>
    <t>홀딩도어</t>
  </si>
  <si>
    <t>574BE1857D0EF825790373312D7DF8A8474426</t>
  </si>
  <si>
    <t>5062B181A5BC952874EC0551F4B316574BE1857D0EF825790373312D7DF8A8474426</t>
  </si>
  <si>
    <t>179 이지정첩  802SB4035S(3개)  곽     ( 호표 222 )</t>
  </si>
  <si>
    <t>이지정첩</t>
  </si>
  <si>
    <t>802SB4035S</t>
  </si>
  <si>
    <t>571E918B8A62DC2875FA1841D83300945772CC</t>
  </si>
  <si>
    <t>5062B181A5BC952874EC1BC16E335C571E918B8A62DC2875FA1841D83300945772CC</t>
  </si>
  <si>
    <t>183 방범창  철거, 설치비 포함  ㎡     ( 호표 223 )</t>
  </si>
  <si>
    <t>스텐방범창</t>
  </si>
  <si>
    <t>∮13-1.0T＠70</t>
  </si>
  <si>
    <t>5062B18117FAD62F7AC417B19D84EB</t>
  </si>
  <si>
    <t>5062B18117E9E22972DF544192A6E45062B18117FAD62F7AC417B19D84EB</t>
  </si>
  <si>
    <t>방범창 철거</t>
  </si>
  <si>
    <t>호표 600</t>
  </si>
  <si>
    <t>5062B18117E9E22972DF544192A6E5</t>
  </si>
  <si>
    <t>5062B18117E9E22972DF544192A6E45062B18117E9E22972DF544192A6E5</t>
  </si>
  <si>
    <t>184 싱크대상부장  UV하이그로시마감, 2단선반포함  M     ( 호표 224 )</t>
  </si>
  <si>
    <t>싱크대상부장</t>
  </si>
  <si>
    <t>574BE1857D1F5E2D7CA0E65168FC2EFBBFD05F</t>
  </si>
  <si>
    <t>5062B18117E9E22972DF544192A6E2574BE1857D1F5E2D7CA0E65168FC2EFBBFD05F</t>
  </si>
  <si>
    <t>싱크대상부장 2단선반</t>
  </si>
  <si>
    <t>574BE1857D1F5E2D7CA0E65168FC2EFBBFD05C</t>
  </si>
  <si>
    <t>5062B18117E9E22972DF544192A6E2574BE1857D1F5E2D7CA0E65168FC2EFBBFD05C</t>
  </si>
  <si>
    <t>5062B18117E9E22972DF544192A6E2517EA18351594D207DE34AE1ACB8001</t>
  </si>
  <si>
    <t>5062B18117E9E22972DF544192A6E250BD918C688C362B7F01FAA131B8D1CFECF79D</t>
  </si>
  <si>
    <t>5062B18117E9E22972DF544192A6E250BD918C688C362B7F01FAA131B8D1CFECF79C</t>
  </si>
  <si>
    <t>185 싱크대하부장  인조대리석 상판, UV하이그로시마감, 칼꽂이포함  M     ( 호표 225 )</t>
  </si>
  <si>
    <t>싱크대하부장</t>
  </si>
  <si>
    <t>574BE1857D1F5E2D7CA0E65168FC2EFBBFD05D</t>
  </si>
  <si>
    <t>5062B18117E9E22972DF544192A6E3574BE1857D1F5E2D7CA0E65168FC2EFBBFD05D</t>
  </si>
  <si>
    <t>5062B18117E9E22972DF544192A6E3517EA18351594D207DE34AE1ACB8001</t>
  </si>
  <si>
    <t>5062B18117E9E22972DF544192A6E350BD918C688C362B7F01FAA131B8D1CFECF79D</t>
  </si>
  <si>
    <t>5062B18117E9E22972DF544192A6E350BD918C688C362B7F01FAA131B8D1CFECF79C</t>
  </si>
  <si>
    <t>186 덕트호스  D-500G 보온(공조용) ø100㎜  m     ( 호표 226 )</t>
  </si>
  <si>
    <t>공조용플렉시블덕트</t>
  </si>
  <si>
    <t>플렉시블덕트호스, AL보온, ∮100mm</t>
  </si>
  <si>
    <t>57397184C63E952A7964BD717E8FEBA98D2E0B</t>
  </si>
  <si>
    <t>50A40187BED8292570C2DC11DE522957397184C63E952A7964BD717E8FEBA98D2E0B</t>
  </si>
  <si>
    <t>플렉시블 덕트설치</t>
  </si>
  <si>
    <t>D100</t>
  </si>
  <si>
    <t>호표 601</t>
  </si>
  <si>
    <t>50A40187BED8292570C2DC11DE524B</t>
  </si>
  <si>
    <t>50A40187BED8292570C2DC11DE522950A40187BED8292570C2DC11DE524B</t>
  </si>
  <si>
    <t>187 후드캡   (A/L) ND100STS(7,000)  개     ( 호표 227 )</t>
  </si>
  <si>
    <t>후드캡</t>
  </si>
  <si>
    <t>574BE1857D1F5E2D7CA0E65168FC2EFBBFD05A</t>
  </si>
  <si>
    <t>50A4718D8302D62A7B0900212F0138574BE1857D1F5E2D7CA0E65168FC2EFBBFD05A</t>
  </si>
  <si>
    <t>50A4718D8302D62A7B0900212F013850BD918C688C362B7F01FAA131B8D1CFECF79D</t>
  </si>
  <si>
    <t>188 후드    대     ( 호표 228 )</t>
  </si>
  <si>
    <t>후드</t>
  </si>
  <si>
    <t>574BE1857D1F5E2D7CA0E65168FC2EFBBFD05B</t>
  </si>
  <si>
    <t>50A4718D8302D62A7B0900212F013B574BE1857D1F5E2D7CA0E65168FC2EFBBFD05B</t>
  </si>
  <si>
    <t>기계설비공</t>
  </si>
  <si>
    <t>50BD918C688C362B7F01FAA131B8D1CFECF21C</t>
  </si>
  <si>
    <t>50A4718D8302D62A7B0900212F013B50BD918C688C362B7F01FAA131B8D1CFECF21C</t>
  </si>
  <si>
    <t>50A4718D8302D62A7B0900212F013B50BD918C688C362B7F01FAA131B8D1CFECF79C</t>
  </si>
  <si>
    <t>189 싱크대수전(벽붙이)  벽붙이, 혼합수전  대     ( 호표 229 )</t>
  </si>
  <si>
    <t>싱크수전</t>
  </si>
  <si>
    <t>벽붙이</t>
  </si>
  <si>
    <t>574BE1857DF52A2676F6DA213831C8BB7F7E80</t>
  </si>
  <si>
    <t>50A4518FDE440624709C1E21068154574BE1857DF52A2676F6DA213831C8BB7F7E80</t>
  </si>
  <si>
    <t>씽크수전설치</t>
  </si>
  <si>
    <t>호표 602</t>
  </si>
  <si>
    <t>50A4518FDE440624709C1E21068136</t>
  </si>
  <si>
    <t>50A4518FDE440624709C1E2106815450A4518FDE440624709C1E21068136</t>
  </si>
  <si>
    <t>190 싱크대수전(대붙이)  대붙이, 혼합수전  대     ( 호표 230 )</t>
  </si>
  <si>
    <t>대붙이</t>
  </si>
  <si>
    <t>574BE1857DF52A2676F6DA213831C8BB7F7E83</t>
  </si>
  <si>
    <t>50A4518FDE440624709C1E21068155574BE1857DF52A2676F6DA213831C8BB7F7E83</t>
  </si>
  <si>
    <t>50A4518FDE440624709C1E2106815550A4518FDE440624709C1E21068136</t>
  </si>
  <si>
    <t>191 인덕션(2구)  린나이, 삼성 엘지, SK 한샘  대     ( 호표 231 )</t>
  </si>
  <si>
    <t>인덕션(2구)</t>
  </si>
  <si>
    <t>574BE1857D1F5E2D7CA0E65168FC2EFBBFD058</t>
  </si>
  <si>
    <t>50A4518FDE440624709C1E21068152574BE1857D1F5E2D7CA0E65168FC2EFBBFD058</t>
  </si>
  <si>
    <t>50A4518FDE440624709C1E2106815250BD918C688C362B7F01FAA131B8D1CFECF79D</t>
  </si>
  <si>
    <t>192 인덕션(3구)  린나이, 삼성 엘지, SK 한샘  대     ( 호표 232 )</t>
  </si>
  <si>
    <t>인덕션(3구)</t>
  </si>
  <si>
    <t>574BE1857D1F5E2D7CA0E65168FC2EFBBFD059</t>
  </si>
  <si>
    <t>50A4518FDE440624709C1E21068153574BE1857D1F5E2D7CA0E65168FC2EFBBFD059</t>
  </si>
  <si>
    <t>50A4518FDE440624709C1E2106815350BD918C688C362B7F01FAA131B8D1CFECF79D</t>
  </si>
  <si>
    <t>193 가스레인지2구  원터치점화 2구  대     ( 호표 233 )</t>
  </si>
  <si>
    <t>가스레인지2구</t>
  </si>
  <si>
    <t>574BE1857D1F5E2D7CA0E65168FC2EFBBFD056</t>
  </si>
  <si>
    <t>50A4518FDE440624709C1E21068150574BE1857D1F5E2D7CA0E65168FC2EFBBFD056</t>
  </si>
  <si>
    <t>50A4518FDE440624709C1E2106815050BD918C688C362B7F01FAA131B8D1CFECF79D</t>
  </si>
  <si>
    <t>194 가스레인지3구  3구 가스레인지  대     ( 호표 234 )</t>
  </si>
  <si>
    <t>가스레인지3구</t>
  </si>
  <si>
    <t>574BE1857D1F5E2D7CA0E65168FC2EFBBFD057</t>
  </si>
  <si>
    <t>50A4518FDE440624709C1E21068151574BE1857D1F5E2D7CA0E65168FC2EFBBFD057</t>
  </si>
  <si>
    <t>50A4518FDE440624709C1E2106815150BD918C688C362B7F01FAA131B8D1CFECF79D</t>
  </si>
  <si>
    <t>195 가스레인지3구(빌트인)  빌트인  대     ( 호표 235 )</t>
  </si>
  <si>
    <t>가스레인지3구(빌트인)</t>
  </si>
  <si>
    <t>574BE1857D1F5E2D7CA0E65168FC2EFBBFD165</t>
  </si>
  <si>
    <t>50A4518FDE440624709C1E2106815E574BE1857D1F5E2D7CA0E65168FC2EFBBFD165</t>
  </si>
  <si>
    <t>50A4518FDE440624709C1E2106815E50BD918C688C362B7F01FAA131B8D1CFECF79D</t>
  </si>
  <si>
    <t>196 난방배관 (엑셀관)  엑셀관, 20cm간격, 모르타르충전, 단열재, 와이어메쉬 설치 포함  M2     ( 호표 236 )</t>
  </si>
  <si>
    <t>폴리부틸렌관(옥내일반)</t>
  </si>
  <si>
    <t>PB관, 난방용, D20</t>
  </si>
  <si>
    <t>호표 603</t>
  </si>
  <si>
    <t>50A401800CA800227C9691D1F76EA9</t>
  </si>
  <si>
    <t>50A401800CA800227C9691D1F76EA850A401800CA800227C9691D1F76EA9</t>
  </si>
  <si>
    <t>압출발포폴리스티렌 슬래브 위 깔기</t>
  </si>
  <si>
    <t>비중 0.03, 50mm</t>
  </si>
  <si>
    <t>호표 604</t>
  </si>
  <si>
    <t>5062818DB26F972E706353913F5C02</t>
  </si>
  <si>
    <t>50A401800CA800227C9691D1F76EA85062818DB26F972E706353913F5C02</t>
  </si>
  <si>
    <t>와이어메시 바닥깔기</t>
  </si>
  <si>
    <t>#4-150*150</t>
  </si>
  <si>
    <t>호표 605</t>
  </si>
  <si>
    <t>5062D1865B7DA52A70893881C811BA</t>
  </si>
  <si>
    <t>50A401800CA800227C9691D1F76EA85062D1865B7DA52A70893881C811BA</t>
  </si>
  <si>
    <t>197 배관보온(유리솜매직)  위생용, 급수, 급탕, 환탕, 난방관 보온공사(옥내배관), T.25mm  M     ( 호표 237 )</t>
  </si>
  <si>
    <t>관보온재</t>
  </si>
  <si>
    <t>관보온재, 유리솜보온통, ∮20*25mm</t>
  </si>
  <si>
    <t>57397184C6742D2F78033F61E8EE862077D626</t>
  </si>
  <si>
    <t>50A4618F29B7E623792E94214E82E057397184C6742D2F78033F61E8EE862077D626</t>
  </si>
  <si>
    <t>보온통의 3%</t>
  </si>
  <si>
    <t>50A4618F29B7E623792E94214E82E0517EA18351594D207DE34AE1ACB8001</t>
  </si>
  <si>
    <t>보루지</t>
  </si>
  <si>
    <t>C400</t>
  </si>
  <si>
    <t>574BF187C3B80E26794B42B17454DD5082B320</t>
  </si>
  <si>
    <t>50A4618F29B7E623792E94214E82E0574BF187C3B80E26794B42B17454DD5082B320</t>
  </si>
  <si>
    <t>슈퍼매직 303</t>
  </si>
  <si>
    <t>0.2t, 100mm*15m</t>
  </si>
  <si>
    <t>574BF187C3B80E26794B42B17454DD5082B322</t>
  </si>
  <si>
    <t>50A4618F29B7E623792E94214E82E0574BF187C3B80E26794B42B17454DD5082B322</t>
  </si>
  <si>
    <t>AL 밴드</t>
  </si>
  <si>
    <t>0.3*30w</t>
  </si>
  <si>
    <t>574BF187C3B80E26794B42B17454DD5082B21D</t>
  </si>
  <si>
    <t>50A4618F29B7E623792E94214E82E0574BF187C3B80E26794B42B17454DD5082B21D</t>
  </si>
  <si>
    <t>보온공</t>
  </si>
  <si>
    <t>50BD918C688C362B7F01FAA131B8D1CFECF327</t>
  </si>
  <si>
    <t>50A4618F29B7E623792E94214E82E050BD918C688C362B7F01FAA131B8D1CFECF327</t>
  </si>
  <si>
    <t>50A4618F29B7E623792E94214E82E050BD918C688C362B7F01FAA131B8D1CFECF79C</t>
  </si>
  <si>
    <t>50A4618F29B7E623792E94214E82E0517EA18351594D207DE34AE1ACBB002</t>
  </si>
  <si>
    <t>198 배관보온(발포폴리에틸렌포리마)  위생용, 급수, 급탕, 환탕, 난방관 보온공사(옥내배관), T.25mm  M     ( 호표 238 )</t>
  </si>
  <si>
    <t>50A4618F29B7E623792E947130440857397184C6742D2F78033F61E8EE862077D626</t>
  </si>
  <si>
    <t>50A4618F29B7E623792E9471304408517EA18351594D207DE34AE1ACB8001</t>
  </si>
  <si>
    <t>50A4618F29B7E623792E9471304408574BF187C3B80E26794B42B17454DD5082B320</t>
  </si>
  <si>
    <t>포리마테프난연</t>
  </si>
  <si>
    <t>0.15t</t>
  </si>
  <si>
    <t>574BF187C3B80E26794B42B17454DD5082B321</t>
  </si>
  <si>
    <t>50A4618F29B7E623792E9471304408574BF187C3B80E26794B42B17454DD5082B321</t>
  </si>
  <si>
    <t>50A4618F29B7E623792E9471304408574BF187C3B80E26794B42B17454DD5082B21D</t>
  </si>
  <si>
    <t>50A4618F29B7E623792E947130440850BD918C688C362B7F01FAA131B8D1CFECF327</t>
  </si>
  <si>
    <t>50A4618F29B7E623792E947130440850BD918C688C362B7F01FAA131B8D1CFECF79C</t>
  </si>
  <si>
    <t>50A4618F29B7E623792E9471304408517EA18351594D207DE34AE1ACBB002</t>
  </si>
  <si>
    <t>199 전기판넬  은박시트포함  M2     ( 호표 239 )</t>
  </si>
  <si>
    <t>은박시트</t>
  </si>
  <si>
    <t>T20</t>
  </si>
  <si>
    <t>574BE1857D1F5E2D7CA0E65168FC2EFBBFD164</t>
  </si>
  <si>
    <t>50A4618F29B7E623792E947130440B574BE1857D1F5E2D7CA0E65168FC2EFBBFD164</t>
  </si>
  <si>
    <t>전기판넬</t>
  </si>
  <si>
    <t>574BE1857D1F5E2D7CA0E65168FC2EFBBFD167</t>
  </si>
  <si>
    <t>50A4618F29B7E623792E947130440B574BE1857D1F5E2D7CA0E65168FC2EFBBFD167</t>
  </si>
  <si>
    <t>단열재 슬래브 위 깔기</t>
  </si>
  <si>
    <t>호표 606</t>
  </si>
  <si>
    <t>5062818DB26FB22870688C31270F01</t>
  </si>
  <si>
    <t>50A4618F29B7E623792E947130440B5062818DB26FB22870688C31270F01</t>
  </si>
  <si>
    <t>내선전공</t>
  </si>
  <si>
    <t>50BD918C688C362B7F01FAA131B8D1CFECF06A</t>
  </si>
  <si>
    <t>50A4618F29B7E623792E947130440B50BD918C688C362B7F01FAA131B8D1CFECF06A</t>
  </si>
  <si>
    <t>200 전기판넬(온도조절기,소형)  자동온도조절기1.25kw  대     ( 호표 240 )</t>
  </si>
  <si>
    <t>전기판넬(온도조절기,소형)</t>
  </si>
  <si>
    <t>574BE1857D1F5E2D7CA0E65168FC2EFBBFD166</t>
  </si>
  <si>
    <t>50A4618F29B7E623792E947130440A574BE1857D1F5E2D7CA0E65168FC2EFBBFD166</t>
  </si>
  <si>
    <t>50A4618F29B7E623792E947130440A50BD918C688C362B7F01FAA131B8D1CFECF06A</t>
  </si>
  <si>
    <t>201 전기판넬(온도조절기,대형)  자동온도조절기1.25kw*2  대     ( 호표 241 )</t>
  </si>
  <si>
    <t>전기판넬(온도조절기,대형)</t>
  </si>
  <si>
    <t>574BE1857D1F5E2D7CA0E65168FC2EFBBFD161</t>
  </si>
  <si>
    <t>50A4618F29B7E623792E947130440D574BE1857D1F5E2D7CA0E65168FC2EFBBFD161</t>
  </si>
  <si>
    <t>50A4618F29B7E623792E947130440D50BD918C688C362B7F01FAA131B8D1CFECF06A</t>
  </si>
  <si>
    <t>202 전기컨벡터(1.0kw)  벽걸이 1.0kw  대     ( 호표 242 )</t>
  </si>
  <si>
    <t>전기라디에이터</t>
  </si>
  <si>
    <t>전기라디에이터, 벽걸이/매립형, 1.0kw</t>
  </si>
  <si>
    <t>57397184C6742D2F78760971B4CD9817797180</t>
  </si>
  <si>
    <t>50A4A187E1AC54237EB4D3B1E414DD57397184C6742D2F78760971B4CD9817797180</t>
  </si>
  <si>
    <t>방열기(주철재-천장달기)</t>
  </si>
  <si>
    <t>3절</t>
  </si>
  <si>
    <t>호표 608</t>
  </si>
  <si>
    <t>50A4A187E1AC54237EB4D591D0DCB1</t>
  </si>
  <si>
    <t>50A4A187E1AC54237EB4D3B1E414DD50A4A187E1AC54237EB4D591D0DCB1</t>
  </si>
  <si>
    <t>203 전기컨벡터(2.0kw)  벽걸이 2.0kw  대     ( 호표 243 )</t>
  </si>
  <si>
    <t>전기라디에이터, 벽걸이/매립형, 2.0kw</t>
  </si>
  <si>
    <t>57397184C6742D2F78760971B4CD98177971E7</t>
  </si>
  <si>
    <t>50A4A187E1AC54237EB4D3B1E414DC57397184C6742D2F78760971B4CD98177971E7</t>
  </si>
  <si>
    <t>50A4A187E1AC54237EB4D3B1E414DC50A4A187E1AC54237EB4D591D0DCB1</t>
  </si>
  <si>
    <t>204 가스보일러(13,000)  13,000kcal/hr  대     ( 호표 244 )</t>
  </si>
  <si>
    <t>13000kcal/hr</t>
  </si>
  <si>
    <t>57397184C6741320707C3C615D3B4369F460A0</t>
  </si>
  <si>
    <t>50A4A187E1AC54267BF2B52160E97057397184C6741320707C3C615D3B4369F460A0</t>
  </si>
  <si>
    <t>13,000Kcal/hr</t>
  </si>
  <si>
    <t>호표 609</t>
  </si>
  <si>
    <t>50A4A187E1AC54267BF2B52160ED8D</t>
  </si>
  <si>
    <t>50A4A187E1AC54267BF2B52160E97050A4A187E1AC54267BF2B52160ED8D</t>
  </si>
  <si>
    <t>205 가스보일러(16,000)  16,000kcal/hr  대     ( 호표 245 )</t>
  </si>
  <si>
    <t>16000kcal/hr</t>
  </si>
  <si>
    <t>57397184C6741320707C3C615D3B4369F460A1</t>
  </si>
  <si>
    <t>50A4A187E1AC54267BF2B52160E97157397184C6741320707C3C615D3B4369F460A1</t>
  </si>
  <si>
    <t>16,000Kcal/hr</t>
  </si>
  <si>
    <t>호표 610</t>
  </si>
  <si>
    <t>50A4A187E1AC54267BF2B52160EE94</t>
  </si>
  <si>
    <t>50A4A187E1AC54267BF2B52160E97150A4A187E1AC54267BF2B52160EE94</t>
  </si>
  <si>
    <t>206 가스보일러(20,000)  20,000kcal/hr  대     ( 호표 246 )</t>
  </si>
  <si>
    <t>50A4A187E1AC54267BF2B52160E97657397184C6741320707C3C615D3B4369F460A6</t>
  </si>
  <si>
    <t>50A4A187E1AC54267BF2B52160E97650A4A187E1AC54267BF2B52160EFBB</t>
  </si>
  <si>
    <t>207 가스보일러(25,000)  25,000kcal/hr  대     ( 호표 247 )</t>
  </si>
  <si>
    <t>25000kcal/hr</t>
  </si>
  <si>
    <t>57397184C6741320707C3C615D3B4369F460A7</t>
  </si>
  <si>
    <t>50A4A187E1AC54267BF2B52160E97757397184C6741320707C3C615D3B4369F460A7</t>
  </si>
  <si>
    <t>25,000Kcal/hr</t>
  </si>
  <si>
    <t>호표 611</t>
  </si>
  <si>
    <t>50A4A187E1AC54267BF2B52160E80C</t>
  </si>
  <si>
    <t>50A4A187E1AC54267BF2B52160E97750A4A187E1AC54267BF2B52160E80C</t>
  </si>
  <si>
    <t>208-1 기름보일러(소형)  20k,(디럭스, 분배기, 순환펌프, 팽창탱크내장)포함  대     ( 호표 248 )</t>
  </si>
  <si>
    <t>기름보일러</t>
  </si>
  <si>
    <t>소형</t>
  </si>
  <si>
    <t>571E918B8A62DC2875FA0FD106950445D8ECA9</t>
  </si>
  <si>
    <t>50A4A187E1AC54277469C601BDCFA0571E918B8A62DC2875FA0FD106950445D8ECA9</t>
  </si>
  <si>
    <t>50A4A187E1AC54277469C601BDCFA0517EA18351594D207DE34AE1ACB8001</t>
  </si>
  <si>
    <t>경유보일러 설치</t>
  </si>
  <si>
    <t>15,000Kcal/hr</t>
  </si>
  <si>
    <t>호표 612</t>
  </si>
  <si>
    <t>50A4A187E1AC5427746FE971A58F79</t>
  </si>
  <si>
    <t>50A4A187E1AC54277469C601BDCFA050A4A187E1AC5427746FE971A58F79</t>
  </si>
  <si>
    <t>208-2 기름보일러(중형)  20k,(디럭스, 분배기, 순환펌프, 팽창탱크내장)포함  대     ( 호표 249 )</t>
  </si>
  <si>
    <t>중형</t>
  </si>
  <si>
    <t>571E918B8A62DC2875FA0FD106950445D8EF7D</t>
  </si>
  <si>
    <t>50A4A187E1AC54277469C601BDCFA3571E918B8A62DC2875FA0FD106950445D8EF7D</t>
  </si>
  <si>
    <t>50A4A187E1AC54277469C601BDCFA3517EA18351594D207DE34AE1ACB8001</t>
  </si>
  <si>
    <t>50A4A187E1AC54277469C601BDCFA350A4A187E1AC5427746FE971A58F79</t>
  </si>
  <si>
    <t>209 연탄보일러(2구3탄)  2구3탄, 철거비 포함 (순환모터,물탱크,주름관,연통 및 부자재 포함)  대     ( 호표 250 )</t>
  </si>
  <si>
    <t>연탄보일러</t>
  </si>
  <si>
    <t>2구3탄</t>
  </si>
  <si>
    <t>571E918B8A62DC2875FA0FD106950445DF1D66</t>
  </si>
  <si>
    <t>50A4A187E1AC5427746FEF517D2C01571E918B8A62DC2875FA0FD106950445DF1D66</t>
  </si>
  <si>
    <t>연탄보일러 부자재</t>
  </si>
  <si>
    <t>순환모터,물탱크,연통</t>
  </si>
  <si>
    <t>571E918B8A62DC2875FA0FD106950445DF1A92</t>
  </si>
  <si>
    <t>50A4A187E1AC5427746FEF517D2C01571E918B8A62DC2875FA0FD106950445DF1A92</t>
  </si>
  <si>
    <t>보일러 설치</t>
  </si>
  <si>
    <t>호표 613</t>
  </si>
  <si>
    <t>50A4B18707E4872E7E4A2F21DF2525</t>
  </si>
  <si>
    <t>50A4A187E1AC5427746FEF517D2C0150A4B18707E4872E7E4A2F21DF2525</t>
  </si>
  <si>
    <t>210 연탄보일러(3구3탄)  3구3탄, 철거비 포함 (순환모터,물탱크,주름관,연통 및 부자재 포함)  대     ( 호표 251 )</t>
  </si>
  <si>
    <t>3구3탄</t>
  </si>
  <si>
    <t>571E918B8A62DC2875FA0FD106950445DF1E0D</t>
  </si>
  <si>
    <t>50A4A187E1AC5427746FEF517D2D2F571E918B8A62DC2875FA0FD106950445DF1E0D</t>
  </si>
  <si>
    <t>50A4A187E1AC5427746FEF517D2D2F571E918B8A62DC2875FA0FD106950445DF1A92</t>
  </si>
  <si>
    <t>50A4A187E1AC5427746FEF517D2D2F50A4B18707E4872E7E4A2F21DF2525</t>
  </si>
  <si>
    <t>211 계단용핸드레일  TSH-160C W:160㎜  m     ( 호표 252 )</t>
  </si>
  <si>
    <t>핸드레일</t>
  </si>
  <si>
    <t>571E918B8A62DC2875FA0FD106950445D9F548</t>
  </si>
  <si>
    <t>50A4518FDE56702E76B693F1797276571E918B8A62DC2875FA0FD106950445D9F548</t>
  </si>
  <si>
    <t>핸드레일 설치</t>
  </si>
  <si>
    <t>호표 614</t>
  </si>
  <si>
    <t>5062D186E952A2287FA91FC1E2AA2B</t>
  </si>
  <si>
    <t>50A4518FDE56702E76B693F17972765062D186E952A2287FA91FC1E2AA2B</t>
  </si>
  <si>
    <t>212 벽부착용핸드레일  TSH-140C(이중압출) W:140㎜  m     ( 호표 253 )</t>
  </si>
  <si>
    <t>571E918B8A62DC2875FA0FD106950445D9F66F</t>
  </si>
  <si>
    <t>50A4518FDE56702E76B693F1797275571E918B8A62DC2875FA0FD106950445D9F66F</t>
  </si>
  <si>
    <t>50A4518FDE56702E76B693F17972755062D186E952A2287FA91FC1E2AA2B</t>
  </si>
  <si>
    <t>213 장애인안전손잡이 I자형(300)  PVC재질, L 300  개소     ( 호표 254 )</t>
  </si>
  <si>
    <t>장애인안전손잡이 - I자형</t>
  </si>
  <si>
    <t>574BF187C357BF287C747F31E7072F64EDF37A</t>
  </si>
  <si>
    <t>50A4518FDE56702E76B695D166DFD7574BF187C357BF287C747F31E7072F64EDF37A</t>
  </si>
  <si>
    <t>안전손잡이 설치</t>
  </si>
  <si>
    <t>고정단 2개</t>
  </si>
  <si>
    <t>호표 615</t>
  </si>
  <si>
    <t>50A4518FDE56702E76B695D166DFA6</t>
  </si>
  <si>
    <t>50A4518FDE56702E76B695D166DFD750A4518FDE56702E76B695D166DFA6</t>
  </si>
  <si>
    <t>214 장애인안전손잡이 I자형(400)  PVC재질, L 400  개소     ( 호표 255 )</t>
  </si>
  <si>
    <t>574BF187C357BF287C747F31E7072F64EDF379</t>
  </si>
  <si>
    <t>50A4518FDE56702E76B695D166DFD4574BF187C357BF287C747F31E7072F64EDF379</t>
  </si>
  <si>
    <t>50A4518FDE56702E76B695D166DFD450A4518FDE56702E76B695D166DFA6</t>
  </si>
  <si>
    <t>215 장애인안전손잡이 I자형(500)  PVC재질, L 500  개소     ( 호표 256 )</t>
  </si>
  <si>
    <t>574BF187C357BF287C747F31E7072F64EDF378</t>
  </si>
  <si>
    <t>50A4518FDE56702E76B695D166DFD5574BF187C357BF287C747F31E7072F64EDF378</t>
  </si>
  <si>
    <t>50A4518FDE56702E76B695D166DFD550A4518FDE56702E76B695D166DFA6</t>
  </si>
  <si>
    <t>216 장애인안전손잡이 I자형(600)  PVC재질, L 600  개소     ( 호표 257 )</t>
  </si>
  <si>
    <t>574BF187C357BF287C747F31E7072F64EDF37F</t>
  </si>
  <si>
    <t>50A4518FDE56702E76B695D166DFD2574BF187C357BF287C747F31E7072F64EDF37F</t>
  </si>
  <si>
    <t>50A4518FDE56702E76B695D166DFD250A4518FDE56702E76B695D166DFA6</t>
  </si>
  <si>
    <t>217 장애인안전손잡이 I자형(700)  PVC재질, L 700  개소     ( 호표 258 )</t>
  </si>
  <si>
    <t>574BF187C357BF287C747F31E7072F64EDF37E</t>
  </si>
  <si>
    <t>50A4518FDE56702E76B695D166DFD3574BF187C357BF287C747F31E7072F64EDF37E</t>
  </si>
  <si>
    <t>50A4518FDE56702E76B695D166DFD350A4518FDE56702E76B695D166DFA6</t>
  </si>
  <si>
    <t>218 장애인안전손잡이 I자형(800)  PVC재질, L 800  개소     ( 호표 259 )</t>
  </si>
  <si>
    <t>574BF187C357BF287C747F31E7072F64EDF37D</t>
  </si>
  <si>
    <t>50A4518FDE56702E76B695D166DFD0574BF187C357BF287C747F31E7072F64EDF37D</t>
  </si>
  <si>
    <t>50A4518FDE56702E76B695D166DFD050A4518FDE56702E76B695D166DFA6</t>
  </si>
  <si>
    <t>219 장애인안전손잡이 I자형(900)  PVC재질, L 900  개소     ( 호표 260 )</t>
  </si>
  <si>
    <t>574BF187C357BF287C747F31E7072F64EDF37C</t>
  </si>
  <si>
    <t>50A4518FDE56702E76B695D166DFD1574BF187C357BF287C747F31E7072F64EDF37C</t>
  </si>
  <si>
    <t>50A4518FDE56702E76B695D166DFD150A4518FDE56702E76B695D166DFA6</t>
  </si>
  <si>
    <t>220 장애인안전손잡이 I자형(1000)  PVC재질, L 1000  개소     ( 호표 261 )</t>
  </si>
  <si>
    <t>574BF187C357BF287C747F31E7072F64EDF373</t>
  </si>
  <si>
    <t>50A4518FDE56702E76B695D166DFDE574BF187C357BF287C747F31E7072F64EDF373</t>
  </si>
  <si>
    <t>50A4518FDE56702E76B695D166DFDE50A4518FDE56702E76B695D166DFA6</t>
  </si>
  <si>
    <t>221 장애인안전손잡이 사선형(욕조형, 500)  PVC재질, L : 550  개소     ( 호표 262 )</t>
  </si>
  <si>
    <t>PVC재질, L 550</t>
  </si>
  <si>
    <t>574BF187C357BF287C747F31E7072F64EDF372</t>
  </si>
  <si>
    <t>50A4518FDE56702E76B695D166DFDF574BF187C357BF287C747F31E7072F64EDF372</t>
  </si>
  <si>
    <t>50A4518FDE56702E76B695D166DFDF50A4518FDE56702E76B695D166DFA6</t>
  </si>
  <si>
    <t>222 장애인안전손잡이 사선형(욕조형, 850)  PVC재질, L : 850  개소     ( 호표 263 )</t>
  </si>
  <si>
    <t>PVC재질, L 850</t>
  </si>
  <si>
    <t>574BF187C357BF287C747F31E7072F64EDF371</t>
  </si>
  <si>
    <t>50A4518FDE56702E76B695D166DFDC574BF187C357BF287C747F31E7072F64EDF371</t>
  </si>
  <si>
    <t>50A4518FDE56702E76B695D166DFDC50A4518FDE56702E76B695D166DFA6</t>
  </si>
  <si>
    <t>223 장애인안전손잡이 L자형(660X350, 좌우)  PVC재질  개소     ( 호표 264 )</t>
  </si>
  <si>
    <t>PVC손잡이</t>
  </si>
  <si>
    <t>L형, 400*600</t>
  </si>
  <si>
    <t>금액제외</t>
  </si>
  <si>
    <t>571E918B8A62DC2875FA0FD10695044059A992</t>
  </si>
  <si>
    <t>50A4518FDE56702E76B693F1797153571E918B8A62DC2875FA0FD10695044059A992</t>
  </si>
  <si>
    <t>-</t>
  </si>
  <si>
    <t>자재비할증</t>
  </si>
  <si>
    <t>50A4518FDE56702E76B693F1797153517EA18351594D207DE34AE1ACB8001</t>
  </si>
  <si>
    <t>50A4518FDE56702E76B693F179715350A4518FDE56702E76B695D166DFA6</t>
  </si>
  <si>
    <t>224 장애인안전손잡이 L자형(660X660, 좌우)  PVC재질  개소     ( 호표 265 )</t>
  </si>
  <si>
    <t>50A4518FDE56702E76B693F1797154571E918B8A62DC2875FA0FD10695044059A992</t>
  </si>
  <si>
    <t>50A4518FDE56702E76B693F1797154517EA18351594D207DE34AE1ACB8001</t>
  </si>
  <si>
    <t>50A4518FDE56702E76B693F179715450A4518FDE56702E76B695D166DFA6</t>
  </si>
  <si>
    <t>225 장애인안전손잡이 L자형(900X660, 좌우)  PVC재질  개소     ( 호표 266 )</t>
  </si>
  <si>
    <t>50A4518FDE56702E76B693F1797155571E918B8A62DC2875FA0FD10695044059A992</t>
  </si>
  <si>
    <t>50A4518FDE56702E76B693F1797155517EA18351594D207DE34AE1ACB8001</t>
  </si>
  <si>
    <t>50A4518FDE56702E76B693F179715550A4518FDE56702E76B695D166DFA6</t>
  </si>
  <si>
    <t>226 장애인안전손잡이 U자형(고정식, L 600)  PVC재질  개소     ( 호표 267 )</t>
  </si>
  <si>
    <t>장애인안전손잡이 U자형(고정식, L 600)</t>
  </si>
  <si>
    <t>571E918B8A62DC2875FA0FD1069504432D070C</t>
  </si>
  <si>
    <t>50A4518FDE56702E76B693F1797156571E918B8A62DC2875FA0FD1069504432D070C</t>
  </si>
  <si>
    <t>고정단 3개</t>
  </si>
  <si>
    <t>호표 616</t>
  </si>
  <si>
    <t>50A4518FDE56702E76B695D166DCD2</t>
  </si>
  <si>
    <t>50A4518FDE56702E76B693F179715650A4518FDE56702E76B695D166DCD2</t>
  </si>
  <si>
    <t>227 장애인안전손잡이 U자형(접이식, L 600)  PVC재질  개소     ( 호표 268 )</t>
  </si>
  <si>
    <t>장애인안전손잡이 U자형(접이식, L 600)</t>
  </si>
  <si>
    <t>571E918B8A62DC2875FA0FD1069504432D04B7</t>
  </si>
  <si>
    <t>50A4518FDE56702E76B693F1797157571E918B8A62DC2875FA0FD1069504432D04B7</t>
  </si>
  <si>
    <t>50A4518FDE56702E76B693F179715750A4518FDE56702E76B695D166DCD2</t>
  </si>
  <si>
    <t>228 장애인안전손잡이 U자형(접이식, L 700)  PVC재질  개소     ( 호표 269 )</t>
  </si>
  <si>
    <t>장애인안전손잡이 U자형(접이식, L 700)</t>
  </si>
  <si>
    <t>571E918B8A62DC2875FA0FD1069504432D028A</t>
  </si>
  <si>
    <t>50A4518FDE56702E76B693F1797158571E918B8A62DC2875FA0FD1069504432D028A</t>
  </si>
  <si>
    <t>50A4518FDE56702E76B693F179715850A4518FDE56702E76B695D166DCD2</t>
  </si>
  <si>
    <t>229 장애인안전손잡이 U자형(접이식, L 800)  PVC재질  개소     ( 호표 270 )</t>
  </si>
  <si>
    <t>50A4518FDE56702E76B693F1797159571E918B8A62DC2875FA0FD1069504432D028A</t>
  </si>
  <si>
    <t>50A4518FDE56702E76B693F1797159517EA18351594D207DE34AE1ACB8001</t>
  </si>
  <si>
    <t>50A4518FDE56702E76B693F179715950A4518FDE56702E76B695D166DCD2</t>
  </si>
  <si>
    <t>230 수직대변기용안전손잡이(U형)  PVC재질  개소     ( 호표 271 )</t>
  </si>
  <si>
    <t>장애인안전손잡이 수직형</t>
  </si>
  <si>
    <t>571E918B8A62DC2875FA0FD1069504432D0391</t>
  </si>
  <si>
    <t>50A4518FDE56702E76B693F1797049571E918B8A62DC2875FA0FD1069504432D0391</t>
  </si>
  <si>
    <t>50A4518FDE56702E76B693F179704950A4518FDE56702E76B695D166DCD2</t>
  </si>
  <si>
    <t>231 세면기용안전손잡이  PVC재질(L:800)  개소     ( 호표 272 )</t>
  </si>
  <si>
    <t>장애인안전손잡이 세면기용</t>
  </si>
  <si>
    <t>571E918B8A62DC2875FA0FD1069504432C61A8</t>
  </si>
  <si>
    <t>50A4518FDE56702E76B693F1797048571E918B8A62DC2875FA0FD1069504432C61A8</t>
  </si>
  <si>
    <t>고정단 4개</t>
  </si>
  <si>
    <t>호표 617</t>
  </si>
  <si>
    <t>50A4518FDE56702E76B695D166DDF8</t>
  </si>
  <si>
    <t>50A4518FDE56702E76B693F179704850A4518FDE56702E76B695D166DDF8</t>
  </si>
  <si>
    <t>232 양변기용안전손잡이  U형(수직 대변기용)안전손잡이, TSG-025 500×700×R90  개소     ( 호표 273 )</t>
  </si>
  <si>
    <t>장애자용손잡이</t>
  </si>
  <si>
    <t>대변기-일반식</t>
  </si>
  <si>
    <t>574BF187C357BF287C747F31E7072F64EDF308</t>
  </si>
  <si>
    <t>50A4518FDE56702E76B693F179704B574BF187C357BF287C747F31E7072F64EDF308</t>
  </si>
  <si>
    <t>50A4518FDE56702E76B693F179704B50A4518FDE56702E76B695D166DCD2</t>
  </si>
  <si>
    <t>234 실외기거치대난간  기본형, 스텐형  m     ( 호표 274 )</t>
  </si>
  <si>
    <t>기계구조용스테인리스강관</t>
  </si>
  <si>
    <t>기계구조용스테인리스강관, ∮50.8*1.5mm</t>
  </si>
  <si>
    <t>57397184C63EA72B710F135145395331E49A4D</t>
  </si>
  <si>
    <t>5062D1862E14FC2E7C705F2109ABB157397184C63EA72B710F135145395331E49A4D</t>
  </si>
  <si>
    <t>기계구조용스테인리스강관, ∮25.4*1.2mm</t>
  </si>
  <si>
    <t>57397184C63EA72B710F135145395331EBCE9B</t>
  </si>
  <si>
    <t>5062D1862E14FC2E7C705F2109ABB157397184C63EA72B710F135145395331EBCE9B</t>
  </si>
  <si>
    <t>세트앵커</t>
  </si>
  <si>
    <t>세트앵커, M10*L75mm</t>
  </si>
  <si>
    <t>574BF187C357BF21798FA771D67933E2393016</t>
  </si>
  <si>
    <t>5062D1862E14FC2E7C705F2109ABB1574BF187C357BF21798FA771D67933E2393016</t>
  </si>
  <si>
    <t>스테인리스 CAP</t>
  </si>
  <si>
    <t>D60*1.2t</t>
  </si>
  <si>
    <t>호표 618</t>
  </si>
  <si>
    <t>5062D1862E254722740A2D51F6408F</t>
  </si>
  <si>
    <t>5062D1862E14FC2E7C705F2109ABB15062D1862E254722740A2D51F6408F</t>
  </si>
  <si>
    <t>용접식난간 설치</t>
  </si>
  <si>
    <t>현장제작 설치, 경량철물(스테인리스)</t>
  </si>
  <si>
    <t>호표 619</t>
  </si>
  <si>
    <t>5062D1862E25472274250B113E5B69</t>
  </si>
  <si>
    <t>5062D1862E14FC2E7C705F2109ABB15062D1862E25472274250B113E5B69</t>
  </si>
  <si>
    <t>철강설, 스텐레스, 작업설부산물</t>
  </si>
  <si>
    <t>5766A1804743792974A953E1D962FB22FA7E8B</t>
  </si>
  <si>
    <t>5062D1862E14FC2E7C705F2109ABB15766A1804743792974A953E1D962FB22FA7E8B</t>
  </si>
  <si>
    <t>235 계단용핸드레일(안전난간,PVC)  수직간살 / 사각계단형 / PVC커버 / 1,200(W) × 950(H)  M     ( 호표 275 )</t>
  </si>
  <si>
    <t>기계구조용스테인리스강관, ∮38.1*1.5mm</t>
  </si>
  <si>
    <t>57397184C63EA72B710F13514419FEE7BFD8A9</t>
  </si>
  <si>
    <t>5062D1862E14FC2E7C705F2109AAAB57397184C63EA72B710F13514419FEE7BFD8A9</t>
  </si>
  <si>
    <t>기계구조용스테인리스강관, ∮25.4*1.5mm</t>
  </si>
  <si>
    <t>57397184C63EA72B710F135145395331EBCE98</t>
  </si>
  <si>
    <t>5062D1862E14FC2E7C705F2109AAAB57397184C63EA72B710F135145395331EBCE98</t>
  </si>
  <si>
    <t>5062D1862E14FC2E7C705F2109AAAB574BF187C357BF21798FA771D67933E2393016</t>
  </si>
  <si>
    <t>5062D1862E14FC2E7C705F2109AAAB5062D1862E254722740A2D51F6408F</t>
  </si>
  <si>
    <t>5062D1862E14FC2E7C705F2109AAAB5062D1862E25472274250B113E5B69</t>
  </si>
  <si>
    <t>5062D1862E14FC2E7C705F2109AAAB5766A1804743792974A953E1D962FB22FA7E8B</t>
  </si>
  <si>
    <t>계단용핸드레일 PVC커버</t>
  </si>
  <si>
    <t>Ø38</t>
  </si>
  <si>
    <t>571E918AB7522A2C73525B115AD0678F35C301</t>
  </si>
  <si>
    <t>5062D1862E14FC2E7C705F2109AAAB571E918AB7522A2C73525B115AD0678F35C301</t>
  </si>
  <si>
    <t>236 계단용핸드레일(안전난간,스텐)  수직간살 / 장식형(클래식) / 1,500(W) × 1,200(H)  m     ( 호표 276 )</t>
  </si>
  <si>
    <t>5062D1862E14FC2E7C705F2109A98457397184C63EA72B710F135145395331E49A4D</t>
  </si>
  <si>
    <t>기계구조용스테인리스강관, ∮31.8*1.5mm</t>
  </si>
  <si>
    <t>57397184C63EA72B710F135145395331E49899</t>
  </si>
  <si>
    <t>5062D1862E14FC2E7C705F2109A98457397184C63EA72B710F135145395331E49899</t>
  </si>
  <si>
    <t>5062D1862E14FC2E7C705F2109A984574BF187C357BF21798FA771D67933E2393016</t>
  </si>
  <si>
    <t>5062D1862E14FC2E7C705F2109A9845062D1862E254722740A2D51F6408F</t>
  </si>
  <si>
    <t>5062D1862E14FC2E7C705F2109A9845062D1862E25472274250B113E5B69</t>
  </si>
  <si>
    <t>5062D1862E14FC2E7C705F2109A9845766A1804743792974A953E1D962FB22FA7E8B</t>
  </si>
  <si>
    <t>237 안전난간  PVC 또는 스탠재질, 칼라(벽대비색)  m     ( 호표 277 )</t>
  </si>
  <si>
    <t>5062D1862E14FC2E7C705F2109A8FD57397184C63EA72B710F135145395331E49A4D</t>
  </si>
  <si>
    <t>5062D1862E14FC2E7C705F2109A8FD57397184C63EA72B710F135145395331E49899</t>
  </si>
  <si>
    <t>5062D1862E14FC2E7C705F2109A8FD574BF187C357BF21798FA771D67933E2393016</t>
  </si>
  <si>
    <t>5062D1862E14FC2E7C705F2109A8FD5062D1862E254722740A2D51F6408F</t>
  </si>
  <si>
    <t>5062D1862E14FC2E7C705F2109A8FD5062D1862E25472274250B113E5B69</t>
  </si>
  <si>
    <t>5062D1862E14FC2E7C705F2109A8FD5766A1804743792974A953E1D962FB22FA7E8B</t>
  </si>
  <si>
    <t>238 칼라장애인안전손잡이 I자형(L500)  PVC재질, 칼라(벽대비색)  개소     ( 호표 278 )</t>
  </si>
  <si>
    <t>50A4518FDE56702E76B695D166DFDD574BF187C357BF287C747F31E7072F64EDF378</t>
  </si>
  <si>
    <t>50A4518FDE56702E76B695D166DFDD50A4518FDE56702E76B695D166DFA6</t>
  </si>
  <si>
    <t>239 칼라장애인안전손잡이 사선형(욕조형, L500)  PVC재질, 칼라(벽대비색)  개소     ( 호표 279 )</t>
  </si>
  <si>
    <t>50A4518FDE56702E76B695D166DFDA574BF187C357BF287C747F31E7072F64EDF378</t>
  </si>
  <si>
    <t>50A4518FDE56702E76B695D166DFDA50A4518FDE56702E76B695D166DFA6</t>
  </si>
  <si>
    <t>240 칼라장애인안전손잡이 L자형(660X660, 좌우)  PVC재질, 칼라(벽대비색)  개소     ( 호표 280 )</t>
  </si>
  <si>
    <t>50A4518FDE56702E76B693F17977F9571E918B8A62DC2875FA0FD10695044059A992</t>
  </si>
  <si>
    <t>50A4518FDE56702E76B693F17977F9517EA18351594D207DE34AE1ACB8001</t>
  </si>
  <si>
    <t>50A4518FDE56702E76B693F17977F950A4518FDE56702E76B695D166DFA6</t>
  </si>
  <si>
    <t>241 칼라장애인안전손잡이 U자형(고정식, L 600)  PVC재질, 칼라(벽대비색)  개소     ( 호표 281 )</t>
  </si>
  <si>
    <t>50A4518FDE56702E76B693F17977F8571E918B8A62DC2875FA0FD1069504432D070C</t>
  </si>
  <si>
    <t>50A4518FDE56702E76B693F17977F850A4518FDE56702E76B695D166DCD2</t>
  </si>
  <si>
    <t>242 칼라장애인안전손잡이 U자형(접이식, L 600)  PVC재질, 칼라(벽대비색)  개소     ( 호표 282 )</t>
  </si>
  <si>
    <t>50A4518FDE56702E76B693F17977FB571E918B8A62DC2875FA0FD1069504432D04B7</t>
  </si>
  <si>
    <t>50A4518FDE56702E76B693F17977FB50A4518FDE56702E76B695D166DCD2</t>
  </si>
  <si>
    <t>243 칼라수직대변기용안전손잡이(U형)  PVC재질, 칼라(벽대비색)  개소     ( 호표 283 )</t>
  </si>
  <si>
    <t>50A4518FDE56702E76B693F17977FA571E918B8A62DC2875FA0FD1069504432D0391</t>
  </si>
  <si>
    <t>50A4518FDE56702E76B693F17977FA50A4518FDE56702E76B695D166DCD2</t>
  </si>
  <si>
    <t>244 칼라세면기용안전손잡이  PVC재질(L:800), 칼라(벽대비색)  개소     ( 호표 284 )</t>
  </si>
  <si>
    <t>50A4518FDE56702E76B693F17977FD571E918B8A62DC2875FA0FD1069504432C61A8</t>
  </si>
  <si>
    <t>50A4518FDE56702E76B693F17977FD50A4518FDE56702E76B695D166DDF8</t>
  </si>
  <si>
    <t>245 고무경사로  휠체어이동가능  개     ( 호표 285 )</t>
  </si>
  <si>
    <t>고무경사로</t>
  </si>
  <si>
    <t>571E918B8A62DC2875FA0FD10695044434785C</t>
  </si>
  <si>
    <t>5062E18466AC9E2873B975B1469B0E571E918B8A62DC2875FA0FD10695044434785C</t>
  </si>
  <si>
    <t>경사로 설치</t>
  </si>
  <si>
    <t>호표 620</t>
  </si>
  <si>
    <t>5062E18466AC9E2873B97391FE82BD</t>
  </si>
  <si>
    <t>5062E18466AC9E2873B975B1469B0E5062E18466AC9E2873B97391FE82BD</t>
  </si>
  <si>
    <t>246 휠체어경사로(PE)1단  1단 700*220*50  개     ( 호표 286 )</t>
  </si>
  <si>
    <t>휠체어경사로(PE)1단</t>
  </si>
  <si>
    <t>571E918B8A62DC2875FA0FD106950444347962</t>
  </si>
  <si>
    <t>5062E18466AC9E2873B975B1469B0D571E918B8A62DC2875FA0FD106950444347962</t>
  </si>
  <si>
    <t>5062E18466AC9E2873B975B1469B0D5062E18466AC9E2873B97391FE82BD</t>
  </si>
  <si>
    <t>247 휠체어경사로(PE)2단  2단 700*320*70  개     ( 호표 287 )</t>
  </si>
  <si>
    <t>휠체어경사로(PE)2단</t>
  </si>
  <si>
    <t>571E918B8A62DC2875FA0FD106950444347A09</t>
  </si>
  <si>
    <t>5062E18466AC9E2873B975B1469B0C571E918B8A62DC2875FA0FD106950444347A09</t>
  </si>
  <si>
    <t>5062E18466AC9E2873B975B1469B0C5062E18466AC9E2873B97391FE82BD</t>
  </si>
  <si>
    <t>248 휠체어경사로(PE)3단  3단 700*420*90  개     ( 호표 288 )</t>
  </si>
  <si>
    <t>휠체어경사로(PE)3단</t>
  </si>
  <si>
    <t>571E918B8A62DC2875FA0FD106950444347B10</t>
  </si>
  <si>
    <t>5062E18466AC9E2873B975B1469B03571E918B8A62DC2875FA0FD106950444347B10</t>
  </si>
  <si>
    <t>5062E18466AC9E2873B975B1469B035062E18466AC9E2873B97391FE82BD</t>
  </si>
  <si>
    <t>249 휠체어경사로(PE)4단  4단 700*520*120  개     ( 호표 289 )</t>
  </si>
  <si>
    <t>휠체어경사로(PE)4단</t>
  </si>
  <si>
    <t>571E918B8A62DC2875FA0FD106950444347C37</t>
  </si>
  <si>
    <t>5062E18466AC9E2873B975B1469B02571E918B8A62DC2875FA0FD106950444347C37</t>
  </si>
  <si>
    <t>5062E18466AC9E2873B975B1469B025062E18466AC9E2873B97391FE82BD</t>
  </si>
  <si>
    <t>250 휠체어경사로(PE)5단  5단 700*620*140  개     ( 호표 290 )</t>
  </si>
  <si>
    <t>휠체어경사로(PE)5단</t>
  </si>
  <si>
    <t>571E918B8A62DC2875FA0FD106950444347DDD</t>
  </si>
  <si>
    <t>5062E18466AC9E2873B975B1469A65571E918B8A62DC2875FA0FD106950444347DDD</t>
  </si>
  <si>
    <t>5062E18466AC9E2873B975B1469A655062E18466AC9E2873B97391FE82BD</t>
  </si>
  <si>
    <t>251 휠체어경사로(PE)6단  6단 700*720*160  개     ( 호표 291 )</t>
  </si>
  <si>
    <t>휠체어경사로(PE)6단</t>
  </si>
  <si>
    <t>571E918B8A62DC2875FA0FD106950444347EE4</t>
  </si>
  <si>
    <t>5062E18466AC9E2873B975B1469A64571E918B8A62DC2875FA0FD106950444347EE4</t>
  </si>
  <si>
    <t>5062E18466AC9E2873B975B1469A645062E18466AC9E2873B97391FE82BD</t>
  </si>
  <si>
    <t>252 휠체어경사로(PE)7단  7단 700*820*180  개     ( 호표 292 )</t>
  </si>
  <si>
    <t>휠체어경사로(PE)7단</t>
  </si>
  <si>
    <t>571E918B8A62DC2875FA0FD106950444347F8B</t>
  </si>
  <si>
    <t>5062E18466AC9E2873B975B1469A67571E918B8A62DC2875FA0FD106950444347F8B</t>
  </si>
  <si>
    <t>5062E18466AC9E2873B975B1469A675062E18466AC9E2873B97391FE82BD</t>
  </si>
  <si>
    <t>253 휠체어경사로(PE)8단  8단 700*920*200  개     ( 호표 293 )</t>
  </si>
  <si>
    <t>휠체어경사로(PE)8단</t>
  </si>
  <si>
    <t>571E918B8A62DC2875FA0FD106950444347006</t>
  </si>
  <si>
    <t>5062E18466AC9E2873B975B1469A66571E918B8A62DC2875FA0FD106950444347006</t>
  </si>
  <si>
    <t>5062E18466AC9E2873B975B1469A665062E18466AC9E2873B97391FE82BD</t>
  </si>
  <si>
    <t>254 휠체어경사로(PE)) (1단)  1단 900*400*50  개     ( 호표 294 )</t>
  </si>
  <si>
    <t>휠체어경사로(PE)) (1단)</t>
  </si>
  <si>
    <t>571E918B8A62DC2875FA0FD106950447887754</t>
  </si>
  <si>
    <t>5062E18466AC9E2873B975B1469A61571E918B8A62DC2875FA0FD106950447887754</t>
  </si>
  <si>
    <t>5062E18466AC9E2873B975B1469A615062E18466AC9E2873B97391FE82BD</t>
  </si>
  <si>
    <t>255 휠체어경사로(PE) (2단)  2단 700*600*70  개     ( 호표 295 )</t>
  </si>
  <si>
    <t>5062E18466AC9E2873B975B1469A60571E918B8A62DC2875FA0FD106950444347A09</t>
  </si>
  <si>
    <t>재료비할증</t>
  </si>
  <si>
    <t>5062E18466AC9E2873B975B1469A60517EA18351594D207DE34AE1ACB8001</t>
  </si>
  <si>
    <t>5062E18466AC9E2873B975B1469A605062E18466AC9E2873B97391FE82BD</t>
  </si>
  <si>
    <t>256 휠체어경사로(PE) (3단,1)  3단 700*800*100  개     ( 호표 296 )</t>
  </si>
  <si>
    <t>5062E18466AC9E2873B975B1469A63571E918B8A62DC2875FA0FD106950444347B10</t>
  </si>
  <si>
    <t>5062E18466AC9E2873B975B1469A63517EA18351594D207DE34AE1ACB8001</t>
  </si>
  <si>
    <t>5062E18466AC9E2873B975B1469A635062E18466AC9E2873B97391FE82BD</t>
  </si>
  <si>
    <t>257 휠체어경사로(PE) (4단,1)  4단 700*1000*120~150  개     ( 호표 297 )</t>
  </si>
  <si>
    <t>5062E18466AC9E2873B975B1469A62571E918B8A62DC2875FA0FD106950444347C37</t>
  </si>
  <si>
    <t>5062E18466AC9E2873B975B1469A62517EA18351594D207DE34AE1ACB8001</t>
  </si>
  <si>
    <t>5062E18466AC9E2873B975B1469A625062E18466AC9E2873B97391FE82BD</t>
  </si>
  <si>
    <t>258 휠체어경사로(PE) (5단,1)  5단 700*1200*140~180  개     ( 호표 298 )</t>
  </si>
  <si>
    <t>5062E18466AC9E2873B975B1469A6D571E918B8A62DC2875FA0FD106950444347DDD</t>
  </si>
  <si>
    <t>5062E18466AC9E2873B975B1469A6D517EA18351594D207DE34AE1ACB8001</t>
  </si>
  <si>
    <t>5062E18466AC9E2873B975B1469A6D5062E18466AC9E2873B97391FE82BD</t>
  </si>
  <si>
    <t>259 휠체어경사로(PE) (6단,1)  6단 700*1400*160~220  개     ( 호표 299 )</t>
  </si>
  <si>
    <t>5062E18466AC9E2873B975B1469A6C571E918B8A62DC2875FA0FD106950444347EE4</t>
  </si>
  <si>
    <t>5062E18466AC9E2873B975B1469A6C517EA18351594D207DE34AE1ACB8001</t>
  </si>
  <si>
    <t>5062E18466AC9E2873B975B1469A6C5062E18466AC9E2873B97391FE82BD</t>
  </si>
  <si>
    <t>260 휠체어경사로(PE) (7단,1)  7단 700*1600*180~250  개     ( 호표 300 )</t>
  </si>
  <si>
    <t>5062E18466AC9E2873B975B146995E571E918B8A62DC2875FA0FD106950444347F8B</t>
  </si>
  <si>
    <t>5062E18466AC9E2873B975B146995E517EA18351594D207DE34AE1ACB8001</t>
  </si>
  <si>
    <t>5062E18466AC9E2873B975B146995E5062E18466AC9E2873B97391FE82BD</t>
  </si>
  <si>
    <t>261 휠체어경사로(PE) (3단,2)  3단 1200*600*70~100  개     ( 호표 301 )</t>
  </si>
  <si>
    <t>5062E18466AC9E2873B975B146995F571E918B8A62DC2875FA0FD106950444347B10</t>
  </si>
  <si>
    <t>5062E18466AC9E2873B975B146995F517EA18351594D207DE34AE1ACB8001</t>
  </si>
  <si>
    <t>5062E18466AC9E2873B975B146995F5062E18466AC9E2873B97391FE82BD</t>
  </si>
  <si>
    <t>262 휠체어경사로(PE) (4단,2)  4단 1200*800*100~120  개     ( 호표 302 )</t>
  </si>
  <si>
    <t>5062E18466AC9E2873B975B146995C571E918B8A62DC2875FA0FD106950444347C37</t>
  </si>
  <si>
    <t>5062E18466AC9E2873B975B146995C517EA18351594D207DE34AE1ACB8001</t>
  </si>
  <si>
    <t>5062E18466AC9E2873B975B146995C5062E18466AC9E2873B97391FE82BD</t>
  </si>
  <si>
    <t>263 휠체어경사로(PE) (5단,2)  5단 12001000*120~150  개     ( 호표 303 )</t>
  </si>
  <si>
    <t>5062E18466AC9E2873B975B146995D571E918B8A62DC2875FA0FD106950444347DDD</t>
  </si>
  <si>
    <t>5062E18466AC9E2873B975B146995D517EA18351594D207DE34AE1ACB8001</t>
  </si>
  <si>
    <t>5062E18466AC9E2873B975B146995D5062E18466AC9E2873B97391FE82BD</t>
  </si>
  <si>
    <t>264 휠체어경사로(PE) (6단,2)  6단 1200*1200*140~180  개     ( 호표 304 )</t>
  </si>
  <si>
    <t>5062E18466AC9E2873B975B146995A571E918B8A62DC2875FA0FD106950444347EE4</t>
  </si>
  <si>
    <t>5062E18466AC9E2873B975B146995A517EA18351594D207DE34AE1ACB8001</t>
  </si>
  <si>
    <t>5062E18466AC9E2873B975B146995A5062E18466AC9E2873B97391FE82BD</t>
  </si>
  <si>
    <t>265 휠체어경사로(PE) (7단,2)  7단 1200*1400*160~220  개     ( 호표 305 )</t>
  </si>
  <si>
    <t>5062E18466AC9E2873B975B146995B571E918B8A62DC2875FA0FD106950444347F8B</t>
  </si>
  <si>
    <t>5062E18466AC9E2873B975B146995B517EA18351594D207DE34AE1ACB8001</t>
  </si>
  <si>
    <t>5062E18466AC9E2873B975B146995B5062E18466AC9E2873B97391FE82BD</t>
  </si>
  <si>
    <t>266 휠체어경사로(PE) (8단)  8단 1200*1600*180~250  개     ( 호표 306 )</t>
  </si>
  <si>
    <t>5062E18466AC9E2873B975B1469958571E918B8A62DC2875FA0FD106950444347006</t>
  </si>
  <si>
    <t>5062E18466AC9E2873B975B1469958517EA18351594D207DE34AE1ACB8001</t>
  </si>
  <si>
    <t>5062E18466AC9E2873B975B14699585062E18466AC9E2873B97391FE82BD</t>
  </si>
  <si>
    <t>267 휠체어경사로(PE) (9단)  9단1200*1800*220~300  개     ( 호표 307 )</t>
  </si>
  <si>
    <t>5062E18466AC9E2873B975B1469959571E918B8A62DC2875FA0FD106950444347006</t>
  </si>
  <si>
    <t>5062E18466AC9E2873B975B1469959517EA18351594D207DE34AE1ACB8001</t>
  </si>
  <si>
    <t>5062E18466AC9E2873B975B14699595062E18466AC9E2873B97391FE82BD</t>
  </si>
  <si>
    <t>268 접이식이동경사로  폈을때 L1,000×W900 / 접었을때 L1,000×W450  개     ( 호표 308 )</t>
  </si>
  <si>
    <t>접이식이동경사판</t>
  </si>
  <si>
    <t>910*756</t>
  </si>
  <si>
    <t>571E918B8A62DC2875FA0FD1069504420705BB</t>
  </si>
  <si>
    <t>5062E18466AC9E2873B975B1469956571E918B8A62DC2875FA0FD1069504420705BB</t>
  </si>
  <si>
    <t>5062E18466AC9E2873B975B1469956517EA18351594D207DE34AE1ACB8001</t>
  </si>
  <si>
    <t>5062E18466AC9E2873B975B14699565062E18466AC9E2873B97391FE82BD</t>
  </si>
  <si>
    <t>269 이동식경사로(W900)  W900  개     ( 호표 309 )</t>
  </si>
  <si>
    <t>5062E18466AC9E2873B975B1469957571E918B8A62DC2875FA0FD106950447887754</t>
  </si>
  <si>
    <t>5062E18466AC9E2873B975B14699575062E18466AC9E2873B97391FE82BD</t>
  </si>
  <si>
    <t>270 이동식경사로(W1200)  w1,200  개     ( 호표 310 )</t>
  </si>
  <si>
    <t>5062E18466AC9E2873B975B14698B7571E918B8A62DC2875FA0FD106950447887754</t>
  </si>
  <si>
    <t>5062E18466AC9E2873B975B14698B7517EA18351594D207DE34AE1ACB8001</t>
  </si>
  <si>
    <t>5062E18466AC9E2873B975B14698B75062E18466AC9E2873B97391FE82BD</t>
  </si>
  <si>
    <t>271 문턱경사로(1)  900*400*30~50  개     ( 호표 311 )</t>
  </si>
  <si>
    <t>5062E18466AC9E2873B975B14698B6571E918B8A62DC2875FA0FD106950447887754</t>
  </si>
  <si>
    <t>5062E18466AC9E2873B975B14698B65062E18466AC9E2873B97391FE82BD</t>
  </si>
  <si>
    <t>272 문턱경사로(2)  W900 × L600 × H70  개     ( 호표 312 )</t>
  </si>
  <si>
    <t>문턱경사로</t>
  </si>
  <si>
    <t>571E918B8A62DC2875FA0FD106950446E3BBFE</t>
  </si>
  <si>
    <t>5062E18466AC9E2873B975B14698B5571E918B8A62DC2875FA0FD106950446E3BBFE</t>
  </si>
  <si>
    <t>5062E18466AC9E2873B975B14698B55062E18466AC9E2873B97391FE82BD</t>
  </si>
  <si>
    <t>274 문턱제거  무근콘크리트 깨기, 콘크리트이음면 정리, 장판설치  개소     ( 호표 313 )</t>
  </si>
  <si>
    <t>콘크리트구조물 헐기(소형장비)</t>
  </si>
  <si>
    <t>전기식, 무근</t>
  </si>
  <si>
    <t>호표 621</t>
  </si>
  <si>
    <t>50636187C2A4722A7A19DEF1B90854</t>
  </si>
  <si>
    <t>5062018289961B2A7D982A519799D950636187C2A4722A7A19DEF1B90854</t>
  </si>
  <si>
    <t>5062018289961B2A7D982A519799D95062018289961B2A7D982A519799DD</t>
  </si>
  <si>
    <t>비닐타일 깔기</t>
  </si>
  <si>
    <t>비닐타일, 2.0*300*300mm, 디럭스타일</t>
  </si>
  <si>
    <t>호표 622</t>
  </si>
  <si>
    <t>5062818DEFA19B26760F53F12955BF</t>
  </si>
  <si>
    <t>5062018289961B2A7D982A519799D95062818DEFA19B26760F53F12955BF</t>
  </si>
  <si>
    <t>275-01 콘크리트면정리  3.6m 이하  ㎡     ( 호표 314 )</t>
  </si>
  <si>
    <t>견출공</t>
  </si>
  <si>
    <t>50BD918C688C362B7F01FAA131B8D1CFECF5D3</t>
  </si>
  <si>
    <t>5062018289961B2A7D982A519799DD50BD918C688C362B7F01FAA131B8D1CFECF5D3</t>
  </si>
  <si>
    <t>5062018289961B2A7D982A519799DD517EA18351594D207DE34AE1ACB8001</t>
  </si>
  <si>
    <t>275-02 콘크리트면정리  3.6m 초과  ㎡     ( 호표 315 )</t>
  </si>
  <si>
    <t>5062018289961B2A7D982A519799DE50BD918C688C362B7F01FAA131B8D1CFECF5D3</t>
  </si>
  <si>
    <t>5062018289961B2A7D982A519799DE517EA18351594D207DE34AE1ACB8001</t>
  </si>
  <si>
    <t>275-03 콘크리트면정리  3.6m 이하, 천장  ㎡     ( 호표 316 )</t>
  </si>
  <si>
    <t>5062018289961B2A7D982A519799DF50BD918C688C362B7F01FAA131B8D1CFECF5D3</t>
  </si>
  <si>
    <t>인력품의 20%</t>
  </si>
  <si>
    <t>5062018289961B2A7D982A519799DF517EA18351594D207DE34AE1ACBB002</t>
  </si>
  <si>
    <t>5062018289961B2A7D982A519799DF517EA18351594D207DE34AE1ACB8001</t>
  </si>
  <si>
    <t>275-04 콘크리트면정리  3.6m 초과, 천장  ㎡     ( 호표 317 )</t>
  </si>
  <si>
    <t>5062018289961B2A7D982A519799D850BD918C688C362B7F01FAA131B8D1CFECF5D3</t>
  </si>
  <si>
    <t>5062018289961B2A7D982A519799D8517EA18351594D207DE34AE1ACB8001</t>
  </si>
  <si>
    <t>5062018289961B2A7D982A519799D8517EA18351594D207DE34AE1ACBB002</t>
  </si>
  <si>
    <t>276 화재경보기  분리형  개     ( 호표 318 )</t>
  </si>
  <si>
    <t>화재경보장치</t>
  </si>
  <si>
    <t>수동발신기, 시각경보기, 15cd</t>
  </si>
  <si>
    <t>57391182598D292C70ED43C1ED7AEF01F31404</t>
  </si>
  <si>
    <t>502891841DE19F2374138DD1662C1E57391182598D292C70ED43C1ED7AEF01F31404</t>
  </si>
  <si>
    <t>502891841DE19F2374138DD1662C1E50BD918C688C362B7F01FAA131B8D1CFECF06A</t>
  </si>
  <si>
    <t>502891841DE19F2374138DD1662C1E517EA18351594D207DE34AE1ACB8001</t>
  </si>
  <si>
    <t>277 화재감지기 (연기감지기)  단독경보형, 연기감지기  개     ( 호표 319 )</t>
  </si>
  <si>
    <t>화재감지기 (연기감지기)</t>
  </si>
  <si>
    <t>단독경보형</t>
  </si>
  <si>
    <t>57391182598D292C70ED43C1ED7AEF01970ED0</t>
  </si>
  <si>
    <t>502891841DE19F2374138BF17944F657391182598D292C70ED43C1ED7AEF01970ED0</t>
  </si>
  <si>
    <t>502891841DE19F2374138BF17944F650BD918C688C362B7F01FAA131B8D1CFECF06A</t>
  </si>
  <si>
    <t>502891841DE19F2374138BF17944F6517EA18351594D207DE34AE1ACB8001</t>
  </si>
  <si>
    <t>278 화재감지기 (정온식감지기)  단독경보형, 정온식감지기  개     ( 호표 320 )</t>
  </si>
  <si>
    <t>연기감지기</t>
  </si>
  <si>
    <t>연기감지기, 열감지기, 정온식스포트형</t>
  </si>
  <si>
    <t>57391182598D292C70ED0461E75D029006C6AB</t>
  </si>
  <si>
    <t>502891841DE19F2374138DD1662C6E57391182598D292C70ED0461E75D029006C6AB</t>
  </si>
  <si>
    <t>502891841DE19F2374138DD1662C6E50BD918C688C362B7F01FAA131B8D1CFECF06A</t>
  </si>
  <si>
    <t>502891841DE19F2374138DD1662C6E517EA18351594D207DE34AE1ACB8001</t>
  </si>
  <si>
    <t>280 가스누설경보기    개     ( 호표 321 )</t>
  </si>
  <si>
    <t>가스누설경보기</t>
  </si>
  <si>
    <t>57391182598D292C70ED43C1ED7AEF01970ED3</t>
  </si>
  <si>
    <t>502891841DE19F2374138DD1662C1D57391182598D292C70ED43C1ED7AEF01970ED3</t>
  </si>
  <si>
    <t>502891841DE19F2374138DD1662C1D50BD918C688C362B7F01FAA131B8D1CFECF06A</t>
  </si>
  <si>
    <t>502891841DE19F2374138DD1662C1D517EA18351594D207DE34AE1ACB8001</t>
  </si>
  <si>
    <t>281 시각화재경보기  DST-W P, DC24V, 방수형, 동기식  개     ( 호표 322 )</t>
  </si>
  <si>
    <t>502891841DE19F237413A8B1C1EBFB57391182598D292C70ED43C1ED7AEF01F31404</t>
  </si>
  <si>
    <t>502891841DE19F237413A8B1C1EBFB50BD918C688C362B7F01FAA131B8D1CFECF06A</t>
  </si>
  <si>
    <t>502891841DE19F237413A8B1C1EBFB517EA18351594D207DE34AE1ACB8001</t>
  </si>
  <si>
    <t>시각경보기용 동기장치</t>
  </si>
  <si>
    <t>DC24V</t>
  </si>
  <si>
    <t>57391182598D292C70ED43C1ED7AEF01970FF9</t>
  </si>
  <si>
    <t>502891841DE19F237413A8B1C1EBFB57391182598D292C70ED43C1ED7AEF01970FF9</t>
  </si>
  <si>
    <t>283 도어창문손잡이  43×103  개     ( 호표 323 )</t>
  </si>
  <si>
    <t>도어창문손잡이</t>
  </si>
  <si>
    <t>571E918B8A62DC2875FA0FD106950445DA997F</t>
  </si>
  <si>
    <t>502891841DE19F237413A8B1C1EBFA571E918B8A62DC2875FA0FD106950445DA997F</t>
  </si>
  <si>
    <t>502891841DE19F237413A8B1C1EBFA5062B1815D639C2D78CA19317C3D7A</t>
  </si>
  <si>
    <t>284-01 방수시트  고무시트  ㎡     ( 호표 324 )</t>
  </si>
  <si>
    <t>5062F18AC3A08D21771814D1A6E0D6574BE1857D29AA2074AA5F7122A9D1FB32ACC4</t>
  </si>
  <si>
    <t>시트방수 - 개량아스팔트 시트</t>
  </si>
  <si>
    <t>바닥, 재료 별도 - 18-1/4 삭제</t>
  </si>
  <si>
    <t>호표 625</t>
  </si>
  <si>
    <t>5062F18AC3A08D21771814D1C4EB7D</t>
  </si>
  <si>
    <t>5062F18AC3A08D21771814D1A6E0D65062F18AC3A08D21771814D1C4EB7D</t>
  </si>
  <si>
    <t>284-02 방수시트  고무시트  ㎡     ( 호표 325 )</t>
  </si>
  <si>
    <t>아스팔트방수시트, 고무아스팔트방수시트 3.0mm</t>
  </si>
  <si>
    <t>574BE1857D29AA2074AA5F7122A9D1FB32AF81</t>
  </si>
  <si>
    <t>5062F18AC3A08D21771814D1A6E30A574BE1857D29AA2074AA5F7122A9D1FB32AF81</t>
  </si>
  <si>
    <t>5062F18AC3A08D21771814D1A6E30A5062F18AC3A08D21771814D1C4EB7D</t>
  </si>
  <si>
    <t>285 밀착형(투명)코너가드  50×50×1.5T  M     ( 호표 326 )</t>
  </si>
  <si>
    <t>투명코너가드</t>
  </si>
  <si>
    <t>574BE1857D1F5E2D7CA0E65168FC2EFBBFD160</t>
  </si>
  <si>
    <t>5062018231914F2970D4DC6120A63A574BE1857D1F5E2D7CA0E65168FC2EFBBFD160</t>
  </si>
  <si>
    <t>5062018231914F2970D4DC6120A63A5062818D6A54662D71425201D8364D</t>
  </si>
  <si>
    <t>286 건축물구조체철거    M2     ( 호표 327 )</t>
  </si>
  <si>
    <t>콘크리트구조물 헐기(대형장비)</t>
  </si>
  <si>
    <t>장애물 제거(기준높이 10m 이하)</t>
  </si>
  <si>
    <t>호표 626</t>
  </si>
  <si>
    <t>50636187C2A4722A7A2A4C1156DCF4</t>
  </si>
  <si>
    <t>5062018231914F2970D4DC6120A63950636187C2A4722A7A2A4C1156DCF4</t>
  </si>
  <si>
    <t>287 기와철거    ㎡     ( 호표 328 )</t>
  </si>
  <si>
    <t>50636187C21660227D96BAB14810BB50BD918C688C362B7F01FAA131B8D1CFECF4CC</t>
  </si>
  <si>
    <t>50636187C21660227D96BAB14810BB50BD918C688C362B7F01FAA131B8D1CFECF79C</t>
  </si>
  <si>
    <t>50636187C21660227D96BAB14810BB517EA18351594D207DE34AE1ACB8001</t>
  </si>
  <si>
    <t>288 함석철거    ㎡     ( 호표 329 )</t>
  </si>
  <si>
    <t>덕트공</t>
  </si>
  <si>
    <t>50BD918C688C362B7F01FAA131B8D1CFECF320</t>
  </si>
  <si>
    <t>50636187C21660227D843F814298CD50BD918C688C362B7F01FAA131B8D1CFECF320</t>
  </si>
  <si>
    <t>50636187C21660227D843F814298CD50BD918C688C362B7F01FAA131B8D1CFECF79C</t>
  </si>
  <si>
    <t>289 싱크대철거 (상부장)  상부장 철거  M     ( 호표 330 )</t>
  </si>
  <si>
    <t>50636187C21660227D843F814298CE50BD918C688C362B7F01FAA131B8D1CFECF79C</t>
  </si>
  <si>
    <t>290 싱크대철거 (하부장)  하부장 철거  M     ( 호표 331 )</t>
  </si>
  <si>
    <t>50636187C21660227D843F814298CF50BD918C688C362B7F01FAA131B8D1CFECF79C</t>
  </si>
  <si>
    <t>291 욕조철거    개     ( 호표 332 )</t>
  </si>
  <si>
    <t>50A4518FDE714D2977DC9D41DBE0B350BD918C688C362B7F01FAA131B8D1CFECF321</t>
  </si>
  <si>
    <t>50A4518FDE714D2977DC9D41DBE0B350BD918C688C362B7F01FAA131B8D1CFECF79C</t>
  </si>
  <si>
    <t>292 변기철거    개     ( 호표 333 )</t>
  </si>
  <si>
    <t>50A4A180F2CE982C7D3D2A6106AD7550BD918C688C362B7F01FAA131B8D1CFECF79C</t>
  </si>
  <si>
    <t>50A4A180F2CE982C7D3D2A6106AD7550BD918C688C362B7F01FAA131B8D1CFECF321</t>
  </si>
  <si>
    <t>293 세면기철거    개     ( 호표 334 )</t>
  </si>
  <si>
    <t>50A4518FDE44062376257D113F318050BD918C688C362B7F01FAA131B8D1CFECF321</t>
  </si>
  <si>
    <t>50A4518FDE44062376257D113F318050BD918C688C362B7F01FAA131B8D1CFECF79C</t>
  </si>
  <si>
    <t>294 타일떼내기(바닥)    ㎡     ( 호표 335 )</t>
  </si>
  <si>
    <t>타일공</t>
  </si>
  <si>
    <t>50BD918C688C362B7F01FAA131B8D1CFECF5D9</t>
  </si>
  <si>
    <t>50636187C21660227D963371E552DA50BD918C688C362B7F01FAA131B8D1CFECF5D9</t>
  </si>
  <si>
    <t>50636187C21660227D963371E552DA50BD918C688C362B7F01FAA131B8D1CFECF79C</t>
  </si>
  <si>
    <t>50636187C21660227D963371E552DA517EA18351594D207DE34AE1ACB8001</t>
  </si>
  <si>
    <t>295 타일떼내기(벽)    ㎡     ( 호표 336 )</t>
  </si>
  <si>
    <t>50636187C21660227D963371E551F550BD918C688C362B7F01FAA131B8D1CFECF5D9</t>
  </si>
  <si>
    <t>50636187C21660227D963371E551F550BD918C688C362B7F01FAA131B8D1CFECF79C</t>
  </si>
  <si>
    <t>50636187C21660227D963371E551F5517EA18351594D207DE34AE1ACB8001</t>
  </si>
  <si>
    <t>296 무근콘크리트깨기(30cm미만)  소운반비용 포함  ㎥     ( 호표 337 )</t>
  </si>
  <si>
    <t>굴삭기(무한궤도)</t>
  </si>
  <si>
    <t>0.7㎥</t>
  </si>
  <si>
    <t>호표 530</t>
  </si>
  <si>
    <t>57772181DDE4722B7A004D710E061FE9AA7569C5</t>
  </si>
  <si>
    <t>50636187C2A4192F7476B8713E6D9A57772181DDE4722B7A004D710E061FE9AA7569C5</t>
  </si>
  <si>
    <t>대형 브레이커</t>
  </si>
  <si>
    <t>0.7㎥용</t>
  </si>
  <si>
    <t>호표 630</t>
  </si>
  <si>
    <t>57772181DDE4722B7A3D91C1A37205C3D2B8BEC4</t>
  </si>
  <si>
    <t>50636187C2A4192F7476B8713E6D9A57772181DDE4722B7A3D91C1A37205C3D2B8BEC4</t>
  </si>
  <si>
    <t>대형 브레이커용 치즐 소모량</t>
  </si>
  <si>
    <t>0.7㎥용, 구조물 헐기</t>
  </si>
  <si>
    <t>호표 631</t>
  </si>
  <si>
    <t>57772181DDE4722B7A3D875139613D6CAC9AD5AF</t>
  </si>
  <si>
    <t>50636187C2A4192F7476B8713E6D9A57772181DDE4722B7A3D875139613D6CAC9AD5AF</t>
  </si>
  <si>
    <t>50636187C2A4192F7476B8713E6D9A50BD918C688C362B7F01FAA131B8D1CFECF79C</t>
  </si>
  <si>
    <t>297 무근콘크리트깨기(30cm이상)  소운반비용 포함  ㎥     ( 호표 338 )</t>
  </si>
  <si>
    <t>50636187C2A4192F747683A16F8E7E57772181DDE4722B7A004D710E061FE9AA7569C5</t>
  </si>
  <si>
    <t>50636187C2A4192F747683A16F8E7E57772181DDE4722B7A3D91C1A37205C3D2B8BEC4</t>
  </si>
  <si>
    <t>50636187C2A4192F747683A16F8E7E57772181DDE4722B7A3D875139613D6CAC9AD5AF</t>
  </si>
  <si>
    <t>50636187C2A4192F747683A16F8E7E50BD918C688C362B7F01FAA131B8D1CFECF79C</t>
  </si>
  <si>
    <t>298 장판철거    ㎡     ( 호표 339 )</t>
  </si>
  <si>
    <t>50636187C21660227D9622D13F129E50BD918C688C362B7F01FAA131B8D1CFECF4CA</t>
  </si>
  <si>
    <t>50636187C21660227D9622D13F129E50BD918C688C362B7F01FAA131B8D1CFECF79C</t>
  </si>
  <si>
    <t>299 도배철거(벽)  벽  ㎡     ( 호표 340 )</t>
  </si>
  <si>
    <t>도배공</t>
  </si>
  <si>
    <t>50BD918C688C362B7F01FAA131B8D1CFECF4CB</t>
  </si>
  <si>
    <t>50636187C21660227D96D3B139BD6050BD918C688C362B7F01FAA131B8D1CFECF4CB</t>
  </si>
  <si>
    <t>50636187C21660227D96D3B139BD6050BD918C688C362B7F01FAA131B8D1CFECF79C</t>
  </si>
  <si>
    <t>300 도배철거(천장)  천장  ㎡     ( 호표 341 )</t>
  </si>
  <si>
    <t>50636187C21660227D96D3B139BE4650BD918C688C362B7F01FAA131B8D1CFECF4CB</t>
  </si>
  <si>
    <t>50636187C21660227D96D3B139BE4650BD918C688C362B7F01FAA131B8D1CFECF79C</t>
  </si>
  <si>
    <t>301 방바닥철거  모르터, 회반죽, 플라스터  ㎡     ( 호표 342 )</t>
  </si>
  <si>
    <t>50636187C21660227D843FE1E741D950BD918C688C362B7F01FAA131B8D1CFECF79C</t>
  </si>
  <si>
    <t>302 강화마루 철거    ㎡     ( 호표 343 )</t>
  </si>
  <si>
    <t>50636187C21660227D843FD1CA7EC650BD918C688C362B7F01FAA131B8D1CFECF79C</t>
  </si>
  <si>
    <t>303 데코타일 철거    ㎡     ( 호표 344 )</t>
  </si>
  <si>
    <t>50636187C21660227D9622D13F129D50BD918C688C362B7F01FAA131B8D1CFECF4CA</t>
  </si>
  <si>
    <t>50636187C21660227D9622D13F129D50BD918C688C362B7F01FAA131B8D1CFECF79C</t>
  </si>
  <si>
    <t>304 합판마루 철거    ㎡     ( 호표 345 )</t>
  </si>
  <si>
    <t>50636187C21660227D843FD1CA7EC550BD918C688C362B7F01FAA131B8D1CFECF79C</t>
  </si>
  <si>
    <t>305 석면건축자재해체(내장재)  내부 천장재,내벽체,간막이재 철거  ㎡     ( 호표 346 )</t>
  </si>
  <si>
    <t>석면해체공</t>
  </si>
  <si>
    <t>50BD918C688C362B7F01FAA131B8D1CFECFECF</t>
  </si>
  <si>
    <t>50636187C289792E7EFD83B119D34550BD918C688C362B7F01FAA131B8D1CFECFECF</t>
  </si>
  <si>
    <t>50636187C289792E7EFD83B119D34550BD918C688C362B7F01FAA131B8D1CFECF79C</t>
  </si>
  <si>
    <t>306 석면건축자재해체(외장재)  슬레이트지붕 철거  ㎡     ( 호표 347 )</t>
  </si>
  <si>
    <t>50636187C289792E7EFD83814575EC50BD918C688C362B7F01FAA131B8D1CFECFECF</t>
  </si>
  <si>
    <t>50636187C289792E7EFD83814575EC50BD918C688C362B7F01FAA131B8D1CFECF79C</t>
  </si>
  <si>
    <t>307 석면건축자재해체(뿜칠재)  철골면 하부,측면,상부 뿜칠재 제거  ㎡     ( 호표 348 )</t>
  </si>
  <si>
    <t>50636187C289792E7EFD9C118419E850BD918C688C362B7F01FAA131B8D1CFECFECF</t>
  </si>
  <si>
    <t>308-01 기존방수층철거  아스팔트 (개소당 작업면적 40m2 이상)  ㎡     ( 호표 349 )</t>
  </si>
  <si>
    <t>착암공</t>
  </si>
  <si>
    <t>50BD918C688C362B7F01FAA131B8D1CFECF6FD</t>
  </si>
  <si>
    <t>50636187C21672297E22C22119CAFF50BD918C688C362B7F01FAA131B8D1CFECF6FD</t>
  </si>
  <si>
    <t>50636187C21672297E22C22119CAFF50BD918C688C362B7F01FAA131B8D1CFECF79C</t>
  </si>
  <si>
    <t>소형브레이커(공압식)</t>
  </si>
  <si>
    <t>1.3㎥/min</t>
  </si>
  <si>
    <t>호표 632</t>
  </si>
  <si>
    <t>57772181DDE42A2578ACDB913700FF6509CCA5D8</t>
  </si>
  <si>
    <t>50636187C21672297E22C22119CAFF57772181DDE42A2578ACDB913700FF6509CCA5D8</t>
  </si>
  <si>
    <t>공기압축기(이동식)</t>
  </si>
  <si>
    <t>3.5㎥/min</t>
  </si>
  <si>
    <t>호표 633</t>
  </si>
  <si>
    <t>57772181DDE42A2578BD1D6109A9AB121E63CEC5</t>
  </si>
  <si>
    <t>50636187C21672297E22C22119CAFF57772181DDE42A2578BD1D6109A9AB121E63CEC5</t>
  </si>
  <si>
    <t>308-02 기존방수층철거  아스팔트 (개소당 작업면적 40m2 미만)  ㎡     ( 호표 350 )</t>
  </si>
  <si>
    <t>50636187C21672297E22C22118233150BD918C688C362B7F01FAA131B8D1CFECF6FD</t>
  </si>
  <si>
    <t>50636187C21672297E22C22118233150BD918C688C362B7F01FAA131B8D1CFECF79C</t>
  </si>
  <si>
    <t>인력품의 40%</t>
  </si>
  <si>
    <t>50636187C21672297E22C221182331517EA18351594D207DE34AE1ACB8001</t>
  </si>
  <si>
    <t>50636187C21672297E22C22118233157772181DDE42A2578ACDB913700FF6509CCA5D8</t>
  </si>
  <si>
    <t>50636187C21672297E22C22118233157772181DDE42A2578BD1D6109A9AB121E63CEC5</t>
  </si>
  <si>
    <t>309 구조물헐기(소형브레이커)  공압식-무근  ㎥     ( 호표 351 )</t>
  </si>
  <si>
    <t>50636187C2A4722A7A19DEF1B8618850BD918C688C362B7F01FAA131B8D1CFECF6FD</t>
  </si>
  <si>
    <t>50636187C2A4722A7A19DEF1B8618850BD918C688C362B7F01FAA131B8D1CFECF79C</t>
  </si>
  <si>
    <t>50636187C2A4722A7A19DEF1B8618857772181DDE42A2578ACDB913700FF6509CCA5D8</t>
  </si>
  <si>
    <t>50636187C2A4722A7A19DEF1B8618857772181DDE42A2578BD1D6109A9AB121E63CEC5</t>
  </si>
  <si>
    <t>50636187C2A4722A7A19DEF1B86188517EA18351594D207DE34AE1ACB8001</t>
  </si>
  <si>
    <t>310 단창철거  단창(공구손료포함)  ㎡     ( 호표 352 )</t>
  </si>
  <si>
    <t>창호공</t>
  </si>
  <si>
    <t>50BD918C688C362B7F01FAA131B8D1CFECF5D5</t>
  </si>
  <si>
    <t>5062B18117A242277BDC1BC15F5AC250BD918C688C362B7F01FAA131B8D1CFECF5D5</t>
  </si>
  <si>
    <t>5062B18117A242277BDC1BC15F5AC250BD918C688C362B7F01FAA131B8D1CFECF79C</t>
  </si>
  <si>
    <t>5062B18117A242277BDC1BC15F5AC2517EA18351594D207DE34AE1ACB8001</t>
  </si>
  <si>
    <t>311 이중창철거  이중창(공구손료포함)  ㎡     ( 호표 353 )</t>
  </si>
  <si>
    <t>5062B18117A242277BDC1BF11428DD50BD918C688C362B7F01FAA131B8D1CFECF5D5</t>
  </si>
  <si>
    <t>5062B18117A242277BDC1BF11428DD50BD918C688C362B7F01FAA131B8D1CFECF79C</t>
  </si>
  <si>
    <t>5062B18117A242277BDC1BF11428DD517EA18351594D207DE34AE1ACB8001</t>
  </si>
  <si>
    <t>312 ABS도어철거    개소     ( 호표 354 )</t>
  </si>
  <si>
    <t>5062B18117A242277BDC1BF11428DC5062B181203A312A72F4CE11B81D35</t>
  </si>
  <si>
    <t>313 ABS도어세트철거  바탕면고르기포함  개소     ( 호표 355 )</t>
  </si>
  <si>
    <t>5062B18117A242277BDC1BF11428DB5062B181203A312A72F4CE11B81D35</t>
  </si>
  <si>
    <t>전면 마감</t>
  </si>
  <si>
    <t>호표 634</t>
  </si>
  <si>
    <t>5062018289961B2A7D980181347520</t>
  </si>
  <si>
    <t>5062B18117A242277BDC1BF11428DB5062018289961B2A7D980181347520</t>
  </si>
  <si>
    <t>314 합성수지문세트철거  바탕면고르기포함  개소     ( 호표 356 )</t>
  </si>
  <si>
    <t>314★합성수지창호 설치 / 미서기 단창</t>
  </si>
  <si>
    <t>호표 635</t>
  </si>
  <si>
    <t>5062B18117A242277BDC1BC15F59E8</t>
  </si>
  <si>
    <t>5062B18117A242277BDC1BF11428DA5062B18117A242277BDC1BC15F59E8</t>
  </si>
  <si>
    <t>5062B18117A242277BDC1BF11428DA5062018289961B2A7D980181347520</t>
  </si>
  <si>
    <t>315 중문철거  바탕면고르기포함  개소     ( 호표 357 )</t>
  </si>
  <si>
    <t>5062B18117A242277BDC1BF11428D95062B181203A312A72F4CE11B81C2C</t>
  </si>
  <si>
    <t>5062B18117A242277BDC1BF11428D95062018289961B2A7D980181347520</t>
  </si>
  <si>
    <t>316 알루미늄현관도어세트철거  바탕면고르기포함  개소     ( 호표 358 )</t>
  </si>
  <si>
    <t>5062B18117A242277BDC1BF11428D85062B181203A312A72F4CE11B81C2C</t>
  </si>
  <si>
    <t>5062B18117A242277BDC1BF11428D85062018289961B2A7D980181347520</t>
  </si>
  <si>
    <t>317 방화문철거  바탕면고르기포함  개소     ( 호표 359 )</t>
  </si>
  <si>
    <t>5062B18117A242277BDC1BF11428D75062B181203A312A72F4CE11B81D35</t>
  </si>
  <si>
    <t>5062B18117A242277BDC1BF11428D75062018289961B2A7D980181347520</t>
  </si>
  <si>
    <t>318 대문철거  바탕면고르기포함  개소     ( 호표 360 )</t>
  </si>
  <si>
    <t>5062B18117A242277BDC1BF11428D65062B181203A312A72F4CE11B81C2C</t>
  </si>
  <si>
    <t>5062B18117A242277BDC1BF11428D65062018289961B2A7D980181347520</t>
  </si>
  <si>
    <t>319 현장정리  청소 및 뒷정리(연면적)  ㎡     ( 호표 361 )</t>
  </si>
  <si>
    <t>5062618954BDAF247362ED1109107850BD918C688C362B7F01FAA131B8D1CFECF79C</t>
  </si>
  <si>
    <t>320 천장 목구조틀 철거    ㎡     ( 호표 362 )</t>
  </si>
  <si>
    <t>50636187C289792A7717C60142C0E650BD918C688C362B7F01FAA131B8D1CFECF5D2</t>
  </si>
  <si>
    <t>50636187C289792A7717C60142C0E650BD918C688C362B7F01FAA131B8D1CFECF79C</t>
  </si>
  <si>
    <t>321 텍스류 철거  천장,1PLY  ㎡     ( 호표 363 )</t>
  </si>
  <si>
    <t>50636187C21660227D968B510452D650BD918C688C362B7F01FAA131B8D1CFECF4CA</t>
  </si>
  <si>
    <t>50636187C21660227D968B510452D650BD918C688C362B7F01FAA131B8D1CFECF79C</t>
  </si>
  <si>
    <t>322 석고보드 철거  벽체,1PLY  ㎡     ( 호표 364 )</t>
  </si>
  <si>
    <t>50636187C21660227D96CD01A41DA850BD918C688C362B7F01FAA131B8D1CFECF4CA</t>
  </si>
  <si>
    <t>50636187C21660227D96CD01A41DA850BD918C688C362B7F01FAA131B8D1CFECF79C</t>
  </si>
  <si>
    <t>50636187C21660227D96CD01A41DA8517EA18351594D207DE34AE1ACB8001</t>
  </si>
  <si>
    <t>323 합판 또는 판재류 철거 (천정)  천장,1PLY  ㎡     ( 호표 365 )</t>
  </si>
  <si>
    <t>50636187C21660227D96CD01A41C4350BD918C688C362B7F01FAA131B8D1CFECF4CA</t>
  </si>
  <si>
    <t>50636187C21660227D96CD01A41C4350BD918C688C362B7F01FAA131B8D1CFECF79C</t>
  </si>
  <si>
    <t>50636187C21660227D96CD01A41C43517EA18351594D207DE34AE1ACB8001</t>
  </si>
  <si>
    <t>324 합판 또는 판재류 철거 (벽체)  벽체,1PLY  ㎡     ( 호표 366 )</t>
  </si>
  <si>
    <t>50636187C21660227D96CD01A41B5A50BD918C688C362B7F01FAA131B8D1CFECF4CA</t>
  </si>
  <si>
    <t>50636187C21660227D96CD01A41B5A50BD918C688C362B7F01FAA131B8D1CFECF79C</t>
  </si>
  <si>
    <t>50636187C21660227D96CD01A41B5A517EA18351594D207DE34AE1ACB8001</t>
  </si>
  <si>
    <t>325 경량철골천장틀철거  M-BAR  ㎡     ( 호표 367 )</t>
  </si>
  <si>
    <t>50636187C21660227D969FE1F37B4F50BD918C688C362B7F01FAA131B8D1CFECF4CA</t>
  </si>
  <si>
    <t>50636187C21660227D969FE1F37B4F50BD918C688C362B7F01FAA131B8D1CFECF79C</t>
  </si>
  <si>
    <t>50636187C21660227D969FE1F37B4F517EA18351594D207DE34AE1ACB8001</t>
  </si>
  <si>
    <t>326 몰딩류 철거    m     ( 호표 368 )</t>
  </si>
  <si>
    <t>50636187C21660227D969FE1F3783B50BD918C688C362B7F01FAA131B8D1CFECF4CA</t>
  </si>
  <si>
    <t>인력품의 4%</t>
  </si>
  <si>
    <t>50636187C21660227D969FE1F3783B517EA18351594D207DE34AE1ACB8001</t>
  </si>
  <si>
    <t>328 LED센서등(15W)    세트     ( 호표 369 )</t>
  </si>
  <si>
    <t>LED센서등(15W)</t>
  </si>
  <si>
    <t>15w, 센서등</t>
  </si>
  <si>
    <t>574BE1857D1F5E2D7CA0E65168FC2EFBBFD163</t>
  </si>
  <si>
    <t>5028918314BB28257F9AD311734B78574BE1857D1F5E2D7CA0E65168FC2EFBBFD163</t>
  </si>
  <si>
    <t>LED 등기구 설치</t>
  </si>
  <si>
    <t>직부등, 15W 이하</t>
  </si>
  <si>
    <t>호표 636</t>
  </si>
  <si>
    <t>5028918314BB28257F9AD311719C87</t>
  </si>
  <si>
    <t>5028918314BB28257F9AD311734B785028918314BB28257F9AD311719C87</t>
  </si>
  <si>
    <t>329 LED등(30W)    세트     ( 호표 370 )</t>
  </si>
  <si>
    <t>LED등(30W)</t>
  </si>
  <si>
    <t>574BE1857D1F5E2D7CA0E65168FC2EFBBFD162</t>
  </si>
  <si>
    <t>5028918314BB28257F9AD311734B7B574BE1857D1F5E2D7CA0E65168FC2EFBBFD162</t>
  </si>
  <si>
    <t>직부등, 35W 이하</t>
  </si>
  <si>
    <t>호표 637</t>
  </si>
  <si>
    <t>5028918314BB28257F9AD311719EB4</t>
  </si>
  <si>
    <t>5028918314BB28257F9AD311734B7B5028918314BB28257F9AD311719EB4</t>
  </si>
  <si>
    <t>330 LED등(40W)    세트     ( 호표 371 )</t>
  </si>
  <si>
    <t>LED등(40W)</t>
  </si>
  <si>
    <t>574BE1857D1F5E2D7CA0E65168FC2EFBBFD16D</t>
  </si>
  <si>
    <t>5028918314BB28257F9AD311734B7A574BE1857D1F5E2D7CA0E65168FC2EFBBFD16D</t>
  </si>
  <si>
    <t>직부등, 45W 이하</t>
  </si>
  <si>
    <t>호표 638</t>
  </si>
  <si>
    <t>5028918314BB28257F9AD311719933</t>
  </si>
  <si>
    <t>5028918314BB28257F9AD311734B7A5028918314BB28257F9AD311719933</t>
  </si>
  <si>
    <t>331 LED등(50W)    세트     ( 호표 372 )</t>
  </si>
  <si>
    <t>LED등(50W)</t>
  </si>
  <si>
    <t>574BE1857D1F5E2D7CA0E65168FC2EFBBFD16C</t>
  </si>
  <si>
    <t>5028918314BB28257F9AD311734B7D574BE1857D1F5E2D7CA0E65168FC2EFBBFD16C</t>
  </si>
  <si>
    <t>직부등, 55W 이하</t>
  </si>
  <si>
    <t>호표 639</t>
  </si>
  <si>
    <t>5028918314BB28257F9AD31171982C</t>
  </si>
  <si>
    <t>5028918314BB28257F9AD311734B7D5028918314BB28257F9AD31171982C</t>
  </si>
  <si>
    <t>332 LED등(60W)    세트     ( 호표 373 )</t>
  </si>
  <si>
    <t>LED등(60W)</t>
  </si>
  <si>
    <t>574BE1857D1F5E2D7CA0E65168FC2EFBBFD6E7</t>
  </si>
  <si>
    <t>5028918314BB28257F9AD311734B7C574BE1857D1F5E2D7CA0E65168FC2EFBBFD6E7</t>
  </si>
  <si>
    <t>직부등, 65W 이하</t>
  </si>
  <si>
    <t>호표 640</t>
  </si>
  <si>
    <t>5028918314BB28257F9AD31171982D</t>
  </si>
  <si>
    <t>5028918314BB28257F9AD311734B7C5028918314BB28257F9AD31171982D</t>
  </si>
  <si>
    <t>333 LED등(60W)-무선리모컨    세트     ( 호표 374 )</t>
  </si>
  <si>
    <t>LED등(60W)-무선리모컨</t>
  </si>
  <si>
    <t>574BE1857D1F5E2D7CA0E65168FC2EFBBFD6E6</t>
  </si>
  <si>
    <t>5028918314BB28257F9AD311734B7F574BE1857D1F5E2D7CA0E65168FC2EFBBFD6E6</t>
  </si>
  <si>
    <t>5028918314BB28257F9AD311734B7F5028918314BB28257F9AD31171982D</t>
  </si>
  <si>
    <t>334 LED등(70W)    세트     ( 호표 375 )</t>
  </si>
  <si>
    <t>LED등(70W)</t>
  </si>
  <si>
    <t>574BE1857D1F5E2D7CA0E65168FC2EFBBFD6E5</t>
  </si>
  <si>
    <t>5028918314BB28257F9AD311734B7E574BE1857D1F5E2D7CA0E65168FC2EFBBFD6E5</t>
  </si>
  <si>
    <t>직부등, 75W 이하</t>
  </si>
  <si>
    <t>호표 641</t>
  </si>
  <si>
    <t>5028918314BB28257F9AD31171982E</t>
  </si>
  <si>
    <t>5028918314BB28257F9AD311734B7E5028918314BB28257F9AD31171982E</t>
  </si>
  <si>
    <t>335 LED등(100W)    세트     ( 호표 376 )</t>
  </si>
  <si>
    <t>LED등(100W)</t>
  </si>
  <si>
    <t>574BE1857D1F5E2D7CA0E65168FC2EFBBFD6E4</t>
  </si>
  <si>
    <t>5028918314BB28257F9AD311734B71574BE1857D1F5E2D7CA0E65168FC2EFBBFD6E4</t>
  </si>
  <si>
    <t>직부등, 105W 이하</t>
  </si>
  <si>
    <t>호표 642</t>
  </si>
  <si>
    <t>5028918314BB28257F9AD31171982F</t>
  </si>
  <si>
    <t>5028918314BB28257F9AD311734B715028918314BB28257F9AD31171982F</t>
  </si>
  <si>
    <t>336 무선 리모컨(LED 등)  LED등  세트     ( 호표 377 )</t>
  </si>
  <si>
    <t>무선 리모컨(LED 등)</t>
  </si>
  <si>
    <t>574BE1857D1F5E2D7CA0E65168FC2EFBBFD6E3</t>
  </si>
  <si>
    <t>5028918314BB28257F9AD311734B70574BE1857D1F5E2D7CA0E65168FC2EFBBFD6E3</t>
  </si>
  <si>
    <t>5028918314BB28257F9AD311734B7050BD918C688C362B7F01FAA131B8D1CFECF06A</t>
  </si>
  <si>
    <t>337 자동복구형 누전차단기  20A/30A  개     ( 호표 378 )</t>
  </si>
  <si>
    <t>자동복구형 누전차단기</t>
  </si>
  <si>
    <t>574B71826597372B7A4471D12E267F7C16E77D</t>
  </si>
  <si>
    <t>502891842E50B42C71A3D241A7BCBF574B71826597372B7A4471D12E267F7C16E77D</t>
  </si>
  <si>
    <t>502891842E50B42C71A3D241A7BCBF50BD918C688C362B7F01FAA131B8D1CFECF06A</t>
  </si>
  <si>
    <t>502891842E50B42C71A3D241A7BCBF517EA18351594D207DE34AE1ACB8001</t>
  </si>
  <si>
    <t>338-01 전기배선  절연전선(1.78mm) (관내)  m     ( 호표 379 )</t>
  </si>
  <si>
    <t>300/50OV 내열비닐절연전선</t>
  </si>
  <si>
    <t>HIV, 1.78㎜</t>
  </si>
  <si>
    <t>575421855D5A082076E74BB1132939508C4238</t>
  </si>
  <si>
    <t>502891842E2B702B70575AF1916513575421855D5A082076E74BB1132939508C4238</t>
  </si>
  <si>
    <t>배관배선의 2%</t>
  </si>
  <si>
    <t>502891842E2B702B70575AF1916513517EA18351594D207DE34AE1ACB8001</t>
  </si>
  <si>
    <t>502891842E2B702B70575AF191651350BD918C688C362B7F01FAA131B8D1CFECF06A</t>
  </si>
  <si>
    <t>502891842E2B702B70575AF1916513517EA18351594D207DE34AE1ACBB002</t>
  </si>
  <si>
    <t>338-02 전기배선  절연전선(1.78mm) (관내바닥)  m     ( 호표 380 )</t>
  </si>
  <si>
    <t>502891842E2B702B70576B51FC6EDA575421855D5A082076E74BB1132939508C4238</t>
  </si>
  <si>
    <t>502891842E2B702B70576B51FC6EDA517EA18351594D207DE34AE1ACB8001</t>
  </si>
  <si>
    <t>502891842E2B702B70576B51FC6EDA50BD918C688C362B7F01FAA131B8D1CFECF06A</t>
  </si>
  <si>
    <t>502891842E2B702B70576B51FC6EDA517EA18351594D207DE34AE1ACBB002</t>
  </si>
  <si>
    <t>338-03 전기배선  절연전선(1.78mm) (천장)  m     ( 호표 381 )</t>
  </si>
  <si>
    <t>502891842E2B702B705775C16746C2575421855D5A082076E74BB1132939508C4238</t>
  </si>
  <si>
    <t>502891842E2B702B705775C16746C2517EA18351594D207DE34AE1ACB8001</t>
  </si>
  <si>
    <t>502891842E2B702B705775C16746C250BD918C688C362B7F01FAA131B8D1CFECF06A</t>
  </si>
  <si>
    <t>502891842E2B702B705775C16746C2517EA18351594D207DE34AE1ACBB002</t>
  </si>
  <si>
    <t>338-04 전기배선  절연전선(1.78mm) (바닥붙임)  m     ( 호표 382 )</t>
  </si>
  <si>
    <t>502891842E2B702B705702D198F9AA575421855D5A082076E74BB1132939508C4238</t>
  </si>
  <si>
    <t>502891842E2B702B705702D198F9AA517EA18351594D207DE34AE1ACB8001</t>
  </si>
  <si>
    <t>502891842E2B702B705702D198F9AA50BD918C688C362B7F01FAA131B8D1CFECF06A</t>
  </si>
  <si>
    <t>502891842E2B702B705702D198F9AA517EA18351594D207DE34AE1ACBB002</t>
  </si>
  <si>
    <t>338-05 전기배선  절연전선(1.78mm) (몰딩)  m     ( 호표 383 )</t>
  </si>
  <si>
    <t>502891842E2B702B705713418AB100575421855D5A082076E74BB1132939508C4238</t>
  </si>
  <si>
    <t>502891842E2B702B705713418AB100517EA18351594D207DE34AE1ACB8001</t>
  </si>
  <si>
    <t>502891842E2B702B705713418AB10050BD918C688C362B7F01FAA131B8D1CFECF06A</t>
  </si>
  <si>
    <t>502891842E2B702B705713418AB100517EA18351594D207DE34AE1ACBB002</t>
  </si>
  <si>
    <t>339 전선몰딩(바닥)  고강도, 반달  m     ( 호표 384 )</t>
  </si>
  <si>
    <t>전선몰딩</t>
  </si>
  <si>
    <t>574B71826586D12377503C619590C5BF302D5F</t>
  </si>
  <si>
    <t>50289184037D0F2B717B2951A11333574B71826586D12377503C619590C5BF302D5F</t>
  </si>
  <si>
    <t>통신내선공</t>
  </si>
  <si>
    <t>50BD918C688C362B7F01FAA131B8D1CFECFFD2</t>
  </si>
  <si>
    <t>50289184037D0F2B717B2951A1133350BD918C688C362B7F01FAA131B8D1CFECFFD2</t>
  </si>
  <si>
    <t>50289184037D0F2B717B2951A11333517EA18351594D207DE34AE1ACB8001</t>
  </si>
  <si>
    <t>340-1 전선몰딩(15*10.5)  알루미늄, 사각15*10.5  m     ( 호표 385 )</t>
  </si>
  <si>
    <t>전선덕트</t>
  </si>
  <si>
    <t>몰드, 알루미늄, 사각15*10.5</t>
  </si>
  <si>
    <t>574B71826586D12377503C619590C3F090E77C</t>
  </si>
  <si>
    <t>50289184037D0F2B717B5691051CDB574B71826586D12377503C619590C3F090E77C</t>
  </si>
  <si>
    <t>50289184037D0F2B717B5691051CDB50BD918C688C362B7F01FAA131B8D1CFECFFD2</t>
  </si>
  <si>
    <t>50289184037D0F2B717B5691051CDB517EA18351594D207DE34AE1ACB8001</t>
  </si>
  <si>
    <t>340-2 전선몰딩(15*10.5)  PVC고강도, 사각15*10.5  m     ( 호표 386 )</t>
  </si>
  <si>
    <t>몰드, PVC고강도, 사각15*10.5</t>
  </si>
  <si>
    <t>574B71826586D12377503C619590C2EA4F9D68</t>
  </si>
  <si>
    <t>50289184037D0F2B717B5691051CD8574B71826586D12377503C619590C2EA4F9D68</t>
  </si>
  <si>
    <t>50289184037D0F2B717B5691051CD850BD918C688C362B7F01FAA131B8D1CFECFFD2</t>
  </si>
  <si>
    <t>50289184037D0F2B717B5691051CD8517EA18351594D207DE34AE1ACB8001</t>
  </si>
  <si>
    <t>341-1 전선몰딩(9*12)  알루미늄, 사각19*12  m     ( 호표 387 )</t>
  </si>
  <si>
    <t>몰드, 알루미늄, 사각19*12</t>
  </si>
  <si>
    <t>574B71826586D12377503C619590C3F09C965A</t>
  </si>
  <si>
    <t>50289184037D0F2B717B5691051DC0574B71826586D12377503C619590C3F09C965A</t>
  </si>
  <si>
    <t>50289184037D0F2B717B5691051DC050BD918C688C362B7F01FAA131B8D1CFECFFD2</t>
  </si>
  <si>
    <t>50289184037D0F2B717B5691051DC0517EA18351594D207DE34AE1ACB8001</t>
  </si>
  <si>
    <t>341-2 전선몰딩(9*12)  PVC고강도, 사각19*12  m     ( 호표 388 )</t>
  </si>
  <si>
    <t>몰드, PVC고강도, 사각19*12</t>
  </si>
  <si>
    <t>574B71826586D12377503C619590C2EA43EA93</t>
  </si>
  <si>
    <t>50289184037D0F2B717B5691051DC3574B71826586D12377503C619590C2EA43EA93</t>
  </si>
  <si>
    <t>50289184037D0F2B717B5691051DC350BD918C688C362B7F01FAA131B8D1CFECFFD2</t>
  </si>
  <si>
    <t>50289184037D0F2B717B5691051DC3517EA18351594D207DE34AE1ACB8001</t>
  </si>
  <si>
    <t>342-1 전선몰딩(22*12)  알루미늄, 사각22*12  m     ( 호표 389 )</t>
  </si>
  <si>
    <t>몰드, 알루미늄, 사각22*12</t>
  </si>
  <si>
    <t>574B71826586D12377503C619590C3F36BF215</t>
  </si>
  <si>
    <t>50289184037D0F2B717B5691051E26574B71826586D12377503C619590C3F36BF215</t>
  </si>
  <si>
    <t>50289184037D0F2B717B5691051E2650BD918C688C362B7F01FAA131B8D1CFECFFD2</t>
  </si>
  <si>
    <t>50289184037D0F2B717B5691051E26517EA18351594D207DE34AE1ACB8001</t>
  </si>
  <si>
    <t>342-2 전선몰딩(22*12)  PVC고강도, 사각22*12  m     ( 호표 390 )</t>
  </si>
  <si>
    <t>몰드, PVC고강도, 사각22*12</t>
  </si>
  <si>
    <t>574B71826586D12377503C619590C2E9A1E38B</t>
  </si>
  <si>
    <t>50289184037D0F2B717B5691051E25574B71826586D12377503C619590C2E9A1E38B</t>
  </si>
  <si>
    <t>50289184037D0F2B717B5691051E2550BD918C688C362B7F01FAA131B8D1CFECFFD2</t>
  </si>
  <si>
    <t>50289184037D0F2B717B5691051E25517EA18351594D207DE34AE1ACB8001</t>
  </si>
  <si>
    <t>343 비디오폰    세트     ( 호표 391 )</t>
  </si>
  <si>
    <t>비디오폰</t>
  </si>
  <si>
    <t>571E918B8A62DC2875FA0FD106950445DBA324</t>
  </si>
  <si>
    <t>5028918403B4BC267570138153ED8B571E918B8A62DC2875FA0FD106950445DBA324</t>
  </si>
  <si>
    <t>5028918403B4BC267570138153ED8B517EA18351594D207DE34AE1ACB8001</t>
  </si>
  <si>
    <t>비디오폰 설치</t>
  </si>
  <si>
    <t>호표 643</t>
  </si>
  <si>
    <t>5028918403B4BC267570138153EDE9</t>
  </si>
  <si>
    <t>5028918403B4BC267570138153ED8B5028918403B4BC267570138153EDE9</t>
  </si>
  <si>
    <t>344 매입콘센트(1구)  220V 접1구 / 설치 및 철거  개     ( 호표 392 )</t>
  </si>
  <si>
    <t>콘센트</t>
  </si>
  <si>
    <t>콘센트, 1구, 15A, 250V, 매입형, 접지</t>
  </si>
  <si>
    <t>574B71826597372B7A4471C10677DE3984845D</t>
  </si>
  <si>
    <t>502891842E9E6D2A7AD10521FEDAA8574B71826597372B7A4471C10677DE3984845D</t>
  </si>
  <si>
    <t>502891842E9E6D2A7AD10521FEDAA8517EA18351594D207DE34AE1ACB8001</t>
  </si>
  <si>
    <t>콘센트(접지극부) 설치(매입) - 재료비 별도</t>
  </si>
  <si>
    <t>15A, 2P</t>
  </si>
  <si>
    <t>호표 644</t>
  </si>
  <si>
    <t>502891842E9E6D2A7AD1030118FF95</t>
  </si>
  <si>
    <t>502891842E9E6D2A7AD10521FEDAA8502891842E9E6D2A7AD1030118FF95</t>
  </si>
  <si>
    <t>콘센트(접지극부) - 철거(매입) - 재료비 별도</t>
  </si>
  <si>
    <t>호표 645</t>
  </si>
  <si>
    <t>502891842E9E6D2A7AD1030118FFF7</t>
  </si>
  <si>
    <t>502891842E9E6D2A7AD10521FEDAA8502891842E9E6D2A7AD1030118FFF7</t>
  </si>
  <si>
    <t>콘센트박스</t>
  </si>
  <si>
    <t>1개용 54mm</t>
  </si>
  <si>
    <t>574B71826597372B7A4471D12D1D4246647D06</t>
  </si>
  <si>
    <t>502891842E9E6D2A7AD10521FEDAA8574B71826597372B7A4471D12D1D4246647D06</t>
  </si>
  <si>
    <t>502891842E9E6D2A7AD10521FEDAA8517EA18351594D207DE34AE1ACBB002</t>
  </si>
  <si>
    <t>콘센트박스-매입</t>
  </si>
  <si>
    <t>1개용, 54mm</t>
  </si>
  <si>
    <t>호표 646</t>
  </si>
  <si>
    <t>50289184037D0F2B717D50219AF2AE</t>
  </si>
  <si>
    <t>502891842E9E6D2A7AD10521FEDAA850289184037D0F2B717D50219AF2AE</t>
  </si>
  <si>
    <t>콘센트, 1구, 15A, 250V, 방우형</t>
  </si>
  <si>
    <t>574B71826597372B7A4471C1071C9634FBFD1D</t>
  </si>
  <si>
    <t>502891842E9E6D2A7AD10521FEDAA9574B71826597372B7A4471C1071C9634FBFD1D</t>
  </si>
  <si>
    <t>502891842E9E6D2A7AD10521FEDAA9517EA18351594D207DE34AE1ACB8001</t>
  </si>
  <si>
    <t>502891842E9E6D2A7AD10521FEDAA9502891842E9E6D2A7AD1030118FF95</t>
  </si>
  <si>
    <t>502891842E9E6D2A7AD10521FEDAA9502891842E9E6D2A7AD1030118FFF7</t>
  </si>
  <si>
    <t>502891842E9E6D2A7AD10521FEDAA9574B71826597372B7A4471D12D1D4246647D06</t>
  </si>
  <si>
    <t>502891842E9E6D2A7AD10521FEDAA9517EA18351594D207DE34AE1ACBB002</t>
  </si>
  <si>
    <t>502891842E9E6D2A7AD10521FEDAA950289184037D0F2B717D50219AF2AE</t>
  </si>
  <si>
    <t>346 매입콘센트(2구)  2구, 220V 접2구 / 설치 및 철거  개     ( 호표 394 )</t>
  </si>
  <si>
    <t>콘센트, 2구, 15A, 250V, 매입형, 접지</t>
  </si>
  <si>
    <t>574B71826597372B7A4471C10677DE3984857B</t>
  </si>
  <si>
    <t>502891842E9E6D2A7AD10521FEDAAA574B71826597372B7A4471C10677DE3984857B</t>
  </si>
  <si>
    <t>502891842E9E6D2A7AD10521FEDAAA517EA18351594D207DE34AE1ACB8001</t>
  </si>
  <si>
    <t>502891842E9E6D2A7AD10521FEDAAA502891842E9E6D2A7AD1030118FF95</t>
  </si>
  <si>
    <t>502891842E9E6D2A7AD10521FEDAAA502891842E9E6D2A7AD1030118FFF7</t>
  </si>
  <si>
    <t>502891842E9E6D2A7AD10521FEDAAA574B71826597372B7A4471D12D1D4246647D06</t>
  </si>
  <si>
    <t>502891842E9E6D2A7AD10521FEDAAA517EA18351594D207DE34AE1ACBB002</t>
  </si>
  <si>
    <t>502891842E9E6D2A7AD10521FEDAAA50289184037D0F2B717D50219AF2AE</t>
  </si>
  <si>
    <t>347 매입콘센트(2구,덮개)  2구, 220V 접2구, 덮개 / 설치 및 철거  개     ( 호표 395 )</t>
  </si>
  <si>
    <t>콘센트, 2구, 15A, 250V, 방우형</t>
  </si>
  <si>
    <t>574B71826597372B7A4471C1071C9634FBFD12</t>
  </si>
  <si>
    <t>502891842E9E6D2A7AD10521FEDAAB574B71826597372B7A4471C1071C9634FBFD12</t>
  </si>
  <si>
    <t>502891842E9E6D2A7AD10521FEDAAB517EA18351594D207DE34AE1ACB8001</t>
  </si>
  <si>
    <t>502891842E9E6D2A7AD10521FEDAAB502891842E9E6D2A7AD1030118FF95</t>
  </si>
  <si>
    <t>502891842E9E6D2A7AD10521FEDAAB502891842E9E6D2A7AD1030118FFF7</t>
  </si>
  <si>
    <t>502891842E9E6D2A7AD10521FEDAAB574B71826597372B7A4471D12D1D4246647D06</t>
  </si>
  <si>
    <t>502891842E9E6D2A7AD10521FEDAAB517EA18351594D207DE34AE1ACBB002</t>
  </si>
  <si>
    <t>502891842E9E6D2A7AD10521FEDAAB50289184037D0F2B717D50219AF2AE</t>
  </si>
  <si>
    <t>358 스위치(1구)  1구, 와이드 / 철거 및 설치  개     ( 호표 396 )</t>
  </si>
  <si>
    <t>와이드스위치</t>
  </si>
  <si>
    <t>단로, 15A 250V,  1구</t>
  </si>
  <si>
    <t>574B71826597BB2C707445F1FB805F56C2F11D</t>
  </si>
  <si>
    <t>502891842E9E6D2A7AD10521FEDBBB574B71826597BB2C707445F1FB805F56C2F11D</t>
  </si>
  <si>
    <t>502891842E9E6D2A7AD10521FEDBBB517EA18351594D207DE34AE1ACB8001</t>
  </si>
  <si>
    <t>배선기구 설치</t>
  </si>
  <si>
    <t>텀플러 스위치 단로용</t>
  </si>
  <si>
    <t>호표 647</t>
  </si>
  <si>
    <t>5028918314D7F72173BEB8715CF4E0</t>
  </si>
  <si>
    <t>502891842E9E6D2A7AD10521FEDBBB5028918314D7F72173BEB8715CF4E0</t>
  </si>
  <si>
    <t>배선기구 철거</t>
  </si>
  <si>
    <t>호표 648</t>
  </si>
  <si>
    <t>5028918314D7F72173BEB8715CF482</t>
  </si>
  <si>
    <t>502891842E9E6D2A7AD10521FEDBBB5028918314D7F72173BEB8715CF482</t>
  </si>
  <si>
    <t>스위치박스</t>
  </si>
  <si>
    <t>스위치박스, 1개용, 54mm</t>
  </si>
  <si>
    <t>574B71826597372C74BCD6D163711F0A56AC00</t>
  </si>
  <si>
    <t>502891842E9E6D2A7AD10521FEDBBB574B71826597372C74BCD6D163711F0A56AC00</t>
  </si>
  <si>
    <t>502891842E9E6D2A7AD10521FEDBBB517EA18351594D207DE34AE1ACBB002</t>
  </si>
  <si>
    <t>스위치 박스 (2개용 이하)</t>
  </si>
  <si>
    <t>호표 649</t>
  </si>
  <si>
    <t>50289183378A622E7BADCA1197807A</t>
  </si>
  <si>
    <t>502891842E9E6D2A7AD10521FEDBBB50289183378A622E7BADCA1197807A</t>
  </si>
  <si>
    <t>359 스위치(2구)  2구, 와이드 / 철거 및 설치  개     ( 호표 397 )</t>
  </si>
  <si>
    <t>단로, 15A 250V,  2구</t>
  </si>
  <si>
    <t>574B71826597BB2C707445F1FB805F56C2F112</t>
  </si>
  <si>
    <t>502891842E9E6D2A7AD10521FEDBBA574B71826597BB2C707445F1FB805F56C2F112</t>
  </si>
  <si>
    <t>502891842E9E6D2A7AD10521FEDBBA517EA18351594D207DE34AE1ACB8001</t>
  </si>
  <si>
    <t>502891842E9E6D2A7AD10521FEDBBA5028918314D7F72173BEB8715CF4E0</t>
  </si>
  <si>
    <t>502891842E9E6D2A7AD10521FEDBBA5028918314D7F72173BEB8715CF482</t>
  </si>
  <si>
    <t>스위치박스, 2개용, 54mm</t>
  </si>
  <si>
    <t>574B71826597372C74BCD6D163711F0A56A32D</t>
  </si>
  <si>
    <t>502891842E9E6D2A7AD10521FEDBBA574B71826597372C74BCD6D163711F0A56A32D</t>
  </si>
  <si>
    <t>502891842E9E6D2A7AD10521FEDBBA517EA18351594D207DE34AE1ACBB002</t>
  </si>
  <si>
    <t>502891842E9E6D2A7AD10521FEDBBA50289183378A622E7BADCA1197807A</t>
  </si>
  <si>
    <t>360 스위치(3구)  3구, 와이드 / 철거 및 설치  개     ( 호표 398 )</t>
  </si>
  <si>
    <t>단로, 15A 250V,  3구</t>
  </si>
  <si>
    <t>574B71826597BB2C707445F1FB805F56C2F113</t>
  </si>
  <si>
    <t>502891842E9E6D2A7AD10521FED8FE574B71826597BB2C707445F1FB805F56C2F113</t>
  </si>
  <si>
    <t>502891842E9E6D2A7AD10521FED8FE517EA18351594D207DE34AE1ACB8001</t>
  </si>
  <si>
    <t>502891842E9E6D2A7AD10521FED8FE5028918314D7F72173BEB8715CF4E0</t>
  </si>
  <si>
    <t>502891842E9E6D2A7AD10521FED8FE5028918314D7F72173BEB8715CF482</t>
  </si>
  <si>
    <t>스위치박스, 3개용, 54mm</t>
  </si>
  <si>
    <t>574B71826597372C74BCD6D163711F0A56A328</t>
  </si>
  <si>
    <t>502891842E9E6D2A7AD10521FED8FE574B71826597372C74BCD6D163711F0A56A328</t>
  </si>
  <si>
    <t>502891842E9E6D2A7AD10521FED8FE517EA18351594D207DE34AE1ACBB002</t>
  </si>
  <si>
    <t>스위치 박스 (3개용 이상)</t>
  </si>
  <si>
    <t>호표 650</t>
  </si>
  <si>
    <t>50289183378A622E7BADCA119787A9</t>
  </si>
  <si>
    <t>502891842E9E6D2A7AD10521FED8FE50289183378A622E7BADCA119787A9</t>
  </si>
  <si>
    <t>361 스위치(4구)  4구, 와이드 / 철거 및 설치  개     ( 호표 399 )</t>
  </si>
  <si>
    <t>단로, 15A 250V,  4구</t>
  </si>
  <si>
    <t>574B71826597BB2C707445F1FAF37A293FBD19</t>
  </si>
  <si>
    <t>502891842E9E6D2A7AD10521FED8FF574B71826597BB2C707445F1FAF37A293FBD19</t>
  </si>
  <si>
    <t>502891842E9E6D2A7AD10521FED8FF517EA18351594D207DE34AE1ACB8001</t>
  </si>
  <si>
    <t>502891842E9E6D2A7AD10521FED8FF5028918314D7F72173BEB8715CF4E0</t>
  </si>
  <si>
    <t>502891842E9E6D2A7AD10521FED8FF5028918314D7F72173BEB8715CF482</t>
  </si>
  <si>
    <t>스위치박스, 4개용, 54mm</t>
  </si>
  <si>
    <t>574B71826597372C74BCD6D163711F6DAC6358</t>
  </si>
  <si>
    <t>502891842E9E6D2A7AD10521FED8FF574B71826597372C74BCD6D163711F6DAC6358</t>
  </si>
  <si>
    <t>502891842E9E6D2A7AD10521FED8FF517EA18351594D207DE34AE1ACBB002</t>
  </si>
  <si>
    <t>502891842E9E6D2A7AD10521FED8FF50289183378A622E7BADCA119787A9</t>
  </si>
  <si>
    <t>362-01 인력터파기  인력 100%, 1~2m (보통토사)  ㎥     ( 호표 400 )</t>
  </si>
  <si>
    <t>5062518A98F563247784ABD1FEBEBF50BD918C688C362B7F01FAA131B8D1CFECF79C</t>
  </si>
  <si>
    <t>362-02 인력터파기  인력 100%, 1~2m (경질토사)  ㎥     ( 호표 401 )</t>
  </si>
  <si>
    <t>5062518A98F5C52C7D7A9931F747FD50BD918C688C362B7F01FAA131B8D1CFECF79C</t>
  </si>
  <si>
    <t>363-01 와이어메시 설치  철선경 6mm (#6-100*100)  ㎡     ( 호표 402 )</t>
  </si>
  <si>
    <t>용접철망</t>
  </si>
  <si>
    <t>용접철망, 와이어메시, #6-100*100</t>
  </si>
  <si>
    <t>574BE1857D67722E71B10471C91A7EFC9C6253</t>
  </si>
  <si>
    <t>5062D1865B7DA52A70893881C810F6574BE1857D67722E71B10471C91A7EFC9C6253</t>
  </si>
  <si>
    <t>5062D1865B7DA52A70893881C810F6517EA18351594D207DE34AE1ACB8001</t>
  </si>
  <si>
    <t>1800*1800 기준</t>
  </si>
  <si>
    <t>호표 607</t>
  </si>
  <si>
    <t>5062D1865B7DA52A70893881C81368</t>
  </si>
  <si>
    <t>5062D1865B7DA52A70893881C810F65062D1865B7DA52A70893881C81368</t>
  </si>
  <si>
    <t>363-02 와이어메시 설치  철선경 6mm (#6-150*150)  ㎡     ( 호표 403 )</t>
  </si>
  <si>
    <t>용접철망, 와이어메시, #6-150*150</t>
  </si>
  <si>
    <t>574BE1857D67722E71B10471C91A7EFC9C6250</t>
  </si>
  <si>
    <t>5062D1865B7DA52A70893881C817A1574BE1857D67722E71B10471C91A7EFC9C6250</t>
  </si>
  <si>
    <t>5062D1865B7DA52A70893881C817A1517EA18351594D207DE34AE1ACB8001</t>
  </si>
  <si>
    <t>5062D1865B7DA52A70893881C817A15062D1865B7DA52A70893881C81368</t>
  </si>
  <si>
    <t>364 레미콘 타설  18.150.25, 장비사용  ㎥     ( 호표 404 )</t>
  </si>
  <si>
    <t>콘크리트 펌프차 타설(무근, 진동기無)</t>
  </si>
  <si>
    <t>100m3 미만, 슬럼프 8~12cm, 보통(매트기초 등)</t>
  </si>
  <si>
    <t>산근 8</t>
  </si>
  <si>
    <t>50623185BDA83828790B9871BA42A6</t>
  </si>
  <si>
    <t>50623185BDBA982D73A0CE41D2861050623185BDA83828790B9871BA42A6</t>
  </si>
  <si>
    <t>365-01 유로폼거푸집  설치 및 해체 (복잡, 수직고 7m까지)  ㎡     ( 호표 405 )</t>
  </si>
  <si>
    <t>유로폼 - 주자재비</t>
  </si>
  <si>
    <t>10M2</t>
  </si>
  <si>
    <t>호표 652</t>
  </si>
  <si>
    <t>50623185CE56F22274774841D4F15A</t>
  </si>
  <si>
    <t>50623185CE56F2227466F401F89E4B50623185CE56F22274774841D4F15A</t>
  </si>
  <si>
    <t>부자재</t>
  </si>
  <si>
    <t>주재료비의 79%</t>
  </si>
  <si>
    <t>50623185CE56F2227466F401F89E4B517EA18351594D207DE34AE1ACB8001</t>
  </si>
  <si>
    <t>소모자재</t>
  </si>
  <si>
    <t>50623185CE56F2227466F401F89E4B517EA18351594D207DE34AE1ACBB002</t>
  </si>
  <si>
    <t>유로폼 - 인력투입</t>
  </si>
  <si>
    <t>복잡, 수직고 7m까지</t>
  </si>
  <si>
    <t>호표 653</t>
  </si>
  <si>
    <t>50623185CE56F22274777581B3904E</t>
  </si>
  <si>
    <t>50623185CE56F2227466F401F89E4B50623185CE56F22274777581B3904E</t>
  </si>
  <si>
    <t>365-02 유로폼거푸집  설치 및 해체 (보통, 수직고 7m까지)  ㎡     ( 호표 406 )</t>
  </si>
  <si>
    <t>50623185CE56F2227466F401F89D6050623185CE56F22274774841D4F15A</t>
  </si>
  <si>
    <t>주재료비의 52%</t>
  </si>
  <si>
    <t>50623185CE56F2227466F401F89D60517EA18351594D207DE34AE1ACB8001</t>
  </si>
  <si>
    <t>50623185CE56F2227466F401F89D60517EA18351594D207DE34AE1ACBB002</t>
  </si>
  <si>
    <t>보통, 수직고 7m까지</t>
  </si>
  <si>
    <t>호표 654</t>
  </si>
  <si>
    <t>50623185CE56F22274777581B39302</t>
  </si>
  <si>
    <t>50623185CE56F2227466F401F89D6050623185CE56F22274777581B39302</t>
  </si>
  <si>
    <t>365-03 유로폼거푸집  설치 및 해체 (간단, 수직고 7m까지)  ㎡     ( 호표 407 )</t>
  </si>
  <si>
    <t>50623185CE56F2227466F401F89C1E50623185CE56F22274774841D4F15A</t>
  </si>
  <si>
    <t>주재료비의 24%</t>
  </si>
  <si>
    <t>50623185CE56F2227466F401F89C1E517EA18351594D207DE34AE1ACB8001</t>
  </si>
  <si>
    <t>50623185CE56F2227466F401F89C1E517EA18351594D207DE34AE1ACBB002</t>
  </si>
  <si>
    <t>간단, 수직고 7m까지</t>
  </si>
  <si>
    <t>호표 655</t>
  </si>
  <si>
    <t>50623185CE56F22274777581B3927B</t>
  </si>
  <si>
    <t>50623185CE56F2227466F401F89C1E50623185CE56F22274777581B3927B</t>
  </si>
  <si>
    <t>366-01 합판거푸집  설치 및 해체, 0~7m (복잡 3회)  ㎡     ( 호표 408 )</t>
  </si>
  <si>
    <t>합판거푸집 - 자재비</t>
  </si>
  <si>
    <t>3회</t>
  </si>
  <si>
    <t>호표 656</t>
  </si>
  <si>
    <t>50623185CE3A2B2774B54EA11910F4</t>
  </si>
  <si>
    <t>50623185CE3A2B2774A4DF9168EC4350623185CE3A2B2774B54EA11910F4</t>
  </si>
  <si>
    <t>합판거푸집 - 인력투입</t>
  </si>
  <si>
    <t>호표 657</t>
  </si>
  <si>
    <t>50623185CE3A2B2774B54EA119146F</t>
  </si>
  <si>
    <t>50623185CE3A2B2774A4DF9168EC4350623185CE3A2B2774B54EA119146F</t>
  </si>
  <si>
    <t>366-02 합판거푸집  설치 및 해체, 0~7m (보통 4회)  ㎡     ( 호표 409 )</t>
  </si>
  <si>
    <t>4회</t>
  </si>
  <si>
    <t>호표 658</t>
  </si>
  <si>
    <t>50623185CE3A2B2774B54EA1191723</t>
  </si>
  <si>
    <t>50623185CE3A2B2774A4CD215E058550623185CE3A2B2774B54EA1191723</t>
  </si>
  <si>
    <t>호표 659</t>
  </si>
  <si>
    <t>50623185CE3A2B2774B55F110AC3A9</t>
  </si>
  <si>
    <t>50623185CE3A2B2774A4CD215E058550623185CE3A2B2774B55F110AC3A9</t>
  </si>
  <si>
    <t>367-01 콘크리트면처리  시공이음부, 연결핀 연마 및 면처리 미장작업 포함 (3.6m 이하)  ㎡     ( 호표 410 )</t>
  </si>
  <si>
    <t>5062018289961B2A7D982A5194C5BC50BD918C688C362B7F01FAA131B8D1CFECF5D3</t>
  </si>
  <si>
    <t>5062018289961B2A7D982A5194C5BC517EA18351594D207DE34AE1ACB8001</t>
  </si>
  <si>
    <t>367-02 콘크리트면처리  시공이음부, 연결핀 연마 및 면처리 미장작업 포함 (3.6m 초과)  ㎡     ( 호표 411 )</t>
  </si>
  <si>
    <t>5062018289961B2A7D982A5194C5BF50BD918C688C362B7F01FAA131B8D1CFECF5D3</t>
  </si>
  <si>
    <t>5062018289961B2A7D982A5194C5BF517EA18351594D207DE34AE1ACB8001</t>
  </si>
  <si>
    <t>367-03 콘크리트면처리  시공이음부, 연결핀 연마 및 면처리 미장작업 포함 (3.6m 이하, 천장)  ㎡     ( 호표 412 )</t>
  </si>
  <si>
    <t>5062018289961B2A7D982A5194C5BE50BD918C688C362B7F01FAA131B8D1CFECF5D3</t>
  </si>
  <si>
    <t>5062018289961B2A7D982A5194C5BE517EA18351594D207DE34AE1ACBB002</t>
  </si>
  <si>
    <t>5062018289961B2A7D982A5194C5BE517EA18351594D207DE34AE1ACB8001</t>
  </si>
  <si>
    <t>367-04 콘크리트면처리  시공이음부, 연결핀 연마 및 면처리 미장작업 포함 (3.6m 초과, 천장)  ㎡     ( 호표 413 )</t>
  </si>
  <si>
    <t>5062018289961B2A7D982A5194C5B950BD918C688C362B7F01FAA131B8D1CFECF5D3</t>
  </si>
  <si>
    <t>5062018289961B2A7D982A5194C5B9517EA18351594D207DE34AE1ACB8001</t>
  </si>
  <si>
    <t>5062018289961B2A7D982A5194C5B9517EA18351594D207DE34AE1ACBB002</t>
  </si>
  <si>
    <t>372 수밀코킹(창호주위)  10mm삼각  m     ( 호표 414 )</t>
  </si>
  <si>
    <t>실링재, 실리콘, 비초산, 유리용, 창호주위</t>
  </si>
  <si>
    <t>574BF187F86A24297B32DF215EE5CF4B300475</t>
  </si>
  <si>
    <t>5062F18A8437E32279A01701D7A2C2574BF187F86A24297B32DF215EE5CF4B300475</t>
  </si>
  <si>
    <t>5062F18A8437E32279A01701D7A2C25062F18A840A792E72D6F791C6CA7F</t>
  </si>
  <si>
    <t>373 데크틀설치  구조용각형강관(50*50*1.4)  ㎡     ( 호표 415 )</t>
  </si>
  <si>
    <t>일반구조용각형강관, 각형강관, 50*50*1.4mm</t>
  </si>
  <si>
    <t>57397184C63EA72B710FE8C1F04BCA09020037</t>
  </si>
  <si>
    <t>5062E18466D98C25761FF311018D1757397184C63EA72B710FE8C1F04BCA09020037</t>
  </si>
  <si>
    <t>5062E18466D98C25761FF311018D17517EA18351594D207DE34AE1ACB8001</t>
  </si>
  <si>
    <t>5062E18466D98C25761FF311018D175062D186CE4FB42777D333F143A634</t>
  </si>
  <si>
    <t>5062E18466D98C25761FF311018D175062918C7E220C2B76A13691192445</t>
  </si>
  <si>
    <t>5062E18466D98C25761FF311018D175062918C7E220C2B76B3B181BE849C</t>
  </si>
  <si>
    <t>374 데크설치  논슬립, 내화용  ㎡     ( 호표 416 )</t>
  </si>
  <si>
    <t>데크</t>
  </si>
  <si>
    <t>571E918B8A62DC2875FA1841D8330094554431</t>
  </si>
  <si>
    <t>5062E18466D98C25761FF311018D16571E918B8A62DC2875FA1841D8330094554431</t>
  </si>
  <si>
    <t>목재데크 설치</t>
  </si>
  <si>
    <t>평구조, 계단구조(주재료비 별도)</t>
  </si>
  <si>
    <t>호표 663</t>
  </si>
  <si>
    <t>5062E18466D98C25761FE2A12EC7EA</t>
  </si>
  <si>
    <t>5062E18466D98C25761FF311018D165062E18466D98C25761FE2A12EC7EA</t>
  </si>
  <si>
    <t>375 마루널깔기  193(W)×1,215(L)×8(T), 강화마루,클라우스 대폭  ㎡     ( 호표 417 )</t>
  </si>
  <si>
    <t>마루널</t>
  </si>
  <si>
    <t>193(W)×1,215(L)×8(T), 강화마루,클라우스</t>
  </si>
  <si>
    <t>571E918B8A62DC2875FA1841D8330094554785</t>
  </si>
  <si>
    <t>5062E18466D9E62D7BFF6481064C69571E918B8A62DC2875FA1841D8330094554785</t>
  </si>
  <si>
    <t>마루널 설치</t>
  </si>
  <si>
    <t>마루널 t22*w60mm 기준</t>
  </si>
  <si>
    <t>호표 664</t>
  </si>
  <si>
    <t>5062E18466D9E62D7BEEF5614E12AE</t>
  </si>
  <si>
    <t>5062E18466D9E62D7BFF6481064C695062E18466D9E62D7BEEF5614E12AE</t>
  </si>
  <si>
    <t>376 마루틀(구조목)설치  100x100, 각재  ㎡     ( 호표 418 )</t>
  </si>
  <si>
    <t>5062E18460B69122792F74719EABC1574BE1857D71E926777652A1B5D8F42D8E3F91</t>
  </si>
  <si>
    <t>마루틀 설치</t>
  </si>
  <si>
    <t>시공비</t>
  </si>
  <si>
    <t>호표 665</t>
  </si>
  <si>
    <t>5062E18466AC9E2873B97391FE82DF</t>
  </si>
  <si>
    <t>5062E18460B69122792F74719EABC15062E18466AC9E2873B97391FE82DF</t>
  </si>
  <si>
    <t>377 소운반(현장정리)  현장정리 및 가구운반포함  인     ( 호표 419 )</t>
  </si>
  <si>
    <t>5062E18460B691227E97AD51117F9B50BD918C688C362B7F01FAA131B8D1CFECF79C</t>
  </si>
  <si>
    <t>378 소운반(자재운반)  자재운반  인     ( 호표 420 )</t>
  </si>
  <si>
    <t>5062E18460B691227E97AD5111701550BD918C688C362B7F01FAA131B8D1CFECF79C</t>
  </si>
  <si>
    <t>379 수납장(1)  800*414*1525, 4단(2단유리)  개     ( 호표 421 )</t>
  </si>
  <si>
    <t>수납장(1)</t>
  </si>
  <si>
    <t>571E918AB7522A2C73525B115AD0678F343EA9</t>
  </si>
  <si>
    <t>5062E18460B691227E97AD5111713C571E918AB7522A2C73525B115AD0678F343EA9</t>
  </si>
  <si>
    <t>5062E18460B691227E97AD5111713C50BD918C688C362B7F01FAA131B8D1CFECF79D</t>
  </si>
  <si>
    <t>380 수납장(2)  800*420*1880, 5단(3단오픈)  개     ( 호표 422 )</t>
  </si>
  <si>
    <t>수납장(2)</t>
  </si>
  <si>
    <t>571E918AB7522A2C73525B115AD0678F3431E9</t>
  </si>
  <si>
    <t>5062E18460B691227E97AD511ECF97571E918AB7522A2C73525B115AD0678F3431E9</t>
  </si>
  <si>
    <t>5062E18460B691227E97AD511ECF9750BD918C688C362B7F01FAA131B8D1CFECF79D</t>
  </si>
  <si>
    <t>381 수납장(3)  800*420*1880, 5단(3단 유리문)  개     ( 호표 423 )</t>
  </si>
  <si>
    <t>수납장(3)</t>
  </si>
  <si>
    <t>571E918AB7522A2C73525B115AD0678F3431E8</t>
  </si>
  <si>
    <t>5062E18460B691227E97AD511ECEF0571E918AB7522A2C73525B115AD0678F3431E8</t>
  </si>
  <si>
    <t>5062E18460B691227E97AD511ECEF050BD918C688C362B7F01FAA131B8D1CFECF79D</t>
  </si>
  <si>
    <t>382 수납장(4)  상 800*300*1400, 하 800*300*400  개     ( 호표 424 )</t>
  </si>
  <si>
    <t>수납장(4)</t>
  </si>
  <si>
    <t>800*300*400</t>
  </si>
  <si>
    <t>571E918AB7522A2C73525B115AD0678F3431EA</t>
  </si>
  <si>
    <t>5062E18460B691227E97AD511ECDE9571E918AB7522A2C73525B115AD0678F3431EA</t>
  </si>
  <si>
    <t>수납장(4,5)</t>
  </si>
  <si>
    <t>800*300*1400</t>
  </si>
  <si>
    <t>571E918AB7522A2C73525B115AD0678F3431EB</t>
  </si>
  <si>
    <t>5062E18460B691227E97AD511ECDE9571E918AB7522A2C73525B115AD0678F3431EB</t>
  </si>
  <si>
    <t>5062E18460B691227E97AD511ECDE950BD918C688C362B7F01FAA131B8D1CFECF79D</t>
  </si>
  <si>
    <t>383 수납장(5)  상 800*300*1400, 하800*600*800  개     ( 호표 425 )</t>
  </si>
  <si>
    <t>수납장(5)</t>
  </si>
  <si>
    <t>800*600*800</t>
  </si>
  <si>
    <t>571E918AB7522A2C73525B115AD0678F3431ED</t>
  </si>
  <si>
    <t>5062E18460B691227E97AD511ECCC3571E918AB7522A2C73525B115AD0678F3431ED</t>
  </si>
  <si>
    <t>5062E18460B691227E97AD511ECCC3571E918AB7522A2C73525B115AD0678F3431EB</t>
  </si>
  <si>
    <t>5062E18460B691227E97AD511ECCC350BD918C688C362B7F01FAA131B8D1CFECF79D</t>
  </si>
  <si>
    <t>384 수납장(6)  600*414*2253, 도어, 6단  개     ( 호표 426 )</t>
  </si>
  <si>
    <t>수납장(6)</t>
  </si>
  <si>
    <t>571E918AB7522A2C73525B115AD0678F3431EC</t>
  </si>
  <si>
    <t>5062E18460B691227E97AD511ECB3C571E918AB7522A2C73525B115AD0678F3431EC</t>
  </si>
  <si>
    <t>5062E18460B691227E97AD511ECB3C50BD918C688C362B7F01FAA131B8D1CFECF79D</t>
  </si>
  <si>
    <t>385 신발장(1)  600*410*1000  개     ( 호표 427 )</t>
  </si>
  <si>
    <t>신발장(1)</t>
  </si>
  <si>
    <t>571E918AB7522A2C73525B115AD0678F3431EF</t>
  </si>
  <si>
    <t>5062E18460B691227E97AD511ECA15571E918AB7522A2C73525B115AD0678F3431EF</t>
  </si>
  <si>
    <t>5062E18460B691227E97AD511ECA1550BD918C688C362B7F01FAA131B8D1CFECF79D</t>
  </si>
  <si>
    <t>386 신발장(2)  800*410*1200  개     ( 호표 428 )</t>
  </si>
  <si>
    <t>신발장(2)</t>
  </si>
  <si>
    <t>571E918AB7522A2C73525B115AD0678F3431EE</t>
  </si>
  <si>
    <t>5062E18460B691227E97AD511EC90E571E918AB7522A2C73525B115AD0678F3431EE</t>
  </si>
  <si>
    <t>5062E18460B691227E97AD511EC90E50BD918C688C362B7F01FAA131B8D1CFECF79D</t>
  </si>
  <si>
    <t>387 신발장(3)  800*410*1800  개     ( 호표 429 )</t>
  </si>
  <si>
    <t>신발장(4)</t>
  </si>
  <si>
    <t>571E918AB7522A2C73525B115AD0678F3431E0</t>
  </si>
  <si>
    <t>5062E18460B691227E97AD511EC868571E918AB7522A2C73525B115AD0678F3431E0</t>
  </si>
  <si>
    <t>5062E18460B691227E97AD511EC86850BD918C688C362B7F01FAA131B8D1CFECF79D</t>
  </si>
  <si>
    <t>388 신발장(4)  800*400*2200  개     ( 호표 430 )</t>
  </si>
  <si>
    <t>신발장(3)</t>
  </si>
  <si>
    <t>571E918AB7522A2C73525B115AD0678F3431E1</t>
  </si>
  <si>
    <t>5062E18460B691227E97AD511EC741571E918AB7522A2C73525B115AD0678F3431E1</t>
  </si>
  <si>
    <t>5062E18460B691227E97AD511EC74150BD918C688C362B7F01FAA131B8D1CFECF79D</t>
  </si>
  <si>
    <t>389 굴삭기( 0.18㎥)  타이어, 0.18㎥  시간     ( 호표 431 )</t>
  </si>
  <si>
    <t>A</t>
  </si>
  <si>
    <t>굴삭기(타이어)</t>
  </si>
  <si>
    <t>0.18㎥</t>
  </si>
  <si>
    <t>천원</t>
  </si>
  <si>
    <t>57772181DDE4722B7A12DAE1441BDDA7DBDFDD</t>
  </si>
  <si>
    <t>57772181DDE4722B7A12DAE1441BDDA7DBDFDDE157772181DDE4722B7A12DAE1441BDDA7DBDFDD</t>
  </si>
  <si>
    <t>경유</t>
  </si>
  <si>
    <t>경유, 저유황</t>
  </si>
  <si>
    <t>5766E18E1BA2822D74EE7E911129FCDAF01993</t>
  </si>
  <si>
    <t>57772181DDE4722B7A12DAE1441BDDA7DBDFDDE15766E18E1BA2822D74EE7E911129FCDAF01993</t>
  </si>
  <si>
    <t>주연료비의 24%</t>
  </si>
  <si>
    <t>57772181DDE4722B7A12DAE1441BDDA7DBDFDDE1517EA18351594D207DE34AE1ACB8001</t>
  </si>
  <si>
    <t>건설기계운전사</t>
  </si>
  <si>
    <t>50BD918C688C362B7F01FAA131B8D1CFECF32B</t>
  </si>
  <si>
    <t>57772181DDE4722B7A12DAE1441BDDA7DBDFDDE150BD918C688C362B7F01FAA131B8D1CFECF32B</t>
  </si>
  <si>
    <t>390 굴삭기( 0.20㎥)  무한궤도, 0.20㎥  시간     ( 호표 432 )</t>
  </si>
  <si>
    <t>0.2㎥</t>
  </si>
  <si>
    <t>57772181DDE4722B7A004D710E034B0ACB3195</t>
  </si>
  <si>
    <t>57772181DDE4722B7A004D710E034B0ACB3195C857772181DDE4722B7A004D710E034B0ACB3195</t>
  </si>
  <si>
    <t>57772181DDE4722B7A004D710E034B0ACB3195C85766E18E1BA2822D74EE7E911129FCDAF01993</t>
  </si>
  <si>
    <t>주연료비의 21%</t>
  </si>
  <si>
    <t>57772181DDE4722B7A004D710E034B0ACB3195C8517EA18351594D207DE34AE1ACB8001</t>
  </si>
  <si>
    <t>57772181DDE4722B7A004D710E034B0ACB3195C850BD918C688C362B7F01FAA131B8D1CFECF32B</t>
  </si>
  <si>
    <t>391 굴삭기( 0.60㎥)  무한궤도, 0.60㎥  시간     ( 호표 433 )</t>
  </si>
  <si>
    <t>0.6㎥</t>
  </si>
  <si>
    <t>57772181DDE4722B7A004D710E0726DB61883C</t>
  </si>
  <si>
    <t>57772181DDE4722B7A004D710E0726DB61883C5E57772181DDE4722B7A004D710E0726DB61883C</t>
  </si>
  <si>
    <t>57772181DDE4722B7A004D710E0726DB61883C5E5766E18E1BA2822D74EE7E911129FCDAF01993</t>
  </si>
  <si>
    <t>주연료비의 22%</t>
  </si>
  <si>
    <t>57772181DDE4722B7A004D710E0726DB61883C5E517EA18351594D207DE34AE1ACB8001</t>
  </si>
  <si>
    <t>57772181DDE4722B7A004D710E0726DB61883C5E50BD918C688C362B7F01FAA131B8D1CFECF32B</t>
  </si>
  <si>
    <t>392 콤팩터  유압식진동콤팩터, 진동드릴 포함  시간     ( 호표 434 )</t>
  </si>
  <si>
    <t>유압식 진동 콤팩터(굴삭기부착용)</t>
  </si>
  <si>
    <t>57772181DDE4722B7A4E00D153931A79A9118F</t>
  </si>
  <si>
    <t>57772181DDE4722B7A4E00D153931A79A9118F5F57772181DDE4722B7A4E00D153931A79A9118F</t>
  </si>
  <si>
    <t>393 덤프트럭 (2.5T)  2.5t  시간     ( 호표 435 )</t>
  </si>
  <si>
    <t>덤프트럭</t>
  </si>
  <si>
    <t>2.5ton</t>
  </si>
  <si>
    <t>57772181DDE4722F71B6C9917060AF8CB4611F</t>
  </si>
  <si>
    <t>57772181DDE4722F71B6C9917060AF8CB4611F3B57772181DDE4722F71B6C9917060AF8CB4611F</t>
  </si>
  <si>
    <t>57772181DDE4722F71B6C9917060AF8CB4611F3B5766E18E1BA2822D74EE7E911129FCDAF01993</t>
  </si>
  <si>
    <t>주연료비의 38%</t>
  </si>
  <si>
    <t>57772181DDE4722F71B6C9917060AF8CB4611F3B517EA18351594D207DE34AE1ACB8001</t>
  </si>
  <si>
    <t>화물차운전사</t>
  </si>
  <si>
    <t>50BD918C688C362B7F01FAA131B8D1CFECF32A</t>
  </si>
  <si>
    <t>57772181DDE4722F71B6C9917060AF8CB4611F3B50BD918C688C362B7F01FAA131B8D1CFECF32A</t>
  </si>
  <si>
    <t>394 고소작업대(16m)  1톤  일     ( 호표 436 )</t>
  </si>
  <si>
    <t>고소작업대(스카이)</t>
  </si>
  <si>
    <t>1.0톤 (16m급), 1일</t>
  </si>
  <si>
    <t>57772181DDE4572A770D87B1909776B56E9BD9</t>
  </si>
  <si>
    <t>57772181DDE4572A770D87B1909776B56E9BA8E857772181DDE4572A770D87B1909776B56E9BD9</t>
  </si>
  <si>
    <t>경비의 20%</t>
  </si>
  <si>
    <t>57772181DDE4572A770D87B1909776B56E9BA8E8517EA18351594D207DE34AE1ACBB002</t>
  </si>
  <si>
    <t>57772181DDE4572A770D87B1909776B56E9BA8E850BD918C688C362B7F01FAA131B8D1CFECF32A</t>
  </si>
  <si>
    <t>395 고소작업대(16m), 1/2일  1톤  식     ( 호표 437 )</t>
  </si>
  <si>
    <t>1.0톤 (16m급), 1/2일</t>
  </si>
  <si>
    <t>57772181DDE4572A770D87B1909776B56E9BDA</t>
  </si>
  <si>
    <t>57772181DDE4572A770D87B1909776B56E9BA8EB57772181DDE4572A770D87B1909776B56E9BDA</t>
  </si>
  <si>
    <t>57772181DDE4572A770D87B1909776B56E9BA8EB517EA18351594D207DE34AE1ACBB002</t>
  </si>
  <si>
    <t>57772181DDE4572A770D87B1909776B56E9BA8EB50BD918C688C362B7F01FAA131B8D1CFECF32A</t>
  </si>
  <si>
    <t>396 고소작업대(28m)  3.6톤  일     ( 호표 438 )</t>
  </si>
  <si>
    <t>3.6톤 (28m급), 1일</t>
  </si>
  <si>
    <t>57772181DDE4572A770D87B1909776B56E9BDB</t>
  </si>
  <si>
    <t>57772181DDE4572A770D87B1909776B56E9BA8EA57772181DDE4572A770D87B1909776B56E9BDB</t>
  </si>
  <si>
    <t>57772181DDE4572A770D87B1909776B56E9BA8EA517EA18351594D207DE34AE1ACBB002</t>
  </si>
  <si>
    <t>57772181DDE4572A770D87B1909776B56E9BA8EA50BD918C688C362B7F01FAA131B8D1CFECF32A</t>
  </si>
  <si>
    <t>397 고소작업대(28m), 1/2일  3.6톤  식     ( 호표 439 )</t>
  </si>
  <si>
    <t>3.6톤 (28m급), 1/2일</t>
  </si>
  <si>
    <t>57772181DDE4572A770D87B1909776B56E9BDC</t>
  </si>
  <si>
    <t>57772181DDE4572A770D87B1909776B56E9BA8ED57772181DDE4572A770D87B1909776B56E9BDC</t>
  </si>
  <si>
    <t>57772181DDE4572A770D87B1909776B56E9BA8ED517EA18351594D207DE34AE1ACBB002</t>
  </si>
  <si>
    <t>57772181DDE4572A770D87B1909776B56E9BA8ED50BD918C688C362B7F01FAA131B8D1CFECF32A</t>
  </si>
  <si>
    <t>398 고소작업대(45m)  5톤  일     ( 호표 440 )</t>
  </si>
  <si>
    <t>5.0톤 (45m급), 1일</t>
  </si>
  <si>
    <t>57772181DDE4572A770D87B1909776B56E9BDD</t>
  </si>
  <si>
    <t>57772181DDE4572A770D87B1909776B56E9BA8EC57772181DDE4572A770D87B1909776B56E9BDD</t>
  </si>
  <si>
    <t>57772181DDE4572A770D87B1909776B56E9BA8EC517EA18351594D207DE34AE1ACBB002</t>
  </si>
  <si>
    <t>57772181DDE4572A770D87B1909776B56E9BA8EC50BD918C688C362B7F01FAA131B8D1CFECF32A</t>
  </si>
  <si>
    <t>399 고소작업대(45m), 1/2일  5톤  식     ( 호표 441 )</t>
  </si>
  <si>
    <t>5.0톤 (45m급), 1/2일</t>
  </si>
  <si>
    <t>57772181DDE4572A770D87B1909776B56E9BDE</t>
  </si>
  <si>
    <t>57772181DDE4572A770D87B1909776B56E9BA8EF57772181DDE4572A770D87B1909776B56E9BDE</t>
  </si>
  <si>
    <t>57772181DDE4572A770D87B1909776B56E9BA8EF517EA18351594D207DE34AE1ACBB002</t>
  </si>
  <si>
    <t>57772181DDE4572A770D87B1909776B56E9BA8EF50BD918C688C362B7F01FAA131B8D1CFECF32A</t>
  </si>
  <si>
    <t>400 고소작업대(58m)  16톤  일     ( 호표 442 )</t>
  </si>
  <si>
    <t>16.0톤 (58m급), 1일</t>
  </si>
  <si>
    <t>57772181DDE4572A770D87B1909776B56E9BDF</t>
  </si>
  <si>
    <t>57772181DDE4572A770D87B1909776B56E9BA8EE57772181DDE4572A770D87B1909776B56E9BDF</t>
  </si>
  <si>
    <t>57772181DDE4572A770D87B1909776B56E9BA8EE517EA18351594D207DE34AE1ACBB002</t>
  </si>
  <si>
    <t>57772181DDE4572A770D87B1909776B56E9BA8EE50BD918C688C362B7F01FAA131B8D1CFECF32A</t>
  </si>
  <si>
    <t>401 고소작업대(58m), 1/2일  16톤  식     ( 호표 443 )</t>
  </si>
  <si>
    <t>16.0톤 (58m급), 1/2일</t>
  </si>
  <si>
    <t>57772181DDE4572A770D87B1909776B56E9BD0</t>
  </si>
  <si>
    <t>57772181DDE4572A770D87B1909776B56E9BA8E157772181DDE4572A770D87B1909776B56E9BD0</t>
  </si>
  <si>
    <t>57772181DDE4572A770D87B1909776B56E9BA8E1517EA18351594D207DE34AE1ACBB002</t>
  </si>
  <si>
    <t>57772181DDE4572A770D87B1909776B56E9BA8E150BD918C688C362B7F01FAA131B8D1CFECF32A</t>
  </si>
  <si>
    <t>402 고소작업대(75m)  19.5톤  일     ( 호표 444 )</t>
  </si>
  <si>
    <t>19.5톤 (75m급), 1일</t>
  </si>
  <si>
    <t>57772181DDE4572A770D87B1909776B56E9BD1</t>
  </si>
  <si>
    <t>57772181DDE4572A770D87B1909776B56E9BA8E057772181DDE4572A770D87B1909776B56E9BD1</t>
  </si>
  <si>
    <t>57772181DDE4572A770D87B1909776B56E9BA8E0517EA18351594D207DE34AE1ACBB002</t>
  </si>
  <si>
    <t>57772181DDE4572A770D87B1909776B56E9BA8E050BD918C688C362B7F01FAA131B8D1CFECF32A</t>
  </si>
  <si>
    <t>403 고소작업대(75m), 1/2일  19.5톤  식     ( 호표 445 )</t>
  </si>
  <si>
    <t>19.5톤 (75m급), 1/2일</t>
  </si>
  <si>
    <t>57772181DDE4572A770D87B1909776B56E9BD2</t>
  </si>
  <si>
    <t>57772181DDE4572A770D87B1909776B56E9BA8E357772181DDE4572A770D87B1909776B56E9BD2</t>
  </si>
  <si>
    <t>57772181DDE4572A770D87B1909776B56E9BA8E3517EA18351594D207DE34AE1ACBB002</t>
  </si>
  <si>
    <t>57772181DDE4572A770D87B1909776B56E9BA8E350BD918C688C362B7F01FAA131B8D1CFECF32A</t>
  </si>
  <si>
    <t>404-01 코아드릴 구멍뚫기50  Ø50 (두께 15cm 이하, 바닥)  개소     ( 호표 446 )</t>
  </si>
  <si>
    <t>코아드릴</t>
  </si>
  <si>
    <t>15.24cm</t>
  </si>
  <si>
    <t>호표 666</t>
  </si>
  <si>
    <t>57772181DDE42A2E7E796F51FA13307BB7CF26CC</t>
  </si>
  <si>
    <t>50289183147D73247E3F5FA1C15DB857772181DDE42A2E7E796F51FA13307BB7CF26CC</t>
  </si>
  <si>
    <t>50289183147D73247E3F5FA1C15DB850BD918C688C362B7F01FAA131B8D1CFECF6FD</t>
  </si>
  <si>
    <t>50289183147D73247E3F5FA1C15DB850BD918C688C362B7F01FAA131B8D1CFECF79C</t>
  </si>
  <si>
    <t>404-02 코아드릴 구멍뚫기50  Ø50 (두께 30cm 이하, 바닥)  개소     ( 호표 447 )</t>
  </si>
  <si>
    <t>50289183147D73247E3F5FA1C0BBB357772181DDE42A2E7E796F51FA13307BB7CF26CC</t>
  </si>
  <si>
    <t>50289183147D73247E3F5FA1C0BBB350BD918C688C362B7F01FAA131B8D1CFECF6FD</t>
  </si>
  <si>
    <t>50289183147D73247E3F5FA1C0BBB350BD918C688C362B7F01FAA131B8D1CFECF79C</t>
  </si>
  <si>
    <t>404-03 코아드릴 구멍뚫기50  Ø50 (두께 15cm 이하, 벽)  개소     ( 호표 448 )</t>
  </si>
  <si>
    <t>50289183147D73247E3F5FA1C30F7257772181DDE42A2E7E796F51FA13307BB7CF26CC</t>
  </si>
  <si>
    <t>50289183147D73247E3F5FA1C30F7250BD918C688C362B7F01FAA131B8D1CFECF6FD</t>
  </si>
  <si>
    <t>50289183147D73247E3F5FA1C30F7250BD918C688C362B7F01FAA131B8D1CFECF79C</t>
  </si>
  <si>
    <t>404-04 코아드릴 구멍뚫기50  Ø50 (두께 30cm 이하, 벽)  개소     ( 호표 449 )</t>
  </si>
  <si>
    <t>50289183147D73247E3F5FA1C264A957772181DDE42A2E7E796F51FA13307BB7CF26CC</t>
  </si>
  <si>
    <t>50289183147D73247E3F5FA1C264A950BD918C688C362B7F01FAA131B8D1CFECF6FD</t>
  </si>
  <si>
    <t>50289183147D73247E3F5FA1C264A950BD918C688C362B7F01FAA131B8D1CFECF79C</t>
  </si>
  <si>
    <t>405-01 코아드릴 구멍뚫기75  Ø75 (두께 15cm 이하, 바닥)  개소     ( 호표 450 )</t>
  </si>
  <si>
    <t>50289183147D73247E3F5FA1C15C5157772181DDE42A2E7E796F51FA13307BB7CF26CC</t>
  </si>
  <si>
    <t>50289183147D73247E3F5FA1C15C5150BD918C688C362B7F01FAA131B8D1CFECF6FD</t>
  </si>
  <si>
    <t>50289183147D73247E3F5FA1C15C5150BD918C688C362B7F01FAA131B8D1CFECF79C</t>
  </si>
  <si>
    <t>405-02 코아드릴 구멍뚫기75  Ø75 (두께 30cm 이하, 바닥)  개소     ( 호표 451 )</t>
  </si>
  <si>
    <t>50289183147D73247E3F5FA1C0BAA957772181DDE42A2E7E796F51FA13307BB7CF26CC</t>
  </si>
  <si>
    <t>50289183147D73247E3F5FA1C0BAA950BD918C688C362B7F01FAA131B8D1CFECF6FD</t>
  </si>
  <si>
    <t>50289183147D73247E3F5FA1C0BAA950BD918C688C362B7F01FAA131B8D1CFECF79C</t>
  </si>
  <si>
    <t>405-03 코아드릴 구멍뚫기75  Ø75 (두께 15cm 이하, 벽)  개소     ( 호표 452 )</t>
  </si>
  <si>
    <t>50289183147D73247E3F5FA1C30E6857772181DDE42A2E7E796F51FA13307BB7CF26CC</t>
  </si>
  <si>
    <t>50289183147D73247E3F5FA1C30E6850BD918C688C362B7F01FAA131B8D1CFECF6FD</t>
  </si>
  <si>
    <t>50289183147D73247E3F5FA1C30E6850BD918C688C362B7F01FAA131B8D1CFECF79C</t>
  </si>
  <si>
    <t>405-04 코아드릴 구멍뚫기75  Ø75 (두께 30cm 이하, 벽)  개소     ( 호표 453 )</t>
  </si>
  <si>
    <t>50289183147D73247E3F5FA1C265B057772181DDE42A2E7E796F51FA13307BB7CF26CC</t>
  </si>
  <si>
    <t>50289183147D73247E3F5FA1C265B050BD918C688C362B7F01FAA131B8D1CFECF6FD</t>
  </si>
  <si>
    <t>50289183147D73247E3F5FA1C265B050BD918C688C362B7F01FAA131B8D1CFECF79C</t>
  </si>
  <si>
    <t>406-01 코아드릴 구멍뚫기100  Ø100 (두께 15cm 이하, 바닥)  개소     ( 호표 454 )</t>
  </si>
  <si>
    <t>50289183147D73247E3F5FA1C15B4E57772181DDE42A2E7E796F51FA13307BB7CF26CC</t>
  </si>
  <si>
    <t>50289183147D73247E3F5FA1C15B4E50BD918C688C362B7F01FAA131B8D1CFECF6FD</t>
  </si>
  <si>
    <t>50289183147D73247E3F5FA1C15B4E50BD918C688C362B7F01FAA131B8D1CFECF79C</t>
  </si>
  <si>
    <t>406-02 코아드릴 구멍뚫기100  Ø100 (두께 30cm 이하, 바닥)  개소     ( 호표 455 )</t>
  </si>
  <si>
    <t>50289183147D73247E3F5FA1C0BDFD57772181DDE42A2E7E796F51FA13307BB7CF26CC</t>
  </si>
  <si>
    <t>50289183147D73247E3F5FA1C0BDFD50BD918C688C362B7F01FAA131B8D1CFECF6FD</t>
  </si>
  <si>
    <t>50289183147D73247E3F5FA1C0BDFD50BD918C688C362B7F01FAA131B8D1CFECF79C</t>
  </si>
  <si>
    <t>406-03 코아드릴 구멍뚫기100  Ø100 (두께 15cm 이하, 벽)  개소     ( 호표 456 )</t>
  </si>
  <si>
    <t>50289183147D73247E3F5FA1C309EA57772181DDE42A2E7E796F51FA13307BB7CF26CC</t>
  </si>
  <si>
    <t>50289183147D73247E3F5FA1C309EA50BD918C688C362B7F01FAA131B8D1CFECF6FD</t>
  </si>
  <si>
    <t>50289183147D73247E3F5FA1C309EA50BD918C688C362B7F01FAA131B8D1CFECF79C</t>
  </si>
  <si>
    <t>406-04 코아드릴 구멍뚫기100  Ø100 (두께 30cm 이하, 벽)  개소     ( 호표 457 )</t>
  </si>
  <si>
    <t>50289183147D73247E3F5FA1C2627C57772181DDE42A2E7E796F51FA13307BB7CF26CC</t>
  </si>
  <si>
    <t>50289183147D73247E3F5FA1C2627C50BD918C688C362B7F01FAA131B8D1CFECF6FD</t>
  </si>
  <si>
    <t>50289183147D73247E3F5FA1C2627C50BD918C688C362B7F01FAA131B8D1CFECF79C</t>
  </si>
  <si>
    <t>407-01 코아드릴 구멍뚫기150  Ø150 (두께 15cm 이하, 바닥)  개소     ( 호표 458 )</t>
  </si>
  <si>
    <t>50289183147D73247E3F5FA1C15A6757772181DDE42A2E7E796F51FA13307BB7CF26CC</t>
  </si>
  <si>
    <t>50289183147D73247E3F5FA1C15A6750BD918C688C362B7F01FAA131B8D1CFECF6FD</t>
  </si>
  <si>
    <t>50289183147D73247E3F5FA1C15A6750BD918C688C362B7F01FAA131B8D1CFECF79C</t>
  </si>
  <si>
    <t>407-02 코아드릴 구멍뚫기150  Ø150 (두께 30cm 이하, 바닥)  개소     ( 호표 459 )</t>
  </si>
  <si>
    <t>50289183147D73247E3F5FA1C0BC9A57772181DDE42A2E7E796F51FA13307BB7CF26CC</t>
  </si>
  <si>
    <t>50289183147D73247E3F5FA1C0BC9A50BD918C688C362B7F01FAA131B8D1CFECF6FD</t>
  </si>
  <si>
    <t>50289183147D73247E3F5FA1C0BC9A50BD918C688C362B7F01FAA131B8D1CFECF79C</t>
  </si>
  <si>
    <t>407-03 코아드릴 구멍뚫기150  Ø150 (두께 15cm 이하, 벽)  개소     ( 호표 460 )</t>
  </si>
  <si>
    <t>50289183147D73247E3F5FA1C3088357772181DDE42A2E7E796F51FA13307BB7CF26CC</t>
  </si>
  <si>
    <t>50289183147D73247E3F5FA1C3088350BD918C688C362B7F01FAA131B8D1CFECF6FD</t>
  </si>
  <si>
    <t>50289183147D73247E3F5FA1C3088350BD918C688C362B7F01FAA131B8D1CFECF79C</t>
  </si>
  <si>
    <t>407-04 코아드릴 구멍뚫기150  Ø150 (두께 30cm 이하, 벽)  개소     ( 호표 461 )</t>
  </si>
  <si>
    <t>50289183147D73247E3F5FA1C2634757772181DDE42A2E7E796F51FA13307BB7CF26CC</t>
  </si>
  <si>
    <t>50289183147D73247E3F5FA1C2634750BD918C688C362B7F01FAA131B8D1CFECF6FD</t>
  </si>
  <si>
    <t>50289183147D73247E3F5FA1C2634750BD918C688C362B7F01FAA131B8D1CFECF79C</t>
  </si>
  <si>
    <t>408 크랙보수(에폭시주입공법)    m     ( 호표 462 )</t>
  </si>
  <si>
    <t>504DF185F6C1B5237E3F0DC104C94A50BD918C688C362B7F01FAA131B8D1CFECF79D</t>
  </si>
  <si>
    <t>504DF185F6C1B5237E3F0DC104C94A50BD918C688C362B7F01FAA131B8D1CFECF79C</t>
  </si>
  <si>
    <t>공구손료 및 경장비의 기계경비</t>
  </si>
  <si>
    <t>504DF185F6C1B5237E3F0DC104C94A517EA18351594D207DE34AE1ACB8001</t>
  </si>
  <si>
    <t>409 크랙보수(표면처리공법)    m     ( 호표 463 )</t>
  </si>
  <si>
    <t>504DF185F6C1B5237E3F0DC1079DEB50BD918C688C362B7F01FAA131B8D1CFECF5D6</t>
  </si>
  <si>
    <t>504DF185F6C1B5237E3F0DC1079DEB517EA18351594D207DE34AE1ACB8001</t>
  </si>
  <si>
    <t>410 가정용펌프  GW-200SMA / 구경(㎜):20, 출력(W):200  개     ( 호표 464 )</t>
  </si>
  <si>
    <t>가정용펌프</t>
  </si>
  <si>
    <t>571E918B8A62DC2875FA0FD106950445DBA050</t>
  </si>
  <si>
    <t>50A461883903C923717322D18A0D11571E918B8A62DC2875FA0FD106950445DBA050</t>
  </si>
  <si>
    <t>50A461883903C923717322D18A0D11517EA18351594D207DE34AE1ACB8001</t>
  </si>
  <si>
    <t>일반펌프설치</t>
  </si>
  <si>
    <t>5.5kw 이하</t>
  </si>
  <si>
    <t>호표 667</t>
  </si>
  <si>
    <t>50A461883903C923717322D18A0D73</t>
  </si>
  <si>
    <t>50A461883903C923717322D18A0D1150A461883903C923717322D18A0D73</t>
  </si>
  <si>
    <t>411 행거도어  부속 포함 (민짜,댐퍼형)  개     ( 호표 465 )</t>
  </si>
  <si>
    <t>행거도어</t>
  </si>
  <si>
    <t>프레임포함, 1000*2100</t>
  </si>
  <si>
    <t>574BE1857D0EF825790373312D7DF8A8474425</t>
  </si>
  <si>
    <t>5062B181A5BC952874EC0551F1E161574BE1857D0EF825790373312D7DF8A8474425</t>
  </si>
  <si>
    <t>412 물품재설치    인     ( 호표 466 )</t>
  </si>
  <si>
    <t>5062B181A5BC9528734C9571CB0BA550BD918C688C362B7F01FAA131B8D1CFECF79D</t>
  </si>
  <si>
    <t>413 도어록 (침실)  레버형, 침실용  개     ( 호표 467 )</t>
  </si>
  <si>
    <t>5062B1815D639C2D78CA0EE1A1B604574BF187C357BF287C747F31E700FD85353AC7</t>
  </si>
  <si>
    <t>5062B1815D639C2D78CA0EE1A1B6045062B1815D639C2D78CA2BA10667D8</t>
  </si>
  <si>
    <t>도배바름(합판·석고보드면)  재료비, 합지벽지  M2     ( 호표 468 )</t>
  </si>
  <si>
    <t>종이벽지</t>
  </si>
  <si>
    <t>종이벽지, 초배지</t>
  </si>
  <si>
    <t>574BE1857D1F5E2E7D1792D13DBB41FE7ABFC5</t>
  </si>
  <si>
    <t>5062818DDD53DE27745D76D10312F1574BE1857D1F5E2E7D1792D13DBB41FE7ABFC5</t>
  </si>
  <si>
    <t>합지벽지</t>
  </si>
  <si>
    <t>574BE1857D1F5E2E7D1792D13DBB41F8D154C2</t>
  </si>
  <si>
    <t>5062818DDD53DE27745D76D10312F1574BE1857D1F5E2E7D1792D13DBB41F8D154C2</t>
  </si>
  <si>
    <t>초산비닐계접착제, 벽지용</t>
  </si>
  <si>
    <t>574BF187F874BE207B8985C12F0AECB680FB21</t>
  </si>
  <si>
    <t>5062818DDD53DE27745D76D10312F1574BF187F874BE207B8985C12F0AECB680FB21</t>
  </si>
  <si>
    <t>도배바름  합판·석고보드면, 벽  M2     ( 호표 469 )</t>
  </si>
  <si>
    <t>5062818DDD53DE267BE05CF107C69950BD918C688C362B7F01FAA131B8D1CFECF4CB</t>
  </si>
  <si>
    <t>5062818DDD53DE267BE05CF107C69950BD918C688C362B7F01FAA131B8D1CFECF79C</t>
  </si>
  <si>
    <t>도배바름(콘크리트·모르타르면)  재료비, 합지벽지  M2     ( 호표 470 )</t>
  </si>
  <si>
    <t>5062818DDD53DE247F1980613A11B9574BE1857D1F5E2E7D1792D13DBB41FE7ABFC5</t>
  </si>
  <si>
    <t>5062818DDD53DE247F1980613A11B9574BE1857D1F5E2E7D1792D13DBB41F8D154C2</t>
  </si>
  <si>
    <t>5062818DDD53DE247F1980613A11B9574BF187F874BE207B8985C12F0AECB680FB21</t>
  </si>
  <si>
    <t>도배바름  콘크리트·모르타르면, 벽  M2     ( 호표 471 )</t>
  </si>
  <si>
    <t>5062818DDD53DE267BE05CF107C5F250BD918C688C362B7F01FAA131B8D1CFECF4CB</t>
  </si>
  <si>
    <t>5062818DDD53DE267BE05CF107C5F250BD918C688C362B7F01FAA131B8D1CFECF79C</t>
  </si>
  <si>
    <t>도배바름  합판·석고보드면, 천장  M2     ( 호표 472 )</t>
  </si>
  <si>
    <t>5062818DDD53DE267BE05CE16165A850BD918C688C362B7F01FAA131B8D1CFECF4CB</t>
  </si>
  <si>
    <t>5062818DDD53DE267BE05CE16165A850BD918C688C362B7F01FAA131B8D1CFECF79C</t>
  </si>
  <si>
    <t>인력품의 30%</t>
  </si>
  <si>
    <t>5062818DDD53DE267BE05CE16165A8517EA18351594D207DE34AE1ACB8001</t>
  </si>
  <si>
    <t>도배바름  콘크리트·모르타르면, 천장  M2     ( 호표 473 )</t>
  </si>
  <si>
    <t>5062818DDD53DE267BE05CE161664E50BD918C688C362B7F01FAA131B8D1CFECF4CB</t>
  </si>
  <si>
    <t>5062818DDD53DE267BE05CE161664E50BD918C688C362B7F01FAA131B8D1CFECF79C</t>
  </si>
  <si>
    <t>5062818DDD53DE267BE05CE161664E517EA18351594D207DE34AE1ACB8001</t>
  </si>
  <si>
    <t>도배바름(합판·석고보드면)  재료비, 비닐벽지, 실크형, A급  M2     ( 호표 474 )</t>
  </si>
  <si>
    <t>5062818DDD53DE27745D76D1031554574BE1857D1F5E2E7D1792D13DBB41FE7ABFC5</t>
  </si>
  <si>
    <t>비닐벽지</t>
  </si>
  <si>
    <t>비닐벽지, 실크형, A급</t>
  </si>
  <si>
    <t>574BE1857D1F5E2E7D1792D13DBB41FE7ABFC3</t>
  </si>
  <si>
    <t>5062818DDD53DE27745D76D1031554574BE1857D1F5E2E7D1792D13DBB41FE7ABFC3</t>
  </si>
  <si>
    <t>5062818DDD53DE27745D76D1031554574BF187F874BE207B8985C12F0AECB680FB21</t>
  </si>
  <si>
    <t>도배바름(콘크리트·모르타르면)  재료비, 비닐벽지, 실크형, A급  M2     ( 호표 475 )</t>
  </si>
  <si>
    <t>5062818DDD53DE247F1980613A1649574BE1857D1F5E2E7D1792D13DBB41FE7ABFC5</t>
  </si>
  <si>
    <t>5062818DDD53DE247F1980613A1649574BE1857D1F5E2E7D1792D13DBB41FE7ABFC3</t>
  </si>
  <si>
    <t>5062818DDD53DE247F1980613A1649574BF187F874BE207B8985C12F0AECB680FB21</t>
  </si>
  <si>
    <t>PVC계 바닥재 설치 - 시트  주재료 제외, 전면접합  M2     ( 호표 476 )</t>
  </si>
  <si>
    <t>5062818DEFA19B26762A2F71DEB1C250BD918C688C362B7F01FAA131B8D1CFECF4CA</t>
  </si>
  <si>
    <t>5062818DEFA19B26762A2F71DEB1C250BD918C688C362B7F01FAA131B8D1CFECF79C</t>
  </si>
  <si>
    <t>초산비닐계접착제, 비닐타일용</t>
  </si>
  <si>
    <t>574BF187F874BE207B8985C12F0AECB680FA02</t>
  </si>
  <si>
    <t>5062818DEFA19B26762A2F71DEB1C2574BF187F874BE207B8985C12F0AECB680FA02</t>
  </si>
  <si>
    <t>강화마루 철거    M2     ( 호표 477 )</t>
  </si>
  <si>
    <t>5062E18466D98C25760D826190EBA050BD918C688C362B7F01FAA131B8D1CFECF4CA</t>
  </si>
  <si>
    <t>5062E18466D98C25760D826190EBA050BD918C688C362B7F01FAA131B8D1CFECF79C</t>
  </si>
  <si>
    <t>5062E18466D98C25760D826190EBA0517EA18351594D207DE34AE1ACB8001</t>
  </si>
  <si>
    <t>플로어링 마루 설치    M2     ( 호표 478 )</t>
  </si>
  <si>
    <t>5062E18466D98C25760D826190EBA150BD918C688C362B7F01FAA131B8D1CFECF4CA</t>
  </si>
  <si>
    <t>5062E18466D98C25760D826190EBA150BD918C688C362B7F01FAA131B8D1CFECF79C</t>
  </si>
  <si>
    <t>5062E18466D98C25760D826190EBA1517EA18351594D207DE34AE1ACB8001</t>
  </si>
  <si>
    <t>모르타르 배합(배합품 포함)  배합용적비 1:3, 시멘트, 모래 별도  M3     ( 호표 479 )</t>
  </si>
  <si>
    <t>5062018289A0672775522D115249EF574BE1857D6772207BDB2671E0092713D515D7</t>
  </si>
  <si>
    <t>5062018289A0672775522D115249EF5766A18047C0DD2F7FBE76414790AC1F70D119</t>
  </si>
  <si>
    <t>5062018289A0672775522D115249EF50BD918C688C362B7F01FAA131B8D1CFECF79C</t>
  </si>
  <si>
    <t>모르타르 타설    M3     ( 호표 480 )</t>
  </si>
  <si>
    <t>일반기계운전사</t>
  </si>
  <si>
    <t>50BD918C688C362B7F01FAA131B8D1CFECF21D</t>
  </si>
  <si>
    <t>5062018289F891267A4A9031AA282750BD918C688C362B7F01FAA131B8D1CFECF21D</t>
  </si>
  <si>
    <t>5062018289F891267A4A9031AA282750BD918C688C362B7F01FAA131B8D1CFECF5D6</t>
  </si>
  <si>
    <t>5062018289F891267A4A9031AA282750BD918C688C362B7F01FAA131B8D1CFECF79C</t>
  </si>
  <si>
    <t>모르타르펌프</t>
  </si>
  <si>
    <t>37kw</t>
  </si>
  <si>
    <t>호표 482</t>
  </si>
  <si>
    <t>57772181DDE40F207E9A0EC1633A83D9C822D0C0</t>
  </si>
  <si>
    <t>5062018289F891267A4A9031AA282757772181DDE40F207E9A0EC1633A83D9C822D0C0</t>
  </si>
  <si>
    <t>모르타르 믹서</t>
  </si>
  <si>
    <t>0.3m3</t>
  </si>
  <si>
    <t>호표 483</t>
  </si>
  <si>
    <t>57772181DDE40F207E9A3A012D9C3F68A7573CCC</t>
  </si>
  <si>
    <t>5062018289F891267A4A9031AA282757772181DDE40F207E9A3A012D9C3F68A7573CCC</t>
  </si>
  <si>
    <t>양수기</t>
  </si>
  <si>
    <t>1.49kw</t>
  </si>
  <si>
    <t>호표 484</t>
  </si>
  <si>
    <t>57772181DDE40F207E9A29913BC7A05817FB1799</t>
  </si>
  <si>
    <t>5062018289F891267A4A9031AA282757772181DDE40F207E9A29913BC7A05817FB1799</t>
  </si>
  <si>
    <t>배관파이프</t>
  </si>
  <si>
    <t>∮50㎜∼2.6m</t>
  </si>
  <si>
    <t>호표 485</t>
  </si>
  <si>
    <t>57772181DDE40F207E9A447197A883D7908BAAA2</t>
  </si>
  <si>
    <t>5062018289F891267A4A9031AA282757772181DDE40F207E9A447197A883D7908BAAA2</t>
  </si>
  <si>
    <t>표면 마무리  인력마감  M2     ( 호표 481 )</t>
  </si>
  <si>
    <t>5062018289F8A32E755FD611B2902D50BD918C688C362B7F01FAA131B8D1CFECF5D6</t>
  </si>
  <si>
    <t>모르타르펌프  37kw  HR     ( 호표 482 )</t>
  </si>
  <si>
    <t>57772181DDE40F207E9A0EC1633A83D9C822D0</t>
  </si>
  <si>
    <t>57772181DDE40F207E9A0EC1633A83D9C822D0C057772181DDE40F207E9A0EC1633A83D9C822D0</t>
  </si>
  <si>
    <t>일반경비</t>
  </si>
  <si>
    <t>전력</t>
  </si>
  <si>
    <t>kwh</t>
  </si>
  <si>
    <t>502FC189B589B22C77ACC331FE9E7872ACB7A6</t>
  </si>
  <si>
    <t>57772181DDE40F207E9A0EC1633A83D9C822D0C0502FC189B589B22C77ACC331FE9E7872ACB7A6</t>
  </si>
  <si>
    <t>모르타르 믹서  0.3m3  HR     ( 호표 483 )</t>
  </si>
  <si>
    <t>57772181DDE40F207E9A3A012D9C3F68A7573C</t>
  </si>
  <si>
    <t>57772181DDE40F207E9A3A012D9C3F68A7573CCC57772181DDE40F207E9A3A012D9C3F68A7573C</t>
  </si>
  <si>
    <t>57772181DDE40F207E9A3A012D9C3F68A7573CCC502FC189B589B22C77ACC331FE9E7872ACB7A6</t>
  </si>
  <si>
    <t>공업용휘발유</t>
  </si>
  <si>
    <t>공업용휘발유, 무연</t>
  </si>
  <si>
    <t>5766E18E1BA2822D74EE4151F382E7BC2C44DF</t>
  </si>
  <si>
    <t>57772181DDE40F207E9A3A012D9C3F68A7573CCC5766E18E1BA2822D74EE4151F382E7BC2C44DF</t>
  </si>
  <si>
    <t>주연료비의 2%</t>
  </si>
  <si>
    <t>57772181DDE40F207E9A3A012D9C3F68A7573CCC517EA18351594D207DE34AE1ACB8001</t>
  </si>
  <si>
    <t>양수기  1.49kw  HR     ( 호표 484 )</t>
  </si>
  <si>
    <t>1.49kw, 2HP</t>
  </si>
  <si>
    <t>57772181DDE40F207E9A29913BC7A05817FB17</t>
  </si>
  <si>
    <t>57772181DDE40F207E9A29913BC7A05817FB179957772181DDE40F207E9A29913BC7A05817FB17</t>
  </si>
  <si>
    <t>57772181DDE40F207E9A29913BC7A05817FB1799502FC189B589B22C77ACC331FE9E7872ACB7A6</t>
  </si>
  <si>
    <t>배관파이프  ∮50㎜∼2.6m  HR     ( 호표 485 )</t>
  </si>
  <si>
    <t>57772181DDE40F207E9A447197A883D7908BAA</t>
  </si>
  <si>
    <t>57772181DDE40F207E9A447197A883D7908BAAA257772181DDE40F207E9A447197A883D7908BAA</t>
  </si>
  <si>
    <t>모르타르 바름  3.6m 이하, 1회(T=24mm 이하 기준)  M2     ( 호표 486 )</t>
  </si>
  <si>
    <t>5062018289A0712E7DFEA7C1586C3E50BD918C688C362B7F01FAA131B8D1CFECF5D6</t>
  </si>
  <si>
    <t>5062018289A0712E7DFEA7C1586C3E50BD918C688C362B7F01FAA131B8D1CFECF79C</t>
  </si>
  <si>
    <t>5062018289A0712E7DFEA7C1586C3E517EA18351594D207DE34AE1ACB8001</t>
  </si>
  <si>
    <t>모르타르 바름  3.6m 초과, 1회(T=24mm 이하 기준)  M2     ( 호표 487 )</t>
  </si>
  <si>
    <t>5062018289A0712E7DFEA7C159720950BD918C688C362B7F01FAA131B8D1CFECF5D6</t>
  </si>
  <si>
    <t>5062018289A0712E7DFEA7C159720950BD918C688C362B7F01FAA131B8D1CFECF79C</t>
  </si>
  <si>
    <t>5062018289A0712E7DFEA7C1597209517EA18351594D207DE34AE1ACB8001</t>
  </si>
  <si>
    <t>모르타르 바름  3.6m 이하, 3회(T=24mm 이하 기준)  M2     ( 호표 488 )</t>
  </si>
  <si>
    <t>5062018289A0712E7DFEA7C1586EEC50BD918C688C362B7F01FAA131B8D1CFECF5D6</t>
  </si>
  <si>
    <t>5062018289A0712E7DFEA7C1586EEC50BD918C688C362B7F01FAA131B8D1CFECF79C</t>
  </si>
  <si>
    <t>5062018289A0712E7DFEA7C1586EEC517EA18351594D207DE34AE1ACB8001</t>
  </si>
  <si>
    <t>모르타르 바름  3.6m 초과, 3회(T=24mm 이하 기준)  M2     ( 호표 489 )</t>
  </si>
  <si>
    <t>5062018289A0712E7DFEA7C159705C50BD918C688C362B7F01FAA131B8D1CFECF5D6</t>
  </si>
  <si>
    <t>5062018289A0712E7DFEA7C159705C50BD918C688C362B7F01FAA131B8D1CFECF79C</t>
  </si>
  <si>
    <t>5062018289A0712E7DFEA7C159705C517EA18351594D207DE34AE1ACB8001</t>
  </si>
  <si>
    <t>몰딩 설치    M     ( 호표 490 )</t>
  </si>
  <si>
    <t>5062818D6A54662D71425201D8364D50BD918C688C362B7F01FAA131B8D1CFECF4CA</t>
  </si>
  <si>
    <t>5062818D6A54662D71425201D8364D517EA18351594D207DE34AE1ACB8001</t>
  </si>
  <si>
    <t>걸레받이 설치  합성수지류, H=75~120mm 기준  M     ( 호표 491 )</t>
  </si>
  <si>
    <t>5062818DEFEF212673BB8E4107D3FA50BD918C688C362B7F01FAA131B8D1CFECF4CA</t>
  </si>
  <si>
    <t>5062818DEFEF212673BB8E4107D3FA50BD918C688C362B7F01FAA131B8D1CFECF79C</t>
  </si>
  <si>
    <t>5062818DEFEF212673BB8E4107D3FA517EA18351594D207DE34AE1ACB8001</t>
  </si>
  <si>
    <t>걸레받이 철거  합성수지류, H=75~120mm 기준  M     ( 호표 492 )</t>
  </si>
  <si>
    <t>5062818DEFEF212673BB8E4107D38B50BD918C688C362B7F01FAA131B8D1CFECF4CA</t>
  </si>
  <si>
    <t>5062818DEFEF212673BB8E4107D38B50BD918C688C362B7F01FAA131B8D1CFECF79C</t>
  </si>
  <si>
    <t>5062818DEFEF212673BB8E4107D38B517EA18351594D207DE34AE1ACB8001</t>
  </si>
  <si>
    <t>걸레받이 설치  중밀도섬유판, H=75~120mm 기준  M     ( 호표 493 )</t>
  </si>
  <si>
    <t>5062818DEFEF212673BB8E4107D02650BD918C688C362B7F01FAA131B8D1CFECF4CA</t>
  </si>
  <si>
    <t>5062818DEFEF212673BB8E4107D02650BD918C688C362B7F01FAA131B8D1CFECF79C</t>
  </si>
  <si>
    <t>5062818DEFEF212673BB8E4107D026517EA18351594D207DE34AE1ACB8001</t>
  </si>
  <si>
    <t>걸레받이 철거  중밀도섬유판, H=75~120mm 기준  M     ( 호표 494 )</t>
  </si>
  <si>
    <t>5062818DEFEF212673BB8E4107D05750BD918C688C362B7F01FAA131B8D1CFECF4CA</t>
  </si>
  <si>
    <t>5062818DEFEF212673BB8E4107D05750BD918C688C362B7F01FAA131B8D1CFECF79C</t>
  </si>
  <si>
    <t>5062818DEFEF212673BB8E4107D057517EA18351594D207DE34AE1ACB8001</t>
  </si>
  <si>
    <t>벽체합판 설치  합판 별도  M2     ( 호표 495 )</t>
  </si>
  <si>
    <t>5062818DCC949B24793BB1B1FC891550BD918C688C362B7F01FAA131B8D1CFECF5D2</t>
  </si>
  <si>
    <t>5062818DCC949B24793BB1B1FC891550BD918C688C362B7F01FAA131B8D1CFECF79C</t>
  </si>
  <si>
    <t>5062818DCC949B24793BB1B1FC8915517EA18351594D207DE34AE1ACB8001</t>
  </si>
  <si>
    <t>벽체틀 설치  30*30, @450*600  M2     ( 호표 496 )</t>
  </si>
  <si>
    <t>5062E1845417312979EF09D16F489D574BE1857D71E926777652A1B5D8F42D8E3F9E</t>
  </si>
  <si>
    <t>5062E1845417312979EF09D16F489D5062E184541727227121B361CC089F</t>
  </si>
  <si>
    <t>벽체틀 설치  자재 별도  M2     ( 호표 497 )</t>
  </si>
  <si>
    <t>5062E184541727227121B361CC089F50BD918C688C362B7F01FAA131B8D1CFECF5D2</t>
  </si>
  <si>
    <t>5062E184541727227121B361CC089F50BD918C688C362B7F01FAA131B8D1CFECF79C</t>
  </si>
  <si>
    <t>5062E184541727227121B361CC089F517EA18351594D207DE34AE1ACB8001</t>
  </si>
  <si>
    <t>석고판 설치(접착제)    M2     ( 호표 498 )</t>
  </si>
  <si>
    <t>5062818DCCFD3426740203F162E84F50BD918C688C362B7F01FAA131B8D1CFECF4CA</t>
  </si>
  <si>
    <t>5062818DCCFD3426740203F162E84F50BD918C688C362B7F01FAA131B8D1CFECF79C</t>
  </si>
  <si>
    <t>5062818DCCFD3426740203F162E84F517EA18351594D207DE34AE1ACB8001</t>
  </si>
  <si>
    <t>석고본드</t>
  </si>
  <si>
    <t>석고</t>
  </si>
  <si>
    <t>574BF187F874BE207B8985C12F0AECB680FC31</t>
  </si>
  <si>
    <t>5062818DCCFD3426740203F162E84F574BF187F874BE207B8985C12F0AECB680FC31</t>
  </si>
  <si>
    <t>석고판 설치(접착제)  천장  M2     ( 호표 499 )</t>
  </si>
  <si>
    <t>5062818DCCFD3426740203F162E84E50BD918C688C362B7F01FAA131B8D1CFECF4CA</t>
  </si>
  <si>
    <t>5062818DCCFD3426740203F162E84E50BD918C688C362B7F01FAA131B8D1CFECF79C</t>
  </si>
  <si>
    <t>5062818DCCFD3426740203F162E84E517EA18351594D207DE34AE1ACB8001</t>
  </si>
  <si>
    <t>5062818DCCFD3426740203F162E84E517EA18351594D207DE34AE1ACBB002</t>
  </si>
  <si>
    <t>5062818DCCFD3426740203F162E84E574BF187F874BE207B8985C12F0AECB680FC31</t>
  </si>
  <si>
    <t>석고판 설치(나사고정) - 바탕용  벽, 1겹 붙임  M2     ( 호표 500 )</t>
  </si>
  <si>
    <t>5062818DCCFD0F22701D94D11B9B8E50BD918C688C362B7F01FAA131B8D1CFECF4CA</t>
  </si>
  <si>
    <t>5062818DCCFD0F22701D94D11B9B8E50BD918C688C362B7F01FAA131B8D1CFECF79C</t>
  </si>
  <si>
    <t>5062818DCCFD0F22701D94D11B9B8E517EA18351594D207DE34AE1ACB8001</t>
  </si>
  <si>
    <t>석고판 설치(나사고정) - 바탕용  천장, 1겹 붙임  M2     ( 호표 501 )</t>
  </si>
  <si>
    <t>5062818DCCFD0F2177A06081D6B70650BD918C688C362B7F01FAA131B8D1CFECF4CA</t>
  </si>
  <si>
    <t>5062818DCCFD0F2177A06081D6B70650BD918C688C362B7F01FAA131B8D1CFECF79C</t>
  </si>
  <si>
    <t>5062818DCCFD0F2177A06081D6B706517EA18351594D207DE34AE1ACB8001</t>
  </si>
  <si>
    <t>천장합판 설치  합판 별도  M2     ( 호표 502 )</t>
  </si>
  <si>
    <t>5062818DCC949B24793BB1B1FC891450BD918C688C362B7F01FAA131B8D1CFECF5D2</t>
  </si>
  <si>
    <t>5062818DCC949B24793BB1B1FC891450BD918C688C362B7F01FAA131B8D1CFECF79C</t>
  </si>
  <si>
    <t>5062818DCC949B24793BB1B1FC8914517EA18351594D207DE34AE1ACB8001</t>
  </si>
  <si>
    <t>5062818DCC949B24793BB1B1FC8914517EA18351594D207DE34AE1ACBB002</t>
  </si>
  <si>
    <t>반자틀설치  달대 유  M2     ( 호표 503 )</t>
  </si>
  <si>
    <t>5062E1845433FF2D784090D17C474C574BE1857D71E926777652A1B5D8F42D8E3F91</t>
  </si>
  <si>
    <t>5062E1845433FF2D784090D17C474C574BF187C357BF207F10C6817258679A9B7B96</t>
  </si>
  <si>
    <t>5062E1845433FF2D784090D17C474C50BD918C688C362B7F01FAA131B8D1CFECF5D2</t>
  </si>
  <si>
    <t>5062E1845433FF2D784090D17C474C50BD918C688C362B7F01FAA131B8D1CFECF79C</t>
  </si>
  <si>
    <t>욕실천장재설치    M2     ( 호표 504 )</t>
  </si>
  <si>
    <t>5062818DCCC1E32A73F89FF1054B4D50BD918C688C362B7F01FAA131B8D1CFECF4CA</t>
  </si>
  <si>
    <t>5062818DCCC1E32A73F89FF1054B4D50BD918C688C362B7F01FAA131B8D1CFECF79C</t>
  </si>
  <si>
    <t>5062818DCCC1E32A73F89FF1054B4D517EA18351594D207DE34AE1ACB8001</t>
  </si>
  <si>
    <t>시멘트 액체방수 바름  바닥  M2     ( 호표 505 )</t>
  </si>
  <si>
    <t>5062F18A7B9D532F79B660E133EDDA50BD918C688C362B7F01FAA131B8D1CFECF5D7</t>
  </si>
  <si>
    <t>5062F18A7B9D532F79B660E133EDDA50BD918C688C362B7F01FAA131B8D1CFECF79C</t>
  </si>
  <si>
    <t>5062F18A7B9D532F79B660E133EDDA517EA18351594D207DE34AE1ACB8001</t>
  </si>
  <si>
    <t>시멘트 액체방수 바름  수직부  M2     ( 호표 506 )</t>
  </si>
  <si>
    <t>5062F18A7B9D532F79B65671497C4C50BD918C688C362B7F01FAA131B8D1CFECF5D7</t>
  </si>
  <si>
    <t>5062F18A7B9D532F79B65671497C4C50BD918C688C362B7F01FAA131B8D1CFECF79C</t>
  </si>
  <si>
    <t>5062F18A7B9D532F79B65671497C4C517EA18351594D207DE34AE1ACB8001</t>
  </si>
  <si>
    <t>바탕 고르기  바닥, 24mm 이하 기준  M2     ( 호표 507 )</t>
  </si>
  <si>
    <t>5062A182DF7314287D963011E43F0050BD918C688C362B7F01FAA131B8D1CFECF5D6</t>
  </si>
  <si>
    <t>5062A182DF7314287D963011E43F0050BD918C688C362B7F01FAA131B8D1CFECF79C</t>
  </si>
  <si>
    <t>5062A182DF7314287D963011E43F00517EA18351594D207DE34AE1ACB8001</t>
  </si>
  <si>
    <t>모르타르 배합(배합품 포함)  배합용적비 1:2, 시멘트, 모래 별도  M3     ( 호표 508 )</t>
  </si>
  <si>
    <t>5062018289A0672775522D014B5718574BE1857D6772207BDB2671E0092713D515D7</t>
  </si>
  <si>
    <t>5062018289A0672775522D014B57185766A18047C0DD2F7FBE76414790AC1F70D119</t>
  </si>
  <si>
    <t>5062018289A0672775522D014B571850BD918C688C362B7F01FAA131B8D1CFECF79C</t>
  </si>
  <si>
    <t>모르타르 배합(배합품 포함)  배합용적비 1:1, 시멘트, 모래 별도  M3     ( 호표 509 )</t>
  </si>
  <si>
    <t>5062018289A0672775522D311F3638574BE1857D6772207BDB2671E0092713D515D7</t>
  </si>
  <si>
    <t>5062018289A0672775522D311F36385766A18047C0DD2F7FBE76414790AC1F70D119</t>
  </si>
  <si>
    <t>5062018289A0672775522D311F363850BD918C688C362B7F01FAA131B8D1CFECF79C</t>
  </si>
  <si>
    <t>타일 붙임 / 압착 붙이기  바닥면, 타일규격 m2, 0.04 ~ 0.10 이하  M2     ( 호표 510 )</t>
  </si>
  <si>
    <t>5062A182DF502A257CA17DB155908C50BD918C688C362B7F01FAA131B8D1CFECF5D9</t>
  </si>
  <si>
    <t>5062A182DF502A257CA17DB155908C50BD918C688C362B7F01FAA131B8D1CFECF79C</t>
  </si>
  <si>
    <t>5062A182DF502A257CA17DB155908C517EA18351594D207DE34AE1ACBB002</t>
  </si>
  <si>
    <t>타일줄눈 설치 / 바닥면  타일규격 m2, 0.04 ∼ 0.10 이하  M2     ( 호표 511 )</t>
  </si>
  <si>
    <t>줄눈공</t>
  </si>
  <si>
    <t>50BD918C688C362B7F01FAA131B8D1CFECF4CE</t>
  </si>
  <si>
    <t>5062A182DF738F287EFC5BE1AB0CB050BD918C688C362B7F01FAA131B8D1CFECF4CE</t>
  </si>
  <si>
    <t>타일 붙임 / 떠붙이기  타일규격 m2, 0.11 ~ 0.20 이하  M2     ( 호표 512 )</t>
  </si>
  <si>
    <t>5062A182DF730A2074B14F91E1F36550BD918C688C362B7F01FAA131B8D1CFECF5D9</t>
  </si>
  <si>
    <t>5062A182DF730A2074B14F91E1F36550BD918C688C362B7F01FAA131B8D1CFECF79C</t>
  </si>
  <si>
    <t>5062A182DF730A2074B14F91E1F365517EA18351594D207DE34AE1ACB8001</t>
  </si>
  <si>
    <t>타일줄눈 설치 / 벽면  타일규격 m2, 0.11 ~ 0.20 이하  M2     ( 호표 513 )</t>
  </si>
  <si>
    <t>5062A182DF738F287EFC5BE1AD3A4B50BD918C688C362B7F01FAA131B8D1CFECF4CE</t>
  </si>
  <si>
    <t>타일 붙임 / 접착 붙이기  벽면, 타일규격(m2), 0.11∼0.20 이하  M2     ( 호표 514 )</t>
  </si>
  <si>
    <t>5062A182DF7337277F832D918D7E4450BD918C688C362B7F01FAA131B8D1CFECF5D9</t>
  </si>
  <si>
    <t>5062A182DF7337277F832D918D7E4450BD918C688C362B7F01FAA131B8D1CFECF79C</t>
  </si>
  <si>
    <t>5062A182DF7337277F832D918D7E44517EA18351594D207DE34AE1ACB8001</t>
  </si>
  <si>
    <t>샤워수전 설치  노출형  개     ( 호표 515 )</t>
  </si>
  <si>
    <t>50A4518FDE44062275C0C841FD32F550BD918C688C362B7F01FAA131B8D1CFECF321</t>
  </si>
  <si>
    <t>50A4518FDE44062275C0C841FD32F550BD918C688C362B7F01FAA131B8D1CFECF79C</t>
  </si>
  <si>
    <t>가스보일러(가정용) 설치 - 벽걸이형  20,000Kcal/hr  대     ( 호표 516 )</t>
  </si>
  <si>
    <t>50A4A187E1AC54267BF2B52160EFBB50BD918C688C362B7F01FAA131B8D1CFECF322</t>
  </si>
  <si>
    <t>50A4A187E1AC54267BF2B52160EFBB50BD918C688C362B7F01FAA131B8D1CFECF79C</t>
  </si>
  <si>
    <t>방습거울설치 - 합판 12mm+STS 1.5mm  5mm, 틀 포함  M2     ( 호표 517 )</t>
  </si>
  <si>
    <t>각재, 미송</t>
  </si>
  <si>
    <t>574BE1857D71E926777652A1B5D8F42D8E3F90</t>
  </si>
  <si>
    <t>5062B181A5CD1520750A1B21300632574BE1857D71E926777652A1B5D8F42D8E3F90</t>
  </si>
  <si>
    <t>5062B181A5CD1520750A1B213006325766A18047FC302B7390BE618508F0EA99ACFF</t>
  </si>
  <si>
    <t>초산비닐계접착제, 일반목공용</t>
  </si>
  <si>
    <t>574BF187F874BE207B8985C12F0AECB680FB20</t>
  </si>
  <si>
    <t>5062B181A5CD1520750A1B21300632574BF187F874BE207B8985C12F0AECB680FB20</t>
  </si>
  <si>
    <t>5062B181A5CD1520750A1B2130063250BD918C688C362B7F01FAA131B8D1CFECF5D2</t>
  </si>
  <si>
    <t>5062B181A5CD1520750A1B2130063250BD918C688C362B7F01FAA131B8D1CFECF79C</t>
  </si>
  <si>
    <t>스테인리스강판</t>
  </si>
  <si>
    <t>스테인리스강판, STS304, 1.5mm</t>
  </si>
  <si>
    <t>574BE1857D71FB2573288B217ADB58099D14F6</t>
  </si>
  <si>
    <t>5062B181A5CD1520750A1B21300632574BE1857D71FB2573288B217ADB58099D14F6</t>
  </si>
  <si>
    <t>현장제작 설치, 경량철재</t>
  </si>
  <si>
    <t>호표 518</t>
  </si>
  <si>
    <t>5062D186CE4FB42777EDA661B1D9AB</t>
  </si>
  <si>
    <t>5062B181A5CD1520750A1B213006325062D186CE4FB42777EDA661B1D9AB</t>
  </si>
  <si>
    <t>거울</t>
  </si>
  <si>
    <t>거울, 1000*1000*5mm</t>
  </si>
  <si>
    <t>A * M2단가</t>
  </si>
  <si>
    <t>572F6186ABBF22207B9AB16130C4531F64109E</t>
  </si>
  <si>
    <t>5062B181A5CD1520750A1B21300632572F6186ABBF22207B9AB16130C4531F64109E</t>
  </si>
  <si>
    <t>유리공</t>
  </si>
  <si>
    <t>50BD918C688C362B7F01FAA131B8D1CFECF5D4</t>
  </si>
  <si>
    <t>5062B181A5CD1520750A1B2130063250BD918C688C362B7F01FAA131B8D1CFECF5D4</t>
  </si>
  <si>
    <t>잡철물 제작 및 설치  현장제작 설치, 경량철재  kg     ( 호표 518 )</t>
  </si>
  <si>
    <t>철공</t>
  </si>
  <si>
    <t>50BD918C688C362B7F01FAA131B8D1CFECF797</t>
  </si>
  <si>
    <t>5062D186CE4FB42777EDA661B1D9AB50BD918C688C362B7F01FAA131B8D1CFECF797</t>
  </si>
  <si>
    <t>용접공</t>
  </si>
  <si>
    <t>50BD918C688C362B7F01FAA131B8D1CFECF6FA</t>
  </si>
  <si>
    <t>5062D186CE4FB42777EDA661B1D9AB50BD918C688C362B7F01FAA131B8D1CFECF6FA</t>
  </si>
  <si>
    <t>5062D186CE4FB42777EDA661B1D9AB50BD918C688C362B7F01FAA131B8D1CFECF79D</t>
  </si>
  <si>
    <t>5062D186CE4FB42777EDA661B1D9AB50BD918C688C362B7F01FAA131B8D1CFECF79C</t>
  </si>
  <si>
    <t>5062D186CE4FB42777EDA661B1D9AB517EA18351594D207DE34AE1ACB8001</t>
  </si>
  <si>
    <t>5062D186CE4FB42777EDA661B1D9AB517EA18351594D207DE34AE1ACBB002</t>
  </si>
  <si>
    <t>비누대  비누대  개     ( 호표 519 )</t>
  </si>
  <si>
    <t>574BE1857DF52A267672902134BD25A954BF04</t>
  </si>
  <si>
    <t>50A4A180C5CE032D765EBBD17CB63A574BE1857DF52A267672902134BD25A954BF04</t>
  </si>
  <si>
    <t>50A4A180C5CE032D765EBBD17CB63A50BD918C688C362B7F01FAA131B8D1CFECF321</t>
  </si>
  <si>
    <t>50A4A180C5CE032D765EBBD17CB63A517EA18351594D207DE34AE1ACB8001</t>
  </si>
  <si>
    <t>574BE1857DF52A267672902134BD25A954BF07</t>
  </si>
  <si>
    <t>50A4A180C5CE032D765EBBD17CB64B574BE1857DF52A267672902134BD25A954BF07</t>
  </si>
  <si>
    <t>50A4A180C5CE032D765EBBD17CB64B50BD918C688C362B7F01FAA131B8D1CFECF321</t>
  </si>
  <si>
    <t>50A4A180C5CE032D765EBBD17CB64B517EA18351594D207DE34AE1ACB8001</t>
  </si>
  <si>
    <t>욕실배기팬 설치  Ø200㎜이하  개     ( 호표 521 )</t>
  </si>
  <si>
    <t>50A46188393F012B7FD41BE12BC61C50BD918C688C362B7F01FAA131B8D1CFECF21C</t>
  </si>
  <si>
    <t>50A46188393F012B7FD41BE12BC61C50BD918C688C362B7F01FAA131B8D1CFECF79C</t>
  </si>
  <si>
    <t>잡철물 제작 및 설치  현장제작 설치, 일반철재  kg     ( 호표 522 )</t>
  </si>
  <si>
    <t>5062D186CE4FB42777ED8B91FCBB5350BD918C688C362B7F01FAA131B8D1CFECF797</t>
  </si>
  <si>
    <t>5062D186CE4FB42777ED8B91FCBB5350BD918C688C362B7F01FAA131B8D1CFECF6FA</t>
  </si>
  <si>
    <t>5062D186CE4FB42777ED8B91FCBB5350BD918C688C362B7F01FAA131B8D1CFECF79D</t>
  </si>
  <si>
    <t>5062D186CE4FB42777ED8B91FCBB5350BD918C688C362B7F01FAA131B8D1CFECF79C</t>
  </si>
  <si>
    <t>5062D186CE4FB42777ED8B91FCBB53517EA18351594D207DE34AE1ACB8001</t>
  </si>
  <si>
    <t>5062D186CE4FB42777ED8B91FCBB53517EA18351594D207DE34AE1ACBB002</t>
  </si>
  <si>
    <t>녹막이페인트 붓칠(재료비 미포함)  철재면, 1회 2종  M2     ( 호표 523 )</t>
  </si>
  <si>
    <t>5062918C7E220C2B76B3B181BE849C5062918C7E220C2B76A124210F5CDB</t>
  </si>
  <si>
    <t>녹막이 페인트칠 재료비(20년 품셈기준)  철재면, 1회, 2종  M2     ( 호표 524 )</t>
  </si>
  <si>
    <t>방청페인트</t>
  </si>
  <si>
    <t>방청페인트, KSM6030-1종2류, 광명단페인트</t>
  </si>
  <si>
    <t>574BF187F86A242B76836DB1E739B74232657B</t>
  </si>
  <si>
    <t>5062918C7E220C2B76A13691192445574BF187F86A242B76836DB1E739B74232657B</t>
  </si>
  <si>
    <t>5062918C7E220C2B76A13691192445574BF187F86A24267FF605B13683DAF01532DC</t>
  </si>
  <si>
    <t>5062918C7E220C2B76A13691192445517EA18351594D207DE34AE1ACB8001</t>
  </si>
  <si>
    <t>녹막이 페인트칠  철재면 1회 노무비  M2     ( 호표 525 )</t>
  </si>
  <si>
    <t>5062918C7E220C2B76A124210F5CDB50BD918C688C362B7F01FAA131B8D1CFECF5D8</t>
  </si>
  <si>
    <t>5062918C7E220C2B76A124210F5CDB50BD918C688C362B7F01FAA131B8D1CFECF79C</t>
  </si>
  <si>
    <t>5062918C7E220C2B76A124210F5CDB517EA18351594D207DE34AE1ACB8001</t>
  </si>
  <si>
    <t>모래지정  굴삭기 0.2m3+플레이트 콤팩터 1.5ton  M3     ( 호표 526 )</t>
  </si>
  <si>
    <t>호표 534</t>
  </si>
  <si>
    <t>57772181DDE4722B7A004D710E034B0ACB3195AA</t>
  </si>
  <si>
    <t>506241845E8AEB277EC7DAA1111C2857772181DDE4722B7A004D710E034B0ACB3195AA</t>
  </si>
  <si>
    <t>플레이트 콤팩터</t>
  </si>
  <si>
    <t>1.5ton</t>
  </si>
  <si>
    <t>호표 535</t>
  </si>
  <si>
    <t>57772181DDE460257BE6C3910832BFC8E1194BC2</t>
  </si>
  <si>
    <t>506241845E8AEB277EC7DAA1111C2857772181DDE460257BE6C3910832BFC8E1194BC2</t>
  </si>
  <si>
    <t>철근 현장가공 및 현장조립  Type-Ⅰ, 소형구조물  TON     ( 호표 527 )</t>
  </si>
  <si>
    <t>철근 현장가공</t>
  </si>
  <si>
    <t>Type-Ⅰ</t>
  </si>
  <si>
    <t>호표 536</t>
  </si>
  <si>
    <t>50623185FB67A6247E77BF712F5CFA</t>
  </si>
  <si>
    <t>50623185FB67A6247E77BF415AD81D50623185FB67A6247E77BF712F5CFA</t>
  </si>
  <si>
    <t>철근 현장조립</t>
  </si>
  <si>
    <t>호표 537</t>
  </si>
  <si>
    <t>50623185FB67A6247E77BF415BFD79</t>
  </si>
  <si>
    <t>50623185FB67A6247E77BF415AD81D50623185FB67A6247E77BF415BFD79</t>
  </si>
  <si>
    <t>합판거푸집 설치 및 해체  간단 6회, 수직고 7m까지  M2     ( 호표 528 )</t>
  </si>
  <si>
    <t>6회</t>
  </si>
  <si>
    <t>호표 538</t>
  </si>
  <si>
    <t>50623185CE0EDE2974C072C1C14953</t>
  </si>
  <si>
    <t>50623185CE0EDE2974D2E35183E9BB50623185CE0EDE2974C072C1C14953</t>
  </si>
  <si>
    <t>호표 539</t>
  </si>
  <si>
    <t>50623185CE0EDE2974C072C1C1484D</t>
  </si>
  <si>
    <t>50623185CE0EDE2974D2E35183E9BB50623185CE0EDE2974C072C1C1484D</t>
  </si>
  <si>
    <t>레디믹스트콘크리트 장비사용 타설  무근구조물, 굴삭기(타이어), 0.6㎥  M3     ( 호표 529 )</t>
  </si>
  <si>
    <t>콘크리트공</t>
  </si>
  <si>
    <t>50BD918C688C362B7F01FAA131B8D1CFECF6FB</t>
  </si>
  <si>
    <t>50623185BDBA982D739640518A272150BD918C688C362B7F01FAA131B8D1CFECF6FB</t>
  </si>
  <si>
    <t>50623185BDBA982D739640518A272150BD918C688C362B7F01FAA131B8D1CFECF79C</t>
  </si>
  <si>
    <t>50623185BDBA982D739640518A2721517EA18351594D207DE34AE1ACB8001</t>
  </si>
  <si>
    <t>호표 540</t>
  </si>
  <si>
    <t>57772181DDE4722B7A12DAE1441CFB5334EB5F0E</t>
  </si>
  <si>
    <t>50623185BDBA982D739640518A272157772181DDE4722B7A12DAE1441CFB5334EB5F0E</t>
  </si>
  <si>
    <t>굴삭기(무한궤도)  0.7㎥  HR     ( 호표 530 )</t>
  </si>
  <si>
    <t>57772181DDE4722B7A004D710E061FE9AA7569</t>
  </si>
  <si>
    <t>57772181DDE4722B7A004D710E061FE9AA7569C557772181DDE4722B7A004D710E061FE9AA7569</t>
  </si>
  <si>
    <t>57772181DDE4722B7A004D710E061FE9AA7569C55766E18E1BA2822D74EE7E911129FCDAF01993</t>
  </si>
  <si>
    <t>57772181DDE4722B7A004D710E061FE9AA7569C5517EA18351594D207DE34AE1ACB8001</t>
  </si>
  <si>
    <t>57772181DDE4722B7A004D710E061FE9AA7569C550BD918C688C362B7F01FAA131B8D1CFECF32B</t>
  </si>
  <si>
    <t>래머  80kg  HR     ( 호표 531 )</t>
  </si>
  <si>
    <t>57772181DDE460247948EF115FAF461C861688C7</t>
  </si>
  <si>
    <t>래머</t>
  </si>
  <si>
    <t>80kg</t>
  </si>
  <si>
    <t>호표 531</t>
  </si>
  <si>
    <t>57772181DDE460247948EF115FAF461C861688</t>
  </si>
  <si>
    <t>57772181DDE460247948EF115FAF461C861688C757772181DDE460247948EF115FAF461C861688</t>
  </si>
  <si>
    <t>57772181DDE460247948EF115FAF461C861688C75766E18E1BA2822D74EE4151F382E7BC2C44DF</t>
  </si>
  <si>
    <t>주연료비의 10%</t>
  </si>
  <si>
    <t>57772181DDE460247948EF115FAF461C861688C7517EA18351594D207DE34AE1ACB8001</t>
  </si>
  <si>
    <t>57772181DDE460247948EF115FAF461C861688C750BD918C688C362B7F01FAA131B8D1CFECF21D</t>
  </si>
  <si>
    <t>덤프트럭  15ton  HR     ( 호표 532 )</t>
  </si>
  <si>
    <t>57772181DDE4722F71B6C991710C965609CB9055</t>
  </si>
  <si>
    <t>15ton</t>
  </si>
  <si>
    <t>호표 532</t>
  </si>
  <si>
    <t>57772181DDE4722F71B6C991710C965609CB90</t>
  </si>
  <si>
    <t>57772181DDE4722F71B6C991710C965609CB905557772181DDE4722F71B6C991710C965609CB90</t>
  </si>
  <si>
    <t>57772181DDE4722F71B6C991710C965609CB90555766E18E1BA2822D74EE7E911129FCDAF01993</t>
  </si>
  <si>
    <t>57772181DDE4722F71B6C991710C965609CB9055517EA18351594D207DE34AE1ACB8001</t>
  </si>
  <si>
    <t>57772181DDE4722F71B6C991710C965609CB905550BD918C688C362B7F01FAA131B8D1CFECF32B</t>
  </si>
  <si>
    <t>덤프트럭 자동덮개시설  15ton  HR     ( 호표 533 )</t>
  </si>
  <si>
    <t>57772181DDE4722F71A47BD1A37763AAABB9BA10</t>
  </si>
  <si>
    <t>덤프트럭 자동덮개시설</t>
  </si>
  <si>
    <t>호표 533</t>
  </si>
  <si>
    <t>57772181DDE4722F71A47BD1A37763AAABB9BA</t>
  </si>
  <si>
    <t>57772181DDE4722F71A47BD1A37763AAABB9BA1057772181DDE4722F71A47BD1A37763AAABB9BA</t>
  </si>
  <si>
    <t>굴삭기(무한궤도)  0.2㎥  HR     ( 호표 534 )</t>
  </si>
  <si>
    <t>57772181DDE4722B7A004D710E034B0ACB3195AA57772181DDE4722B7A004D710E034B0ACB3195</t>
  </si>
  <si>
    <t>57772181DDE4722B7A004D710E034B0ACB3195AA5766E18E1BA2822D74EE7E911129FCDAF01993</t>
  </si>
  <si>
    <t>57772181DDE4722B7A004D710E034B0ACB3195AA517EA18351594D207DE34AE1ACB8001</t>
  </si>
  <si>
    <t>57772181DDE4722B7A004D710E034B0ACB3195AA50BD918C688C362B7F01FAA131B8D1CFECF32B</t>
  </si>
  <si>
    <t>플레이트 콤팩터  1.5ton  HR     ( 호표 535 )</t>
  </si>
  <si>
    <t>57772181DDE460257BE6C3910832BFC8E1194B</t>
  </si>
  <si>
    <t>57772181DDE460257BE6C3910832BFC8E1194BC257772181DDE460257BE6C3910832BFC8E1194B</t>
  </si>
  <si>
    <t>57772181DDE460257BE6C3910832BFC8E1194BC25766E18E1BA2822D74EE4151F382E7BC2C44DF</t>
  </si>
  <si>
    <t>주연료비의 20%</t>
  </si>
  <si>
    <t>57772181DDE460257BE6C3910832BFC8E1194BC2517EA18351594D207DE34AE1ACB8001</t>
  </si>
  <si>
    <t>57772181DDE460257BE6C3910832BFC8E1194BC250BD918C688C362B7F01FAA131B8D1CFECF21D</t>
  </si>
  <si>
    <t>철근 현장가공  Type-Ⅰ  TON     ( 호표 536 )</t>
  </si>
  <si>
    <t>철근공</t>
  </si>
  <si>
    <t>50BD918C688C362B7F01FAA131B8D1CFECF796</t>
  </si>
  <si>
    <t>50623185FB67A6247E77BF712F5CFA50BD918C688C362B7F01FAA131B8D1CFECF796</t>
  </si>
  <si>
    <t>50623185FB67A6247E77BF712F5CFA50BD918C688C362B7F01FAA131B8D1CFECF79C</t>
  </si>
  <si>
    <t>기계기구</t>
  </si>
  <si>
    <t>인력품의 9%</t>
  </si>
  <si>
    <t>50623185FB67A6247E77BF712F5CFA517EA18351594D207DE34AE1ACB8001</t>
  </si>
  <si>
    <t>철근 현장조립  Type-Ⅰ, 소형구조물  TON     ( 호표 537 )</t>
  </si>
  <si>
    <t>50623185FB67A6247E77BF415BFD7950BD918C688C362B7F01FAA131B8D1CFECF796</t>
  </si>
  <si>
    <t>50623185FB67A6247E77BF415BFD7950BD918C688C362B7F01FAA131B8D1CFECF79C</t>
  </si>
  <si>
    <t>50623185FB67A6247E77BF415BFD79517EA18351594D207DE34AE1ACB8001</t>
  </si>
  <si>
    <t>철선</t>
  </si>
  <si>
    <t>철선, 어닐링, ∮0.9mm</t>
  </si>
  <si>
    <t>574BF187C3609F28767E67B153BAA2C94B7932</t>
  </si>
  <si>
    <t>50623185FB67A6247E77BF415BFD79574BF187C3609F28767E67B153BAA2C94B7932</t>
  </si>
  <si>
    <t>인력품의 50%</t>
  </si>
  <si>
    <t>50623185FB67A6247E77BF415BFD79517EA18351594D207DE34AE1ACBB002</t>
  </si>
  <si>
    <t>합판거푸집 - 자재비  6회  M2     ( 호표 538 )</t>
  </si>
  <si>
    <t>내수합판</t>
  </si>
  <si>
    <t>내수합판, 1급, 12*1220*2440mm</t>
  </si>
  <si>
    <t>5766A18047FC302B7390BE618508F0EA99A815</t>
  </si>
  <si>
    <t>50623185CE0EDE2974C072C1C149535766A18047FC302B7390BE618508F0EA99A815</t>
  </si>
  <si>
    <t>50623185CE0EDE2974C072C1C14953574BE1857D71E926777652A1B5D8F42D8E3F91</t>
  </si>
  <si>
    <t>적용비율</t>
  </si>
  <si>
    <t>주재료비의 32.7%</t>
  </si>
  <si>
    <t>50623185CE0EDE2974C072C1C14953517EA18351594D207DE34AE1ACBC005</t>
  </si>
  <si>
    <t>소모자재(박리재 등)</t>
  </si>
  <si>
    <t>주재료비의 11%</t>
  </si>
  <si>
    <t>50623185CE0EDE2974C072C1C14953517EA18351594D207DE34AE1ACBA003</t>
  </si>
  <si>
    <t>합판거푸집 - 인력투입  간단, 수직고 7m까지  M2     ( 호표 539 )</t>
  </si>
  <si>
    <t>형틀목공</t>
  </si>
  <si>
    <t>50BD918C688C362B7F01FAA131B8D1CFECF799</t>
  </si>
  <si>
    <t>50623185CE0EDE2974C072C1C1484D50BD918C688C362B7F01FAA131B8D1CFECF799</t>
  </si>
  <si>
    <t>50623185CE0EDE2974C072C1C1484D50BD918C688C362B7F01FAA131B8D1CFECF79C</t>
  </si>
  <si>
    <t>50623185CE0EDE2974C072C1C1484D517EA18351594D207DE34AE1ACB8001</t>
  </si>
  <si>
    <t>굴삭기(타이어)  0.6㎥  HR     ( 호표 540 )</t>
  </si>
  <si>
    <t>57772181DDE4722B7A12DAE1441CFB5334EB5F</t>
  </si>
  <si>
    <t>57772181DDE4722B7A12DAE1441CFB5334EB5F0E57772181DDE4722B7A12DAE1441CFB5334EB5F</t>
  </si>
  <si>
    <t>57772181DDE4722B7A12DAE1441CFB5334EB5F0E5766E18E1BA2822D74EE7E911129FCDAF01993</t>
  </si>
  <si>
    <t>57772181DDE4722B7A12DAE1441CFB5334EB5F0E517EA18351594D207DE34AE1ACB8001</t>
  </si>
  <si>
    <t>57772181DDE4722B7A12DAE1441CFB5334EB5F0E50BD918C688C362B7F01FAA131B8D1CFECF32B</t>
  </si>
  <si>
    <t>슬리브 설치(바닥)  D25 - D50  개소     ( 호표 541 )</t>
  </si>
  <si>
    <t>50A4818C48CECE2A7329AAE1D300B350BD918C688C362B7F01FAA131B8D1CFECF4C3</t>
  </si>
  <si>
    <t>50A4818C48CECE2A7329AAE1D300B350BD918C688C362B7F01FAA131B8D1CFECF79C</t>
  </si>
  <si>
    <t>50A4818C48CECE2A7329AAE1D300B3517EA18351594D207DE34AE1ACB8001</t>
  </si>
  <si>
    <t>50A4818C48CECE2A7329AAD1CC2E9450BD918C688C362B7F01FAA131B8D1CFECF4C3</t>
  </si>
  <si>
    <t>50A4818C48CECE2A7329AAD1CC2E9450BD918C688C362B7F01FAA131B8D1CFECF79C</t>
  </si>
  <si>
    <t>50A4818C48CECE2A7329AAD1CC2E94517EA18351594D207DE34AE1ACB8001</t>
  </si>
  <si>
    <t>콘크리트 인력비빔 타설  무근구조물  M3     ( 호표 543 )</t>
  </si>
  <si>
    <t>50623185BDBA982D73F8FB6139EF2D50BD918C688C362B7F01FAA131B8D1CFECF6FB</t>
  </si>
  <si>
    <t>50623185BDBA982D73F8FB6139EF2D50BD918C688C362B7F01FAA131B8D1CFECF79C</t>
  </si>
  <si>
    <t>부대철골 설치  크레인 20ton  TON     ( 호표 544 )</t>
  </si>
  <si>
    <t>철골공</t>
  </si>
  <si>
    <t>50BD918C688C362B7F01FAA131B8D1CFECF6F9</t>
  </si>
  <si>
    <t>506221873FAF28287285AD91F2E93750BD918C688C362B7F01FAA131B8D1CFECF6F9</t>
  </si>
  <si>
    <t>506221873FAF28287285AD91F2E93750BD918C688C362B7F01FAA131B8D1CFECF79D</t>
  </si>
  <si>
    <t>506221873FAF28287285AD91F2E93757772181DDE4572A770DA28165EF238F7AA9CDA9</t>
  </si>
  <si>
    <t>녹막이페인트 붓칠  철재면, 1회 1종  M2     ( 호표 545 )</t>
  </si>
  <si>
    <t>5062918C7E220C2B76B3B19145560A5062918C7E220C2B76A124210F5CDB</t>
  </si>
  <si>
    <t>5062918C7E220C2B76B3B19145560A5062918C7E220C2B76A13691192719</t>
  </si>
  <si>
    <t>크레인(타이어)  20ton  HR     ( 호표 546 )</t>
  </si>
  <si>
    <t>57772181DDE4572A770DA28165EF238F7AA9CD</t>
  </si>
  <si>
    <t>57772181DDE4572A770DA28165EF238F7AA9CDA957772181DDE4572A770DA28165EF238F7AA9CD</t>
  </si>
  <si>
    <t>57772181DDE4572A770DA28165EF238F7AA9CDA95766E18E1BA2822D74EE7E911129FCDAF01993</t>
  </si>
  <si>
    <t>주연료비의 39%</t>
  </si>
  <si>
    <t>57772181DDE4572A770DA28165EF238F7AA9CDA9517EA18351594D207DE34AE1ACB8001</t>
  </si>
  <si>
    <t>57772181DDE4572A770DA28165EF238F7AA9CDA950BD918C688C362B7F01FAA131B8D1CFECF32B</t>
  </si>
  <si>
    <t>트럭 트랙터 및 평판트레일러  20ton  HR     ( 호표 547 )</t>
  </si>
  <si>
    <t>57772181DDE4572C73E50F0147F5F7945ED1D90B</t>
  </si>
  <si>
    <t>트럭 트랙터 및 평판트레일러</t>
  </si>
  <si>
    <t>호표 547</t>
  </si>
  <si>
    <t>57772181DDE4572C73E50F0147F5F7945ED1D9</t>
  </si>
  <si>
    <t>57772181DDE4572C73E50F0147F5F7945ED1D90B57772181DDE4572C73E50F0147F5F7945ED1D9</t>
  </si>
  <si>
    <t>57772181DDE4572C73E50F0147F5F7945ED1D90B5766E18E1BA2822D74EE7E911129FCDAF01993</t>
  </si>
  <si>
    <t>57772181DDE4572C73E50F0147F5F7945ED1D90B517EA18351594D207DE34AE1ACB8001</t>
  </si>
  <si>
    <t>57772181DDE4572C73E50F0147F5F7945ED1D90B50BD918C688C362B7F01FAA131B8D1CFECF32B</t>
  </si>
  <si>
    <t>트럭탑재형 크레인  10ton  HR     ( 호표 548 )</t>
  </si>
  <si>
    <t>57772181DDE4572A770DBCF1AF46B2EC04EDD784</t>
  </si>
  <si>
    <t>트럭탑재형 크레인</t>
  </si>
  <si>
    <t>10ton</t>
  </si>
  <si>
    <t>호표 548</t>
  </si>
  <si>
    <t>57772181DDE4572A770DBCF1AF46B2EC04EDD7</t>
  </si>
  <si>
    <t>57772181DDE4572A770DBCF1AF46B2EC04EDD78457772181DDE4572A770DBCF1AF46B2EC04EDD7</t>
  </si>
  <si>
    <t>57772181DDE4572A770DBCF1AF46B2EC04EDD7845766E18E1BA2822D74EE7E911129FCDAF01993</t>
  </si>
  <si>
    <t>57772181DDE4572A770DBCF1AF46B2EC04EDD784517EA18351594D207DE34AE1ACB8001</t>
  </si>
  <si>
    <t>57772181DDE4572A770DBCF1AF46B2EC04EDD78450BD918C688C362B7F01FAA131B8D1CFECF32A</t>
  </si>
  <si>
    <t>녹막이 페인트칠 재료비(20년 품셈기준)  철재면, 1회, 1종  M2     ( 호표 549 )</t>
  </si>
  <si>
    <t>방청페인트, KSM6030-1종1류, 광명단페인트</t>
  </si>
  <si>
    <t>574BF187F86A242B76836DB1E739B74232657A</t>
  </si>
  <si>
    <t>5062918C7E220C2B76A13691192719574BF187F86A242B76836DB1E739B74232657A</t>
  </si>
  <si>
    <t>시너, KSM6060, 1종</t>
  </si>
  <si>
    <t>574BF187F86A24267FF605B13683DAF01532DD</t>
  </si>
  <si>
    <t>5062918C7E220C2B76A13691192719574BF187F86A24267FF605B13683DAF01532DD</t>
  </si>
  <si>
    <t>5062918C7E220C2B76A13691192719517EA18351594D207DE34AE1ACB8001</t>
  </si>
  <si>
    <t>목재틀설치    M2     ( 호표 550 )</t>
  </si>
  <si>
    <t>5062E1845433FF2D784090D17C473E574BE1857D71E926777652A1B5D8F42D8E3F91</t>
  </si>
  <si>
    <t>5062E1845433FF2D784090D17C473E574BF187C357BF207F10C6817258679A9B7B96</t>
  </si>
  <si>
    <t>5062E1845433FF2D784090D17C473E50BD918C688C362B7F01FAA131B8D1CFECF5D2</t>
  </si>
  <si>
    <t>5062E1845433FF2D784090D17C473E50BD918C688C362B7F01FAA131B8D1CFECF79C</t>
  </si>
  <si>
    <t>금속 선홈통 설치  150mm 이하 기준  M     ( 호표 551 )</t>
  </si>
  <si>
    <t>5062C1878D44972C7DA542B1E129C850BD918C688C362B7F01FAA131B8D1CFECF4C3</t>
  </si>
  <si>
    <t>5062C1878D44972C7DA542B1E129C850BD918C688C362B7F01FAA131B8D1CFECF79C</t>
  </si>
  <si>
    <t>5062C1878D44972C7DA542B1E129C8517EA18351594D207DE34AE1ACB8001</t>
  </si>
  <si>
    <t>수밀코킹(우레탄)  삼각, 10mm  M     ( 호표 552 )</t>
  </si>
  <si>
    <t>5062F18A84378A287440B741024CAE574BF187F86A24297B32DF215EE5CF4B300244</t>
  </si>
  <si>
    <t>5062F18A84378A287440B741024CAE5062F18A840A792E72D6F791C6CA7F</t>
  </si>
  <si>
    <t>수밀코킹  재료비 별도  M     ( 호표 553 )</t>
  </si>
  <si>
    <t>코킹공</t>
  </si>
  <si>
    <t>기타 직종</t>
  </si>
  <si>
    <t>50BD918C688C362B7F01BCF17ECB3B43F86B2D</t>
  </si>
  <si>
    <t>5062F18A840A792E72D6F791C6CA7F50BD918C688C362B7F01BCF17ECB3B43F86B2D</t>
  </si>
  <si>
    <t>루프드레인 설치  수직형, D75mm  개소     ( 호표 554 )</t>
  </si>
  <si>
    <t>5062C1879FD024287BD322B1A25A9E574BE1857D29AA2E7217FAB1FBA4311D7E1717</t>
  </si>
  <si>
    <t>재료비의 2%</t>
  </si>
  <si>
    <t>5062C1879FD024287BD322B1A25A9E517EA18351594D207DE34AE1ACB8001</t>
  </si>
  <si>
    <t>5062C1879FD024287BD322B1A25A9E5062C1879FD0092A7C1D0511774A8E</t>
  </si>
  <si>
    <t>루프드레인 설치    개소     ( 호표 555 )</t>
  </si>
  <si>
    <t>5062C1879FD0092A7C1D0511774A8E50BD918C688C362B7F01FAA131B8D1CFECF4C3</t>
  </si>
  <si>
    <t>5062C1879FD0092A7C1D0511774A8E50BD918C688C362B7F01FAA131B8D1CFECF79C</t>
  </si>
  <si>
    <t>염화비닐 선홈통 설치  150mm 이하 기준  M     ( 호표 556 )</t>
  </si>
  <si>
    <t>5062C1878D44972C7DA542812DA32F50BD918C688C362B7F01FAA131B8D1CFECF4C3</t>
  </si>
  <si>
    <t>5062C1878D44972C7DA542812DA32F50BD918C688C362B7F01FAA131B8D1CFECF79C</t>
  </si>
  <si>
    <t>5062C1878D44972C7DA542812DA32F517EA18351594D207DE34AE1ACB8001</t>
  </si>
  <si>
    <t>방수 모르타르 비빔  1:3, 방수액 포함  M3     ( 호표 557 )</t>
  </si>
  <si>
    <t>5062F18A967B162874539211DA6050574BE1857D6772207BDB2671E0092713D515D7</t>
  </si>
  <si>
    <t>5062F18A967B162874539211DA60505766A18047C0DD2F7FBE76414790AC1F70D119</t>
  </si>
  <si>
    <t>5062F18A967B162874539211DA605050BD918C688C362B7F01FAA131B8D1CFECF79C</t>
  </si>
  <si>
    <t>5062F18A967B162874539211DA605057669187F5E96E277671B081F6F386F5609656</t>
  </si>
  <si>
    <t>아스팔트싱글 설치  경사 3/4 미만  M2     ( 호표 558 )</t>
  </si>
  <si>
    <t>5062C187BAC8302C79C0DA71D3494D50BD918C688C362B7F01FAA131B8D1CFECF4CC</t>
  </si>
  <si>
    <t>5062C187BAC8302C79C0DA71D3494D50BD918C688C362B7F01FAA131B8D1CFECF79C</t>
  </si>
  <si>
    <t>아스팔트싱글 설치  경사 3/4 이상  M2     ( 호표 559 )</t>
  </si>
  <si>
    <t>5062C187BAC8302C79C0DA71D348A750BD918C688C362B7F01FAA131B8D1CFECF4CC</t>
  </si>
  <si>
    <t>5062C187BAC8302C79C0DA71D348A750BD918C688C362B7F01FAA131B8D1CFECF79C</t>
  </si>
  <si>
    <t>5062C187BAC8302C79C0DA71D348A7517EA18351594D207DE34AE1ACB8001</t>
  </si>
  <si>
    <t>후레싱 설치  경사 3/4 미만  M     ( 호표 560 )</t>
  </si>
  <si>
    <t>5062C187BADA902F770726F1746E1C50BD918C688C362B7F01FAA131B8D1CFECF4CC</t>
  </si>
  <si>
    <t>5062C187BADA902F770726F1746E1C517EA18351594D207DE34AE1ACB8001</t>
  </si>
  <si>
    <t>폴리카보네이트 설치    M2     ( 호표 561 )</t>
  </si>
  <si>
    <t>5062818DA019AB2A78BA0F313994BD50BD918C688C362B7F01FAA131B8D1CFECF4CC</t>
  </si>
  <si>
    <t>5062818DA019AB2A78BA0F313994BD50BD918C688C362B7F01FAA131B8D1CFECF79C</t>
  </si>
  <si>
    <t>5062818DA019AB2A78BA0F313994BD517EA18351594D207DE34AE1ACB8001</t>
  </si>
  <si>
    <t>잡철물 제작 및 설치  규격철물 설치, 일반철재  kg     ( 호표 562 )</t>
  </si>
  <si>
    <t>5062D186CE4FB42777D333F143A63450BD918C688C362B7F01FAA131B8D1CFECF797</t>
  </si>
  <si>
    <t>5062D186CE4FB42777D333F143A63450BD918C688C362B7F01FAA131B8D1CFECF6FA</t>
  </si>
  <si>
    <t>5062D186CE4FB42777D333F143A63450BD918C688C362B7F01FAA131B8D1CFECF79D</t>
  </si>
  <si>
    <t>5062D186CE4FB42777D333F143A63450BD918C688C362B7F01FAA131B8D1CFECF79C</t>
  </si>
  <si>
    <t>5062D186CE4FB42777D333F143A634517EA18351594D207DE34AE1ACB8001</t>
  </si>
  <si>
    <t>5062D186CE4FB42777D333F143A634517EA18351594D207DE34AE1ACBB002</t>
  </si>
  <si>
    <t>녹막이페인트 붓칠  철재면, 2회 1종  M2     ( 호표 563 )</t>
  </si>
  <si>
    <t>철재면 2회 노무비</t>
  </si>
  <si>
    <t>호표 564</t>
  </si>
  <si>
    <t>5062918C7E220C2B76A124210F5FAF</t>
  </si>
  <si>
    <t>5062918C7E220C2B76B38451E6D5C35062918C7E220C2B76A124210F5FAF</t>
  </si>
  <si>
    <t>철재면, 2회, 1종</t>
  </si>
  <si>
    <t>호표 565</t>
  </si>
  <si>
    <t>5062918C7E220C2B76A136911ACC95</t>
  </si>
  <si>
    <t>5062918C7E220C2B76B38451E6D5C35062918C7E220C2B76A136911ACC95</t>
  </si>
  <si>
    <t>녹막이 페인트칠  철재면 2회 노무비  M2     ( 호표 564 )</t>
  </si>
  <si>
    <t>5062918C7E220C2B76A124210F5FAF50BD918C688C362B7F01FAA131B8D1CFECF5D8</t>
  </si>
  <si>
    <t>5062918C7E220C2B76A124210F5FAF50BD918C688C362B7F01FAA131B8D1CFECF79C</t>
  </si>
  <si>
    <t>5062918C7E220C2B76A124210F5FAF517EA18351594D207DE34AE1ACB8001</t>
  </si>
  <si>
    <t>녹막이 페인트칠 재료비(20년 품셈기준)  철재면, 2회, 1종  M2     ( 호표 565 )</t>
  </si>
  <si>
    <t>5062918C7E220C2B76A136911ACC95574BF187F86A242B76836DB1E739B74232657A</t>
  </si>
  <si>
    <t>5062918C7E220C2B76A136911ACC95574BF187F86A24267FF605B13683DAF01532DD</t>
  </si>
  <si>
    <t>5062918C7E220C2B76A136911ACC95517EA18351594D207DE34AE1ACB8001</t>
  </si>
  <si>
    <t>단열재 콘크리트타설 부착(벽 및 바닥)  50mm 이하  M2     ( 호표 566 )</t>
  </si>
  <si>
    <t>5062818DB26FB22870688C51D49BEB50BD918C688C362B7F01FAA131B8D1CFECF4CA</t>
  </si>
  <si>
    <t>5062818DB26FB22870688C51D49BEB50BD918C688C362B7F01FAA131B8D1CFECF79C</t>
  </si>
  <si>
    <t>5062818DB26FB22870688C51D49BEB517EA18351594D207DE34AE1ACB8001</t>
  </si>
  <si>
    <t>단열재 접착제 붙이기  50mm 이하, 벽  M2     ( 호표 567 )</t>
  </si>
  <si>
    <t>5062818DB26FB22870688C71827F6950BD918C688C362B7F01FAA131B8D1CFECF4CA</t>
  </si>
  <si>
    <t>5062818DB26FB22870688C71827F6950BD918C688C362B7F01FAA131B8D1CFECF79C</t>
  </si>
  <si>
    <t>단열재 콘크리트타설 부착(벽 및 바닥)  100mm 이하  M2     ( 호표 568 )</t>
  </si>
  <si>
    <t>5062818DB26FB22870688C51D5A59150BD918C688C362B7F01FAA131B8D1CFECF4CA</t>
  </si>
  <si>
    <t>5062818DB26FB22870688C51D5A59150BD918C688C362B7F01FAA131B8D1CFECF79C</t>
  </si>
  <si>
    <t>5062818DB26FB22870688C51D5A591517EA18351594D207DE34AE1ACB8001</t>
  </si>
  <si>
    <t>단열재 접착제 붙이기  100mm 이하, 벽  M2     ( 호표 569 )</t>
  </si>
  <si>
    <t>5062818DB26FB22870688C718301BA50BD918C688C362B7F01FAA131B8D1CFECF4CA</t>
  </si>
  <si>
    <t>5062818DB26FB22870688C718301BA50BD918C688C362B7F01FAA131B8D1CFECF79C</t>
  </si>
  <si>
    <t>단열재 접착제 붙이기  50mm 이하, 천장  M2     ( 호표 570 )</t>
  </si>
  <si>
    <t>5062818DB26FB22870688C41CDA80D50BD918C688C362B7F01FAA131B8D1CFECF4CA</t>
  </si>
  <si>
    <t>5062818DB26FB22870688C41CDA80D50BD918C688C362B7F01FAA131B8D1CFECF79C</t>
  </si>
  <si>
    <t>단열재 접착제 붙이기  100mm 이하, 천장  M2     ( 호표 571 )</t>
  </si>
  <si>
    <t>5062818DB26FB22870688C41CC86E550BD918C688C362B7F01FAA131B8D1CFECF4CA</t>
  </si>
  <si>
    <t>5062818DB26FB22870688C41CC86E550BD918C688C362B7F01FAA131B8D1CFECF79C</t>
  </si>
  <si>
    <t>콘크리트 보수, 보강  표면처리-보수, 그라인딩, 퍼티  M2     ( 호표 572 )</t>
  </si>
  <si>
    <t>퍼티, #319퍼티, 회색</t>
  </si>
  <si>
    <t>574BF187F874BE207B89C3B15ACB330A58401D</t>
  </si>
  <si>
    <t>5062918C7E221D2571090A314F44D9574BF187F874BE207B89C3B15ACB330A58401D</t>
  </si>
  <si>
    <t>연마지</t>
  </si>
  <si>
    <t>연마지, #120~180, 230*280mm</t>
  </si>
  <si>
    <t>장</t>
  </si>
  <si>
    <t>574BF187C3AFA320775BC8E1BF25FBF99D58B8</t>
  </si>
  <si>
    <t>5062918C7E221D2571090A314F44D9574BF187C3AFA320775BC8E1BF25FBF99D58B8</t>
  </si>
  <si>
    <t>5062918C7E221D2571090A314F44D950BD918C688C362B7F01FAA131B8D1CFECF5D8</t>
  </si>
  <si>
    <t>5062918C7E221D2571090A314F44D950BD918C688C362B7F01FAA131B8D1CFECF79D</t>
  </si>
  <si>
    <t>기구손료</t>
  </si>
  <si>
    <t>5062918C7E221D2571090A314F44D9517EA18351594D207DE34AE1ACB8001</t>
  </si>
  <si>
    <t>콘크리트 보수, 보강  고압물청소  M2     ( 호표 573 )</t>
  </si>
  <si>
    <t>5062918C7E221D2571090A314CF9F650BD918C688C362B7F01FAA131B8D1CFECF79D</t>
  </si>
  <si>
    <t>5062918C7E221D2571090A314CF9F6517EA18351594D207DE34AE1ACB8001</t>
  </si>
  <si>
    <t>수성페인트 롤러칠  2회 노무비  M2     ( 호표 574 )</t>
  </si>
  <si>
    <t>5062918C53485F2B7DD752410D838C50BD918C688C362B7F01FAA131B8D1CFECF5D8</t>
  </si>
  <si>
    <t>5062918C53485F2B7DD752410D838C50BD918C688C362B7F01FAA131B8D1CFECF79C</t>
  </si>
  <si>
    <t>5062918C53485F2B7DD752410D838C517EA18351594D207DE34AE1ACB8001</t>
  </si>
  <si>
    <t>수성페인트 롤러칠 재료비(20년 품셈기준)  내부, 2회, 1급, 합성수지에멀션페인트  M2     ( 호표 575 )</t>
  </si>
  <si>
    <t>수성페인트</t>
  </si>
  <si>
    <t>수성페인트, KSM6010-2종1급, 백색</t>
  </si>
  <si>
    <t>574BF187F86A242B76187A81780136F32C754C</t>
  </si>
  <si>
    <t>5062918C53485F2B7DD752410F4E4B574BF187F86A242B76187A81780136F32C754C</t>
  </si>
  <si>
    <t>주재료비의 6%</t>
  </si>
  <si>
    <t>5062918C53485F2B7DD752410F4E4B517EA18351594D207DE34AE1ACB8001</t>
  </si>
  <si>
    <t>수성페인트 롤러칠  천장 2회 노무비  M2     ( 호표 576 )</t>
  </si>
  <si>
    <t>5062918C53485F2B7DAA37316803A050BD918C688C362B7F01FAA131B8D1CFECF5D8</t>
  </si>
  <si>
    <t>5062918C53485F2B7DAA37316803A050BD918C688C362B7F01FAA131B8D1CFECF79C</t>
  </si>
  <si>
    <t>5062918C53485F2B7DAA37316803A0517EA18351594D207DE34AE1ACBB002</t>
  </si>
  <si>
    <t>5062918C53485F2B7DAA37316803A0517EA18351594D207DE34AE1ACB8001</t>
  </si>
  <si>
    <t>수성페인트 롤러칠 재료비(20년 품셈기준)  외부, 2회, 1급, 합성수지에멀션페인트  M2     ( 호표 577 )</t>
  </si>
  <si>
    <t>수성페인트, KSM6010-1종1급, 백색</t>
  </si>
  <si>
    <t>574BF187F86A242B76187A81780136F32C7542</t>
  </si>
  <si>
    <t>5062918C53485F2B7DD7526138C9B8574BF187F86A242B76187A81780136F32C7542</t>
  </si>
  <si>
    <t>5062918C53485F2B7DD7526138C9B8517EA18351594D207DE34AE1ACB8001</t>
  </si>
  <si>
    <t>합성수지창호 설치 / 미서기 단창  창호면적 m2, 1.0 미만  개소     ( 호표 578 )</t>
  </si>
  <si>
    <t>5062B18117A242277BDC1BC15F5AA050BD918C688C362B7F01FAA131B8D1CFECF5D5</t>
  </si>
  <si>
    <t>5062B18117A242277BDC1BC15F5AA050BD918C688C362B7F01FAA131B8D1CFECF79C</t>
  </si>
  <si>
    <t>5062B18117A242277BDC1BC15F5AA0517EA18351594D207DE34AE1ACB8001</t>
  </si>
  <si>
    <t>5062B18117A242277BDC1BC15F599950BD918C688C362B7F01FAA131B8D1CFECF5D5</t>
  </si>
  <si>
    <t>5062B18117A242277BDC1BC15F599950BD918C688C362B7F01FAA131B8D1CFECF79C</t>
  </si>
  <si>
    <t>5062B18117A242277BDC1BC15F5999517EA18351594D207DE34AE1ACB8001</t>
  </si>
  <si>
    <t>합성수지창호 설치 / 미서기 단창  창호면적 m2, 3.0 ~ 6.0 미만  개소     ( 호표 580 )</t>
  </si>
  <si>
    <t>5062B18117A242277BDC1BC15F58F250BD918C688C362B7F01FAA131B8D1CFECF5D5</t>
  </si>
  <si>
    <t>5062B18117A242277BDC1BC15F58F250BD918C688C362B7F01FAA131B8D1CFECF79C</t>
  </si>
  <si>
    <t>5062B18117A242277BDC1BC15F58F2517EA18351594D207DE34AE1ACB8001</t>
  </si>
  <si>
    <t>합성수지창호 설치 / 미서기 단창  창호면적 m2, 6.0 ~ 9.0 미만  개소     ( 호표 581 )</t>
  </si>
  <si>
    <t>5062B18117A242277BDC1BC15F5F2150BD918C688C362B7F01FAA131B8D1CFECF5D5</t>
  </si>
  <si>
    <t>5062B18117A242277BDC1BC15F5F2150BD918C688C362B7F01FAA131B8D1CFECF79C</t>
  </si>
  <si>
    <t>5062B18117A242277BDC1BC15F5F21517EA18351594D207DE34AE1ACB8001</t>
  </si>
  <si>
    <t>합성수지창호 설치 / 미서기 단창  창호면적 m2, 9.0 ~ 12.0 미만  개소     ( 호표 582 )</t>
  </si>
  <si>
    <t>5062B18117A242277BDC1BC15F5E1B50BD918C688C362B7F01FAA131B8D1CFECF5D5</t>
  </si>
  <si>
    <t>5062B18117A242277BDC1BC15F5E1B50BD918C688C362B7F01FAA131B8D1CFECF79C</t>
  </si>
  <si>
    <t>5062B18117A242277BDC1BC15F5E1B517EA18351594D207DE34AE1ACB8001</t>
  </si>
  <si>
    <t>합성수지창호 설치 / 미서기 이중창  창호면적 m2, 1.0 미만  개소     ( 호표 583 )</t>
  </si>
  <si>
    <t>5062B18117A242277BDC1BF11428BF50BD918C688C362B7F01FAA131B8D1CFECF5D5</t>
  </si>
  <si>
    <t>5062B18117A242277BDC1BF11428BF50BD918C688C362B7F01FAA131B8D1CFECF79C</t>
  </si>
  <si>
    <t>5062B18117A242277BDC1BF11428BF517EA18351594D207DE34AE1ACB8001</t>
  </si>
  <si>
    <t>합성수지창호 설치 / 미서기 이중창  창호면적 m2, 1.0 ~ 3.0 미만  개소     ( 호표 584 )</t>
  </si>
  <si>
    <t>5062B18117A242277BDC1BF1142B7350BD918C688C362B7F01FAA131B8D1CFECF5D5</t>
  </si>
  <si>
    <t>5062B18117A242277BDC1BF1142B7350BD918C688C362B7F01FAA131B8D1CFECF79C</t>
  </si>
  <si>
    <t>5062B18117A242277BDC1BF1142B73517EA18351594D207DE34AE1ACB8001</t>
  </si>
  <si>
    <t>합성수지창호 설치 / 미서기 이중창  창호면적 m2, 3.0 ~ 6.0 미만  개소     ( 호표 585 )</t>
  </si>
  <si>
    <t>5062B18117A242277BDC1BF1142A6D50BD918C688C362B7F01FAA131B8D1CFECF5D5</t>
  </si>
  <si>
    <t>5062B18117A242277BDC1BF1142A6D50BD918C688C362B7F01FAA131B8D1CFECF79C</t>
  </si>
  <si>
    <t>5062B18117A242277BDC1BF1142A6D517EA18351594D207DE34AE1ACB8001</t>
  </si>
  <si>
    <t>합성수지창호 설치 / 미서기 이중창  창호면적 m2, 6.0 ~ 9.0 미만  개소     ( 호표 586 )</t>
  </si>
  <si>
    <t>5062B18117A242277BDC1BF1142D2150BD918C688C362B7F01FAA131B8D1CFECF5D5</t>
  </si>
  <si>
    <t>5062B18117A242277BDC1BF1142D2150BD918C688C362B7F01FAA131B8D1CFECF79C</t>
  </si>
  <si>
    <t>5062B18117A242277BDC1BF1142D21517EA18351594D207DE34AE1ACB8001</t>
  </si>
  <si>
    <t>합성수지창호 설치 / 미서기 이중창  창호면적 m2, 9.0 ~ 12.0 미만  개소     ( 호표 587 )</t>
  </si>
  <si>
    <t>5062B18117A242277BDC1BF1142C1A50BD918C688C362B7F01FAA131B8D1CFECF5D5</t>
  </si>
  <si>
    <t>5062B18117A242277BDC1BF1142C1A50BD918C688C362B7F01FAA131B8D1CFECF79C</t>
  </si>
  <si>
    <t>5062B18117A242277BDC1BF1142C1A517EA18351594D207DE34AE1ACB8001</t>
  </si>
  <si>
    <t>인서트설치 - 16년 상 개정 삭제  거푸집용  개     ( 호표 588 )</t>
  </si>
  <si>
    <t>일반못, 65mm</t>
  </si>
  <si>
    <t>574BF187C357BF207F10C681725A1619D4E798</t>
  </si>
  <si>
    <t>5062D18680B19E227AE9D311E2F719574BF187C357BF207F10C681725A1619D4E798</t>
  </si>
  <si>
    <t>5062D18680B19E227AE9D311E2F71950BD918C688C362B7F01FAA131B8D1CFECF799</t>
  </si>
  <si>
    <t>경량천장철골틀 설치  BAR 간격 450mm  M2     ( 호표 589 )</t>
  </si>
  <si>
    <t>5062D18680A7272879E5D331ACD3C350BD918C688C362B7F01FAA131B8D1CFECF4CA</t>
  </si>
  <si>
    <t>5062D18680A7272879E5D331ACD3C350BD918C688C362B7F01FAA131B8D1CFECF79C</t>
  </si>
  <si>
    <t>5062D18680A7272879E5D331ACD3C3517EA18351594D207DE34AE1ACB8001</t>
  </si>
  <si>
    <t>도어록 설치 / 일반도어록 목재창호  재료비 별도  개소     ( 호표 590 )</t>
  </si>
  <si>
    <t>5062B1815D639C2D78CA2BA10667D850BD918C688C362B7F01FAA131B8D1CFECF5D5</t>
  </si>
  <si>
    <t>5062B1815D639C2D78CA2BA10667D8517EA18351594D207DE34AE1ACB8001</t>
  </si>
  <si>
    <t>도어록 설치 / 디지탈도어록 강재창호  재료비 별도  개소     ( 호표 591 )</t>
  </si>
  <si>
    <t>5062B1815D639C2D78CA08C10AC71D50BD918C688C362B7F01FAA131B8D1CFECF5D5</t>
  </si>
  <si>
    <t>5062B1815D639C2D78CA08C10AC71D517EA18351594D207DE34AE1ACB8001</t>
  </si>
  <si>
    <t>창호유리설치 / 판유리  유리두께 5mm 이하  M2     ( 호표 592 )</t>
  </si>
  <si>
    <t>5062B181431BF52271CB9891E737D850BD918C688C362B7F01FAA131B8D1CFECF5D4</t>
  </si>
  <si>
    <t>5062B181431BF52271CB9891E737D850BD918C688C362B7F01FAA131B8D1CFECF79C</t>
  </si>
  <si>
    <t>유리주위 코킹  5*5, 실리콘  M     ( 호표 593 )</t>
  </si>
  <si>
    <t>5062F18A842545227A7F28518632EE574BF187F86A24297B32DF215EE5CF4B300475</t>
  </si>
  <si>
    <t>강재창호 설치 / 여닫이(철거비용 40% 적용)  창호면적 m2, 1.0 ~ 3.0 이하  개소     ( 호표 594 )</t>
  </si>
  <si>
    <t>5062B181203A312A72F4CE11B81D3550BD918C688C362B7F01FAA131B8D1CFECF5D5</t>
  </si>
  <si>
    <t>5062B181203A312A72F4CE11B81D3550BD918C688C362B7F01FAA131B8D1CFECF79C</t>
  </si>
  <si>
    <t>5062B181203A312A72F4CE11B81D35517EA18351594D207DE34AE1ACB8001</t>
  </si>
  <si>
    <t>강재창호 설치 / 여닫이(철거비용 40% 적용)  창호면적 m2, 3.0 ~ 6.0 이하  개소     ( 호표 595 )</t>
  </si>
  <si>
    <t>5062B181203A312A72F4CE11B81C2C50BD918C688C362B7F01FAA131B8D1CFECF5D5</t>
  </si>
  <si>
    <t>5062B181203A312A72F4CE11B81C2C50BD918C688C362B7F01FAA131B8D1CFECF79C</t>
  </si>
  <si>
    <t>5062B181203A312A72F4CE11B81C2C517EA18351594D207DE34AE1ACB8001</t>
  </si>
  <si>
    <t>강재창호 설치 / 여닫이  창호면적 m2, 1.0 ~ 3.0 이하  개소     ( 호표 596 )</t>
  </si>
  <si>
    <t>5062B181203A312A72F4CE11B81D3450BD918C688C362B7F01FAA131B8D1CFECF5D5</t>
  </si>
  <si>
    <t>5062B181203A312A72F4CE11B81D3450BD918C688C362B7F01FAA131B8D1CFECF79C</t>
  </si>
  <si>
    <t>5062B181203A312A72F4CE11B81D34517EA18351594D207DE34AE1ACB8001</t>
  </si>
  <si>
    <t>도어체크 설치  재료비 별도  개소     ( 호표 597 )</t>
  </si>
  <si>
    <t>5062B1815D63C8207AEF460169D8FE50BD918C688C362B7F01FAA131B8D1CFECF5D5</t>
  </si>
  <si>
    <t>5062B1815D63C8207AEF460169D8FE50BD918C688C362B7F01FAA131B8D1CFECF79C</t>
  </si>
  <si>
    <t>5062B1815D63C8207AEF460169D8FE517EA18351594D207DE34AE1ACB8001</t>
  </si>
  <si>
    <t>도어록 설치 / 일반도어록 강재창호  재료비 별도  개소     ( 호표 598 )</t>
  </si>
  <si>
    <t>5062B1815D639C2D78CA19317C3D7A50BD918C688C362B7F01FAA131B8D1CFECF5D5</t>
  </si>
  <si>
    <t>5062B1815D639C2D78CA19317C3D7A517EA18351594D207DE34AE1ACB8001</t>
  </si>
  <si>
    <t>강재창호 설치 / 여닫이  창호면적 m2, 1.0 이하  개소     ( 호표 599 )</t>
  </si>
  <si>
    <t>5062B181203A312A72F4CE11B81EDA50BD918C688C362B7F01FAA131B8D1CFECF5D5</t>
  </si>
  <si>
    <t>5062B181203A312A72F4CE11B81EDA50BD918C688C362B7F01FAA131B8D1CFECF79C</t>
  </si>
  <si>
    <t>5062B181203A312A72F4CE11B81EDA517EA18351594D207DE34AE1ACB8001</t>
  </si>
  <si>
    <t>방범창 철거    M2     ( 호표 600 )</t>
  </si>
  <si>
    <t>5062B18117E9E22972DF544192A6E550BD918C688C362B7F01FAA131B8D1CFECF5D5</t>
  </si>
  <si>
    <t>5062B18117E9E22972DF544192A6E550BD918C688C362B7F01FAA131B8D1CFECF79C</t>
  </si>
  <si>
    <t>플렉시블 덕트설치  D100  M     ( 호표 601 )</t>
  </si>
  <si>
    <t>50A40187BED8292570C2DC11DE524B50BD918C688C362B7F01FAA131B8D1CFECF320</t>
  </si>
  <si>
    <t>씽크수전설치    개     ( 호표 602 )</t>
  </si>
  <si>
    <t>50A4518FDE440624709C1E2106813650BD918C688C362B7F01FAA131B8D1CFECF321</t>
  </si>
  <si>
    <t>50A4518FDE440624709C1E2106813650BD918C688C362B7F01FAA131B8D1CFECF79C</t>
  </si>
  <si>
    <t>폴리부틸렌관(옥내일반)  PB관, 난방용, D20  M     ( 호표 603 )</t>
  </si>
  <si>
    <t>폴리부틸렌관</t>
  </si>
  <si>
    <t>폴리부틸렌관, PB관, 난방용, ∮20mm</t>
  </si>
  <si>
    <t>57397184C63EA72B71181E412D74DCD22459D4</t>
  </si>
  <si>
    <t>50A401800CA800227C9691D1F76EA957397184C63EA72B71181E412D74DCD22459D4</t>
  </si>
  <si>
    <t>50A401800CA800227C9691D1F76EA9517EA18351594D207DE34AE1ACB8001</t>
  </si>
  <si>
    <t>50A401800CA800227C9691D1F76EA950BD918C688C362B7F01FAA131B8D1CFECF4C3</t>
  </si>
  <si>
    <t>50A401800CA800227C9691D1F76EA950BD918C688C362B7F01FAA131B8D1CFECF79C</t>
  </si>
  <si>
    <t>50A401800CA800227C9691D1F76EA9517EA18351594D207DE34AE1ACBB002</t>
  </si>
  <si>
    <t>압출발포폴리스티렌 슬래브 위 깔기  비중 0.03, 50mm  M2     ( 호표 604 )</t>
  </si>
  <si>
    <t>압출발포폴리스티렌단열재, 압출, 0.03, 50mm</t>
  </si>
  <si>
    <t>574BE1857D3A34227A258481DCA3B6CF420CCD</t>
  </si>
  <si>
    <t>5062818DB26F972E706353913F5C02574BE1857D3A34227A258481DCA3B6CF420CCD</t>
  </si>
  <si>
    <t>5062818DB26F972E706353913F5C02574BF187F874BE207B8985C12F0AECB680FA00</t>
  </si>
  <si>
    <t>5062818DB26F972E706353913F5C025062818DB26FB22870688C31270F01</t>
  </si>
  <si>
    <t>와이어메시 바닥깔기  #4-150*150  M2     ( 호표 605 )</t>
  </si>
  <si>
    <t>용접철망, 와이어메시, #4-150*150</t>
  </si>
  <si>
    <t>574BE1857D67722E71B10471C91A7EFC9C6252</t>
  </si>
  <si>
    <t>5062D1865B7DA52A70893881C811BA574BE1857D67722E71B10471C91A7EFC9C6252</t>
  </si>
  <si>
    <t>5062D1865B7DA52A70893881C811BA517EA18351594D207DE34AE1ACB8001</t>
  </si>
  <si>
    <t>5062D1865B7DA52A70893881C811BA5062D1865B7DA52A70893881C81368</t>
  </si>
  <si>
    <t>단열재 슬래브 위 깔기  50mm 이하  M2     ( 호표 606 )</t>
  </si>
  <si>
    <t>5062818DB26FB22870688C31270F0150BD918C688C362B7F01FAA131B8D1CFECF4CA</t>
  </si>
  <si>
    <t>5062818DB26FB22870688C31270F0150BD918C688C362B7F01FAA131B8D1CFECF79C</t>
  </si>
  <si>
    <t>와이어메시 바닥깔기  1800*1800 기준  M2     ( 호표 607 )</t>
  </si>
  <si>
    <t>5062D1865B7DA52A70893881C8136850BD918C688C362B7F01FAA131B8D1CFECF79D</t>
  </si>
  <si>
    <t>방열기(주철재-천장달기)  3절  조     ( 호표 608 )</t>
  </si>
  <si>
    <t>50A4A187E1AC54237EB4D591D0DCB150BD918C688C362B7F01FAA131B8D1CFECF4C3</t>
  </si>
  <si>
    <t>50A4A187E1AC54237EB4D591D0DCB150BD918C688C362B7F01FAA131B8D1CFECF79C</t>
  </si>
  <si>
    <t>가스보일러(가정용) 설치 - 벽걸이형  13,000Kcal/hr  대     ( 호표 609 )</t>
  </si>
  <si>
    <t>50A4A187E1AC54267BF2B52160ED8D50BD918C688C362B7F01FAA131B8D1CFECF322</t>
  </si>
  <si>
    <t>50A4A187E1AC54267BF2B52160ED8D50BD918C688C362B7F01FAA131B8D1CFECF79C</t>
  </si>
  <si>
    <t>가스보일러(가정용) 설치 - 벽걸이형  16,000Kcal/hr  대     ( 호표 610 )</t>
  </si>
  <si>
    <t>50A4A187E1AC54267BF2B52160EE9450BD918C688C362B7F01FAA131B8D1CFECF322</t>
  </si>
  <si>
    <t>50A4A187E1AC54267BF2B52160EE9450BD918C688C362B7F01FAA131B8D1CFECF79C</t>
  </si>
  <si>
    <t>가스보일러(가정용) 설치 - 벽걸이형  25,000Kcal/hr  대     ( 호표 611 )</t>
  </si>
  <si>
    <t>50A4A187E1AC54267BF2B52160E80C50BD918C688C362B7F01FAA131B8D1CFECF322</t>
  </si>
  <si>
    <t>50A4A187E1AC54267BF2B52160E80C50BD918C688C362B7F01FAA131B8D1CFECF79C</t>
  </si>
  <si>
    <t>경유보일러 설치  15,000Kcal/hr  대     ( 호표 612 )</t>
  </si>
  <si>
    <t>50A4A187E1AC5427746FE971A58F7950BD918C688C362B7F01FAA131B8D1CFECF4C3</t>
  </si>
  <si>
    <t>50A4A187E1AC5427746FE971A58F7950BD918C688C362B7F01FAA131B8D1CFECF79C</t>
  </si>
  <si>
    <t>보일러 설치    대     ( 호표 613 )</t>
  </si>
  <si>
    <t>50A4B18707E4872E7E4A2F21DF252550BD918C688C362B7F01FAA131B8D1CFECF79C</t>
  </si>
  <si>
    <t>50A4B18707E4872E7E4A2F21DF252550BD918C688C362B7F01FAA131B8D1CFECF322</t>
  </si>
  <si>
    <t>50A4B18707E4872E7E4A2F21DF2525517EA18351594D207DE34AE1ACB8001</t>
  </si>
  <si>
    <t>핸드레일 설치    M     ( 호표 614 )</t>
  </si>
  <si>
    <t>5062D186E952A2287FA91FC1E2AA2B50BD918C688C362B7F01FAA131B8D1CFECF4CA</t>
  </si>
  <si>
    <t>5062D186E952A2287FA91FC1E2AA2B50BD918C688C362B7F01FAA131B8D1CFECF79C</t>
  </si>
  <si>
    <t>5062D186E952A2287FA91FC1E2AA2B517EA18351594D207DE34AE1ACB8001</t>
  </si>
  <si>
    <t>안전손잡이 설치  고정단 2개  개     ( 호표 615 )</t>
  </si>
  <si>
    <t>50A4518FDE56702E76B695D166DFA650BD918C688C362B7F01FAA131B8D1CFECF321</t>
  </si>
  <si>
    <t>50A4518FDE56702E76B695D166DFA650BD918C688C362B7F01FAA131B8D1CFECF79C</t>
  </si>
  <si>
    <t>안전손잡이 설치  고정단 3개  개     ( 호표 616 )</t>
  </si>
  <si>
    <t>50A4518FDE56702E76B695D166DCD250BD918C688C362B7F01FAA131B8D1CFECF321</t>
  </si>
  <si>
    <t>50A4518FDE56702E76B695D166DCD250BD918C688C362B7F01FAA131B8D1CFECF79C</t>
  </si>
  <si>
    <t>안전손잡이 설치  고정단 4개  개     ( 호표 617 )</t>
  </si>
  <si>
    <t>50A4518FDE56702E76B695D166DDF850BD918C688C362B7F01FAA131B8D1CFECF321</t>
  </si>
  <si>
    <t>50A4518FDE56702E76B695D166DDF850BD918C688C362B7F01FAA131B8D1CFECF79C</t>
  </si>
  <si>
    <t>스테인리스 CAP  D60*1.2t  개     ( 호표 618 )</t>
  </si>
  <si>
    <t>스테인리스강판, STS304, 1.2mm</t>
  </si>
  <si>
    <t>574BE1857D71FB2573288B217ADB58099D14F7</t>
  </si>
  <si>
    <t>5062D1862E254722740A2D51F6408F574BE1857D71FB2573288B217ADB58099D14F7</t>
  </si>
  <si>
    <t>5062D1862E254722740A2D51F6408F5062D186CE4FB42777EDA661B1D9AB</t>
  </si>
  <si>
    <t>5062D1862E254722740A2D51F6408F5766A1804743792974A953E1D962FB22FA7E8B</t>
  </si>
  <si>
    <t>용접식난간 설치  현장제작 설치, 경량철물(스테인리스)  kg     ( 호표 619 )</t>
  </si>
  <si>
    <t>5062D1862E25472274250B113E5B6950BD918C688C362B7F01FAA131B8D1CFECF6FA</t>
  </si>
  <si>
    <t>5062D1862E25472274250B113E5B6950BD918C688C362B7F01FAA131B8D1CFECF79D</t>
  </si>
  <si>
    <t>5062D1862E25472274250B113E5B6950BD918C688C362B7F01FAA131B8D1CFECF79C</t>
  </si>
  <si>
    <t>5062D1862E25472274250B113E5B69517EA18351594D207DE34AE1ACB8001</t>
  </si>
  <si>
    <t>5062D1862E25472274250B113E5B69517EA18351594D207DE34AE1ACBB002</t>
  </si>
  <si>
    <t>경사로 설치    M2     ( 호표 620 )</t>
  </si>
  <si>
    <t>5062E18466AC9E2873B97391FE82BD50BD918C688C362B7F01FAA131B8D1CFECF5D2</t>
  </si>
  <si>
    <t>5062E18466AC9E2873B97391FE82BD50BD918C688C362B7F01FAA131B8D1CFECF79C</t>
  </si>
  <si>
    <t>5062E18466AC9E2873B97391FE82BD517EA18351594D207DE34AE1ACB8001</t>
  </si>
  <si>
    <t>콘크리트구조물 헐기(소형장비)  전기식, 무근  M3     ( 호표 621 )</t>
  </si>
  <si>
    <t>50636187C2A4722A7A19DEF1B9085450BD918C688C362B7F01FAA131B8D1CFECF6FD</t>
  </si>
  <si>
    <t>50636187C2A4722A7A19DEF1B9085450BD918C688C362B7F01FAA131B8D1CFECF79C</t>
  </si>
  <si>
    <t>소형브레이커(전기식)</t>
  </si>
  <si>
    <t>1.5kw</t>
  </si>
  <si>
    <t>호표 623</t>
  </si>
  <si>
    <t>57772181DDE42A257892670165966DCFC6F4277C</t>
  </si>
  <si>
    <t>50636187C2A4722A7A19DEF1B9085457772181DDE42A257892670165966DCFC6F4277C</t>
  </si>
  <si>
    <t>50636187C2A4722A7A19DEF1B90854517EA18351594D207DE34AE1ACB8001</t>
  </si>
  <si>
    <t>비닐타일 깔기  비닐타일, 2.0*300*300mm, 디럭스타일  M2     ( 호표 622 )</t>
  </si>
  <si>
    <t>574BE1857D1F5E2C723C67818B40EFCD1F0F0E</t>
  </si>
  <si>
    <t>5062818DEFA19B26760F53F12955BF574BE1857D1F5E2C723C67818B40EFCD1F0F0E</t>
  </si>
  <si>
    <t>PVC계 바닥재 설치 - 타일</t>
  </si>
  <si>
    <t>주재료 제외</t>
  </si>
  <si>
    <t>호표 624</t>
  </si>
  <si>
    <t>5062818DEFA19B26762A2F71DEB03C</t>
  </si>
  <si>
    <t>5062818DEFA19B26760F53F12955BF5062818DEFA19B26762A2F71DEB03C</t>
  </si>
  <si>
    <t>소형브레이커(전기식)  1.5kw  HR     ( 호표 623 )</t>
  </si>
  <si>
    <t>57772181DDE42A257892670165966DCFC6F427</t>
  </si>
  <si>
    <t>57772181DDE42A257892670165966DCFC6F4277C57772181DDE42A257892670165966DCFC6F427</t>
  </si>
  <si>
    <t>PVC계 바닥재 설치 - 타일  주재료 제외  M2     ( 호표 624 )</t>
  </si>
  <si>
    <t>5062818DEFA19B26762A2F71DEB03C50BD918C688C362B7F01FAA131B8D1CFECF4CA</t>
  </si>
  <si>
    <t>5062818DEFA19B26762A2F71DEB03C50BD918C688C362B7F01FAA131B8D1CFECF79C</t>
  </si>
  <si>
    <t>5062818DEFA19B26762A2F71DEB03C574BF187F874BE207B8985C12F0AECB680FA02</t>
  </si>
  <si>
    <t>시트방수 - 개량아스팔트 시트  바닥, 재료 별도 - 18-1/4 삭제  M2     ( 호표 625 )</t>
  </si>
  <si>
    <t>5062F18AC3A08D21771814D1C4EB7D50BD918C688C362B7F01FAA131B8D1CFECF5D7</t>
  </si>
  <si>
    <t>5062F18AC3A08D21771814D1C4EB7D50BD918C688C362B7F01FAA131B8D1CFECF79C</t>
  </si>
  <si>
    <t>5062F18AC3A08D21771814D1C4EB7D517EA18351594D207DE34AE1ACB8001</t>
  </si>
  <si>
    <t>콘크리트구조물 헐기(대형장비)  장애물 제거(기준높이 10m 이하)  M3     ( 호표 626 )</t>
  </si>
  <si>
    <t>50636187C2A4722A7A2A4C1156DCF450BD918C688C362B7F01FAA131B8D1CFECF6FA</t>
  </si>
  <si>
    <t>50636187C2A4722A7A2A4C1156DCF450BD918C688C362B7F01FAA131B8D1CFECF79D</t>
  </si>
  <si>
    <t>50636187C2A4722A7A2A4C1156DCF450BD918C688C362B7F01FAA131B8D1CFECF79C</t>
  </si>
  <si>
    <t>50636187C2A4722A7A2A4C1156DCF4517EA18351594D207DE34AE1ACB8001</t>
  </si>
  <si>
    <t>1.0㎥</t>
  </si>
  <si>
    <t>호표 627</t>
  </si>
  <si>
    <t>57772181DDE4722B7A004D710F28A77859853673</t>
  </si>
  <si>
    <t>50636187C2A4722A7A2A4C1156DCF457772181DDE4722B7A004D710F28A77859853673</t>
  </si>
  <si>
    <t>1.0㎥용</t>
  </si>
  <si>
    <t>호표 628</t>
  </si>
  <si>
    <t>57772181DDE4722B7A3D91C1A37328724B98AD93</t>
  </si>
  <si>
    <t>50636187C2A4722A7A2A4C1156DCF457772181DDE4722B7A3D91C1A37328724B98AD93</t>
  </si>
  <si>
    <t>압쇄기(펄버라이저)</t>
  </si>
  <si>
    <t>호표 629</t>
  </si>
  <si>
    <t>57772181DDE4722B7A587F718225339558F300C4</t>
  </si>
  <si>
    <t>50636187C2A4722A7A2A4C1156DCF457772181DDE4722B7A587F718225339558F300C4</t>
  </si>
  <si>
    <t>산소가스</t>
  </si>
  <si>
    <t>기체</t>
  </si>
  <si>
    <t>대기압상태기준</t>
  </si>
  <si>
    <t>57669187F5CE5B27727F45F19C2F5CD9A8AEFE</t>
  </si>
  <si>
    <t>50636187C2A4722A7A2A4C1156DCF457669187F5CE5B27727F45F19C2F5CD9A8AEFE</t>
  </si>
  <si>
    <t>아세틸렌가스</t>
  </si>
  <si>
    <t>아세틸렌가스, kg</t>
  </si>
  <si>
    <t>5766E18E1BB31C22795C70F110E733C04C8264</t>
  </si>
  <si>
    <t>50636187C2A4722A7A2A4C1156DCF45766E18E1BB31C22795C70F110E733C04C8264</t>
  </si>
  <si>
    <t>굴삭기(무한궤도)  1.0㎥  HR     ( 호표 627 )</t>
  </si>
  <si>
    <t>57772181DDE4722B7A004D710F28A778598536</t>
  </si>
  <si>
    <t>57772181DDE4722B7A004D710F28A7785985367357772181DDE4722B7A004D710F28A778598536</t>
  </si>
  <si>
    <t>57772181DDE4722B7A004D710F28A778598536735766E18E1BA2822D74EE7E911129FCDAF01993</t>
  </si>
  <si>
    <t>57772181DDE4722B7A004D710F28A77859853673517EA18351594D207DE34AE1ACB8001</t>
  </si>
  <si>
    <t>57772181DDE4722B7A004D710F28A7785985367350BD918C688C362B7F01FAA131B8D1CFECF32B</t>
  </si>
  <si>
    <t>대형 브레이커  1.0㎥용  HR     ( 호표 628 )</t>
  </si>
  <si>
    <t>57772181DDE4722B7A3D91C1A37328724B98AD</t>
  </si>
  <si>
    <t>57772181DDE4722B7A3D91C1A37328724B98AD9357772181DDE4722B7A3D91C1A37328724B98AD</t>
  </si>
  <si>
    <t>압쇄기(펄버라이저)  1.0㎥용  HR     ( 호표 629 )</t>
  </si>
  <si>
    <t>57772181DDE4722B7A587F718225339558F300</t>
  </si>
  <si>
    <t>57772181DDE4722B7A587F718225339558F300C457772181DDE4722B7A587F718225339558F300</t>
  </si>
  <si>
    <t>대형 브레이커  0.7㎥용  HR     ( 호표 630 )</t>
  </si>
  <si>
    <t>57772181DDE4722B7A3D91C1A37205C3D2B8BE</t>
  </si>
  <si>
    <t>57772181DDE4722B7A3D91C1A37205C3D2B8BEC457772181DDE4722B7A3D91C1A37205C3D2B8BE</t>
  </si>
  <si>
    <t>대형 브레이커용 치즐 소모량  0.7㎥용, 구조물 헐기  HR     ( 호표 631 )</t>
  </si>
  <si>
    <t>대형 브레이커용 치즐</t>
  </si>
  <si>
    <t>본</t>
  </si>
  <si>
    <t>57772181DDE4722B7A3D875139613D6CAC9AD5</t>
  </si>
  <si>
    <t>57772181DDE4722B7A3D875139613D6CAC9AD5AF57772181DDE4722B7A3D875139613D6CAC9AD5</t>
  </si>
  <si>
    <t>소형브레이커(공압식)  1.3㎥/min  HR     ( 호표 632 )</t>
  </si>
  <si>
    <t>57772181DDE42A2578ACDB913700FF6509CCA5</t>
  </si>
  <si>
    <t>57772181DDE42A2578ACDB913700FF6509CCA5D857772181DDE42A2578ACDB913700FF6509CCA5</t>
  </si>
  <si>
    <t>공기압축기(이동식)  3.5㎥/min  HR     ( 호표 633 )</t>
  </si>
  <si>
    <t>57772181DDE42A2578BD1D6109A9AB121E63CE</t>
  </si>
  <si>
    <t>57772181DDE42A2578BD1D6109A9AB121E63CEC557772181DDE42A2578BD1D6109A9AB121E63CE</t>
  </si>
  <si>
    <t>57772181DDE42A2578BD1D6109A9AB121E63CEC55766E18E1BA2822D74EE7E911129FCDAF01993</t>
  </si>
  <si>
    <t>주연료비의 16%</t>
  </si>
  <si>
    <t>57772181DDE42A2578BD1D6109A9AB121E63CEC5517EA18351594D207DE34AE1ACB8001</t>
  </si>
  <si>
    <t>57772181DDE42A2578BD1D6109A9AB121E63CEC550BD918C688C362B7F01FAA131B8D1CFECF32B</t>
  </si>
  <si>
    <t>전면 마감  3.6m 이하  M2     ( 호표 634 )</t>
  </si>
  <si>
    <t>5062018289961B2A7D98018134752050BD918C688C362B7F01FAA131B8D1CFECF5D6</t>
  </si>
  <si>
    <t>5062018289961B2A7D98018134752050BD918C688C362B7F01FAA131B8D1CFECF79C</t>
  </si>
  <si>
    <t>5062018289961B2A7D980181347520574BE1857D6772207BDB2671E0092713D515D7</t>
  </si>
  <si>
    <t>감수제</t>
  </si>
  <si>
    <t>감수제, 혼화제</t>
  </si>
  <si>
    <t>g</t>
  </si>
  <si>
    <t>57669187F5E96E2971B163017F2F4280E9EB82</t>
  </si>
  <si>
    <t>5062018289961B2A7D98018134752057669187F5E96E2971B163017F2F4280E9EB82</t>
  </si>
  <si>
    <t>314★합성수지창호 설치 / 미서기 단창  창호면적 m2, 1.0 ~ 3.0 미만  개소     ( 호표 635 )</t>
  </si>
  <si>
    <t>플라스틱창문틀</t>
  </si>
  <si>
    <t>115*1000*1000(유리16T)</t>
  </si>
  <si>
    <t>574BE1857D0EF8267A96EA618D0C02E5B6B22E</t>
  </si>
  <si>
    <t>5062B18117A242277BDC1BC15F59E8574BE1857D0EF8267A96EA618D0C02E5B6B22E</t>
  </si>
  <si>
    <t>5062B18117A242277BDC1BC15F59E85062B18117A242277BDC1BC15F5999</t>
  </si>
  <si>
    <t>LED 등기구 설치  직부등, 15W 이하  개     ( 호표 636 )</t>
  </si>
  <si>
    <t>5028918314BB28257F9AD311719C8750BD918C688C362B7F01FAA131B8D1CFECF06A</t>
  </si>
  <si>
    <t>LED 등기구 설치  직부등, 35W 이하  개     ( 호표 637 )</t>
  </si>
  <si>
    <t>5028918314BB28257F9AD311719EB450BD918C688C362B7F01FAA131B8D1CFECF06A</t>
  </si>
  <si>
    <t>LED 등기구 설치  직부등, 45W 이하  개     ( 호표 638 )</t>
  </si>
  <si>
    <t>5028918314BB28257F9AD31171993350BD918C688C362B7F01FAA131B8D1CFECF06A</t>
  </si>
  <si>
    <t>LED 등기구 설치  직부등, 55W 이하  개     ( 호표 639 )</t>
  </si>
  <si>
    <t>5028918314BB28257F9AD31171982C50BD918C688C362B7F01FAA131B8D1CFECF06A</t>
  </si>
  <si>
    <t>LED 등기구 설치  직부등, 65W 이하  개     ( 호표 640 )</t>
  </si>
  <si>
    <t>5028918314BB28257F9AD31171982D50BD918C688C362B7F01FAA131B8D1CFECF06A</t>
  </si>
  <si>
    <t>LED 등기구 설치  직부등, 75W 이하  개     ( 호표 641 )</t>
  </si>
  <si>
    <t>5028918314BB28257F9AD31171982E50BD918C688C362B7F01FAA131B8D1CFECF06A</t>
  </si>
  <si>
    <t>LED 등기구 설치  직부등, 105W 이하  개     ( 호표 642 )</t>
  </si>
  <si>
    <t>5028918314BB28257F9AD31171982F50BD918C688C362B7F01FAA131B8D1CFECF06A</t>
  </si>
  <si>
    <t>비디오폰  비디오폰 설치  대     ( 호표 643 )</t>
  </si>
  <si>
    <t>5028918403B4BC267570138153EDE950BD918C688C362B7F01FAA131B8D1CFECFFD2</t>
  </si>
  <si>
    <t>5028918403B4BC267570138153EDE9517EA18351594D207DE34AE1ACB8001</t>
  </si>
  <si>
    <t>콘센트(접지극부) 설치(매입) - 재료비 별도  15A, 2P  개     ( 호표 644 )</t>
  </si>
  <si>
    <t>502891842E9E6D2A7AD1030118FF9550BD918C688C362B7F01FAA131B8D1CFECF06A</t>
  </si>
  <si>
    <t>502891842E9E6D2A7AD1030118FF95517EA18351594D207DE34AE1ACB8001</t>
  </si>
  <si>
    <t>콘센트(접지극부) - 철거(매입) - 재료비 별도  15A, 2P  개     ( 호표 645 )</t>
  </si>
  <si>
    <t>502891842E9E6D2A7AD1030118FFF750BD918C688C362B7F01FAA131B8D1CFECF06A</t>
  </si>
  <si>
    <t>502891842E9E6D2A7AD1030118FFF7517EA18351594D207DE34AE1ACB8001</t>
  </si>
  <si>
    <t>콘센트박스-매입  1개용, 54mm  개     ( 호표 646 )</t>
  </si>
  <si>
    <t>50289184037D0F2B717D50219AF2AE574B71826597372B7A4471D12D1D4246647D06</t>
  </si>
  <si>
    <t>50289184037D0F2B717D50219AF2AE50BD918C688C362B7F01FAA131B8D1CFECFFD2</t>
  </si>
  <si>
    <t>50289184037D0F2B717D50219AF2AE517EA18351594D207DE34AE1ACB8001</t>
  </si>
  <si>
    <t>배선기구 설치  텀플러 스위치 단로용  개     ( 호표 647 )</t>
  </si>
  <si>
    <t>5028918314D7F72173BEB8715CF4E050BD918C688C362B7F01FAA131B8D1CFECF06A</t>
  </si>
  <si>
    <t>배선기구 철거  텀플러 스위치 단로용  개     ( 호표 648 )</t>
  </si>
  <si>
    <t>5028918314D7F72173BEB8715CF48250BD918C688C362B7F01FAA131B8D1CFECF06A</t>
  </si>
  <si>
    <t>스위치 박스 (2개용 이하)    개     ( 호표 649 )</t>
  </si>
  <si>
    <t>50289183378A622E7BADCA1197807A50BD918C688C362B7F01FAA131B8D1CFECF06A</t>
  </si>
  <si>
    <t>스위치 박스 (3개용 이상)    개     ( 호표 650 )</t>
  </si>
  <si>
    <t>50289183378A622E7BADCA119787A950BD918C688C362B7F01FAA131B8D1CFECF06A</t>
  </si>
  <si>
    <t>콘크리트 펌프차  32m(80∼95㎥/hr)  HR     ( 호표 651 )</t>
  </si>
  <si>
    <t>57772181DDE4342B76E571E1E3AC7C40E8148D6F</t>
  </si>
  <si>
    <t>콘크리트 펌프차</t>
  </si>
  <si>
    <t>32m(80∼95㎥/hr)</t>
  </si>
  <si>
    <t>호표 651</t>
  </si>
  <si>
    <t>57772181DDE4342B76E571E1E3AC7C40E8148D</t>
  </si>
  <si>
    <t>57772181DDE4342B76E571E1E3AC7C40E8148D6F57772181DDE4342B76E571E1E3AC7C40E8148D</t>
  </si>
  <si>
    <t>57772181DDE4342B76E571E1E3AC7C40E8148D6F5766E18E1BA2822D74EE7E911129FCDAF01993</t>
  </si>
  <si>
    <t>주연료비의 35%</t>
  </si>
  <si>
    <t>57772181DDE4342B76E571E1E3AC7C40E8148D6F517EA18351594D207DE34AE1ACB8001</t>
  </si>
  <si>
    <t>57772181DDE4342B76E571E1E3AC7C40E8148D6F50BD918C688C362B7F01FAA131B8D1CFECF32B</t>
  </si>
  <si>
    <t>유로폼 - 주자재비    10M2     ( 호표 652 )</t>
  </si>
  <si>
    <t>건설용거푸집</t>
  </si>
  <si>
    <t>건설용거푸집, 강, 600*1200*63.5mm</t>
  </si>
  <si>
    <t>574BE1857DE4522078825BF175340243E30210</t>
  </si>
  <si>
    <t>50623185CE56F22274774841D4F15A574BE1857DE4522078825BF175340243E30210</t>
  </si>
  <si>
    <t>건설용거푸집, 내벽코너패널, 200+200, 1200mm</t>
  </si>
  <si>
    <t>574BE1857DE4522078825BF175340243E3068B</t>
  </si>
  <si>
    <t>50623185CE56F22274774841D4F15A574BE1857DE4522078825BF175340243E3068B</t>
  </si>
  <si>
    <t>유로폼 - 인력투입  복잡, 수직고 7m까지  M2     ( 호표 653 )</t>
  </si>
  <si>
    <t>50623185CE56F22274777581B3904E50BD918C688C362B7F01FAA131B8D1CFECF799</t>
  </si>
  <si>
    <t>50623185CE56F22274777581B3904E50BD918C688C362B7F01FAA131B8D1CFECF79C</t>
  </si>
  <si>
    <t>50623185CE56F22274777581B3904E517EA18351594D207DE34AE1ACBA003</t>
  </si>
  <si>
    <t>유로폼 - 인력투입  보통, 수직고 7m까지  M2     ( 호표 654 )</t>
  </si>
  <si>
    <t>50623185CE56F22274777581B3930250BD918C688C362B7F01FAA131B8D1CFECF799</t>
  </si>
  <si>
    <t>50623185CE56F22274777581B3930250BD918C688C362B7F01FAA131B8D1CFECF79C</t>
  </si>
  <si>
    <t>50623185CE56F22274777581B39302517EA18351594D207DE34AE1ACBA003</t>
  </si>
  <si>
    <t>유로폼 - 인력투입  간단, 수직고 7m까지  M2     ( 호표 655 )</t>
  </si>
  <si>
    <t>50623185CE56F22274777581B3927B50BD918C688C362B7F01FAA131B8D1CFECF799</t>
  </si>
  <si>
    <t>50623185CE56F22274777581B3927B50BD918C688C362B7F01FAA131B8D1CFECF79C</t>
  </si>
  <si>
    <t>50623185CE56F22274777581B3927B517EA18351594D207DE34AE1ACBA003</t>
  </si>
  <si>
    <t>합판거푸집 - 자재비  3회  M2     ( 호표 656 )</t>
  </si>
  <si>
    <t>50623185CE3A2B2774B54EA11910F45766A18047FC302B7390BE618508F0EA99A815</t>
  </si>
  <si>
    <t>50623185CE3A2B2774B54EA11910F4574BE1857D71E926777652A1B5D8F42D8E3F91</t>
  </si>
  <si>
    <t>주재료비의 44.3%</t>
  </si>
  <si>
    <t>50623185CE3A2B2774B54EA11910F4517EA18351594D207DE34AE1ACBC005</t>
  </si>
  <si>
    <t>주재료비의 8%</t>
  </si>
  <si>
    <t>50623185CE3A2B2774B54EA11910F4517EA18351594D207DE34AE1ACBA003</t>
  </si>
  <si>
    <t>합판거푸집 - 인력투입  복잡, 수직고 7m까지  M2     ( 호표 657 )</t>
  </si>
  <si>
    <t>50623185CE3A2B2774B54EA119146F50BD918C688C362B7F01FAA131B8D1CFECF799</t>
  </si>
  <si>
    <t>50623185CE3A2B2774B54EA119146F50BD918C688C362B7F01FAA131B8D1CFECF79C</t>
  </si>
  <si>
    <t>50623185CE3A2B2774B54EA119146F517EA18351594D207DE34AE1ACB8001</t>
  </si>
  <si>
    <t>합판거푸집 - 자재비  4회  M2     ( 호표 658 )</t>
  </si>
  <si>
    <t>50623185CE3A2B2774B54EA11917235766A18047FC302B7390BE618508F0EA99A815</t>
  </si>
  <si>
    <t>50623185CE3A2B2774B54EA1191723574BE1857D71E926777652A1B5D8F42D8E3F91</t>
  </si>
  <si>
    <t>주재료비의 38%</t>
  </si>
  <si>
    <t>50623185CE3A2B2774B54EA1191723517EA18351594D207DE34AE1ACBC005</t>
  </si>
  <si>
    <t>주재료비의 9%</t>
  </si>
  <si>
    <t>50623185CE3A2B2774B54EA1191723517EA18351594D207DE34AE1ACBA003</t>
  </si>
  <si>
    <t>합판거푸집 - 인력투입  보통, 수직고 7m까지  M2     ( 호표 659 )</t>
  </si>
  <si>
    <t>50623185CE3A2B2774B55F110AC3A950BD918C688C362B7F01FAA131B8D1CFECF799</t>
  </si>
  <si>
    <t>50623185CE3A2B2774B55F110AC3A950BD918C688C362B7F01FAA131B8D1CFECF79C</t>
  </si>
  <si>
    <t>50623185CE3A2B2774B55F110AC3A9517EA18351594D207DE34AE1ACB8001</t>
  </si>
  <si>
    <t>굴삭기(무한궤도)  0.7㎥ (기계료별도)  HR     ( 호표 660 )</t>
  </si>
  <si>
    <t>57772181DDE4722B7A004D710E061FE9AA751338</t>
  </si>
  <si>
    <t>0.7㎥ (기계료별도)</t>
  </si>
  <si>
    <t>호표 660</t>
  </si>
  <si>
    <t>57772181DDE4722B7A004D710E061FE9AA75133857772181DDE4722B7A004D710E061FE9AA7569</t>
  </si>
  <si>
    <t>57772181DDE4722B7A004D710E061FE9AA7513385766E18E1BA2822D74EE7E911129FCDAF01993</t>
  </si>
  <si>
    <t>57772181DDE4722B7A004D710E061FE9AA751338517EA18351594D207DE34AE1ACB8001</t>
  </si>
  <si>
    <t>57772181DDE4722B7A004D710E061FE9AA75133850BD918C688C362B7F01FAA131B8D1CFECF32B</t>
  </si>
  <si>
    <t>래머  80kg(기계료 별도)  HR     ( 호표 661 )</t>
  </si>
  <si>
    <t>57772181DDE460247948EF115FAF461C8616F2CA</t>
  </si>
  <si>
    <t>80kg(기계료 별도)</t>
  </si>
  <si>
    <t>호표 661</t>
  </si>
  <si>
    <t>57772181DDE460247948EF115FAF461C8616F2CA57772181DDE460247948EF115FAF461C861688</t>
  </si>
  <si>
    <t>57772181DDE460247948EF115FAF461C8616F2CA5766E18E1BA2822D74EE4151F382E7BC2C44DF</t>
  </si>
  <si>
    <t>57772181DDE460247948EF115FAF461C8616F2CA517EA18351594D207DE34AE1ACB8001</t>
  </si>
  <si>
    <t>57772181DDE460247948EF115FAF461C8616F2CA50BD918C688C362B7F01FAA131B8D1CFECF21D</t>
  </si>
  <si>
    <t>굴삭기(무한궤도)  0.2㎥ (기계료별도)  HR     ( 호표 662 )</t>
  </si>
  <si>
    <t>57772181DDE4722B7A004D710E034B0ACB31EFF1</t>
  </si>
  <si>
    <t>0.2㎥ (기계료별도)</t>
  </si>
  <si>
    <t>호표 662</t>
  </si>
  <si>
    <t>57772181DDE4722B7A004D710E034B0ACB31EFF157772181DDE4722B7A004D710E034B0ACB3195</t>
  </si>
  <si>
    <t>57772181DDE4722B7A004D710E034B0ACB31EFF15766E18E1BA2822D74EE7E911129FCDAF01993</t>
  </si>
  <si>
    <t>57772181DDE4722B7A004D710E034B0ACB31EFF1517EA18351594D207DE34AE1ACB8001</t>
  </si>
  <si>
    <t>57772181DDE4722B7A004D710E034B0ACB31EFF150BD918C688C362B7F01FAA131B8D1CFECF32B</t>
  </si>
  <si>
    <t>목재데크 설치  평구조, 계단구조(주재료비 별도)  M2     ( 호표 663 )</t>
  </si>
  <si>
    <t>5062E18466D98C25761FE2A12EC7EA50BD918C688C362B7F01FAA131B8D1CFECF5D2</t>
  </si>
  <si>
    <t>5062E18466D98C25761FE2A12EC7EA50BD918C688C362B7F01FAA131B8D1CFECF79C</t>
  </si>
  <si>
    <t>5062E18466D98C25761FE2A12EC7EA517EA18351594D207DE34AE1ACB8001</t>
  </si>
  <si>
    <t>마루널 설치  마루널 t22*w60mm 기준  M2     ( 호표 664 )</t>
  </si>
  <si>
    <t>5062E18466D9E62D7BEEF5614E12AE50BD918C688C362B7F01FAA131B8D1CFECF5D2</t>
  </si>
  <si>
    <t>5062E18466D9E62D7BEEF5614E12AE50BD918C688C362B7F01FAA131B8D1CFECF79C</t>
  </si>
  <si>
    <t>5062E18466D9E62D7BEEF5614E12AE517EA18351594D207DE34AE1ACB8001</t>
  </si>
  <si>
    <t>마루틀 설치  시공비  M2     ( 호표 665 )</t>
  </si>
  <si>
    <t>5062E18466AC9E2873B97391FE82DF50BD918C688C362B7F01FAA131B8D1CFECF5D2</t>
  </si>
  <si>
    <t>5062E18466AC9E2873B97391FE82DF50BD918C688C362B7F01FAA131B8D1CFECF79C</t>
  </si>
  <si>
    <t>5062E18466AC9E2873B97391FE82DF517EA18351594D207DE34AE1ACB8001</t>
  </si>
  <si>
    <t>코아드릴  15.24cm  HR     ( 호표 666 )</t>
  </si>
  <si>
    <t>코어드릴</t>
  </si>
  <si>
    <t>57772181DDE42A2E7E796F51FA13307BB7CF26</t>
  </si>
  <si>
    <t>57772181DDE42A2E7E796F51FA13307BB7CF26CC57772181DDE42A2E7E796F51FA13307BB7CF26</t>
  </si>
  <si>
    <t>일반펌프설치  5.5kw 이하  대     ( 호표 667 )</t>
  </si>
  <si>
    <t>50A461883903C923717322D18A0D7350BD918C688C362B7F01FAA131B8D1CFECF21C</t>
  </si>
  <si>
    <t>50A461883903C923717322D18A0D7350BD918C688C362B7F01FAA131B8D1CFECF79C</t>
  </si>
  <si>
    <t>50A461883903C923717322D18A0D73517EA18351594D207DE34AE1ACB8001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</si>
  <si>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</si>
  <si>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</si>
  <si>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</si>
  <si>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</si>
  <si>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</si>
  <si>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</si>
  <si>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</si>
  <si>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</si>
  <si>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368 되메우기및다짐(인력)  토사,인력,다짐두께 30cm  M3  ( 산근 1 ) </t>
  </si>
  <si>
    <t>C</t>
  </si>
  <si>
    <t xml:space="preserve"> 1.굴삭기 (무한궤도)0.7㎥M3  </t>
  </si>
  <si>
    <t>C!</t>
  </si>
  <si>
    <t>'1.굴삭기 (무한궤도)0.7㎥M3 '</t>
  </si>
  <si>
    <t xml:space="preserve">Q1  바켓용량(M3) = 0   </t>
  </si>
  <si>
    <t>q1 '바켓용량(M3)'= 0</t>
  </si>
  <si>
    <t xml:space="preserve">k   바켓계수 = 0   </t>
  </si>
  <si>
    <t>k  '바켓계수'= 0</t>
  </si>
  <si>
    <t xml:space="preserve">L1  흐트러진상태  =0   </t>
  </si>
  <si>
    <t>L1 '흐트러진상태' =0</t>
  </si>
  <si>
    <t xml:space="preserve">C   다져진상태 =0   </t>
  </si>
  <si>
    <t>C  '다져진상태'=0</t>
  </si>
  <si>
    <t xml:space="preserve">F   토량환산계(C/L) =C/L1= 0 </t>
  </si>
  <si>
    <t>f  '토량환산계(C/L)'=C/L1=?</t>
  </si>
  <si>
    <t xml:space="preserve">E   작업효율(양호0.9,보통0.75,불량0.6) = 0   </t>
  </si>
  <si>
    <t>E  '작업효율(양호0.9,보통0.75,불량0.6)'= 0</t>
  </si>
  <si>
    <t xml:space="preserve">CM  1회 싸이클시간(90˚SEC) =18   </t>
  </si>
  <si>
    <t>Cm '1회 싸이클시간(90˚sec)'=18</t>
  </si>
  <si>
    <t xml:space="preserve">Q   시간당 작업량 (M3/HR) = 3600*Q1*K*F*E/CM/0.7= 0 </t>
  </si>
  <si>
    <t>Q  '시간당 작업량 (M3/Hr)'= 3600*q1*k*f*E/Cm/0.7=?</t>
  </si>
  <si>
    <t xml:space="preserve"> 재료비:  18345 / 0 = 0 </t>
  </si>
  <si>
    <t>'재료비:' ~00000201007000000.M~ / {Q} =?MA+</t>
  </si>
  <si>
    <t xml:space="preserve"> 노무비:  50686 / 0 = 0 </t>
  </si>
  <si>
    <t>'노무비:' ~00000201007000000.L~ / {Q} =?LA+</t>
  </si>
  <si>
    <t xml:space="preserve"> 경  비:  22383 / 0 = 0 </t>
  </si>
  <si>
    <t>'경  비:' ~00000201007000000.E~ / {Q} =?EQ+</t>
  </si>
  <si>
    <t xml:space="preserve">  소  계    </t>
  </si>
  <si>
    <t>&gt;'소  계'</t>
  </si>
  <si>
    <t xml:space="preserve"> </t>
  </si>
  <si>
    <t xml:space="preserve"> 2.(인력 흙 다지기): 0.11인*100% </t>
  </si>
  <si>
    <t>'2.(인력 흙 다지기): 0.11인*100%'</t>
  </si>
  <si>
    <t xml:space="preserve">Q   시간당 작업량 (M3/HR) = 1/8/0.11/1= 1.136 </t>
  </si>
  <si>
    <t>Q  '시간당 작업량 (M3/Hr)'= 1/8/0.11/1=?</t>
  </si>
  <si>
    <t xml:space="preserve"> 보통인부   1인/8HR*작업시간</t>
  </si>
  <si>
    <t>'보통인부   1인/8HR*작업시간</t>
  </si>
  <si>
    <t xml:space="preserve"> 노무비:  157068*1/8/1.136  = 17283 </t>
  </si>
  <si>
    <t>'노무비:' ~L001010101000002.L~*1/8/{Q}  =?LA+</t>
  </si>
  <si>
    <t xml:space="preserve"> 3.래머,80kg </t>
  </si>
  <si>
    <t>'3.래머,80kg'</t>
  </si>
  <si>
    <t xml:space="preserve">A   1회당 유호 다짐면적(M2)  =0.28*0.33= 0.0924 </t>
  </si>
  <si>
    <t>A  '1회당 유호 다짐면적(M2)' =0.28*0.33=?</t>
  </si>
  <si>
    <t xml:space="preserve">N   1시간당 타격회수(회/HR)  =   </t>
  </si>
  <si>
    <t>N  '1시간당 타격회수(회/HR)' =</t>
  </si>
  <si>
    <t xml:space="preserve">H   다짐두께(M)  =0   </t>
  </si>
  <si>
    <t>H  '다짐두께(M)' =0</t>
  </si>
  <si>
    <t xml:space="preserve">F   토량환산계(L1/L1) =L1/L1= 0 </t>
  </si>
  <si>
    <t>f  '토량환산계(L1/L1)'=L1/L1=?</t>
  </si>
  <si>
    <t xml:space="preserve">E   작업효율(양호0.7,보통0.5,불량0.3) = 0   </t>
  </si>
  <si>
    <t>E  '작업효율(양호0.7,보통0.5,불량0.3)'= 0</t>
  </si>
  <si>
    <t xml:space="preserve">P   중복 다짐회수(회)  =0   </t>
  </si>
  <si>
    <t>P  '중복 다짐회수(회)' =0</t>
  </si>
  <si>
    <t xml:space="preserve">Q   시간당 작업량(M3/HR)  =A*N*H*F*E/P/0.7= 0 </t>
  </si>
  <si>
    <t>Q  '시간당 작업량(M3/HR)' =A*N*H*f*E/P/0.7=?</t>
  </si>
  <si>
    <t xml:space="preserve"> 재료비:  1096 / 0 = 0 </t>
  </si>
  <si>
    <t>'재료비:' ~00001630008000000.M~ / {Q} =?MA+</t>
  </si>
  <si>
    <t xml:space="preserve"> 노무비:  32384 / 0 = 0 </t>
  </si>
  <si>
    <t>'노무비:' ~00001630008000000.L~ / {Q} =?LA+</t>
  </si>
  <si>
    <t xml:space="preserve"> 경  비:  472 / 0 = 0 </t>
  </si>
  <si>
    <t>'경  비:' ~00001630008000000.E~ / {Q} =?EQ+</t>
  </si>
  <si>
    <t xml:space="preserve">  총  계</t>
  </si>
  <si>
    <t xml:space="preserve">369 되메우기및다짐(대형)  포설, 고르기, 다짐, 살수 작업(기계료 별도)  M3  ( 산근 2 ) </t>
  </si>
  <si>
    <t xml:space="preserve">Q1  바켓용량(M3) = 0.7   </t>
  </si>
  <si>
    <t>q1 '바켓용량(M3)'= 0.7</t>
  </si>
  <si>
    <t xml:space="preserve">k   바켓계수 = 1.1   </t>
  </si>
  <si>
    <t>k  '바켓계수'= 1.1</t>
  </si>
  <si>
    <t xml:space="preserve">L1  흐트러진상태  =1.25   </t>
  </si>
  <si>
    <t>L1 '흐트러진상태' =1.25</t>
  </si>
  <si>
    <t xml:space="preserve">C   다져진상태 =0.875   </t>
  </si>
  <si>
    <t>C  '다져진상태'=0.875</t>
  </si>
  <si>
    <t xml:space="preserve">F   토량환산계(C/L) =C/L1= 0.7 </t>
  </si>
  <si>
    <t xml:space="preserve">E   작업효율(양호0.9,보통0.75,불량0.6) = 0.75   </t>
  </si>
  <si>
    <t>E  '작업효율(양호0.9,보통0.75,불량0.6)'= 0.75</t>
  </si>
  <si>
    <t xml:space="preserve">Q   시간당 작업량 (M3/HR) = 3600*Q1*K*F*E/CM= 80.85 </t>
  </si>
  <si>
    <t>Q  '시간당 작업량 (M3/Hr)'= 3600*q1*k*f*E/Cm=?</t>
  </si>
  <si>
    <t xml:space="preserve"> 재료비:  18345 / 80.85 = 226.9 </t>
  </si>
  <si>
    <t>'재료비:' ~000002010070000JH.M~ / {Q} =?MA+</t>
  </si>
  <si>
    <t xml:space="preserve"> 노무비:  50686 / 80.85 = 626.9 </t>
  </si>
  <si>
    <t>'노무비:' ~000002010070000JH.L~ / {Q} =?LA+</t>
  </si>
  <si>
    <t xml:space="preserve"> 경  비:  0 / 80.85 = 0 </t>
  </si>
  <si>
    <t>'경  비:' ~000002010070000JH.E~ / {Q} =?EQ+</t>
  </si>
  <si>
    <t xml:space="preserve"> 2.래머,80kg </t>
  </si>
  <si>
    <t>'2.래머,80kg'</t>
  </si>
  <si>
    <t xml:space="preserve">N   1시간당 타격회수(회/HR)  =36000   </t>
  </si>
  <si>
    <t>N  '1시간당 타격회수(회/HR)' =36000</t>
  </si>
  <si>
    <t xml:space="preserve">H   다짐두께(M)  =0.3   </t>
  </si>
  <si>
    <t>H  '다짐두께(M)' =0.3</t>
  </si>
  <si>
    <t xml:space="preserve">F   토량환산계(L1/L1) =L1/L1= 1 </t>
  </si>
  <si>
    <t xml:space="preserve">E   작업효율(양호0.7,보통0.5,불량0.3) = 0.5   </t>
  </si>
  <si>
    <t>E  '작업효율(양호0.7,보통0.5,불량0.3)'= 0.5</t>
  </si>
  <si>
    <t xml:space="preserve">P   중복 다짐회수(회)  =57   </t>
  </si>
  <si>
    <t>P  '중복 다짐회수(회)' =57</t>
  </si>
  <si>
    <t xml:space="preserve">Q   시간당 작업량(M3/HR)  =A*N*H*F*E/P= 8.754 </t>
  </si>
  <si>
    <t>Q  '시간당 작업량(M3/HR)' =A*N*H*f*E/P=?</t>
  </si>
  <si>
    <t xml:space="preserve"> 재료비:  1096 / 8.754 = 125.1 </t>
  </si>
  <si>
    <t>'재료비:' ~000016300080000JH.M~ / {Q} =?MA+</t>
  </si>
  <si>
    <t xml:space="preserve"> 노무비:  32384 / 8.754 = 3699.3 </t>
  </si>
  <si>
    <t>'노무비:' ~000016300080000JH.L~ / {Q} =?LA+</t>
  </si>
  <si>
    <t xml:space="preserve"> 경  비:  0 / 8.754 = 0 </t>
  </si>
  <si>
    <t>'경  비:' ~000016300080000JH.E~ / {Q} =?EQ+</t>
  </si>
  <si>
    <t xml:space="preserve">   합  계    </t>
  </si>
  <si>
    <t>&gt;&gt;'합  계'</t>
  </si>
  <si>
    <t xml:space="preserve">370 되메우기및다짐(소형)  포설, 고르기, 다짐, 살수 작업(기계료 별도)  M3  ( 산근 3 ) </t>
  </si>
  <si>
    <t xml:space="preserve"> 1.굴삭기 (무한궤도)0.2㎥M3  </t>
  </si>
  <si>
    <t>'1.굴삭기 (무한궤도)0.2㎥M3 '</t>
  </si>
  <si>
    <t xml:space="preserve">Q1  바켓용량(M3) = 0.2   </t>
  </si>
  <si>
    <t>q1 '바켓용량(M3)'= 0.2</t>
  </si>
  <si>
    <t xml:space="preserve">CM  1회 싸이클시간(90˚SEC) =15   </t>
  </si>
  <si>
    <t>Cm '1회 싸이클시간(90˚sec)'=15</t>
  </si>
  <si>
    <t xml:space="preserve">Q   시간당 작업량 (M3/HR) = 3600*Q1*K*F*E/CM/0.7= 39.6 </t>
  </si>
  <si>
    <t xml:space="preserve"> 재료비:  7842 / 39.6 = 198 </t>
  </si>
  <si>
    <t>'재료비:' ~000002010020000JH.M~ / {Q} =?MA+</t>
  </si>
  <si>
    <t xml:space="preserve"> 노무비:  50686 / 39.6 = 1279.9 </t>
  </si>
  <si>
    <t>'노무비:' ~000002010020000JH.L~ / {Q} =?LA+</t>
  </si>
  <si>
    <t xml:space="preserve"> 경  비:  0 / 39.6 = 0 </t>
  </si>
  <si>
    <t>'경  비:' ~000002010020000JH.E~ / {Q} =?EQ+</t>
  </si>
  <si>
    <t xml:space="preserve"> 2.(인력 흙 다지기): 0.14인*30% </t>
  </si>
  <si>
    <t>'2.(인력 흙 다지기): 0.14인*30%'</t>
  </si>
  <si>
    <t xml:space="preserve">Q   시간당 작업량 (M3/HR) = 1/8/0.14/0.3= 2.976 </t>
  </si>
  <si>
    <t>Q  '시간당 작업량 (M3/Hr)'= 1/8/0.14/0.3=?</t>
  </si>
  <si>
    <t xml:space="preserve"> 노무비:  157068*1/8/2.976  = 6597.2 </t>
  </si>
  <si>
    <t xml:space="preserve">H   다짐두께(M)  =0.15   </t>
  </si>
  <si>
    <t>H  '다짐두께(M)' =0.15</t>
  </si>
  <si>
    <t xml:space="preserve">F   토량환산계(ㅣ/L) =L1/L1= 1 </t>
  </si>
  <si>
    <t>f  '토량환산계(ㅣ/L)'=L1/L1=?</t>
  </si>
  <si>
    <t xml:space="preserve">Q   시간당 작업량(M3/HR)  =A*N*H*F*E/P/0.7= 6.253 </t>
  </si>
  <si>
    <t xml:space="preserve"> 재료비:  1096 / 6.253 = 175.2 </t>
  </si>
  <si>
    <t xml:space="preserve"> 노무비:  32384 / 6.253 = 5178.9 </t>
  </si>
  <si>
    <t xml:space="preserve"> 경  비:  0 / 6.253 = 0 </t>
  </si>
  <si>
    <t xml:space="preserve">터파기/토사  보통, 굴삭기 0.7m3  M3  ( 산근 4 ) </t>
  </si>
  <si>
    <t xml:space="preserve"> 굴삭기(무한궤도),0.7㎥ M3   </t>
  </si>
  <si>
    <t xml:space="preserve">'굴삭기(무한궤도),0.7㎥ M3' 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</si>
  <si>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</si>
  <si>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</si>
  <si>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</si>
  <si>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</si>
  <si>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</si>
  <si>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</si>
  <si>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</si>
  <si>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</si>
  <si>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</si>
  <si>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</si>
  <si>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</si>
  <si>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</si>
  <si>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3600*Q1*K*F*E/CM= 58.968 </t>
  </si>
  <si>
    <t xml:space="preserve"> 재료비:  18345 / 58.968 = 311.1 </t>
  </si>
  <si>
    <t xml:space="preserve"> 노무비:  50686 / 58.968 = 859.5 </t>
  </si>
  <si>
    <t xml:space="preserve"> 경  비:  22383 / 58.968 = 379.5 </t>
  </si>
  <si>
    <t xml:space="preserve">되메우기/토사, 두께 15cm  보통, 굴삭기 0.7m3+래머 80kg  M3  ( 산근 5 ) </t>
  </si>
  <si>
    <t xml:space="preserve"> 경  비:  22383 / 80.85 = 276.8 </t>
  </si>
  <si>
    <t xml:space="preserve">Q   시간당 작업량(M3/HR)  =A*N*H*F*E/P= 4.377 </t>
  </si>
  <si>
    <t xml:space="preserve"> 재료비:  1096 / 4.377 = 250.3 </t>
  </si>
  <si>
    <t xml:space="preserve"> 노무비:  32384 / 4.377 = 7398.6 </t>
  </si>
  <si>
    <t xml:space="preserve"> 경  비:  472 / 4.377 = 107.8 </t>
  </si>
  <si>
    <t xml:space="preserve">토사 운반/단지외 10km  보통, 덤프 15ton+굴삭기 0.7m3(고르기 별도)  M3  ( 산근 6 ) </t>
  </si>
  <si>
    <t xml:space="preserve"> 운반거리 L=10KN,(적재,고르기별도) M3    </t>
  </si>
  <si>
    <t>'운반거리 L=10KN,(적재,고르기별도) M3'</t>
  </si>
  <si>
    <t xml:space="preserve"> 차량속도= 30KM/V1,35KM/V2,35KM/V3,35KM/V4,30KM/V5,35KM/V6     </t>
  </si>
  <si>
    <t>'차량속도= 30KM/V1,35KM/V2,35KM/V3,35KM/V4,30KM/V5,35KM/V6 '</t>
  </si>
  <si>
    <t xml:space="preserve">     ○------------------0------------0----------------○10KM  </t>
  </si>
  <si>
    <t xml:space="preserve">   ' ○------------------0------------0----------------○10KM '</t>
  </si>
  <si>
    <t xml:space="preserve"> 운반거리=단지대L1=0.5KM,시내외L2=9.0KM,사토장L3=0.5KM    </t>
  </si>
  <si>
    <t>'운반거리=단지대L1=0.5KM,시내외L2=9.0KM,사토장L3=0.5KM'</t>
  </si>
  <si>
    <t xml:space="preserve"> 1.덤프트럭,15톤 </t>
  </si>
  <si>
    <t>'1.덤프트럭,15톤'</t>
  </si>
  <si>
    <t xml:space="preserve">T    적재용량(톤)  =15   </t>
  </si>
  <si>
    <t>T   '적재용량(톤)' =15</t>
  </si>
  <si>
    <t xml:space="preserve">R1   토석의 단위중량(톤)  =1.7   </t>
  </si>
  <si>
    <t>r1  '토석의 단위중량(톤)' =1.7</t>
  </si>
  <si>
    <t xml:space="preserve">L    토량 변화율  =1.25   </t>
  </si>
  <si>
    <t>L   '토량 변화율' =1.25</t>
  </si>
  <si>
    <t xml:space="preserve">Q1   1회 적재량(M3)  =T/R1*L= 11.0294 </t>
  </si>
  <si>
    <t>q1  '1회 적재량(M3)' =T/r1*L=?</t>
  </si>
  <si>
    <t xml:space="preserve">F    토량 환산계수(1/L)  =1/L= 0.8 </t>
  </si>
  <si>
    <t>f   '토량 환산계수(1/L)' =1/L=?</t>
  </si>
  <si>
    <t xml:space="preserve">E    작업효율  =0.9   </t>
  </si>
  <si>
    <t>E   '작업효율' =0.9</t>
  </si>
  <si>
    <t xml:space="preserve">CMS  적재기계 1회 싸이클시간(SEC)  =20   </t>
  </si>
  <si>
    <t>Cms '적재기계 1회 싸이클시간(SEC)' =20</t>
  </si>
  <si>
    <t xml:space="preserve">V1   단지내적재운반속도(KM/HR)  =15   </t>
  </si>
  <si>
    <t>V1  '단지내적재운반속도(KM/HR)' =15</t>
  </si>
  <si>
    <t xml:space="preserve">V2   단지내공차운반속도(KM/HR)  =20   </t>
  </si>
  <si>
    <t>V2  '단지내공차운반속도(KM/HR)' =20</t>
  </si>
  <si>
    <t xml:space="preserve">V3   시내외포장적재운반속도(KM/HR)  =35   </t>
  </si>
  <si>
    <t>V3  '시내외포장적재운반속도(KM/HR)' =35</t>
  </si>
  <si>
    <t xml:space="preserve">V4   시내외포장공차운반속도(KM/HR)  =35   </t>
  </si>
  <si>
    <t>V4  '시내외포장공차운반속도(KM/HR)' =35</t>
  </si>
  <si>
    <t xml:space="preserve">V5   사토장적재운반속도(KM/HR)  =15   </t>
  </si>
  <si>
    <t>V5  '사토장적재운반속도(KM/HR)' =15</t>
  </si>
  <si>
    <t xml:space="preserve">V6   사토장공차운반속도(KM/HR)  =20   </t>
  </si>
  <si>
    <t>V6  '사토장공차운반속도(KM/HR)' =20</t>
  </si>
  <si>
    <t xml:space="preserve">L1   단지내운반거리(KM)  =0.5   </t>
  </si>
  <si>
    <t>L1  '단지내운반거리(KM)' =0.5</t>
  </si>
  <si>
    <t xml:space="preserve">L2   시내외포장(KM)  =9.0   </t>
  </si>
  <si>
    <t>L2  '시내외포장(KM)' =9.0</t>
  </si>
  <si>
    <t xml:space="preserve">L3   사토장비포장(KM)  =0.5   </t>
  </si>
  <si>
    <t>L3  '사토장비포장(KM)' =0.5</t>
  </si>
  <si>
    <t xml:space="preserve">T2   왕복시간(MIN)  =((L1/V1)+(L1/V2)+(L2/V3)+(L2/V4)+(L3/V5)+(L3/V6))*60= 37.8571 </t>
  </si>
  <si>
    <t>t2  '왕복시간(MIN)' =((L1/V1)+(L1/V2)+(L2/V3)+(L2/V4)+(L3/V5)+(L3/V6))*60=?</t>
  </si>
  <si>
    <t xml:space="preserve">T3   적하시간(MIN)양호0.5,보통0.8,불량1.1 =0.8   </t>
  </si>
  <si>
    <t>t3  '적하시간(MIN)양호0.5,보통0.8,불량1.1'=0.8</t>
  </si>
  <si>
    <t xml:space="preserve">T4   적재대기(MIN)양호0.15,보통0.42,불량0.7  =0.42   </t>
  </si>
  <si>
    <t>t4  '적재대기(MIN)양호0.15,보통0.42,불량0.7 '=0.42</t>
  </si>
  <si>
    <t xml:space="preserve">T5   적재합자동덮개설치및해체(MIN)  =0.5   </t>
  </si>
  <si>
    <t>t5  '적재합자동덮개설치및해체(MIN)' =0.5</t>
  </si>
  <si>
    <t xml:space="preserve">T6   세륜시간 (MIN)  =1.5   </t>
  </si>
  <si>
    <t>t6  '세륜시간 (MIN)' =1.5</t>
  </si>
  <si>
    <t xml:space="preserve">k    백호바켓계수  =1.1   </t>
  </si>
  <si>
    <t>k   '백호바켓계수' =1.1</t>
  </si>
  <si>
    <t xml:space="preserve">ES   작업효율(양호0.9,보통0.75,불량0.6) = 0.75   </t>
  </si>
  <si>
    <t>Es  '작업효율(양호0.9,보통0.75,불량0.6)'= 0.75</t>
  </si>
  <si>
    <t xml:space="preserve">N    덤프트럭 소요 백호 적재회수  =Q1/(0.7*K)= 14.32 </t>
  </si>
  <si>
    <t>n   '덤프트럭 소요 백호 적재회수' =q1/(0.7*k)=?</t>
  </si>
  <si>
    <t xml:space="preserve">CM   1회 싸이클 시간(MIN)  =CMS*N/(60*ES)+T2+T3+T4+T5+T6= 47.442 </t>
  </si>
  <si>
    <t>Cm  '1회 싸이클 시간(MIN)' =Cms*n/(60*Es)+t2+t3+t4+t5+t6=?</t>
  </si>
  <si>
    <t xml:space="preserve">Q    시간당 작업량(M3/HR)  =60*Q1*F*E/CM= 10.043 </t>
  </si>
  <si>
    <t>Q   '시간당 작업량(M3/HR)' =60*q1*f*E/Cm=?</t>
  </si>
  <si>
    <t xml:space="preserve"> 재료비:  28444 / 10.043 = 2832.2 </t>
  </si>
  <si>
    <t>'재료비:' ~00000602015000000.M~ / {Q} =?MA+</t>
  </si>
  <si>
    <t xml:space="preserve"> 노무비:  50686 / 10.043 = 5046.8 </t>
  </si>
  <si>
    <t>'노무비:' ~00000602015000000.L~ / {Q} =?LA+</t>
  </si>
  <si>
    <t xml:space="preserve"> 경  비:  18972 / 10.043 = 1889 </t>
  </si>
  <si>
    <t>'경  비:' ~00000602015000000.E~ / {Q} =?EQ+</t>
  </si>
  <si>
    <t xml:space="preserve">  소계    </t>
  </si>
  <si>
    <t>&gt;'소계'</t>
  </si>
  <si>
    <t xml:space="preserve"> 2.자동덮개시설,덤프15톤용 M3 </t>
  </si>
  <si>
    <t>'2.자동덮개시설,덤프15톤용 M3'</t>
  </si>
  <si>
    <t xml:space="preserve"> 재료비:  0 / 10.043 = 0 </t>
  </si>
  <si>
    <t>'재료비:' ~00000610015000000.M~ / {Q} =?MA+</t>
  </si>
  <si>
    <t xml:space="preserve"> 노무비:  0 / 10.043 = 0 </t>
  </si>
  <si>
    <t>'노무비:' ~00000610015000000.L~ / {Q} =?LA+</t>
  </si>
  <si>
    <t xml:space="preserve"> 경  비:  401 / 10.043 = 39.9 </t>
  </si>
  <si>
    <t>'경  비:' ~00000610015000000.E~ / {Q} =?EQ+</t>
  </si>
  <si>
    <t xml:space="preserve">운반비(트레일러 20ton+크레인 10ton)  철골, L:20km  TON  ( 산근 7 ) </t>
  </si>
  <si>
    <t xml:space="preserve"> 운반거리 L=20KM 트레일러(20톤) 톤당     </t>
  </si>
  <si>
    <t>'운반거리 L=20KM 트레일러(20톤) 톤당 '</t>
  </si>
  <si>
    <t xml:space="preserve"> 적용기준:현장에서 가까운 지역공장 상차도 </t>
  </si>
  <si>
    <t>'적용기준:현장에서 가까운 지역공장 상차도'</t>
  </si>
  <si>
    <t xml:space="preserve">          (인천제철,광양제철,포항 등) </t>
  </si>
  <si>
    <t>'         (인천제철,광양제철,포항 등)'</t>
  </si>
  <si>
    <t xml:space="preserve"> 차량속도=    0KM/V1     40KM/V2       25KM/V3     </t>
  </si>
  <si>
    <t>'차량속도=    0KM/V1     40KM/V2       25KM/V3 '</t>
  </si>
  <si>
    <t xml:space="preserve"> 생산공장 ○----------0-------------0----------○20KM  </t>
  </si>
  <si>
    <t>'생산공장 ○----------0-------------0----------○20KM '</t>
  </si>
  <si>
    <t xml:space="preserve"> 운반거리=공장L1=0.0KM,시내L2=19.5KM,공사장L3=0.50KM    </t>
  </si>
  <si>
    <t>'운반거리=공장L1=0.0KM,시내L2=19.5KM,공사장L3=0.50KM'</t>
  </si>
  <si>
    <t xml:space="preserve"> 1.트랙터및트레일러(20톤/HR) </t>
  </si>
  <si>
    <t>'1.트랙터및트레일러(20톤/HR)'</t>
  </si>
  <si>
    <t xml:space="preserve"> Q0  트레일러적재량(TON)  =20   </t>
  </si>
  <si>
    <t xml:space="preserve"> q0 '트레일러적재량(TON)' =20</t>
  </si>
  <si>
    <t xml:space="preserve"> Q1  1회적재량(TON)  =2   </t>
  </si>
  <si>
    <t xml:space="preserve"> q1 '1회적재량(TON)' =2</t>
  </si>
  <si>
    <t xml:space="preserve"> F   환산계수  =1   </t>
  </si>
  <si>
    <t xml:space="preserve"> F  '환산계수' =1</t>
  </si>
  <si>
    <t xml:space="preserve"> E   작업효율  =0.9   </t>
  </si>
  <si>
    <t xml:space="preserve"> E  '작업효율' =0.9</t>
  </si>
  <si>
    <t xml:space="preserve"> Es  적재효율 =0.5   </t>
  </si>
  <si>
    <t xml:space="preserve"> Es '적재효율'=0.5</t>
  </si>
  <si>
    <t xml:space="preserve"> N   적재횟수 =q0/q1 = 10    </t>
  </si>
  <si>
    <t xml:space="preserve"> N  '적재횟수'=q0/q1 ={?,'9U'}</t>
  </si>
  <si>
    <t xml:space="preserve">CMS  묶기30,회전30,풀기30(초) =30+30+30= 90 </t>
  </si>
  <si>
    <t>Cms '묶기30,회전30,풀기30(초)'=30+30+30=?</t>
  </si>
  <si>
    <t xml:space="preserve"> T1  적재시간(MIN)  =(CMS*N)/(60*ES)= 30 </t>
  </si>
  <si>
    <t xml:space="preserve"> t1 '적재시간(MIN)' =(Cms*n)/(60*Es)=?</t>
  </si>
  <si>
    <t xml:space="preserve"> L1  작업장내 운반거리(KM)  =0   </t>
  </si>
  <si>
    <t xml:space="preserve"> L1 '작업장내 운반거리(KM)' =0</t>
  </si>
  <si>
    <t xml:space="preserve"> L2  도로주행 운반거리(KM)  =19.5   </t>
  </si>
  <si>
    <t xml:space="preserve"> L2 '도로주행 운반거리(KM)' =19.5</t>
  </si>
  <si>
    <t xml:space="preserve"> L3  공사장내 운반거리(KM)  =0.5   </t>
  </si>
  <si>
    <t xml:space="preserve"> L3 '공사장내 운반거리(KM)' =0.5</t>
  </si>
  <si>
    <t xml:space="preserve"> V1  작업장내 운반속도(KM/HR)  =0   </t>
  </si>
  <si>
    <t xml:space="preserve"> V1 '작업장내 운반속도(KM/HR)' =0</t>
  </si>
  <si>
    <t xml:space="preserve"> V2  도로주행 운반속도(KM/HR)  =40   </t>
  </si>
  <si>
    <t xml:space="preserve"> V2 '도로주행 운반속도(KM/HR)' =40</t>
  </si>
  <si>
    <t xml:space="preserve"> V3  공사장내 운반속도(KM/HR)  =25   </t>
  </si>
  <si>
    <t xml:space="preserve"> V3 '공사장내 운반속도(KM/HR)' =25</t>
  </si>
  <si>
    <t xml:space="preserve"> T2  왕복시간(MIN)  =((L2/V2)+(L3/V3))*60*2= 60.9 </t>
  </si>
  <si>
    <t xml:space="preserve"> t2 '왕복시간(MIN)' =((L2/V2)+(L3/V3))*60*2=? </t>
  </si>
  <si>
    <t xml:space="preserve"> T3  적하시간(MIN) =(CMS*N)/(60*ES)= 30 </t>
  </si>
  <si>
    <t xml:space="preserve"> t3 '적하시간(MIN)'=(Cms*n)/(60*Es)=?</t>
  </si>
  <si>
    <t xml:space="preserve"> T4  적재대기시간(MIN)  =0.42   </t>
  </si>
  <si>
    <t xml:space="preserve"> t4 '적재대기시간(MIN)' =0.42</t>
  </si>
  <si>
    <t xml:space="preserve"> T6   세륜시간 (MIN)  =1.5   </t>
  </si>
  <si>
    <t xml:space="preserve"> t6  '세륜시간 (MIN)' =1.5</t>
  </si>
  <si>
    <t xml:space="preserve"> CM  1회싸이클시간(MIN)  =T1+T2+T3+T4+T6= 122.82 </t>
  </si>
  <si>
    <t xml:space="preserve"> CM '1회싸이클시간(MIN)' =t1+t2+t3+t4+t6=?</t>
  </si>
  <si>
    <t xml:space="preserve"> Q   시간당 작업량(TON/HR)  =(60*Q0*F*E)/CM= 8.793 </t>
  </si>
  <si>
    <t xml:space="preserve"> Q  '시간당 작업량(TON/HR)' =(60*q0*F*E)/CM=?</t>
  </si>
  <si>
    <t xml:space="preserve"> Z   차량실 작업량(TON/HR)  =(T2+T4)/CM*(1/Q)= 0.0568 </t>
  </si>
  <si>
    <t xml:space="preserve"> Z  '차량실 작업량(TON/HR)' =(T2+T4)/CM*(1/Q)=?   </t>
  </si>
  <si>
    <t xml:space="preserve"> 재료비:  29731 / 8.793*Z = 192 </t>
  </si>
  <si>
    <t>'재료비:' ~00002702002000000.M~ / {Q}*Z =?EQ+</t>
  </si>
  <si>
    <t xml:space="preserve"> 노무비:  50686 / 8.793 = 5764.3 </t>
  </si>
  <si>
    <t>'노무비:' ~00002702002000000.L~ / {Q} =?EQ+</t>
  </si>
  <si>
    <t xml:space="preserve"> 경  비:  15608 / 8.793 = 1775 </t>
  </si>
  <si>
    <t>'경  비:' ~00002702002000000.E~ / {Q} =?EQ+</t>
  </si>
  <si>
    <t xml:space="preserve"> 2.크레인(트럭탑재형)(10TON/HR) </t>
  </si>
  <si>
    <t>'2.크레인(트럭탑재형)(10TON/HR)'</t>
  </si>
  <si>
    <t xml:space="preserve"> Es  작업효율  =0.5   </t>
  </si>
  <si>
    <t xml:space="preserve"> Es '작업효율' =0.5</t>
  </si>
  <si>
    <t xml:space="preserve"> Q   크레인상,하차작업량(톤/HR)  =(3600*Q1*F*ES/CMS)= 40 </t>
  </si>
  <si>
    <t xml:space="preserve"> Q  '크레인상,하차작업량(톤/HR)' =(3600*q1*F*Es/Cms)=?</t>
  </si>
  <si>
    <t xml:space="preserve"> 재료비:  16023 / 40 = 400.5 </t>
  </si>
  <si>
    <t>'재료비:' ~00002105001000000.M~ / {Q} =?EQ+</t>
  </si>
  <si>
    <t xml:space="preserve"> 노무비:  43526 / 40 = 1088.1 </t>
  </si>
  <si>
    <t>'노무비:' ~00002105001000000.L~ / {Q} =?EQ+</t>
  </si>
  <si>
    <t xml:space="preserve"> 경  비:  20758 / 40 = 518.9 </t>
  </si>
  <si>
    <t>'경  비:' ~00002105001000000.E~ / {Q} =?EQ+</t>
  </si>
  <si>
    <t xml:space="preserve"> 3.인력 </t>
  </si>
  <si>
    <t>'3.인력'</t>
  </si>
  <si>
    <t xml:space="preserve"> 비계공 </t>
  </si>
  <si>
    <t>'비계공'</t>
  </si>
  <si>
    <t xml:space="preserve"> 노무비:  278151*2/8/40 = 1738.4 </t>
  </si>
  <si>
    <t>'노무비:' ~L001010101000006.L~*2/8/{Q} =?EQ+</t>
  </si>
  <si>
    <t xml:space="preserve"> 보통인부 </t>
  </si>
  <si>
    <t>'보통인부'</t>
  </si>
  <si>
    <t xml:space="preserve"> 노무비:  157068*1/8/40 = 490.8 </t>
  </si>
  <si>
    <t>'노무비:' ~L001010101000002.L~*1/8/{Q} =?EQ+</t>
  </si>
  <si>
    <t xml:space="preserve">  </t>
  </si>
  <si>
    <t xml:space="preserve">콘크리트 펌프차 타설(무근, 진동기無)  100m3 미만, 슬럼프 8~12cm, 보통(매트기초 등)  M3  ( 산근 8 ) </t>
  </si>
  <si>
    <t xml:space="preserve"> ※1.시설유형(양호):매트기초 등 적용 </t>
  </si>
  <si>
    <t>'※1.시설유형(양호):매트기초 등 적용'</t>
  </si>
  <si>
    <t xml:space="preserve">   2.펌프차: 32m 적용 </t>
  </si>
  <si>
    <t>'  2.펌프차: 32m 적용'</t>
  </si>
  <si>
    <t xml:space="preserve">   3.믹서트럭진입조건(보통) 적용  </t>
  </si>
  <si>
    <t xml:space="preserve">'  3.믹서트럭진입조건(보통) 적용' </t>
  </si>
  <si>
    <t xml:space="preserve">   ※1.2.3 및 각종조건 타설 환경에 따라 변경사용 요망 </t>
  </si>
  <si>
    <t>'  ※1.2.3 및 각종조건 타설 환경에 따라 변경사용 요망'</t>
  </si>
  <si>
    <t xml:space="preserve">   압송관 필요시 "별산"  </t>
  </si>
  <si>
    <t xml:space="preserve">'  압송관 필요시 "별산"' </t>
  </si>
  <si>
    <t xml:space="preserve">A  타설량 =99  M3    </t>
  </si>
  <si>
    <t>A '타설량'=99 'M3'</t>
  </si>
  <si>
    <t xml:space="preserve">FT 기준시간(슬럼프 8~12CM:무근1.15,철근1.35) =1.15 MIN     </t>
  </si>
  <si>
    <t xml:space="preserve">FT'기준시간(슬럼프 8~12CM:무근1.15,철근1.35)'=1.15'min' </t>
  </si>
  <si>
    <t xml:space="preserve">N  펌프차 이동횟수 =0    </t>
  </si>
  <si>
    <t xml:space="preserve">N '펌프차 이동횟수'=0 </t>
  </si>
  <si>
    <t xml:space="preserve">F1 시설유형(양호1.0,보통1.20,불량1.4,매우불량4.0) =1.0   </t>
  </si>
  <si>
    <t>f1'시설유형(양호1.0,보통1.20,불량1.4,매우불량4.0)'=1.0</t>
  </si>
  <si>
    <t xml:space="preserve">F2 믹서트럭 진입조건(양호1.0,보통1.20,불량1.40) =1.2    </t>
  </si>
  <si>
    <t xml:space="preserve">f2'믹서트럭 진입조건(양호1.0,보통1.20,불량1.40)'=1.2 </t>
  </si>
  <si>
    <t xml:space="preserve">t1 펌프차 셋팅 =20  min    </t>
  </si>
  <si>
    <t>t1'펌프차 셋팅'=20 'min'</t>
  </si>
  <si>
    <t xml:space="preserve">t2 펌프차 마감 =20  min    </t>
  </si>
  <si>
    <t>t2'펌프차 마감'=20 'min'</t>
  </si>
  <si>
    <t xml:space="preserve">t3 펌프차 이동 및 재셋팅  =30*N = 0 </t>
  </si>
  <si>
    <t xml:space="preserve">t3'펌프차 이동 및 재셋팅' =30*N =? 'min/회당' </t>
  </si>
  <si>
    <t xml:space="preserve">T4 펌프차 타설(기준시간×F1×F2×타설량) =FT*F1*F2*A= 136.62 </t>
  </si>
  <si>
    <t>t4'펌프차 타설(기준시간×f1×f2×타설량)'=FT*f1*f2*A=?</t>
  </si>
  <si>
    <t xml:space="preserve">F  작업계수 =0.7    </t>
  </si>
  <si>
    <t xml:space="preserve">F '작업계수'=0.7 </t>
  </si>
  <si>
    <t xml:space="preserve">TC 콘크리트펌프차 운전시간  =(T1+T2+T3+T4)/F= 252.3143 </t>
  </si>
  <si>
    <t xml:space="preserve">Tc'콘크리트펌프차 운전시간' =(t1+t2+t3+t4)/F=? </t>
  </si>
  <si>
    <t xml:space="preserve">Tb 인력에 의한 타설준비 및 마무리 시간  =25  min    </t>
  </si>
  <si>
    <t>Tb'인력에 의한 타설준비 및 마무리 시간' =25 'min'</t>
  </si>
  <si>
    <t xml:space="preserve">T  전체작업소요시간  = Tc+Tb = 277.3143 </t>
  </si>
  <si>
    <t xml:space="preserve">T '전체작업소요시간' = Tc+Tb =? </t>
  </si>
  <si>
    <t xml:space="preserve">TT 작업소요시간(MIN/M3)  = T/A= 2.8012 </t>
  </si>
  <si>
    <t>TT'작업소요시간(min/M3)' = T/A=?</t>
  </si>
  <si>
    <t xml:space="preserve">Q   시간당 작업작업량(M3/HR) =60/TT= 21.419 </t>
  </si>
  <si>
    <t xml:space="preserve">Q  '시간당 작업작업량(M3/HR)'=60/TT=? </t>
  </si>
  <si>
    <t xml:space="preserve"> ◈배치인원</t>
  </si>
  <si>
    <t>'◈배치인원</t>
  </si>
  <si>
    <t xml:space="preserve"> 1.인원   </t>
  </si>
  <si>
    <t xml:space="preserve">'1.인원 ' </t>
  </si>
  <si>
    <t xml:space="preserve"> []=0, [2]=0, [3]=0     </t>
  </si>
  <si>
    <t xml:space="preserve"> [1]=0, [2]=0, [3]=0  </t>
  </si>
  <si>
    <t xml:space="preserve"> 콘크리트공 (5-1)인/8HR*작업시간 </t>
  </si>
  <si>
    <t>'콘크리트공 (5-1)인/8HR*작업시간'</t>
  </si>
  <si>
    <t xml:space="preserve"> 노무비:  245223*4/8/21.419 = 5724.4 </t>
  </si>
  <si>
    <t xml:space="preserve">'노무비:' ~L001010101000013.L~*4/8/{Q} =?LA+:LA1 </t>
  </si>
  <si>
    <t xml:space="preserve"> 특별인부 (2-1)인/8HR*작업시간 </t>
  </si>
  <si>
    <t>'특별인부 (2-1)인/8HR*작업시간'</t>
  </si>
  <si>
    <t xml:space="preserve"> 노무비:  197450*1/8/21.419 = 1152.3 </t>
  </si>
  <si>
    <t xml:space="preserve">'노무비:' ~L001010101000003.L~*1/8/{Q} =?LA+:LA2 </t>
  </si>
  <si>
    <t xml:space="preserve"> 보통인부 2인/8HR*작업시간 </t>
  </si>
  <si>
    <t>'보통인부 2인/8HR*작업시간'</t>
  </si>
  <si>
    <t xml:space="preserve"> 노무비:  157068*2/8/21.419 = 1833.2 </t>
  </si>
  <si>
    <t>'노무비:' ~L001010101000002.L~*2/8/{Q} =?LA+:LA3</t>
  </si>
  <si>
    <t xml:space="preserve">   소  계    </t>
  </si>
  <si>
    <t xml:space="preserve"> &gt;'소  계'</t>
  </si>
  <si>
    <t xml:space="preserve"> ◈사용기계  </t>
  </si>
  <si>
    <t>'◈사용기계 '</t>
  </si>
  <si>
    <t xml:space="preserve">TTC 작업소요시간(MIN/M3)  = TC/A= 2.5486 </t>
  </si>
  <si>
    <t>TTc'작업소요시간(min/M3)' = Tc/A=?</t>
  </si>
  <si>
    <t xml:space="preserve">Q   시간당 작업작업량(M3/HR) =60/TTC= 23.542 </t>
  </si>
  <si>
    <t xml:space="preserve">Q  '시간당 작업작업량(M3/HR)'=60/TTc=? ;'KSB' </t>
  </si>
  <si>
    <t xml:space="preserve"> 2.콘크리트 펌프차, 32M(80∼95㎥/HR)    </t>
  </si>
  <si>
    <t xml:space="preserve">'2.콘크리트 펌프차, 32m(80∼95㎥/hr) '  </t>
  </si>
  <si>
    <t xml:space="preserve"> 재료비:  30276 / 23.542 = 1286 </t>
  </si>
  <si>
    <t>'재료비:' ~00004504003200000.M~ / {Q} =?MA+</t>
  </si>
  <si>
    <t xml:space="preserve"> 노무비:  50686 / 23.542 = 2153 </t>
  </si>
  <si>
    <t xml:space="preserve">'노무비:' ~00004504003200000.L~ / {Q} =?LA+ </t>
  </si>
  <si>
    <t xml:space="preserve"> 경  비:  65194 / 23.542 = 2769.2 </t>
  </si>
  <si>
    <t>'경  비:' ~00004504003200000.E~ / {Q} =?EQ+</t>
  </si>
  <si>
    <t xml:space="preserve"> 3.잡재료비(인력품의 5%): (5724.4+1152.3+1833.2)*0.05 = 435.4 </t>
  </si>
  <si>
    <t xml:space="preserve">'3.잡재료비(인력품의 5%):'({LA1}+{LA2}+{LA3})*0.05 =?EQ+                                                                                                             </t>
  </si>
  <si>
    <t>단 가 대 비 표</t>
  </si>
  <si>
    <t>조달청가격</t>
  </si>
  <si>
    <t>PAGE</t>
  </si>
  <si>
    <t>거래가격</t>
  </si>
  <si>
    <t>유통물가</t>
  </si>
  <si>
    <t>물가자료</t>
  </si>
  <si>
    <t>물가정보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</si>
  <si>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</si>
  <si>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</si>
  <si>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</si>
  <si>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</si>
  <si>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</si>
  <si>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</si>
  <si>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</si>
  <si>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</si>
  <si>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</si>
  <si>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</si>
  <si>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</si>
  <si>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</si>
  <si>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</si>
  <si>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</si>
  <si>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</si>
  <si>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</si>
  <si>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</si>
  <si>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</si>
  <si>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</si>
  <si>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</si>
  <si>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</si>
  <si>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</si>
  <si>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1266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</si>
  <si>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</si>
  <si>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</si>
  <si>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</si>
  <si>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</si>
  <si>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</si>
  <si>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</si>
  <si>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</si>
  <si>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</si>
  <si>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</si>
  <si>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</si>
  <si>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</si>
  <si>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</si>
  <si>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</si>
  <si>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</si>
  <si>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</si>
  <si>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</si>
  <si>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</si>
  <si>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</si>
  <si>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</si>
  <si>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</si>
  <si>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</si>
  <si>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655</t>
  </si>
  <si>
    <t>자재 40</t>
  </si>
  <si>
    <t>자재 41</t>
  </si>
  <si>
    <t>자재 42</t>
  </si>
  <si>
    <t>자재 43</t>
  </si>
  <si>
    <t>656</t>
  </si>
  <si>
    <t>자재 44</t>
  </si>
  <si>
    <t>1456</t>
  </si>
  <si>
    <t>자재 45</t>
  </si>
  <si>
    <t>자재 46</t>
  </si>
  <si>
    <t>자재 47</t>
  </si>
  <si>
    <t>1435</t>
  </si>
  <si>
    <t>자재 48</t>
  </si>
  <si>
    <t>118</t>
  </si>
  <si>
    <t>자재 49</t>
  </si>
  <si>
    <t>502</t>
  </si>
  <si>
    <t>자재 50</t>
  </si>
  <si>
    <t>자재 51</t>
  </si>
  <si>
    <t>자재 52</t>
  </si>
  <si>
    <t>자재 53</t>
  </si>
  <si>
    <t>977</t>
  </si>
  <si>
    <t>자재 54</t>
  </si>
  <si>
    <t>54</t>
  </si>
  <si>
    <t>49</t>
  </si>
  <si>
    <t>자재 55</t>
  </si>
  <si>
    <t>51</t>
  </si>
  <si>
    <t>자재 56</t>
  </si>
  <si>
    <t>자재 57</t>
  </si>
  <si>
    <t>59</t>
  </si>
  <si>
    <t>자재 58</t>
  </si>
  <si>
    <t>72</t>
  </si>
  <si>
    <t>69</t>
  </si>
  <si>
    <t>자재 59</t>
  </si>
  <si>
    <t>자재 60</t>
  </si>
  <si>
    <t>80</t>
  </si>
  <si>
    <t>94</t>
  </si>
  <si>
    <t>자재 61</t>
  </si>
  <si>
    <t>자재 62</t>
  </si>
  <si>
    <t>자재 63</t>
  </si>
  <si>
    <t>자재 64</t>
  </si>
  <si>
    <t>자재 65</t>
  </si>
  <si>
    <t>150</t>
  </si>
  <si>
    <t>자재 66</t>
  </si>
  <si>
    <t>자재 67</t>
  </si>
  <si>
    <t>자재 68</t>
  </si>
  <si>
    <t>자재 69</t>
  </si>
  <si>
    <t>102</t>
  </si>
  <si>
    <t>자재 70</t>
  </si>
  <si>
    <t>자재 71</t>
  </si>
  <si>
    <t>자재 72</t>
  </si>
  <si>
    <t>자재 73</t>
  </si>
  <si>
    <t>232</t>
  </si>
  <si>
    <t>자재 74</t>
  </si>
  <si>
    <t>538</t>
  </si>
  <si>
    <t>자재 75</t>
  </si>
  <si>
    <t>529</t>
  </si>
  <si>
    <t>자재 76</t>
  </si>
  <si>
    <t>자재 77</t>
  </si>
  <si>
    <t>551</t>
  </si>
  <si>
    <t>자재 78</t>
  </si>
  <si>
    <t>자재 79</t>
  </si>
  <si>
    <t>690</t>
  </si>
  <si>
    <t>자재 80</t>
  </si>
  <si>
    <t>680</t>
  </si>
  <si>
    <t>659</t>
  </si>
  <si>
    <t>자재 81</t>
  </si>
  <si>
    <t>682</t>
  </si>
  <si>
    <t>자재 82</t>
  </si>
  <si>
    <t>자재 83</t>
  </si>
  <si>
    <t>자재 84</t>
  </si>
  <si>
    <t>자재 85</t>
  </si>
  <si>
    <t>자재 86</t>
  </si>
  <si>
    <t>자재 87</t>
  </si>
  <si>
    <t>678</t>
  </si>
  <si>
    <t>자재 88</t>
  </si>
  <si>
    <t>자재 89</t>
  </si>
  <si>
    <t>자재 90</t>
  </si>
  <si>
    <t>자재 91</t>
  </si>
  <si>
    <t>683</t>
  </si>
  <si>
    <t>자재 92</t>
  </si>
  <si>
    <t>자재 93</t>
  </si>
  <si>
    <t>자재 94</t>
  </si>
  <si>
    <t>자재 95</t>
  </si>
  <si>
    <t>자재 96</t>
  </si>
  <si>
    <t>557</t>
  </si>
  <si>
    <t>자재 97</t>
  </si>
  <si>
    <t>자재 98</t>
  </si>
  <si>
    <t>자재 99</t>
  </si>
  <si>
    <t>639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</si>
  <si>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</si>
  <si>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</si>
  <si>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</si>
  <si>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</si>
  <si>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</si>
  <si>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</si>
  <si>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</si>
  <si>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570</t>
  </si>
  <si>
    <t>자재 107</t>
  </si>
  <si>
    <t>자재 108</t>
  </si>
  <si>
    <t>728</t>
  </si>
  <si>
    <t>자재 109</t>
  </si>
  <si>
    <t>689</t>
  </si>
  <si>
    <t>자재 110</t>
  </si>
  <si>
    <t>자재 111</t>
  </si>
  <si>
    <t>675</t>
  </si>
  <si>
    <t>자재 112</t>
  </si>
  <si>
    <t>자재 113</t>
  </si>
  <si>
    <t>698</t>
  </si>
  <si>
    <t>자재 114</t>
  </si>
  <si>
    <t>자재 115</t>
  </si>
  <si>
    <t>자재 116</t>
  </si>
  <si>
    <t>자재 117</t>
  </si>
  <si>
    <t>661</t>
  </si>
  <si>
    <t>자재 118</t>
  </si>
  <si>
    <t>자재 119</t>
  </si>
  <si>
    <t>자재 120</t>
  </si>
  <si>
    <t>자재 121</t>
  </si>
  <si>
    <t>자재 122</t>
  </si>
  <si>
    <t>자재 123</t>
  </si>
  <si>
    <t>자재 124</t>
  </si>
  <si>
    <t>자재 125</t>
  </si>
  <si>
    <t>자재 126</t>
  </si>
  <si>
    <t>자재 127</t>
  </si>
  <si>
    <t>조사가</t>
  </si>
  <si>
    <t>자재 128</t>
  </si>
  <si>
    <t>자재 129</t>
  </si>
  <si>
    <t>자재 130</t>
  </si>
  <si>
    <t>자재 131</t>
  </si>
  <si>
    <t>자재 132</t>
  </si>
  <si>
    <t>자재 133</t>
  </si>
  <si>
    <t>자재 134</t>
  </si>
  <si>
    <t>자재 135</t>
  </si>
  <si>
    <t>자재 136</t>
  </si>
  <si>
    <t>자재 137</t>
  </si>
  <si>
    <t>자재 138</t>
  </si>
  <si>
    <t>자재 139</t>
  </si>
  <si>
    <t>자재 140</t>
  </si>
  <si>
    <t>자재 141</t>
  </si>
  <si>
    <t>자재 142</t>
  </si>
  <si>
    <t>자재 143</t>
  </si>
  <si>
    <t>588</t>
  </si>
  <si>
    <t>자재 144</t>
  </si>
  <si>
    <t>자재 145</t>
  </si>
  <si>
    <t>자재 146</t>
  </si>
  <si>
    <t>602</t>
  </si>
  <si>
    <t>자재 147</t>
  </si>
  <si>
    <t>자재 148</t>
  </si>
  <si>
    <t>자재 149</t>
  </si>
  <si>
    <t>자재 150</t>
  </si>
  <si>
    <t>자재 151</t>
  </si>
  <si>
    <t>자재 152</t>
  </si>
  <si>
    <t>자재 153</t>
  </si>
  <si>
    <t>자재 154</t>
  </si>
  <si>
    <t>자재 155</t>
  </si>
  <si>
    <t>자재 156</t>
  </si>
  <si>
    <t>자재 157</t>
  </si>
  <si>
    <t>자재 158</t>
  </si>
  <si>
    <t>자재 159</t>
  </si>
  <si>
    <t>946</t>
  </si>
  <si>
    <t>자재 160</t>
  </si>
  <si>
    <t>자재 161</t>
  </si>
  <si>
    <t>자재 162</t>
  </si>
  <si>
    <t>자재 163</t>
  </si>
  <si>
    <t>1238</t>
  </si>
  <si>
    <t>자재 164</t>
  </si>
  <si>
    <t>자재 165</t>
  </si>
  <si>
    <t>자재 166</t>
  </si>
  <si>
    <t>자재 167</t>
  </si>
  <si>
    <t>자재 168</t>
  </si>
  <si>
    <t>자재 169</t>
  </si>
  <si>
    <t>자재 170</t>
  </si>
  <si>
    <t>자재 171</t>
  </si>
  <si>
    <t>자재 172</t>
  </si>
  <si>
    <t>663</t>
  </si>
  <si>
    <t>671</t>
  </si>
  <si>
    <t>자재 173</t>
  </si>
  <si>
    <t>695</t>
  </si>
  <si>
    <t>자재 174</t>
  </si>
  <si>
    <t>자재 175</t>
  </si>
  <si>
    <t>676</t>
  </si>
  <si>
    <t>자재 176</t>
  </si>
  <si>
    <t>692</t>
  </si>
  <si>
    <t>691</t>
  </si>
  <si>
    <t>자재 177</t>
  </si>
  <si>
    <t>자재 178</t>
  </si>
  <si>
    <t>자재 179</t>
  </si>
  <si>
    <t>자재 180</t>
  </si>
  <si>
    <t>자재 181</t>
  </si>
  <si>
    <t>633</t>
  </si>
  <si>
    <t>자재 182</t>
  </si>
  <si>
    <t>720</t>
  </si>
  <si>
    <t>자재 183</t>
  </si>
  <si>
    <t>589</t>
  </si>
  <si>
    <t>자재 184</t>
  </si>
  <si>
    <t>649</t>
  </si>
  <si>
    <t>자재 185</t>
  </si>
  <si>
    <t>856</t>
  </si>
  <si>
    <t>자재 186</t>
  </si>
  <si>
    <t>901</t>
  </si>
  <si>
    <t>자재 187</t>
  </si>
  <si>
    <t>898</t>
  </si>
  <si>
    <t>자재 188</t>
  </si>
  <si>
    <t>자재 189</t>
  </si>
  <si>
    <t>자재 190</t>
  </si>
  <si>
    <t>904</t>
  </si>
  <si>
    <t>자재 191</t>
  </si>
  <si>
    <t>자재 192</t>
  </si>
  <si>
    <t>자재 193</t>
  </si>
  <si>
    <t>자재 194</t>
  </si>
  <si>
    <t>자재 195</t>
  </si>
  <si>
    <t>자재 196</t>
  </si>
  <si>
    <t>853</t>
  </si>
  <si>
    <t>자재 197</t>
  </si>
  <si>
    <t>902</t>
  </si>
  <si>
    <t>자재 198</t>
  </si>
  <si>
    <t>자재 199</t>
  </si>
  <si>
    <t>자재 200</t>
  </si>
  <si>
    <t>자재 201</t>
  </si>
  <si>
    <t>자재 202</t>
  </si>
  <si>
    <t>자재 203</t>
  </si>
  <si>
    <t>857</t>
  </si>
  <si>
    <t>자재 204</t>
  </si>
  <si>
    <t>자재 205</t>
  </si>
  <si>
    <t>자재 206</t>
  </si>
  <si>
    <t>167</t>
  </si>
  <si>
    <t>자재 207</t>
  </si>
  <si>
    <t>자재 208</t>
  </si>
  <si>
    <t>86</t>
  </si>
  <si>
    <t>자재 209</t>
  </si>
  <si>
    <t>설비협회</t>
  </si>
  <si>
    <t>자재 210</t>
  </si>
  <si>
    <t>자재 211</t>
  </si>
  <si>
    <t>85</t>
  </si>
  <si>
    <t>자재 212</t>
  </si>
  <si>
    <t>자재 213</t>
  </si>
  <si>
    <t>97</t>
  </si>
  <si>
    <t>자재 214</t>
  </si>
  <si>
    <t>645</t>
  </si>
  <si>
    <t>자재 215</t>
  </si>
  <si>
    <t>자재 216</t>
  </si>
  <si>
    <t>617</t>
  </si>
  <si>
    <t>자재 217</t>
  </si>
  <si>
    <t>자재 218</t>
  </si>
  <si>
    <t>자재 219</t>
  </si>
  <si>
    <t>자재 220</t>
  </si>
  <si>
    <t>850</t>
  </si>
  <si>
    <t>자재 221</t>
  </si>
  <si>
    <t>자재 222</t>
  </si>
  <si>
    <t>자재 223</t>
  </si>
  <si>
    <t>자재 224</t>
  </si>
  <si>
    <t>자재 225</t>
  </si>
  <si>
    <t>자재 226</t>
  </si>
  <si>
    <t>자재 227</t>
  </si>
  <si>
    <t>자재 228</t>
  </si>
  <si>
    <t>자재 229</t>
  </si>
  <si>
    <t>자재 230</t>
  </si>
  <si>
    <t>자재 231</t>
  </si>
  <si>
    <t>자재 232</t>
  </si>
  <si>
    <t>자재 233</t>
  </si>
  <si>
    <t>자재 234</t>
  </si>
  <si>
    <t>자재 235</t>
  </si>
  <si>
    <t>자재 236</t>
  </si>
  <si>
    <t>자재 237</t>
  </si>
  <si>
    <t>975</t>
  </si>
  <si>
    <t>자재 238</t>
  </si>
  <si>
    <t>1321</t>
  </si>
  <si>
    <t>자재 239</t>
  </si>
  <si>
    <t>자재 240</t>
  </si>
  <si>
    <t>자재 241</t>
  </si>
  <si>
    <t>자재 242</t>
  </si>
  <si>
    <t>자재 243</t>
  </si>
  <si>
    <t>자재 244</t>
  </si>
  <si>
    <t>149</t>
  </si>
  <si>
    <t>자재 245</t>
  </si>
  <si>
    <t>자재 246</t>
  </si>
  <si>
    <t>605</t>
  </si>
  <si>
    <t>자재 247</t>
  </si>
  <si>
    <t>자재 248</t>
  </si>
  <si>
    <t>599</t>
  </si>
  <si>
    <t>자재 249</t>
  </si>
  <si>
    <t>자재 250</t>
  </si>
  <si>
    <t>자재 251</t>
  </si>
  <si>
    <t>자재 252</t>
  </si>
  <si>
    <t>자재 253</t>
  </si>
  <si>
    <t>591</t>
  </si>
  <si>
    <t>자재 254</t>
  </si>
  <si>
    <t>590</t>
  </si>
  <si>
    <t>자재 255</t>
  </si>
  <si>
    <t>자재 256</t>
  </si>
  <si>
    <t>자재 257</t>
  </si>
  <si>
    <t>자재 258</t>
  </si>
  <si>
    <t>자재 259</t>
  </si>
  <si>
    <t>자재 260</t>
  </si>
  <si>
    <t>자재 261</t>
  </si>
  <si>
    <t>1083</t>
  </si>
  <si>
    <t>자재 262</t>
  </si>
  <si>
    <t>자재 263</t>
  </si>
  <si>
    <t>자재 264</t>
  </si>
  <si>
    <t>자재 265</t>
  </si>
  <si>
    <t>자재 266</t>
  </si>
  <si>
    <t>1186</t>
  </si>
  <si>
    <t>자재 267</t>
  </si>
  <si>
    <t>1082</t>
  </si>
  <si>
    <t>자재 268</t>
  </si>
  <si>
    <t>자재 269</t>
  </si>
  <si>
    <t>자재 270</t>
  </si>
  <si>
    <t>자재 271</t>
  </si>
  <si>
    <t>자재 272</t>
  </si>
  <si>
    <t>자재 273</t>
  </si>
  <si>
    <t>자재 274</t>
  </si>
  <si>
    <t>자재 275</t>
  </si>
  <si>
    <t>자재 276</t>
  </si>
  <si>
    <t>자재 277</t>
  </si>
  <si>
    <t>자재 278</t>
  </si>
  <si>
    <t>964</t>
  </si>
  <si>
    <t>자재 279</t>
  </si>
  <si>
    <t>자재 280</t>
  </si>
  <si>
    <t>자재 281</t>
  </si>
  <si>
    <t>자재 282</t>
  </si>
  <si>
    <t>자재 283</t>
  </si>
  <si>
    <t>자재 284</t>
  </si>
  <si>
    <t>972</t>
  </si>
  <si>
    <t>자재 285</t>
  </si>
  <si>
    <t>919</t>
  </si>
  <si>
    <t>자재 286</t>
  </si>
  <si>
    <t>자재 287</t>
  </si>
  <si>
    <t>자재 288</t>
  </si>
  <si>
    <t>자재 289</t>
  </si>
  <si>
    <t>968</t>
  </si>
  <si>
    <t>자재 290</t>
  </si>
  <si>
    <t>777</t>
  </si>
  <si>
    <t>자재 291</t>
  </si>
  <si>
    <t>자재 292</t>
  </si>
  <si>
    <t>자재 293</t>
  </si>
  <si>
    <t>자재 294</t>
  </si>
  <si>
    <t>자재 295</t>
  </si>
  <si>
    <t>자재 296</t>
  </si>
  <si>
    <t>자재 297</t>
  </si>
  <si>
    <t>자재 298</t>
  </si>
  <si>
    <t>자재 299</t>
  </si>
  <si>
    <t>자재 300</t>
  </si>
  <si>
    <t>자재 301</t>
  </si>
  <si>
    <t>자재 302</t>
  </si>
  <si>
    <t>자재 303</t>
  </si>
  <si>
    <t>자재 304</t>
  </si>
  <si>
    <t>77</t>
  </si>
  <si>
    <t>자재 305</t>
  </si>
  <si>
    <t>자재 306</t>
  </si>
  <si>
    <t>78</t>
  </si>
  <si>
    <t>자재 307</t>
  </si>
  <si>
    <t>자재 308</t>
  </si>
  <si>
    <t>자재 309</t>
  </si>
  <si>
    <t>804</t>
  </si>
  <si>
    <t>자재 310</t>
  </si>
  <si>
    <t>618</t>
  </si>
  <si>
    <t>자재 311</t>
  </si>
  <si>
    <t>자재 312</t>
  </si>
  <si>
    <t>자재 313</t>
  </si>
  <si>
    <t>1177</t>
  </si>
  <si>
    <t>자재 314</t>
  </si>
  <si>
    <t>1180</t>
  </si>
  <si>
    <t>자재 315</t>
  </si>
  <si>
    <t>자재 316</t>
  </si>
  <si>
    <t>자재 317</t>
  </si>
  <si>
    <t>자재 318</t>
  </si>
  <si>
    <t>자재 319</t>
  </si>
  <si>
    <t>자재 320</t>
  </si>
  <si>
    <t>1433</t>
  </si>
  <si>
    <t>자재 321</t>
  </si>
  <si>
    <t>자재 322</t>
  </si>
  <si>
    <t>자재 323</t>
  </si>
  <si>
    <t>자재 324</t>
  </si>
  <si>
    <t>1230</t>
  </si>
  <si>
    <t>자재 325</t>
  </si>
  <si>
    <t>자재 326</t>
  </si>
  <si>
    <t>자재 327</t>
  </si>
  <si>
    <t>자재 328</t>
  </si>
  <si>
    <t>자재 329</t>
  </si>
  <si>
    <t>자재 330</t>
  </si>
  <si>
    <t>자재 331</t>
  </si>
  <si>
    <t>자재 332</t>
  </si>
  <si>
    <t>자재 333</t>
  </si>
  <si>
    <t>자재 334</t>
  </si>
  <si>
    <t>135</t>
  </si>
  <si>
    <t>자재 335</t>
  </si>
  <si>
    <t>자재 336</t>
  </si>
  <si>
    <t>자재 337</t>
  </si>
  <si>
    <t>자재 338</t>
  </si>
  <si>
    <t>자재 339</t>
  </si>
  <si>
    <t>자재 340</t>
  </si>
  <si>
    <t>자재 341</t>
  </si>
  <si>
    <t>자재 342</t>
  </si>
  <si>
    <t>자재 343</t>
  </si>
  <si>
    <t>자재 344</t>
  </si>
  <si>
    <t>자재 345</t>
  </si>
  <si>
    <t>자재 346</t>
  </si>
  <si>
    <t>자재 347</t>
  </si>
  <si>
    <t>138</t>
  </si>
  <si>
    <t>자재 348</t>
  </si>
  <si>
    <t>597</t>
  </si>
  <si>
    <t>자재 349</t>
  </si>
  <si>
    <t>자재 350</t>
  </si>
  <si>
    <t>자재 351</t>
  </si>
  <si>
    <t>자재 352</t>
  </si>
  <si>
    <t>603</t>
  </si>
  <si>
    <t>자재 353</t>
  </si>
  <si>
    <t>613</t>
  </si>
  <si>
    <t>자재 354</t>
  </si>
  <si>
    <t>자재 355</t>
  </si>
  <si>
    <t>자재 356</t>
  </si>
  <si>
    <t>자재 357</t>
  </si>
  <si>
    <t>자재 358</t>
  </si>
  <si>
    <t>자재 359</t>
  </si>
  <si>
    <t>781</t>
  </si>
  <si>
    <t>자재 360</t>
  </si>
  <si>
    <t>자재 361</t>
  </si>
  <si>
    <t>자재 362</t>
  </si>
  <si>
    <t>자재 363</t>
  </si>
  <si>
    <t>자재 364</t>
  </si>
  <si>
    <t>자재 365</t>
  </si>
  <si>
    <t>134</t>
  </si>
  <si>
    <t>자재 366</t>
  </si>
  <si>
    <t>자재 367</t>
  </si>
  <si>
    <t>938</t>
  </si>
  <si>
    <t>자재 368</t>
  </si>
  <si>
    <t>자재 369</t>
  </si>
  <si>
    <t>자재 370</t>
  </si>
  <si>
    <t>자재 371</t>
  </si>
  <si>
    <t>자재 372</t>
  </si>
  <si>
    <t>자재 373</t>
  </si>
  <si>
    <t>자재 374</t>
  </si>
  <si>
    <t>자재 375</t>
  </si>
  <si>
    <t>자재 376</t>
  </si>
  <si>
    <t>자재 377</t>
  </si>
  <si>
    <t>자재 378</t>
  </si>
  <si>
    <t>자재 379</t>
  </si>
  <si>
    <t>자재 380</t>
  </si>
  <si>
    <t>자재 381</t>
  </si>
  <si>
    <t>자재 382</t>
  </si>
  <si>
    <t>자재 383</t>
  </si>
  <si>
    <t>자재 384</t>
  </si>
  <si>
    <t>자재 385</t>
  </si>
  <si>
    <t>자재 386</t>
  </si>
  <si>
    <t>자재 387</t>
  </si>
  <si>
    <t>자재 388</t>
  </si>
  <si>
    <t>자재 389</t>
  </si>
  <si>
    <t>자재 390</t>
  </si>
  <si>
    <t>자재 391</t>
  </si>
  <si>
    <t>자재 392</t>
  </si>
  <si>
    <t>자재 393</t>
  </si>
  <si>
    <t>자재 394</t>
  </si>
  <si>
    <t>2</t>
  </si>
  <si>
    <t>자재 395</t>
  </si>
  <si>
    <t>자재 396</t>
  </si>
  <si>
    <t>자재 397</t>
  </si>
  <si>
    <t>자재 398</t>
  </si>
  <si>
    <t>자재 399</t>
  </si>
  <si>
    <t>자재 400</t>
  </si>
  <si>
    <t>노임 1</t>
  </si>
  <si>
    <t>B</t>
  </si>
  <si>
    <t>노임 2</t>
  </si>
  <si>
    <t>50BD918C688C362B7F01FAA131B8D1CFECF798</t>
  </si>
  <si>
    <t>비계공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</si>
  <si>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</si>
  <si>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</si>
  <si>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</si>
  <si>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</si>
  <si>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</si>
  <si>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</si>
  <si>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</si>
  <si>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</si>
  <si>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</si>
  <si>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</si>
  <si>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</si>
  <si>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</si>
  <si>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</si>
  <si>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</si>
  <si>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</si>
  <si>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</si>
  <si>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</si>
  <si>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</si>
  <si>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</si>
  <si>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</si>
  <si>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</si>
  <si>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</si>
  <si>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노임 25</t>
  </si>
  <si>
    <t>노임 26</t>
  </si>
  <si>
    <t>노임 27</t>
  </si>
  <si>
    <t>노임 28</t>
  </si>
  <si>
    <t>노임 29</t>
  </si>
  <si>
    <t>노임 30</t>
  </si>
  <si>
    <t>노임 31</t>
  </si>
  <si>
    <t>노임 32</t>
  </si>
  <si>
    <t>노임 33</t>
  </si>
  <si>
    <t>노임 34</t>
  </si>
  <si>
    <t>노임 35</t>
  </si>
  <si>
    <t>노임 36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</si>
  <si>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</si>
  <si>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</si>
  <si>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</si>
  <si>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</si>
  <si>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</si>
  <si>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</si>
  <si>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</si>
  <si>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</si>
  <si>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</si>
  <si>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</si>
  <si>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</si>
  <si>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</si>
  <si>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</si>
  <si>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</si>
  <si>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</si>
  <si>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</si>
  <si>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</si>
  <si>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</si>
  <si>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</si>
  <si>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</si>
  <si>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</si>
  <si>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</si>
  <si>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</si>
  <si>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</si>
  <si>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</si>
  <si>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</si>
  <si>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</si>
  <si>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</si>
  <si>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</si>
  <si>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</si>
  <si>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</si>
  <si>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</si>
  <si>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</si>
  <si>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</si>
  <si>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</si>
  <si>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</si>
  <si>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</si>
  <si>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</si>
  <si>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조사가격</t>
    <phoneticPr fontId="1" type="noConversion"/>
  </si>
  <si>
    <t>석고보드</t>
    <phoneticPr fontId="1" type="noConversion"/>
  </si>
  <si>
    <t>104</t>
  </si>
  <si>
    <t>565</t>
  </si>
  <si>
    <t>652</t>
  </si>
  <si>
    <t>물가정보</t>
    <phoneticPr fontId="1" type="noConversion"/>
  </si>
  <si>
    <t>상승률</t>
    <phoneticPr fontId="1" type="noConversion"/>
  </si>
  <si>
    <t>노무비</t>
    <phoneticPr fontId="1" type="noConversion"/>
  </si>
  <si>
    <t>경비</t>
    <phoneticPr fontId="1" type="noConversion"/>
  </si>
  <si>
    <t>재료비</t>
    <phoneticPr fontId="1" type="noConversion"/>
  </si>
  <si>
    <t>신규 도입</t>
    <phoneticPr fontId="1" type="noConversion"/>
  </si>
  <si>
    <t>고무시트 2.5mm</t>
    <phoneticPr fontId="1" type="noConversion"/>
  </si>
  <si>
    <t>고무시트 3mm</t>
    <phoneticPr fontId="1" type="noConversion"/>
  </si>
  <si>
    <t>신규도입</t>
    <phoneticPr fontId="1" type="noConversion"/>
  </si>
  <si>
    <t>[ 원가 분석용 자료 ]</t>
    <phoneticPr fontId="1" type="noConversion"/>
  </si>
  <si>
    <t>88-01 배수관(50mm) / 접착제접합  50mm(PVC)  M     ( 호표 99 )</t>
    <phoneticPr fontId="1" type="noConversion"/>
  </si>
  <si>
    <t>슬리브 설치(바닥)  D65 - D100  개소     ( 호표 542 )</t>
    <phoneticPr fontId="1" type="noConversion"/>
  </si>
  <si>
    <t>작년 대비 2023년 인건비 상승분 적용</t>
  </si>
  <si>
    <t>작년 대비 2023년 인건비 상승분 적용</t>
    <phoneticPr fontId="1" type="noConversion"/>
  </si>
  <si>
    <t>※ 달대 미포함 기준</t>
    <phoneticPr fontId="1" type="noConversion"/>
  </si>
  <si>
    <t>181 방충망 (창호 수량의 1/2)</t>
    <phoneticPr fontId="1" type="noConversion"/>
  </si>
  <si>
    <t>일위대가 분리</t>
    <phoneticPr fontId="1" type="noConversion"/>
  </si>
  <si>
    <t>자재비 조정 필요</t>
    <phoneticPr fontId="1" type="noConversion"/>
  </si>
  <si>
    <t>인력품의 6%</t>
    <phoneticPr fontId="1" type="noConversion"/>
  </si>
  <si>
    <t>서양식 탱크밀실형사이펀변기, C1210C, CC-766(OEM)</t>
    <phoneticPr fontId="1" type="noConversion"/>
  </si>
  <si>
    <t>'서양식 탱크밀실형사이펀변기, C1210C, CC-766(OEM)</t>
    <phoneticPr fontId="1" type="noConversion"/>
  </si>
  <si>
    <t>55 대변기(배관연결포함)  일체형 C1210C, CC-766(OEM)  개     ( 호표 66 )</t>
    <phoneticPr fontId="1" type="noConversion"/>
  </si>
  <si>
    <t>사양 변경</t>
    <phoneticPr fontId="1" type="noConversion"/>
  </si>
  <si>
    <t>대변기(배관연결포함)  일체형 C1210C, CC-766(OEM)</t>
    <phoneticPr fontId="1" type="noConversion"/>
  </si>
  <si>
    <t>부대철골 설치</t>
    <phoneticPr fontId="1" type="noConversion"/>
  </si>
  <si>
    <t>경량형강, 블랙C형강, 100*50*20, t2.3</t>
    <phoneticPr fontId="1" type="noConversion"/>
  </si>
  <si>
    <t>100 슬레이트형칼라강판(단순,평,맞배)  0.5T(0.5mm), 목재공사 포함, 절단 및 잇기 포함,S골, 포함  ㎡     ( 호표 116 )</t>
    <phoneticPr fontId="1" type="noConversion"/>
  </si>
  <si>
    <t>101 칼라강판(덧씌우기), (단순:평, 맞배)  0.45T, 목재공사 포함, 절단 및 잇기 포함, 포함  ㎡     ( 호표 117 )</t>
    <phoneticPr fontId="1" type="noConversion"/>
  </si>
  <si>
    <t>표준품셈, 3-4-1 지붕 덧씌우기</t>
    <phoneticPr fontId="1" type="noConversion"/>
  </si>
  <si>
    <t xml:space="preserve"> ① 본 품은 기존의 지붕 위에 신규 지붕을 덧씌워 보수하는 기준이다. </t>
  </si>
  <si>
    <t xml:space="preserve">② 본 품은 바탕정리, 지붕틀 설치, 지붕재(금속기와) 설치, 용마루 및 후레싱 마감 작업을 포함한다. </t>
    <phoneticPr fontId="1" type="noConversion"/>
  </si>
  <si>
    <t xml:space="preserve">③ 홈통 및 빗물받이 설치는 ‘[건축] 7-2 홈통’를 따른다. </t>
  </si>
  <si>
    <t>표준품셈, 7-2 금속 선홈통 설치</t>
    <phoneticPr fontId="1" type="noConversion"/>
  </si>
  <si>
    <t>표준품셈, 물받이홈통 설치</t>
    <phoneticPr fontId="1" type="noConversion"/>
  </si>
  <si>
    <t>① 본 품은 처마 또는 지붕배수구에 연결하는 물받이홈통의 설치 기준이다</t>
    <phoneticPr fontId="1" type="noConversion"/>
  </si>
  <si>
    <t xml:space="preserve">② 본 품은 홈통 설치, 실리콘 마감 작업을 포함한다. </t>
  </si>
  <si>
    <t>표준품셈, 7-3-2 욕실금구류 설치</t>
    <phoneticPr fontId="1" type="noConversion"/>
  </si>
  <si>
    <t>일반공사 직종</t>
    <phoneticPr fontId="1" type="noConversion"/>
  </si>
  <si>
    <t xml:space="preserve">① 본 품은 욕실 천장에 설치하는 원심형 환풍기 기준이다. </t>
  </si>
  <si>
    <t>표준품셈, 4-2-3 욕실배기팬 설치</t>
    <phoneticPr fontId="1" type="noConversion"/>
  </si>
  <si>
    <t>표준품셈, 7-3-3 바닥배수구 설치</t>
    <phoneticPr fontId="1" type="noConversion"/>
  </si>
  <si>
    <t>일반용경질폴리염화비닐관</t>
    <phoneticPr fontId="1" type="noConversion"/>
  </si>
  <si>
    <t>935*2035*36mm, MDA4, ㈜태웅</t>
    <phoneticPr fontId="1" type="noConversion"/>
  </si>
  <si>
    <t>목재창호 설치</t>
    <phoneticPr fontId="1" type="noConversion"/>
  </si>
  <si>
    <t>목재창호 설치 / 여닫이  창호면적 m2, 1.0 ~ 3.0 미만  개소     ( 호표 579 )</t>
    <phoneticPr fontId="1" type="noConversion"/>
  </si>
  <si>
    <t>인력품의 3%</t>
    <phoneticPr fontId="1" type="noConversion"/>
  </si>
  <si>
    <t>163 ABS도어  935×2,035×35, 부속철물(경첩),레버형 손잡이 설치  개소     ( 호표 209 )</t>
    <phoneticPr fontId="1" type="noConversion"/>
  </si>
  <si>
    <t>창호면적 m2, 1.0 ~ 3.0 미만, 여닫이</t>
    <phoneticPr fontId="1" type="noConversion"/>
  </si>
  <si>
    <t>① 본 품은 창호틀(내틀, 스토퍼, 레일 등) 조립 및 설치, 창호짝 설치, 부속철물(경첩, 문달기) 설치 및 마무리 작업을 포함한다.</t>
    <phoneticPr fontId="1" type="noConversion"/>
  </si>
  <si>
    <t>합성수지창호 설치/미서기에서 목재창호 설치/여닫이로 변경</t>
    <phoneticPr fontId="1" type="noConversion"/>
  </si>
  <si>
    <t>설치 노무비에 포함되므로 삭제</t>
    <phoneticPr fontId="1" type="noConversion"/>
  </si>
  <si>
    <t>컵대  비누대  개     ( 호표 519 )</t>
    <phoneticPr fontId="1" type="noConversion"/>
  </si>
  <si>
    <t>기존 0.071</t>
    <phoneticPr fontId="1" type="noConversion"/>
  </si>
  <si>
    <t>기존 0.066</t>
    <phoneticPr fontId="1" type="noConversion"/>
  </si>
  <si>
    <t>일반인부</t>
    <phoneticPr fontId="1" type="noConversion"/>
  </si>
  <si>
    <t>기존 특별인부 0.12</t>
    <phoneticPr fontId="1" type="noConversion"/>
  </si>
  <si>
    <t>기존 도장공 0.014</t>
    <phoneticPr fontId="1" type="noConversion"/>
  </si>
  <si>
    <t>단가 절감을 위해 인력 변경 및 수량 변경(전년도 노임상승률에 따른 조정)\</t>
    <phoneticPr fontId="1" type="noConversion"/>
  </si>
  <si>
    <t>166 ABS투시창 문  935X2,035X35, 유리창값 포함, 부속철물(경첩),레버형 손잡이 설치  개소     ( 호표 212 )</t>
    <phoneticPr fontId="1" type="noConversion"/>
  </si>
  <si>
    <t>게이트맨, A10-FD</t>
    <phoneticPr fontId="1" type="noConversion"/>
  </si>
  <si>
    <t>165 도어락  화재대응도어록, 내부 강제잠금버튼 (설치비 포함)  개     ( 호표 211 )</t>
    <phoneticPr fontId="1" type="noConversion"/>
  </si>
  <si>
    <t>화재대응도어록, 내부강제잠금버튼 (설치비 포함)</t>
    <phoneticPr fontId="1" type="noConversion"/>
  </si>
  <si>
    <t>기존 1 (노무비가 높아 수량을 조정.)</t>
    <phoneticPr fontId="1" type="noConversion"/>
  </si>
  <si>
    <t>기존 1.05 (공장제작)</t>
    <phoneticPr fontId="1" type="noConversion"/>
  </si>
  <si>
    <t>935×2,035×35, 부속철물(경첩),레버형 손잡이 설치</t>
    <phoneticPr fontId="1" type="noConversion"/>
  </si>
  <si>
    <t>935×2,035×35, 부속철물(경첩,문틀)레버형 손잡이 설치,벽면마감공사</t>
    <phoneticPr fontId="1" type="noConversion"/>
  </si>
  <si>
    <t>양겹무지, 충북커텐ENG산업</t>
    <phoneticPr fontId="1" type="noConversion"/>
  </si>
  <si>
    <t>① 등기구 일체형 기준</t>
  </si>
  <si>
    <t>② 램프만 교체 시 해당 등기구 1등용 설치품의 10% 적용</t>
    <phoneticPr fontId="1" type="noConversion"/>
  </si>
  <si>
    <t>③ 철거 30%, 재사용 철거 50%</t>
    <phoneticPr fontId="1" type="noConversion"/>
  </si>
  <si>
    <t>전기-내선설비공사-형광등 기구 설치-LED등기구 설치</t>
    <phoneticPr fontId="1" type="noConversion"/>
  </si>
  <si>
    <t>기존 0.1906</t>
    <phoneticPr fontId="1" type="noConversion"/>
  </si>
  <si>
    <t>기존 0.0182</t>
    <phoneticPr fontId="1" type="noConversion"/>
  </si>
  <si>
    <t>재료비 조정 필요</t>
    <phoneticPr fontId="1" type="noConversion"/>
  </si>
  <si>
    <t>정보통신-배관공사-덕트-몰딩</t>
    <phoneticPr fontId="1" type="noConversion"/>
  </si>
  <si>
    <t>PVC/알루미늄 몽딩</t>
    <phoneticPr fontId="1" type="noConversion"/>
  </si>
  <si>
    <t>커버 교체 및 전선작업</t>
    <phoneticPr fontId="1" type="noConversion"/>
  </si>
  <si>
    <t>기존 0.16</t>
    <phoneticPr fontId="1" type="noConversion"/>
  </si>
  <si>
    <t>기존 0.03</t>
    <phoneticPr fontId="1" type="noConversion"/>
  </si>
  <si>
    <t>양겹 무지</t>
    <phoneticPr fontId="1" type="noConversion"/>
  </si>
  <si>
    <t>기존 0.035</t>
    <phoneticPr fontId="1" type="noConversion"/>
  </si>
  <si>
    <t>건축-창호 및 유리공사-창호-목재창호 설치</t>
    <phoneticPr fontId="1" type="noConversion"/>
  </si>
  <si>
    <t>기존 0.21</t>
    <phoneticPr fontId="1" type="noConversion"/>
  </si>
  <si>
    <t>기존 0.046</t>
    <phoneticPr fontId="1" type="noConversion"/>
  </si>
  <si>
    <t>기존 2%</t>
    <phoneticPr fontId="1" type="noConversion"/>
  </si>
  <si>
    <t>기존 0.5</t>
    <phoneticPr fontId="1" type="noConversion"/>
  </si>
  <si>
    <t>기존 0.104</t>
    <phoneticPr fontId="1" type="noConversion"/>
  </si>
  <si>
    <t>기존 0.0235</t>
    <phoneticPr fontId="1" type="noConversion"/>
  </si>
  <si>
    <t>단가 절감을 위해 수량 변경(전년도 노임상승률에 따른 조정)</t>
    <phoneticPr fontId="1" type="noConversion"/>
  </si>
  <si>
    <t>노무비 조정</t>
    <phoneticPr fontId="1" type="noConversion"/>
  </si>
  <si>
    <t>노무비 조정 : 보통인부 30분</t>
  </si>
  <si>
    <t>재료비: 150*150 육가 14000원
참조:한국물가협회</t>
    <phoneticPr fontId="1" type="noConversion"/>
  </si>
  <si>
    <t>재료비: 200*200 육가 15000원
참조:한국물가협회</t>
    <phoneticPr fontId="1" type="noConversion"/>
  </si>
  <si>
    <t>재료비: 슬레이트형 칼라강판 
참조:대한건설협회 575페이지
0.50T × 740 × 1829㎜ (아연도 강판 / 골판</t>
    <phoneticPr fontId="1" type="noConversion"/>
  </si>
  <si>
    <t>노무비 조정 : 위생공 1시간, 보통인부 30분 기준</t>
    <phoneticPr fontId="1" type="noConversion"/>
  </si>
  <si>
    <t>노무비 조정: 위생공 30분/ 보통인부 15분 기준</t>
    <phoneticPr fontId="1" type="noConversion"/>
  </si>
  <si>
    <t>스테인리스강판</t>
    <phoneticPr fontId="1" type="noConversion"/>
  </si>
  <si>
    <t>스테인리스강판, STS304, 1.5mm</t>
    <phoneticPr fontId="1" type="noConversion"/>
  </si>
  <si>
    <t>스테인리스강판, STS304, 1.5mm</t>
    <phoneticPr fontId="1" type="noConversion"/>
  </si>
  <si>
    <t>강판 변경 / 수량 조정</t>
    <phoneticPr fontId="1" type="noConversion"/>
  </si>
  <si>
    <t>(외경)48.60㎜×(두께)1.2㎜×(단중)1.417㎏/m - 옥내 및 상수도용, STS304TPD</t>
    <phoneticPr fontId="1" type="noConversion"/>
  </si>
  <si>
    <t>M</t>
    <phoneticPr fontId="1" type="noConversion"/>
  </si>
  <si>
    <t>781</t>
    <phoneticPr fontId="1" type="noConversion"/>
  </si>
  <si>
    <t>일반배관용스테인리스강관</t>
    <phoneticPr fontId="1" type="noConversion"/>
  </si>
  <si>
    <t>일반배관용스테인리스강관</t>
    <phoneticPr fontId="1" type="noConversion"/>
  </si>
  <si>
    <t>금속 선홈통 설치</t>
    <phoneticPr fontId="1" type="noConversion"/>
  </si>
  <si>
    <t>150mm 이하 기준</t>
    <phoneticPr fontId="1" type="noConversion"/>
  </si>
  <si>
    <t>호표 551</t>
    <phoneticPr fontId="1" type="noConversion"/>
  </si>
  <si>
    <t>삭제</t>
    <phoneticPr fontId="1" type="noConversion"/>
  </si>
  <si>
    <t>PVC -&gt; 스텐으로 변경</t>
    <phoneticPr fontId="1" type="noConversion"/>
  </si>
  <si>
    <t>루프드레인, ISRD1610, 75mm</t>
    <phoneticPr fontId="1" type="noConversion"/>
  </si>
  <si>
    <t>2m당 1개 설치</t>
    <phoneticPr fontId="1" type="noConversion"/>
  </si>
  <si>
    <t>나라장터 종합쇼핑몰 조사</t>
    <phoneticPr fontId="1" type="noConversion"/>
  </si>
  <si>
    <t>엔텍, 슬림후드, HSL-6B5</t>
    <phoneticPr fontId="1" type="noConversion"/>
  </si>
  <si>
    <t>153-03 PVC단창 / 시공비(창호면적 m2, 3.0 ~ 6.0 미만)  16mm 페어글라스, 소운반, 연결철물, 마무리작업 포함(실리콘 쏘기)  개소     ( 호표 190 )</t>
    <phoneticPr fontId="1" type="noConversion"/>
  </si>
  <si>
    <t>창호공</t>
    <phoneticPr fontId="1" type="noConversion"/>
  </si>
  <si>
    <t>공구손료</t>
    <phoneticPr fontId="1" type="noConversion"/>
  </si>
  <si>
    <t>보통인부</t>
    <phoneticPr fontId="1" type="noConversion"/>
  </si>
  <si>
    <t>%</t>
    <phoneticPr fontId="1" type="noConversion"/>
  </si>
  <si>
    <t>인력품의 2%</t>
    <phoneticPr fontId="1" type="noConversion"/>
  </si>
  <si>
    <t>인</t>
    <phoneticPr fontId="1" type="noConversion"/>
  </si>
  <si>
    <t>PVC단창 / 시공비(창호면적 m2, 1.0 ~ 3.0 미만)  16mm 페어글라스, 소운반, 연결철물, 마무리작업 포함(실리콘 쏘기)  개소     ( 호표 668 )</t>
    <phoneticPr fontId="1" type="noConversion"/>
  </si>
  <si>
    <t>104 처마홈통설치(강판)/빗물받이</t>
    <phoneticPr fontId="1" type="noConversion"/>
  </si>
  <si>
    <t>104 처마홈통설치(강판)/빗물받이</t>
    <phoneticPr fontId="1" type="noConversion"/>
  </si>
  <si>
    <t>강판 빗물받이 설치</t>
    <phoneticPr fontId="1" type="noConversion"/>
  </si>
  <si>
    <t>105-01 선홈통 설치 (강관) / 루프드레인 포함  M     ( 호표 121 )</t>
    <phoneticPr fontId="1" type="noConversion"/>
  </si>
  <si>
    <t>104 처마홈통설치(강판)/빗물받이 M ( 호표 120 )</t>
    <phoneticPr fontId="1" type="noConversion"/>
  </si>
  <si>
    <t>105-01 선홈통 설치 (강관) / 루프드레인 포함</t>
    <phoneticPr fontId="1" type="noConversion"/>
  </si>
  <si>
    <t>105-01 선홈통 설치 (강관) / 루프드레인 포함</t>
    <phoneticPr fontId="1" type="noConversion"/>
  </si>
  <si>
    <t>(외경)48.60㎜×(두께)1.2㎜×(단중)1.417㎏/m - 옥내 및 상수도용, STS304TPD</t>
    <phoneticPr fontId="1" type="noConversion"/>
  </si>
  <si>
    <t>배관용스테인리스강관, Φ50×1.2mm</t>
    <phoneticPr fontId="1" type="noConversion"/>
  </si>
  <si>
    <t>배관용스테인리스강관, Φ50×1.2mm, 드레인 설치 포함</t>
    <phoneticPr fontId="1" type="noConversion"/>
  </si>
  <si>
    <t>합계</t>
    <phoneticPr fontId="1" type="noConversion"/>
  </si>
  <si>
    <t>삭제</t>
    <phoneticPr fontId="1" type="noConversion"/>
  </si>
  <si>
    <t>신규</t>
  </si>
  <si>
    <t>신규</t>
    <phoneticPr fontId="1" type="noConversion"/>
  </si>
  <si>
    <t>신규</t>
    <phoneticPr fontId="1" type="noConversion"/>
  </si>
  <si>
    <t>설명</t>
    <phoneticPr fontId="1" type="noConversion"/>
  </si>
  <si>
    <t>수량 변경</t>
    <phoneticPr fontId="1" type="noConversion"/>
  </si>
  <si>
    <t>기존 0.1906</t>
  </si>
  <si>
    <t>기존 0.0182</t>
  </si>
  <si>
    <t>3연동, 1500*2100</t>
    <phoneticPr fontId="1" type="noConversion"/>
  </si>
  <si>
    <t>사양 변경</t>
  </si>
  <si>
    <t>사양 변경 / 재료비에 노무비 포함</t>
    <phoneticPr fontId="1" type="noConversion"/>
  </si>
  <si>
    <t>삭제됨</t>
    <phoneticPr fontId="1" type="noConversion"/>
  </si>
  <si>
    <t>대붙이,FS3205C, (스프레이형)_대림통상</t>
    <phoneticPr fontId="1" type="noConversion"/>
  </si>
  <si>
    <t>벽붙이,FS3240C 대림통상</t>
    <phoneticPr fontId="1" type="noConversion"/>
  </si>
  <si>
    <t>시장단가라 수정어려움</t>
    <phoneticPr fontId="1" type="noConversion"/>
  </si>
  <si>
    <t>리뉴얼 정정</t>
    <phoneticPr fontId="1" type="noConversion"/>
  </si>
  <si>
    <t>노무비 조정: ABS도어 설치 *40% 품</t>
  </si>
  <si>
    <t>노무비 조정: ABS도어세트 설치 *40% 품</t>
  </si>
  <si>
    <t>노무비 조정:기존재료비 삭제</t>
  </si>
  <si>
    <t>목재창호 설치 / 여닫이</t>
    <phoneticPr fontId="1" type="noConversion"/>
  </si>
  <si>
    <t>창호면적 m2 , 1.0 ~ 3.0 미만</t>
    <phoneticPr fontId="1" type="noConversion"/>
  </si>
  <si>
    <t>호표 668</t>
    <phoneticPr fontId="1" type="noConversion"/>
  </si>
  <si>
    <t>노무비↓:시중노임단가 상승분 적용/표준품셈 무시</t>
  </si>
  <si>
    <t>노무비↓:비누 및 컵대 각 설치비를 1품으로 적용/표준품셈 무시</t>
  </si>
  <si>
    <t>표준품셈, 4-2-3 욕실배기팬 설치</t>
  </si>
  <si>
    <t>표준품셈, 7-3-3 바닥배수구 설치/노무비↓:시간별 노무비 산정,표준품셈 무시</t>
  </si>
  <si>
    <t>재료비 단가 조정, 표준품셈, 3-4-1 지붕 덧씌우기</t>
  </si>
  <si>
    <t>표준품셈, 3-4-1 지붕 덧씌우기</t>
  </si>
  <si>
    <t>표준품셈, 물받이홈통 설치</t>
  </si>
  <si>
    <t>사양 변경, 수량 조정</t>
  </si>
  <si>
    <t xml:space="preserve">표면처리-보수, 그라인딩, 퍼티 </t>
  </si>
  <si>
    <t>합성수지창호 설치/미서기→목재창호 설치/여닫이로 변경/표준품셈 무시</t>
  </si>
  <si>
    <t>사양 변경/노무비 추가(시중노임단가 상승분 적용)</t>
  </si>
  <si>
    <t>노무비 조정</t>
  </si>
  <si>
    <t>조사가/임의조정</t>
  </si>
  <si>
    <t>노무비 조정 : 보통인부 30분/표준품셈 무시</t>
  </si>
  <si>
    <t>철거비 조정 필요</t>
  </si>
  <si>
    <t>노무비 조정 : 위생공 1시간, 보통인부 30분 기준/표준품셈 무시</t>
  </si>
  <si>
    <t>노무비 조정: ABS도어 설치 *40% 품/표준품셈 무시</t>
  </si>
  <si>
    <t>노무비 조정: ABS도어 설치 *41% 품/표준품셈 무시</t>
  </si>
  <si>
    <t>재료비 삭제</t>
  </si>
  <si>
    <t>나라장터 종합쇼핑몰 조사</t>
  </si>
  <si>
    <t>정보통신-배관공사-덕트-몰딩</t>
  </si>
  <si>
    <t>하위 품목 조정</t>
  </si>
  <si>
    <t>임의조정</t>
  </si>
  <si>
    <t>표준품셈, 7-3-2 욕실금구류 설치</t>
  </si>
  <si>
    <t>표준품셈, 7-2 금속 선홈통 설치</t>
  </si>
  <si>
    <t>수량 임의조정</t>
  </si>
  <si>
    <t>전기-내선설비공사-형광등 기구 설치-LED등기구 설치</t>
  </si>
  <si>
    <t>154-02 PVC이중창 / 시공비(창호면적 m2, 1.0 ~ 3.0 미만)</t>
    <phoneticPr fontId="1" type="noConversion"/>
  </si>
  <si>
    <t>고소작업대(16m)</t>
  </si>
  <si>
    <t>935×2,035×35, 부속철물(경첩,문틀)레버형 손잡이 설치,벽면마감공사</t>
  </si>
  <si>
    <t>화재대응도어록, 내부강제잠금버튼 (설치비 포함)</t>
  </si>
  <si>
    <t>모르타르바름(30mm) / 바닥</t>
  </si>
  <si>
    <t>배수관(50mm) / 소켓접합</t>
  </si>
  <si>
    <t>공사품목</t>
    <phoneticPr fontId="1" type="noConversion"/>
  </si>
  <si>
    <t>유형</t>
    <phoneticPr fontId="1" type="noConversion"/>
  </si>
  <si>
    <t>사 양</t>
    <phoneticPr fontId="1" type="noConversion"/>
  </si>
  <si>
    <t>공사위치</t>
    <phoneticPr fontId="1" type="noConversion"/>
  </si>
  <si>
    <t>단위</t>
    <phoneticPr fontId="1" type="noConversion"/>
  </si>
  <si>
    <t>수 량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</si>
  <si>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</si>
  <si>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</si>
  <si>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</si>
  <si>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합계</t>
    <phoneticPr fontId="1" type="noConversion"/>
  </si>
  <si>
    <t>단가</t>
    <phoneticPr fontId="1" type="noConversion"/>
  </si>
  <si>
    <t>★복사입력☆</t>
    <phoneticPr fontId="1" type="noConversion"/>
  </si>
  <si>
    <t>수식</t>
    <phoneticPr fontId="1" type="noConversion"/>
  </si>
  <si>
    <t>★'직접입력</t>
    <phoneticPr fontId="1" type="noConversion"/>
  </si>
  <si>
    <t>★직접입력</t>
    <phoneticPr fontId="1" type="noConversion"/>
  </si>
  <si>
    <t>수식</t>
  </si>
  <si>
    <t>성명</t>
  </si>
  <si>
    <t>주소</t>
  </si>
  <si>
    <t>재료비합계</t>
  </si>
  <si>
    <t>노무비 합계</t>
    <phoneticPr fontId="165" type="noConversion"/>
  </si>
  <si>
    <t>일반관리비</t>
  </si>
  <si>
    <t>총원가</t>
  </si>
  <si>
    <t>이윤</t>
  </si>
  <si>
    <t>공급가액</t>
  </si>
  <si>
    <t>부가가치세</t>
  </si>
  <si>
    <t>총공사비</t>
  </si>
  <si>
    <t>관리번호</t>
    <phoneticPr fontId="1" type="noConversion"/>
  </si>
  <si>
    <t>직접 노무비</t>
    <phoneticPr fontId="165" type="noConversion"/>
  </si>
  <si>
    <t>간접 노무비</t>
    <phoneticPr fontId="165" type="noConversion"/>
  </si>
  <si>
    <r>
      <t>경비 합계_x0000_</t>
    </r>
    <r>
      <rPr>
        <b/>
        <sz val="12"/>
        <color theme="1"/>
        <rFont val="맑은 고딕"/>
        <family val="3"/>
        <charset val="129"/>
      </rPr>
      <t/>
    </r>
    <phoneticPr fontId="165" type="noConversion"/>
  </si>
  <si>
    <t>직접경비</t>
    <phoneticPr fontId="165" type="noConversion"/>
  </si>
  <si>
    <t>기타경비</t>
    <phoneticPr fontId="167" type="noConversion"/>
  </si>
  <si>
    <t>산재보험료</t>
    <phoneticPr fontId="165" type="noConversion"/>
  </si>
  <si>
    <t>고용보험료</t>
    <phoneticPr fontId="165" type="noConversion"/>
  </si>
  <si>
    <t>건강보험료</t>
    <phoneticPr fontId="165" type="noConversion"/>
  </si>
  <si>
    <t>연금보험료</t>
    <phoneticPr fontId="165" type="noConversion"/>
  </si>
  <si>
    <t>산업안전보건관리비</t>
    <phoneticPr fontId="165" type="noConversion"/>
  </si>
  <si>
    <t>환경보전비</t>
    <phoneticPr fontId="168" type="noConversion"/>
  </si>
  <si>
    <t>노인장기요양보험료</t>
    <phoneticPr fontId="165" type="noConversion"/>
  </si>
  <si>
    <t>초배지 시공(합지, 폭90Cm이상, 180g/㎡ 이상)</t>
  </si>
  <si>
    <t>대변기(배관연결포함)  일체형 C1210C, CC-766(OEm)</t>
  </si>
  <si>
    <t>1안</t>
    <phoneticPr fontId="1" type="noConversion"/>
  </si>
  <si>
    <t>2안</t>
    <phoneticPr fontId="1" type="noConversion"/>
  </si>
  <si>
    <t>비교</t>
    <phoneticPr fontId="1" type="noConversion"/>
  </si>
  <si>
    <t>조사가
나라장터</t>
  </si>
  <si>
    <t>864</t>
  </si>
  <si>
    <t>928</t>
  </si>
  <si>
    <t>726</t>
  </si>
  <si>
    <t>638</t>
  </si>
  <si>
    <t>자재비</t>
    <phoneticPr fontId="1" type="noConversion"/>
  </si>
  <si>
    <t>노무비</t>
    <phoneticPr fontId="1" type="noConversion"/>
  </si>
  <si>
    <t>경비</t>
    <phoneticPr fontId="1" type="noConversion"/>
  </si>
  <si>
    <t>합계</t>
    <phoneticPr fontId="1" type="noConversion"/>
  </si>
  <si>
    <t>153 PVC단창 / 자재</t>
    <phoneticPr fontId="1" type="noConversion"/>
  </si>
  <si>
    <t>T16유리 포함</t>
    <phoneticPr fontId="1" type="noConversion"/>
  </si>
  <si>
    <t>㎡</t>
    <phoneticPr fontId="1" type="noConversion"/>
  </si>
  <si>
    <t>PVC단창중중연창 / 자재</t>
    <phoneticPr fontId="1" type="noConversion"/>
  </si>
  <si>
    <t>T16유리 포함 (141*1000*1000)</t>
    <phoneticPr fontId="1" type="noConversion"/>
  </si>
  <si>
    <t>PVC이중창중연창 / 자재</t>
    <phoneticPr fontId="1" type="noConversion"/>
  </si>
  <si>
    <t>PVC이중중중연창 / 자재</t>
    <phoneticPr fontId="1" type="noConversion"/>
  </si>
  <si>
    <t>발코니창 (3LS)</t>
  </si>
  <si>
    <t>발코니창 (3LS)</t>
    <phoneticPr fontId="1" type="noConversion"/>
  </si>
  <si>
    <t>발코니창</t>
    <phoneticPr fontId="1" type="noConversion"/>
  </si>
  <si>
    <t>T22유리 포함 (141*1000*1000)</t>
  </si>
  <si>
    <t>T22유리 포함 (141*1000*1000)</t>
    <phoneticPr fontId="1" type="noConversion"/>
  </si>
  <si>
    <t>T16유리 포함 (115*1000*1000)</t>
    <phoneticPr fontId="1" type="noConversion"/>
  </si>
  <si>
    <t>T22유리 포함 (225*1000*1000)</t>
  </si>
  <si>
    <t>T22유리 포함 (225*1000*1000)</t>
    <phoneticPr fontId="1" type="noConversion"/>
  </si>
  <si>
    <t>589</t>
    <phoneticPr fontId="1" type="noConversion"/>
  </si>
  <si>
    <t>153 PVC단창 / 자재  16mm 페어글라스, 소운반, 연결철물, 마무리작업 포함(실리콘 쏘기)  ㎡     ( 호표 187 )</t>
    <phoneticPr fontId="1" type="noConversion"/>
  </si>
  <si>
    <t>153-06 PVC단창중연창 / 자재  16mm 페어글라스, 소운반, 연결철물, 마무리작업 포함(실리콘 쏘기)  ㎡     ( 호표 192-1 )</t>
    <phoneticPr fontId="1" type="noConversion"/>
  </si>
  <si>
    <t>PVC단창중연창 / 자재</t>
    <phoneticPr fontId="1" type="noConversion"/>
  </si>
  <si>
    <t>PVC단창중연창 / 자재</t>
    <phoneticPr fontId="1" type="noConversion"/>
  </si>
  <si>
    <t>T16유리 포함 (115*1000*1000)</t>
    <phoneticPr fontId="1" type="noConversion"/>
  </si>
  <si>
    <t>PVC단창중중연창 / 자재</t>
    <phoneticPr fontId="1" type="noConversion"/>
  </si>
  <si>
    <t>PVC이중창중연창 / 자재</t>
    <phoneticPr fontId="1" type="noConversion"/>
  </si>
  <si>
    <t>153-08 PVC이중창중연창 / 자재  22mm 페어글라스, 소운반, 연결철물, 마무리작업 포함(실리콘 쏘기)  ㎡     ( 호표 192-3 )</t>
    <phoneticPr fontId="1" type="noConversion"/>
  </si>
  <si>
    <t>153-09 PVC이중창중중연창 / 자재  22mm 페어글라스, 소운반, 연결철물, 마무리작업 포함(실리콘 쏘기)  ㎡     ( 호표 192-4 )</t>
    <phoneticPr fontId="1" type="noConversion"/>
  </si>
  <si>
    <t>PVC이중창중중연창 / 자재</t>
    <phoneticPr fontId="1" type="noConversion"/>
  </si>
  <si>
    <t>T16유리 포함 (141*1000*1000)</t>
    <phoneticPr fontId="1" type="noConversion"/>
  </si>
  <si>
    <t>발코니창 / 자재</t>
    <phoneticPr fontId="1" type="noConversion"/>
  </si>
  <si>
    <t>153-10 발코니창 / 자재  16mm 페어글라스, 소운반, 연결철물, 마무리작업 포함(실리콘 쏘기)  ㎡     ( 호표 192-5 )</t>
    <phoneticPr fontId="1" type="noConversion"/>
  </si>
  <si>
    <t>153-11 발코니창 (3LS) / 자재  22mm 페어글라스, 소운반, 연결철물, 마무리작업 포함(실리콘 쏘기)  ㎡     ( 호표 192-6 )</t>
    <phoneticPr fontId="1" type="noConversion"/>
  </si>
  <si>
    <t xml:space="preserve">153-06 PVC단창중연창 / 자재 </t>
  </si>
  <si>
    <t xml:space="preserve">153-06 PVC단창중연창 / 자재 </t>
    <phoneticPr fontId="1" type="noConversion"/>
  </si>
  <si>
    <t>153-07 PVC단창중중연창 / 자재</t>
    <phoneticPr fontId="1" type="noConversion"/>
  </si>
  <si>
    <t>153-08 PVC이중창중연창 / 자재</t>
    <phoneticPr fontId="1" type="noConversion"/>
  </si>
  <si>
    <t>153-10 발코니창 / 자재</t>
    <phoneticPr fontId="1" type="noConversion"/>
  </si>
  <si>
    <t>153-09 PVC이중창중중연창 / 자재</t>
    <phoneticPr fontId="1" type="noConversion"/>
  </si>
  <si>
    <t>153-11 발코니창 (3LS) / 자재</t>
    <phoneticPr fontId="1" type="noConversion"/>
  </si>
  <si>
    <t>16mm 페어글라스, 소운반, 연결철물, 마무리작업 포함(실리콘 쏘기)</t>
    <phoneticPr fontId="1" type="noConversion"/>
  </si>
  <si>
    <t>153-07 PVC단창중중연창 / 자재  16mm 페어글라스, 소운반, 연결철물, 마무리작업 포함(실리콘 쏘기)  ㎡     ( 호표 192-2 )</t>
    <phoneticPr fontId="1" type="noConversion"/>
  </si>
  <si>
    <t xml:space="preserve"> 22mm 페어글라스, 소운반, 연결철물, 마무리작업 포함(실리콘 쏘기)</t>
  </si>
  <si>
    <t xml:space="preserve"> 22mm 페어글라스, 소운반, 연결철물, 마무리작업 포함(실리콘 쏘기)</t>
    <phoneticPr fontId="1" type="noConversion"/>
  </si>
  <si>
    <t xml:space="preserve"> 22mm 페어글라스, 소운반, 연결철물, 마무리작업 포함(실리콘 쏘기)</t>
    <phoneticPr fontId="1" type="noConversion"/>
  </si>
  <si>
    <t>22mm 페어글라스, 소운반, 연결철물, 마무리작업 포함(실리콘 쏘기)</t>
  </si>
  <si>
    <t>22mm 페어글라스, 소운반, 연결철물, 마무리작업 포함(실리콘 쏘기)</t>
    <phoneticPr fontId="1" type="noConversion"/>
  </si>
  <si>
    <t>호표 192-1</t>
  </si>
  <si>
    <t>호표 192-1</t>
    <phoneticPr fontId="1" type="noConversion"/>
  </si>
  <si>
    <t>호표 192-2</t>
  </si>
  <si>
    <t>호표 192-2</t>
    <phoneticPr fontId="1" type="noConversion"/>
  </si>
  <si>
    <t>호표 192-3</t>
  </si>
  <si>
    <t>호표 192-4</t>
  </si>
  <si>
    <t>호표 192-5</t>
  </si>
  <si>
    <t>호표 192-6</t>
  </si>
  <si>
    <t>도선료</t>
    <phoneticPr fontId="1" type="noConversion"/>
  </si>
  <si>
    <t>식</t>
    <phoneticPr fontId="1" type="noConversion"/>
  </si>
  <si>
    <t>319-1 도선료  식     ( 호표 361-1 )</t>
    <phoneticPr fontId="1" type="noConversion"/>
  </si>
  <si>
    <t>도선료</t>
    <phoneticPr fontId="1" type="noConversion"/>
  </si>
  <si>
    <t>319 도선료</t>
    <phoneticPr fontId="1" type="noConversion"/>
  </si>
  <si>
    <t>식</t>
    <phoneticPr fontId="1" type="noConversion"/>
  </si>
  <si>
    <t>호표 361-1</t>
    <phoneticPr fontId="1" type="noConversion"/>
  </si>
  <si>
    <t>319-1 도선료</t>
    <phoneticPr fontId="1" type="noConversion"/>
  </si>
  <si>
    <t>신규</t>
    <phoneticPr fontId="1" type="noConversion"/>
  </si>
  <si>
    <t>153-07 PVC단창중중연창 / 자재</t>
    <phoneticPr fontId="1" type="noConversion"/>
  </si>
  <si>
    <t>153-08 PVC이중창중연창 / 자재</t>
    <phoneticPr fontId="1" type="noConversion"/>
  </si>
  <si>
    <t>153-09 PVC이중창중중연창 / 자재</t>
    <phoneticPr fontId="1" type="noConversion"/>
  </si>
  <si>
    <t>153-11 발코니창 (3LS) / 자재</t>
    <phoneticPr fontId="1" type="noConversion"/>
  </si>
  <si>
    <t>비  고 (2)</t>
    <phoneticPr fontId="1" type="noConversion"/>
  </si>
  <si>
    <t>양개미닫이중문세트-시공비포함</t>
    <phoneticPr fontId="1" type="noConversion"/>
  </si>
  <si>
    <t>양개미서기, 1.8 x 2.5</t>
    <phoneticPr fontId="1" type="noConversion"/>
  </si>
  <si>
    <t xml:space="preserve">㎡ </t>
    <phoneticPr fontId="1" type="noConversion"/>
  </si>
  <si>
    <t>174 양개미닫이중문세트-시공비포함 양개미서기, 1.8 x 2.5  ㎡     ( 호표 219-1 )</t>
    <phoneticPr fontId="1" type="noConversion"/>
  </si>
  <si>
    <t>양개미닫이중문세트-시공비포함</t>
    <phoneticPr fontId="1" type="noConversion"/>
  </si>
  <si>
    <t>편개미닫이중문세트-시공비포함</t>
    <phoneticPr fontId="1" type="noConversion"/>
  </si>
  <si>
    <t>편개미닫이중문세트-시공비포함</t>
    <phoneticPr fontId="1" type="noConversion"/>
  </si>
  <si>
    <t>편개미서기, 1.8 x 2.5</t>
    <phoneticPr fontId="1" type="noConversion"/>
  </si>
  <si>
    <t>175 편개미닫이중문세트-시공비포함 양개미서기, 1.8 x 2.7  ㎡     ( 호표 219-2 )</t>
    <phoneticPr fontId="1" type="noConversion"/>
  </si>
  <si>
    <t>자재 148</t>
    <phoneticPr fontId="1" type="noConversion"/>
  </si>
  <si>
    <t>279 자동확산소화기  퓨즈볼링크, 3kg  개     ( 호표 320-1 )</t>
    <phoneticPr fontId="1" type="noConversion"/>
  </si>
  <si>
    <t>자동확산소화기</t>
    <phoneticPr fontId="1" type="noConversion"/>
  </si>
  <si>
    <t>퓨즈볼링크, 3kg</t>
    <phoneticPr fontId="1" type="noConversion"/>
  </si>
  <si>
    <t>개</t>
    <phoneticPr fontId="1" type="noConversion"/>
  </si>
  <si>
    <t>자동확산소화기</t>
    <phoneticPr fontId="1" type="noConversion"/>
  </si>
  <si>
    <t>233 창틀안전난간 , 수직간살 / 기본형 / 2,000(W) × 1100(H), 스텐형  m   ( 호표 273-1 )</t>
    <phoneticPr fontId="1" type="noConversion"/>
  </si>
  <si>
    <t>창틀안전난간</t>
    <phoneticPr fontId="1" type="noConversion"/>
  </si>
  <si>
    <t>수직간살 / 기본형 / 2,000(W) × 1100(H), 스텐형</t>
    <phoneticPr fontId="1" type="noConversion"/>
  </si>
  <si>
    <t>m</t>
    <phoneticPr fontId="1" type="noConversion"/>
  </si>
  <si>
    <t>창호공</t>
    <phoneticPr fontId="1" type="noConversion"/>
  </si>
  <si>
    <t>창호공</t>
    <phoneticPr fontId="1" type="noConversion"/>
  </si>
  <si>
    <t>인</t>
    <phoneticPr fontId="1" type="noConversion"/>
  </si>
  <si>
    <t>180 방충망  창문형, 설치비 포함  ㎡     ( 호표 222-1 )</t>
    <phoneticPr fontId="1" type="noConversion"/>
  </si>
  <si>
    <t>방충망</t>
    <phoneticPr fontId="1" type="noConversion"/>
  </si>
  <si>
    <t>창문형, 설치비</t>
    <phoneticPr fontId="1" type="noConversion"/>
  </si>
  <si>
    <t>㎡</t>
    <phoneticPr fontId="1" type="noConversion"/>
  </si>
  <si>
    <t>181 롤방충망  설치비 포함, 레일 틀 포함  개     ( 호표 222-2 )</t>
    <phoneticPr fontId="1" type="noConversion"/>
  </si>
  <si>
    <t>롤방충망</t>
    <phoneticPr fontId="1" type="noConversion"/>
  </si>
  <si>
    <t>설치비 포함, 레일 틀 포함</t>
    <phoneticPr fontId="1" type="noConversion"/>
  </si>
  <si>
    <t>327 혼합건설폐기물    ( 호표 368-1 )</t>
    <phoneticPr fontId="1" type="noConversion"/>
  </si>
  <si>
    <t>건설폐재류에 가연성 5% 이하 혼합</t>
    <phoneticPr fontId="1" type="noConversion"/>
  </si>
  <si>
    <t>혼합건설폐기물</t>
    <phoneticPr fontId="1" type="noConversion"/>
  </si>
  <si>
    <t>식</t>
    <phoneticPr fontId="1" type="noConversion"/>
  </si>
  <si>
    <t>호표 219-1</t>
    <phoneticPr fontId="1" type="noConversion"/>
  </si>
  <si>
    <t>호표 219-2</t>
    <phoneticPr fontId="1" type="noConversion"/>
  </si>
  <si>
    <t>279 자동확산소화기</t>
    <phoneticPr fontId="1" type="noConversion"/>
  </si>
  <si>
    <t>호표 320-1</t>
    <phoneticPr fontId="1" type="noConversion"/>
  </si>
  <si>
    <t>호표 273-1</t>
    <phoneticPr fontId="1" type="noConversion"/>
  </si>
  <si>
    <t>호표 222-1</t>
    <phoneticPr fontId="1" type="noConversion"/>
  </si>
  <si>
    <t>호표 222-2</t>
    <phoneticPr fontId="1" type="noConversion"/>
  </si>
  <si>
    <t>호표 368-1</t>
    <phoneticPr fontId="1" type="noConversion"/>
  </si>
  <si>
    <t>327 혼합건설폐기물</t>
    <phoneticPr fontId="1" type="noConversion"/>
  </si>
  <si>
    <t>조달청</t>
    <phoneticPr fontId="1" type="noConversion"/>
  </si>
  <si>
    <t>물가정보</t>
    <phoneticPr fontId="1" type="noConversion"/>
  </si>
  <si>
    <t>유통물가</t>
    <phoneticPr fontId="1" type="noConversion"/>
  </si>
  <si>
    <t>물가정보</t>
    <phoneticPr fontId="1" type="noConversion"/>
  </si>
  <si>
    <t>유통물가</t>
    <phoneticPr fontId="1" type="noConversion"/>
  </si>
  <si>
    <t>루프드레인, PVC관용 루프 드레인 (RD6100)</t>
    <phoneticPr fontId="1" type="noConversion"/>
  </si>
  <si>
    <t>루프드레인, PVC관용 루프 드레인 (RD6100)</t>
    <phoneticPr fontId="1" type="noConversion"/>
  </si>
  <si>
    <t>PVC단창 / 시공비(창호면적 ㎡, 1.0 - 3.0 미만)</t>
  </si>
  <si>
    <t>PVC단창 / 시공비(창호면적 ㎡, 3.0 - 6.0 미만)</t>
  </si>
  <si>
    <t>PVC이중창 / 시공비(창호면적 ㎡, 1.0 - 3.0 미만)</t>
  </si>
  <si>
    <t>73합계</t>
    <phoneticPr fontId="1" type="noConversion"/>
  </si>
  <si>
    <t>75합계</t>
    <phoneticPr fontId="1" type="noConversion"/>
  </si>
  <si>
    <t>76합계</t>
    <phoneticPr fontId="1" type="noConversion"/>
  </si>
  <si>
    <t>77합계</t>
    <phoneticPr fontId="1" type="noConversion"/>
  </si>
  <si>
    <t>78합계</t>
    <phoneticPr fontId="1" type="noConversion"/>
  </si>
  <si>
    <t>도배(합지,벽면) / 콘크리트·모르타르면</t>
  </si>
  <si>
    <t>도배(합지, 천정면) / 합판·석고보드면</t>
  </si>
  <si>
    <t>도배(실크, 벽면) / 콘크리트·모르타르면</t>
  </si>
  <si>
    <t>도배(실크, 천정면) / 합판·석고보드면</t>
  </si>
  <si>
    <t>장판(2T)</t>
  </si>
  <si>
    <t>천장합판설치(2.7t)</t>
  </si>
  <si>
    <t>시멘트액체방수(바닥)</t>
  </si>
  <si>
    <t>시멘트액체방수(벽)</t>
  </si>
  <si>
    <t>욕조설치(배관연결포함)</t>
  </si>
  <si>
    <t>대변기(배관연결포함)</t>
  </si>
  <si>
    <t>세면기(배관연결포함)</t>
  </si>
  <si>
    <t>혼합수전(샤워기일체형)</t>
  </si>
  <si>
    <t>혼합수전</t>
  </si>
  <si>
    <t>샤워기 높이조절바</t>
  </si>
  <si>
    <t>옥상방수(바닥)</t>
  </si>
  <si>
    <t>이보드 13T(도배, 타일용) / 벽</t>
  </si>
  <si>
    <t>바탕면긁어내기</t>
  </si>
  <si>
    <t>PVC단창 / 자재</t>
  </si>
  <si>
    <t>PVC이중창 / 자재</t>
  </si>
  <si>
    <t>손잡이  / 고정형</t>
  </si>
  <si>
    <t>우레탄폼충전</t>
  </si>
  <si>
    <t>ABS도어세트</t>
  </si>
  <si>
    <t>방화문세트</t>
  </si>
  <si>
    <t>3연동중문</t>
  </si>
  <si>
    <t>연동 슬라이딩도어 [3연동] / 설치비 포함</t>
  </si>
  <si>
    <t>방충망</t>
  </si>
  <si>
    <t>롤방충망</t>
  </si>
  <si>
    <t>방범창</t>
  </si>
  <si>
    <t>싱크대수전(벽붙이)</t>
  </si>
  <si>
    <t>싱크대철거 (상부장)</t>
  </si>
  <si>
    <t>싱크대철거 (하부장)</t>
  </si>
  <si>
    <t>욕조철거</t>
  </si>
  <si>
    <t>변기철거</t>
  </si>
  <si>
    <t>세면기철거</t>
  </si>
  <si>
    <t>도배철거(벽)</t>
  </si>
  <si>
    <t>도배철거(천장)</t>
  </si>
  <si>
    <t>ABS도어세트철거</t>
  </si>
  <si>
    <t>방화문철거</t>
  </si>
  <si>
    <t>혼합건설폐기물</t>
  </si>
  <si>
    <t>코아드릴 구멍뚫기(50,벽,1)</t>
  </si>
  <si>
    <t>가구 및 집기 이전비</t>
  </si>
  <si>
    <t>가구 이동 및 재배치비</t>
  </si>
  <si>
    <t>방 2</t>
  </si>
  <si>
    <t>방 3</t>
  </si>
  <si>
    <t>방 1</t>
    <phoneticPr fontId="1" type="noConversion"/>
  </si>
  <si>
    <t>주방</t>
    <phoneticPr fontId="1" type="noConversion"/>
  </si>
  <si>
    <t>승강기 이용료</t>
    <phoneticPr fontId="1" type="noConversion"/>
  </si>
  <si>
    <t>관리사무소</t>
    <phoneticPr fontId="1" type="noConversion"/>
  </si>
  <si>
    <t>식</t>
    <phoneticPr fontId="1" type="noConversion"/>
  </si>
  <si>
    <t>탄성코트</t>
    <phoneticPr fontId="1" type="noConversion"/>
  </si>
  <si>
    <t>베란다</t>
    <phoneticPr fontId="1" type="noConversion"/>
  </si>
  <si>
    <t>화장실</t>
    <phoneticPr fontId="1" type="noConversion"/>
  </si>
  <si>
    <t>욕조 부위</t>
    <phoneticPr fontId="1" type="noConversion"/>
  </si>
  <si>
    <t>욕조 샤워기</t>
    <phoneticPr fontId="1" type="noConversion"/>
  </si>
  <si>
    <t>도어체크</t>
    <phoneticPr fontId="1" type="noConversion"/>
  </si>
  <si>
    <t>현관문</t>
    <phoneticPr fontId="1" type="noConversion"/>
  </si>
  <si>
    <t>부자재 및 공구손료 포함</t>
    <phoneticPr fontId="1" type="noConversion"/>
  </si>
  <si>
    <t>개</t>
    <phoneticPr fontId="1" type="noConversion"/>
  </si>
  <si>
    <t>방 1</t>
    <phoneticPr fontId="1" type="noConversion"/>
  </si>
  <si>
    <t>주방</t>
    <phoneticPr fontId="1" type="noConversion"/>
  </si>
  <si>
    <t>거실</t>
    <phoneticPr fontId="1" type="noConversion"/>
  </si>
  <si>
    <t>자동확산소화기</t>
    <phoneticPr fontId="1" type="noConversion"/>
  </si>
  <si>
    <t>단창철거</t>
    <phoneticPr fontId="1" type="noConversion"/>
  </si>
  <si>
    <t>창호 ①</t>
    <phoneticPr fontId="1" type="noConversion"/>
  </si>
  <si>
    <t>이중창철거</t>
    <phoneticPr fontId="1" type="noConversion"/>
  </si>
  <si>
    <t>pvc이중창 / 자재</t>
    <phoneticPr fontId="1" type="noConversion"/>
  </si>
  <si>
    <t>창호 ②</t>
    <phoneticPr fontId="1" type="noConversion"/>
  </si>
  <si>
    <t>창호 ③</t>
    <phoneticPr fontId="1" type="noConversion"/>
  </si>
  <si>
    <t>창호 ④</t>
    <phoneticPr fontId="1" type="noConversion"/>
  </si>
  <si>
    <t>창호 ⑤</t>
    <phoneticPr fontId="1" type="noConversion"/>
  </si>
  <si>
    <t>도배철거(천장)</t>
    <phoneticPr fontId="1" type="noConversion"/>
  </si>
  <si>
    <t>도배철거(벽)</t>
    <phoneticPr fontId="1" type="noConversion"/>
  </si>
  <si>
    <t>방 1</t>
    <phoneticPr fontId="1" type="noConversion"/>
  </si>
  <si>
    <t>거실</t>
    <phoneticPr fontId="1" type="noConversion"/>
  </si>
  <si>
    <t>주방</t>
    <phoneticPr fontId="1" type="noConversion"/>
  </si>
  <si>
    <t>방 2</t>
    <phoneticPr fontId="1" type="noConversion"/>
  </si>
  <si>
    <t>방 3</t>
    <phoneticPr fontId="1" type="noConversion"/>
  </si>
  <si>
    <t>거실 및 주방</t>
    <phoneticPr fontId="1" type="noConversion"/>
  </si>
  <si>
    <t>도어 ⓐ</t>
    <phoneticPr fontId="1" type="noConversion"/>
  </si>
  <si>
    <t>도어 ⓑ</t>
    <phoneticPr fontId="1" type="noConversion"/>
  </si>
  <si>
    <t>화장실</t>
    <phoneticPr fontId="1" type="noConversion"/>
  </si>
  <si>
    <t>거실 천장 일부</t>
    <phoneticPr fontId="1" type="noConversion"/>
  </si>
  <si>
    <t>도어락</t>
    <phoneticPr fontId="1" type="noConversion"/>
  </si>
  <si>
    <t>현관문</t>
    <phoneticPr fontId="1" type="noConversion"/>
  </si>
  <si>
    <t>롤방충망</t>
    <phoneticPr fontId="1" type="noConversion"/>
  </si>
  <si>
    <t>장판철거</t>
    <phoneticPr fontId="1" type="noConversion"/>
  </si>
  <si>
    <t>방 1</t>
    <phoneticPr fontId="1" type="noConversion"/>
  </si>
  <si>
    <t>방 2</t>
    <phoneticPr fontId="1" type="noConversion"/>
  </si>
  <si>
    <t>주방</t>
    <phoneticPr fontId="1" type="noConversion"/>
  </si>
  <si>
    <t>주방 바닥</t>
    <phoneticPr fontId="1" type="noConversion"/>
  </si>
  <si>
    <t>자동확산소화기</t>
    <phoneticPr fontId="1" type="noConversion"/>
  </si>
  <si>
    <t>키큰장</t>
    <phoneticPr fontId="1" type="noConversion"/>
  </si>
  <si>
    <t>하부 수납장</t>
    <phoneticPr fontId="1" type="noConversion"/>
  </si>
  <si>
    <t>주방 천장</t>
    <phoneticPr fontId="1" type="noConversion"/>
  </si>
  <si>
    <t>싱크대</t>
    <phoneticPr fontId="1" type="noConversion"/>
  </si>
  <si>
    <t>이중창철거</t>
    <phoneticPr fontId="1" type="noConversion"/>
  </si>
  <si>
    <t>창호 ①</t>
    <phoneticPr fontId="1" type="noConversion"/>
  </si>
  <si>
    <t>창호 ②</t>
    <phoneticPr fontId="1" type="noConversion"/>
  </si>
  <si>
    <t>단창철거</t>
    <phoneticPr fontId="1" type="noConversion"/>
  </si>
  <si>
    <t>창호 ③</t>
    <phoneticPr fontId="1" type="noConversion"/>
  </si>
  <si>
    <t>방범창</t>
    <phoneticPr fontId="1" type="noConversion"/>
  </si>
  <si>
    <t>창호 ④ (1층 할머니방)</t>
    <phoneticPr fontId="1" type="noConversion"/>
  </si>
  <si>
    <t>창호 ⑤ (1층 할머니방)</t>
    <phoneticPr fontId="1" type="noConversion"/>
  </si>
  <si>
    <t>도어 ⓐ, ⓑ, ⓒ, ⓓ</t>
    <phoneticPr fontId="1" type="noConversion"/>
  </si>
  <si>
    <t>도어 ⓓ 하부</t>
    <phoneticPr fontId="1" type="noConversion"/>
  </si>
  <si>
    <t>옥상면</t>
    <phoneticPr fontId="1" type="noConversion"/>
  </si>
  <si>
    <t>방 2 벽면 일부 (도면참조)</t>
    <phoneticPr fontId="1" type="noConversion"/>
  </si>
  <si>
    <t>도면참조</t>
    <phoneticPr fontId="1" type="noConversion"/>
  </si>
  <si>
    <t>싱크대 배수관</t>
    <phoneticPr fontId="1" type="noConversion"/>
  </si>
  <si>
    <t>뿜칠</t>
    <phoneticPr fontId="1" type="noConversion"/>
  </si>
  <si>
    <t>석면부담금</t>
    <phoneticPr fontId="1" type="noConversion"/>
  </si>
  <si>
    <t>임금채권부담금</t>
    <phoneticPr fontId="1" type="noConversion"/>
  </si>
  <si>
    <t>공 사 원 가 계 산 서</t>
  </si>
  <si>
    <t>2026 하반기 주거환경개선공사</t>
    <phoneticPr fontId="1" type="noConversion"/>
  </si>
  <si>
    <t>비        목</t>
  </si>
  <si>
    <t>금      액</t>
  </si>
  <si>
    <t>구        성        비</t>
  </si>
  <si>
    <t>순   공   사   원   가</t>
  </si>
  <si>
    <t>재   료   비</t>
  </si>
  <si>
    <t>직  접  재  료  비</t>
  </si>
  <si>
    <t>간  접  재  료  비</t>
  </si>
  <si>
    <t>작업설, 부산물(△)</t>
  </si>
  <si>
    <t>[ 소          계 ]</t>
  </si>
  <si>
    <t>노   무   비</t>
    <phoneticPr fontId="1" type="noConversion"/>
  </si>
  <si>
    <t>직  접  노  무  비</t>
  </si>
  <si>
    <t>간  접  노  무  비</t>
  </si>
  <si>
    <t>직접노무비 * 17.5%</t>
    <phoneticPr fontId="1" type="noConversion"/>
  </si>
  <si>
    <t>경        비</t>
  </si>
  <si>
    <t>기   계    경   비</t>
  </si>
  <si>
    <t>산  재  보  험  료</t>
  </si>
  <si>
    <t>노무비 * 3.56%</t>
  </si>
  <si>
    <t>고  용  보  험  료</t>
  </si>
  <si>
    <t>노무비 * 1.01%</t>
  </si>
  <si>
    <t>국민  건강  보험료</t>
  </si>
  <si>
    <t>1개월 이상</t>
  </si>
  <si>
    <t>국민  연금  보험료</t>
  </si>
  <si>
    <t>노인장기요양보험료</t>
  </si>
  <si>
    <t>산업안전보건관리비</t>
  </si>
  <si>
    <t>(재료비+직노) * 3.11%</t>
  </si>
  <si>
    <t>2천만원 이상</t>
  </si>
  <si>
    <t>환  경  보  전  비</t>
  </si>
  <si>
    <t>(재료비+직노+기계경비) * 0.3%</t>
  </si>
  <si>
    <t>석면분담금</t>
    <phoneticPr fontId="1" type="noConversion"/>
  </si>
  <si>
    <t>노무비 * 0.006%</t>
    <phoneticPr fontId="1" type="noConversion"/>
  </si>
  <si>
    <t>임금채권부담금</t>
    <phoneticPr fontId="1" type="noConversion"/>
  </si>
  <si>
    <t>노무비 * 0.09%</t>
    <phoneticPr fontId="1" type="noConversion"/>
  </si>
  <si>
    <t>기   타    경   비</t>
  </si>
  <si>
    <t>(재료비+노무비) * 5.0%</t>
    <phoneticPr fontId="1" type="noConversion"/>
  </si>
  <si>
    <t xml:space="preserve">        계</t>
  </si>
  <si>
    <t>일  반  관  리  비</t>
  </si>
  <si>
    <t>계 * 8%</t>
    <phoneticPr fontId="1" type="noConversion"/>
  </si>
  <si>
    <t xml:space="preserve">총원가 </t>
    <phoneticPr fontId="1" type="noConversion"/>
  </si>
  <si>
    <t>이              윤</t>
  </si>
  <si>
    <t>(노무비+경비+일반관리비) * 15%</t>
  </si>
  <si>
    <t>공   급    가   액</t>
  </si>
  <si>
    <t>부  가  가  치  세</t>
  </si>
  <si>
    <t>공급가액 * 10%</t>
  </si>
  <si>
    <t>도      급      액</t>
  </si>
  <si>
    <t>총   공   사    비</t>
  </si>
  <si>
    <t>계</t>
    <phoneticPr fontId="1" type="noConversion"/>
  </si>
  <si>
    <t>인천</t>
    <phoneticPr fontId="1" type="noConversion"/>
  </si>
  <si>
    <t>김OO</t>
    <phoneticPr fontId="1" type="noConversion"/>
  </si>
  <si>
    <t>이OO</t>
    <phoneticPr fontId="1" type="noConversion"/>
  </si>
  <si>
    <t>류OO</t>
    <phoneticPr fontId="1" type="noConversion"/>
  </si>
  <si>
    <t>홍OO</t>
    <phoneticPr fontId="1" type="noConversion"/>
  </si>
  <si>
    <t>인천광역시 부평구 경원대로</t>
    <phoneticPr fontId="1" type="noConversion"/>
  </si>
  <si>
    <t xml:space="preserve">인천광역시 계양구 박촌로 </t>
    <phoneticPr fontId="1" type="noConversion"/>
  </si>
  <si>
    <t>인천광역시 미추홀구 미추홀대로646번길</t>
    <phoneticPr fontId="1" type="noConversion"/>
  </si>
  <si>
    <t xml:space="preserve">인천광역시 남동구 호구포로 </t>
    <phoneticPr fontId="1" type="noConversion"/>
  </si>
  <si>
    <t>인천광역시 중구 축항대로86번길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</si>
</sst>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,###;\-#,###;#;"/>
    <numFmt numFmtId="178" formatCode="#,##0.00#"/>
    <numFmt numFmtId="179" formatCode="#,##0.0"/>
    <numFmt numFmtId="180" formatCode="#,##0.0;\-#,##0.0;#"/>
    <numFmt numFmtId="181" formatCode="#,##0;\-#,##0;#"/>
    <numFmt numFmtId="182" formatCode="#,##0.00#;\-#,##0.00#;#"/>
    <numFmt numFmtId="183" formatCode="#,##0.00;\-#,##0.00;#"/>
    <numFmt numFmtId="185" formatCode="_-* #,##0.0_-;\-* #,##0.0_-;_-* &quot;-&quot;_-;_-@_-"/>
    <numFmt numFmtId="186" formatCode="\ "/>
    <numFmt numFmtId="187" formatCode="#,##0.000"/>
    <numFmt numFmtId="188" formatCode="&quot;₩&quot;\!\$#\!\,##0_);[Red]&quot;₩&quot;\!\(&quot;₩&quot;\!\$#\!\,##0&quot;₩&quot;\!\)"/>
    <numFmt numFmtId="189" formatCode="_ * #,##0_ ;_ * \-#,##0_ ;_ * &quot;-&quot;_ ;_ @_ "/>
    <numFmt numFmtId="190" formatCode="_(&quot;$&quot;* #,##0_);_(&quot;$&quot;* \(#,##0\);_(&quot;$&quot;* &quot;-&quot;_);_(@_)"/>
    <numFmt numFmtId="191" formatCode="0\!.0000000000000000"/>
    <numFmt numFmtId="192" formatCode="&quot;$&quot;#\!\,##0\!.00_);[Red]&quot;₩&quot;\!\(&quot;$&quot;#\!\,##0\!.00&quot;₩&quot;\!\)"/>
    <numFmt numFmtId="193" formatCode="&quot;(&quot;###.00&quot;)&quot;"/>
    <numFmt numFmtId="194" formatCode="#."/>
    <numFmt numFmtId="195" formatCode="_ * #,##0.00_ ;_ * &quot;₩&quot;&quot;₩&quot;&quot;₩&quot;&quot;₩&quot;&quot;₩&quot;&quot;₩&quot;&quot;₩&quot;\-#,##0.00_ ;_ * &quot;-&quot;??_ ;_ @_ "/>
    <numFmt numFmtId="196" formatCode="&quot;₩&quot;#,##0;[Red]&quot;₩&quot;&quot;₩&quot;&quot;₩&quot;&quot;₩&quot;&quot;₩&quot;&quot;₩&quot;&quot;₩&quot;&quot;₩&quot;\-#,##0"/>
    <numFmt numFmtId="197" formatCode="&quot;₩&quot;#,##0;[Red]&quot;₩&quot;&quot;₩&quot;\-#,##0"/>
    <numFmt numFmtId="198" formatCode="_-* #,##0.00_-;&quot;₩&quot;\!\-* #,##0.00_-;_-* &quot;-&quot;??_-;_-@_-"/>
    <numFmt numFmtId="199" formatCode="_-* #,##0_-;&quot;₩&quot;\!\-* #,##0_-;_-* &quot;-&quot;_-;_-@_-"/>
    <numFmt numFmtId="200" formatCode="[Red]\+#;[Red]\-#;[Red]0"/>
    <numFmt numFmtId="201" formatCode="#,##0;[Red]&quot;△&quot;#,##0"/>
    <numFmt numFmtId="202" formatCode="#,##0_ ;[Red]&quot;△&quot;#,##0\ "/>
    <numFmt numFmtId="203" formatCode="0.00;[Red]0.00"/>
    <numFmt numFmtId="204" formatCode="0.00_);[Red]\(0.00\)"/>
    <numFmt numFmtId="205" formatCode="_-* #,##0.0_-;&quot;₩&quot;\!\-* #,##0.0_-;_-* &quot;-&quot;_-;_-@_-"/>
    <numFmt numFmtId="206" formatCode="#,##0;[Red]&quot;-&quot;#,##0"/>
    <numFmt numFmtId="207" formatCode="#,##0.0;[Red]#,##0.0;&quot; &quot;"/>
    <numFmt numFmtId="208" formatCode="0\ \ "/>
    <numFmt numFmtId="209" formatCode="#,##0\ \ "/>
    <numFmt numFmtId="210" formatCode="0.0000%"/>
    <numFmt numFmtId="211" formatCode="#,##0.0000"/>
    <numFmt numFmtId="212" formatCode="_(* #,##0_);_(* \(#,##0\);_(* &quot;-&quot;_);_(@_)"/>
    <numFmt numFmtId="213" formatCode="0.0000"/>
    <numFmt numFmtId="214" formatCode="#,##0,"/>
    <numFmt numFmtId="215" formatCode="0.000"/>
    <numFmt numFmtId="216" formatCode="#,##0.00;[Red]#,##0.00;&quot; &quot;"/>
    <numFmt numFmtId="217" formatCode="&quot;₩&quot;#,##0.00;&quot;₩&quot;\-#,##0.00"/>
    <numFmt numFmtId="218" formatCode="#,##0.00_);[Red]\(#,##0.00\)"/>
    <numFmt numFmtId="219" formatCode="&quot;$&quot;#,##0.00_);\(&quot;$&quot;#,##0.00\)"/>
    <numFmt numFmtId="220" formatCode="_ &quot;₩&quot;* #,##0_ ;_ &quot;₩&quot;* \-#,##0_ ;_ &quot;₩&quot;* &quot;-&quot;_ ;_ @_ "/>
    <numFmt numFmtId="221" formatCode="_ &quot;₩&quot;* #,##0.00_ ;_ &quot;₩&quot;* \-#,##0.00_ ;_ &quot;₩&quot;* &quot;-&quot;??_ ;_ @_ "/>
    <numFmt numFmtId="222" formatCode="0000000000000"/>
    <numFmt numFmtId="223" formatCode="_-* #,##0.0000_-;\-* #,##0.0000_-;_-* &quot;-&quot;??_-;_-@_-"/>
    <numFmt numFmtId="224" formatCode="0.0"/>
    <numFmt numFmtId="225" formatCode="&quot;(&quot;\ #,##0&quot;)&quot;"/>
    <numFmt numFmtId="226" formatCode="_ * #,##0.00_ ;_ * \-#,##0.00_ ;_ * &quot;-&quot;??_ ;_ @_ "/>
    <numFmt numFmtId="227" formatCode="#,##0.00_ "/>
    <numFmt numFmtId="228" formatCode="&quot;$&quot;#,##0_);\(&quot;$&quot;#,##0\)"/>
    <numFmt numFmtId="229" formatCode="_(* #,##0_);_(* &quot;₩&quot;&quot;₩&quot;&quot;₩&quot;&quot;₩&quot;&quot;₩&quot;&quot;₩&quot;\(#,##0&quot;₩&quot;&quot;₩&quot;&quot;₩&quot;&quot;₩&quot;&quot;₩&quot;&quot;₩&quot;\);_(* &quot;-&quot;_);_(@_)"/>
    <numFmt numFmtId="230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31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32" formatCode="&quot;₩&quot;#,##0;&quot;₩&quot;&quot;₩&quot;&quot;₩&quot;&quot;₩&quot;&quot;₩&quot;\-&quot;₩&quot;#,##0"/>
    <numFmt numFmtId="233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34" formatCode="&quot;₩&quot;#,##0;[Red]&quot;₩&quot;&quot;₩&quot;&quot;₩&quot;&quot;₩&quot;&quot;₩&quot;\-&quot;₩&quot;#,##0"/>
    <numFmt numFmtId="235" formatCode="#,##0.00&quot; F&quot;_);[Red]\(#,##0.00&quot; F&quot;\)"/>
    <numFmt numFmtId="236" formatCode="0.000000"/>
    <numFmt numFmtId="237" formatCode="#,##0.00\ &quot;Pts&quot;;\-#,##0.00\ &quot;Pts&quot;"/>
    <numFmt numFmtId="238" formatCode="&quot;$&quot;#,##0;[Red]\-&quot;$&quot;#,##0"/>
    <numFmt numFmtId="239" formatCode="m\o\n\th\ d\,\ yyyy"/>
    <numFmt numFmtId="240" formatCode="0\ &quot;EA&quot;"/>
    <numFmt numFmtId="241" formatCode="&quot;₩&quot;#,##0;[Red]&quot;₩&quot;&quot;₩&quot;&quot;₩&quot;&quot;₩&quot;&quot;₩&quot;&quot;₩&quot;&quot;₩&quot;&quot;₩&quot;&quot;₩&quot;\-#,##0"/>
    <numFmt numFmtId="242" formatCode="0.00000000_ "/>
    <numFmt numFmtId="243" formatCode="_-[$€-2]* #,##0.00_-;&quot;₩&quot;\!\-[$€-2]* #,##0.00_-;_-[$€-2]* &quot;-&quot;??_-"/>
    <numFmt numFmtId="244" formatCode="_-* #,##0.0_-;\-* #,##0.0_-;_-* &quot;-&quot;??_-;_-@_-"/>
    <numFmt numFmtId="245" formatCode="#,##0.0000;[Red]\-#,##0.0000"/>
    <numFmt numFmtId="246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7" formatCode="#,##0.000_);&quot;₩&quot;&quot;₩&quot;&quot;₩&quot;&quot;₩&quot;&quot;₩&quot;&quot;₩&quot;\(#,##0.000&quot;₩&quot;&quot;₩&quot;&quot;₩&quot;&quot;₩&quot;&quot;₩&quot;&quot;₩&quot;\)"/>
    <numFmt numFmtId="248" formatCode="_-* #,##0.00\ &quot;Kc&quot;_-;\-* #,##0.00\ &quot;Kc&quot;_-;_-* &quot;-&quot;??\ &quot;Kc&quot;_-;_-@_-"/>
    <numFmt numFmtId="249" formatCode="General_)"/>
    <numFmt numFmtId="250" formatCode="0.00;0.00;\-"/>
    <numFmt numFmtId="251" formatCode="&quot;Fr.&quot;\ #,##0;[Red]&quot;Fr.&quot;\ \-#,##0"/>
    <numFmt numFmtId="252" formatCode="&quot;Fr.&quot;\ #,##0.00;[Red]&quot;Fr.&quot;\ \-#,##0.00"/>
    <numFmt numFmtId="253" formatCode="#,##0.00&quot;?_);\(#,##0.00&quot;&quot;?&quot;\)"/>
    <numFmt numFmtId="254" formatCode="0.00000%"/>
    <numFmt numFmtId="255" formatCode="&quot;₩&quot;#,##0;[Red]&quot;₩&quot;&quot;₩&quot;&quot;₩&quot;&quot;₩&quot;&quot;₩&quot;&quot;₩&quot;&quot;₩&quot;\-#,##0"/>
    <numFmt numFmtId="256" formatCode="_-* #,##0\ &quot;Pts&quot;_-;\-* #,##0\ &quot;Pts&quot;_-;_-* &quot;-&quot;\ &quot;Pts&quot;_-;_-@_-"/>
    <numFmt numFmtId="257" formatCode="_*\ ??_-"/>
    <numFmt numFmtId="258" formatCode="0.0_)"/>
    <numFmt numFmtId="259" formatCode="&quot;₩&quot;#,##0.00;&quot;₩&quot;&quot;₩&quot;&quot;₩&quot;&quot;₩&quot;&quot;₩&quot;\-&quot;₩&quot;#,##0.00"/>
    <numFmt numFmtId="260" formatCode="&quot;₩&quot;#,##0.00;[Red]&quot;₩&quot;&quot;₩&quot;&quot;₩&quot;&quot;₩&quot;&quot;₩&quot;\-&quot;₩&quot;#,##0.00"/>
    <numFmt numFmtId="261" formatCode="0\ &quot;t&quot;"/>
    <numFmt numFmtId="262" formatCode="_-&quot;£&quot;* #,##0_-;\-&quot;£&quot;* #,##0_-;_-&quot;£&quot;* &quot;-&quot;_-;_-@_-"/>
    <numFmt numFmtId="263" formatCode="#,##0.0_%;[Red]&quot;₩&quot;&quot;₩&quot;&quot;₩&quot;&quot;₩&quot;&quot;₩&quot;&quot;₩&quot;\(#,##0.0%&quot;₩&quot;&quot;₩&quot;&quot;₩&quot;&quot;₩&quot;&quot;₩&quot;&quot;₩&quot;\)"/>
    <numFmt numFmtId="264" formatCode="_-&quot;£&quot;* #,##0.00_-;\-&quot;£&quot;* #,##0.00_-;_-&quot;£&quot;* &quot;-&quot;??_-;_-@_-"/>
    <numFmt numFmtId="265" formatCode="#,##0\ &quot;DM&quot;;[Red]\-#,##0\ &quot;DM&quot;"/>
    <numFmt numFmtId="266" formatCode="#,##0.00\ &quot;DM&quot;;[Red]\-#,##0.00\ &quot;DM&quot;"/>
    <numFmt numFmtId="267" formatCode="#,##0_);[Red]\(#,##0\)"/>
    <numFmt numFmtId="268" formatCode="&quot;₩&quot;#,##0;&quot;₩&quot;&quot;₩&quot;&quot;₩&quot;&quot;₩&quot;&quot;₩&quot;&quot;₩&quot;\!\!\-#,##0"/>
    <numFmt numFmtId="269" formatCode="#,##0;[Red]#,##0"/>
    <numFmt numFmtId="270" formatCode="0.0%;[Red]&quot;△&quot;0.0%"/>
    <numFmt numFmtId="271" formatCode="0.00%;[Red]&quot;△&quot;0.00%"/>
    <numFmt numFmtId="272" formatCode="#,##0_ ;[Red]\-#,##0\ "/>
    <numFmt numFmtId="273" formatCode="0.0%"/>
    <numFmt numFmtId="274" formatCode="_-* #,##0_-;\-* #,##0_-;_-* &quot;-&quot;??_-;_-@_-"/>
    <numFmt numFmtId="275" formatCode="0.000_ "/>
    <numFmt numFmtId="276" formatCode="0_ "/>
    <numFmt numFmtId="277" formatCode="#,##0_ "/>
    <numFmt numFmtId="278" formatCode="#,##0&quot;칸&quot;"/>
    <numFmt numFmtId="279" formatCode="0.0_);[Red]\(0.0\)"/>
    <numFmt numFmtId="280" formatCode="_-* #,##0;\-* #,##0;_-* &quot;-&quot;;_-@"/>
    <numFmt numFmtId="281" formatCode="0.000\ "/>
    <numFmt numFmtId="282" formatCode="_ &quot;₩&quot;* #,##0_ ;_ &quot;₩&quot;* &quot;₩&quot;&quot;₩&quot;&quot;₩&quot;&quot;₩&quot;\-#,##0_ ;_ &quot;₩&quot;* &quot;-&quot;_ ;_ @_ "/>
    <numFmt numFmtId="283" formatCode="&quot;₩&quot;#,##0.00;&quot;₩&quot;&quot;₩&quot;&quot;₩&quot;&quot;₩&quot;&quot;₩&quot;\-#,##0.00"/>
    <numFmt numFmtId="284" formatCode="_ &quot;₩&quot;* #,##0.00_ ;_ &quot;₩&quot;* &quot;₩&quot;&quot;₩&quot;\-#,##0.00_ ;_ &quot;₩&quot;* &quot;-&quot;??_ ;_ @_ "/>
    <numFmt numFmtId="285" formatCode="&quot;(@&quot;#0.0&quot;)&quot;"/>
    <numFmt numFmtId="286" formatCode="_ &quot;₩&quot;* #,##0_ ;_ &quot;₩&quot;* &quot;₩&quot;\-#,##0_ ;_ &quot;₩&quot;* &quot;-&quot;_ ;_ @_ "/>
    <numFmt numFmtId="287" formatCode="&quot;  &quot;@"/>
    <numFmt numFmtId="288" formatCode="0.00\ &quot;)&quot;"/>
    <numFmt numFmtId="289" formatCode="0.00\ &quot;)]&quot;"/>
    <numFmt numFmtId="290" formatCode="#\!\,##0;&quot;₩&quot;\!\-#\!\,##0\!.00"/>
    <numFmt numFmtId="291" formatCode="#,##0;\-#,##0.00"/>
    <numFmt numFmtId="292" formatCode="0_);[Red]\(0\)"/>
    <numFmt numFmtId="293" formatCode="000.000"/>
    <numFmt numFmtId="294" formatCode="#,##0.00;[Red]&quot;-&quot;#,##0.00"/>
    <numFmt numFmtId="295" formatCode="#,##0;&quot;-&quot;#,##0"/>
    <numFmt numFmtId="296" formatCode="&quot;kr&quot;\ #,##0;&quot;kr&quot;\ \-#,##0"/>
    <numFmt numFmtId="297" formatCode="yy&quot;년&quot;&quot;₩&quot;&quot;₩&quot;&quot;₩&quot;&quot;₩&quot;&quot;₩&quot;&quot;₩&quot;\ mm&quot;월&quot;&quot;₩&quot;&quot;₩&quot;&quot;₩&quot;&quot;₩&quot;&quot;₩&quot;&quot;₩&quot;\ dd&quot;일&quot;"/>
    <numFmt numFmtId="298" formatCode="&quot;₩&quot;#,##0.00;\!\-&quot;₩&quot;#,##0.00"/>
    <numFmt numFmtId="299" formatCode="&quot;₩&quot;#,##0.00;[Red]&quot;₩&quot;\!\!\-&quot;₩&quot;#,##0.00"/>
    <numFmt numFmtId="300" formatCode="_-&quot;₩&quot;* #,##0.00_-;\!\-&quot;₩&quot;* #,##0.00_-;_-&quot;₩&quot;* &quot;-&quot;??_-;_-@_-"/>
    <numFmt numFmtId="301" formatCode="&quot;₩&quot;#,##0;[Red]&quot;₩&quot;&quot;₩&quot;\!\!\-&quot;₩&quot;#,##0"/>
    <numFmt numFmtId="302" formatCode="_-* #,##0.00_-;&quot;₩&quot;&quot;₩&quot;&quot;₩&quot;\!\!\!\-* #,##0.00_-;_-* &quot;-&quot;??_-;_-@_-"/>
    <numFmt numFmtId="303" formatCode="_ * #,##0_ ;_ * &quot;₩&quot;&quot;₩&quot;\!\!\-#,##0_ ;_ * &quot;-&quot;??_ ;_ @_ "/>
    <numFmt numFmtId="304" formatCode="_-* #,##0_-;&quot;₩&quot;\!\!\-* #,##0_-;_-* &quot;-&quot;_-;_-@_-"/>
    <numFmt numFmtId="305" formatCode="&quot;₩&quot;#,##0;&quot;₩&quot;\!\-&quot;₩&quot;#,##0"/>
    <numFmt numFmtId="306" formatCode="&quot;₩&quot;#,##0.00;[Red]&quot;₩&quot;&quot;₩&quot;\!\!\-&quot;₩&quot;#,##0.00"/>
    <numFmt numFmtId="307" formatCode="&quot;₩&quot;#,##0;[Red]&quot;₩&quot;&quot;₩&quot;&quot;₩&quot;&quot;₩&quot;&quot;₩&quot;&quot;₩&quot;\!\!\-#,##0"/>
    <numFmt numFmtId="308" formatCode="0.000\ &quot;²&quot;"/>
    <numFmt numFmtId="309" formatCode="_ * #,##0_ ;_ * &quot;₩&quot;\!\-#,##0_ ;_ * &quot;-&quot;_ ;_ @_ "/>
    <numFmt numFmtId="310" formatCode="&quot;(&quot;\ 0.00"/>
    <numFmt numFmtId="311" formatCode="&quot;[(&quot;\ 0.00"/>
    <numFmt numFmtId="312" formatCode="_(* #,##0.00_);_(* \(#,##0.00\);_(* &quot;-&quot;??_);_(@_)"/>
    <numFmt numFmtId="313" formatCode="0.0_ "/>
    <numFmt numFmtId="314" formatCode="#,##0.0#####\ ;[Red]\-#,##0.0#####\ "/>
    <numFmt numFmtId="315" formatCode="_ * #,##0_ ;_ * &quot;₩&quot;&quot;₩&quot;&quot;₩&quot;&quot;₩&quot;\-#,##0_ ;_ * &quot;-&quot;_ ;_ @_ "/>
    <numFmt numFmtId="316" formatCode="&quot;&lt;&quot;#,##0&quot;&gt;&quot;"/>
    <numFmt numFmtId="317" formatCode="&quot;M-S3-014-&quot;\ ###&quot;&quot;\ "/>
    <numFmt numFmtId="318" formatCode="&quot;004-30-&quot;\ ###&quot;호&quot;\ "/>
    <numFmt numFmtId="319" formatCode="_-* #,##0.000_-;\-* #,##0.000_-;_-* &quot;-&quot;_-;_-@_-"/>
    <numFmt numFmtId="320" formatCode="&quot;M-S3-016-&quot;\ ###&quot;&quot;\ "/>
    <numFmt numFmtId="321" formatCode="&quot;M-S3-004-&quot;\ ###&quot;&quot;\ "/>
    <numFmt numFmtId="322" formatCode="_-* #,##0.00_-;&quot;₩&quot;&quot;₩&quot;&quot;₩&quot;&quot;₩&quot;\!\!\-* #,##0.00_-;_-* &quot;-&quot;??_-;_-@_-"/>
    <numFmt numFmtId="323" formatCode="_-&quot;₩&quot;* #,##0.00_-;&quot;₩&quot;&quot;₩&quot;&quot;₩&quot;&quot;₩&quot;\!\!\-&quot;₩&quot;* #,##0.00_-;_-&quot;₩&quot;* &quot;-&quot;??_-;_-@_-"/>
    <numFmt numFmtId="324" formatCode="&quot;₩&quot;#,##0.00;&quot;₩&quot;&quot;₩&quot;&quot;₩&quot;&quot;₩&quot;&quot;₩&quot;&quot;₩&quot;\!\!\-#,##0.00"/>
    <numFmt numFmtId="325" formatCode="#,##0;\△#,##0"/>
    <numFmt numFmtId="326" formatCode="0.000%"/>
    <numFmt numFmtId="327" formatCode="#,##0.000_ "/>
    <numFmt numFmtId="328" formatCode="#,##0.0_ "/>
  </numFmts>
  <fonts count="18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rgb="FFFF0000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2"/>
      <name val="굴림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0"/>
      <name val="굴림체"/>
      <family val="3"/>
      <charset val="129"/>
    </font>
    <font>
      <sz val="11"/>
      <name val="ⓒoUAAA¨u"/>
      <family val="1"/>
      <charset val="129"/>
    </font>
    <font>
      <sz val="10"/>
      <name val="Helv"/>
      <family val="2"/>
    </font>
    <font>
      <sz val="10"/>
      <name val="Arial Narrow"/>
      <family val="2"/>
    </font>
    <font>
      <sz val="10"/>
      <color indexed="8"/>
      <name val="Arial"/>
      <family val="2"/>
    </font>
    <font>
      <sz val="10"/>
      <name val="Book Antiqua"/>
      <family val="1"/>
    </font>
    <font>
      <sz val="1"/>
      <color indexed="16"/>
      <name val="Courier"/>
      <family val="3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¸iA¶"/>
      <family val="3"/>
      <charset val="129"/>
    </font>
    <font>
      <sz val="12"/>
      <name val="돋움"/>
      <family val="3"/>
      <charset val="129"/>
    </font>
    <font>
      <sz val="12"/>
      <name val="견명조"/>
      <family val="1"/>
      <charset val="129"/>
    </font>
    <font>
      <sz val="10"/>
      <name val="Courier New"/>
      <family val="3"/>
    </font>
    <font>
      <sz val="7"/>
      <name val="바탕체"/>
      <family val="1"/>
      <charset val="129"/>
    </font>
    <font>
      <sz val="10"/>
      <name val="굴림"/>
      <family val="3"/>
      <charset val="129"/>
    </font>
    <font>
      <sz val="12"/>
      <name val="¹UAAA¼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1"/>
      <name val="돋움"/>
      <family val="3"/>
      <charset val="129"/>
    </font>
    <font>
      <sz val="11"/>
      <color indexed="20"/>
      <name val="맑은 고딕"/>
      <family val="3"/>
      <charset val="129"/>
    </font>
    <font>
      <sz val="9"/>
      <name val="Arial"/>
      <family val="2"/>
    </font>
    <font>
      <b/>
      <sz val="10"/>
      <name val="MS Sans Serif"/>
      <family val="2"/>
    </font>
    <font>
      <sz val="12"/>
      <color indexed="32"/>
      <name val="MIN 훈민08체"/>
      <family val="3"/>
      <charset val="129"/>
    </font>
    <font>
      <sz val="12"/>
      <name val="¸íÁ¶"/>
      <family val="3"/>
      <charset val="129"/>
    </font>
    <font>
      <sz val="11"/>
      <name val="µ¸¿òÃ¼"/>
      <family val="3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color indexed="24"/>
      <name val="Arial"/>
      <family val="2"/>
    </font>
    <font>
      <sz val="10"/>
      <name val="MS Serif"/>
      <family val="1"/>
    </font>
    <font>
      <sz val="11"/>
      <name val="??"/>
      <family val="3"/>
    </font>
    <font>
      <sz val="10"/>
      <color indexed="16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i/>
      <sz val="11"/>
      <color indexed="23"/>
      <name val="맑은 고딕"/>
      <family val="3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1"/>
      <color indexed="56"/>
      <name val="맑은 고딕"/>
      <family val="3"/>
      <charset val="129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0"/>
      <color indexed="11"/>
      <name val="Helv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sz val="10"/>
      <color indexed="8"/>
      <name val="MS Sans Serif"/>
      <family val="2"/>
    </font>
    <font>
      <sz val="10"/>
      <name val="Futura Bk BT"/>
      <family val="2"/>
    </font>
    <font>
      <sz val="12"/>
      <color indexed="32"/>
      <name val="모음디"/>
      <family val="1"/>
      <charset val="129"/>
    </font>
    <font>
      <sz val="8"/>
      <name val="Helv"/>
      <family val="2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b/>
      <sz val="11"/>
      <name val="HY울릉도L"/>
      <family val="1"/>
      <charset val="129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sz val="10"/>
      <color indexed="10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b/>
      <sz val="1"/>
      <color indexed="8"/>
      <name val="Courier"/>
      <family val="3"/>
    </font>
    <font>
      <sz val="10"/>
      <name val="돋움"/>
      <family val="3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9"/>
      <color indexed="36"/>
      <name val="돋움체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name val="돋움체"/>
      <family val="3"/>
      <charset val="129"/>
    </font>
    <font>
      <sz val="10"/>
      <color indexed="10"/>
      <name val="돋움체"/>
      <family val="3"/>
      <charset val="129"/>
    </font>
    <font>
      <sz val="11"/>
      <name val="HY중고딕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9"/>
      <name val="새굴림"/>
      <family val="1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한컴바탕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12"/>
      <color indexed="81"/>
      <name val="Tahoma"/>
      <family val="2"/>
    </font>
    <font>
      <sz val="12"/>
      <color indexed="81"/>
      <name val="돋움"/>
      <family val="3"/>
      <charset val="129"/>
    </font>
    <font>
      <sz val="14"/>
      <color indexed="81"/>
      <name val="Tahoma"/>
      <family val="2"/>
    </font>
    <font>
      <sz val="14"/>
      <color indexed="81"/>
      <name val="돋움"/>
      <family val="3"/>
      <charset val="129"/>
    </font>
    <font>
      <sz val="18"/>
      <color indexed="81"/>
      <name val="Tahoma"/>
      <family val="2"/>
    </font>
    <font>
      <sz val="18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b/>
      <u/>
      <sz val="16"/>
      <color theme="1"/>
      <name val="돋움체"/>
      <family val="3"/>
      <charset val="129"/>
    </font>
  </fonts>
  <fills count="4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gray0625">
        <fgColor indexed="15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15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9183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186" fontId="21" fillId="0" borderId="0" applyFill="0" applyBorder="0" applyProtection="0"/>
    <xf numFmtId="0" fontId="22" fillId="0" borderId="0"/>
    <xf numFmtId="0" fontId="23" fillId="0" borderId="0"/>
    <xf numFmtId="0" fontId="24" fillId="0" borderId="24">
      <alignment horizont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3" fontId="21" fillId="0" borderId="0">
      <alignment vertical="center"/>
    </xf>
    <xf numFmtId="179" fontId="21" fillId="0" borderId="0">
      <alignment vertical="center"/>
    </xf>
    <xf numFmtId="4" fontId="21" fillId="0" borderId="0">
      <alignment vertical="center"/>
    </xf>
    <xf numFmtId="187" fontId="21" fillId="0" borderId="0">
      <alignment vertical="center"/>
    </xf>
    <xf numFmtId="3" fontId="25" fillId="0" borderId="1"/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0" fontId="22" fillId="0" borderId="6">
      <alignment horizontal="centerContinuous" vertical="center"/>
    </xf>
    <xf numFmtId="188" fontId="24" fillId="0" borderId="0" applyFont="0" applyFill="0" applyBorder="0" applyAlignment="0" applyProtection="0"/>
    <xf numFmtId="189" fontId="25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1" fontId="26" fillId="0" borderId="0" applyNumberFormat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92" fontId="26" fillId="0" borderId="0" applyNumberFormat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1" fontId="26" fillId="0" borderId="0" applyNumberFormat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92" fontId="26" fillId="0" borderId="0" applyNumberFormat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0" fontId="26" fillId="0" borderId="0" applyFont="0" applyFill="0" applyBorder="0" applyAlignment="0" applyProtection="0"/>
    <xf numFmtId="0" fontId="27" fillId="0" borderId="0" applyFont="0" applyFill="0" applyBorder="0" applyAlignment="0" applyProtection="0">
      <alignment vertical="center"/>
    </xf>
    <xf numFmtId="193" fontId="27" fillId="0" borderId="0" applyFont="0" applyFill="0" applyBorder="0" applyAlignment="0" applyProtection="0">
      <alignment vertical="center"/>
    </xf>
    <xf numFmtId="40" fontId="21" fillId="0" borderId="47"/>
    <xf numFmtId="38" fontId="21" fillId="0" borderId="48">
      <alignment horizontal="right"/>
    </xf>
    <xf numFmtId="38" fontId="21" fillId="0" borderId="48">
      <alignment horizontal="right"/>
    </xf>
    <xf numFmtId="0" fontId="28" fillId="0" borderId="0" applyFont="0" applyFill="0" applyBorder="0" applyAlignment="0" applyProtection="0"/>
    <xf numFmtId="0" fontId="29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/>
    <xf numFmtId="0" fontId="30" fillId="0" borderId="0" applyNumberFormat="0" applyFill="0" applyBorder="0" applyAlignment="0" applyProtection="0"/>
    <xf numFmtId="0" fontId="14" fillId="0" borderId="49">
      <alignment vertical="center"/>
    </xf>
    <xf numFmtId="0" fontId="14" fillId="0" borderId="49">
      <alignment vertical="center"/>
    </xf>
    <xf numFmtId="0" fontId="26" fillId="0" borderId="49">
      <alignment vertical="center"/>
    </xf>
    <xf numFmtId="0" fontId="26" fillId="0" borderId="49">
      <alignment vertical="center"/>
    </xf>
    <xf numFmtId="0" fontId="30" fillId="0" borderId="0"/>
    <xf numFmtId="0" fontId="21" fillId="0" borderId="0"/>
    <xf numFmtId="0" fontId="30" fillId="0" borderId="0"/>
    <xf numFmtId="0" fontId="21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2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6" fillId="0" borderId="0"/>
    <xf numFmtId="0" fontId="32" fillId="0" borderId="0"/>
    <xf numFmtId="0" fontId="3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 applyFont="0" applyFill="0" applyBorder="0" applyAlignment="0" applyProtection="0"/>
    <xf numFmtId="0" fontId="30" fillId="0" borderId="0"/>
    <xf numFmtId="0" fontId="26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30" fillId="0" borderId="0"/>
    <xf numFmtId="0" fontId="30" fillId="0" borderId="0"/>
    <xf numFmtId="0" fontId="26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1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30" fillId="0" borderId="0"/>
    <xf numFmtId="0" fontId="26" fillId="0" borderId="0"/>
    <xf numFmtId="0" fontId="26" fillId="0" borderId="0"/>
    <xf numFmtId="0" fontId="30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0" fillId="0" borderId="0"/>
    <xf numFmtId="0" fontId="34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30" fillId="0" borderId="0"/>
    <xf numFmtId="0" fontId="32" fillId="0" borderId="0" applyFont="0" applyFill="0" applyBorder="0" applyAlignment="0" applyProtection="0"/>
    <xf numFmtId="0" fontId="21" fillId="0" borderId="0"/>
    <xf numFmtId="0" fontId="32" fillId="0" borderId="0" applyFont="0" applyFill="0" applyBorder="0" applyAlignment="0" applyProtection="0"/>
    <xf numFmtId="0" fontId="21" fillId="0" borderId="0"/>
    <xf numFmtId="0" fontId="32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2" fillId="0" borderId="0" applyFont="0" applyFill="0" applyBorder="0" applyAlignment="0" applyProtection="0"/>
    <xf numFmtId="0" fontId="21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2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34" fillId="0" borderId="0"/>
    <xf numFmtId="0" fontId="30" fillId="0" borderId="0"/>
    <xf numFmtId="0" fontId="26" fillId="0" borderId="0"/>
    <xf numFmtId="0" fontId="26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21" fillId="0" borderId="0"/>
    <xf numFmtId="0" fontId="34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30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30" fillId="0" borderId="0"/>
    <xf numFmtId="9" fontId="35" fillId="0" borderId="0" applyFont="0" applyFill="0" applyBorder="0" applyAlignment="0" applyProtection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21" fillId="0" borderId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34" fillId="0" borderId="0"/>
    <xf numFmtId="0" fontId="34" fillId="0" borderId="0"/>
    <xf numFmtId="0" fontId="34" fillId="0" borderId="0"/>
    <xf numFmtId="0" fontId="32" fillId="0" borderId="0" applyFont="0" applyFill="0" applyBorder="0" applyAlignment="0" applyProtection="0"/>
    <xf numFmtId="0" fontId="21" fillId="0" borderId="0"/>
    <xf numFmtId="0" fontId="34" fillId="0" borderId="0"/>
    <xf numFmtId="0" fontId="30" fillId="0" borderId="0"/>
    <xf numFmtId="0" fontId="21" fillId="0" borderId="0"/>
    <xf numFmtId="0" fontId="30" fillId="0" borderId="0"/>
    <xf numFmtId="0" fontId="21" fillId="0" borderId="0" applyFont="0" applyFill="0" applyBorder="0" applyAlignment="0" applyProtection="0"/>
    <xf numFmtId="0" fontId="30" fillId="0" borderId="0"/>
    <xf numFmtId="0" fontId="24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32" fillId="0" borderId="0"/>
    <xf numFmtId="0" fontId="21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0" fillId="0" borderId="0"/>
    <xf numFmtId="0" fontId="26" fillId="0" borderId="0"/>
    <xf numFmtId="0" fontId="21" fillId="0" borderId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34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34" fillId="0" borderId="0"/>
    <xf numFmtId="0" fontId="30" fillId="0" borderId="0"/>
    <xf numFmtId="189" fontId="21" fillId="0" borderId="0" applyFont="0" applyFill="0" applyBorder="0" applyAlignment="0" applyProtection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1" fillId="0" borderId="0"/>
    <xf numFmtId="0" fontId="30" fillId="0" borderId="0"/>
    <xf numFmtId="189" fontId="25" fillId="0" borderId="0" applyFont="0" applyFill="0" applyBorder="0" applyAlignment="0" applyProtection="0"/>
    <xf numFmtId="0" fontId="30" fillId="0" borderId="0"/>
    <xf numFmtId="0" fontId="30" fillId="0" borderId="0"/>
    <xf numFmtId="0" fontId="34" fillId="0" borderId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26" fillId="0" borderId="0" applyFont="0" applyFill="0" applyBorder="0" applyAlignment="0" applyProtection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33" fillId="0" borderId="0"/>
    <xf numFmtId="0" fontId="32" fillId="0" borderId="0"/>
    <xf numFmtId="0" fontId="33" fillId="0" borderId="0"/>
    <xf numFmtId="0" fontId="30" fillId="0" borderId="0"/>
    <xf numFmtId="0" fontId="34" fillId="0" borderId="0"/>
    <xf numFmtId="0" fontId="3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21" fillId="0" borderId="0"/>
    <xf numFmtId="0" fontId="21" fillId="0" borderId="0"/>
    <xf numFmtId="0" fontId="32" fillId="0" borderId="0" applyFont="0" applyFill="0" applyBorder="0" applyAlignment="0" applyProtection="0"/>
    <xf numFmtId="0" fontId="2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21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3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4" fillId="0" borderId="0"/>
    <xf numFmtId="0" fontId="30" fillId="0" borderId="0"/>
    <xf numFmtId="0" fontId="30" fillId="0" borderId="0"/>
    <xf numFmtId="189" fontId="25" fillId="0" borderId="0" applyFont="0" applyFill="0" applyBorder="0" applyAlignment="0" applyProtection="0"/>
    <xf numFmtId="0" fontId="30" fillId="0" borderId="0"/>
    <xf numFmtId="189" fontId="37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34" fillId="0" borderId="0"/>
    <xf numFmtId="0" fontId="34" fillId="0" borderId="0"/>
    <xf numFmtId="0" fontId="30" fillId="0" borderId="0"/>
    <xf numFmtId="0" fontId="30" fillId="0" borderId="0"/>
    <xf numFmtId="0" fontId="30" fillId="0" borderId="0"/>
    <xf numFmtId="0" fontId="24" fillId="0" borderId="0"/>
    <xf numFmtId="0" fontId="24" fillId="0" borderId="0"/>
    <xf numFmtId="0" fontId="30" fillId="0" borderId="0"/>
    <xf numFmtId="0" fontId="24" fillId="0" borderId="0"/>
    <xf numFmtId="0" fontId="30" fillId="0" borderId="0"/>
    <xf numFmtId="0" fontId="30" fillId="0" borderId="0"/>
    <xf numFmtId="0" fontId="24" fillId="0" borderId="0"/>
    <xf numFmtId="0" fontId="24" fillId="0" borderId="0"/>
    <xf numFmtId="0" fontId="24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189" fontId="21" fillId="0" borderId="0" applyFont="0" applyFill="0" applyBorder="0" applyAlignment="0" applyProtection="0"/>
    <xf numFmtId="0" fontId="26" fillId="0" borderId="0"/>
    <xf numFmtId="0" fontId="30" fillId="0" borderId="0"/>
    <xf numFmtId="0" fontId="34" fillId="0" borderId="0"/>
    <xf numFmtId="0" fontId="30" fillId="0" borderId="0"/>
    <xf numFmtId="0" fontId="30" fillId="0" borderId="0"/>
    <xf numFmtId="0" fontId="32" fillId="0" borderId="0"/>
    <xf numFmtId="0" fontId="26" fillId="0" borderId="0"/>
    <xf numFmtId="0" fontId="26" fillId="0" borderId="0"/>
    <xf numFmtId="0" fontId="26" fillId="0" borderId="0"/>
    <xf numFmtId="9" fontId="35" fillId="0" borderId="0" applyFont="0" applyFill="0" applyBorder="0" applyAlignment="0" applyProtection="0"/>
    <xf numFmtId="0" fontId="34" fillId="0" borderId="0"/>
    <xf numFmtId="0" fontId="33" fillId="0" borderId="0"/>
    <xf numFmtId="0" fontId="30" fillId="0" borderId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30" fillId="0" borderId="0"/>
    <xf numFmtId="189" fontId="37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194" fontId="38" fillId="0" borderId="0">
      <protection locked="0"/>
    </xf>
    <xf numFmtId="0" fontId="34" fillId="0" borderId="0"/>
    <xf numFmtId="0" fontId="33" fillId="0" borderId="0"/>
    <xf numFmtId="0" fontId="30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21" fillId="0" borderId="0"/>
    <xf numFmtId="0" fontId="22" fillId="0" borderId="0"/>
    <xf numFmtId="0" fontId="22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94" fontId="38" fillId="0" borderId="0">
      <protection locked="0"/>
    </xf>
    <xf numFmtId="0" fontId="30" fillId="0" borderId="0"/>
    <xf numFmtId="0" fontId="32" fillId="0" borderId="0" applyFont="0" applyFill="0" applyBorder="0" applyAlignment="0" applyProtection="0"/>
    <xf numFmtId="0" fontId="21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/>
    <xf numFmtId="0" fontId="34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4" fillId="0" borderId="0"/>
    <xf numFmtId="0" fontId="24" fillId="0" borderId="0"/>
    <xf numFmtId="0" fontId="30" fillId="0" borderId="0"/>
    <xf numFmtId="0" fontId="21" fillId="0" borderId="0"/>
    <xf numFmtId="0" fontId="30" fillId="0" borderId="0"/>
    <xf numFmtId="0" fontId="3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21" fillId="0" borderId="0"/>
    <xf numFmtId="0" fontId="2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30" fillId="0" borderId="0"/>
    <xf numFmtId="0" fontId="34" fillId="0" borderId="0"/>
    <xf numFmtId="0" fontId="24" fillId="0" borderId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1" fillId="0" borderId="0"/>
    <xf numFmtId="0" fontId="32" fillId="0" borderId="0" applyFont="0" applyFill="0" applyBorder="0" applyAlignment="0" applyProtection="0"/>
    <xf numFmtId="195" fontId="21" fillId="0" borderId="0" applyFont="0" applyFill="0" applyBorder="0" applyAlignment="0" applyProtection="0"/>
    <xf numFmtId="196" fontId="30" fillId="0" borderId="0" applyFont="0" applyFill="0" applyBorder="0" applyAlignment="0" applyProtection="0"/>
    <xf numFmtId="197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35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4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189" fontId="2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3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4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21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21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4" fillId="0" borderId="0"/>
    <xf numFmtId="0" fontId="34" fillId="0" borderId="0"/>
    <xf numFmtId="0" fontId="33" fillId="0" borderId="0"/>
    <xf numFmtId="0" fontId="33" fillId="0" borderId="0"/>
    <xf numFmtId="0" fontId="24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24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198" fontId="35" fillId="0" borderId="0" applyFont="0" applyFill="0" applyBorder="0" applyAlignment="0" applyProtection="0"/>
    <xf numFmtId="0" fontId="2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98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98" fontId="35" fillId="0" borderId="0" applyFont="0" applyFill="0" applyBorder="0" applyAlignment="0" applyProtection="0"/>
    <xf numFmtId="198" fontId="35" fillId="0" borderId="0" applyFont="0" applyFill="0" applyBorder="0" applyAlignment="0" applyProtection="0"/>
    <xf numFmtId="198" fontId="35" fillId="0" borderId="0" applyFont="0" applyFill="0" applyBorder="0" applyAlignment="0" applyProtection="0"/>
    <xf numFmtId="198" fontId="35" fillId="0" borderId="0" applyFont="0" applyFill="0" applyBorder="0" applyAlignment="0" applyProtection="0"/>
    <xf numFmtId="198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98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94" fontId="38" fillId="0" borderId="0">
      <protection locked="0"/>
    </xf>
    <xf numFmtId="9" fontId="35" fillId="0" borderId="0" applyFont="0" applyFill="0" applyBorder="0" applyAlignment="0" applyProtection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21" fillId="0" borderId="0"/>
    <xf numFmtId="0" fontId="30" fillId="0" borderId="0"/>
    <xf numFmtId="0" fontId="21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0" fillId="0" borderId="0"/>
    <xf numFmtId="189" fontId="3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32" fillId="0" borderId="0"/>
    <xf numFmtId="9" fontId="35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2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21" fillId="0" borderId="0"/>
    <xf numFmtId="0" fontId="32" fillId="0" borderId="0" applyFont="0" applyFill="0" applyBorder="0" applyAlignment="0" applyProtection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21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21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/>
    <xf numFmtId="0" fontId="30" fillId="0" borderId="0"/>
    <xf numFmtId="0" fontId="30" fillId="0" borderId="0"/>
    <xf numFmtId="0" fontId="30" fillId="0" borderId="0"/>
    <xf numFmtId="0" fontId="21" fillId="0" borderId="0" applyFont="0" applyFill="0" applyBorder="0" applyAlignment="0" applyProtection="0"/>
    <xf numFmtId="0" fontId="30" fillId="0" borderId="0"/>
    <xf numFmtId="0" fontId="21" fillId="0" borderId="0"/>
    <xf numFmtId="0" fontId="30" fillId="0" borderId="0"/>
    <xf numFmtId="0" fontId="34" fillId="0" borderId="0"/>
    <xf numFmtId="0" fontId="32" fillId="0" borderId="0" applyFont="0" applyFill="0" applyBorder="0" applyAlignment="0" applyProtection="0"/>
    <xf numFmtId="0" fontId="34" fillId="0" borderId="0"/>
    <xf numFmtId="0" fontId="30" fillId="0" borderId="0"/>
    <xf numFmtId="0" fontId="26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21" fillId="0" borderId="0"/>
    <xf numFmtId="0" fontId="26" fillId="0" borderId="0"/>
    <xf numFmtId="0" fontId="30" fillId="0" borderId="0"/>
    <xf numFmtId="0" fontId="34" fillId="0" borderId="0"/>
    <xf numFmtId="0" fontId="21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189" fontId="21" fillId="0" borderId="0" applyFont="0" applyFill="0" applyBorder="0" applyAlignment="0" applyProtection="0"/>
    <xf numFmtId="194" fontId="38" fillId="0" borderId="0">
      <protection locked="0"/>
    </xf>
    <xf numFmtId="0" fontId="30" fillId="0" borderId="0"/>
    <xf numFmtId="0" fontId="30" fillId="0" borderId="0"/>
    <xf numFmtId="0" fontId="30" fillId="0" borderId="0"/>
    <xf numFmtId="189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33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21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/>
    <xf numFmtId="0" fontId="21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21" fillId="0" borderId="0"/>
    <xf numFmtId="0" fontId="30" fillId="0" borderId="0"/>
    <xf numFmtId="0" fontId="21" fillId="0" borderId="0"/>
    <xf numFmtId="189" fontId="25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4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4" fillId="0" borderId="0"/>
    <xf numFmtId="0" fontId="34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 applyFont="0" applyFill="0" applyBorder="0" applyAlignment="0" applyProtection="0"/>
    <xf numFmtId="0" fontId="30" fillId="0" borderId="0"/>
    <xf numFmtId="0" fontId="26" fillId="0" borderId="0"/>
    <xf numFmtId="0" fontId="39" fillId="0" borderId="0"/>
    <xf numFmtId="194" fontId="38" fillId="0" borderId="0">
      <protection locked="0"/>
    </xf>
    <xf numFmtId="0" fontId="40" fillId="0" borderId="0"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/>
    <xf numFmtId="0" fontId="21" fillId="0" borderId="0" applyFont="0" applyFill="0" applyBorder="0" applyAlignment="0" applyProtection="0"/>
    <xf numFmtId="200" fontId="27" fillId="0" borderId="0" applyFont="0" applyFill="0" applyBorder="0" applyProtection="0">
      <alignment vertical="center"/>
    </xf>
    <xf numFmtId="201" fontId="27" fillId="0" borderId="0">
      <alignment vertical="center"/>
    </xf>
    <xf numFmtId="202" fontId="27" fillId="0" borderId="0" applyFont="0" applyFill="0" applyBorder="0" applyAlignment="0" applyProtection="0">
      <alignment vertical="center"/>
    </xf>
    <xf numFmtId="0" fontId="38" fillId="0" borderId="0">
      <protection locked="0"/>
    </xf>
    <xf numFmtId="203" fontId="26" fillId="0" borderId="0">
      <protection locked="0"/>
    </xf>
    <xf numFmtId="0" fontId="38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3" fillId="0" borderId="0" applyFont="0" applyFill="0" applyBorder="0" applyAlignment="0" applyProtection="0"/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194" fontId="40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194" fontId="40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194" fontId="40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204" fontId="26" fillId="0" borderId="0">
      <protection locked="0"/>
    </xf>
    <xf numFmtId="204" fontId="26" fillId="0" borderId="0">
      <protection locked="0"/>
    </xf>
    <xf numFmtId="194" fontId="40" fillId="0" borderId="0">
      <protection locked="0"/>
    </xf>
    <xf numFmtId="194" fontId="40" fillId="0" borderId="0">
      <protection locked="0"/>
    </xf>
    <xf numFmtId="189" fontId="42" fillId="0" borderId="0" applyFont="0" applyFill="0" applyBorder="0" applyAlignment="0" applyProtection="0"/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189" fontId="43" fillId="0" borderId="1">
      <alignment vertical="center"/>
    </xf>
    <xf numFmtId="9" fontId="22" fillId="0" borderId="0">
      <alignment vertical="center"/>
    </xf>
    <xf numFmtId="190" fontId="30" fillId="0" borderId="0" applyFont="0" applyFill="0" applyBorder="0" applyAlignment="0" applyProtection="0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0" fontId="22" fillId="0" borderId="0">
      <alignment vertical="center"/>
    </xf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10" fontId="22" fillId="0" borderId="0">
      <alignment vertical="center"/>
    </xf>
    <xf numFmtId="0" fontId="22" fillId="0" borderId="0">
      <alignment vertical="center"/>
    </xf>
    <xf numFmtId="205" fontId="26" fillId="0" borderId="0">
      <alignment vertical="center"/>
    </xf>
    <xf numFmtId="189" fontId="44" fillId="0" borderId="50" applyBorder="0">
      <alignment vertical="center"/>
    </xf>
    <xf numFmtId="0" fontId="30" fillId="0" borderId="0"/>
    <xf numFmtId="206" fontId="45" fillId="0" borderId="0">
      <alignment vertical="center"/>
    </xf>
    <xf numFmtId="0" fontId="46" fillId="0" borderId="36"/>
    <xf numFmtId="207" fontId="47" fillId="0" borderId="0">
      <alignment vertical="center"/>
    </xf>
    <xf numFmtId="190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9" fontId="30" fillId="0" borderId="49" applyFont="0" applyFill="0" applyBorder="0" applyAlignment="0" applyProtection="0">
      <alignment horizontal="center"/>
    </xf>
    <xf numFmtId="0" fontId="14" fillId="0" borderId="0">
      <alignment horizontal="center" vertical="center"/>
    </xf>
    <xf numFmtId="0" fontId="23" fillId="0" borderId="0"/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0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211" fontId="26" fillId="0" borderId="0">
      <alignment vertical="center"/>
    </xf>
    <xf numFmtId="0" fontId="14" fillId="0" borderId="0">
      <alignment horizontal="center" vertical="center"/>
    </xf>
    <xf numFmtId="0" fontId="23" fillId="0" borderId="0"/>
    <xf numFmtId="0" fontId="23" fillId="0" borderId="0"/>
    <xf numFmtId="0" fontId="23" fillId="0" borderId="0"/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23" fillId="0" borderId="0"/>
    <xf numFmtId="212" fontId="21" fillId="0" borderId="0">
      <alignment horizontal="center" vertical="center"/>
    </xf>
    <xf numFmtId="41" fontId="21" fillId="0" borderId="0">
      <alignment horizontal="center" vertical="center"/>
    </xf>
    <xf numFmtId="213" fontId="21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3" fontId="21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2" fontId="21" fillId="0" borderId="0">
      <alignment horizontal="center" vertical="center"/>
    </xf>
    <xf numFmtId="41" fontId="21" fillId="0" borderId="0">
      <alignment horizontal="center" vertical="center"/>
    </xf>
    <xf numFmtId="215" fontId="48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214" fontId="26" fillId="0" borderId="0">
      <alignment horizontal="center" vertical="center"/>
    </xf>
    <xf numFmtId="0" fontId="14" fillId="0" borderId="0">
      <alignment horizontal="center"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207" fontId="47" fillId="0" borderId="0">
      <alignment vertical="center"/>
    </xf>
    <xf numFmtId="0" fontId="14" fillId="0" borderId="0">
      <alignment horizontal="center" vertical="center"/>
    </xf>
    <xf numFmtId="207" fontId="47" fillId="0" borderId="0">
      <alignment vertical="center"/>
    </xf>
    <xf numFmtId="3" fontId="49" fillId="0" borderId="1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24" fillId="0" borderId="51"/>
    <xf numFmtId="4" fontId="50" fillId="0" borderId="52">
      <alignment vertical="center"/>
    </xf>
    <xf numFmtId="216" fontId="27" fillId="0" borderId="0">
      <alignment vertical="center"/>
    </xf>
    <xf numFmtId="0" fontId="26" fillId="0" borderId="0"/>
    <xf numFmtId="4" fontId="50" fillId="0" borderId="52">
      <alignment vertical="center"/>
    </xf>
    <xf numFmtId="0" fontId="30" fillId="0" borderId="0" applyNumberFormat="0" applyFill="0" applyBorder="0" applyAlignment="0" applyProtection="0"/>
    <xf numFmtId="40" fontId="21" fillId="0" borderId="0">
      <protection locked="0"/>
    </xf>
    <xf numFmtId="179" fontId="21" fillId="0" borderId="0">
      <protection locked="0"/>
    </xf>
    <xf numFmtId="204" fontId="26" fillId="0" borderId="0">
      <protection locked="0"/>
    </xf>
    <xf numFmtId="217" fontId="51" fillId="0" borderId="0">
      <protection locked="0"/>
    </xf>
    <xf numFmtId="217" fontId="51" fillId="0" borderId="0">
      <protection locked="0"/>
    </xf>
    <xf numFmtId="10" fontId="52" fillId="0" borderId="0" applyFont="0" applyFill="0" applyBorder="0" applyAlignment="0" applyProtection="0"/>
    <xf numFmtId="189" fontId="53" fillId="0" borderId="0" applyFont="0" applyFill="0" applyBorder="0" applyAlignment="0" applyProtection="0"/>
    <xf numFmtId="2" fontId="49" fillId="0" borderId="13">
      <alignment horizontal="right" vertical="center"/>
    </xf>
    <xf numFmtId="0" fontId="21" fillId="0" borderId="29">
      <alignment horizontal="center"/>
    </xf>
    <xf numFmtId="0" fontId="54" fillId="6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216" fontId="27" fillId="0" borderId="0">
      <alignment vertical="center"/>
    </xf>
    <xf numFmtId="194" fontId="38" fillId="0" borderId="0">
      <protection locked="0"/>
    </xf>
    <xf numFmtId="0" fontId="40" fillId="0" borderId="0">
      <protection locked="0"/>
    </xf>
    <xf numFmtId="0" fontId="54" fillId="1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9" fontId="21" fillId="0" borderId="0">
      <protection locked="0"/>
    </xf>
    <xf numFmtId="0" fontId="55" fillId="16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21" fillId="0" borderId="0"/>
    <xf numFmtId="0" fontId="56" fillId="0" borderId="0"/>
    <xf numFmtId="0" fontId="57" fillId="0" borderId="53">
      <alignment horizontal="center" vertical="center"/>
    </xf>
    <xf numFmtId="40" fontId="21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0" fontId="21" fillId="0" borderId="0" applyFont="0" applyFill="0" applyBorder="0" applyAlignment="0" applyProtection="0"/>
    <xf numFmtId="218" fontId="21" fillId="0" borderId="0">
      <protection locked="0"/>
    </xf>
    <xf numFmtId="40" fontId="21" fillId="0" borderId="0">
      <protection locked="0"/>
    </xf>
    <xf numFmtId="40" fontId="21" fillId="0" borderId="0">
      <protection locked="0"/>
    </xf>
    <xf numFmtId="0" fontId="5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7" fillId="0" borderId="0" applyNumberFormat="0" applyFont="0" applyBorder="0" applyAlignment="0">
      <alignment vertical="center"/>
    </xf>
    <xf numFmtId="0" fontId="14" fillId="0" borderId="10" applyProtection="0">
      <alignment horizontal="left" vertical="center" wrapText="1"/>
    </xf>
    <xf numFmtId="40" fontId="21" fillId="0" borderId="0">
      <protection locked="0"/>
    </xf>
    <xf numFmtId="0" fontId="55" fillId="20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219" fontId="23" fillId="24" borderId="54">
      <alignment horizontal="center" vertical="center"/>
    </xf>
    <xf numFmtId="179" fontId="21" fillId="0" borderId="0">
      <protection locked="0"/>
    </xf>
    <xf numFmtId="204" fontId="26" fillId="0" borderId="0">
      <protection locked="0"/>
    </xf>
    <xf numFmtId="217" fontId="51" fillId="0" borderId="0">
      <protection locked="0"/>
    </xf>
    <xf numFmtId="217" fontId="51" fillId="0" borderId="0">
      <protection locked="0"/>
    </xf>
    <xf numFmtId="0" fontId="40" fillId="0" borderId="0">
      <protection locked="0"/>
    </xf>
    <xf numFmtId="179" fontId="21" fillId="0" borderId="0">
      <protection locked="0"/>
    </xf>
    <xf numFmtId="204" fontId="26" fillId="0" borderId="0">
      <protection locked="0"/>
    </xf>
    <xf numFmtId="217" fontId="51" fillId="0" borderId="0">
      <protection locked="0"/>
    </xf>
    <xf numFmtId="217" fontId="51" fillId="0" borderId="0">
      <protection locked="0"/>
    </xf>
    <xf numFmtId="0" fontId="59" fillId="0" borderId="0" applyFont="0" applyFill="0" applyBorder="0" applyAlignment="0" applyProtection="0"/>
    <xf numFmtId="220" fontId="60" fillId="0" borderId="0" applyFont="0" applyFill="0" applyBorder="0" applyAlignment="0" applyProtection="0"/>
    <xf numFmtId="42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20" fontId="6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52" fillId="0" borderId="0" applyFont="0" applyFill="0" applyBorder="0" applyAlignment="0" applyProtection="0"/>
    <xf numFmtId="42" fontId="62" fillId="0" borderId="0" applyFont="0" applyFill="0" applyBorder="0" applyAlignment="0" applyProtection="0"/>
    <xf numFmtId="0" fontId="40" fillId="0" borderId="0">
      <protection locked="0"/>
    </xf>
    <xf numFmtId="0" fontId="52" fillId="0" borderId="0" applyFont="0" applyFill="0" applyBorder="0" applyAlignment="0" applyProtection="0"/>
    <xf numFmtId="221" fontId="60" fillId="0" borderId="0" applyFont="0" applyFill="0" applyBorder="0" applyAlignment="0" applyProtection="0"/>
    <xf numFmtId="4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21" fontId="6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52" fillId="0" borderId="0" applyFont="0" applyFill="0" applyBorder="0" applyAlignment="0" applyProtection="0"/>
    <xf numFmtId="44" fontId="62" fillId="0" borderId="0" applyFont="0" applyFill="0" applyBorder="0" applyAlignment="0" applyProtection="0"/>
    <xf numFmtId="40" fontId="21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8" fillId="0" borderId="0">
      <protection locked="0"/>
    </xf>
    <xf numFmtId="222" fontId="26" fillId="0" borderId="0">
      <protection locked="0"/>
    </xf>
    <xf numFmtId="0" fontId="24" fillId="0" borderId="0"/>
    <xf numFmtId="0" fontId="52" fillId="0" borderId="0"/>
    <xf numFmtId="179" fontId="21" fillId="0" borderId="0">
      <protection locked="0"/>
    </xf>
    <xf numFmtId="204" fontId="26" fillId="0" borderId="0">
      <protection locked="0"/>
    </xf>
    <xf numFmtId="217" fontId="51" fillId="0" borderId="0">
      <protection locked="0"/>
    </xf>
    <xf numFmtId="217" fontId="51" fillId="0" borderId="0">
      <protection locked="0"/>
    </xf>
    <xf numFmtId="40" fontId="21" fillId="0" borderId="0">
      <protection locked="0"/>
    </xf>
    <xf numFmtId="179" fontId="21" fillId="0" borderId="0">
      <protection locked="0"/>
    </xf>
    <xf numFmtId="204" fontId="26" fillId="0" borderId="0">
      <protection locked="0"/>
    </xf>
    <xf numFmtId="217" fontId="51" fillId="0" borderId="0">
      <protection locked="0"/>
    </xf>
    <xf numFmtId="217" fontId="51" fillId="0" borderId="0">
      <protection locked="0"/>
    </xf>
    <xf numFmtId="0" fontId="59" fillId="0" borderId="0" applyFont="0" applyFill="0" applyBorder="0" applyAlignment="0" applyProtection="0"/>
    <xf numFmtId="189" fontId="60" fillId="0" borderId="0" applyFont="0" applyFill="0" applyBorder="0" applyAlignment="0" applyProtection="0"/>
    <xf numFmtId="4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2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223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5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23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37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0" fontId="52" fillId="0" borderId="0" applyFont="0" applyFill="0" applyBorder="0" applyAlignment="0" applyProtection="0"/>
    <xf numFmtId="226" fontId="60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26" fontId="6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5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38" fillId="0" borderId="0">
      <protection locked="0"/>
    </xf>
    <xf numFmtId="194" fontId="38" fillId="0" borderId="0">
      <protection locked="0"/>
    </xf>
    <xf numFmtId="4" fontId="40" fillId="0" borderId="0">
      <protection locked="0"/>
    </xf>
    <xf numFmtId="227" fontId="26" fillId="0" borderId="0">
      <protection locked="0"/>
    </xf>
    <xf numFmtId="0" fontId="30" fillId="25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3" fillId="0" borderId="0"/>
    <xf numFmtId="0" fontId="30" fillId="0" borderId="0"/>
    <xf numFmtId="0" fontId="30" fillId="0" borderId="0"/>
    <xf numFmtId="0" fontId="64" fillId="0" borderId="0" applyNumberFormat="0" applyFill="0" applyBorder="0" applyAlignment="0" applyProtection="0"/>
    <xf numFmtId="0" fontId="65" fillId="7" borderId="0" applyNumberFormat="0" applyBorder="0" applyAlignment="0" applyProtection="0">
      <alignment vertical="center"/>
    </xf>
    <xf numFmtId="0" fontId="66" fillId="0" borderId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228" fontId="67" fillId="0" borderId="55" applyAlignment="0" applyProtection="0"/>
    <xf numFmtId="0" fontId="63" fillId="0" borderId="0"/>
    <xf numFmtId="40" fontId="21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0" fontId="68" fillId="26" borderId="49">
      <alignment horizontal="center" vertical="center"/>
    </xf>
    <xf numFmtId="218" fontId="21" fillId="0" borderId="0">
      <protection locked="0"/>
    </xf>
    <xf numFmtId="40" fontId="21" fillId="0" borderId="0">
      <protection locked="0"/>
    </xf>
    <xf numFmtId="40" fontId="21" fillId="0" borderId="0">
      <protection locked="0"/>
    </xf>
    <xf numFmtId="0" fontId="63" fillId="0" borderId="0"/>
    <xf numFmtId="179" fontId="21" fillId="0" borderId="0">
      <protection locked="0"/>
    </xf>
    <xf numFmtId="204" fontId="26" fillId="0" borderId="0">
      <protection locked="0"/>
    </xf>
    <xf numFmtId="217" fontId="51" fillId="0" borderId="0">
      <protection locked="0"/>
    </xf>
    <xf numFmtId="217" fontId="51" fillId="0" borderId="0">
      <protection locked="0"/>
    </xf>
    <xf numFmtId="0" fontId="52" fillId="0" borderId="0"/>
    <xf numFmtId="0" fontId="60" fillId="0" borderId="0"/>
    <xf numFmtId="0" fontId="59" fillId="0" borderId="0"/>
    <xf numFmtId="0" fontId="69" fillId="0" borderId="0"/>
    <xf numFmtId="0" fontId="63" fillId="0" borderId="0"/>
    <xf numFmtId="0" fontId="70" fillId="0" borderId="0"/>
    <xf numFmtId="0" fontId="52" fillId="0" borderId="0"/>
    <xf numFmtId="0" fontId="60" fillId="0" borderId="0"/>
    <xf numFmtId="0" fontId="52" fillId="0" borderId="0"/>
    <xf numFmtId="0" fontId="60" fillId="0" borderId="0"/>
    <xf numFmtId="49" fontId="61" fillId="0" borderId="0" applyBorder="0"/>
    <xf numFmtId="0" fontId="30" fillId="0" borderId="0"/>
    <xf numFmtId="0" fontId="71" fillId="0" borderId="0"/>
    <xf numFmtId="0" fontId="60" fillId="0" borderId="0"/>
    <xf numFmtId="0" fontId="61" fillId="0" borderId="0"/>
    <xf numFmtId="0" fontId="60" fillId="0" borderId="0"/>
    <xf numFmtId="0" fontId="56" fillId="0" borderId="0"/>
    <xf numFmtId="0" fontId="56" fillId="0" borderId="0"/>
    <xf numFmtId="0" fontId="61" fillId="0" borderId="0"/>
    <xf numFmtId="0" fontId="72" fillId="0" borderId="0"/>
    <xf numFmtId="0" fontId="73" fillId="0" borderId="0"/>
    <xf numFmtId="0" fontId="72" fillId="0" borderId="0"/>
    <xf numFmtId="0" fontId="73" fillId="0" borderId="0"/>
    <xf numFmtId="0" fontId="72" fillId="0" borderId="0"/>
    <xf numFmtId="0" fontId="26" fillId="0" borderId="0" applyFill="0" applyBorder="0" applyAlignment="0"/>
    <xf numFmtId="229" fontId="26" fillId="0" borderId="0" applyFill="0" applyBorder="0" applyAlignment="0"/>
    <xf numFmtId="230" fontId="26" fillId="0" borderId="0" applyFill="0" applyBorder="0" applyAlignment="0"/>
    <xf numFmtId="231" fontId="26" fillId="0" borderId="0" applyFill="0" applyBorder="0" applyAlignment="0"/>
    <xf numFmtId="232" fontId="26" fillId="0" borderId="0" applyFill="0" applyBorder="0" applyAlignment="0"/>
    <xf numFmtId="233" fontId="26" fillId="0" borderId="0" applyFill="0" applyBorder="0" applyAlignment="0"/>
    <xf numFmtId="234" fontId="26" fillId="0" borderId="0" applyFill="0" applyBorder="0" applyAlignment="0"/>
    <xf numFmtId="229" fontId="26" fillId="0" borderId="0" applyFill="0" applyBorder="0" applyAlignment="0"/>
    <xf numFmtId="0" fontId="74" fillId="25" borderId="56" applyNumberFormat="0" applyAlignment="0" applyProtection="0">
      <alignment vertical="center"/>
    </xf>
    <xf numFmtId="0" fontId="74" fillId="25" borderId="56" applyNumberFormat="0" applyAlignment="0" applyProtection="0">
      <alignment vertical="center"/>
    </xf>
    <xf numFmtId="0" fontId="74" fillId="25" borderId="56" applyNumberFormat="0" applyAlignment="0" applyProtection="0">
      <alignment vertical="center"/>
    </xf>
    <xf numFmtId="0" fontId="74" fillId="25" borderId="56" applyNumberFormat="0" applyAlignment="0" applyProtection="0">
      <alignment vertical="center"/>
    </xf>
    <xf numFmtId="0" fontId="74" fillId="25" borderId="56" applyNumberFormat="0" applyAlignment="0" applyProtection="0">
      <alignment vertical="center"/>
    </xf>
    <xf numFmtId="0" fontId="74" fillId="25" borderId="56" applyNumberFormat="0" applyAlignment="0" applyProtection="0">
      <alignment vertical="center"/>
    </xf>
    <xf numFmtId="0" fontId="75" fillId="0" borderId="0"/>
    <xf numFmtId="0" fontId="76" fillId="27" borderId="57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40" fontId="21" fillId="0" borderId="0">
      <protection locked="0"/>
    </xf>
    <xf numFmtId="194" fontId="38" fillId="0" borderId="58">
      <protection locked="0"/>
    </xf>
    <xf numFmtId="0" fontId="40" fillId="0" borderId="58">
      <protection locked="0"/>
    </xf>
    <xf numFmtId="3" fontId="78" fillId="0" borderId="0">
      <alignment horizontal="center"/>
    </xf>
    <xf numFmtId="189" fontId="53" fillId="0" borderId="0" applyFont="0" applyFill="0" applyBorder="0" applyAlignment="0" applyProtection="0"/>
    <xf numFmtId="4" fontId="40" fillId="0" borderId="0">
      <protection locked="0"/>
    </xf>
    <xf numFmtId="3" fontId="24" fillId="0" borderId="0" applyFont="0" applyFill="0" applyBorder="0" applyAlignment="0" applyProtection="0"/>
    <xf numFmtId="233" fontId="26" fillId="0" borderId="0" applyFont="0" applyFill="0" applyBorder="0" applyAlignment="0" applyProtection="0"/>
    <xf numFmtId="235" fontId="26" fillId="0" borderId="0"/>
    <xf numFmtId="43" fontId="30" fillId="0" borderId="0" applyFont="0" applyFill="0" applyBorder="0" applyAlignment="0" applyProtection="0"/>
    <xf numFmtId="3" fontId="79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80" fillId="0" borderId="0" applyNumberFormat="0" applyAlignment="0">
      <alignment horizontal="left"/>
    </xf>
    <xf numFmtId="0" fontId="32" fillId="0" borderId="0" applyFont="0" applyFill="0" applyBorder="0" applyAlignment="0" applyProtection="0"/>
    <xf numFmtId="0" fontId="32" fillId="0" borderId="0">
      <protection locked="0"/>
    </xf>
    <xf numFmtId="0" fontId="24" fillId="0" borderId="0" applyFont="0" applyFill="0" applyBorder="0" applyAlignment="0" applyProtection="0"/>
    <xf numFmtId="229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236" fontId="21" fillId="0" borderId="1" applyFill="0" applyBorder="0" applyAlignment="0"/>
    <xf numFmtId="0" fontId="21" fillId="0" borderId="0" applyFont="0" applyFill="0" applyBorder="0" applyAlignment="0" applyProtection="0"/>
    <xf numFmtId="237" fontId="26" fillId="0" borderId="0" applyFont="0" applyFill="0" applyBorder="0" applyAlignment="0" applyProtection="0"/>
    <xf numFmtId="0" fontId="30" fillId="0" borderId="0"/>
    <xf numFmtId="0" fontId="21" fillId="0" borderId="0" applyFont="0" applyFill="0" applyBorder="0" applyAlignment="0" applyProtection="0"/>
    <xf numFmtId="238" fontId="81" fillId="0" borderId="0">
      <protection locked="0"/>
    </xf>
    <xf numFmtId="14" fontId="36" fillId="0" borderId="0" applyFill="0" applyBorder="0" applyAlignment="0"/>
    <xf numFmtId="239" fontId="40" fillId="0" borderId="0">
      <protection locked="0"/>
    </xf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219" fontId="26" fillId="0" borderId="0"/>
    <xf numFmtId="240" fontId="66" fillId="0" borderId="0" applyFill="0" applyBorder="0">
      <alignment horizontal="centerContinuous"/>
    </xf>
    <xf numFmtId="194" fontId="38" fillId="0" borderId="0">
      <protection locked="0"/>
    </xf>
    <xf numFmtId="194" fontId="38" fillId="0" borderId="0">
      <protection locked="0"/>
    </xf>
    <xf numFmtId="241" fontId="26" fillId="0" borderId="0">
      <protection locked="0"/>
    </xf>
    <xf numFmtId="242" fontId="26" fillId="0" borderId="0">
      <protection locked="0"/>
    </xf>
    <xf numFmtId="233" fontId="26" fillId="0" borderId="0" applyFill="0" applyBorder="0" applyAlignment="0"/>
    <xf numFmtId="229" fontId="26" fillId="0" borderId="0" applyFill="0" applyBorder="0" applyAlignment="0"/>
    <xf numFmtId="233" fontId="26" fillId="0" borderId="0" applyFill="0" applyBorder="0" applyAlignment="0"/>
    <xf numFmtId="234" fontId="26" fillId="0" borderId="0" applyFill="0" applyBorder="0" applyAlignment="0"/>
    <xf numFmtId="229" fontId="26" fillId="0" borderId="0" applyFill="0" applyBorder="0" applyAlignment="0"/>
    <xf numFmtId="0" fontId="82" fillId="0" borderId="0" applyNumberFormat="0" applyAlignment="0">
      <alignment horizontal="left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243" fontId="14" fillId="0" borderId="0" applyFont="0" applyFill="0" applyBorder="0" applyAlignment="0" applyProtection="0"/>
    <xf numFmtId="0" fontId="85" fillId="0" borderId="0" applyNumberFormat="0" applyFill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0" fontId="86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86" fillId="0" borderId="0">
      <protection locked="0"/>
    </xf>
    <xf numFmtId="3" fontId="79" fillId="0" borderId="0" applyFont="0" applyFill="0" applyBorder="0" applyAlignment="0" applyProtection="0"/>
    <xf numFmtId="244" fontId="30" fillId="0" borderId="0">
      <protection locked="0"/>
    </xf>
    <xf numFmtId="0" fontId="87" fillId="0" borderId="0" applyNumberFormat="0" applyFill="0" applyBorder="0" applyAlignment="0" applyProtection="0"/>
    <xf numFmtId="0" fontId="21" fillId="0" borderId="0"/>
    <xf numFmtId="189" fontId="21" fillId="0" borderId="0" applyFont="0" applyFill="0" applyBorder="0" applyAlignment="0" applyProtection="0"/>
    <xf numFmtId="0" fontId="88" fillId="8" borderId="0" applyNumberFormat="0" applyBorder="0" applyAlignment="0" applyProtection="0">
      <alignment vertical="center"/>
    </xf>
    <xf numFmtId="38" fontId="89" fillId="28" borderId="0" applyNumberFormat="0" applyBorder="0" applyAlignment="0" applyProtection="0"/>
    <xf numFmtId="3" fontId="22" fillId="0" borderId="59">
      <alignment horizontal="right" vertical="center"/>
    </xf>
    <xf numFmtId="4" fontId="22" fillId="0" borderId="59">
      <alignment horizontal="right" vertical="center"/>
    </xf>
    <xf numFmtId="0" fontId="90" fillId="0" borderId="0" applyAlignment="0">
      <alignment horizontal="right"/>
    </xf>
    <xf numFmtId="0" fontId="91" fillId="0" borderId="0"/>
    <xf numFmtId="0" fontId="92" fillId="0" borderId="0"/>
    <xf numFmtId="0" fontId="93" fillId="0" borderId="0">
      <alignment horizontal="left"/>
    </xf>
    <xf numFmtId="0" fontId="94" fillId="0" borderId="60" applyNumberFormat="0" applyAlignment="0" applyProtection="0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94" fillId="0" borderId="7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95" fillId="0" borderId="61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245" fontId="23" fillId="0" borderId="0">
      <protection locked="0"/>
    </xf>
    <xf numFmtId="245" fontId="23" fillId="0" borderId="0">
      <protection locked="0"/>
    </xf>
    <xf numFmtId="0" fontId="96" fillId="0" borderId="0" applyNumberFormat="0" applyFill="0" applyBorder="0" applyAlignment="0" applyProtection="0"/>
    <xf numFmtId="0" fontId="97" fillId="0" borderId="62" applyNumberFormat="0" applyFill="0" applyAlignment="0" applyProtection="0"/>
    <xf numFmtId="0" fontId="98" fillId="0" borderId="0" applyNumberFormat="0" applyFill="0" applyBorder="0" applyAlignment="0" applyProtection="0">
      <alignment vertical="top"/>
      <protection locked="0"/>
    </xf>
    <xf numFmtId="0" fontId="99" fillId="11" borderId="63" applyNumberFormat="0" applyAlignment="0" applyProtection="0">
      <alignment vertical="center"/>
    </xf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10" fontId="89" fillId="28" borderId="1" applyNumberFormat="0" applyBorder="0" applyAlignment="0" applyProtection="0"/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0" fontId="99" fillId="11" borderId="63" applyNumberFormat="0" applyAlignment="0" applyProtection="0">
      <alignment vertical="center"/>
    </xf>
    <xf numFmtId="189" fontId="25" fillId="0" borderId="0" applyFont="0" applyFill="0" applyBorder="0" applyAlignment="0" applyProtection="0"/>
    <xf numFmtId="246" fontId="26" fillId="0" borderId="0" applyFont="0" applyFill="0" applyBorder="0" applyAlignment="0" applyProtection="0"/>
    <xf numFmtId="247" fontId="26" fillId="0" borderId="0" applyFont="0" applyFill="0" applyBorder="0" applyAlignment="0" applyProtection="0"/>
    <xf numFmtId="233" fontId="26" fillId="0" borderId="0" applyFill="0" applyBorder="0" applyAlignment="0"/>
    <xf numFmtId="229" fontId="26" fillId="0" borderId="0" applyFill="0" applyBorder="0" applyAlignment="0"/>
    <xf numFmtId="233" fontId="26" fillId="0" borderId="0" applyFill="0" applyBorder="0" applyAlignment="0"/>
    <xf numFmtId="234" fontId="26" fillId="0" borderId="0" applyFill="0" applyBorder="0" applyAlignment="0"/>
    <xf numFmtId="229" fontId="26" fillId="0" borderId="0" applyFill="0" applyBorder="0" applyAlignment="0"/>
    <xf numFmtId="0" fontId="100" fillId="0" borderId="64" applyNumberFormat="0" applyFill="0" applyAlignment="0" applyProtection="0">
      <alignment vertical="center"/>
    </xf>
    <xf numFmtId="0" fontId="23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101" fillId="0" borderId="3" applyNumberFormat="0" applyFill="0" applyBorder="0" applyAlignment="0" applyProtection="0">
      <alignment horizontal="center"/>
    </xf>
    <xf numFmtId="248" fontId="30" fillId="0" borderId="0" applyFont="0" applyFill="0" applyBorder="0" applyAlignment="0" applyProtection="0"/>
    <xf numFmtId="249" fontId="102" fillId="0" borderId="0">
      <alignment horizontal="left"/>
    </xf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250" fontId="30" fillId="0" borderId="0" applyFont="0" applyFill="0" applyBorder="0" applyAlignment="0" applyProtection="0"/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103" fillId="0" borderId="65"/>
    <xf numFmtId="251" fontId="24" fillId="0" borderId="0" applyFont="0" applyFill="0" applyBorder="0" applyAlignment="0" applyProtection="0"/>
    <xf numFmtId="252" fontId="24" fillId="0" borderId="0" applyFont="0" applyFill="0" applyBorder="0" applyAlignment="0" applyProtection="0"/>
    <xf numFmtId="189" fontId="53" fillId="0" borderId="0" applyFont="0" applyFill="0" applyBorder="0" applyAlignment="0" applyProtection="0"/>
    <xf numFmtId="0" fontId="104" fillId="29" borderId="0" applyNumberFormat="0" applyBorder="0" applyAlignment="0" applyProtection="0">
      <alignment vertical="center"/>
    </xf>
    <xf numFmtId="37" fontId="105" fillId="0" borderId="0"/>
    <xf numFmtId="0" fontId="25" fillId="0" borderId="66" applyNumberFormat="0" applyFont="0" applyBorder="0" applyProtection="0">
      <alignment horizontal="center" vertical="center"/>
    </xf>
    <xf numFmtId="0" fontId="30" fillId="0" borderId="0" applyNumberFormat="0" applyFill="0" applyBorder="0" applyAlignment="0" applyProtection="0"/>
    <xf numFmtId="253" fontId="21" fillId="0" borderId="0"/>
    <xf numFmtId="41" fontId="2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21" fillId="0" borderId="0"/>
    <xf numFmtId="0" fontId="30" fillId="0" borderId="0" applyNumberFormat="0" applyFill="0" applyBorder="0" applyAlignment="0" applyProtection="0"/>
    <xf numFmtId="0" fontId="30" fillId="0" borderId="0"/>
    <xf numFmtId="0" fontId="24" fillId="0" borderId="0"/>
    <xf numFmtId="0" fontId="30" fillId="0" borderId="0"/>
    <xf numFmtId="0" fontId="30" fillId="0" borderId="0"/>
    <xf numFmtId="0" fontId="26" fillId="30" borderId="67" applyNumberFormat="0" applyFont="0" applyAlignment="0" applyProtection="0">
      <alignment vertical="center"/>
    </xf>
    <xf numFmtId="0" fontId="26" fillId="30" borderId="67" applyNumberFormat="0" applyFont="0" applyAlignment="0" applyProtection="0">
      <alignment vertical="center"/>
    </xf>
    <xf numFmtId="0" fontId="26" fillId="30" borderId="67" applyNumberFormat="0" applyFont="0" applyAlignment="0" applyProtection="0">
      <alignment vertical="center"/>
    </xf>
    <xf numFmtId="201" fontId="36" fillId="31" borderId="0">
      <alignment vertical="center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21" fillId="0" borderId="68"/>
    <xf numFmtId="0" fontId="30" fillId="0" borderId="0"/>
    <xf numFmtId="226" fontId="27" fillId="0" borderId="0">
      <alignment vertical="center"/>
    </xf>
    <xf numFmtId="0" fontId="107" fillId="25" borderId="69" applyNumberFormat="0" applyAlignment="0" applyProtection="0">
      <alignment vertical="center"/>
    </xf>
    <xf numFmtId="0" fontId="107" fillId="25" borderId="69" applyNumberFormat="0" applyAlignment="0" applyProtection="0">
      <alignment vertical="center"/>
    </xf>
    <xf numFmtId="0" fontId="107" fillId="25" borderId="69" applyNumberFormat="0" applyAlignment="0" applyProtection="0">
      <alignment vertical="center"/>
    </xf>
    <xf numFmtId="0" fontId="32" fillId="0" borderId="0">
      <protection locked="0"/>
    </xf>
    <xf numFmtId="232" fontId="26" fillId="0" borderId="0" applyFont="0" applyFill="0" applyBorder="0" applyAlignment="0" applyProtection="0"/>
    <xf numFmtId="254" fontId="26" fillId="0" borderId="0" applyFont="0" applyFill="0" applyBorder="0" applyAlignment="0" applyProtection="0"/>
    <xf numFmtId="10" fontId="30" fillId="0" borderId="0" applyFont="0" applyFill="0" applyBorder="0" applyAlignment="0" applyProtection="0"/>
    <xf numFmtId="194" fontId="38" fillId="0" borderId="0">
      <protection locked="0"/>
    </xf>
    <xf numFmtId="10" fontId="79" fillId="0" borderId="0" applyFont="0" applyFill="0" applyBorder="0" applyAlignment="0" applyProtection="0"/>
    <xf numFmtId="233" fontId="26" fillId="0" borderId="0" applyFill="0" applyBorder="0" applyAlignment="0"/>
    <xf numFmtId="229" fontId="26" fillId="0" borderId="0" applyFill="0" applyBorder="0" applyAlignment="0"/>
    <xf numFmtId="233" fontId="26" fillId="0" borderId="0" applyFill="0" applyBorder="0" applyAlignment="0"/>
    <xf numFmtId="255" fontId="26" fillId="0" borderId="0" applyFill="0" applyBorder="0" applyAlignment="0"/>
    <xf numFmtId="229" fontId="26" fillId="0" borderId="0" applyFill="0" applyBorder="0" applyAlignment="0"/>
    <xf numFmtId="9" fontId="108" fillId="0" borderId="0" applyFont="0" applyFill="0" applyProtection="0"/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256" fontId="30" fillId="0" borderId="1">
      <alignment horizontal="center" vertical="center"/>
    </xf>
    <xf numFmtId="0" fontId="109" fillId="0" borderId="70" applyBorder="0">
      <alignment vertical="top"/>
      <protection locked="0"/>
    </xf>
    <xf numFmtId="0" fontId="110" fillId="32" borderId="49">
      <alignment horizontal="center" vertical="center"/>
    </xf>
    <xf numFmtId="30" fontId="111" fillId="0" borderId="0" applyNumberFormat="0" applyFill="0" applyBorder="0" applyAlignment="0" applyProtection="0">
      <alignment horizontal="left"/>
    </xf>
    <xf numFmtId="0" fontId="26" fillId="0" borderId="0" applyFont="0" applyFill="0" applyBorder="0" applyAlignment="0" applyProtection="0"/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2" fillId="21" borderId="71" applyNumberFormat="0" applyProtection="0">
      <alignment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4" fontId="113" fillId="33" borderId="71" applyNumberFormat="0" applyProtection="0">
      <alignment horizontal="right" vertical="center"/>
    </xf>
    <xf numFmtId="204" fontId="27" fillId="0" borderId="0">
      <alignment vertical="center"/>
    </xf>
    <xf numFmtId="257" fontId="114" fillId="0" borderId="72" applyFont="0" applyFill="0" applyBorder="0" applyAlignment="0" applyProtection="0">
      <alignment horizontal="center" vertical="center"/>
    </xf>
    <xf numFmtId="0" fontId="115" fillId="34" borderId="1" applyFill="0">
      <alignment horizontal="center" vertical="center"/>
    </xf>
    <xf numFmtId="0" fontId="115" fillId="34" borderId="1" applyFill="0">
      <alignment horizontal="center" vertical="center"/>
    </xf>
    <xf numFmtId="204" fontId="27" fillId="0" borderId="0">
      <alignment vertical="distributed"/>
    </xf>
    <xf numFmtId="189" fontId="25" fillId="0" borderId="0" applyFont="0" applyFill="0" applyBorder="0" applyAlignment="0" applyProtection="0"/>
    <xf numFmtId="0" fontId="108" fillId="0" borderId="0"/>
    <xf numFmtId="0" fontId="24" fillId="0" borderId="0"/>
    <xf numFmtId="0" fontId="116" fillId="0" borderId="0">
      <alignment horizontal="center" vertical="center"/>
    </xf>
    <xf numFmtId="0" fontId="103" fillId="0" borderId="0"/>
    <xf numFmtId="40" fontId="117" fillId="0" borderId="0" applyBorder="0">
      <alignment horizontal="right"/>
    </xf>
    <xf numFmtId="176" fontId="118" fillId="0" borderId="3" applyNumberFormat="0" applyFill="0" applyBorder="0" applyAlignment="0" applyProtection="0">
      <alignment horizontal="center"/>
    </xf>
    <xf numFmtId="258" fontId="119" fillId="0" borderId="0">
      <alignment horizontal="center"/>
    </xf>
    <xf numFmtId="49" fontId="36" fillId="0" borderId="0" applyFill="0" applyBorder="0" applyAlignment="0"/>
    <xf numFmtId="259" fontId="26" fillId="0" borderId="0" applyFill="0" applyBorder="0" applyAlignment="0"/>
    <xf numFmtId="260" fontId="26" fillId="0" borderId="0" applyFill="0" applyBorder="0" applyAlignment="0"/>
    <xf numFmtId="0" fontId="30" fillId="0" borderId="0"/>
    <xf numFmtId="0" fontId="30" fillId="0" borderId="0"/>
    <xf numFmtId="49" fontId="120" fillId="0" borderId="0" applyFill="0" applyBorder="0" applyProtection="0">
      <alignment horizontal="centerContinuous" vertical="center"/>
    </xf>
    <xf numFmtId="0" fontId="121" fillId="0" borderId="0" applyFill="0" applyBorder="0" applyProtection="0">
      <alignment horizontal="centerContinuous" vertical="center"/>
    </xf>
    <xf numFmtId="0" fontId="23" fillId="28" borderId="0" applyFill="0" applyBorder="0" applyProtection="0">
      <alignment horizontal="center" vertical="center"/>
    </xf>
    <xf numFmtId="49" fontId="120" fillId="0" borderId="0" applyFill="0" applyBorder="0" applyProtection="0">
      <alignment horizontal="centerContinuous" vertical="center"/>
    </xf>
    <xf numFmtId="261" fontId="66" fillId="0" borderId="0" applyFill="0" applyBorder="0">
      <alignment horizontal="centerContinuous"/>
    </xf>
    <xf numFmtId="245" fontId="23" fillId="0" borderId="73">
      <protection locked="0"/>
    </xf>
    <xf numFmtId="0" fontId="122" fillId="0" borderId="29">
      <alignment horizontal="left"/>
    </xf>
    <xf numFmtId="37" fontId="89" fillId="35" borderId="0" applyNumberFormat="0" applyBorder="0" applyAlignment="0" applyProtection="0"/>
    <xf numFmtId="37" fontId="89" fillId="0" borderId="0"/>
    <xf numFmtId="3" fontId="123" fillId="0" borderId="62" applyProtection="0"/>
    <xf numFmtId="262" fontId="30" fillId="0" borderId="0" applyFont="0" applyFill="0" applyBorder="0" applyAlignment="0" applyProtection="0"/>
    <xf numFmtId="263" fontId="26" fillId="0" borderId="0" applyFont="0" applyFill="0" applyBorder="0" applyAlignment="0" applyProtection="0"/>
    <xf numFmtId="264" fontId="30" fillId="0" borderId="0" applyFont="0" applyFill="0" applyBorder="0" applyAlignment="0" applyProtection="0"/>
    <xf numFmtId="2" fontId="79" fillId="0" borderId="0" applyFont="0" applyFill="0" applyBorder="0" applyAlignment="0" applyProtection="0"/>
    <xf numFmtId="265" fontId="24" fillId="0" borderId="0" applyFont="0" applyFill="0" applyBorder="0" applyAlignment="0" applyProtection="0"/>
    <xf numFmtId="266" fontId="24" fillId="0" borderId="0" applyFont="0" applyFill="0" applyBorder="0" applyAlignment="0" applyProtection="0"/>
    <xf numFmtId="0" fontId="124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125" fillId="0" borderId="0" applyNumberFormat="0" applyFill="0" applyBorder="0" applyAlignment="0" applyProtection="0">
      <alignment vertical="top"/>
      <protection locked="0"/>
    </xf>
    <xf numFmtId="196" fontId="30" fillId="0" borderId="0" applyFont="0" applyFill="0" applyBorder="0" applyAlignment="0" applyProtection="0"/>
    <xf numFmtId="239" fontId="126" fillId="0" borderId="0">
      <protection locked="0"/>
    </xf>
    <xf numFmtId="0" fontId="53" fillId="0" borderId="0" applyNumberFormat="0" applyFill="0" applyBorder="0" applyAlignment="0" applyProtection="0"/>
    <xf numFmtId="267" fontId="23" fillId="0" borderId="0"/>
    <xf numFmtId="3" fontId="47" fillId="0" borderId="6" applyFill="0" applyBorder="0" applyAlignment="0" applyProtection="0">
      <alignment horizontal="centerContinuous" vertical="center"/>
    </xf>
    <xf numFmtId="3" fontId="47" fillId="0" borderId="6" applyFill="0" applyBorder="0" applyAlignment="0" applyProtection="0">
      <alignment horizontal="centerContinuous" vertical="center"/>
    </xf>
    <xf numFmtId="268" fontId="21" fillId="0" borderId="0">
      <protection locked="0"/>
    </xf>
    <xf numFmtId="0" fontId="127" fillId="0" borderId="0">
      <protection locked="0"/>
    </xf>
    <xf numFmtId="0" fontId="127" fillId="0" borderId="0">
      <protection locked="0"/>
    </xf>
    <xf numFmtId="0" fontId="128" fillId="0" borderId="0" applyBorder="0" applyAlignment="0"/>
    <xf numFmtId="0" fontId="128" fillId="0" borderId="3" applyBorder="0" applyAlignment="0">
      <alignment horizontal="center"/>
    </xf>
    <xf numFmtId="0" fontId="128" fillId="0" borderId="74"/>
    <xf numFmtId="0" fontId="129" fillId="0" borderId="0"/>
    <xf numFmtId="0" fontId="27" fillId="0" borderId="0">
      <alignment vertical="center"/>
    </xf>
    <xf numFmtId="249" fontId="130" fillId="0" borderId="0"/>
    <xf numFmtId="249" fontId="130" fillId="0" borderId="0"/>
    <xf numFmtId="249" fontId="130" fillId="0" borderId="0"/>
    <xf numFmtId="249" fontId="130" fillId="0" borderId="0"/>
    <xf numFmtId="249" fontId="130" fillId="0" borderId="0"/>
    <xf numFmtId="249" fontId="130" fillId="0" borderId="0"/>
    <xf numFmtId="249" fontId="130" fillId="0" borderId="0"/>
    <xf numFmtId="249" fontId="130" fillId="0" borderId="0"/>
    <xf numFmtId="249" fontId="130" fillId="0" borderId="0"/>
    <xf numFmtId="249" fontId="130" fillId="0" borderId="0"/>
    <xf numFmtId="249" fontId="130" fillId="0" borderId="0"/>
    <xf numFmtId="0" fontId="14" fillId="0" borderId="0"/>
    <xf numFmtId="0" fontId="131" fillId="0" borderId="0"/>
    <xf numFmtId="269" fontId="132" fillId="0" borderId="10">
      <alignment horizontal="right" vertical="center"/>
    </xf>
    <xf numFmtId="267" fontId="14" fillId="0" borderId="0"/>
    <xf numFmtId="0" fontId="133" fillId="0" borderId="0" applyFont="0" applyBorder="0" applyAlignment="0">
      <alignment horizontal="left" vertical="center"/>
    </xf>
    <xf numFmtId="253" fontId="21" fillId="0" borderId="0">
      <protection locked="0"/>
    </xf>
    <xf numFmtId="0" fontId="40" fillId="0" borderId="0">
      <protection locked="0"/>
    </xf>
    <xf numFmtId="0" fontId="134" fillId="0" borderId="0">
      <alignment vertical="center"/>
    </xf>
    <xf numFmtId="3" fontId="24" fillId="0" borderId="32">
      <alignment horizontal="center"/>
    </xf>
    <xf numFmtId="0" fontId="64" fillId="0" borderId="75">
      <alignment vertical="center"/>
    </xf>
    <xf numFmtId="0" fontId="135" fillId="0" borderId="10">
      <alignment horizontal="center" vertical="center"/>
    </xf>
    <xf numFmtId="0" fontId="21" fillId="31" borderId="0">
      <alignment horizontal="left"/>
    </xf>
    <xf numFmtId="0" fontId="40" fillId="0" borderId="0"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40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3" fillId="0" borderId="0" applyFont="0" applyFill="0" applyBorder="0" applyAlignment="0" applyProtection="0"/>
    <xf numFmtId="189" fontId="32" fillId="0" borderId="59">
      <alignment vertical="center"/>
    </xf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NumberFormat="0" applyFont="0" applyFill="0" applyBorder="0" applyProtection="0">
      <alignment horizontal="distributed" vertical="center" justifyLastLine="1"/>
    </xf>
    <xf numFmtId="41" fontId="27" fillId="0" borderId="1" applyNumberFormat="0" applyFont="0" applyFill="0" applyBorder="0" applyProtection="0">
      <alignment horizontal="distributed"/>
    </xf>
    <xf numFmtId="41" fontId="27" fillId="0" borderId="1" applyNumberFormat="0" applyFont="0" applyFill="0" applyBorder="0" applyProtection="0">
      <alignment horizontal="distributed"/>
    </xf>
    <xf numFmtId="194" fontId="138" fillId="0" borderId="0">
      <protection locked="0"/>
    </xf>
    <xf numFmtId="0" fontId="138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194" fontId="138" fillId="0" borderId="0">
      <protection locked="0"/>
    </xf>
    <xf numFmtId="0" fontId="138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40" fontId="21" fillId="0" borderId="0">
      <protection locked="0"/>
    </xf>
    <xf numFmtId="10" fontId="44" fillId="0" borderId="0">
      <alignment vertical="center"/>
    </xf>
    <xf numFmtId="194" fontId="138" fillId="0" borderId="0">
      <protection locked="0"/>
    </xf>
    <xf numFmtId="270" fontId="27" fillId="0" borderId="0" applyFont="0" applyFill="0" applyBorder="0" applyProtection="0">
      <alignment horizontal="center" vertical="center"/>
    </xf>
    <xf numFmtId="271" fontId="27" fillId="0" borderId="0" applyFont="0" applyFill="0" applyBorder="0" applyProtection="0">
      <alignment horizontal="center" vertical="center"/>
    </xf>
    <xf numFmtId="9" fontId="14" fillId="28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272" fontId="27" fillId="0" borderId="0" applyFont="0" applyFill="0" applyBorder="0" applyAlignment="0" applyProtection="0"/>
    <xf numFmtId="273" fontId="27" fillId="0" borderId="0" applyFont="0" applyFill="0" applyBorder="0" applyAlignment="0" applyProtection="0"/>
    <xf numFmtId="0" fontId="139" fillId="0" borderId="0" applyFont="0" applyFill="0" applyBorder="0" applyProtection="0">
      <alignment horizontal="center" vertical="center"/>
    </xf>
    <xf numFmtId="0" fontId="139" fillId="0" borderId="0" applyFont="0" applyFill="0" applyBorder="0" applyProtection="0">
      <alignment horizontal="center" vertical="center"/>
    </xf>
    <xf numFmtId="0" fontId="21" fillId="0" borderId="0"/>
    <xf numFmtId="189" fontId="140" fillId="0" borderId="3">
      <alignment vertical="center"/>
    </xf>
    <xf numFmtId="274" fontId="21" fillId="0" borderId="5" applyBorder="0"/>
    <xf numFmtId="0" fontId="141" fillId="0" borderId="0">
      <alignment horizontal="center" vertical="center"/>
    </xf>
    <xf numFmtId="0" fontId="57" fillId="0" borderId="0" applyNumberFormat="0" applyFont="0" applyFill="0" applyBorder="0" applyProtection="0">
      <alignment horizontal="centerContinuous" vertical="center"/>
    </xf>
    <xf numFmtId="275" fontId="57" fillId="0" borderId="0" applyFill="0" applyBorder="0" applyProtection="0">
      <alignment horizontal="centerContinuous" vertical="center"/>
    </xf>
    <xf numFmtId="276" fontId="57" fillId="0" borderId="0" applyNumberFormat="0" applyFont="0" applyFill="0" applyBorder="0" applyProtection="0">
      <alignment horizontal="centerContinuous"/>
    </xf>
    <xf numFmtId="0" fontId="22" fillId="0" borderId="0" applyNumberFormat="0" applyFont="0" applyFill="0" applyBorder="0" applyProtection="0">
      <alignment horizontal="centerContinuous" vertical="center"/>
    </xf>
    <xf numFmtId="0" fontId="27" fillId="0" borderId="0" applyNumberFormat="0" applyFont="0" applyFill="0" applyBorder="0" applyProtection="0">
      <alignment horizontal="centerContinuous" vertical="center"/>
    </xf>
    <xf numFmtId="276" fontId="57" fillId="0" borderId="0" applyNumberFormat="0" applyFont="0" applyFill="0" applyBorder="0" applyProtection="0">
      <alignment horizontal="centerContinuous" vertical="center"/>
    </xf>
    <xf numFmtId="277" fontId="142" fillId="0" borderId="10">
      <alignment vertical="center"/>
    </xf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3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3" fontId="27" fillId="0" borderId="22"/>
    <xf numFmtId="3" fontId="27" fillId="0" borderId="2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3" fillId="0" borderId="1"/>
    <xf numFmtId="0" fontId="144" fillId="0" borderId="0">
      <alignment horizontal="center"/>
    </xf>
    <xf numFmtId="0" fontId="53" fillId="0" borderId="76">
      <alignment horizontal="center"/>
    </xf>
    <xf numFmtId="49" fontId="23" fillId="0" borderId="0">
      <alignment horizontal="distributed" vertical="center" wrapText="1"/>
    </xf>
    <xf numFmtId="0" fontId="129" fillId="0" borderId="77"/>
    <xf numFmtId="4" fontId="129" fillId="0" borderId="5"/>
    <xf numFmtId="278" fontId="26" fillId="0" borderId="5"/>
    <xf numFmtId="0" fontId="26" fillId="0" borderId="5"/>
    <xf numFmtId="279" fontId="32" fillId="0" borderId="0">
      <alignment horizontal="center" vertical="center"/>
      <protection locked="0"/>
    </xf>
    <xf numFmtId="276" fontId="145" fillId="0" borderId="78" applyFont="0" applyFill="0" applyBorder="0" applyAlignment="0" applyProtection="0">
      <alignment vertical="center"/>
    </xf>
    <xf numFmtId="275" fontId="145" fillId="0" borderId="78" applyFont="0" applyFill="0" applyBorder="0" applyAlignment="0" applyProtection="0">
      <alignment vertical="center"/>
    </xf>
    <xf numFmtId="3" fontId="146" fillId="0" borderId="0">
      <alignment vertical="center" wrapText="1"/>
    </xf>
    <xf numFmtId="3" fontId="147" fillId="0" borderId="0">
      <alignment vertical="center" wrapText="1"/>
    </xf>
    <xf numFmtId="0" fontId="135" fillId="0" borderId="10">
      <alignment horizontal="center" vertical="center"/>
    </xf>
    <xf numFmtId="280" fontId="44" fillId="0" borderId="0">
      <alignment vertical="center"/>
    </xf>
    <xf numFmtId="0" fontId="128" fillId="0" borderId="0"/>
    <xf numFmtId="189" fontId="128" fillId="0" borderId="3">
      <alignment vertical="center"/>
    </xf>
    <xf numFmtId="4" fontId="148" fillId="0" borderId="0" applyNumberFormat="0" applyFill="0" applyBorder="0" applyAlignment="0">
      <alignment horizontal="centerContinuous" vertical="center"/>
    </xf>
    <xf numFmtId="276" fontId="57" fillId="0" borderId="0" applyFont="0" applyFill="0" applyBorder="0" applyProtection="0">
      <alignment horizontal="centerContinuous" vertical="center"/>
    </xf>
    <xf numFmtId="206" fontId="149" fillId="0" borderId="0">
      <alignment vertical="center"/>
    </xf>
    <xf numFmtId="276" fontId="57" fillId="0" borderId="0" applyFont="0" applyFill="0" applyBorder="0" applyProtection="0">
      <alignment horizontal="centerContinuous" vertical="center"/>
    </xf>
    <xf numFmtId="224" fontId="57" fillId="0" borderId="0" applyFont="0" applyFill="0" applyBorder="0" applyProtection="0">
      <alignment horizontal="centerContinuous" vertical="center"/>
    </xf>
    <xf numFmtId="215" fontId="57" fillId="0" borderId="0" applyFont="0" applyFill="0" applyBorder="0" applyProtection="0">
      <alignment horizontal="centerContinuous" vertical="center"/>
    </xf>
    <xf numFmtId="281" fontId="57" fillId="0" borderId="10" applyFont="0" applyFill="0" applyBorder="0" applyProtection="0">
      <alignment horizontal="right" vertical="center"/>
      <protection locked="0"/>
    </xf>
    <xf numFmtId="281" fontId="3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5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50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12" fontId="1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282" fontId="13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41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9" fontId="23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83" fontId="13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97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9" fontId="2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2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84" fontId="13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85" fontId="13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85" fontId="13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85" fontId="13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4" fillId="0" borderId="0"/>
    <xf numFmtId="0" fontId="22" fillId="0" borderId="0"/>
    <xf numFmtId="0" fontId="21" fillId="0" borderId="0"/>
    <xf numFmtId="189" fontId="2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86" fontId="2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36"/>
    <xf numFmtId="0" fontId="151" fillId="0" borderId="0" applyNumberFormat="0" applyFill="0" applyBorder="0" applyAlignment="0" applyProtection="0">
      <alignment vertical="top"/>
      <protection locked="0"/>
    </xf>
    <xf numFmtId="0" fontId="22" fillId="0" borderId="0"/>
    <xf numFmtId="287" fontId="22" fillId="0" borderId="1" applyBorder="0">
      <alignment vertical="center"/>
    </xf>
    <xf numFmtId="287" fontId="22" fillId="0" borderId="1" applyBorder="0">
      <alignment vertical="center"/>
    </xf>
    <xf numFmtId="288" fontId="114" fillId="0" borderId="0" applyFill="0" applyBorder="0">
      <alignment horizontal="centerContinuous"/>
    </xf>
    <xf numFmtId="289" fontId="114" fillId="0" borderId="0" applyFill="0" applyBorder="0">
      <alignment horizontal="centerContinuous"/>
    </xf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3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3" fontId="26" fillId="0" borderId="0" applyFont="0" applyFill="0" applyBorder="0" applyAlignment="0" applyProtection="0"/>
    <xf numFmtId="29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76" fontId="23" fillId="0" borderId="0" applyFont="0" applyFill="0" applyBorder="0" applyAlignment="0" applyProtection="0"/>
    <xf numFmtId="276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5" fontId="152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5" fontId="152" fillId="0" borderId="0" applyFont="0" applyFill="0" applyBorder="0" applyAlignment="0" applyProtection="0"/>
    <xf numFmtId="295" fontId="152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5" fontId="152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76" fontId="23" fillId="0" borderId="0" applyFont="0" applyFill="0" applyBorder="0" applyAlignment="0" applyProtection="0"/>
    <xf numFmtId="296" fontId="14" fillId="0" borderId="0" applyFont="0" applyFill="0" applyBorder="0" applyAlignment="0" applyProtection="0"/>
    <xf numFmtId="276" fontId="23" fillId="0" borderId="0" applyFont="0" applyFill="0" applyBorder="0" applyAlignment="0" applyProtection="0"/>
    <xf numFmtId="297" fontId="14" fillId="0" borderId="0" applyFont="0" applyFill="0" applyBorder="0" applyAlignment="0" applyProtection="0"/>
    <xf numFmtId="297" fontId="14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8" fontId="128" fillId="0" borderId="0" applyFont="0" applyFill="0" applyBorder="0" applyAlignment="0" applyProtection="0"/>
    <xf numFmtId="298" fontId="128" fillId="0" borderId="0" applyFont="0" applyFill="0" applyBorder="0" applyAlignment="0" applyProtection="0"/>
    <xf numFmtId="298" fontId="128" fillId="0" borderId="0" applyFont="0" applyFill="0" applyBorder="0" applyAlignment="0" applyProtection="0"/>
    <xf numFmtId="298" fontId="128" fillId="0" borderId="0" applyFont="0" applyFill="0" applyBorder="0" applyAlignment="0" applyProtection="0"/>
    <xf numFmtId="299" fontId="128" fillId="0" borderId="0" applyFont="0" applyFill="0" applyBorder="0" applyAlignment="0" applyProtection="0"/>
    <xf numFmtId="299" fontId="128" fillId="0" borderId="0" applyFont="0" applyFill="0" applyBorder="0" applyAlignment="0" applyProtection="0"/>
    <xf numFmtId="300" fontId="128" fillId="0" borderId="0" applyFont="0" applyFill="0" applyBorder="0" applyAlignment="0" applyProtection="0"/>
    <xf numFmtId="301" fontId="128" fillId="0" borderId="0" applyFont="0" applyFill="0" applyBorder="0" applyAlignment="0" applyProtection="0"/>
    <xf numFmtId="298" fontId="128" fillId="0" borderId="0" applyFont="0" applyFill="0" applyBorder="0" applyAlignment="0" applyProtection="0"/>
    <xf numFmtId="299" fontId="128" fillId="0" borderId="0" applyFont="0" applyFill="0" applyBorder="0" applyAlignment="0" applyProtection="0"/>
    <xf numFmtId="298" fontId="128" fillId="0" borderId="0" applyFont="0" applyFill="0" applyBorder="0" applyAlignment="0" applyProtection="0"/>
    <xf numFmtId="298" fontId="128" fillId="0" borderId="0" applyFont="0" applyFill="0" applyBorder="0" applyAlignment="0" applyProtection="0"/>
    <xf numFmtId="298" fontId="128" fillId="0" borderId="0" applyFont="0" applyFill="0" applyBorder="0" applyAlignment="0" applyProtection="0"/>
    <xf numFmtId="295" fontId="152" fillId="0" borderId="0" applyFont="0" applyFill="0" applyBorder="0" applyAlignment="0" applyProtection="0"/>
    <xf numFmtId="302" fontId="128" fillId="0" borderId="0" applyFont="0" applyFill="0" applyBorder="0" applyAlignment="0" applyProtection="0"/>
    <xf numFmtId="303" fontId="128" fillId="0" borderId="0" applyFont="0" applyFill="0" applyBorder="0" applyAlignment="0" applyProtection="0"/>
    <xf numFmtId="303" fontId="128" fillId="0" borderId="0" applyFont="0" applyFill="0" applyBorder="0" applyAlignment="0" applyProtection="0"/>
    <xf numFmtId="290" fontId="26" fillId="0" borderId="0" applyFont="0" applyFill="0" applyBorder="0" applyAlignment="0" applyProtection="0"/>
    <xf numFmtId="295" fontId="152" fillId="0" borderId="0" applyFont="0" applyFill="0" applyBorder="0" applyAlignment="0" applyProtection="0"/>
    <xf numFmtId="297" fontId="14" fillId="0" borderId="0" applyFont="0" applyFill="0" applyBorder="0" applyAlignment="0" applyProtection="0"/>
    <xf numFmtId="304" fontId="128" fillId="0" borderId="0" applyFont="0" applyFill="0" applyBorder="0" applyAlignment="0" applyProtection="0"/>
    <xf numFmtId="276" fontId="23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3" fontId="26" fillId="0" borderId="0" applyFont="0" applyFill="0" applyBorder="0" applyAlignment="0" applyProtection="0"/>
    <xf numFmtId="293" fontId="26" fillId="0" borderId="0" applyFont="0" applyFill="0" applyBorder="0" applyAlignment="0" applyProtection="0"/>
    <xf numFmtId="295" fontId="152" fillId="0" borderId="0" applyFont="0" applyFill="0" applyBorder="0" applyAlignment="0" applyProtection="0"/>
    <xf numFmtId="304" fontId="128" fillId="0" borderId="0" applyFont="0" applyFill="0" applyBorder="0" applyAlignment="0" applyProtection="0"/>
    <xf numFmtId="305" fontId="128" fillId="0" borderId="0" applyFont="0" applyFill="0" applyBorder="0" applyAlignment="0" applyProtection="0"/>
    <xf numFmtId="306" fontId="128" fillId="0" borderId="0" applyFont="0" applyFill="0" applyBorder="0" applyAlignment="0" applyProtection="0"/>
    <xf numFmtId="303" fontId="128" fillId="0" borderId="0" applyFont="0" applyFill="0" applyBorder="0" applyAlignment="0" applyProtection="0"/>
    <xf numFmtId="295" fontId="152" fillId="0" borderId="0" applyFont="0" applyFill="0" applyBorder="0" applyAlignment="0" applyProtection="0"/>
    <xf numFmtId="304" fontId="128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3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5" fontId="152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19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2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76" fontId="23" fillId="0" borderId="0" applyFont="0" applyFill="0" applyBorder="0" applyAlignment="0" applyProtection="0"/>
    <xf numFmtId="276" fontId="23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0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291" fontId="26" fillId="0" borderId="0" applyFont="0" applyFill="0" applyBorder="0" applyAlignment="0" applyProtection="0"/>
    <xf numFmtId="297" fontId="14" fillId="0" borderId="0" applyFont="0" applyFill="0" applyBorder="0" applyAlignment="0" applyProtection="0"/>
    <xf numFmtId="295" fontId="152" fillId="0" borderId="0" applyFont="0" applyFill="0" applyBorder="0" applyAlignment="0" applyProtection="0"/>
    <xf numFmtId="291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303" fontId="128" fillId="0" borderId="0" applyFont="0" applyFill="0" applyBorder="0" applyAlignment="0" applyProtection="0"/>
    <xf numFmtId="303" fontId="128" fillId="0" borderId="0" applyFont="0" applyFill="0" applyBorder="0" applyAlignment="0" applyProtection="0"/>
    <xf numFmtId="291" fontId="26" fillId="0" borderId="0" applyFont="0" applyFill="0" applyBorder="0" applyAlignment="0" applyProtection="0"/>
    <xf numFmtId="295" fontId="152" fillId="0" borderId="0" applyFont="0" applyFill="0" applyBorder="0" applyAlignment="0" applyProtection="0"/>
    <xf numFmtId="290" fontId="26" fillId="0" borderId="0" applyFont="0" applyFill="0" applyBorder="0" applyAlignment="0" applyProtection="0"/>
    <xf numFmtId="293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303" fontId="128" fillId="0" borderId="0" applyFont="0" applyFill="0" applyBorder="0" applyAlignment="0" applyProtection="0"/>
    <xf numFmtId="0" fontId="153" fillId="0" borderId="0">
      <alignment vertical="center"/>
    </xf>
    <xf numFmtId="0" fontId="154" fillId="0" borderId="0">
      <alignment horizontal="center" vertical="center"/>
    </xf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276" fontId="57" fillId="0" borderId="0" applyNumberFormat="0" applyFont="0" applyFill="0" applyBorder="0" applyProtection="0">
      <alignment vertical="center"/>
    </xf>
    <xf numFmtId="0" fontId="30" fillId="0" borderId="0"/>
    <xf numFmtId="0" fontId="32" fillId="0" borderId="0" applyNumberFormat="0" applyAlignment="0">
      <alignment horizontal="left" vertical="center"/>
    </xf>
    <xf numFmtId="41" fontId="26" fillId="0" borderId="0" applyFont="0" applyFill="0" applyBorder="0" applyAlignment="0" applyProtection="0"/>
    <xf numFmtId="4" fontId="40" fillId="0" borderId="0">
      <protection locked="0"/>
    </xf>
    <xf numFmtId="0" fontId="129" fillId="0" borderId="0"/>
    <xf numFmtId="4" fontId="29" fillId="0" borderId="0" applyFont="0" applyFill="0" applyBorder="0" applyAlignment="0" applyProtection="0"/>
    <xf numFmtId="307" fontId="21" fillId="0" borderId="0">
      <protection locked="0"/>
    </xf>
    <xf numFmtId="0" fontId="25" fillId="0" borderId="0">
      <alignment vertical="center"/>
    </xf>
    <xf numFmtId="0" fontId="21" fillId="0" borderId="80" applyNumberFormat="0"/>
    <xf numFmtId="308" fontId="66" fillId="0" borderId="0" applyFill="0" applyBorder="0">
      <alignment horizontal="centerContinuous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1">
      <alignment horizontal="distributed" vertical="center"/>
    </xf>
    <xf numFmtId="0" fontId="21" fillId="0" borderId="5">
      <alignment horizontal="distributed" vertical="top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0" fontId="21" fillId="0" borderId="2">
      <alignment horizontal="distributed"/>
    </xf>
    <xf numFmtId="309" fontId="155" fillId="0" borderId="0">
      <alignment vertical="center"/>
    </xf>
    <xf numFmtId="310" fontId="114" fillId="0" borderId="0" applyFill="0" applyBorder="0">
      <alignment horizontal="centerContinuous"/>
    </xf>
    <xf numFmtId="311" fontId="114" fillId="0" borderId="0" applyFill="0" applyBorder="0">
      <alignment horizontal="centerContinuous"/>
    </xf>
    <xf numFmtId="0" fontId="21" fillId="0" borderId="0"/>
    <xf numFmtId="312" fontId="30" fillId="0" borderId="0" applyFont="0" applyFill="0" applyBorder="0" applyAlignment="0" applyProtection="0"/>
    <xf numFmtId="0" fontId="32" fillId="0" borderId="59">
      <alignment horizontal="center" vertical="center"/>
    </xf>
    <xf numFmtId="0" fontId="135" fillId="0" borderId="10" applyFill="0" applyProtection="0">
      <alignment horizontal="center" vertical="center"/>
    </xf>
    <xf numFmtId="194" fontId="138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194" fontId="138" fillId="0" borderId="0">
      <protection locked="0"/>
    </xf>
    <xf numFmtId="0" fontId="138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0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194" fontId="138" fillId="0" borderId="0">
      <protection locked="0"/>
    </xf>
    <xf numFmtId="276" fontId="156" fillId="0" borderId="0">
      <protection locked="0"/>
    </xf>
    <xf numFmtId="276" fontId="156" fillId="0" borderId="0">
      <protection locked="0"/>
    </xf>
    <xf numFmtId="313" fontId="156" fillId="0" borderId="0">
      <protection locked="0"/>
    </xf>
    <xf numFmtId="313" fontId="156" fillId="0" borderId="0">
      <protection locked="0"/>
    </xf>
    <xf numFmtId="276" fontId="156" fillId="0" borderId="0">
      <protection locked="0"/>
    </xf>
    <xf numFmtId="276" fontId="156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194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40" fontId="21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4" fontId="138" fillId="0" borderId="0">
      <protection locked="0"/>
    </xf>
    <xf numFmtId="314" fontId="27" fillId="0" borderId="0" applyFont="0" applyFill="0" applyBorder="0" applyProtection="0">
      <alignment vertical="center"/>
    </xf>
    <xf numFmtId="38" fontId="27" fillId="0" borderId="0" applyFont="0" applyFill="0" applyBorder="0" applyProtection="0">
      <alignment vertical="center"/>
    </xf>
    <xf numFmtId="228" fontId="128" fillId="0" borderId="0">
      <protection locked="0"/>
    </xf>
    <xf numFmtId="189" fontId="21" fillId="0" borderId="24">
      <alignment horizontal="center" vertical="center"/>
    </xf>
    <xf numFmtId="206" fontId="21" fillId="0" borderId="0" applyFont="0" applyFill="0" applyBorder="0" applyAlignment="0" applyProtection="0"/>
    <xf numFmtId="41" fontId="26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NumberFormat="0" applyFont="0" applyFill="0" applyBorder="0" applyProtection="0">
      <alignment vertical="center"/>
    </xf>
    <xf numFmtId="189" fontId="32" fillId="0" borderId="30">
      <alignment vertical="center"/>
    </xf>
    <xf numFmtId="315" fontId="30" fillId="0" borderId="1"/>
    <xf numFmtId="315" fontId="30" fillId="0" borderId="1"/>
    <xf numFmtId="227" fontId="14" fillId="28" borderId="0" applyFill="0" applyBorder="0" applyProtection="0">
      <alignment horizontal="right"/>
    </xf>
    <xf numFmtId="38" fontId="27" fillId="0" borderId="0" applyFont="0" applyFill="0" applyBorder="0" applyAlignment="0" applyProtection="0">
      <alignment vertical="center"/>
    </xf>
    <xf numFmtId="277" fontId="27" fillId="0" borderId="0" applyFont="0" applyFill="0" applyBorder="0" applyAlignment="0" applyProtection="0">
      <alignment vertical="center"/>
    </xf>
    <xf numFmtId="38" fontId="27" fillId="0" borderId="0" applyFill="0" applyBorder="0" applyAlignment="0" applyProtection="0">
      <alignment vertical="center"/>
    </xf>
    <xf numFmtId="316" fontId="157" fillId="0" borderId="81"/>
    <xf numFmtId="280" fontId="139" fillId="0" borderId="0" applyFont="0" applyFill="0" applyBorder="0" applyAlignment="0" applyProtection="0"/>
    <xf numFmtId="40" fontId="21" fillId="0" borderId="47"/>
    <xf numFmtId="317" fontId="26" fillId="0" borderId="0" applyFont="0" applyFill="0" applyBorder="0" applyAlignment="0" applyProtection="0">
      <alignment textRotation="255"/>
    </xf>
    <xf numFmtId="318" fontId="26" fillId="0" borderId="0" applyFont="0" applyFill="0" applyBorder="0" applyAlignment="0" applyProtection="0">
      <alignment textRotation="255"/>
    </xf>
    <xf numFmtId="319" fontId="139" fillId="0" borderId="1">
      <alignment vertical="center"/>
    </xf>
    <xf numFmtId="319" fontId="139" fillId="0" borderId="1">
      <alignment vertical="center"/>
    </xf>
    <xf numFmtId="320" fontId="26" fillId="0" borderId="0" applyFont="0" applyFill="0" applyBorder="0" applyAlignment="0" applyProtection="0">
      <alignment textRotation="255"/>
    </xf>
    <xf numFmtId="321" fontId="26" fillId="0" borderId="0" applyFont="0" applyFill="0" applyBorder="0" applyAlignment="0" applyProtection="0">
      <alignment textRotation="255"/>
    </xf>
    <xf numFmtId="0" fontId="21" fillId="0" borderId="0" applyFont="0" applyFill="0" applyBorder="0" applyAlignment="0" applyProtection="0"/>
    <xf numFmtId="0" fontId="158" fillId="0" borderId="0">
      <alignment horizontal="center" vertical="center"/>
    </xf>
    <xf numFmtId="194" fontId="138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194" fontId="138" fillId="0" borderId="0">
      <protection locked="0"/>
    </xf>
    <xf numFmtId="0" fontId="138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0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194" fontId="138" fillId="0" borderId="0">
      <protection locked="0"/>
    </xf>
    <xf numFmtId="276" fontId="156" fillId="0" borderId="0">
      <protection locked="0"/>
    </xf>
    <xf numFmtId="276" fontId="156" fillId="0" borderId="0">
      <protection locked="0"/>
    </xf>
    <xf numFmtId="313" fontId="156" fillId="0" borderId="0">
      <protection locked="0"/>
    </xf>
    <xf numFmtId="313" fontId="156" fillId="0" borderId="0">
      <protection locked="0"/>
    </xf>
    <xf numFmtId="276" fontId="156" fillId="0" borderId="0">
      <protection locked="0"/>
    </xf>
    <xf numFmtId="276" fontId="156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194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40" fontId="21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194" fontId="138" fillId="0" borderId="0">
      <protection locked="0"/>
    </xf>
    <xf numFmtId="42" fontId="14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21" fillId="0" borderId="0" applyFont="0" applyFill="0" applyBorder="0" applyAlignment="0" applyProtection="0"/>
    <xf numFmtId="322" fontId="21" fillId="0" borderId="0">
      <protection locked="0"/>
    </xf>
    <xf numFmtId="194" fontId="138" fillId="0" borderId="0">
      <protection locked="0"/>
    </xf>
    <xf numFmtId="0" fontId="128" fillId="0" borderId="10">
      <alignment horizontal="center" vertical="center"/>
    </xf>
    <xf numFmtId="0" fontId="128" fillId="0" borderId="10">
      <alignment horizontal="left" vertical="center"/>
    </xf>
    <xf numFmtId="0" fontId="128" fillId="0" borderId="10">
      <alignment vertical="center" textRotation="255"/>
    </xf>
    <xf numFmtId="218" fontId="21" fillId="0" borderId="0">
      <protection locked="0"/>
    </xf>
    <xf numFmtId="40" fontId="21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194" fontId="138" fillId="0" borderId="0">
      <protection locked="0"/>
    </xf>
    <xf numFmtId="0" fontId="138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244" fontId="26" fillId="0" borderId="0">
      <protection locked="0"/>
    </xf>
    <xf numFmtId="0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0" fontId="26" fillId="0" borderId="0"/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194" fontId="138" fillId="0" borderId="0">
      <protection locked="0"/>
    </xf>
    <xf numFmtId="276" fontId="156" fillId="0" borderId="0">
      <protection locked="0"/>
    </xf>
    <xf numFmtId="276" fontId="156" fillId="0" borderId="0">
      <protection locked="0"/>
    </xf>
    <xf numFmtId="313" fontId="156" fillId="0" borderId="0">
      <protection locked="0"/>
    </xf>
    <xf numFmtId="313" fontId="156" fillId="0" borderId="0">
      <protection locked="0"/>
    </xf>
    <xf numFmtId="276" fontId="156" fillId="0" borderId="0">
      <protection locked="0"/>
    </xf>
    <xf numFmtId="276" fontId="156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194" fontId="138" fillId="0" borderId="0">
      <protection locked="0"/>
    </xf>
    <xf numFmtId="0" fontId="26" fillId="0" borderId="0"/>
    <xf numFmtId="228" fontId="128" fillId="0" borderId="0">
      <protection locked="0"/>
    </xf>
    <xf numFmtId="228" fontId="128" fillId="0" borderId="0">
      <protection locked="0"/>
    </xf>
    <xf numFmtId="218" fontId="21" fillId="0" borderId="0">
      <protection locked="0"/>
    </xf>
    <xf numFmtId="40" fontId="21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0" fontId="138" fillId="0" borderId="0">
      <protection locked="0"/>
    </xf>
    <xf numFmtId="194" fontId="13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228" fontId="128" fillId="0" borderId="0">
      <protection locked="0"/>
    </xf>
    <xf numFmtId="40" fontId="21" fillId="0" borderId="0">
      <protection locked="0"/>
    </xf>
    <xf numFmtId="228" fontId="128" fillId="0" borderId="0">
      <protection locked="0"/>
    </xf>
    <xf numFmtId="0" fontId="26" fillId="0" borderId="0"/>
    <xf numFmtId="228" fontId="128" fillId="0" borderId="0">
      <protection locked="0"/>
    </xf>
    <xf numFmtId="201" fontId="30" fillId="0" borderId="49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center"/>
    </xf>
    <xf numFmtId="0" fontId="15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center"/>
    </xf>
    <xf numFmtId="0" fontId="160" fillId="0" borderId="0">
      <alignment vertical="center"/>
    </xf>
    <xf numFmtId="0" fontId="159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0" fontId="30" fillId="0" borderId="0"/>
    <xf numFmtId="0" fontId="150" fillId="0" borderId="0">
      <alignment vertical="center"/>
    </xf>
    <xf numFmtId="0" fontId="36" fillId="0" borderId="0"/>
    <xf numFmtId="0" fontId="51" fillId="0" borderId="0"/>
    <xf numFmtId="0" fontId="150" fillId="0" borderId="0">
      <alignment vertical="center"/>
    </xf>
    <xf numFmtId="0" fontId="12" fillId="0" borderId="0">
      <alignment vertical="center"/>
    </xf>
    <xf numFmtId="0" fontId="30" fillId="0" borderId="0"/>
    <xf numFmtId="0" fontId="14" fillId="0" borderId="0"/>
    <xf numFmtId="0" fontId="26" fillId="0" borderId="0"/>
    <xf numFmtId="0" fontId="26" fillId="0" borderId="0"/>
    <xf numFmtId="0" fontId="150" fillId="0" borderId="0">
      <alignment vertical="center"/>
    </xf>
    <xf numFmtId="0" fontId="22" fillId="0" borderId="0">
      <alignment vertical="center"/>
    </xf>
    <xf numFmtId="0" fontId="128" fillId="0" borderId="0"/>
    <xf numFmtId="0" fontId="150" fillId="0" borderId="0">
      <alignment vertical="center"/>
    </xf>
    <xf numFmtId="0" fontId="129" fillId="0" borderId="0"/>
    <xf numFmtId="0" fontId="150" fillId="0" borderId="0">
      <alignment vertical="center"/>
    </xf>
    <xf numFmtId="0" fontId="54" fillId="0" borderId="0">
      <alignment vertical="center"/>
    </xf>
    <xf numFmtId="0" fontId="26" fillId="0" borderId="0">
      <alignment vertical="center"/>
    </xf>
    <xf numFmtId="0" fontId="14" fillId="0" borderId="0"/>
    <xf numFmtId="0" fontId="16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26" fillId="0" borderId="0"/>
    <xf numFmtId="0" fontId="32" fillId="0" borderId="0"/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0" fontId="26" fillId="0" borderId="1" applyNumberFormat="0" applyFill="0" applyProtection="0">
      <alignment vertical="center"/>
    </xf>
    <xf numFmtId="14" fontId="35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57" fillId="0" borderId="53">
      <alignment horizontal="center" vertical="center"/>
    </xf>
    <xf numFmtId="0" fontId="32" fillId="0" borderId="10">
      <alignment horizontal="center" vertical="center" wrapText="1"/>
    </xf>
    <xf numFmtId="0" fontId="40" fillId="0" borderId="58">
      <protection locked="0"/>
    </xf>
    <xf numFmtId="323" fontId="21" fillId="0" borderId="0">
      <protection locked="0"/>
    </xf>
    <xf numFmtId="324" fontId="21" fillId="0" borderId="0">
      <protection locked="0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3" fillId="33" borderId="93" applyNumberFormat="0" applyProtection="0">
      <alignment horizontal="right"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4" fontId="112" fillId="21" borderId="93" applyNumberFormat="0" applyProtection="0">
      <alignment vertical="center"/>
    </xf>
    <xf numFmtId="0" fontId="107" fillId="25" borderId="92" applyNumberFormat="0" applyAlignment="0" applyProtection="0">
      <alignment vertical="center"/>
    </xf>
    <xf numFmtId="0" fontId="107" fillId="25" borderId="92" applyNumberFormat="0" applyAlignment="0" applyProtection="0">
      <alignment vertical="center"/>
    </xf>
    <xf numFmtId="0" fontId="107" fillId="25" borderId="92" applyNumberFormat="0" applyAlignment="0" applyProtection="0">
      <alignment vertical="center"/>
    </xf>
    <xf numFmtId="0" fontId="26" fillId="30" borderId="91" applyNumberFormat="0" applyFont="0" applyAlignment="0" applyProtection="0">
      <alignment vertical="center"/>
    </xf>
    <xf numFmtId="0" fontId="26" fillId="30" borderId="91" applyNumberFormat="0" applyFont="0" applyAlignment="0" applyProtection="0">
      <alignment vertical="center"/>
    </xf>
    <xf numFmtId="0" fontId="26" fillId="30" borderId="91" applyNumberFormat="0" applyFon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74" fillId="25" borderId="90" applyNumberFormat="0" applyAlignment="0" applyProtection="0">
      <alignment vertical="center"/>
    </xf>
    <xf numFmtId="0" fontId="74" fillId="25" borderId="90" applyNumberFormat="0" applyAlignment="0" applyProtection="0">
      <alignment vertical="center"/>
    </xf>
    <xf numFmtId="0" fontId="74" fillId="25" borderId="90" applyNumberFormat="0" applyAlignment="0" applyProtection="0">
      <alignment vertical="center"/>
    </xf>
    <xf numFmtId="0" fontId="74" fillId="25" borderId="90" applyNumberFormat="0" applyAlignment="0" applyProtection="0">
      <alignment vertical="center"/>
    </xf>
    <xf numFmtId="0" fontId="74" fillId="25" borderId="90" applyNumberFormat="0" applyAlignment="0" applyProtection="0">
      <alignment vertical="center"/>
    </xf>
    <xf numFmtId="0" fontId="74" fillId="25" borderId="90" applyNumberFormat="0" applyAlignment="0" applyProtection="0">
      <alignment vertical="center"/>
    </xf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228" fontId="67" fillId="0" borderId="89" applyAlignment="0" applyProtection="0"/>
    <xf numFmtId="0" fontId="99" fillId="11" borderId="90" applyNumberFormat="0" applyAlignment="0" applyProtection="0">
      <alignment vertical="center"/>
    </xf>
    <xf numFmtId="38" fontId="21" fillId="0" borderId="82">
      <alignment horizontal="right"/>
    </xf>
    <xf numFmtId="38" fontId="21" fillId="0" borderId="82">
      <alignment horizontal="right"/>
    </xf>
    <xf numFmtId="38" fontId="21" fillId="0" borderId="88">
      <alignment horizontal="right"/>
    </xf>
    <xf numFmtId="38" fontId="21" fillId="0" borderId="88">
      <alignment horizontal="right"/>
    </xf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228" fontId="67" fillId="0" borderId="83" applyAlignment="0" applyProtection="0"/>
    <xf numFmtId="0" fontId="74" fillId="25" borderId="84" applyNumberFormat="0" applyAlignment="0" applyProtection="0">
      <alignment vertical="center"/>
    </xf>
    <xf numFmtId="0" fontId="74" fillId="25" borderId="84" applyNumberFormat="0" applyAlignment="0" applyProtection="0">
      <alignment vertical="center"/>
    </xf>
    <xf numFmtId="0" fontId="74" fillId="25" borderId="84" applyNumberFormat="0" applyAlignment="0" applyProtection="0">
      <alignment vertical="center"/>
    </xf>
    <xf numFmtId="0" fontId="74" fillId="25" borderId="84" applyNumberFormat="0" applyAlignment="0" applyProtection="0">
      <alignment vertical="center"/>
    </xf>
    <xf numFmtId="0" fontId="74" fillId="25" borderId="84" applyNumberFormat="0" applyAlignment="0" applyProtection="0">
      <alignment vertical="center"/>
    </xf>
    <xf numFmtId="0" fontId="74" fillId="25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90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99" fillId="11" borderId="84" applyNumberFormat="0" applyAlignment="0" applyProtection="0">
      <alignment vertical="center"/>
    </xf>
    <xf numFmtId="0" fontId="26" fillId="30" borderId="85" applyNumberFormat="0" applyFont="0" applyAlignment="0" applyProtection="0">
      <alignment vertical="center"/>
    </xf>
    <xf numFmtId="0" fontId="26" fillId="30" borderId="85" applyNumberFormat="0" applyFont="0" applyAlignment="0" applyProtection="0">
      <alignment vertical="center"/>
    </xf>
    <xf numFmtId="0" fontId="26" fillId="30" borderId="85" applyNumberFormat="0" applyFont="0" applyAlignment="0" applyProtection="0">
      <alignment vertical="center"/>
    </xf>
    <xf numFmtId="0" fontId="107" fillId="25" borderId="86" applyNumberFormat="0" applyAlignment="0" applyProtection="0">
      <alignment vertical="center"/>
    </xf>
    <xf numFmtId="0" fontId="107" fillId="25" borderId="86" applyNumberFormat="0" applyAlignment="0" applyProtection="0">
      <alignment vertical="center"/>
    </xf>
    <xf numFmtId="0" fontId="107" fillId="25" borderId="86" applyNumberFormat="0" applyAlignmen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2" fillId="21" borderId="87" applyNumberFormat="0" applyProtection="0">
      <alignment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" fontId="113" fillId="33" borderId="87" applyNumberFormat="0" applyProtection="0">
      <alignment horizontal="right" vertical="center"/>
    </xf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</cellStyleXfs>
  <cellXfs count="321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1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80" fontId="5" fillId="0" borderId="3" xfId="0" applyNumberFormat="1" applyFont="1" applyBorder="1" applyAlignment="1">
      <alignment vertical="center" wrapText="1"/>
    </xf>
    <xf numFmtId="181" fontId="5" fillId="0" borderId="4" xfId="0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1" fontId="5" fillId="0" borderId="5" xfId="0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82" fontId="5" fillId="0" borderId="1" xfId="0" quotePrefix="1" applyNumberFormat="1" applyFont="1" applyBorder="1" applyAlignment="1">
      <alignment vertical="center" wrapText="1"/>
    </xf>
    <xf numFmtId="182" fontId="5" fillId="0" borderId="1" xfId="0" applyNumberFormat="1" applyFont="1" applyBorder="1" applyAlignment="1">
      <alignment vertical="center" wrapText="1"/>
    </xf>
    <xf numFmtId="182" fontId="0" fillId="0" borderId="0" xfId="0" applyNumberFormat="1">
      <alignment vertical="center"/>
    </xf>
    <xf numFmtId="0" fontId="5" fillId="2" borderId="1" xfId="0" quotePrefix="1" applyFont="1" applyFill="1" applyBorder="1" applyAlignment="1">
      <alignment vertical="center" wrapText="1"/>
    </xf>
    <xf numFmtId="182" fontId="5" fillId="2" borderId="1" xfId="0" quotePrefix="1" applyNumberFormat="1" applyFont="1" applyFill="1" applyBorder="1" applyAlignment="1">
      <alignment vertical="center" wrapText="1"/>
    </xf>
    <xf numFmtId="182" fontId="5" fillId="2" borderId="1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182" fontId="0" fillId="2" borderId="0" xfId="0" applyNumberFormat="1" applyFill="1">
      <alignment vertical="center"/>
    </xf>
    <xf numFmtId="0" fontId="0" fillId="2" borderId="0" xfId="0" applyFill="1">
      <alignment vertical="center"/>
    </xf>
    <xf numFmtId="183" fontId="5" fillId="2" borderId="1" xfId="0" applyNumberFormat="1" applyFont="1" applyFill="1" applyBorder="1" applyAlignment="1">
      <alignment vertical="center" wrapText="1"/>
    </xf>
    <xf numFmtId="183" fontId="5" fillId="0" borderId="1" xfId="0" applyNumberFormat="1" applyFont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5" fillId="3" borderId="1" xfId="0" quotePrefix="1" applyFont="1" applyFill="1" applyBorder="1" applyAlignment="1">
      <alignment vertical="center" wrapText="1"/>
    </xf>
    <xf numFmtId="177" fontId="7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179" fontId="5" fillId="3" borderId="1" xfId="0" applyNumberFormat="1" applyFont="1" applyFill="1" applyBorder="1" applyAlignment="1">
      <alignment vertical="center" wrapText="1"/>
    </xf>
    <xf numFmtId="182" fontId="5" fillId="3" borderId="1" xfId="0" applyNumberFormat="1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82" fontId="7" fillId="0" borderId="1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78" fontId="5" fillId="2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0" fillId="2" borderId="0" xfId="0" quotePrefix="1" applyFill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quotePrefix="1" applyFont="1" applyFill="1" applyBorder="1" applyAlignment="1">
      <alignment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5" fillId="0" borderId="0" xfId="0" quotePrefix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78" fontId="5" fillId="0" borderId="0" xfId="0" applyNumberFormat="1" applyFont="1" applyBorder="1" applyAlignment="1">
      <alignment vertical="center" wrapText="1"/>
    </xf>
    <xf numFmtId="179" fontId="5" fillId="0" borderId="0" xfId="0" applyNumberFormat="1" applyFont="1" applyBorder="1" applyAlignment="1">
      <alignment vertical="center" wrapText="1"/>
    </xf>
    <xf numFmtId="0" fontId="0" fillId="2" borderId="0" xfId="0" quotePrefix="1" applyFill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179" fontId="5" fillId="0" borderId="1" xfId="0" applyNumberFormat="1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0" fillId="2" borderId="9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11" xfId="0" applyFill="1" applyBorder="1">
      <alignment vertical="center"/>
    </xf>
    <xf numFmtId="9" fontId="0" fillId="2" borderId="9" xfId="0" applyNumberFormat="1" applyFill="1" applyBorder="1" applyAlignment="1">
      <alignment horizontal="center" vertical="center"/>
    </xf>
    <xf numFmtId="9" fontId="0" fillId="2" borderId="10" xfId="0" applyNumberFormat="1" applyFill="1" applyBorder="1" applyAlignment="1">
      <alignment horizontal="center" vertical="center"/>
    </xf>
    <xf numFmtId="9" fontId="8" fillId="2" borderId="10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22" xfId="0" quotePrefix="1" applyFont="1" applyFill="1" applyBorder="1" applyAlignment="1">
      <alignment vertical="center" wrapText="1"/>
    </xf>
    <xf numFmtId="0" fontId="7" fillId="2" borderId="22" xfId="0" quotePrefix="1" applyFont="1" applyFill="1" applyBorder="1" applyAlignment="1">
      <alignment vertical="center" wrapText="1"/>
    </xf>
    <xf numFmtId="0" fontId="5" fillId="2" borderId="24" xfId="0" quotePrefix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177" fontId="5" fillId="2" borderId="24" xfId="0" applyNumberFormat="1" applyFont="1" applyFill="1" applyBorder="1" applyAlignment="1">
      <alignment vertical="center" wrapText="1"/>
    </xf>
    <xf numFmtId="0" fontId="5" fillId="2" borderId="25" xfId="0" quotePrefix="1" applyFont="1" applyFill="1" applyBorder="1" applyAlignment="1">
      <alignment vertical="center" wrapText="1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4" xfId="0" applyFill="1" applyBorder="1">
      <alignment vertical="center"/>
    </xf>
    <xf numFmtId="0" fontId="0" fillId="2" borderId="26" xfId="0" applyFill="1" applyBorder="1">
      <alignment vertical="center"/>
    </xf>
    <xf numFmtId="0" fontId="0" fillId="2" borderId="27" xfId="0" applyFill="1" applyBorder="1">
      <alignment vertical="center"/>
    </xf>
    <xf numFmtId="0" fontId="13" fillId="2" borderId="0" xfId="0" applyFont="1" applyFill="1">
      <alignment vertical="center"/>
    </xf>
    <xf numFmtId="0" fontId="14" fillId="4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5" fillId="2" borderId="21" xfId="0" quotePrefix="1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9" fillId="2" borderId="1" xfId="0" quotePrefix="1" applyFont="1" applyFill="1" applyBorder="1" applyAlignment="1">
      <alignment vertical="center" wrapText="1"/>
    </xf>
    <xf numFmtId="0" fontId="5" fillId="2" borderId="23" xfId="0" quotePrefix="1" applyFont="1" applyFill="1" applyBorder="1" applyAlignment="1">
      <alignment vertical="center" wrapText="1"/>
    </xf>
    <xf numFmtId="0" fontId="5" fillId="2" borderId="24" xfId="0" quotePrefix="1" applyFont="1" applyFill="1" applyBorder="1" applyAlignment="1">
      <alignment vertical="center" wrapText="1"/>
    </xf>
    <xf numFmtId="0" fontId="13" fillId="2" borderId="14" xfId="0" applyFont="1" applyFill="1" applyBorder="1">
      <alignment vertical="center"/>
    </xf>
    <xf numFmtId="9" fontId="13" fillId="2" borderId="11" xfId="0" applyNumberFormat="1" applyFont="1" applyFill="1" applyBorder="1" applyAlignment="1">
      <alignment horizontal="center" vertical="center"/>
    </xf>
    <xf numFmtId="9" fontId="13" fillId="2" borderId="28" xfId="0" applyNumberFormat="1" applyFont="1" applyFill="1" applyBorder="1" applyAlignment="1">
      <alignment horizontal="center" vertical="center"/>
    </xf>
    <xf numFmtId="179" fontId="5" fillId="3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16" fillId="0" borderId="0" xfId="0" applyFont="1" applyBorder="1">
      <alignment vertical="center"/>
    </xf>
    <xf numFmtId="41" fontId="161" fillId="36" borderId="1" xfId="2" quotePrefix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325" fontId="162" fillId="37" borderId="1" xfId="0" quotePrefix="1" applyNumberFormat="1" applyFont="1" applyFill="1" applyBorder="1" applyAlignment="1">
      <alignment horizontal="center" vertical="center" wrapText="1"/>
    </xf>
    <xf numFmtId="41" fontId="163" fillId="37" borderId="1" xfId="2" quotePrefix="1" applyFont="1" applyFill="1" applyBorder="1" applyAlignment="1">
      <alignment horizontal="center" vertical="center" wrapText="1"/>
    </xf>
    <xf numFmtId="325" fontId="163" fillId="37" borderId="1" xfId="0" quotePrefix="1" applyNumberFormat="1" applyFont="1" applyFill="1" applyBorder="1" applyAlignment="1">
      <alignment horizontal="center" vertical="center" wrapText="1" shrinkToFit="1"/>
    </xf>
    <xf numFmtId="0" fontId="163" fillId="0" borderId="0" xfId="0" applyFont="1" applyBorder="1" applyAlignment="1">
      <alignment horizontal="center" vertical="center" wrapText="1"/>
    </xf>
    <xf numFmtId="0" fontId="150" fillId="0" borderId="1" xfId="0" applyFont="1" applyBorder="1">
      <alignment vertical="center"/>
    </xf>
    <xf numFmtId="326" fontId="161" fillId="5" borderId="1" xfId="1" quotePrefix="1" applyNumberFormat="1" applyFont="1" applyFill="1" applyBorder="1" applyAlignment="1">
      <alignment horizontal="center" vertical="center" wrapText="1"/>
    </xf>
    <xf numFmtId="325" fontId="161" fillId="0" borderId="1" xfId="0" applyNumberFormat="1" applyFont="1" applyFill="1" applyBorder="1" applyAlignment="1">
      <alignment horizontal="center" vertical="center" wrapText="1" shrinkToFit="1"/>
    </xf>
    <xf numFmtId="41" fontId="161" fillId="0" borderId="1" xfId="2" applyFont="1" applyFill="1" applyBorder="1" applyAlignment="1">
      <alignment horizontal="center" vertical="center" wrapText="1"/>
    </xf>
    <xf numFmtId="0" fontId="150" fillId="0" borderId="0" xfId="0" applyFont="1" applyBorder="1">
      <alignment vertical="center"/>
    </xf>
    <xf numFmtId="0" fontId="20" fillId="5" borderId="1" xfId="0" applyFont="1" applyFill="1" applyBorder="1" applyAlignment="1">
      <alignment horizontal="center" vertical="center" wrapText="1"/>
    </xf>
    <xf numFmtId="41" fontId="20" fillId="0" borderId="1" xfId="2" applyFont="1" applyFill="1" applyBorder="1" applyAlignment="1">
      <alignment horizontal="center" vertical="center" wrapText="1"/>
    </xf>
    <xf numFmtId="41" fontId="20" fillId="0" borderId="1" xfId="2" applyFont="1" applyFill="1" applyBorder="1" applyAlignment="1">
      <alignment vertical="center" wrapText="1"/>
    </xf>
    <xf numFmtId="41" fontId="16" fillId="0" borderId="1" xfId="2" applyFont="1" applyFill="1" applyBorder="1" applyAlignment="1">
      <alignment vertical="center" wrapText="1"/>
    </xf>
    <xf numFmtId="0" fontId="150" fillId="38" borderId="0" xfId="0" applyFont="1" applyFill="1" applyBorder="1">
      <alignment vertical="center"/>
    </xf>
    <xf numFmtId="41" fontId="20" fillId="2" borderId="1" xfId="2" applyFont="1" applyFill="1" applyBorder="1" applyAlignment="1">
      <alignment vertical="center" wrapText="1"/>
    </xf>
    <xf numFmtId="325" fontId="164" fillId="0" borderId="0" xfId="0" applyNumberFormat="1" applyFont="1" applyBorder="1" applyAlignment="1">
      <alignment horizontal="center" vertical="center" wrapText="1"/>
    </xf>
    <xf numFmtId="41" fontId="164" fillId="0" borderId="0" xfId="2" applyFont="1" applyBorder="1" applyAlignment="1">
      <alignment horizontal="center" vertical="center" wrapText="1"/>
    </xf>
    <xf numFmtId="41" fontId="164" fillId="0" borderId="0" xfId="2" applyFont="1" applyBorder="1" applyAlignment="1">
      <alignment vertical="center" wrapText="1"/>
    </xf>
    <xf numFmtId="325" fontId="164" fillId="0" borderId="0" xfId="0" applyNumberFormat="1" applyFont="1" applyBorder="1" applyAlignment="1">
      <alignment horizontal="center" vertical="center"/>
    </xf>
    <xf numFmtId="41" fontId="164" fillId="0" borderId="0" xfId="2" applyFont="1" applyBorder="1" applyAlignment="1">
      <alignment horizontal="center" vertical="center"/>
    </xf>
    <xf numFmtId="41" fontId="20" fillId="2" borderId="1" xfId="2" applyNumberFormat="1" applyFont="1" applyFill="1" applyBorder="1">
      <alignment vertical="center"/>
    </xf>
    <xf numFmtId="43" fontId="20" fillId="2" borderId="1" xfId="2" applyNumberFormat="1" applyFont="1" applyFill="1" applyBorder="1">
      <alignment vertical="center"/>
    </xf>
    <xf numFmtId="41" fontId="20" fillId="2" borderId="1" xfId="2" applyNumberFormat="1" applyFont="1" applyFill="1" applyBorder="1" applyAlignment="1">
      <alignment vertical="center" wrapText="1"/>
    </xf>
    <xf numFmtId="41" fontId="20" fillId="2" borderId="1" xfId="2" applyFont="1" applyFill="1" applyBorder="1">
      <alignment vertical="center"/>
    </xf>
    <xf numFmtId="41" fontId="20" fillId="2" borderId="1" xfId="2" applyFont="1" applyFill="1" applyBorder="1" applyAlignment="1">
      <alignment vertical="center"/>
    </xf>
    <xf numFmtId="325" fontId="150" fillId="2" borderId="0" xfId="0" applyNumberFormat="1" applyFont="1" applyFill="1" applyBorder="1">
      <alignment vertical="center"/>
    </xf>
    <xf numFmtId="41" fontId="20" fillId="39" borderId="1" xfId="2" applyNumberFormat="1" applyFont="1" applyFill="1" applyBorder="1">
      <alignment vertical="center"/>
    </xf>
    <xf numFmtId="325" fontId="20" fillId="2" borderId="0" xfId="0" applyNumberFormat="1" applyFont="1" applyFill="1" applyBorder="1">
      <alignment vertical="center"/>
    </xf>
    <xf numFmtId="325" fontId="18" fillId="2" borderId="0" xfId="0" applyNumberFormat="1" applyFont="1" applyFill="1" applyBorder="1">
      <alignment vertical="center"/>
    </xf>
    <xf numFmtId="0" fontId="16" fillId="40" borderId="1" xfId="13858" applyNumberFormat="1" applyFont="1" applyFill="1" applyBorder="1" applyAlignment="1">
      <alignment horizontal="center" vertical="center" wrapText="1"/>
    </xf>
    <xf numFmtId="0" fontId="16" fillId="40" borderId="1" xfId="2" applyNumberFormat="1" applyFont="1" applyFill="1" applyBorder="1" applyAlignment="1">
      <alignment horizontal="center" vertical="center" wrapText="1"/>
    </xf>
    <xf numFmtId="0" fontId="16" fillId="40" borderId="6" xfId="13858" applyNumberFormat="1" applyFont="1" applyFill="1" applyBorder="1" applyAlignment="1">
      <alignment horizontal="center" vertical="center" wrapText="1"/>
    </xf>
    <xf numFmtId="325" fontId="3" fillId="40" borderId="0" xfId="0" applyNumberFormat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2" borderId="0" xfId="0" quotePrefix="1" applyFill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227" fontId="0" fillId="0" borderId="0" xfId="0" applyNumberFormat="1">
      <alignment vertical="center"/>
    </xf>
    <xf numFmtId="0" fontId="0" fillId="0" borderId="100" xfId="0" applyFill="1" applyBorder="1" applyAlignment="1">
      <alignment horizontal="center" vertical="center"/>
    </xf>
    <xf numFmtId="0" fontId="0" fillId="0" borderId="65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4" fontId="0" fillId="0" borderId="32" xfId="0" applyNumberFormat="1" applyBorder="1">
      <alignment vertical="center"/>
    </xf>
    <xf numFmtId="4" fontId="0" fillId="0" borderId="10" xfId="0" applyNumberFormat="1" applyBorder="1">
      <alignment vertical="center"/>
    </xf>
    <xf numFmtId="4" fontId="0" fillId="0" borderId="13" xfId="0" applyNumberFormat="1" applyBorder="1">
      <alignment vertical="center"/>
    </xf>
    <xf numFmtId="328" fontId="0" fillId="4" borderId="34" xfId="0" applyNumberFormat="1" applyFill="1" applyBorder="1">
      <alignment vertical="center"/>
    </xf>
    <xf numFmtId="328" fontId="0" fillId="4" borderId="32" xfId="0" applyNumberFormat="1" applyFill="1" applyBorder="1">
      <alignment vertical="center"/>
    </xf>
    <xf numFmtId="328" fontId="0" fillId="4" borderId="10" xfId="0" applyNumberFormat="1" applyFill="1" applyBorder="1">
      <alignment vertical="center"/>
    </xf>
    <xf numFmtId="328" fontId="0" fillId="4" borderId="13" xfId="0" applyNumberFormat="1" applyFill="1" applyBorder="1">
      <alignment vertical="center"/>
    </xf>
    <xf numFmtId="227" fontId="0" fillId="4" borderId="32" xfId="0" quotePrefix="1" applyNumberFormat="1" applyFill="1" applyBorder="1" applyAlignment="1">
      <alignment horizontal="center" vertical="center"/>
    </xf>
    <xf numFmtId="227" fontId="10" fillId="4" borderId="10" xfId="0" quotePrefix="1" applyNumberFormat="1" applyFont="1" applyFill="1" applyBorder="1" applyAlignment="1">
      <alignment horizontal="center" vertical="center"/>
    </xf>
    <xf numFmtId="227" fontId="0" fillId="4" borderId="10" xfId="0" quotePrefix="1" applyNumberFormat="1" applyFill="1" applyBorder="1" applyAlignment="1">
      <alignment horizontal="center" vertical="center"/>
    </xf>
    <xf numFmtId="227" fontId="0" fillId="4" borderId="13" xfId="0" quotePrefix="1" applyNumberForma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7" xfId="0" quotePrefix="1" applyFill="1" applyBorder="1" applyAlignment="1">
      <alignment horizontal="center" vertical="center"/>
    </xf>
    <xf numFmtId="0" fontId="0" fillId="0" borderId="26" xfId="0" quotePrefix="1" applyFill="1" applyBorder="1" applyAlignment="1">
      <alignment horizontal="center" vertical="center"/>
    </xf>
    <xf numFmtId="179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179" fontId="0" fillId="0" borderId="13" xfId="0" quotePrefix="1" applyNumberFormat="1" applyBorder="1" applyAlignment="1">
      <alignment horizontal="center" vertical="center"/>
    </xf>
    <xf numFmtId="4" fontId="0" fillId="0" borderId="33" xfId="0" quotePrefix="1" applyNumberFormat="1" applyBorder="1" applyAlignment="1">
      <alignment horizontal="center" vertical="center"/>
    </xf>
    <xf numFmtId="179" fontId="0" fillId="0" borderId="32" xfId="0" applyNumberFormat="1" applyBorder="1">
      <alignment vertical="center"/>
    </xf>
    <xf numFmtId="179" fontId="0" fillId="0" borderId="32" xfId="0" quotePrefix="1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quotePrefix="1" applyBorder="1" applyAlignment="1">
      <alignment horizontal="center" vertical="center"/>
    </xf>
    <xf numFmtId="179" fontId="0" fillId="0" borderId="10" xfId="0" applyNumberFormat="1" applyBorder="1">
      <alignment vertical="center"/>
    </xf>
    <xf numFmtId="0" fontId="0" fillId="0" borderId="10" xfId="0" applyBorder="1">
      <alignment vertical="center"/>
    </xf>
    <xf numFmtId="179" fontId="0" fillId="0" borderId="10" xfId="0" quotePrefix="1" applyNumberFormat="1" applyBorder="1" applyAlignment="1">
      <alignment horizontal="center" vertical="center"/>
    </xf>
    <xf numFmtId="4" fontId="0" fillId="0" borderId="29" xfId="0" quotePrefix="1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327" fontId="0" fillId="0" borderId="0" xfId="0" applyNumberFormat="1">
      <alignment vertical="center"/>
    </xf>
    <xf numFmtId="4" fontId="0" fillId="2" borderId="0" xfId="0" applyNumberFormat="1" applyFill="1">
      <alignment vertical="center"/>
    </xf>
    <xf numFmtId="4" fontId="0" fillId="0" borderId="0" xfId="0" applyNumberFormat="1">
      <alignment vertical="center"/>
    </xf>
    <xf numFmtId="0" fontId="0" fillId="0" borderId="0" xfId="0">
      <alignment vertical="center"/>
    </xf>
    <xf numFmtId="0" fontId="5" fillId="0" borderId="1" xfId="0" quotePrefix="1" applyFont="1" applyBorder="1" applyAlignment="1">
      <alignment vertical="center" wrapText="1"/>
    </xf>
    <xf numFmtId="182" fontId="5" fillId="0" borderId="1" xfId="0" applyNumberFormat="1" applyFont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182" fontId="5" fillId="2" borderId="1" xfId="0" applyNumberFormat="1" applyFont="1" applyFill="1" applyBorder="1" applyAlignment="1">
      <alignment vertical="center" wrapText="1"/>
    </xf>
    <xf numFmtId="0" fontId="0" fillId="2" borderId="0" xfId="0" applyFill="1">
      <alignment vertical="center"/>
    </xf>
    <xf numFmtId="183" fontId="5" fillId="2" borderId="1" xfId="0" applyNumberFormat="1" applyFont="1" applyFill="1" applyBorder="1" applyAlignment="1">
      <alignment vertical="center" wrapText="1"/>
    </xf>
    <xf numFmtId="183" fontId="5" fillId="0" borderId="1" xfId="0" applyNumberFormat="1" applyFont="1" applyBorder="1" applyAlignment="1">
      <alignment vertical="center" wrapText="1"/>
    </xf>
    <xf numFmtId="182" fontId="5" fillId="3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" xfId="0" quotePrefix="1" applyFont="1" applyBorder="1" applyAlignment="1">
      <alignment vertical="center"/>
    </xf>
    <xf numFmtId="0" fontId="5" fillId="3" borderId="21" xfId="0" quotePrefix="1" applyFont="1" applyFill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169" fillId="0" borderId="0" xfId="0" applyFont="1" applyBorder="1" applyAlignment="1">
      <alignment horizontal="center" vertical="center"/>
    </xf>
    <xf numFmtId="0" fontId="169" fillId="0" borderId="0" xfId="0" quotePrefix="1" applyFont="1" applyBorder="1" applyAlignment="1">
      <alignment horizontal="center" vertical="center"/>
    </xf>
    <xf numFmtId="0" fontId="169" fillId="39" borderId="53" xfId="0" applyFont="1" applyFill="1" applyBorder="1" applyAlignment="1">
      <alignment horizontal="center" vertical="center"/>
    </xf>
    <xf numFmtId="0" fontId="169" fillId="39" borderId="53" xfId="0" quotePrefix="1" applyFont="1" applyFill="1" applyBorder="1" applyAlignment="1">
      <alignment horizontal="center" vertical="center"/>
    </xf>
    <xf numFmtId="0" fontId="4" fillId="39" borderId="53" xfId="0" applyFont="1" applyFill="1" applyBorder="1" applyAlignment="1">
      <alignment horizontal="center" vertical="center" wrapText="1"/>
    </xf>
    <xf numFmtId="0" fontId="4" fillId="39" borderId="53" xfId="0" quotePrefix="1" applyFont="1" applyFill="1" applyBorder="1" applyAlignment="1">
      <alignment horizontal="center" vertical="center" wrapText="1"/>
    </xf>
    <xf numFmtId="0" fontId="169" fillId="39" borderId="101" xfId="0" quotePrefix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169" fillId="39" borderId="53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0" fillId="2" borderId="0" xfId="0" quotePrefix="1" applyFill="1">
      <alignment vertical="center"/>
    </xf>
    <xf numFmtId="182" fontId="14" fillId="2" borderId="1" xfId="0" applyNumberFormat="1" applyFont="1" applyFill="1" applyBorder="1" applyAlignment="1">
      <alignment vertical="center" wrapText="1"/>
    </xf>
    <xf numFmtId="0" fontId="14" fillId="2" borderId="1" xfId="0" quotePrefix="1" applyFont="1" applyFill="1" applyBorder="1" applyAlignment="1">
      <alignment vertical="center" wrapText="1"/>
    </xf>
    <xf numFmtId="327" fontId="0" fillId="2" borderId="0" xfId="0" applyNumberFormat="1" applyFill="1">
      <alignment vertical="center"/>
    </xf>
    <xf numFmtId="279" fontId="5" fillId="4" borderId="1" xfId="0" applyNumberFormat="1" applyFont="1" applyFill="1" applyBorder="1" applyAlignment="1">
      <alignment vertical="center" wrapText="1"/>
    </xf>
    <xf numFmtId="0" fontId="16" fillId="2" borderId="8" xfId="0" applyNumberFormat="1" applyFont="1" applyFill="1" applyBorder="1" applyAlignment="1">
      <alignment horizontal="center" vertical="center" wrapText="1"/>
    </xf>
    <xf numFmtId="0" fontId="16" fillId="2" borderId="1" xfId="13858" applyNumberFormat="1" applyFont="1" applyFill="1" applyBorder="1" applyAlignment="1">
      <alignment horizontal="center" vertical="center" wrapText="1"/>
    </xf>
    <xf numFmtId="292" fontId="20" fillId="2" borderId="0" xfId="0" applyNumberFormat="1" applyFont="1" applyFill="1" applyBorder="1" applyAlignment="1">
      <alignment horizontal="center" vertical="center"/>
    </xf>
    <xf numFmtId="325" fontId="20" fillId="2" borderId="0" xfId="0" applyNumberFormat="1" applyFont="1" applyFill="1" applyBorder="1" applyAlignment="1">
      <alignment horizontal="center" vertical="center"/>
    </xf>
    <xf numFmtId="325" fontId="20" fillId="39" borderId="0" xfId="0" applyNumberFormat="1" applyFont="1" applyFill="1" applyBorder="1">
      <alignment vertical="center"/>
    </xf>
    <xf numFmtId="41" fontId="20" fillId="2" borderId="0" xfId="2" applyFont="1" applyFill="1" applyBorder="1">
      <alignment vertical="center"/>
    </xf>
    <xf numFmtId="325" fontId="20" fillId="2" borderId="0" xfId="0" applyNumberFormat="1" applyFont="1" applyFill="1" applyBorder="1" applyAlignment="1">
      <alignment vertical="center"/>
    </xf>
    <xf numFmtId="0" fontId="170" fillId="41" borderId="1" xfId="15850" applyFont="1" applyFill="1" applyBorder="1" applyAlignment="1">
      <alignment horizontal="center" vertical="center"/>
    </xf>
    <xf numFmtId="0" fontId="170" fillId="41" borderId="1" xfId="15850" applyFont="1" applyFill="1" applyBorder="1" applyAlignment="1">
      <alignment horizontal="left" vertical="center"/>
    </xf>
    <xf numFmtId="0" fontId="16" fillId="39" borderId="1" xfId="13858" applyNumberFormat="1" applyFont="1" applyFill="1" applyBorder="1" applyAlignment="1">
      <alignment horizontal="center" vertical="center" wrapText="1"/>
    </xf>
    <xf numFmtId="0" fontId="20" fillId="42" borderId="1" xfId="0" applyFont="1" applyFill="1" applyBorder="1" applyAlignment="1">
      <alignment horizontal="center" vertical="center" wrapText="1"/>
    </xf>
    <xf numFmtId="325" fontId="161" fillId="43" borderId="1" xfId="13864" applyNumberFormat="1" applyFont="1" applyFill="1" applyBorder="1" applyAlignment="1">
      <alignment horizontal="center" vertical="center" wrapText="1" shrinkToFit="1"/>
    </xf>
    <xf numFmtId="41" fontId="20" fillId="43" borderId="1" xfId="2" applyFont="1" applyFill="1" applyBorder="1" applyAlignment="1">
      <alignment vertical="center" wrapText="1"/>
    </xf>
    <xf numFmtId="218" fontId="162" fillId="37" borderId="1" xfId="2" quotePrefix="1" applyNumberFormat="1" applyFont="1" applyFill="1" applyBorder="1" applyAlignment="1">
      <alignment horizontal="center" vertical="center" wrapText="1"/>
    </xf>
    <xf numFmtId="218" fontId="20" fillId="5" borderId="1" xfId="0" applyNumberFormat="1" applyFont="1" applyFill="1" applyBorder="1" applyAlignment="1">
      <alignment horizontal="center" vertical="center" wrapText="1"/>
    </xf>
    <xf numFmtId="218" fontId="161" fillId="43" borderId="1" xfId="2" applyNumberFormat="1" applyFont="1" applyFill="1" applyBorder="1" applyAlignment="1">
      <alignment horizontal="center" vertical="center" wrapText="1" shrinkToFit="1"/>
    </xf>
    <xf numFmtId="218" fontId="164" fillId="0" borderId="0" xfId="2" applyNumberFormat="1" applyFont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41" fontId="20" fillId="0" borderId="1" xfId="2" quotePrefix="1" applyFont="1" applyFill="1" applyBorder="1" applyAlignment="1">
      <alignment vertical="center" wrapText="1"/>
    </xf>
    <xf numFmtId="0" fontId="6" fillId="0" borderId="0" xfId="0" quotePrefix="1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0" fillId="0" borderId="1" xfId="0" quotePrefix="1" applyFill="1" applyBorder="1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184" fillId="0" borderId="0" xfId="0" applyFont="1" applyAlignment="1">
      <alignment horizontal="center" vertical="center"/>
    </xf>
    <xf numFmtId="0" fontId="6" fillId="0" borderId="75" xfId="0" quotePrefix="1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/>
    </xf>
    <xf numFmtId="0" fontId="0" fillId="0" borderId="1" xfId="0" quotePrefix="1" applyBorder="1" applyAlignment="1">
      <alignment horizontal="distributed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vertical="center"/>
    </xf>
    <xf numFmtId="41" fontId="161" fillId="36" borderId="1" xfId="2" applyFont="1" applyFill="1" applyBorder="1" applyAlignment="1">
      <alignment horizontal="center" vertical="center"/>
    </xf>
    <xf numFmtId="325" fontId="161" fillId="36" borderId="1" xfId="0" quotePrefix="1" applyNumberFormat="1" applyFont="1" applyFill="1" applyBorder="1" applyAlignment="1">
      <alignment horizontal="center" vertical="center" wrapText="1"/>
    </xf>
    <xf numFmtId="41" fontId="161" fillId="36" borderId="1" xfId="2" quotePrefix="1" applyFont="1" applyFill="1" applyBorder="1" applyAlignment="1">
      <alignment horizontal="center" vertical="center" wrapText="1"/>
    </xf>
    <xf numFmtId="325" fontId="161" fillId="36" borderId="1" xfId="0" quotePrefix="1" applyNumberFormat="1" applyFont="1" applyFill="1" applyBorder="1" applyAlignment="1">
      <alignment horizontal="center" vertical="center" wrapText="1" shrinkToFit="1"/>
    </xf>
    <xf numFmtId="218" fontId="161" fillId="36" borderId="1" xfId="2" quotePrefix="1" applyNumberFormat="1" applyFont="1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9" fontId="3" fillId="2" borderId="37" xfId="0" applyNumberFormat="1" applyFont="1" applyFill="1" applyBorder="1" applyAlignment="1">
      <alignment horizontal="center" vertical="center"/>
    </xf>
    <xf numFmtId="9" fontId="3" fillId="2" borderId="35" xfId="0" applyNumberFormat="1" applyFont="1" applyFill="1" applyBorder="1" applyAlignment="1">
      <alignment horizontal="center" vertical="center"/>
    </xf>
    <xf numFmtId="9" fontId="3" fillId="2" borderId="38" xfId="0" applyNumberFormat="1" applyFont="1" applyFill="1" applyBorder="1" applyAlignment="1">
      <alignment horizontal="center" vertical="center"/>
    </xf>
    <xf numFmtId="9" fontId="3" fillId="2" borderId="39" xfId="0" applyNumberFormat="1" applyFont="1" applyFill="1" applyBorder="1" applyAlignment="1">
      <alignment horizontal="center" vertical="center"/>
    </xf>
    <xf numFmtId="9" fontId="3" fillId="2" borderId="36" xfId="0" applyNumberFormat="1" applyFont="1" applyFill="1" applyBorder="1" applyAlignment="1">
      <alignment horizontal="center" vertical="center"/>
    </xf>
    <xf numFmtId="9" fontId="3" fillId="2" borderId="40" xfId="0" applyNumberFormat="1" applyFont="1" applyFill="1" applyBorder="1" applyAlignment="1">
      <alignment horizontal="center" vertical="center"/>
    </xf>
    <xf numFmtId="9" fontId="0" fillId="2" borderId="37" xfId="0" applyNumberFormat="1" applyFill="1" applyBorder="1" applyAlignment="1">
      <alignment horizontal="center" vertical="center"/>
    </xf>
    <xf numFmtId="9" fontId="0" fillId="2" borderId="35" xfId="0" applyNumberFormat="1" applyFill="1" applyBorder="1" applyAlignment="1">
      <alignment horizontal="center" vertical="center"/>
    </xf>
    <xf numFmtId="9" fontId="0" fillId="2" borderId="38" xfId="0" applyNumberFormat="1" applyFill="1" applyBorder="1" applyAlignment="1">
      <alignment horizontal="center" vertical="center"/>
    </xf>
    <xf numFmtId="9" fontId="0" fillId="2" borderId="39" xfId="0" applyNumberFormat="1" applyFill="1" applyBorder="1" applyAlignment="1">
      <alignment horizontal="center" vertical="center"/>
    </xf>
    <xf numFmtId="9" fontId="0" fillId="2" borderId="36" xfId="0" applyNumberFormat="1" applyFill="1" applyBorder="1" applyAlignment="1">
      <alignment horizontal="center" vertical="center"/>
    </xf>
    <xf numFmtId="9" fontId="0" fillId="2" borderId="40" xfId="0" applyNumberFormat="1" applyFill="1" applyBorder="1" applyAlignment="1">
      <alignment horizontal="center" vertical="center"/>
    </xf>
    <xf numFmtId="0" fontId="0" fillId="2" borderId="0" xfId="0" quotePrefix="1" applyFill="1">
      <alignment vertical="center"/>
    </xf>
    <xf numFmtId="0" fontId="0" fillId="2" borderId="44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2" borderId="18" xfId="0" quotePrefix="1" applyFont="1" applyFill="1" applyBorder="1" applyAlignment="1">
      <alignment horizontal="center" vertical="center"/>
    </xf>
    <xf numFmtId="0" fontId="3" fillId="2" borderId="21" xfId="0" quotePrefix="1" applyFont="1" applyFill="1" applyBorder="1" applyAlignment="1">
      <alignment horizontal="center" vertical="center"/>
    </xf>
    <xf numFmtId="0" fontId="3" fillId="2" borderId="19" xfId="0" quotePrefix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20" xfId="0" quotePrefix="1" applyFont="1" applyFill="1" applyBorder="1" applyAlignment="1">
      <alignment horizontal="center" vertical="center"/>
    </xf>
    <xf numFmtId="0" fontId="3" fillId="2" borderId="22" xfId="0" quotePrefix="1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169" fillId="39" borderId="72" xfId="0" quotePrefix="1" applyFont="1" applyFill="1" applyBorder="1" applyAlignment="1">
      <alignment horizontal="center" vertical="center"/>
    </xf>
    <xf numFmtId="0" fontId="169" fillId="39" borderId="53" xfId="0" quotePrefix="1" applyFont="1" applyFill="1" applyBorder="1" applyAlignment="1">
      <alignment horizontal="center" vertical="center"/>
    </xf>
    <xf numFmtId="0" fontId="5" fillId="3" borderId="6" xfId="0" quotePrefix="1" applyFont="1" applyFill="1" applyBorder="1" applyAlignment="1">
      <alignment vertical="center" wrapText="1"/>
    </xf>
    <xf numFmtId="0" fontId="5" fillId="3" borderId="7" xfId="0" quotePrefix="1" applyFont="1" applyFill="1" applyBorder="1" applyAlignment="1">
      <alignment vertical="center" wrapText="1"/>
    </xf>
    <xf numFmtId="0" fontId="5" fillId="3" borderId="8" xfId="0" quotePrefix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179" fontId="5" fillId="3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8" fontId="5" fillId="4" borderId="1" xfId="0" applyNumberFormat="1" applyFont="1" applyFill="1" applyBorder="1" applyAlignment="1">
      <alignment vertical="center" wrapText="1"/>
    </xf>
    <xf numFmtId="179" fontId="5" fillId="4" borderId="1" xfId="0" applyNumberFormat="1" applyFont="1" applyFill="1" applyBorder="1" applyAlignment="1">
      <alignment vertical="center" wrapText="1"/>
    </xf>
    <xf numFmtId="0" fontId="0" fillId="0" borderId="75" xfId="0" quotePrefix="1" applyBorder="1">
      <alignment vertical="center"/>
    </xf>
    <xf numFmtId="0" fontId="6" fillId="0" borderId="0" xfId="0" quotePrefix="1" applyFont="1">
      <alignment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</cellXfs>
  <cellStyles count="19183">
    <cellStyle name="' '" xfId="4"/>
    <cellStyle name="          _x000d__x000a_386grabber=vga.3gr_x000d__x000a_" xfId="5"/>
    <cellStyle name="Ი_x000b_" xfId="6"/>
    <cellStyle name="&quot;" xfId="7"/>
    <cellStyle name="#" xfId="8"/>
    <cellStyle name="# 2" xfId="9"/>
    <cellStyle name="# 2 2" xfId="10"/>
    <cellStyle name="# 2 2 2" xfId="11"/>
    <cellStyle name="# 2 2 2 2" xfId="12"/>
    <cellStyle name="# 2 2 2 2 2" xfId="13"/>
    <cellStyle name="# 2 2 2 2 2 2" xfId="14"/>
    <cellStyle name="# 2 2 2 2 2 3" xfId="15"/>
    <cellStyle name="# 2 2 2 2 3" xfId="16"/>
    <cellStyle name="# 2 2 2 2 4" xfId="17"/>
    <cellStyle name="# 2 2 2 3" xfId="18"/>
    <cellStyle name="# 2 2 2 3 2" xfId="19"/>
    <cellStyle name="# 2 2 2 3 2 2" xfId="20"/>
    <cellStyle name="# 2 2 2 3 2 3" xfId="21"/>
    <cellStyle name="# 2 2 2 3 3" xfId="22"/>
    <cellStyle name="# 2 2 2 3 4" xfId="23"/>
    <cellStyle name="# 2 2 2 4" xfId="24"/>
    <cellStyle name="# 2 2 2 4 2" xfId="25"/>
    <cellStyle name="# 2 2 2 4 2 2" xfId="26"/>
    <cellStyle name="# 2 2 2 4 2 3" xfId="27"/>
    <cellStyle name="# 2 2 2 4 3" xfId="28"/>
    <cellStyle name="# 2 2 2 4 4" xfId="29"/>
    <cellStyle name="# 2 2 2 5" xfId="30"/>
    <cellStyle name="# 2 2 2 5 2" xfId="31"/>
    <cellStyle name="# 2 2 2 5 2 2" xfId="32"/>
    <cellStyle name="# 2 2 2 5 2 3" xfId="33"/>
    <cellStyle name="# 2 2 2 5 3" xfId="34"/>
    <cellStyle name="# 2 2 2 5 4" xfId="35"/>
    <cellStyle name="# 2 2 2 6" xfId="36"/>
    <cellStyle name="# 2 2 2 6 2" xfId="37"/>
    <cellStyle name="# 2 2 2 6 3" xfId="38"/>
    <cellStyle name="# 2 2 2 7" xfId="39"/>
    <cellStyle name="# 2 2 2 8" xfId="40"/>
    <cellStyle name="# 2 2 3" xfId="41"/>
    <cellStyle name="# 2 2 3 2" xfId="42"/>
    <cellStyle name="# 2 2 3 2 2" xfId="43"/>
    <cellStyle name="# 2 2 3 2 2 2" xfId="44"/>
    <cellStyle name="# 2 2 3 2 2 3" xfId="45"/>
    <cellStyle name="# 2 2 3 2 3" xfId="46"/>
    <cellStyle name="# 2 2 3 2 4" xfId="47"/>
    <cellStyle name="# 2 2 3 3" xfId="48"/>
    <cellStyle name="# 2 2 3 3 2" xfId="49"/>
    <cellStyle name="# 2 2 3 3 2 2" xfId="50"/>
    <cellStyle name="# 2 2 3 3 2 3" xfId="51"/>
    <cellStyle name="# 2 2 3 3 3" xfId="52"/>
    <cellStyle name="# 2 2 3 3 4" xfId="53"/>
    <cellStyle name="# 2 2 3 4" xfId="54"/>
    <cellStyle name="# 2 2 3 4 2" xfId="55"/>
    <cellStyle name="# 2 2 3 4 2 2" xfId="56"/>
    <cellStyle name="# 2 2 3 4 2 3" xfId="57"/>
    <cellStyle name="# 2 2 3 4 3" xfId="58"/>
    <cellStyle name="# 2 2 3 4 4" xfId="59"/>
    <cellStyle name="# 2 2 3 5" xfId="60"/>
    <cellStyle name="# 2 2 3 5 2" xfId="61"/>
    <cellStyle name="# 2 2 3 5 2 2" xfId="62"/>
    <cellStyle name="# 2 2 3 5 2 3" xfId="63"/>
    <cellStyle name="# 2 2 3 5 3" xfId="64"/>
    <cellStyle name="# 2 2 3 5 4" xfId="65"/>
    <cellStyle name="# 2 2 3 6" xfId="66"/>
    <cellStyle name="# 2 2 3 6 2" xfId="67"/>
    <cellStyle name="# 2 2 3 6 3" xfId="68"/>
    <cellStyle name="# 2 2 3 7" xfId="69"/>
    <cellStyle name="# 2 2 3 8" xfId="70"/>
    <cellStyle name="# 2 3" xfId="71"/>
    <cellStyle name="# 2 3 2" xfId="72"/>
    <cellStyle name="# 2 3 2 2" xfId="73"/>
    <cellStyle name="# 2 3 2 2 2" xfId="74"/>
    <cellStyle name="# 2 3 2 2 2 2" xfId="75"/>
    <cellStyle name="# 2 3 2 2 2 3" xfId="76"/>
    <cellStyle name="# 2 3 2 2 3" xfId="77"/>
    <cellStyle name="# 2 3 2 2 4" xfId="78"/>
    <cellStyle name="# 2 3 2 3" xfId="79"/>
    <cellStyle name="# 2 3 2 3 2" xfId="80"/>
    <cellStyle name="# 2 3 2 3 2 2" xfId="81"/>
    <cellStyle name="# 2 3 2 3 2 3" xfId="82"/>
    <cellStyle name="# 2 3 2 3 3" xfId="83"/>
    <cellStyle name="# 2 3 2 3 4" xfId="84"/>
    <cellStyle name="# 2 3 2 4" xfId="85"/>
    <cellStyle name="# 2 3 2 4 2" xfId="86"/>
    <cellStyle name="# 2 3 2 4 2 2" xfId="87"/>
    <cellStyle name="# 2 3 2 4 2 3" xfId="88"/>
    <cellStyle name="# 2 3 2 4 3" xfId="89"/>
    <cellStyle name="# 2 3 2 4 4" xfId="90"/>
    <cellStyle name="# 2 3 2 5" xfId="91"/>
    <cellStyle name="# 2 3 2 5 2" xfId="92"/>
    <cellStyle name="# 2 3 2 5 2 2" xfId="93"/>
    <cellStyle name="# 2 3 2 5 2 3" xfId="94"/>
    <cellStyle name="# 2 3 2 5 3" xfId="95"/>
    <cellStyle name="# 2 3 2 5 4" xfId="96"/>
    <cellStyle name="# 2 3 2 6" xfId="97"/>
    <cellStyle name="# 2 3 2 6 2" xfId="98"/>
    <cellStyle name="# 2 3 2 6 3" xfId="99"/>
    <cellStyle name="# 2 3 2 7" xfId="100"/>
    <cellStyle name="# 2 3 2 8" xfId="101"/>
    <cellStyle name="# 2 3 3" xfId="102"/>
    <cellStyle name="# 2 3 3 2" xfId="103"/>
    <cellStyle name="# 2 3 3 2 2" xfId="104"/>
    <cellStyle name="# 2 3 3 2 3" xfId="105"/>
    <cellStyle name="# 2 3 3 3" xfId="106"/>
    <cellStyle name="# 2 3 3 4" xfId="107"/>
    <cellStyle name="# 2 3 4" xfId="108"/>
    <cellStyle name="# 2 3 4 2" xfId="109"/>
    <cellStyle name="# 2 3 4 2 2" xfId="110"/>
    <cellStyle name="# 2 3 4 2 3" xfId="111"/>
    <cellStyle name="# 2 3 4 3" xfId="112"/>
    <cellStyle name="# 2 3 4 4" xfId="113"/>
    <cellStyle name="# 2 3 5" xfId="114"/>
    <cellStyle name="# 2 3 5 2" xfId="115"/>
    <cellStyle name="# 2 3 5 2 2" xfId="116"/>
    <cellStyle name="# 2 3 5 2 3" xfId="117"/>
    <cellStyle name="# 2 3 5 3" xfId="118"/>
    <cellStyle name="# 2 3 5 4" xfId="119"/>
    <cellStyle name="# 2 3 6" xfId="120"/>
    <cellStyle name="# 2 3 6 2" xfId="121"/>
    <cellStyle name="# 2 3 6 2 2" xfId="122"/>
    <cellStyle name="# 2 3 6 2 3" xfId="123"/>
    <cellStyle name="# 2 3 6 3" xfId="124"/>
    <cellStyle name="# 2 3 6 4" xfId="125"/>
    <cellStyle name="# 2 3 7" xfId="126"/>
    <cellStyle name="# 2 3 7 2" xfId="127"/>
    <cellStyle name="# 2 3 7 3" xfId="128"/>
    <cellStyle name="# 2 3 8" xfId="129"/>
    <cellStyle name="# 2 3 9" xfId="130"/>
    <cellStyle name="# 2 4" xfId="131"/>
    <cellStyle name="# 2 4 2" xfId="132"/>
    <cellStyle name="# 2 4 2 2" xfId="133"/>
    <cellStyle name="# 2 4 2 3" xfId="134"/>
    <cellStyle name="# 2 4 3" xfId="135"/>
    <cellStyle name="# 2 4 4" xfId="136"/>
    <cellStyle name="# 2 5" xfId="137"/>
    <cellStyle name="# 2 5 2" xfId="138"/>
    <cellStyle name="# 2 5 2 2" xfId="139"/>
    <cellStyle name="# 2 5 2 3" xfId="140"/>
    <cellStyle name="# 2 5 3" xfId="141"/>
    <cellStyle name="# 2 5 4" xfId="142"/>
    <cellStyle name="# 3" xfId="143"/>
    <cellStyle name="# 3 2" xfId="144"/>
    <cellStyle name="# 3 2 2" xfId="145"/>
    <cellStyle name="# 3 2 2 2" xfId="146"/>
    <cellStyle name="# 3 2 2 2 2" xfId="147"/>
    <cellStyle name="# 3 2 2 2 2 2" xfId="148"/>
    <cellStyle name="# 3 2 2 2 2 3" xfId="149"/>
    <cellStyle name="# 3 2 2 2 3" xfId="150"/>
    <cellStyle name="# 3 2 2 2 4" xfId="151"/>
    <cellStyle name="# 3 2 2 3" xfId="152"/>
    <cellStyle name="# 3 2 2 3 2" xfId="153"/>
    <cellStyle name="# 3 2 2 3 2 2" xfId="154"/>
    <cellStyle name="# 3 2 2 3 2 3" xfId="155"/>
    <cellStyle name="# 3 2 2 3 3" xfId="156"/>
    <cellStyle name="# 3 2 2 3 4" xfId="157"/>
    <cellStyle name="# 3 2 2 4" xfId="158"/>
    <cellStyle name="# 3 2 2 4 2" xfId="159"/>
    <cellStyle name="# 3 2 2 4 2 2" xfId="160"/>
    <cellStyle name="# 3 2 2 4 2 3" xfId="161"/>
    <cellStyle name="# 3 2 2 4 3" xfId="162"/>
    <cellStyle name="# 3 2 2 4 4" xfId="163"/>
    <cellStyle name="# 3 2 2 5" xfId="164"/>
    <cellStyle name="# 3 2 2 5 2" xfId="165"/>
    <cellStyle name="# 3 2 2 5 2 2" xfId="166"/>
    <cellStyle name="# 3 2 2 5 2 3" xfId="167"/>
    <cellStyle name="# 3 2 2 5 3" xfId="168"/>
    <cellStyle name="# 3 2 2 5 4" xfId="169"/>
    <cellStyle name="# 3 2 2 6" xfId="170"/>
    <cellStyle name="# 3 2 2 6 2" xfId="171"/>
    <cellStyle name="# 3 2 2 6 3" xfId="172"/>
    <cellStyle name="# 3 2 2 7" xfId="173"/>
    <cellStyle name="# 3 2 2 8" xfId="174"/>
    <cellStyle name="# 3 2 3" xfId="175"/>
    <cellStyle name="# 3 2 3 2" xfId="176"/>
    <cellStyle name="# 3 2 3 2 2" xfId="177"/>
    <cellStyle name="# 3 2 3 2 2 2" xfId="178"/>
    <cellStyle name="# 3 2 3 2 2 3" xfId="179"/>
    <cellStyle name="# 3 2 3 2 3" xfId="180"/>
    <cellStyle name="# 3 2 3 2 4" xfId="181"/>
    <cellStyle name="# 3 2 3 3" xfId="182"/>
    <cellStyle name="# 3 2 3 3 2" xfId="183"/>
    <cellStyle name="# 3 2 3 3 2 2" xfId="184"/>
    <cellStyle name="# 3 2 3 3 2 3" xfId="185"/>
    <cellStyle name="# 3 2 3 3 3" xfId="186"/>
    <cellStyle name="# 3 2 3 3 4" xfId="187"/>
    <cellStyle name="# 3 2 3 4" xfId="188"/>
    <cellStyle name="# 3 2 3 4 2" xfId="189"/>
    <cellStyle name="# 3 2 3 4 2 2" xfId="190"/>
    <cellStyle name="# 3 2 3 4 2 3" xfId="191"/>
    <cellStyle name="# 3 2 3 4 3" xfId="192"/>
    <cellStyle name="# 3 2 3 4 4" xfId="193"/>
    <cellStyle name="# 3 2 3 5" xfId="194"/>
    <cellStyle name="# 3 2 3 5 2" xfId="195"/>
    <cellStyle name="# 3 2 3 5 2 2" xfId="196"/>
    <cellStyle name="# 3 2 3 5 2 3" xfId="197"/>
    <cellStyle name="# 3 2 3 5 3" xfId="198"/>
    <cellStyle name="# 3 2 3 5 4" xfId="199"/>
    <cellStyle name="# 3 2 3 6" xfId="200"/>
    <cellStyle name="# 3 2 3 6 2" xfId="201"/>
    <cellStyle name="# 3 2 3 6 3" xfId="202"/>
    <cellStyle name="# 3 2 3 7" xfId="203"/>
    <cellStyle name="# 3 2 3 8" xfId="204"/>
    <cellStyle name="# 3 3" xfId="205"/>
    <cellStyle name="# 3 3 2" xfId="206"/>
    <cellStyle name="# 3 3 2 2" xfId="207"/>
    <cellStyle name="# 3 3 2 2 2" xfId="208"/>
    <cellStyle name="# 3 3 2 2 2 2" xfId="209"/>
    <cellStyle name="# 3 3 2 2 2 3" xfId="210"/>
    <cellStyle name="# 3 3 2 2 3" xfId="211"/>
    <cellStyle name="# 3 3 2 2 4" xfId="212"/>
    <cellStyle name="# 3 3 2 3" xfId="213"/>
    <cellStyle name="# 3 3 2 3 2" xfId="214"/>
    <cellStyle name="# 3 3 2 3 2 2" xfId="215"/>
    <cellStyle name="# 3 3 2 3 2 3" xfId="216"/>
    <cellStyle name="# 3 3 2 3 3" xfId="217"/>
    <cellStyle name="# 3 3 2 3 4" xfId="218"/>
    <cellStyle name="# 3 3 2 4" xfId="219"/>
    <cellStyle name="# 3 3 2 4 2" xfId="220"/>
    <cellStyle name="# 3 3 2 4 2 2" xfId="221"/>
    <cellStyle name="# 3 3 2 4 2 3" xfId="222"/>
    <cellStyle name="# 3 3 2 4 3" xfId="223"/>
    <cellStyle name="# 3 3 2 4 4" xfId="224"/>
    <cellStyle name="# 3 3 2 5" xfId="225"/>
    <cellStyle name="# 3 3 2 5 2" xfId="226"/>
    <cellStyle name="# 3 3 2 5 2 2" xfId="227"/>
    <cellStyle name="# 3 3 2 5 2 3" xfId="228"/>
    <cellStyle name="# 3 3 2 5 3" xfId="229"/>
    <cellStyle name="# 3 3 2 5 4" xfId="230"/>
    <cellStyle name="# 3 3 2 6" xfId="231"/>
    <cellStyle name="# 3 3 2 6 2" xfId="232"/>
    <cellStyle name="# 3 3 2 6 3" xfId="233"/>
    <cellStyle name="# 3 3 2 7" xfId="234"/>
    <cellStyle name="# 3 3 2 8" xfId="235"/>
    <cellStyle name="# 3 3 3" xfId="236"/>
    <cellStyle name="# 3 3 3 2" xfId="237"/>
    <cellStyle name="# 3 3 3 2 2" xfId="238"/>
    <cellStyle name="# 3 3 3 2 3" xfId="239"/>
    <cellStyle name="# 3 3 3 3" xfId="240"/>
    <cellStyle name="# 3 3 3 4" xfId="241"/>
    <cellStyle name="# 3 3 4" xfId="242"/>
    <cellStyle name="# 3 3 4 2" xfId="243"/>
    <cellStyle name="# 3 3 4 2 2" xfId="244"/>
    <cellStyle name="# 3 3 4 2 3" xfId="245"/>
    <cellStyle name="# 3 3 4 3" xfId="246"/>
    <cellStyle name="# 3 3 4 4" xfId="247"/>
    <cellStyle name="# 3 3 5" xfId="248"/>
    <cellStyle name="# 3 3 5 2" xfId="249"/>
    <cellStyle name="# 3 3 5 2 2" xfId="250"/>
    <cellStyle name="# 3 3 5 2 3" xfId="251"/>
    <cellStyle name="# 3 3 5 3" xfId="252"/>
    <cellStyle name="# 3 3 5 4" xfId="253"/>
    <cellStyle name="# 3 3 6" xfId="254"/>
    <cellStyle name="# 3 3 6 2" xfId="255"/>
    <cellStyle name="# 3 3 6 2 2" xfId="256"/>
    <cellStyle name="# 3 3 6 2 3" xfId="257"/>
    <cellStyle name="# 3 3 6 3" xfId="258"/>
    <cellStyle name="# 3 3 6 4" xfId="259"/>
    <cellStyle name="# 3 3 7" xfId="260"/>
    <cellStyle name="# 3 3 7 2" xfId="261"/>
    <cellStyle name="# 3 3 7 3" xfId="262"/>
    <cellStyle name="# 3 3 8" xfId="263"/>
    <cellStyle name="# 3 3 9" xfId="264"/>
    <cellStyle name="# 3 4" xfId="265"/>
    <cellStyle name="# 3 4 2" xfId="266"/>
    <cellStyle name="# 3 4 2 2" xfId="267"/>
    <cellStyle name="# 3 4 2 3" xfId="268"/>
    <cellStyle name="# 3 4 3" xfId="269"/>
    <cellStyle name="# 3 4 4" xfId="270"/>
    <cellStyle name="# 3 5" xfId="271"/>
    <cellStyle name="# 3 5 2" xfId="272"/>
    <cellStyle name="# 3 5 2 2" xfId="273"/>
    <cellStyle name="# 3 5 2 3" xfId="274"/>
    <cellStyle name="# 3 5 3" xfId="275"/>
    <cellStyle name="# 3 5 4" xfId="276"/>
    <cellStyle name="#,##0" xfId="277"/>
    <cellStyle name="#,##0.0" xfId="278"/>
    <cellStyle name="#,##0.00" xfId="279"/>
    <cellStyle name="#,##0.000" xfId="280"/>
    <cellStyle name="#,##0_1. 노면결빙감지설비(화흥-매립식-A-최종)" xfId="281"/>
    <cellStyle name="#_1)남북교류전시" xfId="282"/>
    <cellStyle name="#_1)남북교류전시 2" xfId="283"/>
    <cellStyle name="#_1)남북교류전시 2 2" xfId="284"/>
    <cellStyle name="#_1)남북교류전시 2 2 2" xfId="285"/>
    <cellStyle name="#_1)남북교류전시 2 2 2 2" xfId="286"/>
    <cellStyle name="#_1)남북교류전시 2 2 2 2 2" xfId="287"/>
    <cellStyle name="#_1)남북교류전시 2 2 2 2 2 2" xfId="288"/>
    <cellStyle name="#_1)남북교류전시 2 2 2 2 2 3" xfId="289"/>
    <cellStyle name="#_1)남북교류전시 2 2 2 2 3" xfId="290"/>
    <cellStyle name="#_1)남북교류전시 2 2 2 2 4" xfId="291"/>
    <cellStyle name="#_1)남북교류전시 2 2 2 3" xfId="292"/>
    <cellStyle name="#_1)남북교류전시 2 2 2 3 2" xfId="293"/>
    <cellStyle name="#_1)남북교류전시 2 2 2 3 2 2" xfId="294"/>
    <cellStyle name="#_1)남북교류전시 2 2 2 3 2 3" xfId="295"/>
    <cellStyle name="#_1)남북교류전시 2 2 2 3 3" xfId="296"/>
    <cellStyle name="#_1)남북교류전시 2 2 2 3 4" xfId="297"/>
    <cellStyle name="#_1)남북교류전시 2 2 2 4" xfId="298"/>
    <cellStyle name="#_1)남북교류전시 2 2 2 4 2" xfId="299"/>
    <cellStyle name="#_1)남북교류전시 2 2 2 4 2 2" xfId="300"/>
    <cellStyle name="#_1)남북교류전시 2 2 2 4 2 3" xfId="301"/>
    <cellStyle name="#_1)남북교류전시 2 2 2 4 3" xfId="302"/>
    <cellStyle name="#_1)남북교류전시 2 2 2 4 4" xfId="303"/>
    <cellStyle name="#_1)남북교류전시 2 2 2 5" xfId="304"/>
    <cellStyle name="#_1)남북교류전시 2 2 2 5 2" xfId="305"/>
    <cellStyle name="#_1)남북교류전시 2 2 2 5 2 2" xfId="306"/>
    <cellStyle name="#_1)남북교류전시 2 2 2 5 2 3" xfId="307"/>
    <cellStyle name="#_1)남북교류전시 2 2 2 5 3" xfId="308"/>
    <cellStyle name="#_1)남북교류전시 2 2 2 5 4" xfId="309"/>
    <cellStyle name="#_1)남북교류전시 2 2 2 6" xfId="310"/>
    <cellStyle name="#_1)남북교류전시 2 2 2 6 2" xfId="311"/>
    <cellStyle name="#_1)남북교류전시 2 2 2 6 3" xfId="312"/>
    <cellStyle name="#_1)남북교류전시 2 2 2 7" xfId="313"/>
    <cellStyle name="#_1)남북교류전시 2 2 2 8" xfId="314"/>
    <cellStyle name="#_1)남북교류전시 2 2 3" xfId="315"/>
    <cellStyle name="#_1)남북교류전시 2 2 3 2" xfId="316"/>
    <cellStyle name="#_1)남북교류전시 2 2 3 2 2" xfId="317"/>
    <cellStyle name="#_1)남북교류전시 2 2 3 2 2 2" xfId="318"/>
    <cellStyle name="#_1)남북교류전시 2 2 3 2 2 3" xfId="319"/>
    <cellStyle name="#_1)남북교류전시 2 2 3 2 3" xfId="320"/>
    <cellStyle name="#_1)남북교류전시 2 2 3 2 4" xfId="321"/>
    <cellStyle name="#_1)남북교류전시 2 2 3 3" xfId="322"/>
    <cellStyle name="#_1)남북교류전시 2 2 3 3 2" xfId="323"/>
    <cellStyle name="#_1)남북교류전시 2 2 3 3 2 2" xfId="324"/>
    <cellStyle name="#_1)남북교류전시 2 2 3 3 2 3" xfId="325"/>
    <cellStyle name="#_1)남북교류전시 2 2 3 3 3" xfId="326"/>
    <cellStyle name="#_1)남북교류전시 2 2 3 3 4" xfId="327"/>
    <cellStyle name="#_1)남북교류전시 2 2 3 4" xfId="328"/>
    <cellStyle name="#_1)남북교류전시 2 2 3 4 2" xfId="329"/>
    <cellStyle name="#_1)남북교류전시 2 2 3 4 2 2" xfId="330"/>
    <cellStyle name="#_1)남북교류전시 2 2 3 4 2 3" xfId="331"/>
    <cellStyle name="#_1)남북교류전시 2 2 3 4 3" xfId="332"/>
    <cellStyle name="#_1)남북교류전시 2 2 3 4 4" xfId="333"/>
    <cellStyle name="#_1)남북교류전시 2 2 3 5" xfId="334"/>
    <cellStyle name="#_1)남북교류전시 2 2 3 5 2" xfId="335"/>
    <cellStyle name="#_1)남북교류전시 2 2 3 5 2 2" xfId="336"/>
    <cellStyle name="#_1)남북교류전시 2 2 3 5 2 3" xfId="337"/>
    <cellStyle name="#_1)남북교류전시 2 2 3 5 3" xfId="338"/>
    <cellStyle name="#_1)남북교류전시 2 2 3 5 4" xfId="339"/>
    <cellStyle name="#_1)남북교류전시 2 2 3 6" xfId="340"/>
    <cellStyle name="#_1)남북교류전시 2 2 3 6 2" xfId="341"/>
    <cellStyle name="#_1)남북교류전시 2 2 3 6 3" xfId="342"/>
    <cellStyle name="#_1)남북교류전시 2 2 3 7" xfId="343"/>
    <cellStyle name="#_1)남북교류전시 2 2 3 8" xfId="344"/>
    <cellStyle name="#_1)남북교류전시 2 3" xfId="345"/>
    <cellStyle name="#_1)남북교류전시 2 3 2" xfId="346"/>
    <cellStyle name="#_1)남북교류전시 2 3 2 2" xfId="347"/>
    <cellStyle name="#_1)남북교류전시 2 3 2 2 2" xfId="348"/>
    <cellStyle name="#_1)남북교류전시 2 3 2 2 2 2" xfId="349"/>
    <cellStyle name="#_1)남북교류전시 2 3 2 2 2 3" xfId="350"/>
    <cellStyle name="#_1)남북교류전시 2 3 2 2 3" xfId="351"/>
    <cellStyle name="#_1)남북교류전시 2 3 2 2 4" xfId="352"/>
    <cellStyle name="#_1)남북교류전시 2 3 2 3" xfId="353"/>
    <cellStyle name="#_1)남북교류전시 2 3 2 3 2" xfId="354"/>
    <cellStyle name="#_1)남북교류전시 2 3 2 3 2 2" xfId="355"/>
    <cellStyle name="#_1)남북교류전시 2 3 2 3 2 3" xfId="356"/>
    <cellStyle name="#_1)남북교류전시 2 3 2 3 3" xfId="357"/>
    <cellStyle name="#_1)남북교류전시 2 3 2 3 4" xfId="358"/>
    <cellStyle name="#_1)남북교류전시 2 3 2 4" xfId="359"/>
    <cellStyle name="#_1)남북교류전시 2 3 2 4 2" xfId="360"/>
    <cellStyle name="#_1)남북교류전시 2 3 2 4 2 2" xfId="361"/>
    <cellStyle name="#_1)남북교류전시 2 3 2 4 2 3" xfId="362"/>
    <cellStyle name="#_1)남북교류전시 2 3 2 4 3" xfId="363"/>
    <cellStyle name="#_1)남북교류전시 2 3 2 4 4" xfId="364"/>
    <cellStyle name="#_1)남북교류전시 2 3 2 5" xfId="365"/>
    <cellStyle name="#_1)남북교류전시 2 3 2 5 2" xfId="366"/>
    <cellStyle name="#_1)남북교류전시 2 3 2 5 2 2" xfId="367"/>
    <cellStyle name="#_1)남북교류전시 2 3 2 5 2 3" xfId="368"/>
    <cellStyle name="#_1)남북교류전시 2 3 2 5 3" xfId="369"/>
    <cellStyle name="#_1)남북교류전시 2 3 2 5 4" xfId="370"/>
    <cellStyle name="#_1)남북교류전시 2 3 2 6" xfId="371"/>
    <cellStyle name="#_1)남북교류전시 2 3 2 6 2" xfId="372"/>
    <cellStyle name="#_1)남북교류전시 2 3 2 6 3" xfId="373"/>
    <cellStyle name="#_1)남북교류전시 2 3 2 7" xfId="374"/>
    <cellStyle name="#_1)남북교류전시 2 3 2 8" xfId="375"/>
    <cellStyle name="#_1)남북교류전시 2 3 3" xfId="376"/>
    <cellStyle name="#_1)남북교류전시 2 3 3 2" xfId="377"/>
    <cellStyle name="#_1)남북교류전시 2 3 3 2 2" xfId="378"/>
    <cellStyle name="#_1)남북교류전시 2 3 3 2 3" xfId="379"/>
    <cellStyle name="#_1)남북교류전시 2 3 3 3" xfId="380"/>
    <cellStyle name="#_1)남북교류전시 2 3 3 4" xfId="381"/>
    <cellStyle name="#_1)남북교류전시 2 3 4" xfId="382"/>
    <cellStyle name="#_1)남북교류전시 2 3 4 2" xfId="383"/>
    <cellStyle name="#_1)남북교류전시 2 3 4 2 2" xfId="384"/>
    <cellStyle name="#_1)남북교류전시 2 3 4 2 3" xfId="385"/>
    <cellStyle name="#_1)남북교류전시 2 3 4 3" xfId="386"/>
    <cellStyle name="#_1)남북교류전시 2 3 4 4" xfId="387"/>
    <cellStyle name="#_1)남북교류전시 2 3 5" xfId="388"/>
    <cellStyle name="#_1)남북교류전시 2 3 5 2" xfId="389"/>
    <cellStyle name="#_1)남북교류전시 2 3 5 2 2" xfId="390"/>
    <cellStyle name="#_1)남북교류전시 2 3 5 2 3" xfId="391"/>
    <cellStyle name="#_1)남북교류전시 2 3 5 3" xfId="392"/>
    <cellStyle name="#_1)남북교류전시 2 3 5 4" xfId="393"/>
    <cellStyle name="#_1)남북교류전시 2 3 6" xfId="394"/>
    <cellStyle name="#_1)남북교류전시 2 3 6 2" xfId="395"/>
    <cellStyle name="#_1)남북교류전시 2 3 6 2 2" xfId="396"/>
    <cellStyle name="#_1)남북교류전시 2 3 6 2 3" xfId="397"/>
    <cellStyle name="#_1)남북교류전시 2 3 6 3" xfId="398"/>
    <cellStyle name="#_1)남북교류전시 2 3 6 4" xfId="399"/>
    <cellStyle name="#_1)남북교류전시 2 3 7" xfId="400"/>
    <cellStyle name="#_1)남북교류전시 2 3 7 2" xfId="401"/>
    <cellStyle name="#_1)남북교류전시 2 3 7 3" xfId="402"/>
    <cellStyle name="#_1)남북교류전시 2 3 8" xfId="403"/>
    <cellStyle name="#_1)남북교류전시 2 3 9" xfId="404"/>
    <cellStyle name="#_1)남북교류전시 2 4" xfId="405"/>
    <cellStyle name="#_1)남북교류전시 2 4 2" xfId="406"/>
    <cellStyle name="#_1)남북교류전시 2 4 2 2" xfId="407"/>
    <cellStyle name="#_1)남북교류전시 2 4 2 3" xfId="408"/>
    <cellStyle name="#_1)남북교류전시 2 4 3" xfId="409"/>
    <cellStyle name="#_1)남북교류전시 2 4 4" xfId="410"/>
    <cellStyle name="#_1)남북교류전시 2 5" xfId="411"/>
    <cellStyle name="#_1)남북교류전시 2 5 2" xfId="412"/>
    <cellStyle name="#_1)남북교류전시 2 5 2 2" xfId="413"/>
    <cellStyle name="#_1)남북교류전시 2 5 2 3" xfId="414"/>
    <cellStyle name="#_1)남북교류전시 2 5 3" xfId="415"/>
    <cellStyle name="#_1)남북교류전시 2 5 4" xfId="416"/>
    <cellStyle name="#_1)남북교류전시 3" xfId="417"/>
    <cellStyle name="#_1)남북교류전시 3 2" xfId="418"/>
    <cellStyle name="#_1)남북교류전시 3 2 2" xfId="419"/>
    <cellStyle name="#_1)남북교류전시 3 2 2 2" xfId="420"/>
    <cellStyle name="#_1)남북교류전시 3 2 2 2 2" xfId="421"/>
    <cellStyle name="#_1)남북교류전시 3 2 2 2 2 2" xfId="422"/>
    <cellStyle name="#_1)남북교류전시 3 2 2 2 2 3" xfId="423"/>
    <cellStyle name="#_1)남북교류전시 3 2 2 2 3" xfId="424"/>
    <cellStyle name="#_1)남북교류전시 3 2 2 2 4" xfId="425"/>
    <cellStyle name="#_1)남북교류전시 3 2 2 3" xfId="426"/>
    <cellStyle name="#_1)남북교류전시 3 2 2 3 2" xfId="427"/>
    <cellStyle name="#_1)남북교류전시 3 2 2 3 2 2" xfId="428"/>
    <cellStyle name="#_1)남북교류전시 3 2 2 3 2 3" xfId="429"/>
    <cellStyle name="#_1)남북교류전시 3 2 2 3 3" xfId="430"/>
    <cellStyle name="#_1)남북교류전시 3 2 2 3 4" xfId="431"/>
    <cellStyle name="#_1)남북교류전시 3 2 2 4" xfId="432"/>
    <cellStyle name="#_1)남북교류전시 3 2 2 4 2" xfId="433"/>
    <cellStyle name="#_1)남북교류전시 3 2 2 4 2 2" xfId="434"/>
    <cellStyle name="#_1)남북교류전시 3 2 2 4 2 3" xfId="435"/>
    <cellStyle name="#_1)남북교류전시 3 2 2 4 3" xfId="436"/>
    <cellStyle name="#_1)남북교류전시 3 2 2 4 4" xfId="437"/>
    <cellStyle name="#_1)남북교류전시 3 2 2 5" xfId="438"/>
    <cellStyle name="#_1)남북교류전시 3 2 2 5 2" xfId="439"/>
    <cellStyle name="#_1)남북교류전시 3 2 2 5 2 2" xfId="440"/>
    <cellStyle name="#_1)남북교류전시 3 2 2 5 2 3" xfId="441"/>
    <cellStyle name="#_1)남북교류전시 3 2 2 5 3" xfId="442"/>
    <cellStyle name="#_1)남북교류전시 3 2 2 5 4" xfId="443"/>
    <cellStyle name="#_1)남북교류전시 3 2 2 6" xfId="444"/>
    <cellStyle name="#_1)남북교류전시 3 2 2 6 2" xfId="445"/>
    <cellStyle name="#_1)남북교류전시 3 2 2 6 3" xfId="446"/>
    <cellStyle name="#_1)남북교류전시 3 2 2 7" xfId="447"/>
    <cellStyle name="#_1)남북교류전시 3 2 2 8" xfId="448"/>
    <cellStyle name="#_1)남북교류전시 3 2 3" xfId="449"/>
    <cellStyle name="#_1)남북교류전시 3 2 3 2" xfId="450"/>
    <cellStyle name="#_1)남북교류전시 3 2 3 2 2" xfId="451"/>
    <cellStyle name="#_1)남북교류전시 3 2 3 2 2 2" xfId="452"/>
    <cellStyle name="#_1)남북교류전시 3 2 3 2 2 3" xfId="453"/>
    <cellStyle name="#_1)남북교류전시 3 2 3 2 3" xfId="454"/>
    <cellStyle name="#_1)남북교류전시 3 2 3 2 4" xfId="455"/>
    <cellStyle name="#_1)남북교류전시 3 2 3 3" xfId="456"/>
    <cellStyle name="#_1)남북교류전시 3 2 3 3 2" xfId="457"/>
    <cellStyle name="#_1)남북교류전시 3 2 3 3 2 2" xfId="458"/>
    <cellStyle name="#_1)남북교류전시 3 2 3 3 2 3" xfId="459"/>
    <cellStyle name="#_1)남북교류전시 3 2 3 3 3" xfId="460"/>
    <cellStyle name="#_1)남북교류전시 3 2 3 3 4" xfId="461"/>
    <cellStyle name="#_1)남북교류전시 3 2 3 4" xfId="462"/>
    <cellStyle name="#_1)남북교류전시 3 2 3 4 2" xfId="463"/>
    <cellStyle name="#_1)남북교류전시 3 2 3 4 2 2" xfId="464"/>
    <cellStyle name="#_1)남북교류전시 3 2 3 4 2 3" xfId="465"/>
    <cellStyle name="#_1)남북교류전시 3 2 3 4 3" xfId="466"/>
    <cellStyle name="#_1)남북교류전시 3 2 3 4 4" xfId="467"/>
    <cellStyle name="#_1)남북교류전시 3 2 3 5" xfId="468"/>
    <cellStyle name="#_1)남북교류전시 3 2 3 5 2" xfId="469"/>
    <cellStyle name="#_1)남북교류전시 3 2 3 5 2 2" xfId="470"/>
    <cellStyle name="#_1)남북교류전시 3 2 3 5 2 3" xfId="471"/>
    <cellStyle name="#_1)남북교류전시 3 2 3 5 3" xfId="472"/>
    <cellStyle name="#_1)남북교류전시 3 2 3 5 4" xfId="473"/>
    <cellStyle name="#_1)남북교류전시 3 2 3 6" xfId="474"/>
    <cellStyle name="#_1)남북교류전시 3 2 3 6 2" xfId="475"/>
    <cellStyle name="#_1)남북교류전시 3 2 3 6 3" xfId="476"/>
    <cellStyle name="#_1)남북교류전시 3 2 3 7" xfId="477"/>
    <cellStyle name="#_1)남북교류전시 3 2 3 8" xfId="478"/>
    <cellStyle name="#_1)남북교류전시 3 3" xfId="479"/>
    <cellStyle name="#_1)남북교류전시 3 3 2" xfId="480"/>
    <cellStyle name="#_1)남북교류전시 3 3 2 2" xfId="481"/>
    <cellStyle name="#_1)남북교류전시 3 3 2 2 2" xfId="482"/>
    <cellStyle name="#_1)남북교류전시 3 3 2 2 2 2" xfId="483"/>
    <cellStyle name="#_1)남북교류전시 3 3 2 2 2 3" xfId="484"/>
    <cellStyle name="#_1)남북교류전시 3 3 2 2 3" xfId="485"/>
    <cellStyle name="#_1)남북교류전시 3 3 2 2 4" xfId="486"/>
    <cellStyle name="#_1)남북교류전시 3 3 2 3" xfId="487"/>
    <cellStyle name="#_1)남북교류전시 3 3 2 3 2" xfId="488"/>
    <cellStyle name="#_1)남북교류전시 3 3 2 3 2 2" xfId="489"/>
    <cellStyle name="#_1)남북교류전시 3 3 2 3 2 3" xfId="490"/>
    <cellStyle name="#_1)남북교류전시 3 3 2 3 3" xfId="491"/>
    <cellStyle name="#_1)남북교류전시 3 3 2 3 4" xfId="492"/>
    <cellStyle name="#_1)남북교류전시 3 3 2 4" xfId="493"/>
    <cellStyle name="#_1)남북교류전시 3 3 2 4 2" xfId="494"/>
    <cellStyle name="#_1)남북교류전시 3 3 2 4 2 2" xfId="495"/>
    <cellStyle name="#_1)남북교류전시 3 3 2 4 2 3" xfId="496"/>
    <cellStyle name="#_1)남북교류전시 3 3 2 4 3" xfId="497"/>
    <cellStyle name="#_1)남북교류전시 3 3 2 4 4" xfId="498"/>
    <cellStyle name="#_1)남북교류전시 3 3 2 5" xfId="499"/>
    <cellStyle name="#_1)남북교류전시 3 3 2 5 2" xfId="500"/>
    <cellStyle name="#_1)남북교류전시 3 3 2 5 2 2" xfId="501"/>
    <cellStyle name="#_1)남북교류전시 3 3 2 5 2 3" xfId="502"/>
    <cellStyle name="#_1)남북교류전시 3 3 2 5 3" xfId="503"/>
    <cellStyle name="#_1)남북교류전시 3 3 2 5 4" xfId="504"/>
    <cellStyle name="#_1)남북교류전시 3 3 2 6" xfId="505"/>
    <cellStyle name="#_1)남북교류전시 3 3 2 6 2" xfId="506"/>
    <cellStyle name="#_1)남북교류전시 3 3 2 6 3" xfId="507"/>
    <cellStyle name="#_1)남북교류전시 3 3 2 7" xfId="508"/>
    <cellStyle name="#_1)남북교류전시 3 3 2 8" xfId="509"/>
    <cellStyle name="#_1)남북교류전시 3 3 3" xfId="510"/>
    <cellStyle name="#_1)남북교류전시 3 3 3 2" xfId="511"/>
    <cellStyle name="#_1)남북교류전시 3 3 3 2 2" xfId="512"/>
    <cellStyle name="#_1)남북교류전시 3 3 3 2 3" xfId="513"/>
    <cellStyle name="#_1)남북교류전시 3 3 3 3" xfId="514"/>
    <cellStyle name="#_1)남북교류전시 3 3 3 4" xfId="515"/>
    <cellStyle name="#_1)남북교류전시 3 3 4" xfId="516"/>
    <cellStyle name="#_1)남북교류전시 3 3 4 2" xfId="517"/>
    <cellStyle name="#_1)남북교류전시 3 3 4 2 2" xfId="518"/>
    <cellStyle name="#_1)남북교류전시 3 3 4 2 3" xfId="519"/>
    <cellStyle name="#_1)남북교류전시 3 3 4 3" xfId="520"/>
    <cellStyle name="#_1)남북교류전시 3 3 4 4" xfId="521"/>
    <cellStyle name="#_1)남북교류전시 3 3 5" xfId="522"/>
    <cellStyle name="#_1)남북교류전시 3 3 5 2" xfId="523"/>
    <cellStyle name="#_1)남북교류전시 3 3 5 2 2" xfId="524"/>
    <cellStyle name="#_1)남북교류전시 3 3 5 2 3" xfId="525"/>
    <cellStyle name="#_1)남북교류전시 3 3 5 3" xfId="526"/>
    <cellStyle name="#_1)남북교류전시 3 3 5 4" xfId="527"/>
    <cellStyle name="#_1)남북교류전시 3 3 6" xfId="528"/>
    <cellStyle name="#_1)남북교류전시 3 3 6 2" xfId="529"/>
    <cellStyle name="#_1)남북교류전시 3 3 6 2 2" xfId="530"/>
    <cellStyle name="#_1)남북교류전시 3 3 6 2 3" xfId="531"/>
    <cellStyle name="#_1)남북교류전시 3 3 6 3" xfId="532"/>
    <cellStyle name="#_1)남북교류전시 3 3 6 4" xfId="533"/>
    <cellStyle name="#_1)남북교류전시 3 3 7" xfId="534"/>
    <cellStyle name="#_1)남북교류전시 3 3 7 2" xfId="535"/>
    <cellStyle name="#_1)남북교류전시 3 3 7 3" xfId="536"/>
    <cellStyle name="#_1)남북교류전시 3 3 8" xfId="537"/>
    <cellStyle name="#_1)남북교류전시 3 3 9" xfId="538"/>
    <cellStyle name="#_1)남북교류전시 3 4" xfId="539"/>
    <cellStyle name="#_1)남북교류전시 3 4 2" xfId="540"/>
    <cellStyle name="#_1)남북교류전시 3 4 2 2" xfId="541"/>
    <cellStyle name="#_1)남북교류전시 3 4 2 3" xfId="542"/>
    <cellStyle name="#_1)남북교류전시 3 4 3" xfId="543"/>
    <cellStyle name="#_1)남북교류전시 3 4 4" xfId="544"/>
    <cellStyle name="#_1)남북교류전시 3 5" xfId="545"/>
    <cellStyle name="#_1)남북교류전시 3 5 2" xfId="546"/>
    <cellStyle name="#_1)남북교류전시 3 5 2 2" xfId="547"/>
    <cellStyle name="#_1)남북교류전시 3 5 2 3" xfId="548"/>
    <cellStyle name="#_1)남북교류전시 3 5 3" xfId="549"/>
    <cellStyle name="#_1)남북교류전시 3 5 4" xfId="550"/>
    <cellStyle name="#_1. 의장" xfId="551"/>
    <cellStyle name="#_1. 의장 2" xfId="552"/>
    <cellStyle name="#_1. 의장 2 2" xfId="553"/>
    <cellStyle name="#_1. 의장 2 2 2" xfId="554"/>
    <cellStyle name="#_1. 의장 2 2 2 2" xfId="555"/>
    <cellStyle name="#_1. 의장 2 2 2 2 2" xfId="556"/>
    <cellStyle name="#_1. 의장 2 2 2 2 2 2" xfId="557"/>
    <cellStyle name="#_1. 의장 2 2 2 2 2 3" xfId="558"/>
    <cellStyle name="#_1. 의장 2 2 2 2 3" xfId="559"/>
    <cellStyle name="#_1. 의장 2 2 2 2 4" xfId="560"/>
    <cellStyle name="#_1. 의장 2 2 2 3" xfId="561"/>
    <cellStyle name="#_1. 의장 2 2 2 3 2" xfId="562"/>
    <cellStyle name="#_1. 의장 2 2 2 3 2 2" xfId="563"/>
    <cellStyle name="#_1. 의장 2 2 2 3 2 3" xfId="564"/>
    <cellStyle name="#_1. 의장 2 2 2 3 3" xfId="565"/>
    <cellStyle name="#_1. 의장 2 2 2 3 4" xfId="566"/>
    <cellStyle name="#_1. 의장 2 2 2 4" xfId="567"/>
    <cellStyle name="#_1. 의장 2 2 2 4 2" xfId="568"/>
    <cellStyle name="#_1. 의장 2 2 2 4 2 2" xfId="569"/>
    <cellStyle name="#_1. 의장 2 2 2 4 2 3" xfId="570"/>
    <cellStyle name="#_1. 의장 2 2 2 4 3" xfId="571"/>
    <cellStyle name="#_1. 의장 2 2 2 4 4" xfId="572"/>
    <cellStyle name="#_1. 의장 2 2 2 5" xfId="573"/>
    <cellStyle name="#_1. 의장 2 2 2 5 2" xfId="574"/>
    <cellStyle name="#_1. 의장 2 2 2 5 2 2" xfId="575"/>
    <cellStyle name="#_1. 의장 2 2 2 5 2 3" xfId="576"/>
    <cellStyle name="#_1. 의장 2 2 2 5 3" xfId="577"/>
    <cellStyle name="#_1. 의장 2 2 2 5 4" xfId="578"/>
    <cellStyle name="#_1. 의장 2 2 2 6" xfId="579"/>
    <cellStyle name="#_1. 의장 2 2 2 6 2" xfId="580"/>
    <cellStyle name="#_1. 의장 2 2 2 6 3" xfId="581"/>
    <cellStyle name="#_1. 의장 2 2 2 7" xfId="582"/>
    <cellStyle name="#_1. 의장 2 2 2 8" xfId="583"/>
    <cellStyle name="#_1. 의장 2 2 3" xfId="584"/>
    <cellStyle name="#_1. 의장 2 2 3 2" xfId="585"/>
    <cellStyle name="#_1. 의장 2 2 3 2 2" xfId="586"/>
    <cellStyle name="#_1. 의장 2 2 3 2 2 2" xfId="587"/>
    <cellStyle name="#_1. 의장 2 2 3 2 2 3" xfId="588"/>
    <cellStyle name="#_1. 의장 2 2 3 2 3" xfId="589"/>
    <cellStyle name="#_1. 의장 2 2 3 2 4" xfId="590"/>
    <cellStyle name="#_1. 의장 2 2 3 3" xfId="591"/>
    <cellStyle name="#_1. 의장 2 2 3 3 2" xfId="592"/>
    <cellStyle name="#_1. 의장 2 2 3 3 2 2" xfId="593"/>
    <cellStyle name="#_1. 의장 2 2 3 3 2 3" xfId="594"/>
    <cellStyle name="#_1. 의장 2 2 3 3 3" xfId="595"/>
    <cellStyle name="#_1. 의장 2 2 3 3 4" xfId="596"/>
    <cellStyle name="#_1. 의장 2 2 3 4" xfId="597"/>
    <cellStyle name="#_1. 의장 2 2 3 4 2" xfId="598"/>
    <cellStyle name="#_1. 의장 2 2 3 4 2 2" xfId="599"/>
    <cellStyle name="#_1. 의장 2 2 3 4 2 3" xfId="600"/>
    <cellStyle name="#_1. 의장 2 2 3 4 3" xfId="601"/>
    <cellStyle name="#_1. 의장 2 2 3 4 4" xfId="602"/>
    <cellStyle name="#_1. 의장 2 2 3 5" xfId="603"/>
    <cellStyle name="#_1. 의장 2 2 3 5 2" xfId="604"/>
    <cellStyle name="#_1. 의장 2 2 3 5 2 2" xfId="605"/>
    <cellStyle name="#_1. 의장 2 2 3 5 2 3" xfId="606"/>
    <cellStyle name="#_1. 의장 2 2 3 5 3" xfId="607"/>
    <cellStyle name="#_1. 의장 2 2 3 5 4" xfId="608"/>
    <cellStyle name="#_1. 의장 2 2 3 6" xfId="609"/>
    <cellStyle name="#_1. 의장 2 2 3 6 2" xfId="610"/>
    <cellStyle name="#_1. 의장 2 2 3 6 3" xfId="611"/>
    <cellStyle name="#_1. 의장 2 2 3 7" xfId="612"/>
    <cellStyle name="#_1. 의장 2 2 3 8" xfId="613"/>
    <cellStyle name="#_1. 의장 2 3" xfId="614"/>
    <cellStyle name="#_1. 의장 2 3 2" xfId="615"/>
    <cellStyle name="#_1. 의장 2 3 2 2" xfId="616"/>
    <cellStyle name="#_1. 의장 2 3 2 2 2" xfId="617"/>
    <cellStyle name="#_1. 의장 2 3 2 2 2 2" xfId="618"/>
    <cellStyle name="#_1. 의장 2 3 2 2 2 3" xfId="619"/>
    <cellStyle name="#_1. 의장 2 3 2 2 3" xfId="620"/>
    <cellStyle name="#_1. 의장 2 3 2 2 4" xfId="621"/>
    <cellStyle name="#_1. 의장 2 3 2 3" xfId="622"/>
    <cellStyle name="#_1. 의장 2 3 2 3 2" xfId="623"/>
    <cellStyle name="#_1. 의장 2 3 2 3 2 2" xfId="624"/>
    <cellStyle name="#_1. 의장 2 3 2 3 2 3" xfId="625"/>
    <cellStyle name="#_1. 의장 2 3 2 3 3" xfId="626"/>
    <cellStyle name="#_1. 의장 2 3 2 3 4" xfId="627"/>
    <cellStyle name="#_1. 의장 2 3 2 4" xfId="628"/>
    <cellStyle name="#_1. 의장 2 3 2 4 2" xfId="629"/>
    <cellStyle name="#_1. 의장 2 3 2 4 2 2" xfId="630"/>
    <cellStyle name="#_1. 의장 2 3 2 4 2 3" xfId="631"/>
    <cellStyle name="#_1. 의장 2 3 2 4 3" xfId="632"/>
    <cellStyle name="#_1. 의장 2 3 2 4 4" xfId="633"/>
    <cellStyle name="#_1. 의장 2 3 2 5" xfId="634"/>
    <cellStyle name="#_1. 의장 2 3 2 5 2" xfId="635"/>
    <cellStyle name="#_1. 의장 2 3 2 5 2 2" xfId="636"/>
    <cellStyle name="#_1. 의장 2 3 2 5 2 3" xfId="637"/>
    <cellStyle name="#_1. 의장 2 3 2 5 3" xfId="638"/>
    <cellStyle name="#_1. 의장 2 3 2 5 4" xfId="639"/>
    <cellStyle name="#_1. 의장 2 3 2 6" xfId="640"/>
    <cellStyle name="#_1. 의장 2 3 2 6 2" xfId="641"/>
    <cellStyle name="#_1. 의장 2 3 2 6 3" xfId="642"/>
    <cellStyle name="#_1. 의장 2 3 2 7" xfId="643"/>
    <cellStyle name="#_1. 의장 2 3 2 8" xfId="644"/>
    <cellStyle name="#_1. 의장 2 3 3" xfId="645"/>
    <cellStyle name="#_1. 의장 2 3 3 2" xfId="646"/>
    <cellStyle name="#_1. 의장 2 3 3 2 2" xfId="647"/>
    <cellStyle name="#_1. 의장 2 3 3 2 3" xfId="648"/>
    <cellStyle name="#_1. 의장 2 3 3 3" xfId="649"/>
    <cellStyle name="#_1. 의장 2 3 3 4" xfId="650"/>
    <cellStyle name="#_1. 의장 2 3 4" xfId="651"/>
    <cellStyle name="#_1. 의장 2 3 4 2" xfId="652"/>
    <cellStyle name="#_1. 의장 2 3 4 2 2" xfId="653"/>
    <cellStyle name="#_1. 의장 2 3 4 2 3" xfId="654"/>
    <cellStyle name="#_1. 의장 2 3 4 3" xfId="655"/>
    <cellStyle name="#_1. 의장 2 3 4 4" xfId="656"/>
    <cellStyle name="#_1. 의장 2 3 5" xfId="657"/>
    <cellStyle name="#_1. 의장 2 3 5 2" xfId="658"/>
    <cellStyle name="#_1. 의장 2 3 5 2 2" xfId="659"/>
    <cellStyle name="#_1. 의장 2 3 5 2 3" xfId="660"/>
    <cellStyle name="#_1. 의장 2 3 5 3" xfId="661"/>
    <cellStyle name="#_1. 의장 2 3 5 4" xfId="662"/>
    <cellStyle name="#_1. 의장 2 3 6" xfId="663"/>
    <cellStyle name="#_1. 의장 2 3 6 2" xfId="664"/>
    <cellStyle name="#_1. 의장 2 3 6 2 2" xfId="665"/>
    <cellStyle name="#_1. 의장 2 3 6 2 3" xfId="666"/>
    <cellStyle name="#_1. 의장 2 3 6 3" xfId="667"/>
    <cellStyle name="#_1. 의장 2 3 6 4" xfId="668"/>
    <cellStyle name="#_1. 의장 2 3 7" xfId="669"/>
    <cellStyle name="#_1. 의장 2 3 7 2" xfId="670"/>
    <cellStyle name="#_1. 의장 2 3 7 3" xfId="671"/>
    <cellStyle name="#_1. 의장 2 3 8" xfId="672"/>
    <cellStyle name="#_1. 의장 2 3 9" xfId="673"/>
    <cellStyle name="#_1. 의장 2 4" xfId="674"/>
    <cellStyle name="#_1. 의장 2 4 2" xfId="675"/>
    <cellStyle name="#_1. 의장 2 4 2 2" xfId="676"/>
    <cellStyle name="#_1. 의장 2 4 2 3" xfId="677"/>
    <cellStyle name="#_1. 의장 2 4 3" xfId="678"/>
    <cellStyle name="#_1. 의장 2 4 4" xfId="679"/>
    <cellStyle name="#_1. 의장 2 5" xfId="680"/>
    <cellStyle name="#_1. 의장 2 5 2" xfId="681"/>
    <cellStyle name="#_1. 의장 2 5 2 2" xfId="682"/>
    <cellStyle name="#_1. 의장 2 5 2 3" xfId="683"/>
    <cellStyle name="#_1. 의장 2 5 3" xfId="684"/>
    <cellStyle name="#_1. 의장 2 5 4" xfId="685"/>
    <cellStyle name="#_1. 의장 3" xfId="686"/>
    <cellStyle name="#_1. 의장 3 2" xfId="687"/>
    <cellStyle name="#_1. 의장 3 2 2" xfId="688"/>
    <cellStyle name="#_1. 의장 3 2 2 2" xfId="689"/>
    <cellStyle name="#_1. 의장 3 2 2 2 2" xfId="690"/>
    <cellStyle name="#_1. 의장 3 2 2 2 2 2" xfId="691"/>
    <cellStyle name="#_1. 의장 3 2 2 2 2 3" xfId="692"/>
    <cellStyle name="#_1. 의장 3 2 2 2 3" xfId="693"/>
    <cellStyle name="#_1. 의장 3 2 2 2 4" xfId="694"/>
    <cellStyle name="#_1. 의장 3 2 2 3" xfId="695"/>
    <cellStyle name="#_1. 의장 3 2 2 3 2" xfId="696"/>
    <cellStyle name="#_1. 의장 3 2 2 3 2 2" xfId="697"/>
    <cellStyle name="#_1. 의장 3 2 2 3 2 3" xfId="698"/>
    <cellStyle name="#_1. 의장 3 2 2 3 3" xfId="699"/>
    <cellStyle name="#_1. 의장 3 2 2 3 4" xfId="700"/>
    <cellStyle name="#_1. 의장 3 2 2 4" xfId="701"/>
    <cellStyle name="#_1. 의장 3 2 2 4 2" xfId="702"/>
    <cellStyle name="#_1. 의장 3 2 2 4 2 2" xfId="703"/>
    <cellStyle name="#_1. 의장 3 2 2 4 2 3" xfId="704"/>
    <cellStyle name="#_1. 의장 3 2 2 4 3" xfId="705"/>
    <cellStyle name="#_1. 의장 3 2 2 4 4" xfId="706"/>
    <cellStyle name="#_1. 의장 3 2 2 5" xfId="707"/>
    <cellStyle name="#_1. 의장 3 2 2 5 2" xfId="708"/>
    <cellStyle name="#_1. 의장 3 2 2 5 2 2" xfId="709"/>
    <cellStyle name="#_1. 의장 3 2 2 5 2 3" xfId="710"/>
    <cellStyle name="#_1. 의장 3 2 2 5 3" xfId="711"/>
    <cellStyle name="#_1. 의장 3 2 2 5 4" xfId="712"/>
    <cellStyle name="#_1. 의장 3 2 2 6" xfId="713"/>
    <cellStyle name="#_1. 의장 3 2 2 6 2" xfId="714"/>
    <cellStyle name="#_1. 의장 3 2 2 6 3" xfId="715"/>
    <cellStyle name="#_1. 의장 3 2 2 7" xfId="716"/>
    <cellStyle name="#_1. 의장 3 2 2 8" xfId="717"/>
    <cellStyle name="#_1. 의장 3 2 3" xfId="718"/>
    <cellStyle name="#_1. 의장 3 2 3 2" xfId="719"/>
    <cellStyle name="#_1. 의장 3 2 3 2 2" xfId="720"/>
    <cellStyle name="#_1. 의장 3 2 3 2 2 2" xfId="721"/>
    <cellStyle name="#_1. 의장 3 2 3 2 2 3" xfId="722"/>
    <cellStyle name="#_1. 의장 3 2 3 2 3" xfId="723"/>
    <cellStyle name="#_1. 의장 3 2 3 2 4" xfId="724"/>
    <cellStyle name="#_1. 의장 3 2 3 3" xfId="725"/>
    <cellStyle name="#_1. 의장 3 2 3 3 2" xfId="726"/>
    <cellStyle name="#_1. 의장 3 2 3 3 2 2" xfId="727"/>
    <cellStyle name="#_1. 의장 3 2 3 3 2 3" xfId="728"/>
    <cellStyle name="#_1. 의장 3 2 3 3 3" xfId="729"/>
    <cellStyle name="#_1. 의장 3 2 3 3 4" xfId="730"/>
    <cellStyle name="#_1. 의장 3 2 3 4" xfId="731"/>
    <cellStyle name="#_1. 의장 3 2 3 4 2" xfId="732"/>
    <cellStyle name="#_1. 의장 3 2 3 4 2 2" xfId="733"/>
    <cellStyle name="#_1. 의장 3 2 3 4 2 3" xfId="734"/>
    <cellStyle name="#_1. 의장 3 2 3 4 3" xfId="735"/>
    <cellStyle name="#_1. 의장 3 2 3 4 4" xfId="736"/>
    <cellStyle name="#_1. 의장 3 2 3 5" xfId="737"/>
    <cellStyle name="#_1. 의장 3 2 3 5 2" xfId="738"/>
    <cellStyle name="#_1. 의장 3 2 3 5 2 2" xfId="739"/>
    <cellStyle name="#_1. 의장 3 2 3 5 2 3" xfId="740"/>
    <cellStyle name="#_1. 의장 3 2 3 5 3" xfId="741"/>
    <cellStyle name="#_1. 의장 3 2 3 5 4" xfId="742"/>
    <cellStyle name="#_1. 의장 3 2 3 6" xfId="743"/>
    <cellStyle name="#_1. 의장 3 2 3 6 2" xfId="744"/>
    <cellStyle name="#_1. 의장 3 2 3 6 3" xfId="745"/>
    <cellStyle name="#_1. 의장 3 2 3 7" xfId="746"/>
    <cellStyle name="#_1. 의장 3 2 3 8" xfId="747"/>
    <cellStyle name="#_1. 의장 3 3" xfId="748"/>
    <cellStyle name="#_1. 의장 3 3 2" xfId="749"/>
    <cellStyle name="#_1. 의장 3 3 2 2" xfId="750"/>
    <cellStyle name="#_1. 의장 3 3 2 2 2" xfId="751"/>
    <cellStyle name="#_1. 의장 3 3 2 2 2 2" xfId="752"/>
    <cellStyle name="#_1. 의장 3 3 2 2 2 3" xfId="753"/>
    <cellStyle name="#_1. 의장 3 3 2 2 3" xfId="754"/>
    <cellStyle name="#_1. 의장 3 3 2 2 4" xfId="755"/>
    <cellStyle name="#_1. 의장 3 3 2 3" xfId="756"/>
    <cellStyle name="#_1. 의장 3 3 2 3 2" xfId="757"/>
    <cellStyle name="#_1. 의장 3 3 2 3 2 2" xfId="758"/>
    <cellStyle name="#_1. 의장 3 3 2 3 2 3" xfId="759"/>
    <cellStyle name="#_1. 의장 3 3 2 3 3" xfId="760"/>
    <cellStyle name="#_1. 의장 3 3 2 3 4" xfId="761"/>
    <cellStyle name="#_1. 의장 3 3 2 4" xfId="762"/>
    <cellStyle name="#_1. 의장 3 3 2 4 2" xfId="763"/>
    <cellStyle name="#_1. 의장 3 3 2 4 2 2" xfId="764"/>
    <cellStyle name="#_1. 의장 3 3 2 4 2 3" xfId="765"/>
    <cellStyle name="#_1. 의장 3 3 2 4 3" xfId="766"/>
    <cellStyle name="#_1. 의장 3 3 2 4 4" xfId="767"/>
    <cellStyle name="#_1. 의장 3 3 2 5" xfId="768"/>
    <cellStyle name="#_1. 의장 3 3 2 5 2" xfId="769"/>
    <cellStyle name="#_1. 의장 3 3 2 5 2 2" xfId="770"/>
    <cellStyle name="#_1. 의장 3 3 2 5 2 3" xfId="771"/>
    <cellStyle name="#_1. 의장 3 3 2 5 3" xfId="772"/>
    <cellStyle name="#_1. 의장 3 3 2 5 4" xfId="773"/>
    <cellStyle name="#_1. 의장 3 3 2 6" xfId="774"/>
    <cellStyle name="#_1. 의장 3 3 2 6 2" xfId="775"/>
    <cellStyle name="#_1. 의장 3 3 2 6 3" xfId="776"/>
    <cellStyle name="#_1. 의장 3 3 2 7" xfId="777"/>
    <cellStyle name="#_1. 의장 3 3 2 8" xfId="778"/>
    <cellStyle name="#_1. 의장 3 3 3" xfId="779"/>
    <cellStyle name="#_1. 의장 3 3 3 2" xfId="780"/>
    <cellStyle name="#_1. 의장 3 3 3 2 2" xfId="781"/>
    <cellStyle name="#_1. 의장 3 3 3 2 3" xfId="782"/>
    <cellStyle name="#_1. 의장 3 3 3 3" xfId="783"/>
    <cellStyle name="#_1. 의장 3 3 3 4" xfId="784"/>
    <cellStyle name="#_1. 의장 3 3 4" xfId="785"/>
    <cellStyle name="#_1. 의장 3 3 4 2" xfId="786"/>
    <cellStyle name="#_1. 의장 3 3 4 2 2" xfId="787"/>
    <cellStyle name="#_1. 의장 3 3 4 2 3" xfId="788"/>
    <cellStyle name="#_1. 의장 3 3 4 3" xfId="789"/>
    <cellStyle name="#_1. 의장 3 3 4 4" xfId="790"/>
    <cellStyle name="#_1. 의장 3 3 5" xfId="791"/>
    <cellStyle name="#_1. 의장 3 3 5 2" xfId="792"/>
    <cellStyle name="#_1. 의장 3 3 5 2 2" xfId="793"/>
    <cellStyle name="#_1. 의장 3 3 5 2 3" xfId="794"/>
    <cellStyle name="#_1. 의장 3 3 5 3" xfId="795"/>
    <cellStyle name="#_1. 의장 3 3 5 4" xfId="796"/>
    <cellStyle name="#_1. 의장 3 3 6" xfId="797"/>
    <cellStyle name="#_1. 의장 3 3 6 2" xfId="798"/>
    <cellStyle name="#_1. 의장 3 3 6 2 2" xfId="799"/>
    <cellStyle name="#_1. 의장 3 3 6 2 3" xfId="800"/>
    <cellStyle name="#_1. 의장 3 3 6 3" xfId="801"/>
    <cellStyle name="#_1. 의장 3 3 6 4" xfId="802"/>
    <cellStyle name="#_1. 의장 3 3 7" xfId="803"/>
    <cellStyle name="#_1. 의장 3 3 7 2" xfId="804"/>
    <cellStyle name="#_1. 의장 3 3 7 3" xfId="805"/>
    <cellStyle name="#_1. 의장 3 3 8" xfId="806"/>
    <cellStyle name="#_1. 의장 3 3 9" xfId="807"/>
    <cellStyle name="#_1. 의장 3 4" xfId="808"/>
    <cellStyle name="#_1. 의장 3 4 2" xfId="809"/>
    <cellStyle name="#_1. 의장 3 4 2 2" xfId="810"/>
    <cellStyle name="#_1. 의장 3 4 2 3" xfId="811"/>
    <cellStyle name="#_1. 의장 3 4 3" xfId="812"/>
    <cellStyle name="#_1. 의장 3 4 4" xfId="813"/>
    <cellStyle name="#_1. 의장 3 5" xfId="814"/>
    <cellStyle name="#_1. 의장 3 5 2" xfId="815"/>
    <cellStyle name="#_1. 의장 3 5 2 2" xfId="816"/>
    <cellStyle name="#_1. 의장 3 5 2 3" xfId="817"/>
    <cellStyle name="#_1. 의장 3 5 3" xfId="818"/>
    <cellStyle name="#_1. 의장 3 5 4" xfId="819"/>
    <cellStyle name="#_1. 의장(영상관)-1" xfId="820"/>
    <cellStyle name="#_1. 의장(영상관)-1 2" xfId="821"/>
    <cellStyle name="#_1. 의장(영상관)-1 2 2" xfId="822"/>
    <cellStyle name="#_1. 의장(영상관)-1 2 2 2" xfId="823"/>
    <cellStyle name="#_1. 의장(영상관)-1 2 2 2 2" xfId="824"/>
    <cellStyle name="#_1. 의장(영상관)-1 2 2 2 2 2" xfId="825"/>
    <cellStyle name="#_1. 의장(영상관)-1 2 2 2 2 2 2" xfId="826"/>
    <cellStyle name="#_1. 의장(영상관)-1 2 2 2 2 2 3" xfId="827"/>
    <cellStyle name="#_1. 의장(영상관)-1 2 2 2 2 3" xfId="828"/>
    <cellStyle name="#_1. 의장(영상관)-1 2 2 2 2 4" xfId="829"/>
    <cellStyle name="#_1. 의장(영상관)-1 2 2 2 3" xfId="830"/>
    <cellStyle name="#_1. 의장(영상관)-1 2 2 2 3 2" xfId="831"/>
    <cellStyle name="#_1. 의장(영상관)-1 2 2 2 3 2 2" xfId="832"/>
    <cellStyle name="#_1. 의장(영상관)-1 2 2 2 3 2 3" xfId="833"/>
    <cellStyle name="#_1. 의장(영상관)-1 2 2 2 3 3" xfId="834"/>
    <cellStyle name="#_1. 의장(영상관)-1 2 2 2 3 4" xfId="835"/>
    <cellStyle name="#_1. 의장(영상관)-1 2 2 2 4" xfId="836"/>
    <cellStyle name="#_1. 의장(영상관)-1 2 2 2 4 2" xfId="837"/>
    <cellStyle name="#_1. 의장(영상관)-1 2 2 2 4 2 2" xfId="838"/>
    <cellStyle name="#_1. 의장(영상관)-1 2 2 2 4 2 3" xfId="839"/>
    <cellStyle name="#_1. 의장(영상관)-1 2 2 2 4 3" xfId="840"/>
    <cellStyle name="#_1. 의장(영상관)-1 2 2 2 4 4" xfId="841"/>
    <cellStyle name="#_1. 의장(영상관)-1 2 2 2 5" xfId="842"/>
    <cellStyle name="#_1. 의장(영상관)-1 2 2 2 5 2" xfId="843"/>
    <cellStyle name="#_1. 의장(영상관)-1 2 2 2 5 2 2" xfId="844"/>
    <cellStyle name="#_1. 의장(영상관)-1 2 2 2 5 2 3" xfId="845"/>
    <cellStyle name="#_1. 의장(영상관)-1 2 2 2 5 3" xfId="846"/>
    <cellStyle name="#_1. 의장(영상관)-1 2 2 2 5 4" xfId="847"/>
    <cellStyle name="#_1. 의장(영상관)-1 2 2 2 6" xfId="848"/>
    <cellStyle name="#_1. 의장(영상관)-1 2 2 2 6 2" xfId="849"/>
    <cellStyle name="#_1. 의장(영상관)-1 2 2 2 6 3" xfId="850"/>
    <cellStyle name="#_1. 의장(영상관)-1 2 2 2 7" xfId="851"/>
    <cellStyle name="#_1. 의장(영상관)-1 2 2 2 8" xfId="852"/>
    <cellStyle name="#_1. 의장(영상관)-1 2 2 3" xfId="853"/>
    <cellStyle name="#_1. 의장(영상관)-1 2 2 3 2" xfId="854"/>
    <cellStyle name="#_1. 의장(영상관)-1 2 2 3 2 2" xfId="855"/>
    <cellStyle name="#_1. 의장(영상관)-1 2 2 3 2 2 2" xfId="856"/>
    <cellStyle name="#_1. 의장(영상관)-1 2 2 3 2 2 3" xfId="857"/>
    <cellStyle name="#_1. 의장(영상관)-1 2 2 3 2 3" xfId="858"/>
    <cellStyle name="#_1. 의장(영상관)-1 2 2 3 2 4" xfId="859"/>
    <cellStyle name="#_1. 의장(영상관)-1 2 2 3 3" xfId="860"/>
    <cellStyle name="#_1. 의장(영상관)-1 2 2 3 3 2" xfId="861"/>
    <cellStyle name="#_1. 의장(영상관)-1 2 2 3 3 2 2" xfId="862"/>
    <cellStyle name="#_1. 의장(영상관)-1 2 2 3 3 2 3" xfId="863"/>
    <cellStyle name="#_1. 의장(영상관)-1 2 2 3 3 3" xfId="864"/>
    <cellStyle name="#_1. 의장(영상관)-1 2 2 3 3 4" xfId="865"/>
    <cellStyle name="#_1. 의장(영상관)-1 2 2 3 4" xfId="866"/>
    <cellStyle name="#_1. 의장(영상관)-1 2 2 3 4 2" xfId="867"/>
    <cellStyle name="#_1. 의장(영상관)-1 2 2 3 4 2 2" xfId="868"/>
    <cellStyle name="#_1. 의장(영상관)-1 2 2 3 4 2 3" xfId="869"/>
    <cellStyle name="#_1. 의장(영상관)-1 2 2 3 4 3" xfId="870"/>
    <cellStyle name="#_1. 의장(영상관)-1 2 2 3 4 4" xfId="871"/>
    <cellStyle name="#_1. 의장(영상관)-1 2 2 3 5" xfId="872"/>
    <cellStyle name="#_1. 의장(영상관)-1 2 2 3 5 2" xfId="873"/>
    <cellStyle name="#_1. 의장(영상관)-1 2 2 3 5 2 2" xfId="874"/>
    <cellStyle name="#_1. 의장(영상관)-1 2 2 3 5 2 3" xfId="875"/>
    <cellStyle name="#_1. 의장(영상관)-1 2 2 3 5 3" xfId="876"/>
    <cellStyle name="#_1. 의장(영상관)-1 2 2 3 5 4" xfId="877"/>
    <cellStyle name="#_1. 의장(영상관)-1 2 2 3 6" xfId="878"/>
    <cellStyle name="#_1. 의장(영상관)-1 2 2 3 6 2" xfId="879"/>
    <cellStyle name="#_1. 의장(영상관)-1 2 2 3 6 3" xfId="880"/>
    <cellStyle name="#_1. 의장(영상관)-1 2 2 3 7" xfId="881"/>
    <cellStyle name="#_1. 의장(영상관)-1 2 2 3 8" xfId="882"/>
    <cellStyle name="#_1. 의장(영상관)-1 2 3" xfId="883"/>
    <cellStyle name="#_1. 의장(영상관)-1 2 3 2" xfId="884"/>
    <cellStyle name="#_1. 의장(영상관)-1 2 3 2 2" xfId="885"/>
    <cellStyle name="#_1. 의장(영상관)-1 2 3 2 2 2" xfId="886"/>
    <cellStyle name="#_1. 의장(영상관)-1 2 3 2 2 2 2" xfId="887"/>
    <cellStyle name="#_1. 의장(영상관)-1 2 3 2 2 2 3" xfId="888"/>
    <cellStyle name="#_1. 의장(영상관)-1 2 3 2 2 3" xfId="889"/>
    <cellStyle name="#_1. 의장(영상관)-1 2 3 2 2 4" xfId="890"/>
    <cellStyle name="#_1. 의장(영상관)-1 2 3 2 3" xfId="891"/>
    <cellStyle name="#_1. 의장(영상관)-1 2 3 2 3 2" xfId="892"/>
    <cellStyle name="#_1. 의장(영상관)-1 2 3 2 3 2 2" xfId="893"/>
    <cellStyle name="#_1. 의장(영상관)-1 2 3 2 3 2 3" xfId="894"/>
    <cellStyle name="#_1. 의장(영상관)-1 2 3 2 3 3" xfId="895"/>
    <cellStyle name="#_1. 의장(영상관)-1 2 3 2 3 4" xfId="896"/>
    <cellStyle name="#_1. 의장(영상관)-1 2 3 2 4" xfId="897"/>
    <cellStyle name="#_1. 의장(영상관)-1 2 3 2 4 2" xfId="898"/>
    <cellStyle name="#_1. 의장(영상관)-1 2 3 2 4 2 2" xfId="899"/>
    <cellStyle name="#_1. 의장(영상관)-1 2 3 2 4 2 3" xfId="900"/>
    <cellStyle name="#_1. 의장(영상관)-1 2 3 2 4 3" xfId="901"/>
    <cellStyle name="#_1. 의장(영상관)-1 2 3 2 4 4" xfId="902"/>
    <cellStyle name="#_1. 의장(영상관)-1 2 3 2 5" xfId="903"/>
    <cellStyle name="#_1. 의장(영상관)-1 2 3 2 5 2" xfId="904"/>
    <cellStyle name="#_1. 의장(영상관)-1 2 3 2 5 2 2" xfId="905"/>
    <cellStyle name="#_1. 의장(영상관)-1 2 3 2 5 2 3" xfId="906"/>
    <cellStyle name="#_1. 의장(영상관)-1 2 3 2 5 3" xfId="907"/>
    <cellStyle name="#_1. 의장(영상관)-1 2 3 2 5 4" xfId="908"/>
    <cellStyle name="#_1. 의장(영상관)-1 2 3 2 6" xfId="909"/>
    <cellStyle name="#_1. 의장(영상관)-1 2 3 2 6 2" xfId="910"/>
    <cellStyle name="#_1. 의장(영상관)-1 2 3 2 6 3" xfId="911"/>
    <cellStyle name="#_1. 의장(영상관)-1 2 3 2 7" xfId="912"/>
    <cellStyle name="#_1. 의장(영상관)-1 2 3 2 8" xfId="913"/>
    <cellStyle name="#_1. 의장(영상관)-1 2 3 3" xfId="914"/>
    <cellStyle name="#_1. 의장(영상관)-1 2 3 3 2" xfId="915"/>
    <cellStyle name="#_1. 의장(영상관)-1 2 3 3 2 2" xfId="916"/>
    <cellStyle name="#_1. 의장(영상관)-1 2 3 3 2 3" xfId="917"/>
    <cellStyle name="#_1. 의장(영상관)-1 2 3 3 3" xfId="918"/>
    <cellStyle name="#_1. 의장(영상관)-1 2 3 3 4" xfId="919"/>
    <cellStyle name="#_1. 의장(영상관)-1 2 3 4" xfId="920"/>
    <cellStyle name="#_1. 의장(영상관)-1 2 3 4 2" xfId="921"/>
    <cellStyle name="#_1. 의장(영상관)-1 2 3 4 2 2" xfId="922"/>
    <cellStyle name="#_1. 의장(영상관)-1 2 3 4 2 3" xfId="923"/>
    <cellStyle name="#_1. 의장(영상관)-1 2 3 4 3" xfId="924"/>
    <cellStyle name="#_1. 의장(영상관)-1 2 3 4 4" xfId="925"/>
    <cellStyle name="#_1. 의장(영상관)-1 2 3 5" xfId="926"/>
    <cellStyle name="#_1. 의장(영상관)-1 2 3 5 2" xfId="927"/>
    <cellStyle name="#_1. 의장(영상관)-1 2 3 5 2 2" xfId="928"/>
    <cellStyle name="#_1. 의장(영상관)-1 2 3 5 2 3" xfId="929"/>
    <cellStyle name="#_1. 의장(영상관)-1 2 3 5 3" xfId="930"/>
    <cellStyle name="#_1. 의장(영상관)-1 2 3 5 4" xfId="931"/>
    <cellStyle name="#_1. 의장(영상관)-1 2 3 6" xfId="932"/>
    <cellStyle name="#_1. 의장(영상관)-1 2 3 6 2" xfId="933"/>
    <cellStyle name="#_1. 의장(영상관)-1 2 3 6 2 2" xfId="934"/>
    <cellStyle name="#_1. 의장(영상관)-1 2 3 6 2 3" xfId="935"/>
    <cellStyle name="#_1. 의장(영상관)-1 2 3 6 3" xfId="936"/>
    <cellStyle name="#_1. 의장(영상관)-1 2 3 6 4" xfId="937"/>
    <cellStyle name="#_1. 의장(영상관)-1 2 3 7" xfId="938"/>
    <cellStyle name="#_1. 의장(영상관)-1 2 3 7 2" xfId="939"/>
    <cellStyle name="#_1. 의장(영상관)-1 2 3 7 3" xfId="940"/>
    <cellStyle name="#_1. 의장(영상관)-1 2 3 8" xfId="941"/>
    <cellStyle name="#_1. 의장(영상관)-1 2 3 9" xfId="942"/>
    <cellStyle name="#_1. 의장(영상관)-1 2 4" xfId="943"/>
    <cellStyle name="#_1. 의장(영상관)-1 2 4 2" xfId="944"/>
    <cellStyle name="#_1. 의장(영상관)-1 2 4 2 2" xfId="945"/>
    <cellStyle name="#_1. 의장(영상관)-1 2 4 2 3" xfId="946"/>
    <cellStyle name="#_1. 의장(영상관)-1 2 4 3" xfId="947"/>
    <cellStyle name="#_1. 의장(영상관)-1 2 4 4" xfId="948"/>
    <cellStyle name="#_1. 의장(영상관)-1 2 5" xfId="949"/>
    <cellStyle name="#_1. 의장(영상관)-1 2 5 2" xfId="950"/>
    <cellStyle name="#_1. 의장(영상관)-1 2 5 2 2" xfId="951"/>
    <cellStyle name="#_1. 의장(영상관)-1 2 5 2 3" xfId="952"/>
    <cellStyle name="#_1. 의장(영상관)-1 2 5 3" xfId="953"/>
    <cellStyle name="#_1. 의장(영상관)-1 2 5 4" xfId="954"/>
    <cellStyle name="#_1. 의장(영상관)-1 3" xfId="955"/>
    <cellStyle name="#_1. 의장(영상관)-1 3 2" xfId="956"/>
    <cellStyle name="#_1. 의장(영상관)-1 3 2 2" xfId="957"/>
    <cellStyle name="#_1. 의장(영상관)-1 3 2 2 2" xfId="958"/>
    <cellStyle name="#_1. 의장(영상관)-1 3 2 2 2 2" xfId="959"/>
    <cellStyle name="#_1. 의장(영상관)-1 3 2 2 2 2 2" xfId="960"/>
    <cellStyle name="#_1. 의장(영상관)-1 3 2 2 2 2 3" xfId="961"/>
    <cellStyle name="#_1. 의장(영상관)-1 3 2 2 2 3" xfId="962"/>
    <cellStyle name="#_1. 의장(영상관)-1 3 2 2 2 4" xfId="963"/>
    <cellStyle name="#_1. 의장(영상관)-1 3 2 2 3" xfId="964"/>
    <cellStyle name="#_1. 의장(영상관)-1 3 2 2 3 2" xfId="965"/>
    <cellStyle name="#_1. 의장(영상관)-1 3 2 2 3 2 2" xfId="966"/>
    <cellStyle name="#_1. 의장(영상관)-1 3 2 2 3 2 3" xfId="967"/>
    <cellStyle name="#_1. 의장(영상관)-1 3 2 2 3 3" xfId="968"/>
    <cellStyle name="#_1. 의장(영상관)-1 3 2 2 3 4" xfId="969"/>
    <cellStyle name="#_1. 의장(영상관)-1 3 2 2 4" xfId="970"/>
    <cellStyle name="#_1. 의장(영상관)-1 3 2 2 4 2" xfId="971"/>
    <cellStyle name="#_1. 의장(영상관)-1 3 2 2 4 2 2" xfId="972"/>
    <cellStyle name="#_1. 의장(영상관)-1 3 2 2 4 2 3" xfId="973"/>
    <cellStyle name="#_1. 의장(영상관)-1 3 2 2 4 3" xfId="974"/>
    <cellStyle name="#_1. 의장(영상관)-1 3 2 2 4 4" xfId="975"/>
    <cellStyle name="#_1. 의장(영상관)-1 3 2 2 5" xfId="976"/>
    <cellStyle name="#_1. 의장(영상관)-1 3 2 2 5 2" xfId="977"/>
    <cellStyle name="#_1. 의장(영상관)-1 3 2 2 5 2 2" xfId="978"/>
    <cellStyle name="#_1. 의장(영상관)-1 3 2 2 5 2 3" xfId="979"/>
    <cellStyle name="#_1. 의장(영상관)-1 3 2 2 5 3" xfId="980"/>
    <cellStyle name="#_1. 의장(영상관)-1 3 2 2 5 4" xfId="981"/>
    <cellStyle name="#_1. 의장(영상관)-1 3 2 2 6" xfId="982"/>
    <cellStyle name="#_1. 의장(영상관)-1 3 2 2 6 2" xfId="983"/>
    <cellStyle name="#_1. 의장(영상관)-1 3 2 2 6 3" xfId="984"/>
    <cellStyle name="#_1. 의장(영상관)-1 3 2 2 7" xfId="985"/>
    <cellStyle name="#_1. 의장(영상관)-1 3 2 2 8" xfId="986"/>
    <cellStyle name="#_1. 의장(영상관)-1 3 2 3" xfId="987"/>
    <cellStyle name="#_1. 의장(영상관)-1 3 2 3 2" xfId="988"/>
    <cellStyle name="#_1. 의장(영상관)-1 3 2 3 2 2" xfId="989"/>
    <cellStyle name="#_1. 의장(영상관)-1 3 2 3 2 2 2" xfId="990"/>
    <cellStyle name="#_1. 의장(영상관)-1 3 2 3 2 2 3" xfId="991"/>
    <cellStyle name="#_1. 의장(영상관)-1 3 2 3 2 3" xfId="992"/>
    <cellStyle name="#_1. 의장(영상관)-1 3 2 3 2 4" xfId="993"/>
    <cellStyle name="#_1. 의장(영상관)-1 3 2 3 3" xfId="994"/>
    <cellStyle name="#_1. 의장(영상관)-1 3 2 3 3 2" xfId="995"/>
    <cellStyle name="#_1. 의장(영상관)-1 3 2 3 3 2 2" xfId="996"/>
    <cellStyle name="#_1. 의장(영상관)-1 3 2 3 3 2 3" xfId="997"/>
    <cellStyle name="#_1. 의장(영상관)-1 3 2 3 3 3" xfId="998"/>
    <cellStyle name="#_1. 의장(영상관)-1 3 2 3 3 4" xfId="999"/>
    <cellStyle name="#_1. 의장(영상관)-1 3 2 3 4" xfId="1000"/>
    <cellStyle name="#_1. 의장(영상관)-1 3 2 3 4 2" xfId="1001"/>
    <cellStyle name="#_1. 의장(영상관)-1 3 2 3 4 2 2" xfId="1002"/>
    <cellStyle name="#_1. 의장(영상관)-1 3 2 3 4 2 3" xfId="1003"/>
    <cellStyle name="#_1. 의장(영상관)-1 3 2 3 4 3" xfId="1004"/>
    <cellStyle name="#_1. 의장(영상관)-1 3 2 3 4 4" xfId="1005"/>
    <cellStyle name="#_1. 의장(영상관)-1 3 2 3 5" xfId="1006"/>
    <cellStyle name="#_1. 의장(영상관)-1 3 2 3 5 2" xfId="1007"/>
    <cellStyle name="#_1. 의장(영상관)-1 3 2 3 5 2 2" xfId="1008"/>
    <cellStyle name="#_1. 의장(영상관)-1 3 2 3 5 2 3" xfId="1009"/>
    <cellStyle name="#_1. 의장(영상관)-1 3 2 3 5 3" xfId="1010"/>
    <cellStyle name="#_1. 의장(영상관)-1 3 2 3 5 4" xfId="1011"/>
    <cellStyle name="#_1. 의장(영상관)-1 3 2 3 6" xfId="1012"/>
    <cellStyle name="#_1. 의장(영상관)-1 3 2 3 6 2" xfId="1013"/>
    <cellStyle name="#_1. 의장(영상관)-1 3 2 3 6 3" xfId="1014"/>
    <cellStyle name="#_1. 의장(영상관)-1 3 2 3 7" xfId="1015"/>
    <cellStyle name="#_1. 의장(영상관)-1 3 2 3 8" xfId="1016"/>
    <cellStyle name="#_1. 의장(영상관)-1 3 3" xfId="1017"/>
    <cellStyle name="#_1. 의장(영상관)-1 3 3 2" xfId="1018"/>
    <cellStyle name="#_1. 의장(영상관)-1 3 3 2 2" xfId="1019"/>
    <cellStyle name="#_1. 의장(영상관)-1 3 3 2 2 2" xfId="1020"/>
    <cellStyle name="#_1. 의장(영상관)-1 3 3 2 2 2 2" xfId="1021"/>
    <cellStyle name="#_1. 의장(영상관)-1 3 3 2 2 2 3" xfId="1022"/>
    <cellStyle name="#_1. 의장(영상관)-1 3 3 2 2 3" xfId="1023"/>
    <cellStyle name="#_1. 의장(영상관)-1 3 3 2 2 4" xfId="1024"/>
    <cellStyle name="#_1. 의장(영상관)-1 3 3 2 3" xfId="1025"/>
    <cellStyle name="#_1. 의장(영상관)-1 3 3 2 3 2" xfId="1026"/>
    <cellStyle name="#_1. 의장(영상관)-1 3 3 2 3 2 2" xfId="1027"/>
    <cellStyle name="#_1. 의장(영상관)-1 3 3 2 3 2 3" xfId="1028"/>
    <cellStyle name="#_1. 의장(영상관)-1 3 3 2 3 3" xfId="1029"/>
    <cellStyle name="#_1. 의장(영상관)-1 3 3 2 3 4" xfId="1030"/>
    <cellStyle name="#_1. 의장(영상관)-1 3 3 2 4" xfId="1031"/>
    <cellStyle name="#_1. 의장(영상관)-1 3 3 2 4 2" xfId="1032"/>
    <cellStyle name="#_1. 의장(영상관)-1 3 3 2 4 2 2" xfId="1033"/>
    <cellStyle name="#_1. 의장(영상관)-1 3 3 2 4 2 3" xfId="1034"/>
    <cellStyle name="#_1. 의장(영상관)-1 3 3 2 4 3" xfId="1035"/>
    <cellStyle name="#_1. 의장(영상관)-1 3 3 2 4 4" xfId="1036"/>
    <cellStyle name="#_1. 의장(영상관)-1 3 3 2 5" xfId="1037"/>
    <cellStyle name="#_1. 의장(영상관)-1 3 3 2 5 2" xfId="1038"/>
    <cellStyle name="#_1. 의장(영상관)-1 3 3 2 5 2 2" xfId="1039"/>
    <cellStyle name="#_1. 의장(영상관)-1 3 3 2 5 2 3" xfId="1040"/>
    <cellStyle name="#_1. 의장(영상관)-1 3 3 2 5 3" xfId="1041"/>
    <cellStyle name="#_1. 의장(영상관)-1 3 3 2 5 4" xfId="1042"/>
    <cellStyle name="#_1. 의장(영상관)-1 3 3 2 6" xfId="1043"/>
    <cellStyle name="#_1. 의장(영상관)-1 3 3 2 6 2" xfId="1044"/>
    <cellStyle name="#_1. 의장(영상관)-1 3 3 2 6 3" xfId="1045"/>
    <cellStyle name="#_1. 의장(영상관)-1 3 3 2 7" xfId="1046"/>
    <cellStyle name="#_1. 의장(영상관)-1 3 3 2 8" xfId="1047"/>
    <cellStyle name="#_1. 의장(영상관)-1 3 3 3" xfId="1048"/>
    <cellStyle name="#_1. 의장(영상관)-1 3 3 3 2" xfId="1049"/>
    <cellStyle name="#_1. 의장(영상관)-1 3 3 3 2 2" xfId="1050"/>
    <cellStyle name="#_1. 의장(영상관)-1 3 3 3 2 3" xfId="1051"/>
    <cellStyle name="#_1. 의장(영상관)-1 3 3 3 3" xfId="1052"/>
    <cellStyle name="#_1. 의장(영상관)-1 3 3 3 4" xfId="1053"/>
    <cellStyle name="#_1. 의장(영상관)-1 3 3 4" xfId="1054"/>
    <cellStyle name="#_1. 의장(영상관)-1 3 3 4 2" xfId="1055"/>
    <cellStyle name="#_1. 의장(영상관)-1 3 3 4 2 2" xfId="1056"/>
    <cellStyle name="#_1. 의장(영상관)-1 3 3 4 2 3" xfId="1057"/>
    <cellStyle name="#_1. 의장(영상관)-1 3 3 4 3" xfId="1058"/>
    <cellStyle name="#_1. 의장(영상관)-1 3 3 4 4" xfId="1059"/>
    <cellStyle name="#_1. 의장(영상관)-1 3 3 5" xfId="1060"/>
    <cellStyle name="#_1. 의장(영상관)-1 3 3 5 2" xfId="1061"/>
    <cellStyle name="#_1. 의장(영상관)-1 3 3 5 2 2" xfId="1062"/>
    <cellStyle name="#_1. 의장(영상관)-1 3 3 5 2 3" xfId="1063"/>
    <cellStyle name="#_1. 의장(영상관)-1 3 3 5 3" xfId="1064"/>
    <cellStyle name="#_1. 의장(영상관)-1 3 3 5 4" xfId="1065"/>
    <cellStyle name="#_1. 의장(영상관)-1 3 3 6" xfId="1066"/>
    <cellStyle name="#_1. 의장(영상관)-1 3 3 6 2" xfId="1067"/>
    <cellStyle name="#_1. 의장(영상관)-1 3 3 6 2 2" xfId="1068"/>
    <cellStyle name="#_1. 의장(영상관)-1 3 3 6 2 3" xfId="1069"/>
    <cellStyle name="#_1. 의장(영상관)-1 3 3 6 3" xfId="1070"/>
    <cellStyle name="#_1. 의장(영상관)-1 3 3 6 4" xfId="1071"/>
    <cellStyle name="#_1. 의장(영상관)-1 3 3 7" xfId="1072"/>
    <cellStyle name="#_1. 의장(영상관)-1 3 3 7 2" xfId="1073"/>
    <cellStyle name="#_1. 의장(영상관)-1 3 3 7 3" xfId="1074"/>
    <cellStyle name="#_1. 의장(영상관)-1 3 3 8" xfId="1075"/>
    <cellStyle name="#_1. 의장(영상관)-1 3 3 9" xfId="1076"/>
    <cellStyle name="#_1. 의장(영상관)-1 3 4" xfId="1077"/>
    <cellStyle name="#_1. 의장(영상관)-1 3 4 2" xfId="1078"/>
    <cellStyle name="#_1. 의장(영상관)-1 3 4 2 2" xfId="1079"/>
    <cellStyle name="#_1. 의장(영상관)-1 3 4 2 3" xfId="1080"/>
    <cellStyle name="#_1. 의장(영상관)-1 3 4 3" xfId="1081"/>
    <cellStyle name="#_1. 의장(영상관)-1 3 4 4" xfId="1082"/>
    <cellStyle name="#_1. 의장(영상관)-1 3 5" xfId="1083"/>
    <cellStyle name="#_1. 의장(영상관)-1 3 5 2" xfId="1084"/>
    <cellStyle name="#_1. 의장(영상관)-1 3 5 2 2" xfId="1085"/>
    <cellStyle name="#_1. 의장(영상관)-1 3 5 2 3" xfId="1086"/>
    <cellStyle name="#_1. 의장(영상관)-1 3 5 3" xfId="1087"/>
    <cellStyle name="#_1. 의장(영상관)-1 3 5 4" xfId="1088"/>
    <cellStyle name="#_1. 의장-1" xfId="1089"/>
    <cellStyle name="#_1. 의장-1 2" xfId="1090"/>
    <cellStyle name="#_1. 의장-1 2 2" xfId="1091"/>
    <cellStyle name="#_1. 의장-1 2 2 2" xfId="1092"/>
    <cellStyle name="#_1. 의장-1 2 2 2 2" xfId="1093"/>
    <cellStyle name="#_1. 의장-1 2 2 2 2 2" xfId="1094"/>
    <cellStyle name="#_1. 의장-1 2 2 2 2 2 2" xfId="1095"/>
    <cellStyle name="#_1. 의장-1 2 2 2 2 2 3" xfId="1096"/>
    <cellStyle name="#_1. 의장-1 2 2 2 2 3" xfId="1097"/>
    <cellStyle name="#_1. 의장-1 2 2 2 2 4" xfId="1098"/>
    <cellStyle name="#_1. 의장-1 2 2 2 3" xfId="1099"/>
    <cellStyle name="#_1. 의장-1 2 2 2 3 2" xfId="1100"/>
    <cellStyle name="#_1. 의장-1 2 2 2 3 2 2" xfId="1101"/>
    <cellStyle name="#_1. 의장-1 2 2 2 3 2 3" xfId="1102"/>
    <cellStyle name="#_1. 의장-1 2 2 2 3 3" xfId="1103"/>
    <cellStyle name="#_1. 의장-1 2 2 2 3 4" xfId="1104"/>
    <cellStyle name="#_1. 의장-1 2 2 2 4" xfId="1105"/>
    <cellStyle name="#_1. 의장-1 2 2 2 4 2" xfId="1106"/>
    <cellStyle name="#_1. 의장-1 2 2 2 4 2 2" xfId="1107"/>
    <cellStyle name="#_1. 의장-1 2 2 2 4 2 3" xfId="1108"/>
    <cellStyle name="#_1. 의장-1 2 2 2 4 3" xfId="1109"/>
    <cellStyle name="#_1. 의장-1 2 2 2 4 4" xfId="1110"/>
    <cellStyle name="#_1. 의장-1 2 2 2 5" xfId="1111"/>
    <cellStyle name="#_1. 의장-1 2 2 2 5 2" xfId="1112"/>
    <cellStyle name="#_1. 의장-1 2 2 2 5 2 2" xfId="1113"/>
    <cellStyle name="#_1. 의장-1 2 2 2 5 2 3" xfId="1114"/>
    <cellStyle name="#_1. 의장-1 2 2 2 5 3" xfId="1115"/>
    <cellStyle name="#_1. 의장-1 2 2 2 5 4" xfId="1116"/>
    <cellStyle name="#_1. 의장-1 2 2 2 6" xfId="1117"/>
    <cellStyle name="#_1. 의장-1 2 2 2 6 2" xfId="1118"/>
    <cellStyle name="#_1. 의장-1 2 2 2 6 3" xfId="1119"/>
    <cellStyle name="#_1. 의장-1 2 2 2 7" xfId="1120"/>
    <cellStyle name="#_1. 의장-1 2 2 2 8" xfId="1121"/>
    <cellStyle name="#_1. 의장-1 2 2 3" xfId="1122"/>
    <cellStyle name="#_1. 의장-1 2 2 3 2" xfId="1123"/>
    <cellStyle name="#_1. 의장-1 2 2 3 2 2" xfId="1124"/>
    <cellStyle name="#_1. 의장-1 2 2 3 2 2 2" xfId="1125"/>
    <cellStyle name="#_1. 의장-1 2 2 3 2 2 3" xfId="1126"/>
    <cellStyle name="#_1. 의장-1 2 2 3 2 3" xfId="1127"/>
    <cellStyle name="#_1. 의장-1 2 2 3 2 4" xfId="1128"/>
    <cellStyle name="#_1. 의장-1 2 2 3 3" xfId="1129"/>
    <cellStyle name="#_1. 의장-1 2 2 3 3 2" xfId="1130"/>
    <cellStyle name="#_1. 의장-1 2 2 3 3 2 2" xfId="1131"/>
    <cellStyle name="#_1. 의장-1 2 2 3 3 2 3" xfId="1132"/>
    <cellStyle name="#_1. 의장-1 2 2 3 3 3" xfId="1133"/>
    <cellStyle name="#_1. 의장-1 2 2 3 3 4" xfId="1134"/>
    <cellStyle name="#_1. 의장-1 2 2 3 4" xfId="1135"/>
    <cellStyle name="#_1. 의장-1 2 2 3 4 2" xfId="1136"/>
    <cellStyle name="#_1. 의장-1 2 2 3 4 2 2" xfId="1137"/>
    <cellStyle name="#_1. 의장-1 2 2 3 4 2 3" xfId="1138"/>
    <cellStyle name="#_1. 의장-1 2 2 3 4 3" xfId="1139"/>
    <cellStyle name="#_1. 의장-1 2 2 3 4 4" xfId="1140"/>
    <cellStyle name="#_1. 의장-1 2 2 3 5" xfId="1141"/>
    <cellStyle name="#_1. 의장-1 2 2 3 5 2" xfId="1142"/>
    <cellStyle name="#_1. 의장-1 2 2 3 5 2 2" xfId="1143"/>
    <cellStyle name="#_1. 의장-1 2 2 3 5 2 3" xfId="1144"/>
    <cellStyle name="#_1. 의장-1 2 2 3 5 3" xfId="1145"/>
    <cellStyle name="#_1. 의장-1 2 2 3 5 4" xfId="1146"/>
    <cellStyle name="#_1. 의장-1 2 2 3 6" xfId="1147"/>
    <cellStyle name="#_1. 의장-1 2 2 3 6 2" xfId="1148"/>
    <cellStyle name="#_1. 의장-1 2 2 3 6 3" xfId="1149"/>
    <cellStyle name="#_1. 의장-1 2 2 3 7" xfId="1150"/>
    <cellStyle name="#_1. 의장-1 2 2 3 8" xfId="1151"/>
    <cellStyle name="#_1. 의장-1 2 3" xfId="1152"/>
    <cellStyle name="#_1. 의장-1 2 3 2" xfId="1153"/>
    <cellStyle name="#_1. 의장-1 2 3 2 2" xfId="1154"/>
    <cellStyle name="#_1. 의장-1 2 3 2 2 2" xfId="1155"/>
    <cellStyle name="#_1. 의장-1 2 3 2 2 2 2" xfId="1156"/>
    <cellStyle name="#_1. 의장-1 2 3 2 2 2 3" xfId="1157"/>
    <cellStyle name="#_1. 의장-1 2 3 2 2 3" xfId="1158"/>
    <cellStyle name="#_1. 의장-1 2 3 2 2 4" xfId="1159"/>
    <cellStyle name="#_1. 의장-1 2 3 2 3" xfId="1160"/>
    <cellStyle name="#_1. 의장-1 2 3 2 3 2" xfId="1161"/>
    <cellStyle name="#_1. 의장-1 2 3 2 3 2 2" xfId="1162"/>
    <cellStyle name="#_1. 의장-1 2 3 2 3 2 3" xfId="1163"/>
    <cellStyle name="#_1. 의장-1 2 3 2 3 3" xfId="1164"/>
    <cellStyle name="#_1. 의장-1 2 3 2 3 4" xfId="1165"/>
    <cellStyle name="#_1. 의장-1 2 3 2 4" xfId="1166"/>
    <cellStyle name="#_1. 의장-1 2 3 2 4 2" xfId="1167"/>
    <cellStyle name="#_1. 의장-1 2 3 2 4 2 2" xfId="1168"/>
    <cellStyle name="#_1. 의장-1 2 3 2 4 2 3" xfId="1169"/>
    <cellStyle name="#_1. 의장-1 2 3 2 4 3" xfId="1170"/>
    <cellStyle name="#_1. 의장-1 2 3 2 4 4" xfId="1171"/>
    <cellStyle name="#_1. 의장-1 2 3 2 5" xfId="1172"/>
    <cellStyle name="#_1. 의장-1 2 3 2 5 2" xfId="1173"/>
    <cellStyle name="#_1. 의장-1 2 3 2 5 2 2" xfId="1174"/>
    <cellStyle name="#_1. 의장-1 2 3 2 5 2 3" xfId="1175"/>
    <cellStyle name="#_1. 의장-1 2 3 2 5 3" xfId="1176"/>
    <cellStyle name="#_1. 의장-1 2 3 2 5 4" xfId="1177"/>
    <cellStyle name="#_1. 의장-1 2 3 2 6" xfId="1178"/>
    <cellStyle name="#_1. 의장-1 2 3 2 6 2" xfId="1179"/>
    <cellStyle name="#_1. 의장-1 2 3 2 6 3" xfId="1180"/>
    <cellStyle name="#_1. 의장-1 2 3 2 7" xfId="1181"/>
    <cellStyle name="#_1. 의장-1 2 3 2 8" xfId="1182"/>
    <cellStyle name="#_1. 의장-1 2 3 3" xfId="1183"/>
    <cellStyle name="#_1. 의장-1 2 3 3 2" xfId="1184"/>
    <cellStyle name="#_1. 의장-1 2 3 3 2 2" xfId="1185"/>
    <cellStyle name="#_1. 의장-1 2 3 3 2 3" xfId="1186"/>
    <cellStyle name="#_1. 의장-1 2 3 3 3" xfId="1187"/>
    <cellStyle name="#_1. 의장-1 2 3 3 4" xfId="1188"/>
    <cellStyle name="#_1. 의장-1 2 3 4" xfId="1189"/>
    <cellStyle name="#_1. 의장-1 2 3 4 2" xfId="1190"/>
    <cellStyle name="#_1. 의장-1 2 3 4 2 2" xfId="1191"/>
    <cellStyle name="#_1. 의장-1 2 3 4 2 3" xfId="1192"/>
    <cellStyle name="#_1. 의장-1 2 3 4 3" xfId="1193"/>
    <cellStyle name="#_1. 의장-1 2 3 4 4" xfId="1194"/>
    <cellStyle name="#_1. 의장-1 2 3 5" xfId="1195"/>
    <cellStyle name="#_1. 의장-1 2 3 5 2" xfId="1196"/>
    <cellStyle name="#_1. 의장-1 2 3 5 2 2" xfId="1197"/>
    <cellStyle name="#_1. 의장-1 2 3 5 2 3" xfId="1198"/>
    <cellStyle name="#_1. 의장-1 2 3 5 3" xfId="1199"/>
    <cellStyle name="#_1. 의장-1 2 3 5 4" xfId="1200"/>
    <cellStyle name="#_1. 의장-1 2 3 6" xfId="1201"/>
    <cellStyle name="#_1. 의장-1 2 3 6 2" xfId="1202"/>
    <cellStyle name="#_1. 의장-1 2 3 6 2 2" xfId="1203"/>
    <cellStyle name="#_1. 의장-1 2 3 6 2 3" xfId="1204"/>
    <cellStyle name="#_1. 의장-1 2 3 6 3" xfId="1205"/>
    <cellStyle name="#_1. 의장-1 2 3 6 4" xfId="1206"/>
    <cellStyle name="#_1. 의장-1 2 3 7" xfId="1207"/>
    <cellStyle name="#_1. 의장-1 2 3 7 2" xfId="1208"/>
    <cellStyle name="#_1. 의장-1 2 3 7 3" xfId="1209"/>
    <cellStyle name="#_1. 의장-1 2 3 8" xfId="1210"/>
    <cellStyle name="#_1. 의장-1 2 3 9" xfId="1211"/>
    <cellStyle name="#_1. 의장-1 2 4" xfId="1212"/>
    <cellStyle name="#_1. 의장-1 2 4 2" xfId="1213"/>
    <cellStyle name="#_1. 의장-1 2 4 2 2" xfId="1214"/>
    <cellStyle name="#_1. 의장-1 2 4 2 3" xfId="1215"/>
    <cellStyle name="#_1. 의장-1 2 4 3" xfId="1216"/>
    <cellStyle name="#_1. 의장-1 2 4 4" xfId="1217"/>
    <cellStyle name="#_1. 의장-1 2 5" xfId="1218"/>
    <cellStyle name="#_1. 의장-1 2 5 2" xfId="1219"/>
    <cellStyle name="#_1. 의장-1 2 5 2 2" xfId="1220"/>
    <cellStyle name="#_1. 의장-1 2 5 2 3" xfId="1221"/>
    <cellStyle name="#_1. 의장-1 2 5 3" xfId="1222"/>
    <cellStyle name="#_1. 의장-1 2 5 4" xfId="1223"/>
    <cellStyle name="#_1. 의장-1 3" xfId="1224"/>
    <cellStyle name="#_1. 의장-1 3 2" xfId="1225"/>
    <cellStyle name="#_1. 의장-1 3 2 2" xfId="1226"/>
    <cellStyle name="#_1. 의장-1 3 2 2 2" xfId="1227"/>
    <cellStyle name="#_1. 의장-1 3 2 2 2 2" xfId="1228"/>
    <cellStyle name="#_1. 의장-1 3 2 2 2 2 2" xfId="1229"/>
    <cellStyle name="#_1. 의장-1 3 2 2 2 2 3" xfId="1230"/>
    <cellStyle name="#_1. 의장-1 3 2 2 2 3" xfId="1231"/>
    <cellStyle name="#_1. 의장-1 3 2 2 2 4" xfId="1232"/>
    <cellStyle name="#_1. 의장-1 3 2 2 3" xfId="1233"/>
    <cellStyle name="#_1. 의장-1 3 2 2 3 2" xfId="1234"/>
    <cellStyle name="#_1. 의장-1 3 2 2 3 2 2" xfId="1235"/>
    <cellStyle name="#_1. 의장-1 3 2 2 3 2 3" xfId="1236"/>
    <cellStyle name="#_1. 의장-1 3 2 2 3 3" xfId="1237"/>
    <cellStyle name="#_1. 의장-1 3 2 2 3 4" xfId="1238"/>
    <cellStyle name="#_1. 의장-1 3 2 2 4" xfId="1239"/>
    <cellStyle name="#_1. 의장-1 3 2 2 4 2" xfId="1240"/>
    <cellStyle name="#_1. 의장-1 3 2 2 4 2 2" xfId="1241"/>
    <cellStyle name="#_1. 의장-1 3 2 2 4 2 3" xfId="1242"/>
    <cellStyle name="#_1. 의장-1 3 2 2 4 3" xfId="1243"/>
    <cellStyle name="#_1. 의장-1 3 2 2 4 4" xfId="1244"/>
    <cellStyle name="#_1. 의장-1 3 2 2 5" xfId="1245"/>
    <cellStyle name="#_1. 의장-1 3 2 2 5 2" xfId="1246"/>
    <cellStyle name="#_1. 의장-1 3 2 2 5 2 2" xfId="1247"/>
    <cellStyle name="#_1. 의장-1 3 2 2 5 2 3" xfId="1248"/>
    <cellStyle name="#_1. 의장-1 3 2 2 5 3" xfId="1249"/>
    <cellStyle name="#_1. 의장-1 3 2 2 5 4" xfId="1250"/>
    <cellStyle name="#_1. 의장-1 3 2 2 6" xfId="1251"/>
    <cellStyle name="#_1. 의장-1 3 2 2 6 2" xfId="1252"/>
    <cellStyle name="#_1. 의장-1 3 2 2 6 3" xfId="1253"/>
    <cellStyle name="#_1. 의장-1 3 2 2 7" xfId="1254"/>
    <cellStyle name="#_1. 의장-1 3 2 2 8" xfId="1255"/>
    <cellStyle name="#_1. 의장-1 3 2 3" xfId="1256"/>
    <cellStyle name="#_1. 의장-1 3 2 3 2" xfId="1257"/>
    <cellStyle name="#_1. 의장-1 3 2 3 2 2" xfId="1258"/>
    <cellStyle name="#_1. 의장-1 3 2 3 2 2 2" xfId="1259"/>
    <cellStyle name="#_1. 의장-1 3 2 3 2 2 3" xfId="1260"/>
    <cellStyle name="#_1. 의장-1 3 2 3 2 3" xfId="1261"/>
    <cellStyle name="#_1. 의장-1 3 2 3 2 4" xfId="1262"/>
    <cellStyle name="#_1. 의장-1 3 2 3 3" xfId="1263"/>
    <cellStyle name="#_1. 의장-1 3 2 3 3 2" xfId="1264"/>
    <cellStyle name="#_1. 의장-1 3 2 3 3 2 2" xfId="1265"/>
    <cellStyle name="#_1. 의장-1 3 2 3 3 2 3" xfId="1266"/>
    <cellStyle name="#_1. 의장-1 3 2 3 3 3" xfId="1267"/>
    <cellStyle name="#_1. 의장-1 3 2 3 3 4" xfId="1268"/>
    <cellStyle name="#_1. 의장-1 3 2 3 4" xfId="1269"/>
    <cellStyle name="#_1. 의장-1 3 2 3 4 2" xfId="1270"/>
    <cellStyle name="#_1. 의장-1 3 2 3 4 2 2" xfId="1271"/>
    <cellStyle name="#_1. 의장-1 3 2 3 4 2 3" xfId="1272"/>
    <cellStyle name="#_1. 의장-1 3 2 3 4 3" xfId="1273"/>
    <cellStyle name="#_1. 의장-1 3 2 3 4 4" xfId="1274"/>
    <cellStyle name="#_1. 의장-1 3 2 3 5" xfId="1275"/>
    <cellStyle name="#_1. 의장-1 3 2 3 5 2" xfId="1276"/>
    <cellStyle name="#_1. 의장-1 3 2 3 5 2 2" xfId="1277"/>
    <cellStyle name="#_1. 의장-1 3 2 3 5 2 3" xfId="1278"/>
    <cellStyle name="#_1. 의장-1 3 2 3 5 3" xfId="1279"/>
    <cellStyle name="#_1. 의장-1 3 2 3 5 4" xfId="1280"/>
    <cellStyle name="#_1. 의장-1 3 2 3 6" xfId="1281"/>
    <cellStyle name="#_1. 의장-1 3 2 3 6 2" xfId="1282"/>
    <cellStyle name="#_1. 의장-1 3 2 3 6 3" xfId="1283"/>
    <cellStyle name="#_1. 의장-1 3 2 3 7" xfId="1284"/>
    <cellStyle name="#_1. 의장-1 3 2 3 8" xfId="1285"/>
    <cellStyle name="#_1. 의장-1 3 3" xfId="1286"/>
    <cellStyle name="#_1. 의장-1 3 3 2" xfId="1287"/>
    <cellStyle name="#_1. 의장-1 3 3 2 2" xfId="1288"/>
    <cellStyle name="#_1. 의장-1 3 3 2 2 2" xfId="1289"/>
    <cellStyle name="#_1. 의장-1 3 3 2 2 2 2" xfId="1290"/>
    <cellStyle name="#_1. 의장-1 3 3 2 2 2 3" xfId="1291"/>
    <cellStyle name="#_1. 의장-1 3 3 2 2 3" xfId="1292"/>
    <cellStyle name="#_1. 의장-1 3 3 2 2 4" xfId="1293"/>
    <cellStyle name="#_1. 의장-1 3 3 2 3" xfId="1294"/>
    <cellStyle name="#_1. 의장-1 3 3 2 3 2" xfId="1295"/>
    <cellStyle name="#_1. 의장-1 3 3 2 3 2 2" xfId="1296"/>
    <cellStyle name="#_1. 의장-1 3 3 2 3 2 3" xfId="1297"/>
    <cellStyle name="#_1. 의장-1 3 3 2 3 3" xfId="1298"/>
    <cellStyle name="#_1. 의장-1 3 3 2 3 4" xfId="1299"/>
    <cellStyle name="#_1. 의장-1 3 3 2 4" xfId="1300"/>
    <cellStyle name="#_1. 의장-1 3 3 2 4 2" xfId="1301"/>
    <cellStyle name="#_1. 의장-1 3 3 2 4 2 2" xfId="1302"/>
    <cellStyle name="#_1. 의장-1 3 3 2 4 2 3" xfId="1303"/>
    <cellStyle name="#_1. 의장-1 3 3 2 4 3" xfId="1304"/>
    <cellStyle name="#_1. 의장-1 3 3 2 4 4" xfId="1305"/>
    <cellStyle name="#_1. 의장-1 3 3 2 5" xfId="1306"/>
    <cellStyle name="#_1. 의장-1 3 3 2 5 2" xfId="1307"/>
    <cellStyle name="#_1. 의장-1 3 3 2 5 2 2" xfId="1308"/>
    <cellStyle name="#_1. 의장-1 3 3 2 5 2 3" xfId="1309"/>
    <cellStyle name="#_1. 의장-1 3 3 2 5 3" xfId="1310"/>
    <cellStyle name="#_1. 의장-1 3 3 2 5 4" xfId="1311"/>
    <cellStyle name="#_1. 의장-1 3 3 2 6" xfId="1312"/>
    <cellStyle name="#_1. 의장-1 3 3 2 6 2" xfId="1313"/>
    <cellStyle name="#_1. 의장-1 3 3 2 6 3" xfId="1314"/>
    <cellStyle name="#_1. 의장-1 3 3 2 7" xfId="1315"/>
    <cellStyle name="#_1. 의장-1 3 3 2 8" xfId="1316"/>
    <cellStyle name="#_1. 의장-1 3 3 3" xfId="1317"/>
    <cellStyle name="#_1. 의장-1 3 3 3 2" xfId="1318"/>
    <cellStyle name="#_1. 의장-1 3 3 3 2 2" xfId="1319"/>
    <cellStyle name="#_1. 의장-1 3 3 3 2 3" xfId="1320"/>
    <cellStyle name="#_1. 의장-1 3 3 3 3" xfId="1321"/>
    <cellStyle name="#_1. 의장-1 3 3 3 4" xfId="1322"/>
    <cellStyle name="#_1. 의장-1 3 3 4" xfId="1323"/>
    <cellStyle name="#_1. 의장-1 3 3 4 2" xfId="1324"/>
    <cellStyle name="#_1. 의장-1 3 3 4 2 2" xfId="1325"/>
    <cellStyle name="#_1. 의장-1 3 3 4 2 3" xfId="1326"/>
    <cellStyle name="#_1. 의장-1 3 3 4 3" xfId="1327"/>
    <cellStyle name="#_1. 의장-1 3 3 4 4" xfId="1328"/>
    <cellStyle name="#_1. 의장-1 3 3 5" xfId="1329"/>
    <cellStyle name="#_1. 의장-1 3 3 5 2" xfId="1330"/>
    <cellStyle name="#_1. 의장-1 3 3 5 2 2" xfId="1331"/>
    <cellStyle name="#_1. 의장-1 3 3 5 2 3" xfId="1332"/>
    <cellStyle name="#_1. 의장-1 3 3 5 3" xfId="1333"/>
    <cellStyle name="#_1. 의장-1 3 3 5 4" xfId="1334"/>
    <cellStyle name="#_1. 의장-1 3 3 6" xfId="1335"/>
    <cellStyle name="#_1. 의장-1 3 3 6 2" xfId="1336"/>
    <cellStyle name="#_1. 의장-1 3 3 6 2 2" xfId="1337"/>
    <cellStyle name="#_1. 의장-1 3 3 6 2 3" xfId="1338"/>
    <cellStyle name="#_1. 의장-1 3 3 6 3" xfId="1339"/>
    <cellStyle name="#_1. 의장-1 3 3 6 4" xfId="1340"/>
    <cellStyle name="#_1. 의장-1 3 3 7" xfId="1341"/>
    <cellStyle name="#_1. 의장-1 3 3 7 2" xfId="1342"/>
    <cellStyle name="#_1. 의장-1 3 3 7 3" xfId="1343"/>
    <cellStyle name="#_1. 의장-1 3 3 8" xfId="1344"/>
    <cellStyle name="#_1. 의장-1 3 3 9" xfId="1345"/>
    <cellStyle name="#_1. 의장-1 3 4" xfId="1346"/>
    <cellStyle name="#_1. 의장-1 3 4 2" xfId="1347"/>
    <cellStyle name="#_1. 의장-1 3 4 2 2" xfId="1348"/>
    <cellStyle name="#_1. 의장-1 3 4 2 3" xfId="1349"/>
    <cellStyle name="#_1. 의장-1 3 4 3" xfId="1350"/>
    <cellStyle name="#_1. 의장-1 3 4 4" xfId="1351"/>
    <cellStyle name="#_1. 의장-1 3 5" xfId="1352"/>
    <cellStyle name="#_1. 의장-1 3 5 2" xfId="1353"/>
    <cellStyle name="#_1. 의장-1 3 5 2 2" xfId="1354"/>
    <cellStyle name="#_1. 의장-1 3 5 2 3" xfId="1355"/>
    <cellStyle name="#_1. 의장-1 3 5 3" xfId="1356"/>
    <cellStyle name="#_1. 의장-1 3 5 4" xfId="1357"/>
    <cellStyle name="#_1. 의장-1_1. 의장-1" xfId="1358"/>
    <cellStyle name="#_1. 의장-1_1. 의장-1 2" xfId="1359"/>
    <cellStyle name="#_1. 의장-1_1. 의장-1 2 2" xfId="1360"/>
    <cellStyle name="#_1. 의장-1_1. 의장-1 2 2 2" xfId="1361"/>
    <cellStyle name="#_1. 의장-1_1. 의장-1 2 2 2 2" xfId="1362"/>
    <cellStyle name="#_1. 의장-1_1. 의장-1 2 2 2 2 2" xfId="1363"/>
    <cellStyle name="#_1. 의장-1_1. 의장-1 2 2 2 2 2 2" xfId="1364"/>
    <cellStyle name="#_1. 의장-1_1. 의장-1 2 2 2 2 2 3" xfId="1365"/>
    <cellStyle name="#_1. 의장-1_1. 의장-1 2 2 2 2 3" xfId="1366"/>
    <cellStyle name="#_1. 의장-1_1. 의장-1 2 2 2 2 4" xfId="1367"/>
    <cellStyle name="#_1. 의장-1_1. 의장-1 2 2 2 3" xfId="1368"/>
    <cellStyle name="#_1. 의장-1_1. 의장-1 2 2 2 3 2" xfId="1369"/>
    <cellStyle name="#_1. 의장-1_1. 의장-1 2 2 2 3 2 2" xfId="1370"/>
    <cellStyle name="#_1. 의장-1_1. 의장-1 2 2 2 3 2 3" xfId="1371"/>
    <cellStyle name="#_1. 의장-1_1. 의장-1 2 2 2 3 3" xfId="1372"/>
    <cellStyle name="#_1. 의장-1_1. 의장-1 2 2 2 3 4" xfId="1373"/>
    <cellStyle name="#_1. 의장-1_1. 의장-1 2 2 2 4" xfId="1374"/>
    <cellStyle name="#_1. 의장-1_1. 의장-1 2 2 2 4 2" xfId="1375"/>
    <cellStyle name="#_1. 의장-1_1. 의장-1 2 2 2 4 2 2" xfId="1376"/>
    <cellStyle name="#_1. 의장-1_1. 의장-1 2 2 2 4 2 3" xfId="1377"/>
    <cellStyle name="#_1. 의장-1_1. 의장-1 2 2 2 4 3" xfId="1378"/>
    <cellStyle name="#_1. 의장-1_1. 의장-1 2 2 2 4 4" xfId="1379"/>
    <cellStyle name="#_1. 의장-1_1. 의장-1 2 2 2 5" xfId="1380"/>
    <cellStyle name="#_1. 의장-1_1. 의장-1 2 2 2 5 2" xfId="1381"/>
    <cellStyle name="#_1. 의장-1_1. 의장-1 2 2 2 5 2 2" xfId="1382"/>
    <cellStyle name="#_1. 의장-1_1. 의장-1 2 2 2 5 2 3" xfId="1383"/>
    <cellStyle name="#_1. 의장-1_1. 의장-1 2 2 2 5 3" xfId="1384"/>
    <cellStyle name="#_1. 의장-1_1. 의장-1 2 2 2 5 4" xfId="1385"/>
    <cellStyle name="#_1. 의장-1_1. 의장-1 2 2 2 6" xfId="1386"/>
    <cellStyle name="#_1. 의장-1_1. 의장-1 2 2 2 6 2" xfId="1387"/>
    <cellStyle name="#_1. 의장-1_1. 의장-1 2 2 2 6 3" xfId="1388"/>
    <cellStyle name="#_1. 의장-1_1. 의장-1 2 2 2 7" xfId="1389"/>
    <cellStyle name="#_1. 의장-1_1. 의장-1 2 2 2 8" xfId="1390"/>
    <cellStyle name="#_1. 의장-1_1. 의장-1 2 2 3" xfId="1391"/>
    <cellStyle name="#_1. 의장-1_1. 의장-1 2 2 3 2" xfId="1392"/>
    <cellStyle name="#_1. 의장-1_1. 의장-1 2 2 3 2 2" xfId="1393"/>
    <cellStyle name="#_1. 의장-1_1. 의장-1 2 2 3 2 2 2" xfId="1394"/>
    <cellStyle name="#_1. 의장-1_1. 의장-1 2 2 3 2 2 3" xfId="1395"/>
    <cellStyle name="#_1. 의장-1_1. 의장-1 2 2 3 2 3" xfId="1396"/>
    <cellStyle name="#_1. 의장-1_1. 의장-1 2 2 3 2 4" xfId="1397"/>
    <cellStyle name="#_1. 의장-1_1. 의장-1 2 2 3 3" xfId="1398"/>
    <cellStyle name="#_1. 의장-1_1. 의장-1 2 2 3 3 2" xfId="1399"/>
    <cellStyle name="#_1. 의장-1_1. 의장-1 2 2 3 3 2 2" xfId="1400"/>
    <cellStyle name="#_1. 의장-1_1. 의장-1 2 2 3 3 2 3" xfId="1401"/>
    <cellStyle name="#_1. 의장-1_1. 의장-1 2 2 3 3 3" xfId="1402"/>
    <cellStyle name="#_1. 의장-1_1. 의장-1 2 2 3 3 4" xfId="1403"/>
    <cellStyle name="#_1. 의장-1_1. 의장-1 2 2 3 4" xfId="1404"/>
    <cellStyle name="#_1. 의장-1_1. 의장-1 2 2 3 4 2" xfId="1405"/>
    <cellStyle name="#_1. 의장-1_1. 의장-1 2 2 3 4 2 2" xfId="1406"/>
    <cellStyle name="#_1. 의장-1_1. 의장-1 2 2 3 4 2 3" xfId="1407"/>
    <cellStyle name="#_1. 의장-1_1. 의장-1 2 2 3 4 3" xfId="1408"/>
    <cellStyle name="#_1. 의장-1_1. 의장-1 2 2 3 4 4" xfId="1409"/>
    <cellStyle name="#_1. 의장-1_1. 의장-1 2 2 3 5" xfId="1410"/>
    <cellStyle name="#_1. 의장-1_1. 의장-1 2 2 3 5 2" xfId="1411"/>
    <cellStyle name="#_1. 의장-1_1. 의장-1 2 2 3 5 2 2" xfId="1412"/>
    <cellStyle name="#_1. 의장-1_1. 의장-1 2 2 3 5 2 3" xfId="1413"/>
    <cellStyle name="#_1. 의장-1_1. 의장-1 2 2 3 5 3" xfId="1414"/>
    <cellStyle name="#_1. 의장-1_1. 의장-1 2 2 3 5 4" xfId="1415"/>
    <cellStyle name="#_1. 의장-1_1. 의장-1 2 2 3 6" xfId="1416"/>
    <cellStyle name="#_1. 의장-1_1. 의장-1 2 2 3 6 2" xfId="1417"/>
    <cellStyle name="#_1. 의장-1_1. 의장-1 2 2 3 6 3" xfId="1418"/>
    <cellStyle name="#_1. 의장-1_1. 의장-1 2 2 3 7" xfId="1419"/>
    <cellStyle name="#_1. 의장-1_1. 의장-1 2 2 3 8" xfId="1420"/>
    <cellStyle name="#_1. 의장-1_1. 의장-1 2 3" xfId="1421"/>
    <cellStyle name="#_1. 의장-1_1. 의장-1 2 3 2" xfId="1422"/>
    <cellStyle name="#_1. 의장-1_1. 의장-1 2 3 2 2" xfId="1423"/>
    <cellStyle name="#_1. 의장-1_1. 의장-1 2 3 2 2 2" xfId="1424"/>
    <cellStyle name="#_1. 의장-1_1. 의장-1 2 3 2 2 2 2" xfId="1425"/>
    <cellStyle name="#_1. 의장-1_1. 의장-1 2 3 2 2 2 3" xfId="1426"/>
    <cellStyle name="#_1. 의장-1_1. 의장-1 2 3 2 2 3" xfId="1427"/>
    <cellStyle name="#_1. 의장-1_1. 의장-1 2 3 2 2 4" xfId="1428"/>
    <cellStyle name="#_1. 의장-1_1. 의장-1 2 3 2 3" xfId="1429"/>
    <cellStyle name="#_1. 의장-1_1. 의장-1 2 3 2 3 2" xfId="1430"/>
    <cellStyle name="#_1. 의장-1_1. 의장-1 2 3 2 3 2 2" xfId="1431"/>
    <cellStyle name="#_1. 의장-1_1. 의장-1 2 3 2 3 2 3" xfId="1432"/>
    <cellStyle name="#_1. 의장-1_1. 의장-1 2 3 2 3 3" xfId="1433"/>
    <cellStyle name="#_1. 의장-1_1. 의장-1 2 3 2 3 4" xfId="1434"/>
    <cellStyle name="#_1. 의장-1_1. 의장-1 2 3 2 4" xfId="1435"/>
    <cellStyle name="#_1. 의장-1_1. 의장-1 2 3 2 4 2" xfId="1436"/>
    <cellStyle name="#_1. 의장-1_1. 의장-1 2 3 2 4 2 2" xfId="1437"/>
    <cellStyle name="#_1. 의장-1_1. 의장-1 2 3 2 4 2 3" xfId="1438"/>
    <cellStyle name="#_1. 의장-1_1. 의장-1 2 3 2 4 3" xfId="1439"/>
    <cellStyle name="#_1. 의장-1_1. 의장-1 2 3 2 4 4" xfId="1440"/>
    <cellStyle name="#_1. 의장-1_1. 의장-1 2 3 2 5" xfId="1441"/>
    <cellStyle name="#_1. 의장-1_1. 의장-1 2 3 2 5 2" xfId="1442"/>
    <cellStyle name="#_1. 의장-1_1. 의장-1 2 3 2 5 2 2" xfId="1443"/>
    <cellStyle name="#_1. 의장-1_1. 의장-1 2 3 2 5 2 3" xfId="1444"/>
    <cellStyle name="#_1. 의장-1_1. 의장-1 2 3 2 5 3" xfId="1445"/>
    <cellStyle name="#_1. 의장-1_1. 의장-1 2 3 2 5 4" xfId="1446"/>
    <cellStyle name="#_1. 의장-1_1. 의장-1 2 3 2 6" xfId="1447"/>
    <cellStyle name="#_1. 의장-1_1. 의장-1 2 3 2 6 2" xfId="1448"/>
    <cellStyle name="#_1. 의장-1_1. 의장-1 2 3 2 6 3" xfId="1449"/>
    <cellStyle name="#_1. 의장-1_1. 의장-1 2 3 2 7" xfId="1450"/>
    <cellStyle name="#_1. 의장-1_1. 의장-1 2 3 2 8" xfId="1451"/>
    <cellStyle name="#_1. 의장-1_1. 의장-1 2 3 3" xfId="1452"/>
    <cellStyle name="#_1. 의장-1_1. 의장-1 2 3 3 2" xfId="1453"/>
    <cellStyle name="#_1. 의장-1_1. 의장-1 2 3 3 2 2" xfId="1454"/>
    <cellStyle name="#_1. 의장-1_1. 의장-1 2 3 3 2 3" xfId="1455"/>
    <cellStyle name="#_1. 의장-1_1. 의장-1 2 3 3 3" xfId="1456"/>
    <cellStyle name="#_1. 의장-1_1. 의장-1 2 3 3 4" xfId="1457"/>
    <cellStyle name="#_1. 의장-1_1. 의장-1 2 3 4" xfId="1458"/>
    <cellStyle name="#_1. 의장-1_1. 의장-1 2 3 4 2" xfId="1459"/>
    <cellStyle name="#_1. 의장-1_1. 의장-1 2 3 4 2 2" xfId="1460"/>
    <cellStyle name="#_1. 의장-1_1. 의장-1 2 3 4 2 3" xfId="1461"/>
    <cellStyle name="#_1. 의장-1_1. 의장-1 2 3 4 3" xfId="1462"/>
    <cellStyle name="#_1. 의장-1_1. 의장-1 2 3 4 4" xfId="1463"/>
    <cellStyle name="#_1. 의장-1_1. 의장-1 2 3 5" xfId="1464"/>
    <cellStyle name="#_1. 의장-1_1. 의장-1 2 3 5 2" xfId="1465"/>
    <cellStyle name="#_1. 의장-1_1. 의장-1 2 3 5 2 2" xfId="1466"/>
    <cellStyle name="#_1. 의장-1_1. 의장-1 2 3 5 2 3" xfId="1467"/>
    <cellStyle name="#_1. 의장-1_1. 의장-1 2 3 5 3" xfId="1468"/>
    <cellStyle name="#_1. 의장-1_1. 의장-1 2 3 5 4" xfId="1469"/>
    <cellStyle name="#_1. 의장-1_1. 의장-1 2 3 6" xfId="1470"/>
    <cellStyle name="#_1. 의장-1_1. 의장-1 2 3 6 2" xfId="1471"/>
    <cellStyle name="#_1. 의장-1_1. 의장-1 2 3 6 2 2" xfId="1472"/>
    <cellStyle name="#_1. 의장-1_1. 의장-1 2 3 6 2 3" xfId="1473"/>
    <cellStyle name="#_1. 의장-1_1. 의장-1 2 3 6 3" xfId="1474"/>
    <cellStyle name="#_1. 의장-1_1. 의장-1 2 3 6 4" xfId="1475"/>
    <cellStyle name="#_1. 의장-1_1. 의장-1 2 3 7" xfId="1476"/>
    <cellStyle name="#_1. 의장-1_1. 의장-1 2 3 7 2" xfId="1477"/>
    <cellStyle name="#_1. 의장-1_1. 의장-1 2 3 7 3" xfId="1478"/>
    <cellStyle name="#_1. 의장-1_1. 의장-1 2 3 8" xfId="1479"/>
    <cellStyle name="#_1. 의장-1_1. 의장-1 2 3 9" xfId="1480"/>
    <cellStyle name="#_1. 의장-1_1. 의장-1 2 4" xfId="1481"/>
    <cellStyle name="#_1. 의장-1_1. 의장-1 2 4 2" xfId="1482"/>
    <cellStyle name="#_1. 의장-1_1. 의장-1 2 4 2 2" xfId="1483"/>
    <cellStyle name="#_1. 의장-1_1. 의장-1 2 4 2 3" xfId="1484"/>
    <cellStyle name="#_1. 의장-1_1. 의장-1 2 4 3" xfId="1485"/>
    <cellStyle name="#_1. 의장-1_1. 의장-1 2 4 4" xfId="1486"/>
    <cellStyle name="#_1. 의장-1_1. 의장-1 2 5" xfId="1487"/>
    <cellStyle name="#_1. 의장-1_1. 의장-1 2 5 2" xfId="1488"/>
    <cellStyle name="#_1. 의장-1_1. 의장-1 2 5 2 2" xfId="1489"/>
    <cellStyle name="#_1. 의장-1_1. 의장-1 2 5 2 3" xfId="1490"/>
    <cellStyle name="#_1. 의장-1_1. 의장-1 2 5 3" xfId="1491"/>
    <cellStyle name="#_1. 의장-1_1. 의장-1 2 5 4" xfId="1492"/>
    <cellStyle name="#_1. 의장-1_1. 의장-1 3" xfId="1493"/>
    <cellStyle name="#_1. 의장-1_1. 의장-1 3 2" xfId="1494"/>
    <cellStyle name="#_1. 의장-1_1. 의장-1 3 2 2" xfId="1495"/>
    <cellStyle name="#_1. 의장-1_1. 의장-1 3 2 2 2" xfId="1496"/>
    <cellStyle name="#_1. 의장-1_1. 의장-1 3 2 2 2 2" xfId="1497"/>
    <cellStyle name="#_1. 의장-1_1. 의장-1 3 2 2 2 2 2" xfId="1498"/>
    <cellStyle name="#_1. 의장-1_1. 의장-1 3 2 2 2 2 3" xfId="1499"/>
    <cellStyle name="#_1. 의장-1_1. 의장-1 3 2 2 2 3" xfId="1500"/>
    <cellStyle name="#_1. 의장-1_1. 의장-1 3 2 2 2 4" xfId="1501"/>
    <cellStyle name="#_1. 의장-1_1. 의장-1 3 2 2 3" xfId="1502"/>
    <cellStyle name="#_1. 의장-1_1. 의장-1 3 2 2 3 2" xfId="1503"/>
    <cellStyle name="#_1. 의장-1_1. 의장-1 3 2 2 3 2 2" xfId="1504"/>
    <cellStyle name="#_1. 의장-1_1. 의장-1 3 2 2 3 2 3" xfId="1505"/>
    <cellStyle name="#_1. 의장-1_1. 의장-1 3 2 2 3 3" xfId="1506"/>
    <cellStyle name="#_1. 의장-1_1. 의장-1 3 2 2 3 4" xfId="1507"/>
    <cellStyle name="#_1. 의장-1_1. 의장-1 3 2 2 4" xfId="1508"/>
    <cellStyle name="#_1. 의장-1_1. 의장-1 3 2 2 4 2" xfId="1509"/>
    <cellStyle name="#_1. 의장-1_1. 의장-1 3 2 2 4 2 2" xfId="1510"/>
    <cellStyle name="#_1. 의장-1_1. 의장-1 3 2 2 4 2 3" xfId="1511"/>
    <cellStyle name="#_1. 의장-1_1. 의장-1 3 2 2 4 3" xfId="1512"/>
    <cellStyle name="#_1. 의장-1_1. 의장-1 3 2 2 4 4" xfId="1513"/>
    <cellStyle name="#_1. 의장-1_1. 의장-1 3 2 2 5" xfId="1514"/>
    <cellStyle name="#_1. 의장-1_1. 의장-1 3 2 2 5 2" xfId="1515"/>
    <cellStyle name="#_1. 의장-1_1. 의장-1 3 2 2 5 2 2" xfId="1516"/>
    <cellStyle name="#_1. 의장-1_1. 의장-1 3 2 2 5 2 3" xfId="1517"/>
    <cellStyle name="#_1. 의장-1_1. 의장-1 3 2 2 5 3" xfId="1518"/>
    <cellStyle name="#_1. 의장-1_1. 의장-1 3 2 2 5 4" xfId="1519"/>
    <cellStyle name="#_1. 의장-1_1. 의장-1 3 2 2 6" xfId="1520"/>
    <cellStyle name="#_1. 의장-1_1. 의장-1 3 2 2 6 2" xfId="1521"/>
    <cellStyle name="#_1. 의장-1_1. 의장-1 3 2 2 6 3" xfId="1522"/>
    <cellStyle name="#_1. 의장-1_1. 의장-1 3 2 2 7" xfId="1523"/>
    <cellStyle name="#_1. 의장-1_1. 의장-1 3 2 2 8" xfId="1524"/>
    <cellStyle name="#_1. 의장-1_1. 의장-1 3 2 3" xfId="1525"/>
    <cellStyle name="#_1. 의장-1_1. 의장-1 3 2 3 2" xfId="1526"/>
    <cellStyle name="#_1. 의장-1_1. 의장-1 3 2 3 2 2" xfId="1527"/>
    <cellStyle name="#_1. 의장-1_1. 의장-1 3 2 3 2 2 2" xfId="1528"/>
    <cellStyle name="#_1. 의장-1_1. 의장-1 3 2 3 2 2 3" xfId="1529"/>
    <cellStyle name="#_1. 의장-1_1. 의장-1 3 2 3 2 3" xfId="1530"/>
    <cellStyle name="#_1. 의장-1_1. 의장-1 3 2 3 2 4" xfId="1531"/>
    <cellStyle name="#_1. 의장-1_1. 의장-1 3 2 3 3" xfId="1532"/>
    <cellStyle name="#_1. 의장-1_1. 의장-1 3 2 3 3 2" xfId="1533"/>
    <cellStyle name="#_1. 의장-1_1. 의장-1 3 2 3 3 2 2" xfId="1534"/>
    <cellStyle name="#_1. 의장-1_1. 의장-1 3 2 3 3 2 3" xfId="1535"/>
    <cellStyle name="#_1. 의장-1_1. 의장-1 3 2 3 3 3" xfId="1536"/>
    <cellStyle name="#_1. 의장-1_1. 의장-1 3 2 3 3 4" xfId="1537"/>
    <cellStyle name="#_1. 의장-1_1. 의장-1 3 2 3 4" xfId="1538"/>
    <cellStyle name="#_1. 의장-1_1. 의장-1 3 2 3 4 2" xfId="1539"/>
    <cellStyle name="#_1. 의장-1_1. 의장-1 3 2 3 4 2 2" xfId="1540"/>
    <cellStyle name="#_1. 의장-1_1. 의장-1 3 2 3 4 2 3" xfId="1541"/>
    <cellStyle name="#_1. 의장-1_1. 의장-1 3 2 3 4 3" xfId="1542"/>
    <cellStyle name="#_1. 의장-1_1. 의장-1 3 2 3 4 4" xfId="1543"/>
    <cellStyle name="#_1. 의장-1_1. 의장-1 3 2 3 5" xfId="1544"/>
    <cellStyle name="#_1. 의장-1_1. 의장-1 3 2 3 5 2" xfId="1545"/>
    <cellStyle name="#_1. 의장-1_1. 의장-1 3 2 3 5 2 2" xfId="1546"/>
    <cellStyle name="#_1. 의장-1_1. 의장-1 3 2 3 5 2 3" xfId="1547"/>
    <cellStyle name="#_1. 의장-1_1. 의장-1 3 2 3 5 3" xfId="1548"/>
    <cellStyle name="#_1. 의장-1_1. 의장-1 3 2 3 5 4" xfId="1549"/>
    <cellStyle name="#_1. 의장-1_1. 의장-1 3 2 3 6" xfId="1550"/>
    <cellStyle name="#_1. 의장-1_1. 의장-1 3 2 3 6 2" xfId="1551"/>
    <cellStyle name="#_1. 의장-1_1. 의장-1 3 2 3 6 3" xfId="1552"/>
    <cellStyle name="#_1. 의장-1_1. 의장-1 3 2 3 7" xfId="1553"/>
    <cellStyle name="#_1. 의장-1_1. 의장-1 3 2 3 8" xfId="1554"/>
    <cellStyle name="#_1. 의장-1_1. 의장-1 3 3" xfId="1555"/>
    <cellStyle name="#_1. 의장-1_1. 의장-1 3 3 2" xfId="1556"/>
    <cellStyle name="#_1. 의장-1_1. 의장-1 3 3 2 2" xfId="1557"/>
    <cellStyle name="#_1. 의장-1_1. 의장-1 3 3 2 2 2" xfId="1558"/>
    <cellStyle name="#_1. 의장-1_1. 의장-1 3 3 2 2 2 2" xfId="1559"/>
    <cellStyle name="#_1. 의장-1_1. 의장-1 3 3 2 2 2 3" xfId="1560"/>
    <cellStyle name="#_1. 의장-1_1. 의장-1 3 3 2 2 3" xfId="1561"/>
    <cellStyle name="#_1. 의장-1_1. 의장-1 3 3 2 2 4" xfId="1562"/>
    <cellStyle name="#_1. 의장-1_1. 의장-1 3 3 2 3" xfId="1563"/>
    <cellStyle name="#_1. 의장-1_1. 의장-1 3 3 2 3 2" xfId="1564"/>
    <cellStyle name="#_1. 의장-1_1. 의장-1 3 3 2 3 2 2" xfId="1565"/>
    <cellStyle name="#_1. 의장-1_1. 의장-1 3 3 2 3 2 3" xfId="1566"/>
    <cellStyle name="#_1. 의장-1_1. 의장-1 3 3 2 3 3" xfId="1567"/>
    <cellStyle name="#_1. 의장-1_1. 의장-1 3 3 2 3 4" xfId="1568"/>
    <cellStyle name="#_1. 의장-1_1. 의장-1 3 3 2 4" xfId="1569"/>
    <cellStyle name="#_1. 의장-1_1. 의장-1 3 3 2 4 2" xfId="1570"/>
    <cellStyle name="#_1. 의장-1_1. 의장-1 3 3 2 4 2 2" xfId="1571"/>
    <cellStyle name="#_1. 의장-1_1. 의장-1 3 3 2 4 2 3" xfId="1572"/>
    <cellStyle name="#_1. 의장-1_1. 의장-1 3 3 2 4 3" xfId="1573"/>
    <cellStyle name="#_1. 의장-1_1. 의장-1 3 3 2 4 4" xfId="1574"/>
    <cellStyle name="#_1. 의장-1_1. 의장-1 3 3 2 5" xfId="1575"/>
    <cellStyle name="#_1. 의장-1_1. 의장-1 3 3 2 5 2" xfId="1576"/>
    <cellStyle name="#_1. 의장-1_1. 의장-1 3 3 2 5 2 2" xfId="1577"/>
    <cellStyle name="#_1. 의장-1_1. 의장-1 3 3 2 5 2 3" xfId="1578"/>
    <cellStyle name="#_1. 의장-1_1. 의장-1 3 3 2 5 3" xfId="1579"/>
    <cellStyle name="#_1. 의장-1_1. 의장-1 3 3 2 5 4" xfId="1580"/>
    <cellStyle name="#_1. 의장-1_1. 의장-1 3 3 2 6" xfId="1581"/>
    <cellStyle name="#_1. 의장-1_1. 의장-1 3 3 2 6 2" xfId="1582"/>
    <cellStyle name="#_1. 의장-1_1. 의장-1 3 3 2 6 3" xfId="1583"/>
    <cellStyle name="#_1. 의장-1_1. 의장-1 3 3 2 7" xfId="1584"/>
    <cellStyle name="#_1. 의장-1_1. 의장-1 3 3 2 8" xfId="1585"/>
    <cellStyle name="#_1. 의장-1_1. 의장-1 3 3 3" xfId="1586"/>
    <cellStyle name="#_1. 의장-1_1. 의장-1 3 3 3 2" xfId="1587"/>
    <cellStyle name="#_1. 의장-1_1. 의장-1 3 3 3 2 2" xfId="1588"/>
    <cellStyle name="#_1. 의장-1_1. 의장-1 3 3 3 2 3" xfId="1589"/>
    <cellStyle name="#_1. 의장-1_1. 의장-1 3 3 3 3" xfId="1590"/>
    <cellStyle name="#_1. 의장-1_1. 의장-1 3 3 3 4" xfId="1591"/>
    <cellStyle name="#_1. 의장-1_1. 의장-1 3 3 4" xfId="1592"/>
    <cellStyle name="#_1. 의장-1_1. 의장-1 3 3 4 2" xfId="1593"/>
    <cellStyle name="#_1. 의장-1_1. 의장-1 3 3 4 2 2" xfId="1594"/>
    <cellStyle name="#_1. 의장-1_1. 의장-1 3 3 4 2 3" xfId="1595"/>
    <cellStyle name="#_1. 의장-1_1. 의장-1 3 3 4 3" xfId="1596"/>
    <cellStyle name="#_1. 의장-1_1. 의장-1 3 3 4 4" xfId="1597"/>
    <cellStyle name="#_1. 의장-1_1. 의장-1 3 3 5" xfId="1598"/>
    <cellStyle name="#_1. 의장-1_1. 의장-1 3 3 5 2" xfId="1599"/>
    <cellStyle name="#_1. 의장-1_1. 의장-1 3 3 5 2 2" xfId="1600"/>
    <cellStyle name="#_1. 의장-1_1. 의장-1 3 3 5 2 3" xfId="1601"/>
    <cellStyle name="#_1. 의장-1_1. 의장-1 3 3 5 3" xfId="1602"/>
    <cellStyle name="#_1. 의장-1_1. 의장-1 3 3 5 4" xfId="1603"/>
    <cellStyle name="#_1. 의장-1_1. 의장-1 3 3 6" xfId="1604"/>
    <cellStyle name="#_1. 의장-1_1. 의장-1 3 3 6 2" xfId="1605"/>
    <cellStyle name="#_1. 의장-1_1. 의장-1 3 3 6 2 2" xfId="1606"/>
    <cellStyle name="#_1. 의장-1_1. 의장-1 3 3 6 2 3" xfId="1607"/>
    <cellStyle name="#_1. 의장-1_1. 의장-1 3 3 6 3" xfId="1608"/>
    <cellStyle name="#_1. 의장-1_1. 의장-1 3 3 6 4" xfId="1609"/>
    <cellStyle name="#_1. 의장-1_1. 의장-1 3 3 7" xfId="1610"/>
    <cellStyle name="#_1. 의장-1_1. 의장-1 3 3 7 2" xfId="1611"/>
    <cellStyle name="#_1. 의장-1_1. 의장-1 3 3 7 3" xfId="1612"/>
    <cellStyle name="#_1. 의장-1_1. 의장-1 3 3 8" xfId="1613"/>
    <cellStyle name="#_1. 의장-1_1. 의장-1 3 3 9" xfId="1614"/>
    <cellStyle name="#_1. 의장-1_1. 의장-1 3 4" xfId="1615"/>
    <cellStyle name="#_1. 의장-1_1. 의장-1 3 4 2" xfId="1616"/>
    <cellStyle name="#_1. 의장-1_1. 의장-1 3 4 2 2" xfId="1617"/>
    <cellStyle name="#_1. 의장-1_1. 의장-1 3 4 2 3" xfId="1618"/>
    <cellStyle name="#_1. 의장-1_1. 의장-1 3 4 3" xfId="1619"/>
    <cellStyle name="#_1. 의장-1_1. 의장-1 3 4 4" xfId="1620"/>
    <cellStyle name="#_1. 의장-1_1. 의장-1 3 5" xfId="1621"/>
    <cellStyle name="#_1. 의장-1_1. 의장-1 3 5 2" xfId="1622"/>
    <cellStyle name="#_1. 의장-1_1. 의장-1 3 5 2 2" xfId="1623"/>
    <cellStyle name="#_1. 의장-1_1. 의장-1 3 5 2 3" xfId="1624"/>
    <cellStyle name="#_1. 의장-1_1. 의장-1 3 5 3" xfId="1625"/>
    <cellStyle name="#_1. 의장-1_1. 의장-1 3 5 4" xfId="1626"/>
    <cellStyle name="#_1. 의장-1_1-1" xfId="1627"/>
    <cellStyle name="#_1. 의장-1_1-1 2" xfId="1628"/>
    <cellStyle name="#_1. 의장-1_1-1 2 2" xfId="1629"/>
    <cellStyle name="#_1. 의장-1_1-1 2 2 2" xfId="1630"/>
    <cellStyle name="#_1. 의장-1_1-1 2 2 2 2" xfId="1631"/>
    <cellStyle name="#_1. 의장-1_1-1 2 2 2 2 2" xfId="1632"/>
    <cellStyle name="#_1. 의장-1_1-1 2 2 2 2 2 2" xfId="1633"/>
    <cellStyle name="#_1. 의장-1_1-1 2 2 2 2 2 3" xfId="1634"/>
    <cellStyle name="#_1. 의장-1_1-1 2 2 2 2 3" xfId="1635"/>
    <cellStyle name="#_1. 의장-1_1-1 2 2 2 2 4" xfId="1636"/>
    <cellStyle name="#_1. 의장-1_1-1 2 2 2 3" xfId="1637"/>
    <cellStyle name="#_1. 의장-1_1-1 2 2 2 3 2" xfId="1638"/>
    <cellStyle name="#_1. 의장-1_1-1 2 2 2 3 2 2" xfId="1639"/>
    <cellStyle name="#_1. 의장-1_1-1 2 2 2 3 2 3" xfId="1640"/>
    <cellStyle name="#_1. 의장-1_1-1 2 2 2 3 3" xfId="1641"/>
    <cellStyle name="#_1. 의장-1_1-1 2 2 2 3 4" xfId="1642"/>
    <cellStyle name="#_1. 의장-1_1-1 2 2 2 4" xfId="1643"/>
    <cellStyle name="#_1. 의장-1_1-1 2 2 2 4 2" xfId="1644"/>
    <cellStyle name="#_1. 의장-1_1-1 2 2 2 4 2 2" xfId="1645"/>
    <cellStyle name="#_1. 의장-1_1-1 2 2 2 4 2 3" xfId="1646"/>
    <cellStyle name="#_1. 의장-1_1-1 2 2 2 4 3" xfId="1647"/>
    <cellStyle name="#_1. 의장-1_1-1 2 2 2 4 4" xfId="1648"/>
    <cellStyle name="#_1. 의장-1_1-1 2 2 2 5" xfId="1649"/>
    <cellStyle name="#_1. 의장-1_1-1 2 2 2 5 2" xfId="1650"/>
    <cellStyle name="#_1. 의장-1_1-1 2 2 2 5 2 2" xfId="1651"/>
    <cellStyle name="#_1. 의장-1_1-1 2 2 2 5 2 3" xfId="1652"/>
    <cellStyle name="#_1. 의장-1_1-1 2 2 2 5 3" xfId="1653"/>
    <cellStyle name="#_1. 의장-1_1-1 2 2 2 5 4" xfId="1654"/>
    <cellStyle name="#_1. 의장-1_1-1 2 2 2 6" xfId="1655"/>
    <cellStyle name="#_1. 의장-1_1-1 2 2 2 6 2" xfId="1656"/>
    <cellStyle name="#_1. 의장-1_1-1 2 2 2 6 3" xfId="1657"/>
    <cellStyle name="#_1. 의장-1_1-1 2 2 2 7" xfId="1658"/>
    <cellStyle name="#_1. 의장-1_1-1 2 2 2 8" xfId="1659"/>
    <cellStyle name="#_1. 의장-1_1-1 2 2 3" xfId="1660"/>
    <cellStyle name="#_1. 의장-1_1-1 2 2 3 2" xfId="1661"/>
    <cellStyle name="#_1. 의장-1_1-1 2 2 3 2 2" xfId="1662"/>
    <cellStyle name="#_1. 의장-1_1-1 2 2 3 2 2 2" xfId="1663"/>
    <cellStyle name="#_1. 의장-1_1-1 2 2 3 2 2 3" xfId="1664"/>
    <cellStyle name="#_1. 의장-1_1-1 2 2 3 2 3" xfId="1665"/>
    <cellStyle name="#_1. 의장-1_1-1 2 2 3 2 4" xfId="1666"/>
    <cellStyle name="#_1. 의장-1_1-1 2 2 3 3" xfId="1667"/>
    <cellStyle name="#_1. 의장-1_1-1 2 2 3 3 2" xfId="1668"/>
    <cellStyle name="#_1. 의장-1_1-1 2 2 3 3 2 2" xfId="1669"/>
    <cellStyle name="#_1. 의장-1_1-1 2 2 3 3 2 3" xfId="1670"/>
    <cellStyle name="#_1. 의장-1_1-1 2 2 3 3 3" xfId="1671"/>
    <cellStyle name="#_1. 의장-1_1-1 2 2 3 3 4" xfId="1672"/>
    <cellStyle name="#_1. 의장-1_1-1 2 2 3 4" xfId="1673"/>
    <cellStyle name="#_1. 의장-1_1-1 2 2 3 4 2" xfId="1674"/>
    <cellStyle name="#_1. 의장-1_1-1 2 2 3 4 2 2" xfId="1675"/>
    <cellStyle name="#_1. 의장-1_1-1 2 2 3 4 2 3" xfId="1676"/>
    <cellStyle name="#_1. 의장-1_1-1 2 2 3 4 3" xfId="1677"/>
    <cellStyle name="#_1. 의장-1_1-1 2 2 3 4 4" xfId="1678"/>
    <cellStyle name="#_1. 의장-1_1-1 2 2 3 5" xfId="1679"/>
    <cellStyle name="#_1. 의장-1_1-1 2 2 3 5 2" xfId="1680"/>
    <cellStyle name="#_1. 의장-1_1-1 2 2 3 5 2 2" xfId="1681"/>
    <cellStyle name="#_1. 의장-1_1-1 2 2 3 5 2 3" xfId="1682"/>
    <cellStyle name="#_1. 의장-1_1-1 2 2 3 5 3" xfId="1683"/>
    <cellStyle name="#_1. 의장-1_1-1 2 2 3 5 4" xfId="1684"/>
    <cellStyle name="#_1. 의장-1_1-1 2 2 3 6" xfId="1685"/>
    <cellStyle name="#_1. 의장-1_1-1 2 2 3 6 2" xfId="1686"/>
    <cellStyle name="#_1. 의장-1_1-1 2 2 3 6 3" xfId="1687"/>
    <cellStyle name="#_1. 의장-1_1-1 2 2 3 7" xfId="1688"/>
    <cellStyle name="#_1. 의장-1_1-1 2 2 3 8" xfId="1689"/>
    <cellStyle name="#_1. 의장-1_1-1 2 3" xfId="1690"/>
    <cellStyle name="#_1. 의장-1_1-1 2 3 2" xfId="1691"/>
    <cellStyle name="#_1. 의장-1_1-1 2 3 2 2" xfId="1692"/>
    <cellStyle name="#_1. 의장-1_1-1 2 3 2 2 2" xfId="1693"/>
    <cellStyle name="#_1. 의장-1_1-1 2 3 2 2 2 2" xfId="1694"/>
    <cellStyle name="#_1. 의장-1_1-1 2 3 2 2 2 3" xfId="1695"/>
    <cellStyle name="#_1. 의장-1_1-1 2 3 2 2 3" xfId="1696"/>
    <cellStyle name="#_1. 의장-1_1-1 2 3 2 2 4" xfId="1697"/>
    <cellStyle name="#_1. 의장-1_1-1 2 3 2 3" xfId="1698"/>
    <cellStyle name="#_1. 의장-1_1-1 2 3 2 3 2" xfId="1699"/>
    <cellStyle name="#_1. 의장-1_1-1 2 3 2 3 2 2" xfId="1700"/>
    <cellStyle name="#_1. 의장-1_1-1 2 3 2 3 2 3" xfId="1701"/>
    <cellStyle name="#_1. 의장-1_1-1 2 3 2 3 3" xfId="1702"/>
    <cellStyle name="#_1. 의장-1_1-1 2 3 2 3 4" xfId="1703"/>
    <cellStyle name="#_1. 의장-1_1-1 2 3 2 4" xfId="1704"/>
    <cellStyle name="#_1. 의장-1_1-1 2 3 2 4 2" xfId="1705"/>
    <cellStyle name="#_1. 의장-1_1-1 2 3 2 4 2 2" xfId="1706"/>
    <cellStyle name="#_1. 의장-1_1-1 2 3 2 4 2 3" xfId="1707"/>
    <cellStyle name="#_1. 의장-1_1-1 2 3 2 4 3" xfId="1708"/>
    <cellStyle name="#_1. 의장-1_1-1 2 3 2 4 4" xfId="1709"/>
    <cellStyle name="#_1. 의장-1_1-1 2 3 2 5" xfId="1710"/>
    <cellStyle name="#_1. 의장-1_1-1 2 3 2 5 2" xfId="1711"/>
    <cellStyle name="#_1. 의장-1_1-1 2 3 2 5 2 2" xfId="1712"/>
    <cellStyle name="#_1. 의장-1_1-1 2 3 2 5 2 3" xfId="1713"/>
    <cellStyle name="#_1. 의장-1_1-1 2 3 2 5 3" xfId="1714"/>
    <cellStyle name="#_1. 의장-1_1-1 2 3 2 5 4" xfId="1715"/>
    <cellStyle name="#_1. 의장-1_1-1 2 3 2 6" xfId="1716"/>
    <cellStyle name="#_1. 의장-1_1-1 2 3 2 6 2" xfId="1717"/>
    <cellStyle name="#_1. 의장-1_1-1 2 3 2 6 3" xfId="1718"/>
    <cellStyle name="#_1. 의장-1_1-1 2 3 2 7" xfId="1719"/>
    <cellStyle name="#_1. 의장-1_1-1 2 3 2 8" xfId="1720"/>
    <cellStyle name="#_1. 의장-1_1-1 2 3 3" xfId="1721"/>
    <cellStyle name="#_1. 의장-1_1-1 2 3 3 2" xfId="1722"/>
    <cellStyle name="#_1. 의장-1_1-1 2 3 3 2 2" xfId="1723"/>
    <cellStyle name="#_1. 의장-1_1-1 2 3 3 2 3" xfId="1724"/>
    <cellStyle name="#_1. 의장-1_1-1 2 3 3 3" xfId="1725"/>
    <cellStyle name="#_1. 의장-1_1-1 2 3 3 4" xfId="1726"/>
    <cellStyle name="#_1. 의장-1_1-1 2 3 4" xfId="1727"/>
    <cellStyle name="#_1. 의장-1_1-1 2 3 4 2" xfId="1728"/>
    <cellStyle name="#_1. 의장-1_1-1 2 3 4 2 2" xfId="1729"/>
    <cellStyle name="#_1. 의장-1_1-1 2 3 4 2 3" xfId="1730"/>
    <cellStyle name="#_1. 의장-1_1-1 2 3 4 3" xfId="1731"/>
    <cellStyle name="#_1. 의장-1_1-1 2 3 4 4" xfId="1732"/>
    <cellStyle name="#_1. 의장-1_1-1 2 3 5" xfId="1733"/>
    <cellStyle name="#_1. 의장-1_1-1 2 3 5 2" xfId="1734"/>
    <cellStyle name="#_1. 의장-1_1-1 2 3 5 2 2" xfId="1735"/>
    <cellStyle name="#_1. 의장-1_1-1 2 3 5 2 3" xfId="1736"/>
    <cellStyle name="#_1. 의장-1_1-1 2 3 5 3" xfId="1737"/>
    <cellStyle name="#_1. 의장-1_1-1 2 3 5 4" xfId="1738"/>
    <cellStyle name="#_1. 의장-1_1-1 2 3 6" xfId="1739"/>
    <cellStyle name="#_1. 의장-1_1-1 2 3 6 2" xfId="1740"/>
    <cellStyle name="#_1. 의장-1_1-1 2 3 6 2 2" xfId="1741"/>
    <cellStyle name="#_1. 의장-1_1-1 2 3 6 2 3" xfId="1742"/>
    <cellStyle name="#_1. 의장-1_1-1 2 3 6 3" xfId="1743"/>
    <cellStyle name="#_1. 의장-1_1-1 2 3 6 4" xfId="1744"/>
    <cellStyle name="#_1. 의장-1_1-1 2 3 7" xfId="1745"/>
    <cellStyle name="#_1. 의장-1_1-1 2 3 7 2" xfId="1746"/>
    <cellStyle name="#_1. 의장-1_1-1 2 3 7 3" xfId="1747"/>
    <cellStyle name="#_1. 의장-1_1-1 2 3 8" xfId="1748"/>
    <cellStyle name="#_1. 의장-1_1-1 2 3 9" xfId="1749"/>
    <cellStyle name="#_1. 의장-1_1-1 2 4" xfId="1750"/>
    <cellStyle name="#_1. 의장-1_1-1 2 4 2" xfId="1751"/>
    <cellStyle name="#_1. 의장-1_1-1 2 4 2 2" xfId="1752"/>
    <cellStyle name="#_1. 의장-1_1-1 2 4 2 3" xfId="1753"/>
    <cellStyle name="#_1. 의장-1_1-1 2 4 3" xfId="1754"/>
    <cellStyle name="#_1. 의장-1_1-1 2 4 4" xfId="1755"/>
    <cellStyle name="#_1. 의장-1_1-1 2 5" xfId="1756"/>
    <cellStyle name="#_1. 의장-1_1-1 2 5 2" xfId="1757"/>
    <cellStyle name="#_1. 의장-1_1-1 2 5 2 2" xfId="1758"/>
    <cellStyle name="#_1. 의장-1_1-1 2 5 2 3" xfId="1759"/>
    <cellStyle name="#_1. 의장-1_1-1 2 5 3" xfId="1760"/>
    <cellStyle name="#_1. 의장-1_1-1 2 5 4" xfId="1761"/>
    <cellStyle name="#_1. 의장-1_1-1 3" xfId="1762"/>
    <cellStyle name="#_1. 의장-1_1-1 3 2" xfId="1763"/>
    <cellStyle name="#_1. 의장-1_1-1 3 2 2" xfId="1764"/>
    <cellStyle name="#_1. 의장-1_1-1 3 2 2 2" xfId="1765"/>
    <cellStyle name="#_1. 의장-1_1-1 3 2 2 2 2" xfId="1766"/>
    <cellStyle name="#_1. 의장-1_1-1 3 2 2 2 2 2" xfId="1767"/>
    <cellStyle name="#_1. 의장-1_1-1 3 2 2 2 2 3" xfId="1768"/>
    <cellStyle name="#_1. 의장-1_1-1 3 2 2 2 3" xfId="1769"/>
    <cellStyle name="#_1. 의장-1_1-1 3 2 2 2 4" xfId="1770"/>
    <cellStyle name="#_1. 의장-1_1-1 3 2 2 3" xfId="1771"/>
    <cellStyle name="#_1. 의장-1_1-1 3 2 2 3 2" xfId="1772"/>
    <cellStyle name="#_1. 의장-1_1-1 3 2 2 3 2 2" xfId="1773"/>
    <cellStyle name="#_1. 의장-1_1-1 3 2 2 3 2 3" xfId="1774"/>
    <cellStyle name="#_1. 의장-1_1-1 3 2 2 3 3" xfId="1775"/>
    <cellStyle name="#_1. 의장-1_1-1 3 2 2 3 4" xfId="1776"/>
    <cellStyle name="#_1. 의장-1_1-1 3 2 2 4" xfId="1777"/>
    <cellStyle name="#_1. 의장-1_1-1 3 2 2 4 2" xfId="1778"/>
    <cellStyle name="#_1. 의장-1_1-1 3 2 2 4 2 2" xfId="1779"/>
    <cellStyle name="#_1. 의장-1_1-1 3 2 2 4 2 3" xfId="1780"/>
    <cellStyle name="#_1. 의장-1_1-1 3 2 2 4 3" xfId="1781"/>
    <cellStyle name="#_1. 의장-1_1-1 3 2 2 4 4" xfId="1782"/>
    <cellStyle name="#_1. 의장-1_1-1 3 2 2 5" xfId="1783"/>
    <cellStyle name="#_1. 의장-1_1-1 3 2 2 5 2" xfId="1784"/>
    <cellStyle name="#_1. 의장-1_1-1 3 2 2 5 2 2" xfId="1785"/>
    <cellStyle name="#_1. 의장-1_1-1 3 2 2 5 2 3" xfId="1786"/>
    <cellStyle name="#_1. 의장-1_1-1 3 2 2 5 3" xfId="1787"/>
    <cellStyle name="#_1. 의장-1_1-1 3 2 2 5 4" xfId="1788"/>
    <cellStyle name="#_1. 의장-1_1-1 3 2 2 6" xfId="1789"/>
    <cellStyle name="#_1. 의장-1_1-1 3 2 2 6 2" xfId="1790"/>
    <cellStyle name="#_1. 의장-1_1-1 3 2 2 6 3" xfId="1791"/>
    <cellStyle name="#_1. 의장-1_1-1 3 2 2 7" xfId="1792"/>
    <cellStyle name="#_1. 의장-1_1-1 3 2 2 8" xfId="1793"/>
    <cellStyle name="#_1. 의장-1_1-1 3 2 3" xfId="1794"/>
    <cellStyle name="#_1. 의장-1_1-1 3 2 3 2" xfId="1795"/>
    <cellStyle name="#_1. 의장-1_1-1 3 2 3 2 2" xfId="1796"/>
    <cellStyle name="#_1. 의장-1_1-1 3 2 3 2 2 2" xfId="1797"/>
    <cellStyle name="#_1. 의장-1_1-1 3 2 3 2 2 3" xfId="1798"/>
    <cellStyle name="#_1. 의장-1_1-1 3 2 3 2 3" xfId="1799"/>
    <cellStyle name="#_1. 의장-1_1-1 3 2 3 2 4" xfId="1800"/>
    <cellStyle name="#_1. 의장-1_1-1 3 2 3 3" xfId="1801"/>
    <cellStyle name="#_1. 의장-1_1-1 3 2 3 3 2" xfId="1802"/>
    <cellStyle name="#_1. 의장-1_1-1 3 2 3 3 2 2" xfId="1803"/>
    <cellStyle name="#_1. 의장-1_1-1 3 2 3 3 2 3" xfId="1804"/>
    <cellStyle name="#_1. 의장-1_1-1 3 2 3 3 3" xfId="1805"/>
    <cellStyle name="#_1. 의장-1_1-1 3 2 3 3 4" xfId="1806"/>
    <cellStyle name="#_1. 의장-1_1-1 3 2 3 4" xfId="1807"/>
    <cellStyle name="#_1. 의장-1_1-1 3 2 3 4 2" xfId="1808"/>
    <cellStyle name="#_1. 의장-1_1-1 3 2 3 4 2 2" xfId="1809"/>
    <cellStyle name="#_1. 의장-1_1-1 3 2 3 4 2 3" xfId="1810"/>
    <cellStyle name="#_1. 의장-1_1-1 3 2 3 4 3" xfId="1811"/>
    <cellStyle name="#_1. 의장-1_1-1 3 2 3 4 4" xfId="1812"/>
    <cellStyle name="#_1. 의장-1_1-1 3 2 3 5" xfId="1813"/>
    <cellStyle name="#_1. 의장-1_1-1 3 2 3 5 2" xfId="1814"/>
    <cellStyle name="#_1. 의장-1_1-1 3 2 3 5 2 2" xfId="1815"/>
    <cellStyle name="#_1. 의장-1_1-1 3 2 3 5 2 3" xfId="1816"/>
    <cellStyle name="#_1. 의장-1_1-1 3 2 3 5 3" xfId="1817"/>
    <cellStyle name="#_1. 의장-1_1-1 3 2 3 5 4" xfId="1818"/>
    <cellStyle name="#_1. 의장-1_1-1 3 2 3 6" xfId="1819"/>
    <cellStyle name="#_1. 의장-1_1-1 3 2 3 6 2" xfId="1820"/>
    <cellStyle name="#_1. 의장-1_1-1 3 2 3 6 3" xfId="1821"/>
    <cellStyle name="#_1. 의장-1_1-1 3 2 3 7" xfId="1822"/>
    <cellStyle name="#_1. 의장-1_1-1 3 2 3 8" xfId="1823"/>
    <cellStyle name="#_1. 의장-1_1-1 3 3" xfId="1824"/>
    <cellStyle name="#_1. 의장-1_1-1 3 3 2" xfId="1825"/>
    <cellStyle name="#_1. 의장-1_1-1 3 3 2 2" xfId="1826"/>
    <cellStyle name="#_1. 의장-1_1-1 3 3 2 2 2" xfId="1827"/>
    <cellStyle name="#_1. 의장-1_1-1 3 3 2 2 2 2" xfId="1828"/>
    <cellStyle name="#_1. 의장-1_1-1 3 3 2 2 2 3" xfId="1829"/>
    <cellStyle name="#_1. 의장-1_1-1 3 3 2 2 3" xfId="1830"/>
    <cellStyle name="#_1. 의장-1_1-1 3 3 2 2 4" xfId="1831"/>
    <cellStyle name="#_1. 의장-1_1-1 3 3 2 3" xfId="1832"/>
    <cellStyle name="#_1. 의장-1_1-1 3 3 2 3 2" xfId="1833"/>
    <cellStyle name="#_1. 의장-1_1-1 3 3 2 3 2 2" xfId="1834"/>
    <cellStyle name="#_1. 의장-1_1-1 3 3 2 3 2 3" xfId="1835"/>
    <cellStyle name="#_1. 의장-1_1-1 3 3 2 3 3" xfId="1836"/>
    <cellStyle name="#_1. 의장-1_1-1 3 3 2 3 4" xfId="1837"/>
    <cellStyle name="#_1. 의장-1_1-1 3 3 2 4" xfId="1838"/>
    <cellStyle name="#_1. 의장-1_1-1 3 3 2 4 2" xfId="1839"/>
    <cellStyle name="#_1. 의장-1_1-1 3 3 2 4 2 2" xfId="1840"/>
    <cellStyle name="#_1. 의장-1_1-1 3 3 2 4 2 3" xfId="1841"/>
    <cellStyle name="#_1. 의장-1_1-1 3 3 2 4 3" xfId="1842"/>
    <cellStyle name="#_1. 의장-1_1-1 3 3 2 4 4" xfId="1843"/>
    <cellStyle name="#_1. 의장-1_1-1 3 3 2 5" xfId="1844"/>
    <cellStyle name="#_1. 의장-1_1-1 3 3 2 5 2" xfId="1845"/>
    <cellStyle name="#_1. 의장-1_1-1 3 3 2 5 2 2" xfId="1846"/>
    <cellStyle name="#_1. 의장-1_1-1 3 3 2 5 2 3" xfId="1847"/>
    <cellStyle name="#_1. 의장-1_1-1 3 3 2 5 3" xfId="1848"/>
    <cellStyle name="#_1. 의장-1_1-1 3 3 2 5 4" xfId="1849"/>
    <cellStyle name="#_1. 의장-1_1-1 3 3 2 6" xfId="1850"/>
    <cellStyle name="#_1. 의장-1_1-1 3 3 2 6 2" xfId="1851"/>
    <cellStyle name="#_1. 의장-1_1-1 3 3 2 6 3" xfId="1852"/>
    <cellStyle name="#_1. 의장-1_1-1 3 3 2 7" xfId="1853"/>
    <cellStyle name="#_1. 의장-1_1-1 3 3 2 8" xfId="1854"/>
    <cellStyle name="#_1. 의장-1_1-1 3 3 3" xfId="1855"/>
    <cellStyle name="#_1. 의장-1_1-1 3 3 3 2" xfId="1856"/>
    <cellStyle name="#_1. 의장-1_1-1 3 3 3 2 2" xfId="1857"/>
    <cellStyle name="#_1. 의장-1_1-1 3 3 3 2 3" xfId="1858"/>
    <cellStyle name="#_1. 의장-1_1-1 3 3 3 3" xfId="1859"/>
    <cellStyle name="#_1. 의장-1_1-1 3 3 3 4" xfId="1860"/>
    <cellStyle name="#_1. 의장-1_1-1 3 3 4" xfId="1861"/>
    <cellStyle name="#_1. 의장-1_1-1 3 3 4 2" xfId="1862"/>
    <cellStyle name="#_1. 의장-1_1-1 3 3 4 2 2" xfId="1863"/>
    <cellStyle name="#_1. 의장-1_1-1 3 3 4 2 3" xfId="1864"/>
    <cellStyle name="#_1. 의장-1_1-1 3 3 4 3" xfId="1865"/>
    <cellStyle name="#_1. 의장-1_1-1 3 3 4 4" xfId="1866"/>
    <cellStyle name="#_1. 의장-1_1-1 3 3 5" xfId="1867"/>
    <cellStyle name="#_1. 의장-1_1-1 3 3 5 2" xfId="1868"/>
    <cellStyle name="#_1. 의장-1_1-1 3 3 5 2 2" xfId="1869"/>
    <cellStyle name="#_1. 의장-1_1-1 3 3 5 2 3" xfId="1870"/>
    <cellStyle name="#_1. 의장-1_1-1 3 3 5 3" xfId="1871"/>
    <cellStyle name="#_1. 의장-1_1-1 3 3 5 4" xfId="1872"/>
    <cellStyle name="#_1. 의장-1_1-1 3 3 6" xfId="1873"/>
    <cellStyle name="#_1. 의장-1_1-1 3 3 6 2" xfId="1874"/>
    <cellStyle name="#_1. 의장-1_1-1 3 3 6 2 2" xfId="1875"/>
    <cellStyle name="#_1. 의장-1_1-1 3 3 6 2 3" xfId="1876"/>
    <cellStyle name="#_1. 의장-1_1-1 3 3 6 3" xfId="1877"/>
    <cellStyle name="#_1. 의장-1_1-1 3 3 6 4" xfId="1878"/>
    <cellStyle name="#_1. 의장-1_1-1 3 3 7" xfId="1879"/>
    <cellStyle name="#_1. 의장-1_1-1 3 3 7 2" xfId="1880"/>
    <cellStyle name="#_1. 의장-1_1-1 3 3 7 3" xfId="1881"/>
    <cellStyle name="#_1. 의장-1_1-1 3 3 8" xfId="1882"/>
    <cellStyle name="#_1. 의장-1_1-1 3 3 9" xfId="1883"/>
    <cellStyle name="#_1. 의장-1_1-1 3 4" xfId="1884"/>
    <cellStyle name="#_1. 의장-1_1-1 3 4 2" xfId="1885"/>
    <cellStyle name="#_1. 의장-1_1-1 3 4 2 2" xfId="1886"/>
    <cellStyle name="#_1. 의장-1_1-1 3 4 2 3" xfId="1887"/>
    <cellStyle name="#_1. 의장-1_1-1 3 4 3" xfId="1888"/>
    <cellStyle name="#_1. 의장-1_1-1 3 4 4" xfId="1889"/>
    <cellStyle name="#_1. 의장-1_1-1 3 5" xfId="1890"/>
    <cellStyle name="#_1. 의장-1_1-1 3 5 2" xfId="1891"/>
    <cellStyle name="#_1. 의장-1_1-1 3 5 2 2" xfId="1892"/>
    <cellStyle name="#_1. 의장-1_1-1 3 5 2 3" xfId="1893"/>
    <cellStyle name="#_1. 의장-1_1-1 3 5 3" xfId="1894"/>
    <cellStyle name="#_1. 의장-1_1-1 3 5 4" xfId="1895"/>
    <cellStyle name="#_1. 의장-1_1-2" xfId="1896"/>
    <cellStyle name="#_1. 의장-1_1-2 2" xfId="1897"/>
    <cellStyle name="#_1. 의장-1_1-2 2 2" xfId="1898"/>
    <cellStyle name="#_1. 의장-1_1-2 2 2 2" xfId="1899"/>
    <cellStyle name="#_1. 의장-1_1-2 2 2 2 2" xfId="1900"/>
    <cellStyle name="#_1. 의장-1_1-2 2 2 2 2 2" xfId="1901"/>
    <cellStyle name="#_1. 의장-1_1-2 2 2 2 2 2 2" xfId="1902"/>
    <cellStyle name="#_1. 의장-1_1-2 2 2 2 2 2 3" xfId="1903"/>
    <cellStyle name="#_1. 의장-1_1-2 2 2 2 2 3" xfId="1904"/>
    <cellStyle name="#_1. 의장-1_1-2 2 2 2 2 4" xfId="1905"/>
    <cellStyle name="#_1. 의장-1_1-2 2 2 2 3" xfId="1906"/>
    <cellStyle name="#_1. 의장-1_1-2 2 2 2 3 2" xfId="1907"/>
    <cellStyle name="#_1. 의장-1_1-2 2 2 2 3 2 2" xfId="1908"/>
    <cellStyle name="#_1. 의장-1_1-2 2 2 2 3 2 3" xfId="1909"/>
    <cellStyle name="#_1. 의장-1_1-2 2 2 2 3 3" xfId="1910"/>
    <cellStyle name="#_1. 의장-1_1-2 2 2 2 3 4" xfId="1911"/>
    <cellStyle name="#_1. 의장-1_1-2 2 2 2 4" xfId="1912"/>
    <cellStyle name="#_1. 의장-1_1-2 2 2 2 4 2" xfId="1913"/>
    <cellStyle name="#_1. 의장-1_1-2 2 2 2 4 2 2" xfId="1914"/>
    <cellStyle name="#_1. 의장-1_1-2 2 2 2 4 2 3" xfId="1915"/>
    <cellStyle name="#_1. 의장-1_1-2 2 2 2 4 3" xfId="1916"/>
    <cellStyle name="#_1. 의장-1_1-2 2 2 2 4 4" xfId="1917"/>
    <cellStyle name="#_1. 의장-1_1-2 2 2 2 5" xfId="1918"/>
    <cellStyle name="#_1. 의장-1_1-2 2 2 2 5 2" xfId="1919"/>
    <cellStyle name="#_1. 의장-1_1-2 2 2 2 5 2 2" xfId="1920"/>
    <cellStyle name="#_1. 의장-1_1-2 2 2 2 5 2 3" xfId="1921"/>
    <cellStyle name="#_1. 의장-1_1-2 2 2 2 5 3" xfId="1922"/>
    <cellStyle name="#_1. 의장-1_1-2 2 2 2 5 4" xfId="1923"/>
    <cellStyle name="#_1. 의장-1_1-2 2 2 2 6" xfId="1924"/>
    <cellStyle name="#_1. 의장-1_1-2 2 2 2 6 2" xfId="1925"/>
    <cellStyle name="#_1. 의장-1_1-2 2 2 2 6 3" xfId="1926"/>
    <cellStyle name="#_1. 의장-1_1-2 2 2 2 7" xfId="1927"/>
    <cellStyle name="#_1. 의장-1_1-2 2 2 2 8" xfId="1928"/>
    <cellStyle name="#_1. 의장-1_1-2 2 2 3" xfId="1929"/>
    <cellStyle name="#_1. 의장-1_1-2 2 2 3 2" xfId="1930"/>
    <cellStyle name="#_1. 의장-1_1-2 2 2 3 2 2" xfId="1931"/>
    <cellStyle name="#_1. 의장-1_1-2 2 2 3 2 2 2" xfId="1932"/>
    <cellStyle name="#_1. 의장-1_1-2 2 2 3 2 2 3" xfId="1933"/>
    <cellStyle name="#_1. 의장-1_1-2 2 2 3 2 3" xfId="1934"/>
    <cellStyle name="#_1. 의장-1_1-2 2 2 3 2 4" xfId="1935"/>
    <cellStyle name="#_1. 의장-1_1-2 2 2 3 3" xfId="1936"/>
    <cellStyle name="#_1. 의장-1_1-2 2 2 3 3 2" xfId="1937"/>
    <cellStyle name="#_1. 의장-1_1-2 2 2 3 3 2 2" xfId="1938"/>
    <cellStyle name="#_1. 의장-1_1-2 2 2 3 3 2 3" xfId="1939"/>
    <cellStyle name="#_1. 의장-1_1-2 2 2 3 3 3" xfId="1940"/>
    <cellStyle name="#_1. 의장-1_1-2 2 2 3 3 4" xfId="1941"/>
    <cellStyle name="#_1. 의장-1_1-2 2 2 3 4" xfId="1942"/>
    <cellStyle name="#_1. 의장-1_1-2 2 2 3 4 2" xfId="1943"/>
    <cellStyle name="#_1. 의장-1_1-2 2 2 3 4 2 2" xfId="1944"/>
    <cellStyle name="#_1. 의장-1_1-2 2 2 3 4 2 3" xfId="1945"/>
    <cellStyle name="#_1. 의장-1_1-2 2 2 3 4 3" xfId="1946"/>
    <cellStyle name="#_1. 의장-1_1-2 2 2 3 4 4" xfId="1947"/>
    <cellStyle name="#_1. 의장-1_1-2 2 2 3 5" xfId="1948"/>
    <cellStyle name="#_1. 의장-1_1-2 2 2 3 5 2" xfId="1949"/>
    <cellStyle name="#_1. 의장-1_1-2 2 2 3 5 2 2" xfId="1950"/>
    <cellStyle name="#_1. 의장-1_1-2 2 2 3 5 2 3" xfId="1951"/>
    <cellStyle name="#_1. 의장-1_1-2 2 2 3 5 3" xfId="1952"/>
    <cellStyle name="#_1. 의장-1_1-2 2 2 3 5 4" xfId="1953"/>
    <cellStyle name="#_1. 의장-1_1-2 2 2 3 6" xfId="1954"/>
    <cellStyle name="#_1. 의장-1_1-2 2 2 3 6 2" xfId="1955"/>
    <cellStyle name="#_1. 의장-1_1-2 2 2 3 6 3" xfId="1956"/>
    <cellStyle name="#_1. 의장-1_1-2 2 2 3 7" xfId="1957"/>
    <cellStyle name="#_1. 의장-1_1-2 2 2 3 8" xfId="1958"/>
    <cellStyle name="#_1. 의장-1_1-2 2 3" xfId="1959"/>
    <cellStyle name="#_1. 의장-1_1-2 2 3 2" xfId="1960"/>
    <cellStyle name="#_1. 의장-1_1-2 2 3 2 2" xfId="1961"/>
    <cellStyle name="#_1. 의장-1_1-2 2 3 2 2 2" xfId="1962"/>
    <cellStyle name="#_1. 의장-1_1-2 2 3 2 2 2 2" xfId="1963"/>
    <cellStyle name="#_1. 의장-1_1-2 2 3 2 2 2 3" xfId="1964"/>
    <cellStyle name="#_1. 의장-1_1-2 2 3 2 2 3" xfId="1965"/>
    <cellStyle name="#_1. 의장-1_1-2 2 3 2 2 4" xfId="1966"/>
    <cellStyle name="#_1. 의장-1_1-2 2 3 2 3" xfId="1967"/>
    <cellStyle name="#_1. 의장-1_1-2 2 3 2 3 2" xfId="1968"/>
    <cellStyle name="#_1. 의장-1_1-2 2 3 2 3 2 2" xfId="1969"/>
    <cellStyle name="#_1. 의장-1_1-2 2 3 2 3 2 3" xfId="1970"/>
    <cellStyle name="#_1. 의장-1_1-2 2 3 2 3 3" xfId="1971"/>
    <cellStyle name="#_1. 의장-1_1-2 2 3 2 3 4" xfId="1972"/>
    <cellStyle name="#_1. 의장-1_1-2 2 3 2 4" xfId="1973"/>
    <cellStyle name="#_1. 의장-1_1-2 2 3 2 4 2" xfId="1974"/>
    <cellStyle name="#_1. 의장-1_1-2 2 3 2 4 2 2" xfId="1975"/>
    <cellStyle name="#_1. 의장-1_1-2 2 3 2 4 2 3" xfId="1976"/>
    <cellStyle name="#_1. 의장-1_1-2 2 3 2 4 3" xfId="1977"/>
    <cellStyle name="#_1. 의장-1_1-2 2 3 2 4 4" xfId="1978"/>
    <cellStyle name="#_1. 의장-1_1-2 2 3 2 5" xfId="1979"/>
    <cellStyle name="#_1. 의장-1_1-2 2 3 2 5 2" xfId="1980"/>
    <cellStyle name="#_1. 의장-1_1-2 2 3 2 5 2 2" xfId="1981"/>
    <cellStyle name="#_1. 의장-1_1-2 2 3 2 5 2 3" xfId="1982"/>
    <cellStyle name="#_1. 의장-1_1-2 2 3 2 5 3" xfId="1983"/>
    <cellStyle name="#_1. 의장-1_1-2 2 3 2 5 4" xfId="1984"/>
    <cellStyle name="#_1. 의장-1_1-2 2 3 2 6" xfId="1985"/>
    <cellStyle name="#_1. 의장-1_1-2 2 3 2 6 2" xfId="1986"/>
    <cellStyle name="#_1. 의장-1_1-2 2 3 2 6 3" xfId="1987"/>
    <cellStyle name="#_1. 의장-1_1-2 2 3 2 7" xfId="1988"/>
    <cellStyle name="#_1. 의장-1_1-2 2 3 2 8" xfId="1989"/>
    <cellStyle name="#_1. 의장-1_1-2 2 3 3" xfId="1990"/>
    <cellStyle name="#_1. 의장-1_1-2 2 3 3 2" xfId="1991"/>
    <cellStyle name="#_1. 의장-1_1-2 2 3 3 2 2" xfId="1992"/>
    <cellStyle name="#_1. 의장-1_1-2 2 3 3 2 3" xfId="1993"/>
    <cellStyle name="#_1. 의장-1_1-2 2 3 3 3" xfId="1994"/>
    <cellStyle name="#_1. 의장-1_1-2 2 3 3 4" xfId="1995"/>
    <cellStyle name="#_1. 의장-1_1-2 2 3 4" xfId="1996"/>
    <cellStyle name="#_1. 의장-1_1-2 2 3 4 2" xfId="1997"/>
    <cellStyle name="#_1. 의장-1_1-2 2 3 4 2 2" xfId="1998"/>
    <cellStyle name="#_1. 의장-1_1-2 2 3 4 2 3" xfId="1999"/>
    <cellStyle name="#_1. 의장-1_1-2 2 3 4 3" xfId="2000"/>
    <cellStyle name="#_1. 의장-1_1-2 2 3 4 4" xfId="2001"/>
    <cellStyle name="#_1. 의장-1_1-2 2 3 5" xfId="2002"/>
    <cellStyle name="#_1. 의장-1_1-2 2 3 5 2" xfId="2003"/>
    <cellStyle name="#_1. 의장-1_1-2 2 3 5 2 2" xfId="2004"/>
    <cellStyle name="#_1. 의장-1_1-2 2 3 5 2 3" xfId="2005"/>
    <cellStyle name="#_1. 의장-1_1-2 2 3 5 3" xfId="2006"/>
    <cellStyle name="#_1. 의장-1_1-2 2 3 5 4" xfId="2007"/>
    <cellStyle name="#_1. 의장-1_1-2 2 3 6" xfId="2008"/>
    <cellStyle name="#_1. 의장-1_1-2 2 3 6 2" xfId="2009"/>
    <cellStyle name="#_1. 의장-1_1-2 2 3 6 2 2" xfId="2010"/>
    <cellStyle name="#_1. 의장-1_1-2 2 3 6 2 3" xfId="2011"/>
    <cellStyle name="#_1. 의장-1_1-2 2 3 6 3" xfId="2012"/>
    <cellStyle name="#_1. 의장-1_1-2 2 3 6 4" xfId="2013"/>
    <cellStyle name="#_1. 의장-1_1-2 2 3 7" xfId="2014"/>
    <cellStyle name="#_1. 의장-1_1-2 2 3 7 2" xfId="2015"/>
    <cellStyle name="#_1. 의장-1_1-2 2 3 7 3" xfId="2016"/>
    <cellStyle name="#_1. 의장-1_1-2 2 3 8" xfId="2017"/>
    <cellStyle name="#_1. 의장-1_1-2 2 3 9" xfId="2018"/>
    <cellStyle name="#_1. 의장-1_1-2 2 4" xfId="2019"/>
    <cellStyle name="#_1. 의장-1_1-2 2 4 2" xfId="2020"/>
    <cellStyle name="#_1. 의장-1_1-2 2 4 2 2" xfId="2021"/>
    <cellStyle name="#_1. 의장-1_1-2 2 4 2 3" xfId="2022"/>
    <cellStyle name="#_1. 의장-1_1-2 2 4 3" xfId="2023"/>
    <cellStyle name="#_1. 의장-1_1-2 2 4 4" xfId="2024"/>
    <cellStyle name="#_1. 의장-1_1-2 2 5" xfId="2025"/>
    <cellStyle name="#_1. 의장-1_1-2 2 5 2" xfId="2026"/>
    <cellStyle name="#_1. 의장-1_1-2 2 5 2 2" xfId="2027"/>
    <cellStyle name="#_1. 의장-1_1-2 2 5 2 3" xfId="2028"/>
    <cellStyle name="#_1. 의장-1_1-2 2 5 3" xfId="2029"/>
    <cellStyle name="#_1. 의장-1_1-2 2 5 4" xfId="2030"/>
    <cellStyle name="#_1. 의장-1_1-2 3" xfId="2031"/>
    <cellStyle name="#_1. 의장-1_1-2 3 2" xfId="2032"/>
    <cellStyle name="#_1. 의장-1_1-2 3 2 2" xfId="2033"/>
    <cellStyle name="#_1. 의장-1_1-2 3 2 2 2" xfId="2034"/>
    <cellStyle name="#_1. 의장-1_1-2 3 2 2 2 2" xfId="2035"/>
    <cellStyle name="#_1. 의장-1_1-2 3 2 2 2 2 2" xfId="2036"/>
    <cellStyle name="#_1. 의장-1_1-2 3 2 2 2 2 3" xfId="2037"/>
    <cellStyle name="#_1. 의장-1_1-2 3 2 2 2 3" xfId="2038"/>
    <cellStyle name="#_1. 의장-1_1-2 3 2 2 2 4" xfId="2039"/>
    <cellStyle name="#_1. 의장-1_1-2 3 2 2 3" xfId="2040"/>
    <cellStyle name="#_1. 의장-1_1-2 3 2 2 3 2" xfId="2041"/>
    <cellStyle name="#_1. 의장-1_1-2 3 2 2 3 2 2" xfId="2042"/>
    <cellStyle name="#_1. 의장-1_1-2 3 2 2 3 2 3" xfId="2043"/>
    <cellStyle name="#_1. 의장-1_1-2 3 2 2 3 3" xfId="2044"/>
    <cellStyle name="#_1. 의장-1_1-2 3 2 2 3 4" xfId="2045"/>
    <cellStyle name="#_1. 의장-1_1-2 3 2 2 4" xfId="2046"/>
    <cellStyle name="#_1. 의장-1_1-2 3 2 2 4 2" xfId="2047"/>
    <cellStyle name="#_1. 의장-1_1-2 3 2 2 4 2 2" xfId="2048"/>
    <cellStyle name="#_1. 의장-1_1-2 3 2 2 4 2 3" xfId="2049"/>
    <cellStyle name="#_1. 의장-1_1-2 3 2 2 4 3" xfId="2050"/>
    <cellStyle name="#_1. 의장-1_1-2 3 2 2 4 4" xfId="2051"/>
    <cellStyle name="#_1. 의장-1_1-2 3 2 2 5" xfId="2052"/>
    <cellStyle name="#_1. 의장-1_1-2 3 2 2 5 2" xfId="2053"/>
    <cellStyle name="#_1. 의장-1_1-2 3 2 2 5 2 2" xfId="2054"/>
    <cellStyle name="#_1. 의장-1_1-2 3 2 2 5 2 3" xfId="2055"/>
    <cellStyle name="#_1. 의장-1_1-2 3 2 2 5 3" xfId="2056"/>
    <cellStyle name="#_1. 의장-1_1-2 3 2 2 5 4" xfId="2057"/>
    <cellStyle name="#_1. 의장-1_1-2 3 2 2 6" xfId="2058"/>
    <cellStyle name="#_1. 의장-1_1-2 3 2 2 6 2" xfId="2059"/>
    <cellStyle name="#_1. 의장-1_1-2 3 2 2 6 3" xfId="2060"/>
    <cellStyle name="#_1. 의장-1_1-2 3 2 2 7" xfId="2061"/>
    <cellStyle name="#_1. 의장-1_1-2 3 2 2 8" xfId="2062"/>
    <cellStyle name="#_1. 의장-1_1-2 3 2 3" xfId="2063"/>
    <cellStyle name="#_1. 의장-1_1-2 3 2 3 2" xfId="2064"/>
    <cellStyle name="#_1. 의장-1_1-2 3 2 3 2 2" xfId="2065"/>
    <cellStyle name="#_1. 의장-1_1-2 3 2 3 2 2 2" xfId="2066"/>
    <cellStyle name="#_1. 의장-1_1-2 3 2 3 2 2 3" xfId="2067"/>
    <cellStyle name="#_1. 의장-1_1-2 3 2 3 2 3" xfId="2068"/>
    <cellStyle name="#_1. 의장-1_1-2 3 2 3 2 4" xfId="2069"/>
    <cellStyle name="#_1. 의장-1_1-2 3 2 3 3" xfId="2070"/>
    <cellStyle name="#_1. 의장-1_1-2 3 2 3 3 2" xfId="2071"/>
    <cellStyle name="#_1. 의장-1_1-2 3 2 3 3 2 2" xfId="2072"/>
    <cellStyle name="#_1. 의장-1_1-2 3 2 3 3 2 3" xfId="2073"/>
    <cellStyle name="#_1. 의장-1_1-2 3 2 3 3 3" xfId="2074"/>
    <cellStyle name="#_1. 의장-1_1-2 3 2 3 3 4" xfId="2075"/>
    <cellStyle name="#_1. 의장-1_1-2 3 2 3 4" xfId="2076"/>
    <cellStyle name="#_1. 의장-1_1-2 3 2 3 4 2" xfId="2077"/>
    <cellStyle name="#_1. 의장-1_1-2 3 2 3 4 2 2" xfId="2078"/>
    <cellStyle name="#_1. 의장-1_1-2 3 2 3 4 2 3" xfId="2079"/>
    <cellStyle name="#_1. 의장-1_1-2 3 2 3 4 3" xfId="2080"/>
    <cellStyle name="#_1. 의장-1_1-2 3 2 3 4 4" xfId="2081"/>
    <cellStyle name="#_1. 의장-1_1-2 3 2 3 5" xfId="2082"/>
    <cellStyle name="#_1. 의장-1_1-2 3 2 3 5 2" xfId="2083"/>
    <cellStyle name="#_1. 의장-1_1-2 3 2 3 5 2 2" xfId="2084"/>
    <cellStyle name="#_1. 의장-1_1-2 3 2 3 5 2 3" xfId="2085"/>
    <cellStyle name="#_1. 의장-1_1-2 3 2 3 5 3" xfId="2086"/>
    <cellStyle name="#_1. 의장-1_1-2 3 2 3 5 4" xfId="2087"/>
    <cellStyle name="#_1. 의장-1_1-2 3 2 3 6" xfId="2088"/>
    <cellStyle name="#_1. 의장-1_1-2 3 2 3 6 2" xfId="2089"/>
    <cellStyle name="#_1. 의장-1_1-2 3 2 3 6 3" xfId="2090"/>
    <cellStyle name="#_1. 의장-1_1-2 3 2 3 7" xfId="2091"/>
    <cellStyle name="#_1. 의장-1_1-2 3 2 3 8" xfId="2092"/>
    <cellStyle name="#_1. 의장-1_1-2 3 3" xfId="2093"/>
    <cellStyle name="#_1. 의장-1_1-2 3 3 2" xfId="2094"/>
    <cellStyle name="#_1. 의장-1_1-2 3 3 2 2" xfId="2095"/>
    <cellStyle name="#_1. 의장-1_1-2 3 3 2 2 2" xfId="2096"/>
    <cellStyle name="#_1. 의장-1_1-2 3 3 2 2 2 2" xfId="2097"/>
    <cellStyle name="#_1. 의장-1_1-2 3 3 2 2 2 3" xfId="2098"/>
    <cellStyle name="#_1. 의장-1_1-2 3 3 2 2 3" xfId="2099"/>
    <cellStyle name="#_1. 의장-1_1-2 3 3 2 2 4" xfId="2100"/>
    <cellStyle name="#_1. 의장-1_1-2 3 3 2 3" xfId="2101"/>
    <cellStyle name="#_1. 의장-1_1-2 3 3 2 3 2" xfId="2102"/>
    <cellStyle name="#_1. 의장-1_1-2 3 3 2 3 2 2" xfId="2103"/>
    <cellStyle name="#_1. 의장-1_1-2 3 3 2 3 2 3" xfId="2104"/>
    <cellStyle name="#_1. 의장-1_1-2 3 3 2 3 3" xfId="2105"/>
    <cellStyle name="#_1. 의장-1_1-2 3 3 2 3 4" xfId="2106"/>
    <cellStyle name="#_1. 의장-1_1-2 3 3 2 4" xfId="2107"/>
    <cellStyle name="#_1. 의장-1_1-2 3 3 2 4 2" xfId="2108"/>
    <cellStyle name="#_1. 의장-1_1-2 3 3 2 4 2 2" xfId="2109"/>
    <cellStyle name="#_1. 의장-1_1-2 3 3 2 4 2 3" xfId="2110"/>
    <cellStyle name="#_1. 의장-1_1-2 3 3 2 4 3" xfId="2111"/>
    <cellStyle name="#_1. 의장-1_1-2 3 3 2 4 4" xfId="2112"/>
    <cellStyle name="#_1. 의장-1_1-2 3 3 2 5" xfId="2113"/>
    <cellStyle name="#_1. 의장-1_1-2 3 3 2 5 2" xfId="2114"/>
    <cellStyle name="#_1. 의장-1_1-2 3 3 2 5 2 2" xfId="2115"/>
    <cellStyle name="#_1. 의장-1_1-2 3 3 2 5 2 3" xfId="2116"/>
    <cellStyle name="#_1. 의장-1_1-2 3 3 2 5 3" xfId="2117"/>
    <cellStyle name="#_1. 의장-1_1-2 3 3 2 5 4" xfId="2118"/>
    <cellStyle name="#_1. 의장-1_1-2 3 3 2 6" xfId="2119"/>
    <cellStyle name="#_1. 의장-1_1-2 3 3 2 6 2" xfId="2120"/>
    <cellStyle name="#_1. 의장-1_1-2 3 3 2 6 3" xfId="2121"/>
    <cellStyle name="#_1. 의장-1_1-2 3 3 2 7" xfId="2122"/>
    <cellStyle name="#_1. 의장-1_1-2 3 3 2 8" xfId="2123"/>
    <cellStyle name="#_1. 의장-1_1-2 3 3 3" xfId="2124"/>
    <cellStyle name="#_1. 의장-1_1-2 3 3 3 2" xfId="2125"/>
    <cellStyle name="#_1. 의장-1_1-2 3 3 3 2 2" xfId="2126"/>
    <cellStyle name="#_1. 의장-1_1-2 3 3 3 2 3" xfId="2127"/>
    <cellStyle name="#_1. 의장-1_1-2 3 3 3 3" xfId="2128"/>
    <cellStyle name="#_1. 의장-1_1-2 3 3 3 4" xfId="2129"/>
    <cellStyle name="#_1. 의장-1_1-2 3 3 4" xfId="2130"/>
    <cellStyle name="#_1. 의장-1_1-2 3 3 4 2" xfId="2131"/>
    <cellStyle name="#_1. 의장-1_1-2 3 3 4 2 2" xfId="2132"/>
    <cellStyle name="#_1. 의장-1_1-2 3 3 4 2 3" xfId="2133"/>
    <cellStyle name="#_1. 의장-1_1-2 3 3 4 3" xfId="2134"/>
    <cellStyle name="#_1. 의장-1_1-2 3 3 4 4" xfId="2135"/>
    <cellStyle name="#_1. 의장-1_1-2 3 3 5" xfId="2136"/>
    <cellStyle name="#_1. 의장-1_1-2 3 3 5 2" xfId="2137"/>
    <cellStyle name="#_1. 의장-1_1-2 3 3 5 2 2" xfId="2138"/>
    <cellStyle name="#_1. 의장-1_1-2 3 3 5 2 3" xfId="2139"/>
    <cellStyle name="#_1. 의장-1_1-2 3 3 5 3" xfId="2140"/>
    <cellStyle name="#_1. 의장-1_1-2 3 3 5 4" xfId="2141"/>
    <cellStyle name="#_1. 의장-1_1-2 3 3 6" xfId="2142"/>
    <cellStyle name="#_1. 의장-1_1-2 3 3 6 2" xfId="2143"/>
    <cellStyle name="#_1. 의장-1_1-2 3 3 6 2 2" xfId="2144"/>
    <cellStyle name="#_1. 의장-1_1-2 3 3 6 2 3" xfId="2145"/>
    <cellStyle name="#_1. 의장-1_1-2 3 3 6 3" xfId="2146"/>
    <cellStyle name="#_1. 의장-1_1-2 3 3 6 4" xfId="2147"/>
    <cellStyle name="#_1. 의장-1_1-2 3 3 7" xfId="2148"/>
    <cellStyle name="#_1. 의장-1_1-2 3 3 7 2" xfId="2149"/>
    <cellStyle name="#_1. 의장-1_1-2 3 3 7 3" xfId="2150"/>
    <cellStyle name="#_1. 의장-1_1-2 3 3 8" xfId="2151"/>
    <cellStyle name="#_1. 의장-1_1-2 3 3 9" xfId="2152"/>
    <cellStyle name="#_1. 의장-1_1-2 3 4" xfId="2153"/>
    <cellStyle name="#_1. 의장-1_1-2 3 4 2" xfId="2154"/>
    <cellStyle name="#_1. 의장-1_1-2 3 4 2 2" xfId="2155"/>
    <cellStyle name="#_1. 의장-1_1-2 3 4 2 3" xfId="2156"/>
    <cellStyle name="#_1. 의장-1_1-2 3 4 3" xfId="2157"/>
    <cellStyle name="#_1. 의장-1_1-2 3 4 4" xfId="2158"/>
    <cellStyle name="#_1. 의장-1_1-2 3 5" xfId="2159"/>
    <cellStyle name="#_1. 의장-1_1-2 3 5 2" xfId="2160"/>
    <cellStyle name="#_1. 의장-1_1-2 3 5 2 2" xfId="2161"/>
    <cellStyle name="#_1. 의장-1_1-2 3 5 2 3" xfId="2162"/>
    <cellStyle name="#_1. 의장-1_1-2 3 5 3" xfId="2163"/>
    <cellStyle name="#_1. 의장-1_1-2 3 5 4" xfId="2164"/>
    <cellStyle name="#_1. 의장-1_3-1" xfId="2165"/>
    <cellStyle name="#_1. 의장-1_3-1 2" xfId="2166"/>
    <cellStyle name="#_1. 의장-1_3-1 2 2" xfId="2167"/>
    <cellStyle name="#_1. 의장-1_3-1 2 2 2" xfId="2168"/>
    <cellStyle name="#_1. 의장-1_3-1 2 2 2 2" xfId="2169"/>
    <cellStyle name="#_1. 의장-1_3-1 2 2 2 2 2" xfId="2170"/>
    <cellStyle name="#_1. 의장-1_3-1 2 2 2 2 2 2" xfId="2171"/>
    <cellStyle name="#_1. 의장-1_3-1 2 2 2 2 2 3" xfId="2172"/>
    <cellStyle name="#_1. 의장-1_3-1 2 2 2 2 3" xfId="2173"/>
    <cellStyle name="#_1. 의장-1_3-1 2 2 2 2 4" xfId="2174"/>
    <cellStyle name="#_1. 의장-1_3-1 2 2 2 3" xfId="2175"/>
    <cellStyle name="#_1. 의장-1_3-1 2 2 2 3 2" xfId="2176"/>
    <cellStyle name="#_1. 의장-1_3-1 2 2 2 3 2 2" xfId="2177"/>
    <cellStyle name="#_1. 의장-1_3-1 2 2 2 3 2 3" xfId="2178"/>
    <cellStyle name="#_1. 의장-1_3-1 2 2 2 3 3" xfId="2179"/>
    <cellStyle name="#_1. 의장-1_3-1 2 2 2 3 4" xfId="2180"/>
    <cellStyle name="#_1. 의장-1_3-1 2 2 2 4" xfId="2181"/>
    <cellStyle name="#_1. 의장-1_3-1 2 2 2 4 2" xfId="2182"/>
    <cellStyle name="#_1. 의장-1_3-1 2 2 2 4 2 2" xfId="2183"/>
    <cellStyle name="#_1. 의장-1_3-1 2 2 2 4 2 3" xfId="2184"/>
    <cellStyle name="#_1. 의장-1_3-1 2 2 2 4 3" xfId="2185"/>
    <cellStyle name="#_1. 의장-1_3-1 2 2 2 4 4" xfId="2186"/>
    <cellStyle name="#_1. 의장-1_3-1 2 2 2 5" xfId="2187"/>
    <cellStyle name="#_1. 의장-1_3-1 2 2 2 5 2" xfId="2188"/>
    <cellStyle name="#_1. 의장-1_3-1 2 2 2 5 2 2" xfId="2189"/>
    <cellStyle name="#_1. 의장-1_3-1 2 2 2 5 2 3" xfId="2190"/>
    <cellStyle name="#_1. 의장-1_3-1 2 2 2 5 3" xfId="2191"/>
    <cellStyle name="#_1. 의장-1_3-1 2 2 2 5 4" xfId="2192"/>
    <cellStyle name="#_1. 의장-1_3-1 2 2 2 6" xfId="2193"/>
    <cellStyle name="#_1. 의장-1_3-1 2 2 2 6 2" xfId="2194"/>
    <cellStyle name="#_1. 의장-1_3-1 2 2 2 6 3" xfId="2195"/>
    <cellStyle name="#_1. 의장-1_3-1 2 2 2 7" xfId="2196"/>
    <cellStyle name="#_1. 의장-1_3-1 2 2 2 8" xfId="2197"/>
    <cellStyle name="#_1. 의장-1_3-1 2 2 3" xfId="2198"/>
    <cellStyle name="#_1. 의장-1_3-1 2 2 3 2" xfId="2199"/>
    <cellStyle name="#_1. 의장-1_3-1 2 2 3 2 2" xfId="2200"/>
    <cellStyle name="#_1. 의장-1_3-1 2 2 3 2 2 2" xfId="2201"/>
    <cellStyle name="#_1. 의장-1_3-1 2 2 3 2 2 3" xfId="2202"/>
    <cellStyle name="#_1. 의장-1_3-1 2 2 3 2 3" xfId="2203"/>
    <cellStyle name="#_1. 의장-1_3-1 2 2 3 2 4" xfId="2204"/>
    <cellStyle name="#_1. 의장-1_3-1 2 2 3 3" xfId="2205"/>
    <cellStyle name="#_1. 의장-1_3-1 2 2 3 3 2" xfId="2206"/>
    <cellStyle name="#_1. 의장-1_3-1 2 2 3 3 2 2" xfId="2207"/>
    <cellStyle name="#_1. 의장-1_3-1 2 2 3 3 2 3" xfId="2208"/>
    <cellStyle name="#_1. 의장-1_3-1 2 2 3 3 3" xfId="2209"/>
    <cellStyle name="#_1. 의장-1_3-1 2 2 3 3 4" xfId="2210"/>
    <cellStyle name="#_1. 의장-1_3-1 2 2 3 4" xfId="2211"/>
    <cellStyle name="#_1. 의장-1_3-1 2 2 3 4 2" xfId="2212"/>
    <cellStyle name="#_1. 의장-1_3-1 2 2 3 4 2 2" xfId="2213"/>
    <cellStyle name="#_1. 의장-1_3-1 2 2 3 4 2 3" xfId="2214"/>
    <cellStyle name="#_1. 의장-1_3-1 2 2 3 4 3" xfId="2215"/>
    <cellStyle name="#_1. 의장-1_3-1 2 2 3 4 4" xfId="2216"/>
    <cellStyle name="#_1. 의장-1_3-1 2 2 3 5" xfId="2217"/>
    <cellStyle name="#_1. 의장-1_3-1 2 2 3 5 2" xfId="2218"/>
    <cellStyle name="#_1. 의장-1_3-1 2 2 3 5 2 2" xfId="2219"/>
    <cellStyle name="#_1. 의장-1_3-1 2 2 3 5 2 3" xfId="2220"/>
    <cellStyle name="#_1. 의장-1_3-1 2 2 3 5 3" xfId="2221"/>
    <cellStyle name="#_1. 의장-1_3-1 2 2 3 5 4" xfId="2222"/>
    <cellStyle name="#_1. 의장-1_3-1 2 2 3 6" xfId="2223"/>
    <cellStyle name="#_1. 의장-1_3-1 2 2 3 6 2" xfId="2224"/>
    <cellStyle name="#_1. 의장-1_3-1 2 2 3 6 3" xfId="2225"/>
    <cellStyle name="#_1. 의장-1_3-1 2 2 3 7" xfId="2226"/>
    <cellStyle name="#_1. 의장-1_3-1 2 2 3 8" xfId="2227"/>
    <cellStyle name="#_1. 의장-1_3-1 2 3" xfId="2228"/>
    <cellStyle name="#_1. 의장-1_3-1 2 3 2" xfId="2229"/>
    <cellStyle name="#_1. 의장-1_3-1 2 3 2 2" xfId="2230"/>
    <cellStyle name="#_1. 의장-1_3-1 2 3 2 2 2" xfId="2231"/>
    <cellStyle name="#_1. 의장-1_3-1 2 3 2 2 2 2" xfId="2232"/>
    <cellStyle name="#_1. 의장-1_3-1 2 3 2 2 2 3" xfId="2233"/>
    <cellStyle name="#_1. 의장-1_3-1 2 3 2 2 3" xfId="2234"/>
    <cellStyle name="#_1. 의장-1_3-1 2 3 2 2 4" xfId="2235"/>
    <cellStyle name="#_1. 의장-1_3-1 2 3 2 3" xfId="2236"/>
    <cellStyle name="#_1. 의장-1_3-1 2 3 2 3 2" xfId="2237"/>
    <cellStyle name="#_1. 의장-1_3-1 2 3 2 3 2 2" xfId="2238"/>
    <cellStyle name="#_1. 의장-1_3-1 2 3 2 3 2 3" xfId="2239"/>
    <cellStyle name="#_1. 의장-1_3-1 2 3 2 3 3" xfId="2240"/>
    <cellStyle name="#_1. 의장-1_3-1 2 3 2 3 4" xfId="2241"/>
    <cellStyle name="#_1. 의장-1_3-1 2 3 2 4" xfId="2242"/>
    <cellStyle name="#_1. 의장-1_3-1 2 3 2 4 2" xfId="2243"/>
    <cellStyle name="#_1. 의장-1_3-1 2 3 2 4 2 2" xfId="2244"/>
    <cellStyle name="#_1. 의장-1_3-1 2 3 2 4 2 3" xfId="2245"/>
    <cellStyle name="#_1. 의장-1_3-1 2 3 2 4 3" xfId="2246"/>
    <cellStyle name="#_1. 의장-1_3-1 2 3 2 4 4" xfId="2247"/>
    <cellStyle name="#_1. 의장-1_3-1 2 3 2 5" xfId="2248"/>
    <cellStyle name="#_1. 의장-1_3-1 2 3 2 5 2" xfId="2249"/>
    <cellStyle name="#_1. 의장-1_3-1 2 3 2 5 2 2" xfId="2250"/>
    <cellStyle name="#_1. 의장-1_3-1 2 3 2 5 2 3" xfId="2251"/>
    <cellStyle name="#_1. 의장-1_3-1 2 3 2 5 3" xfId="2252"/>
    <cellStyle name="#_1. 의장-1_3-1 2 3 2 5 4" xfId="2253"/>
    <cellStyle name="#_1. 의장-1_3-1 2 3 2 6" xfId="2254"/>
    <cellStyle name="#_1. 의장-1_3-1 2 3 2 6 2" xfId="2255"/>
    <cellStyle name="#_1. 의장-1_3-1 2 3 2 6 3" xfId="2256"/>
    <cellStyle name="#_1. 의장-1_3-1 2 3 2 7" xfId="2257"/>
    <cellStyle name="#_1. 의장-1_3-1 2 3 2 8" xfId="2258"/>
    <cellStyle name="#_1. 의장-1_3-1 2 3 3" xfId="2259"/>
    <cellStyle name="#_1. 의장-1_3-1 2 3 3 2" xfId="2260"/>
    <cellStyle name="#_1. 의장-1_3-1 2 3 3 2 2" xfId="2261"/>
    <cellStyle name="#_1. 의장-1_3-1 2 3 3 2 3" xfId="2262"/>
    <cellStyle name="#_1. 의장-1_3-1 2 3 3 3" xfId="2263"/>
    <cellStyle name="#_1. 의장-1_3-1 2 3 3 4" xfId="2264"/>
    <cellStyle name="#_1. 의장-1_3-1 2 3 4" xfId="2265"/>
    <cellStyle name="#_1. 의장-1_3-1 2 3 4 2" xfId="2266"/>
    <cellStyle name="#_1. 의장-1_3-1 2 3 4 2 2" xfId="2267"/>
    <cellStyle name="#_1. 의장-1_3-1 2 3 4 2 3" xfId="2268"/>
    <cellStyle name="#_1. 의장-1_3-1 2 3 4 3" xfId="2269"/>
    <cellStyle name="#_1. 의장-1_3-1 2 3 4 4" xfId="2270"/>
    <cellStyle name="#_1. 의장-1_3-1 2 3 5" xfId="2271"/>
    <cellStyle name="#_1. 의장-1_3-1 2 3 5 2" xfId="2272"/>
    <cellStyle name="#_1. 의장-1_3-1 2 3 5 2 2" xfId="2273"/>
    <cellStyle name="#_1. 의장-1_3-1 2 3 5 2 3" xfId="2274"/>
    <cellStyle name="#_1. 의장-1_3-1 2 3 5 3" xfId="2275"/>
    <cellStyle name="#_1. 의장-1_3-1 2 3 5 4" xfId="2276"/>
    <cellStyle name="#_1. 의장-1_3-1 2 3 6" xfId="2277"/>
    <cellStyle name="#_1. 의장-1_3-1 2 3 6 2" xfId="2278"/>
    <cellStyle name="#_1. 의장-1_3-1 2 3 6 2 2" xfId="2279"/>
    <cellStyle name="#_1. 의장-1_3-1 2 3 6 2 3" xfId="2280"/>
    <cellStyle name="#_1. 의장-1_3-1 2 3 6 3" xfId="2281"/>
    <cellStyle name="#_1. 의장-1_3-1 2 3 6 4" xfId="2282"/>
    <cellStyle name="#_1. 의장-1_3-1 2 3 7" xfId="2283"/>
    <cellStyle name="#_1. 의장-1_3-1 2 3 7 2" xfId="2284"/>
    <cellStyle name="#_1. 의장-1_3-1 2 3 7 3" xfId="2285"/>
    <cellStyle name="#_1. 의장-1_3-1 2 3 8" xfId="2286"/>
    <cellStyle name="#_1. 의장-1_3-1 2 3 9" xfId="2287"/>
    <cellStyle name="#_1. 의장-1_3-1 2 4" xfId="2288"/>
    <cellStyle name="#_1. 의장-1_3-1 2 4 2" xfId="2289"/>
    <cellStyle name="#_1. 의장-1_3-1 2 4 2 2" xfId="2290"/>
    <cellStyle name="#_1. 의장-1_3-1 2 4 2 3" xfId="2291"/>
    <cellStyle name="#_1. 의장-1_3-1 2 4 3" xfId="2292"/>
    <cellStyle name="#_1. 의장-1_3-1 2 4 4" xfId="2293"/>
    <cellStyle name="#_1. 의장-1_3-1 2 5" xfId="2294"/>
    <cellStyle name="#_1. 의장-1_3-1 2 5 2" xfId="2295"/>
    <cellStyle name="#_1. 의장-1_3-1 2 5 2 2" xfId="2296"/>
    <cellStyle name="#_1. 의장-1_3-1 2 5 2 3" xfId="2297"/>
    <cellStyle name="#_1. 의장-1_3-1 2 5 3" xfId="2298"/>
    <cellStyle name="#_1. 의장-1_3-1 2 5 4" xfId="2299"/>
    <cellStyle name="#_1. 의장-1_3-1 3" xfId="2300"/>
    <cellStyle name="#_1. 의장-1_3-1 3 2" xfId="2301"/>
    <cellStyle name="#_1. 의장-1_3-1 3 2 2" xfId="2302"/>
    <cellStyle name="#_1. 의장-1_3-1 3 2 2 2" xfId="2303"/>
    <cellStyle name="#_1. 의장-1_3-1 3 2 2 2 2" xfId="2304"/>
    <cellStyle name="#_1. 의장-1_3-1 3 2 2 2 2 2" xfId="2305"/>
    <cellStyle name="#_1. 의장-1_3-1 3 2 2 2 2 3" xfId="2306"/>
    <cellStyle name="#_1. 의장-1_3-1 3 2 2 2 3" xfId="2307"/>
    <cellStyle name="#_1. 의장-1_3-1 3 2 2 2 4" xfId="2308"/>
    <cellStyle name="#_1. 의장-1_3-1 3 2 2 3" xfId="2309"/>
    <cellStyle name="#_1. 의장-1_3-1 3 2 2 3 2" xfId="2310"/>
    <cellStyle name="#_1. 의장-1_3-1 3 2 2 3 2 2" xfId="2311"/>
    <cellStyle name="#_1. 의장-1_3-1 3 2 2 3 2 3" xfId="2312"/>
    <cellStyle name="#_1. 의장-1_3-1 3 2 2 3 3" xfId="2313"/>
    <cellStyle name="#_1. 의장-1_3-1 3 2 2 3 4" xfId="2314"/>
    <cellStyle name="#_1. 의장-1_3-1 3 2 2 4" xfId="2315"/>
    <cellStyle name="#_1. 의장-1_3-1 3 2 2 4 2" xfId="2316"/>
    <cellStyle name="#_1. 의장-1_3-1 3 2 2 4 2 2" xfId="2317"/>
    <cellStyle name="#_1. 의장-1_3-1 3 2 2 4 2 3" xfId="2318"/>
    <cellStyle name="#_1. 의장-1_3-1 3 2 2 4 3" xfId="2319"/>
    <cellStyle name="#_1. 의장-1_3-1 3 2 2 4 4" xfId="2320"/>
    <cellStyle name="#_1. 의장-1_3-1 3 2 2 5" xfId="2321"/>
    <cellStyle name="#_1. 의장-1_3-1 3 2 2 5 2" xfId="2322"/>
    <cellStyle name="#_1. 의장-1_3-1 3 2 2 5 2 2" xfId="2323"/>
    <cellStyle name="#_1. 의장-1_3-1 3 2 2 5 2 3" xfId="2324"/>
    <cellStyle name="#_1. 의장-1_3-1 3 2 2 5 3" xfId="2325"/>
    <cellStyle name="#_1. 의장-1_3-1 3 2 2 5 4" xfId="2326"/>
    <cellStyle name="#_1. 의장-1_3-1 3 2 2 6" xfId="2327"/>
    <cellStyle name="#_1. 의장-1_3-1 3 2 2 6 2" xfId="2328"/>
    <cellStyle name="#_1. 의장-1_3-1 3 2 2 6 3" xfId="2329"/>
    <cellStyle name="#_1. 의장-1_3-1 3 2 2 7" xfId="2330"/>
    <cellStyle name="#_1. 의장-1_3-1 3 2 2 8" xfId="2331"/>
    <cellStyle name="#_1. 의장-1_3-1 3 2 3" xfId="2332"/>
    <cellStyle name="#_1. 의장-1_3-1 3 2 3 2" xfId="2333"/>
    <cellStyle name="#_1. 의장-1_3-1 3 2 3 2 2" xfId="2334"/>
    <cellStyle name="#_1. 의장-1_3-1 3 2 3 2 2 2" xfId="2335"/>
    <cellStyle name="#_1. 의장-1_3-1 3 2 3 2 2 3" xfId="2336"/>
    <cellStyle name="#_1. 의장-1_3-1 3 2 3 2 3" xfId="2337"/>
    <cellStyle name="#_1. 의장-1_3-1 3 2 3 2 4" xfId="2338"/>
    <cellStyle name="#_1. 의장-1_3-1 3 2 3 3" xfId="2339"/>
    <cellStyle name="#_1. 의장-1_3-1 3 2 3 3 2" xfId="2340"/>
    <cellStyle name="#_1. 의장-1_3-1 3 2 3 3 2 2" xfId="2341"/>
    <cellStyle name="#_1. 의장-1_3-1 3 2 3 3 2 3" xfId="2342"/>
    <cellStyle name="#_1. 의장-1_3-1 3 2 3 3 3" xfId="2343"/>
    <cellStyle name="#_1. 의장-1_3-1 3 2 3 3 4" xfId="2344"/>
    <cellStyle name="#_1. 의장-1_3-1 3 2 3 4" xfId="2345"/>
    <cellStyle name="#_1. 의장-1_3-1 3 2 3 4 2" xfId="2346"/>
    <cellStyle name="#_1. 의장-1_3-1 3 2 3 4 2 2" xfId="2347"/>
    <cellStyle name="#_1. 의장-1_3-1 3 2 3 4 2 3" xfId="2348"/>
    <cellStyle name="#_1. 의장-1_3-1 3 2 3 4 3" xfId="2349"/>
    <cellStyle name="#_1. 의장-1_3-1 3 2 3 4 4" xfId="2350"/>
    <cellStyle name="#_1. 의장-1_3-1 3 2 3 5" xfId="2351"/>
    <cellStyle name="#_1. 의장-1_3-1 3 2 3 5 2" xfId="2352"/>
    <cellStyle name="#_1. 의장-1_3-1 3 2 3 5 2 2" xfId="2353"/>
    <cellStyle name="#_1. 의장-1_3-1 3 2 3 5 2 3" xfId="2354"/>
    <cellStyle name="#_1. 의장-1_3-1 3 2 3 5 3" xfId="2355"/>
    <cellStyle name="#_1. 의장-1_3-1 3 2 3 5 4" xfId="2356"/>
    <cellStyle name="#_1. 의장-1_3-1 3 2 3 6" xfId="2357"/>
    <cellStyle name="#_1. 의장-1_3-1 3 2 3 6 2" xfId="2358"/>
    <cellStyle name="#_1. 의장-1_3-1 3 2 3 6 3" xfId="2359"/>
    <cellStyle name="#_1. 의장-1_3-1 3 2 3 7" xfId="2360"/>
    <cellStyle name="#_1. 의장-1_3-1 3 2 3 8" xfId="2361"/>
    <cellStyle name="#_1. 의장-1_3-1 3 3" xfId="2362"/>
    <cellStyle name="#_1. 의장-1_3-1 3 3 2" xfId="2363"/>
    <cellStyle name="#_1. 의장-1_3-1 3 3 2 2" xfId="2364"/>
    <cellStyle name="#_1. 의장-1_3-1 3 3 2 2 2" xfId="2365"/>
    <cellStyle name="#_1. 의장-1_3-1 3 3 2 2 2 2" xfId="2366"/>
    <cellStyle name="#_1. 의장-1_3-1 3 3 2 2 2 3" xfId="2367"/>
    <cellStyle name="#_1. 의장-1_3-1 3 3 2 2 3" xfId="2368"/>
    <cellStyle name="#_1. 의장-1_3-1 3 3 2 2 4" xfId="2369"/>
    <cellStyle name="#_1. 의장-1_3-1 3 3 2 3" xfId="2370"/>
    <cellStyle name="#_1. 의장-1_3-1 3 3 2 3 2" xfId="2371"/>
    <cellStyle name="#_1. 의장-1_3-1 3 3 2 3 2 2" xfId="2372"/>
    <cellStyle name="#_1. 의장-1_3-1 3 3 2 3 2 3" xfId="2373"/>
    <cellStyle name="#_1. 의장-1_3-1 3 3 2 3 3" xfId="2374"/>
    <cellStyle name="#_1. 의장-1_3-1 3 3 2 3 4" xfId="2375"/>
    <cellStyle name="#_1. 의장-1_3-1 3 3 2 4" xfId="2376"/>
    <cellStyle name="#_1. 의장-1_3-1 3 3 2 4 2" xfId="2377"/>
    <cellStyle name="#_1. 의장-1_3-1 3 3 2 4 2 2" xfId="2378"/>
    <cellStyle name="#_1. 의장-1_3-1 3 3 2 4 2 3" xfId="2379"/>
    <cellStyle name="#_1. 의장-1_3-1 3 3 2 4 3" xfId="2380"/>
    <cellStyle name="#_1. 의장-1_3-1 3 3 2 4 4" xfId="2381"/>
    <cellStyle name="#_1. 의장-1_3-1 3 3 2 5" xfId="2382"/>
    <cellStyle name="#_1. 의장-1_3-1 3 3 2 5 2" xfId="2383"/>
    <cellStyle name="#_1. 의장-1_3-1 3 3 2 5 2 2" xfId="2384"/>
    <cellStyle name="#_1. 의장-1_3-1 3 3 2 5 2 3" xfId="2385"/>
    <cellStyle name="#_1. 의장-1_3-1 3 3 2 5 3" xfId="2386"/>
    <cellStyle name="#_1. 의장-1_3-1 3 3 2 5 4" xfId="2387"/>
    <cellStyle name="#_1. 의장-1_3-1 3 3 2 6" xfId="2388"/>
    <cellStyle name="#_1. 의장-1_3-1 3 3 2 6 2" xfId="2389"/>
    <cellStyle name="#_1. 의장-1_3-1 3 3 2 6 3" xfId="2390"/>
    <cellStyle name="#_1. 의장-1_3-1 3 3 2 7" xfId="2391"/>
    <cellStyle name="#_1. 의장-1_3-1 3 3 2 8" xfId="2392"/>
    <cellStyle name="#_1. 의장-1_3-1 3 3 3" xfId="2393"/>
    <cellStyle name="#_1. 의장-1_3-1 3 3 3 2" xfId="2394"/>
    <cellStyle name="#_1. 의장-1_3-1 3 3 3 2 2" xfId="2395"/>
    <cellStyle name="#_1. 의장-1_3-1 3 3 3 2 3" xfId="2396"/>
    <cellStyle name="#_1. 의장-1_3-1 3 3 3 3" xfId="2397"/>
    <cellStyle name="#_1. 의장-1_3-1 3 3 3 4" xfId="2398"/>
    <cellStyle name="#_1. 의장-1_3-1 3 3 4" xfId="2399"/>
    <cellStyle name="#_1. 의장-1_3-1 3 3 4 2" xfId="2400"/>
    <cellStyle name="#_1. 의장-1_3-1 3 3 4 2 2" xfId="2401"/>
    <cellStyle name="#_1. 의장-1_3-1 3 3 4 2 3" xfId="2402"/>
    <cellStyle name="#_1. 의장-1_3-1 3 3 4 3" xfId="2403"/>
    <cellStyle name="#_1. 의장-1_3-1 3 3 4 4" xfId="2404"/>
    <cellStyle name="#_1. 의장-1_3-1 3 3 5" xfId="2405"/>
    <cellStyle name="#_1. 의장-1_3-1 3 3 5 2" xfId="2406"/>
    <cellStyle name="#_1. 의장-1_3-1 3 3 5 2 2" xfId="2407"/>
    <cellStyle name="#_1. 의장-1_3-1 3 3 5 2 3" xfId="2408"/>
    <cellStyle name="#_1. 의장-1_3-1 3 3 5 3" xfId="2409"/>
    <cellStyle name="#_1. 의장-1_3-1 3 3 5 4" xfId="2410"/>
    <cellStyle name="#_1. 의장-1_3-1 3 3 6" xfId="2411"/>
    <cellStyle name="#_1. 의장-1_3-1 3 3 6 2" xfId="2412"/>
    <cellStyle name="#_1. 의장-1_3-1 3 3 6 2 2" xfId="2413"/>
    <cellStyle name="#_1. 의장-1_3-1 3 3 6 2 3" xfId="2414"/>
    <cellStyle name="#_1. 의장-1_3-1 3 3 6 3" xfId="2415"/>
    <cellStyle name="#_1. 의장-1_3-1 3 3 6 4" xfId="2416"/>
    <cellStyle name="#_1. 의장-1_3-1 3 3 7" xfId="2417"/>
    <cellStyle name="#_1. 의장-1_3-1 3 3 7 2" xfId="2418"/>
    <cellStyle name="#_1. 의장-1_3-1 3 3 7 3" xfId="2419"/>
    <cellStyle name="#_1. 의장-1_3-1 3 3 8" xfId="2420"/>
    <cellStyle name="#_1. 의장-1_3-1 3 3 9" xfId="2421"/>
    <cellStyle name="#_1. 의장-1_3-1 3 4" xfId="2422"/>
    <cellStyle name="#_1. 의장-1_3-1 3 4 2" xfId="2423"/>
    <cellStyle name="#_1. 의장-1_3-1 3 4 2 2" xfId="2424"/>
    <cellStyle name="#_1. 의장-1_3-1 3 4 2 3" xfId="2425"/>
    <cellStyle name="#_1. 의장-1_3-1 3 4 3" xfId="2426"/>
    <cellStyle name="#_1. 의장-1_3-1 3 4 4" xfId="2427"/>
    <cellStyle name="#_1. 의장-1_3-1 3 5" xfId="2428"/>
    <cellStyle name="#_1. 의장-1_3-1 3 5 2" xfId="2429"/>
    <cellStyle name="#_1. 의장-1_3-1 3 5 2 2" xfId="2430"/>
    <cellStyle name="#_1. 의장-1_3-1 3 5 2 3" xfId="2431"/>
    <cellStyle name="#_1. 의장-1_3-1 3 5 3" xfId="2432"/>
    <cellStyle name="#_1. 의장-1_3-1 3 5 4" xfId="2433"/>
    <cellStyle name="#_1. 의장-1_고성(삼봉)" xfId="2434"/>
    <cellStyle name="#_1. 의장-1_고성(삼봉) 2" xfId="2435"/>
    <cellStyle name="#_1. 의장-1_고성(삼봉) 2 2" xfId="2436"/>
    <cellStyle name="#_1. 의장-1_고성(삼봉) 2 2 2" xfId="2437"/>
    <cellStyle name="#_1. 의장-1_고성(삼봉) 2 2 2 2" xfId="2438"/>
    <cellStyle name="#_1. 의장-1_고성(삼봉) 2 2 2 2 2" xfId="2439"/>
    <cellStyle name="#_1. 의장-1_고성(삼봉) 2 2 2 2 2 2" xfId="2440"/>
    <cellStyle name="#_1. 의장-1_고성(삼봉) 2 2 2 2 2 3" xfId="2441"/>
    <cellStyle name="#_1. 의장-1_고성(삼봉) 2 2 2 2 3" xfId="2442"/>
    <cellStyle name="#_1. 의장-1_고성(삼봉) 2 2 2 2 4" xfId="2443"/>
    <cellStyle name="#_1. 의장-1_고성(삼봉) 2 2 2 3" xfId="2444"/>
    <cellStyle name="#_1. 의장-1_고성(삼봉) 2 2 2 3 2" xfId="2445"/>
    <cellStyle name="#_1. 의장-1_고성(삼봉) 2 2 2 3 2 2" xfId="2446"/>
    <cellStyle name="#_1. 의장-1_고성(삼봉) 2 2 2 3 2 3" xfId="2447"/>
    <cellStyle name="#_1. 의장-1_고성(삼봉) 2 2 2 3 3" xfId="2448"/>
    <cellStyle name="#_1. 의장-1_고성(삼봉) 2 2 2 3 4" xfId="2449"/>
    <cellStyle name="#_1. 의장-1_고성(삼봉) 2 2 2 4" xfId="2450"/>
    <cellStyle name="#_1. 의장-1_고성(삼봉) 2 2 2 4 2" xfId="2451"/>
    <cellStyle name="#_1. 의장-1_고성(삼봉) 2 2 2 4 2 2" xfId="2452"/>
    <cellStyle name="#_1. 의장-1_고성(삼봉) 2 2 2 4 2 3" xfId="2453"/>
    <cellStyle name="#_1. 의장-1_고성(삼봉) 2 2 2 4 3" xfId="2454"/>
    <cellStyle name="#_1. 의장-1_고성(삼봉) 2 2 2 4 4" xfId="2455"/>
    <cellStyle name="#_1. 의장-1_고성(삼봉) 2 2 2 5" xfId="2456"/>
    <cellStyle name="#_1. 의장-1_고성(삼봉) 2 2 2 5 2" xfId="2457"/>
    <cellStyle name="#_1. 의장-1_고성(삼봉) 2 2 2 5 2 2" xfId="2458"/>
    <cellStyle name="#_1. 의장-1_고성(삼봉) 2 2 2 5 2 3" xfId="2459"/>
    <cellStyle name="#_1. 의장-1_고성(삼봉) 2 2 2 5 3" xfId="2460"/>
    <cellStyle name="#_1. 의장-1_고성(삼봉) 2 2 2 5 4" xfId="2461"/>
    <cellStyle name="#_1. 의장-1_고성(삼봉) 2 2 2 6" xfId="2462"/>
    <cellStyle name="#_1. 의장-1_고성(삼봉) 2 2 2 6 2" xfId="2463"/>
    <cellStyle name="#_1. 의장-1_고성(삼봉) 2 2 2 6 3" xfId="2464"/>
    <cellStyle name="#_1. 의장-1_고성(삼봉) 2 2 2 7" xfId="2465"/>
    <cellStyle name="#_1. 의장-1_고성(삼봉) 2 2 2 8" xfId="2466"/>
    <cellStyle name="#_1. 의장-1_고성(삼봉) 2 2 3" xfId="2467"/>
    <cellStyle name="#_1. 의장-1_고성(삼봉) 2 2 3 2" xfId="2468"/>
    <cellStyle name="#_1. 의장-1_고성(삼봉) 2 2 3 2 2" xfId="2469"/>
    <cellStyle name="#_1. 의장-1_고성(삼봉) 2 2 3 2 2 2" xfId="2470"/>
    <cellStyle name="#_1. 의장-1_고성(삼봉) 2 2 3 2 2 3" xfId="2471"/>
    <cellStyle name="#_1. 의장-1_고성(삼봉) 2 2 3 2 3" xfId="2472"/>
    <cellStyle name="#_1. 의장-1_고성(삼봉) 2 2 3 2 4" xfId="2473"/>
    <cellStyle name="#_1. 의장-1_고성(삼봉) 2 2 3 3" xfId="2474"/>
    <cellStyle name="#_1. 의장-1_고성(삼봉) 2 2 3 3 2" xfId="2475"/>
    <cellStyle name="#_1. 의장-1_고성(삼봉) 2 2 3 3 2 2" xfId="2476"/>
    <cellStyle name="#_1. 의장-1_고성(삼봉) 2 2 3 3 2 3" xfId="2477"/>
    <cellStyle name="#_1. 의장-1_고성(삼봉) 2 2 3 3 3" xfId="2478"/>
    <cellStyle name="#_1. 의장-1_고성(삼봉) 2 2 3 3 4" xfId="2479"/>
    <cellStyle name="#_1. 의장-1_고성(삼봉) 2 2 3 4" xfId="2480"/>
    <cellStyle name="#_1. 의장-1_고성(삼봉) 2 2 3 4 2" xfId="2481"/>
    <cellStyle name="#_1. 의장-1_고성(삼봉) 2 2 3 4 2 2" xfId="2482"/>
    <cellStyle name="#_1. 의장-1_고성(삼봉) 2 2 3 4 2 3" xfId="2483"/>
    <cellStyle name="#_1. 의장-1_고성(삼봉) 2 2 3 4 3" xfId="2484"/>
    <cellStyle name="#_1. 의장-1_고성(삼봉) 2 2 3 4 4" xfId="2485"/>
    <cellStyle name="#_1. 의장-1_고성(삼봉) 2 2 3 5" xfId="2486"/>
    <cellStyle name="#_1. 의장-1_고성(삼봉) 2 2 3 5 2" xfId="2487"/>
    <cellStyle name="#_1. 의장-1_고성(삼봉) 2 2 3 5 2 2" xfId="2488"/>
    <cellStyle name="#_1. 의장-1_고성(삼봉) 2 2 3 5 2 3" xfId="2489"/>
    <cellStyle name="#_1. 의장-1_고성(삼봉) 2 2 3 5 3" xfId="2490"/>
    <cellStyle name="#_1. 의장-1_고성(삼봉) 2 2 3 5 4" xfId="2491"/>
    <cellStyle name="#_1. 의장-1_고성(삼봉) 2 2 3 6" xfId="2492"/>
    <cellStyle name="#_1. 의장-1_고성(삼봉) 2 2 3 6 2" xfId="2493"/>
    <cellStyle name="#_1. 의장-1_고성(삼봉) 2 2 3 6 3" xfId="2494"/>
    <cellStyle name="#_1. 의장-1_고성(삼봉) 2 2 3 7" xfId="2495"/>
    <cellStyle name="#_1. 의장-1_고성(삼봉) 2 2 3 8" xfId="2496"/>
    <cellStyle name="#_1. 의장-1_고성(삼봉) 2 3" xfId="2497"/>
    <cellStyle name="#_1. 의장-1_고성(삼봉) 2 3 2" xfId="2498"/>
    <cellStyle name="#_1. 의장-1_고성(삼봉) 2 3 2 2" xfId="2499"/>
    <cellStyle name="#_1. 의장-1_고성(삼봉) 2 3 2 2 2" xfId="2500"/>
    <cellStyle name="#_1. 의장-1_고성(삼봉) 2 3 2 2 2 2" xfId="2501"/>
    <cellStyle name="#_1. 의장-1_고성(삼봉) 2 3 2 2 2 3" xfId="2502"/>
    <cellStyle name="#_1. 의장-1_고성(삼봉) 2 3 2 2 3" xfId="2503"/>
    <cellStyle name="#_1. 의장-1_고성(삼봉) 2 3 2 2 4" xfId="2504"/>
    <cellStyle name="#_1. 의장-1_고성(삼봉) 2 3 2 3" xfId="2505"/>
    <cellStyle name="#_1. 의장-1_고성(삼봉) 2 3 2 3 2" xfId="2506"/>
    <cellStyle name="#_1. 의장-1_고성(삼봉) 2 3 2 3 2 2" xfId="2507"/>
    <cellStyle name="#_1. 의장-1_고성(삼봉) 2 3 2 3 2 3" xfId="2508"/>
    <cellStyle name="#_1. 의장-1_고성(삼봉) 2 3 2 3 3" xfId="2509"/>
    <cellStyle name="#_1. 의장-1_고성(삼봉) 2 3 2 3 4" xfId="2510"/>
    <cellStyle name="#_1. 의장-1_고성(삼봉) 2 3 2 4" xfId="2511"/>
    <cellStyle name="#_1. 의장-1_고성(삼봉) 2 3 2 4 2" xfId="2512"/>
    <cellStyle name="#_1. 의장-1_고성(삼봉) 2 3 2 4 2 2" xfId="2513"/>
    <cellStyle name="#_1. 의장-1_고성(삼봉) 2 3 2 4 2 3" xfId="2514"/>
    <cellStyle name="#_1. 의장-1_고성(삼봉) 2 3 2 4 3" xfId="2515"/>
    <cellStyle name="#_1. 의장-1_고성(삼봉) 2 3 2 4 4" xfId="2516"/>
    <cellStyle name="#_1. 의장-1_고성(삼봉) 2 3 2 5" xfId="2517"/>
    <cellStyle name="#_1. 의장-1_고성(삼봉) 2 3 2 5 2" xfId="2518"/>
    <cellStyle name="#_1. 의장-1_고성(삼봉) 2 3 2 5 2 2" xfId="2519"/>
    <cellStyle name="#_1. 의장-1_고성(삼봉) 2 3 2 5 2 3" xfId="2520"/>
    <cellStyle name="#_1. 의장-1_고성(삼봉) 2 3 2 5 3" xfId="2521"/>
    <cellStyle name="#_1. 의장-1_고성(삼봉) 2 3 2 5 4" xfId="2522"/>
    <cellStyle name="#_1. 의장-1_고성(삼봉) 2 3 2 6" xfId="2523"/>
    <cellStyle name="#_1. 의장-1_고성(삼봉) 2 3 2 6 2" xfId="2524"/>
    <cellStyle name="#_1. 의장-1_고성(삼봉) 2 3 2 6 3" xfId="2525"/>
    <cellStyle name="#_1. 의장-1_고성(삼봉) 2 3 2 7" xfId="2526"/>
    <cellStyle name="#_1. 의장-1_고성(삼봉) 2 3 2 8" xfId="2527"/>
    <cellStyle name="#_1. 의장-1_고성(삼봉) 2 3 3" xfId="2528"/>
    <cellStyle name="#_1. 의장-1_고성(삼봉) 2 3 3 2" xfId="2529"/>
    <cellStyle name="#_1. 의장-1_고성(삼봉) 2 3 3 2 2" xfId="2530"/>
    <cellStyle name="#_1. 의장-1_고성(삼봉) 2 3 3 2 3" xfId="2531"/>
    <cellStyle name="#_1. 의장-1_고성(삼봉) 2 3 3 3" xfId="2532"/>
    <cellStyle name="#_1. 의장-1_고성(삼봉) 2 3 3 4" xfId="2533"/>
    <cellStyle name="#_1. 의장-1_고성(삼봉) 2 3 4" xfId="2534"/>
    <cellStyle name="#_1. 의장-1_고성(삼봉) 2 3 4 2" xfId="2535"/>
    <cellStyle name="#_1. 의장-1_고성(삼봉) 2 3 4 2 2" xfId="2536"/>
    <cellStyle name="#_1. 의장-1_고성(삼봉) 2 3 4 2 3" xfId="2537"/>
    <cellStyle name="#_1. 의장-1_고성(삼봉) 2 3 4 3" xfId="2538"/>
    <cellStyle name="#_1. 의장-1_고성(삼봉) 2 3 4 4" xfId="2539"/>
    <cellStyle name="#_1. 의장-1_고성(삼봉) 2 3 5" xfId="2540"/>
    <cellStyle name="#_1. 의장-1_고성(삼봉) 2 3 5 2" xfId="2541"/>
    <cellStyle name="#_1. 의장-1_고성(삼봉) 2 3 5 2 2" xfId="2542"/>
    <cellStyle name="#_1. 의장-1_고성(삼봉) 2 3 5 2 3" xfId="2543"/>
    <cellStyle name="#_1. 의장-1_고성(삼봉) 2 3 5 3" xfId="2544"/>
    <cellStyle name="#_1. 의장-1_고성(삼봉) 2 3 5 4" xfId="2545"/>
    <cellStyle name="#_1. 의장-1_고성(삼봉) 2 3 6" xfId="2546"/>
    <cellStyle name="#_1. 의장-1_고성(삼봉) 2 3 6 2" xfId="2547"/>
    <cellStyle name="#_1. 의장-1_고성(삼봉) 2 3 6 2 2" xfId="2548"/>
    <cellStyle name="#_1. 의장-1_고성(삼봉) 2 3 6 2 3" xfId="2549"/>
    <cellStyle name="#_1. 의장-1_고성(삼봉) 2 3 6 3" xfId="2550"/>
    <cellStyle name="#_1. 의장-1_고성(삼봉) 2 3 6 4" xfId="2551"/>
    <cellStyle name="#_1. 의장-1_고성(삼봉) 2 3 7" xfId="2552"/>
    <cellStyle name="#_1. 의장-1_고성(삼봉) 2 3 7 2" xfId="2553"/>
    <cellStyle name="#_1. 의장-1_고성(삼봉) 2 3 7 3" xfId="2554"/>
    <cellStyle name="#_1. 의장-1_고성(삼봉) 2 3 8" xfId="2555"/>
    <cellStyle name="#_1. 의장-1_고성(삼봉) 2 3 9" xfId="2556"/>
    <cellStyle name="#_1. 의장-1_고성(삼봉) 2 4" xfId="2557"/>
    <cellStyle name="#_1. 의장-1_고성(삼봉) 2 4 2" xfId="2558"/>
    <cellStyle name="#_1. 의장-1_고성(삼봉) 2 4 2 2" xfId="2559"/>
    <cellStyle name="#_1. 의장-1_고성(삼봉) 2 4 2 3" xfId="2560"/>
    <cellStyle name="#_1. 의장-1_고성(삼봉) 2 4 3" xfId="2561"/>
    <cellStyle name="#_1. 의장-1_고성(삼봉) 2 4 4" xfId="2562"/>
    <cellStyle name="#_1. 의장-1_고성(삼봉) 2 5" xfId="2563"/>
    <cellStyle name="#_1. 의장-1_고성(삼봉) 2 5 2" xfId="2564"/>
    <cellStyle name="#_1. 의장-1_고성(삼봉) 2 5 2 2" xfId="2565"/>
    <cellStyle name="#_1. 의장-1_고성(삼봉) 2 5 2 3" xfId="2566"/>
    <cellStyle name="#_1. 의장-1_고성(삼봉) 2 5 3" xfId="2567"/>
    <cellStyle name="#_1. 의장-1_고성(삼봉) 2 5 4" xfId="2568"/>
    <cellStyle name="#_1. 의장-1_고성(삼봉) 3" xfId="2569"/>
    <cellStyle name="#_1. 의장-1_고성(삼봉) 3 2" xfId="2570"/>
    <cellStyle name="#_1. 의장-1_고성(삼봉) 3 2 2" xfId="2571"/>
    <cellStyle name="#_1. 의장-1_고성(삼봉) 3 2 2 2" xfId="2572"/>
    <cellStyle name="#_1. 의장-1_고성(삼봉) 3 2 2 2 2" xfId="2573"/>
    <cellStyle name="#_1. 의장-1_고성(삼봉) 3 2 2 2 2 2" xfId="2574"/>
    <cellStyle name="#_1. 의장-1_고성(삼봉) 3 2 2 2 2 3" xfId="2575"/>
    <cellStyle name="#_1. 의장-1_고성(삼봉) 3 2 2 2 3" xfId="2576"/>
    <cellStyle name="#_1. 의장-1_고성(삼봉) 3 2 2 2 4" xfId="2577"/>
    <cellStyle name="#_1. 의장-1_고성(삼봉) 3 2 2 3" xfId="2578"/>
    <cellStyle name="#_1. 의장-1_고성(삼봉) 3 2 2 3 2" xfId="2579"/>
    <cellStyle name="#_1. 의장-1_고성(삼봉) 3 2 2 3 2 2" xfId="2580"/>
    <cellStyle name="#_1. 의장-1_고성(삼봉) 3 2 2 3 2 3" xfId="2581"/>
    <cellStyle name="#_1. 의장-1_고성(삼봉) 3 2 2 3 3" xfId="2582"/>
    <cellStyle name="#_1. 의장-1_고성(삼봉) 3 2 2 3 4" xfId="2583"/>
    <cellStyle name="#_1. 의장-1_고성(삼봉) 3 2 2 4" xfId="2584"/>
    <cellStyle name="#_1. 의장-1_고성(삼봉) 3 2 2 4 2" xfId="2585"/>
    <cellStyle name="#_1. 의장-1_고성(삼봉) 3 2 2 4 2 2" xfId="2586"/>
    <cellStyle name="#_1. 의장-1_고성(삼봉) 3 2 2 4 2 3" xfId="2587"/>
    <cellStyle name="#_1. 의장-1_고성(삼봉) 3 2 2 4 3" xfId="2588"/>
    <cellStyle name="#_1. 의장-1_고성(삼봉) 3 2 2 4 4" xfId="2589"/>
    <cellStyle name="#_1. 의장-1_고성(삼봉) 3 2 2 5" xfId="2590"/>
    <cellStyle name="#_1. 의장-1_고성(삼봉) 3 2 2 5 2" xfId="2591"/>
    <cellStyle name="#_1. 의장-1_고성(삼봉) 3 2 2 5 2 2" xfId="2592"/>
    <cellStyle name="#_1. 의장-1_고성(삼봉) 3 2 2 5 2 3" xfId="2593"/>
    <cellStyle name="#_1. 의장-1_고성(삼봉) 3 2 2 5 3" xfId="2594"/>
    <cellStyle name="#_1. 의장-1_고성(삼봉) 3 2 2 5 4" xfId="2595"/>
    <cellStyle name="#_1. 의장-1_고성(삼봉) 3 2 2 6" xfId="2596"/>
    <cellStyle name="#_1. 의장-1_고성(삼봉) 3 2 2 6 2" xfId="2597"/>
    <cellStyle name="#_1. 의장-1_고성(삼봉) 3 2 2 6 3" xfId="2598"/>
    <cellStyle name="#_1. 의장-1_고성(삼봉) 3 2 2 7" xfId="2599"/>
    <cellStyle name="#_1. 의장-1_고성(삼봉) 3 2 2 8" xfId="2600"/>
    <cellStyle name="#_1. 의장-1_고성(삼봉) 3 2 3" xfId="2601"/>
    <cellStyle name="#_1. 의장-1_고성(삼봉) 3 2 3 2" xfId="2602"/>
    <cellStyle name="#_1. 의장-1_고성(삼봉) 3 2 3 2 2" xfId="2603"/>
    <cellStyle name="#_1. 의장-1_고성(삼봉) 3 2 3 2 2 2" xfId="2604"/>
    <cellStyle name="#_1. 의장-1_고성(삼봉) 3 2 3 2 2 3" xfId="2605"/>
    <cellStyle name="#_1. 의장-1_고성(삼봉) 3 2 3 2 3" xfId="2606"/>
    <cellStyle name="#_1. 의장-1_고성(삼봉) 3 2 3 2 4" xfId="2607"/>
    <cellStyle name="#_1. 의장-1_고성(삼봉) 3 2 3 3" xfId="2608"/>
    <cellStyle name="#_1. 의장-1_고성(삼봉) 3 2 3 3 2" xfId="2609"/>
    <cellStyle name="#_1. 의장-1_고성(삼봉) 3 2 3 3 2 2" xfId="2610"/>
    <cellStyle name="#_1. 의장-1_고성(삼봉) 3 2 3 3 2 3" xfId="2611"/>
    <cellStyle name="#_1. 의장-1_고성(삼봉) 3 2 3 3 3" xfId="2612"/>
    <cellStyle name="#_1. 의장-1_고성(삼봉) 3 2 3 3 4" xfId="2613"/>
    <cellStyle name="#_1. 의장-1_고성(삼봉) 3 2 3 4" xfId="2614"/>
    <cellStyle name="#_1. 의장-1_고성(삼봉) 3 2 3 4 2" xfId="2615"/>
    <cellStyle name="#_1. 의장-1_고성(삼봉) 3 2 3 4 2 2" xfId="2616"/>
    <cellStyle name="#_1. 의장-1_고성(삼봉) 3 2 3 4 2 3" xfId="2617"/>
    <cellStyle name="#_1. 의장-1_고성(삼봉) 3 2 3 4 3" xfId="2618"/>
    <cellStyle name="#_1. 의장-1_고성(삼봉) 3 2 3 4 4" xfId="2619"/>
    <cellStyle name="#_1. 의장-1_고성(삼봉) 3 2 3 5" xfId="2620"/>
    <cellStyle name="#_1. 의장-1_고성(삼봉) 3 2 3 5 2" xfId="2621"/>
    <cellStyle name="#_1. 의장-1_고성(삼봉) 3 2 3 5 2 2" xfId="2622"/>
    <cellStyle name="#_1. 의장-1_고성(삼봉) 3 2 3 5 2 3" xfId="2623"/>
    <cellStyle name="#_1. 의장-1_고성(삼봉) 3 2 3 5 3" xfId="2624"/>
    <cellStyle name="#_1. 의장-1_고성(삼봉) 3 2 3 5 4" xfId="2625"/>
    <cellStyle name="#_1. 의장-1_고성(삼봉) 3 2 3 6" xfId="2626"/>
    <cellStyle name="#_1. 의장-1_고성(삼봉) 3 2 3 6 2" xfId="2627"/>
    <cellStyle name="#_1. 의장-1_고성(삼봉) 3 2 3 6 3" xfId="2628"/>
    <cellStyle name="#_1. 의장-1_고성(삼봉) 3 2 3 7" xfId="2629"/>
    <cellStyle name="#_1. 의장-1_고성(삼봉) 3 2 3 8" xfId="2630"/>
    <cellStyle name="#_1. 의장-1_고성(삼봉) 3 3" xfId="2631"/>
    <cellStyle name="#_1. 의장-1_고성(삼봉) 3 3 2" xfId="2632"/>
    <cellStyle name="#_1. 의장-1_고성(삼봉) 3 3 2 2" xfId="2633"/>
    <cellStyle name="#_1. 의장-1_고성(삼봉) 3 3 2 2 2" xfId="2634"/>
    <cellStyle name="#_1. 의장-1_고성(삼봉) 3 3 2 2 2 2" xfId="2635"/>
    <cellStyle name="#_1. 의장-1_고성(삼봉) 3 3 2 2 2 3" xfId="2636"/>
    <cellStyle name="#_1. 의장-1_고성(삼봉) 3 3 2 2 3" xfId="2637"/>
    <cellStyle name="#_1. 의장-1_고성(삼봉) 3 3 2 2 4" xfId="2638"/>
    <cellStyle name="#_1. 의장-1_고성(삼봉) 3 3 2 3" xfId="2639"/>
    <cellStyle name="#_1. 의장-1_고성(삼봉) 3 3 2 3 2" xfId="2640"/>
    <cellStyle name="#_1. 의장-1_고성(삼봉) 3 3 2 3 2 2" xfId="2641"/>
    <cellStyle name="#_1. 의장-1_고성(삼봉) 3 3 2 3 2 3" xfId="2642"/>
    <cellStyle name="#_1. 의장-1_고성(삼봉) 3 3 2 3 3" xfId="2643"/>
    <cellStyle name="#_1. 의장-1_고성(삼봉) 3 3 2 3 4" xfId="2644"/>
    <cellStyle name="#_1. 의장-1_고성(삼봉) 3 3 2 4" xfId="2645"/>
    <cellStyle name="#_1. 의장-1_고성(삼봉) 3 3 2 4 2" xfId="2646"/>
    <cellStyle name="#_1. 의장-1_고성(삼봉) 3 3 2 4 2 2" xfId="2647"/>
    <cellStyle name="#_1. 의장-1_고성(삼봉) 3 3 2 4 2 3" xfId="2648"/>
    <cellStyle name="#_1. 의장-1_고성(삼봉) 3 3 2 4 3" xfId="2649"/>
    <cellStyle name="#_1. 의장-1_고성(삼봉) 3 3 2 4 4" xfId="2650"/>
    <cellStyle name="#_1. 의장-1_고성(삼봉) 3 3 2 5" xfId="2651"/>
    <cellStyle name="#_1. 의장-1_고성(삼봉) 3 3 2 5 2" xfId="2652"/>
    <cellStyle name="#_1. 의장-1_고성(삼봉) 3 3 2 5 2 2" xfId="2653"/>
    <cellStyle name="#_1. 의장-1_고성(삼봉) 3 3 2 5 2 3" xfId="2654"/>
    <cellStyle name="#_1. 의장-1_고성(삼봉) 3 3 2 5 3" xfId="2655"/>
    <cellStyle name="#_1. 의장-1_고성(삼봉) 3 3 2 5 4" xfId="2656"/>
    <cellStyle name="#_1. 의장-1_고성(삼봉) 3 3 2 6" xfId="2657"/>
    <cellStyle name="#_1. 의장-1_고성(삼봉) 3 3 2 6 2" xfId="2658"/>
    <cellStyle name="#_1. 의장-1_고성(삼봉) 3 3 2 6 3" xfId="2659"/>
    <cellStyle name="#_1. 의장-1_고성(삼봉) 3 3 2 7" xfId="2660"/>
    <cellStyle name="#_1. 의장-1_고성(삼봉) 3 3 2 8" xfId="2661"/>
    <cellStyle name="#_1. 의장-1_고성(삼봉) 3 3 3" xfId="2662"/>
    <cellStyle name="#_1. 의장-1_고성(삼봉) 3 3 3 2" xfId="2663"/>
    <cellStyle name="#_1. 의장-1_고성(삼봉) 3 3 3 2 2" xfId="2664"/>
    <cellStyle name="#_1. 의장-1_고성(삼봉) 3 3 3 2 3" xfId="2665"/>
    <cellStyle name="#_1. 의장-1_고성(삼봉) 3 3 3 3" xfId="2666"/>
    <cellStyle name="#_1. 의장-1_고성(삼봉) 3 3 3 4" xfId="2667"/>
    <cellStyle name="#_1. 의장-1_고성(삼봉) 3 3 4" xfId="2668"/>
    <cellStyle name="#_1. 의장-1_고성(삼봉) 3 3 4 2" xfId="2669"/>
    <cellStyle name="#_1. 의장-1_고성(삼봉) 3 3 4 2 2" xfId="2670"/>
    <cellStyle name="#_1. 의장-1_고성(삼봉) 3 3 4 2 3" xfId="2671"/>
    <cellStyle name="#_1. 의장-1_고성(삼봉) 3 3 4 3" xfId="2672"/>
    <cellStyle name="#_1. 의장-1_고성(삼봉) 3 3 4 4" xfId="2673"/>
    <cellStyle name="#_1. 의장-1_고성(삼봉) 3 3 5" xfId="2674"/>
    <cellStyle name="#_1. 의장-1_고성(삼봉) 3 3 5 2" xfId="2675"/>
    <cellStyle name="#_1. 의장-1_고성(삼봉) 3 3 5 2 2" xfId="2676"/>
    <cellStyle name="#_1. 의장-1_고성(삼봉) 3 3 5 2 3" xfId="2677"/>
    <cellStyle name="#_1. 의장-1_고성(삼봉) 3 3 5 3" xfId="2678"/>
    <cellStyle name="#_1. 의장-1_고성(삼봉) 3 3 5 4" xfId="2679"/>
    <cellStyle name="#_1. 의장-1_고성(삼봉) 3 3 6" xfId="2680"/>
    <cellStyle name="#_1. 의장-1_고성(삼봉) 3 3 6 2" xfId="2681"/>
    <cellStyle name="#_1. 의장-1_고성(삼봉) 3 3 6 2 2" xfId="2682"/>
    <cellStyle name="#_1. 의장-1_고성(삼봉) 3 3 6 2 3" xfId="2683"/>
    <cellStyle name="#_1. 의장-1_고성(삼봉) 3 3 6 3" xfId="2684"/>
    <cellStyle name="#_1. 의장-1_고성(삼봉) 3 3 6 4" xfId="2685"/>
    <cellStyle name="#_1. 의장-1_고성(삼봉) 3 3 7" xfId="2686"/>
    <cellStyle name="#_1. 의장-1_고성(삼봉) 3 3 7 2" xfId="2687"/>
    <cellStyle name="#_1. 의장-1_고성(삼봉) 3 3 7 3" xfId="2688"/>
    <cellStyle name="#_1. 의장-1_고성(삼봉) 3 3 8" xfId="2689"/>
    <cellStyle name="#_1. 의장-1_고성(삼봉) 3 3 9" xfId="2690"/>
    <cellStyle name="#_1. 의장-1_고성(삼봉) 3 4" xfId="2691"/>
    <cellStyle name="#_1. 의장-1_고성(삼봉) 3 4 2" xfId="2692"/>
    <cellStyle name="#_1. 의장-1_고성(삼봉) 3 4 2 2" xfId="2693"/>
    <cellStyle name="#_1. 의장-1_고성(삼봉) 3 4 2 3" xfId="2694"/>
    <cellStyle name="#_1. 의장-1_고성(삼봉) 3 4 3" xfId="2695"/>
    <cellStyle name="#_1. 의장-1_고성(삼봉) 3 4 4" xfId="2696"/>
    <cellStyle name="#_1. 의장-1_고성(삼봉) 3 5" xfId="2697"/>
    <cellStyle name="#_1. 의장-1_고성(삼봉) 3 5 2" xfId="2698"/>
    <cellStyle name="#_1. 의장-1_고성(삼봉) 3 5 2 2" xfId="2699"/>
    <cellStyle name="#_1. 의장-1_고성(삼봉) 3 5 2 3" xfId="2700"/>
    <cellStyle name="#_1. 의장-1_고성(삼봉) 3 5 3" xfId="2701"/>
    <cellStyle name="#_1. 의장-1_고성(삼봉) 3 5 4" xfId="2702"/>
    <cellStyle name="#_1.의장(DMZ)" xfId="2703"/>
    <cellStyle name="#_1.의장(DMZ) 2" xfId="2704"/>
    <cellStyle name="#_1.의장(DMZ) 2 2" xfId="2705"/>
    <cellStyle name="#_1.의장(DMZ) 2 2 2" xfId="2706"/>
    <cellStyle name="#_1.의장(DMZ) 2 2 2 2" xfId="2707"/>
    <cellStyle name="#_1.의장(DMZ) 2 2 2 2 2" xfId="2708"/>
    <cellStyle name="#_1.의장(DMZ) 2 2 2 2 2 2" xfId="2709"/>
    <cellStyle name="#_1.의장(DMZ) 2 2 2 2 2 3" xfId="2710"/>
    <cellStyle name="#_1.의장(DMZ) 2 2 2 2 3" xfId="2711"/>
    <cellStyle name="#_1.의장(DMZ) 2 2 2 2 4" xfId="2712"/>
    <cellStyle name="#_1.의장(DMZ) 2 2 2 3" xfId="2713"/>
    <cellStyle name="#_1.의장(DMZ) 2 2 2 3 2" xfId="2714"/>
    <cellStyle name="#_1.의장(DMZ) 2 2 2 3 2 2" xfId="2715"/>
    <cellStyle name="#_1.의장(DMZ) 2 2 2 3 2 3" xfId="2716"/>
    <cellStyle name="#_1.의장(DMZ) 2 2 2 3 3" xfId="2717"/>
    <cellStyle name="#_1.의장(DMZ) 2 2 2 3 4" xfId="2718"/>
    <cellStyle name="#_1.의장(DMZ) 2 2 2 4" xfId="2719"/>
    <cellStyle name="#_1.의장(DMZ) 2 2 2 4 2" xfId="2720"/>
    <cellStyle name="#_1.의장(DMZ) 2 2 2 4 2 2" xfId="2721"/>
    <cellStyle name="#_1.의장(DMZ) 2 2 2 4 2 3" xfId="2722"/>
    <cellStyle name="#_1.의장(DMZ) 2 2 2 4 3" xfId="2723"/>
    <cellStyle name="#_1.의장(DMZ) 2 2 2 4 4" xfId="2724"/>
    <cellStyle name="#_1.의장(DMZ) 2 2 2 5" xfId="2725"/>
    <cellStyle name="#_1.의장(DMZ) 2 2 2 5 2" xfId="2726"/>
    <cellStyle name="#_1.의장(DMZ) 2 2 2 5 2 2" xfId="2727"/>
    <cellStyle name="#_1.의장(DMZ) 2 2 2 5 2 3" xfId="2728"/>
    <cellStyle name="#_1.의장(DMZ) 2 2 2 5 3" xfId="2729"/>
    <cellStyle name="#_1.의장(DMZ) 2 2 2 5 4" xfId="2730"/>
    <cellStyle name="#_1.의장(DMZ) 2 2 2 6" xfId="2731"/>
    <cellStyle name="#_1.의장(DMZ) 2 2 2 6 2" xfId="2732"/>
    <cellStyle name="#_1.의장(DMZ) 2 2 2 6 3" xfId="2733"/>
    <cellStyle name="#_1.의장(DMZ) 2 2 2 7" xfId="2734"/>
    <cellStyle name="#_1.의장(DMZ) 2 2 2 8" xfId="2735"/>
    <cellStyle name="#_1.의장(DMZ) 2 2 3" xfId="2736"/>
    <cellStyle name="#_1.의장(DMZ) 2 2 3 2" xfId="2737"/>
    <cellStyle name="#_1.의장(DMZ) 2 2 3 2 2" xfId="2738"/>
    <cellStyle name="#_1.의장(DMZ) 2 2 3 2 2 2" xfId="2739"/>
    <cellStyle name="#_1.의장(DMZ) 2 2 3 2 2 3" xfId="2740"/>
    <cellStyle name="#_1.의장(DMZ) 2 2 3 2 3" xfId="2741"/>
    <cellStyle name="#_1.의장(DMZ) 2 2 3 2 4" xfId="2742"/>
    <cellStyle name="#_1.의장(DMZ) 2 2 3 3" xfId="2743"/>
    <cellStyle name="#_1.의장(DMZ) 2 2 3 3 2" xfId="2744"/>
    <cellStyle name="#_1.의장(DMZ) 2 2 3 3 2 2" xfId="2745"/>
    <cellStyle name="#_1.의장(DMZ) 2 2 3 3 2 3" xfId="2746"/>
    <cellStyle name="#_1.의장(DMZ) 2 2 3 3 3" xfId="2747"/>
    <cellStyle name="#_1.의장(DMZ) 2 2 3 3 4" xfId="2748"/>
    <cellStyle name="#_1.의장(DMZ) 2 2 3 4" xfId="2749"/>
    <cellStyle name="#_1.의장(DMZ) 2 2 3 4 2" xfId="2750"/>
    <cellStyle name="#_1.의장(DMZ) 2 2 3 4 2 2" xfId="2751"/>
    <cellStyle name="#_1.의장(DMZ) 2 2 3 4 2 3" xfId="2752"/>
    <cellStyle name="#_1.의장(DMZ) 2 2 3 4 3" xfId="2753"/>
    <cellStyle name="#_1.의장(DMZ) 2 2 3 4 4" xfId="2754"/>
    <cellStyle name="#_1.의장(DMZ) 2 2 3 5" xfId="2755"/>
    <cellStyle name="#_1.의장(DMZ) 2 2 3 5 2" xfId="2756"/>
    <cellStyle name="#_1.의장(DMZ) 2 2 3 5 2 2" xfId="2757"/>
    <cellStyle name="#_1.의장(DMZ) 2 2 3 5 2 3" xfId="2758"/>
    <cellStyle name="#_1.의장(DMZ) 2 2 3 5 3" xfId="2759"/>
    <cellStyle name="#_1.의장(DMZ) 2 2 3 5 4" xfId="2760"/>
    <cellStyle name="#_1.의장(DMZ) 2 2 3 6" xfId="2761"/>
    <cellStyle name="#_1.의장(DMZ) 2 2 3 6 2" xfId="2762"/>
    <cellStyle name="#_1.의장(DMZ) 2 2 3 6 3" xfId="2763"/>
    <cellStyle name="#_1.의장(DMZ) 2 2 3 7" xfId="2764"/>
    <cellStyle name="#_1.의장(DMZ) 2 2 3 8" xfId="2765"/>
    <cellStyle name="#_1.의장(DMZ) 2 3" xfId="2766"/>
    <cellStyle name="#_1.의장(DMZ) 2 3 2" xfId="2767"/>
    <cellStyle name="#_1.의장(DMZ) 2 3 2 2" xfId="2768"/>
    <cellStyle name="#_1.의장(DMZ) 2 3 2 2 2" xfId="2769"/>
    <cellStyle name="#_1.의장(DMZ) 2 3 2 2 2 2" xfId="2770"/>
    <cellStyle name="#_1.의장(DMZ) 2 3 2 2 2 3" xfId="2771"/>
    <cellStyle name="#_1.의장(DMZ) 2 3 2 2 3" xfId="2772"/>
    <cellStyle name="#_1.의장(DMZ) 2 3 2 2 4" xfId="2773"/>
    <cellStyle name="#_1.의장(DMZ) 2 3 2 3" xfId="2774"/>
    <cellStyle name="#_1.의장(DMZ) 2 3 2 3 2" xfId="2775"/>
    <cellStyle name="#_1.의장(DMZ) 2 3 2 3 2 2" xfId="2776"/>
    <cellStyle name="#_1.의장(DMZ) 2 3 2 3 2 3" xfId="2777"/>
    <cellStyle name="#_1.의장(DMZ) 2 3 2 3 3" xfId="2778"/>
    <cellStyle name="#_1.의장(DMZ) 2 3 2 3 4" xfId="2779"/>
    <cellStyle name="#_1.의장(DMZ) 2 3 2 4" xfId="2780"/>
    <cellStyle name="#_1.의장(DMZ) 2 3 2 4 2" xfId="2781"/>
    <cellStyle name="#_1.의장(DMZ) 2 3 2 4 2 2" xfId="2782"/>
    <cellStyle name="#_1.의장(DMZ) 2 3 2 4 2 3" xfId="2783"/>
    <cellStyle name="#_1.의장(DMZ) 2 3 2 4 3" xfId="2784"/>
    <cellStyle name="#_1.의장(DMZ) 2 3 2 4 4" xfId="2785"/>
    <cellStyle name="#_1.의장(DMZ) 2 3 2 5" xfId="2786"/>
    <cellStyle name="#_1.의장(DMZ) 2 3 2 5 2" xfId="2787"/>
    <cellStyle name="#_1.의장(DMZ) 2 3 2 5 2 2" xfId="2788"/>
    <cellStyle name="#_1.의장(DMZ) 2 3 2 5 2 3" xfId="2789"/>
    <cellStyle name="#_1.의장(DMZ) 2 3 2 5 3" xfId="2790"/>
    <cellStyle name="#_1.의장(DMZ) 2 3 2 5 4" xfId="2791"/>
    <cellStyle name="#_1.의장(DMZ) 2 3 2 6" xfId="2792"/>
    <cellStyle name="#_1.의장(DMZ) 2 3 2 6 2" xfId="2793"/>
    <cellStyle name="#_1.의장(DMZ) 2 3 2 6 3" xfId="2794"/>
    <cellStyle name="#_1.의장(DMZ) 2 3 2 7" xfId="2795"/>
    <cellStyle name="#_1.의장(DMZ) 2 3 2 8" xfId="2796"/>
    <cellStyle name="#_1.의장(DMZ) 2 3 3" xfId="2797"/>
    <cellStyle name="#_1.의장(DMZ) 2 3 3 2" xfId="2798"/>
    <cellStyle name="#_1.의장(DMZ) 2 3 3 2 2" xfId="2799"/>
    <cellStyle name="#_1.의장(DMZ) 2 3 3 2 3" xfId="2800"/>
    <cellStyle name="#_1.의장(DMZ) 2 3 3 3" xfId="2801"/>
    <cellStyle name="#_1.의장(DMZ) 2 3 3 4" xfId="2802"/>
    <cellStyle name="#_1.의장(DMZ) 2 3 4" xfId="2803"/>
    <cellStyle name="#_1.의장(DMZ) 2 3 4 2" xfId="2804"/>
    <cellStyle name="#_1.의장(DMZ) 2 3 4 2 2" xfId="2805"/>
    <cellStyle name="#_1.의장(DMZ) 2 3 4 2 3" xfId="2806"/>
    <cellStyle name="#_1.의장(DMZ) 2 3 4 3" xfId="2807"/>
    <cellStyle name="#_1.의장(DMZ) 2 3 4 4" xfId="2808"/>
    <cellStyle name="#_1.의장(DMZ) 2 3 5" xfId="2809"/>
    <cellStyle name="#_1.의장(DMZ) 2 3 5 2" xfId="2810"/>
    <cellStyle name="#_1.의장(DMZ) 2 3 5 2 2" xfId="2811"/>
    <cellStyle name="#_1.의장(DMZ) 2 3 5 2 3" xfId="2812"/>
    <cellStyle name="#_1.의장(DMZ) 2 3 5 3" xfId="2813"/>
    <cellStyle name="#_1.의장(DMZ) 2 3 5 4" xfId="2814"/>
    <cellStyle name="#_1.의장(DMZ) 2 3 6" xfId="2815"/>
    <cellStyle name="#_1.의장(DMZ) 2 3 6 2" xfId="2816"/>
    <cellStyle name="#_1.의장(DMZ) 2 3 6 2 2" xfId="2817"/>
    <cellStyle name="#_1.의장(DMZ) 2 3 6 2 3" xfId="2818"/>
    <cellStyle name="#_1.의장(DMZ) 2 3 6 3" xfId="2819"/>
    <cellStyle name="#_1.의장(DMZ) 2 3 6 4" xfId="2820"/>
    <cellStyle name="#_1.의장(DMZ) 2 3 7" xfId="2821"/>
    <cellStyle name="#_1.의장(DMZ) 2 3 7 2" xfId="2822"/>
    <cellStyle name="#_1.의장(DMZ) 2 3 7 3" xfId="2823"/>
    <cellStyle name="#_1.의장(DMZ) 2 3 8" xfId="2824"/>
    <cellStyle name="#_1.의장(DMZ) 2 3 9" xfId="2825"/>
    <cellStyle name="#_1.의장(DMZ) 2 4" xfId="2826"/>
    <cellStyle name="#_1.의장(DMZ) 2 4 2" xfId="2827"/>
    <cellStyle name="#_1.의장(DMZ) 2 4 2 2" xfId="2828"/>
    <cellStyle name="#_1.의장(DMZ) 2 4 2 3" xfId="2829"/>
    <cellStyle name="#_1.의장(DMZ) 2 4 3" xfId="2830"/>
    <cellStyle name="#_1.의장(DMZ) 2 4 4" xfId="2831"/>
    <cellStyle name="#_1.의장(DMZ) 2 5" xfId="2832"/>
    <cellStyle name="#_1.의장(DMZ) 2 5 2" xfId="2833"/>
    <cellStyle name="#_1.의장(DMZ) 2 5 2 2" xfId="2834"/>
    <cellStyle name="#_1.의장(DMZ) 2 5 2 3" xfId="2835"/>
    <cellStyle name="#_1.의장(DMZ) 2 5 3" xfId="2836"/>
    <cellStyle name="#_1.의장(DMZ) 2 5 4" xfId="2837"/>
    <cellStyle name="#_1.의장(DMZ) 3" xfId="2838"/>
    <cellStyle name="#_1.의장(DMZ) 3 2" xfId="2839"/>
    <cellStyle name="#_1.의장(DMZ) 3 2 2" xfId="2840"/>
    <cellStyle name="#_1.의장(DMZ) 3 2 2 2" xfId="2841"/>
    <cellStyle name="#_1.의장(DMZ) 3 2 2 2 2" xfId="2842"/>
    <cellStyle name="#_1.의장(DMZ) 3 2 2 2 2 2" xfId="2843"/>
    <cellStyle name="#_1.의장(DMZ) 3 2 2 2 2 3" xfId="2844"/>
    <cellStyle name="#_1.의장(DMZ) 3 2 2 2 3" xfId="2845"/>
    <cellStyle name="#_1.의장(DMZ) 3 2 2 2 4" xfId="2846"/>
    <cellStyle name="#_1.의장(DMZ) 3 2 2 3" xfId="2847"/>
    <cellStyle name="#_1.의장(DMZ) 3 2 2 3 2" xfId="2848"/>
    <cellStyle name="#_1.의장(DMZ) 3 2 2 3 2 2" xfId="2849"/>
    <cellStyle name="#_1.의장(DMZ) 3 2 2 3 2 3" xfId="2850"/>
    <cellStyle name="#_1.의장(DMZ) 3 2 2 3 3" xfId="2851"/>
    <cellStyle name="#_1.의장(DMZ) 3 2 2 3 4" xfId="2852"/>
    <cellStyle name="#_1.의장(DMZ) 3 2 2 4" xfId="2853"/>
    <cellStyle name="#_1.의장(DMZ) 3 2 2 4 2" xfId="2854"/>
    <cellStyle name="#_1.의장(DMZ) 3 2 2 4 2 2" xfId="2855"/>
    <cellStyle name="#_1.의장(DMZ) 3 2 2 4 2 3" xfId="2856"/>
    <cellStyle name="#_1.의장(DMZ) 3 2 2 4 3" xfId="2857"/>
    <cellStyle name="#_1.의장(DMZ) 3 2 2 4 4" xfId="2858"/>
    <cellStyle name="#_1.의장(DMZ) 3 2 2 5" xfId="2859"/>
    <cellStyle name="#_1.의장(DMZ) 3 2 2 5 2" xfId="2860"/>
    <cellStyle name="#_1.의장(DMZ) 3 2 2 5 2 2" xfId="2861"/>
    <cellStyle name="#_1.의장(DMZ) 3 2 2 5 2 3" xfId="2862"/>
    <cellStyle name="#_1.의장(DMZ) 3 2 2 5 3" xfId="2863"/>
    <cellStyle name="#_1.의장(DMZ) 3 2 2 5 4" xfId="2864"/>
    <cellStyle name="#_1.의장(DMZ) 3 2 2 6" xfId="2865"/>
    <cellStyle name="#_1.의장(DMZ) 3 2 2 6 2" xfId="2866"/>
    <cellStyle name="#_1.의장(DMZ) 3 2 2 6 3" xfId="2867"/>
    <cellStyle name="#_1.의장(DMZ) 3 2 2 7" xfId="2868"/>
    <cellStyle name="#_1.의장(DMZ) 3 2 2 8" xfId="2869"/>
    <cellStyle name="#_1.의장(DMZ) 3 2 3" xfId="2870"/>
    <cellStyle name="#_1.의장(DMZ) 3 2 3 2" xfId="2871"/>
    <cellStyle name="#_1.의장(DMZ) 3 2 3 2 2" xfId="2872"/>
    <cellStyle name="#_1.의장(DMZ) 3 2 3 2 2 2" xfId="2873"/>
    <cellStyle name="#_1.의장(DMZ) 3 2 3 2 2 3" xfId="2874"/>
    <cellStyle name="#_1.의장(DMZ) 3 2 3 2 3" xfId="2875"/>
    <cellStyle name="#_1.의장(DMZ) 3 2 3 2 4" xfId="2876"/>
    <cellStyle name="#_1.의장(DMZ) 3 2 3 3" xfId="2877"/>
    <cellStyle name="#_1.의장(DMZ) 3 2 3 3 2" xfId="2878"/>
    <cellStyle name="#_1.의장(DMZ) 3 2 3 3 2 2" xfId="2879"/>
    <cellStyle name="#_1.의장(DMZ) 3 2 3 3 2 3" xfId="2880"/>
    <cellStyle name="#_1.의장(DMZ) 3 2 3 3 3" xfId="2881"/>
    <cellStyle name="#_1.의장(DMZ) 3 2 3 3 4" xfId="2882"/>
    <cellStyle name="#_1.의장(DMZ) 3 2 3 4" xfId="2883"/>
    <cellStyle name="#_1.의장(DMZ) 3 2 3 4 2" xfId="2884"/>
    <cellStyle name="#_1.의장(DMZ) 3 2 3 4 2 2" xfId="2885"/>
    <cellStyle name="#_1.의장(DMZ) 3 2 3 4 2 3" xfId="2886"/>
    <cellStyle name="#_1.의장(DMZ) 3 2 3 4 3" xfId="2887"/>
    <cellStyle name="#_1.의장(DMZ) 3 2 3 4 4" xfId="2888"/>
    <cellStyle name="#_1.의장(DMZ) 3 2 3 5" xfId="2889"/>
    <cellStyle name="#_1.의장(DMZ) 3 2 3 5 2" xfId="2890"/>
    <cellStyle name="#_1.의장(DMZ) 3 2 3 5 2 2" xfId="2891"/>
    <cellStyle name="#_1.의장(DMZ) 3 2 3 5 2 3" xfId="2892"/>
    <cellStyle name="#_1.의장(DMZ) 3 2 3 5 3" xfId="2893"/>
    <cellStyle name="#_1.의장(DMZ) 3 2 3 5 4" xfId="2894"/>
    <cellStyle name="#_1.의장(DMZ) 3 2 3 6" xfId="2895"/>
    <cellStyle name="#_1.의장(DMZ) 3 2 3 6 2" xfId="2896"/>
    <cellStyle name="#_1.의장(DMZ) 3 2 3 6 3" xfId="2897"/>
    <cellStyle name="#_1.의장(DMZ) 3 2 3 7" xfId="2898"/>
    <cellStyle name="#_1.의장(DMZ) 3 2 3 8" xfId="2899"/>
    <cellStyle name="#_1.의장(DMZ) 3 3" xfId="2900"/>
    <cellStyle name="#_1.의장(DMZ) 3 3 2" xfId="2901"/>
    <cellStyle name="#_1.의장(DMZ) 3 3 2 2" xfId="2902"/>
    <cellStyle name="#_1.의장(DMZ) 3 3 2 2 2" xfId="2903"/>
    <cellStyle name="#_1.의장(DMZ) 3 3 2 2 2 2" xfId="2904"/>
    <cellStyle name="#_1.의장(DMZ) 3 3 2 2 2 3" xfId="2905"/>
    <cellStyle name="#_1.의장(DMZ) 3 3 2 2 3" xfId="2906"/>
    <cellStyle name="#_1.의장(DMZ) 3 3 2 2 4" xfId="2907"/>
    <cellStyle name="#_1.의장(DMZ) 3 3 2 3" xfId="2908"/>
    <cellStyle name="#_1.의장(DMZ) 3 3 2 3 2" xfId="2909"/>
    <cellStyle name="#_1.의장(DMZ) 3 3 2 3 2 2" xfId="2910"/>
    <cellStyle name="#_1.의장(DMZ) 3 3 2 3 2 3" xfId="2911"/>
    <cellStyle name="#_1.의장(DMZ) 3 3 2 3 3" xfId="2912"/>
    <cellStyle name="#_1.의장(DMZ) 3 3 2 3 4" xfId="2913"/>
    <cellStyle name="#_1.의장(DMZ) 3 3 2 4" xfId="2914"/>
    <cellStyle name="#_1.의장(DMZ) 3 3 2 4 2" xfId="2915"/>
    <cellStyle name="#_1.의장(DMZ) 3 3 2 4 2 2" xfId="2916"/>
    <cellStyle name="#_1.의장(DMZ) 3 3 2 4 2 3" xfId="2917"/>
    <cellStyle name="#_1.의장(DMZ) 3 3 2 4 3" xfId="2918"/>
    <cellStyle name="#_1.의장(DMZ) 3 3 2 4 4" xfId="2919"/>
    <cellStyle name="#_1.의장(DMZ) 3 3 2 5" xfId="2920"/>
    <cellStyle name="#_1.의장(DMZ) 3 3 2 5 2" xfId="2921"/>
    <cellStyle name="#_1.의장(DMZ) 3 3 2 5 2 2" xfId="2922"/>
    <cellStyle name="#_1.의장(DMZ) 3 3 2 5 2 3" xfId="2923"/>
    <cellStyle name="#_1.의장(DMZ) 3 3 2 5 3" xfId="2924"/>
    <cellStyle name="#_1.의장(DMZ) 3 3 2 5 4" xfId="2925"/>
    <cellStyle name="#_1.의장(DMZ) 3 3 2 6" xfId="2926"/>
    <cellStyle name="#_1.의장(DMZ) 3 3 2 6 2" xfId="2927"/>
    <cellStyle name="#_1.의장(DMZ) 3 3 2 6 3" xfId="2928"/>
    <cellStyle name="#_1.의장(DMZ) 3 3 2 7" xfId="2929"/>
    <cellStyle name="#_1.의장(DMZ) 3 3 2 8" xfId="2930"/>
    <cellStyle name="#_1.의장(DMZ) 3 3 3" xfId="2931"/>
    <cellStyle name="#_1.의장(DMZ) 3 3 3 2" xfId="2932"/>
    <cellStyle name="#_1.의장(DMZ) 3 3 3 2 2" xfId="2933"/>
    <cellStyle name="#_1.의장(DMZ) 3 3 3 2 3" xfId="2934"/>
    <cellStyle name="#_1.의장(DMZ) 3 3 3 3" xfId="2935"/>
    <cellStyle name="#_1.의장(DMZ) 3 3 3 4" xfId="2936"/>
    <cellStyle name="#_1.의장(DMZ) 3 3 4" xfId="2937"/>
    <cellStyle name="#_1.의장(DMZ) 3 3 4 2" xfId="2938"/>
    <cellStyle name="#_1.의장(DMZ) 3 3 4 2 2" xfId="2939"/>
    <cellStyle name="#_1.의장(DMZ) 3 3 4 2 3" xfId="2940"/>
    <cellStyle name="#_1.의장(DMZ) 3 3 4 3" xfId="2941"/>
    <cellStyle name="#_1.의장(DMZ) 3 3 4 4" xfId="2942"/>
    <cellStyle name="#_1.의장(DMZ) 3 3 5" xfId="2943"/>
    <cellStyle name="#_1.의장(DMZ) 3 3 5 2" xfId="2944"/>
    <cellStyle name="#_1.의장(DMZ) 3 3 5 2 2" xfId="2945"/>
    <cellStyle name="#_1.의장(DMZ) 3 3 5 2 3" xfId="2946"/>
    <cellStyle name="#_1.의장(DMZ) 3 3 5 3" xfId="2947"/>
    <cellStyle name="#_1.의장(DMZ) 3 3 5 4" xfId="2948"/>
    <cellStyle name="#_1.의장(DMZ) 3 3 6" xfId="2949"/>
    <cellStyle name="#_1.의장(DMZ) 3 3 6 2" xfId="2950"/>
    <cellStyle name="#_1.의장(DMZ) 3 3 6 2 2" xfId="2951"/>
    <cellStyle name="#_1.의장(DMZ) 3 3 6 2 3" xfId="2952"/>
    <cellStyle name="#_1.의장(DMZ) 3 3 6 3" xfId="2953"/>
    <cellStyle name="#_1.의장(DMZ) 3 3 6 4" xfId="2954"/>
    <cellStyle name="#_1.의장(DMZ) 3 3 7" xfId="2955"/>
    <cellStyle name="#_1.의장(DMZ) 3 3 7 2" xfId="2956"/>
    <cellStyle name="#_1.의장(DMZ) 3 3 7 3" xfId="2957"/>
    <cellStyle name="#_1.의장(DMZ) 3 3 8" xfId="2958"/>
    <cellStyle name="#_1.의장(DMZ) 3 3 9" xfId="2959"/>
    <cellStyle name="#_1.의장(DMZ) 3 4" xfId="2960"/>
    <cellStyle name="#_1.의장(DMZ) 3 4 2" xfId="2961"/>
    <cellStyle name="#_1.의장(DMZ) 3 4 2 2" xfId="2962"/>
    <cellStyle name="#_1.의장(DMZ) 3 4 2 3" xfId="2963"/>
    <cellStyle name="#_1.의장(DMZ) 3 4 3" xfId="2964"/>
    <cellStyle name="#_1.의장(DMZ) 3 4 4" xfId="2965"/>
    <cellStyle name="#_1.의장(DMZ) 3 5" xfId="2966"/>
    <cellStyle name="#_1.의장(DMZ) 3 5 2" xfId="2967"/>
    <cellStyle name="#_1.의장(DMZ) 3 5 2 2" xfId="2968"/>
    <cellStyle name="#_1.의장(DMZ) 3 5 2 3" xfId="2969"/>
    <cellStyle name="#_1.의장(DMZ) 3 5 3" xfId="2970"/>
    <cellStyle name="#_1.의장(DMZ) 3 5 4" xfId="2971"/>
    <cellStyle name="#_5.영상HW-3" xfId="2972"/>
    <cellStyle name="#_5.영상HW-3 2" xfId="2973"/>
    <cellStyle name="#_5.영상HW-3 2 2" xfId="2974"/>
    <cellStyle name="#_5.영상HW-3 2 2 2" xfId="2975"/>
    <cellStyle name="#_5.영상HW-3 2 2 2 2" xfId="2976"/>
    <cellStyle name="#_5.영상HW-3 2 2 2 2 2" xfId="2977"/>
    <cellStyle name="#_5.영상HW-3 2 2 2 2 2 2" xfId="2978"/>
    <cellStyle name="#_5.영상HW-3 2 2 2 2 2 3" xfId="2979"/>
    <cellStyle name="#_5.영상HW-3 2 2 2 2 3" xfId="2980"/>
    <cellStyle name="#_5.영상HW-3 2 2 2 2 4" xfId="2981"/>
    <cellStyle name="#_5.영상HW-3 2 2 2 3" xfId="2982"/>
    <cellStyle name="#_5.영상HW-3 2 2 2 3 2" xfId="2983"/>
    <cellStyle name="#_5.영상HW-3 2 2 2 3 2 2" xfId="2984"/>
    <cellStyle name="#_5.영상HW-3 2 2 2 3 2 3" xfId="2985"/>
    <cellStyle name="#_5.영상HW-3 2 2 2 3 3" xfId="2986"/>
    <cellStyle name="#_5.영상HW-3 2 2 2 3 4" xfId="2987"/>
    <cellStyle name="#_5.영상HW-3 2 2 2 4" xfId="2988"/>
    <cellStyle name="#_5.영상HW-3 2 2 2 4 2" xfId="2989"/>
    <cellStyle name="#_5.영상HW-3 2 2 2 4 2 2" xfId="2990"/>
    <cellStyle name="#_5.영상HW-3 2 2 2 4 2 3" xfId="2991"/>
    <cellStyle name="#_5.영상HW-3 2 2 2 4 3" xfId="2992"/>
    <cellStyle name="#_5.영상HW-3 2 2 2 4 4" xfId="2993"/>
    <cellStyle name="#_5.영상HW-3 2 2 2 5" xfId="2994"/>
    <cellStyle name="#_5.영상HW-3 2 2 2 5 2" xfId="2995"/>
    <cellStyle name="#_5.영상HW-3 2 2 2 5 2 2" xfId="2996"/>
    <cellStyle name="#_5.영상HW-3 2 2 2 5 2 3" xfId="2997"/>
    <cellStyle name="#_5.영상HW-3 2 2 2 5 3" xfId="2998"/>
    <cellStyle name="#_5.영상HW-3 2 2 2 5 4" xfId="2999"/>
    <cellStyle name="#_5.영상HW-3 2 2 2 6" xfId="3000"/>
    <cellStyle name="#_5.영상HW-3 2 2 2 6 2" xfId="3001"/>
    <cellStyle name="#_5.영상HW-3 2 2 2 6 3" xfId="3002"/>
    <cellStyle name="#_5.영상HW-3 2 2 2 7" xfId="3003"/>
    <cellStyle name="#_5.영상HW-3 2 2 2 8" xfId="3004"/>
    <cellStyle name="#_5.영상HW-3 2 2 3" xfId="3005"/>
    <cellStyle name="#_5.영상HW-3 2 2 3 2" xfId="3006"/>
    <cellStyle name="#_5.영상HW-3 2 2 3 2 2" xfId="3007"/>
    <cellStyle name="#_5.영상HW-3 2 2 3 2 2 2" xfId="3008"/>
    <cellStyle name="#_5.영상HW-3 2 2 3 2 2 3" xfId="3009"/>
    <cellStyle name="#_5.영상HW-3 2 2 3 2 3" xfId="3010"/>
    <cellStyle name="#_5.영상HW-3 2 2 3 2 4" xfId="3011"/>
    <cellStyle name="#_5.영상HW-3 2 2 3 3" xfId="3012"/>
    <cellStyle name="#_5.영상HW-3 2 2 3 3 2" xfId="3013"/>
    <cellStyle name="#_5.영상HW-3 2 2 3 3 2 2" xfId="3014"/>
    <cellStyle name="#_5.영상HW-3 2 2 3 3 2 3" xfId="3015"/>
    <cellStyle name="#_5.영상HW-3 2 2 3 3 3" xfId="3016"/>
    <cellStyle name="#_5.영상HW-3 2 2 3 3 4" xfId="3017"/>
    <cellStyle name="#_5.영상HW-3 2 2 3 4" xfId="3018"/>
    <cellStyle name="#_5.영상HW-3 2 2 3 4 2" xfId="3019"/>
    <cellStyle name="#_5.영상HW-3 2 2 3 4 2 2" xfId="3020"/>
    <cellStyle name="#_5.영상HW-3 2 2 3 4 2 3" xfId="3021"/>
    <cellStyle name="#_5.영상HW-3 2 2 3 4 3" xfId="3022"/>
    <cellStyle name="#_5.영상HW-3 2 2 3 4 4" xfId="3023"/>
    <cellStyle name="#_5.영상HW-3 2 2 3 5" xfId="3024"/>
    <cellStyle name="#_5.영상HW-3 2 2 3 5 2" xfId="3025"/>
    <cellStyle name="#_5.영상HW-3 2 2 3 5 2 2" xfId="3026"/>
    <cellStyle name="#_5.영상HW-3 2 2 3 5 2 3" xfId="3027"/>
    <cellStyle name="#_5.영상HW-3 2 2 3 5 3" xfId="3028"/>
    <cellStyle name="#_5.영상HW-3 2 2 3 5 4" xfId="3029"/>
    <cellStyle name="#_5.영상HW-3 2 2 3 6" xfId="3030"/>
    <cellStyle name="#_5.영상HW-3 2 2 3 6 2" xfId="3031"/>
    <cellStyle name="#_5.영상HW-3 2 2 3 6 3" xfId="3032"/>
    <cellStyle name="#_5.영상HW-3 2 2 3 7" xfId="3033"/>
    <cellStyle name="#_5.영상HW-3 2 2 3 8" xfId="3034"/>
    <cellStyle name="#_5.영상HW-3 2 3" xfId="3035"/>
    <cellStyle name="#_5.영상HW-3 2 3 2" xfId="3036"/>
    <cellStyle name="#_5.영상HW-3 2 3 2 2" xfId="3037"/>
    <cellStyle name="#_5.영상HW-3 2 3 2 2 2" xfId="3038"/>
    <cellStyle name="#_5.영상HW-3 2 3 2 2 2 2" xfId="3039"/>
    <cellStyle name="#_5.영상HW-3 2 3 2 2 2 3" xfId="3040"/>
    <cellStyle name="#_5.영상HW-3 2 3 2 2 3" xfId="3041"/>
    <cellStyle name="#_5.영상HW-3 2 3 2 2 4" xfId="3042"/>
    <cellStyle name="#_5.영상HW-3 2 3 2 3" xfId="3043"/>
    <cellStyle name="#_5.영상HW-3 2 3 2 3 2" xfId="3044"/>
    <cellStyle name="#_5.영상HW-3 2 3 2 3 2 2" xfId="3045"/>
    <cellStyle name="#_5.영상HW-3 2 3 2 3 2 3" xfId="3046"/>
    <cellStyle name="#_5.영상HW-3 2 3 2 3 3" xfId="3047"/>
    <cellStyle name="#_5.영상HW-3 2 3 2 3 4" xfId="3048"/>
    <cellStyle name="#_5.영상HW-3 2 3 2 4" xfId="3049"/>
    <cellStyle name="#_5.영상HW-3 2 3 2 4 2" xfId="3050"/>
    <cellStyle name="#_5.영상HW-3 2 3 2 4 2 2" xfId="3051"/>
    <cellStyle name="#_5.영상HW-3 2 3 2 4 2 3" xfId="3052"/>
    <cellStyle name="#_5.영상HW-3 2 3 2 4 3" xfId="3053"/>
    <cellStyle name="#_5.영상HW-3 2 3 2 4 4" xfId="3054"/>
    <cellStyle name="#_5.영상HW-3 2 3 2 5" xfId="3055"/>
    <cellStyle name="#_5.영상HW-3 2 3 2 5 2" xfId="3056"/>
    <cellStyle name="#_5.영상HW-3 2 3 2 5 2 2" xfId="3057"/>
    <cellStyle name="#_5.영상HW-3 2 3 2 5 2 3" xfId="3058"/>
    <cellStyle name="#_5.영상HW-3 2 3 2 5 3" xfId="3059"/>
    <cellStyle name="#_5.영상HW-3 2 3 2 5 4" xfId="3060"/>
    <cellStyle name="#_5.영상HW-3 2 3 2 6" xfId="3061"/>
    <cellStyle name="#_5.영상HW-3 2 3 2 6 2" xfId="3062"/>
    <cellStyle name="#_5.영상HW-3 2 3 2 6 3" xfId="3063"/>
    <cellStyle name="#_5.영상HW-3 2 3 2 7" xfId="3064"/>
    <cellStyle name="#_5.영상HW-3 2 3 2 8" xfId="3065"/>
    <cellStyle name="#_5.영상HW-3 2 3 3" xfId="3066"/>
    <cellStyle name="#_5.영상HW-3 2 3 3 2" xfId="3067"/>
    <cellStyle name="#_5.영상HW-3 2 3 3 2 2" xfId="3068"/>
    <cellStyle name="#_5.영상HW-3 2 3 3 2 3" xfId="3069"/>
    <cellStyle name="#_5.영상HW-3 2 3 3 3" xfId="3070"/>
    <cellStyle name="#_5.영상HW-3 2 3 3 4" xfId="3071"/>
    <cellStyle name="#_5.영상HW-3 2 3 4" xfId="3072"/>
    <cellStyle name="#_5.영상HW-3 2 3 4 2" xfId="3073"/>
    <cellStyle name="#_5.영상HW-3 2 3 4 2 2" xfId="3074"/>
    <cellStyle name="#_5.영상HW-3 2 3 4 2 3" xfId="3075"/>
    <cellStyle name="#_5.영상HW-3 2 3 4 3" xfId="3076"/>
    <cellStyle name="#_5.영상HW-3 2 3 4 4" xfId="3077"/>
    <cellStyle name="#_5.영상HW-3 2 3 5" xfId="3078"/>
    <cellStyle name="#_5.영상HW-3 2 3 5 2" xfId="3079"/>
    <cellStyle name="#_5.영상HW-3 2 3 5 2 2" xfId="3080"/>
    <cellStyle name="#_5.영상HW-3 2 3 5 2 3" xfId="3081"/>
    <cellStyle name="#_5.영상HW-3 2 3 5 3" xfId="3082"/>
    <cellStyle name="#_5.영상HW-3 2 3 5 4" xfId="3083"/>
    <cellStyle name="#_5.영상HW-3 2 3 6" xfId="3084"/>
    <cellStyle name="#_5.영상HW-3 2 3 6 2" xfId="3085"/>
    <cellStyle name="#_5.영상HW-3 2 3 6 2 2" xfId="3086"/>
    <cellStyle name="#_5.영상HW-3 2 3 6 2 3" xfId="3087"/>
    <cellStyle name="#_5.영상HW-3 2 3 6 3" xfId="3088"/>
    <cellStyle name="#_5.영상HW-3 2 3 6 4" xfId="3089"/>
    <cellStyle name="#_5.영상HW-3 2 3 7" xfId="3090"/>
    <cellStyle name="#_5.영상HW-3 2 3 7 2" xfId="3091"/>
    <cellStyle name="#_5.영상HW-3 2 3 7 3" xfId="3092"/>
    <cellStyle name="#_5.영상HW-3 2 3 8" xfId="3093"/>
    <cellStyle name="#_5.영상HW-3 2 3 9" xfId="3094"/>
    <cellStyle name="#_5.영상HW-3 2 4" xfId="3095"/>
    <cellStyle name="#_5.영상HW-3 2 4 2" xfId="3096"/>
    <cellStyle name="#_5.영상HW-3 2 4 2 2" xfId="3097"/>
    <cellStyle name="#_5.영상HW-3 2 4 2 3" xfId="3098"/>
    <cellStyle name="#_5.영상HW-3 2 4 3" xfId="3099"/>
    <cellStyle name="#_5.영상HW-3 2 4 4" xfId="3100"/>
    <cellStyle name="#_5.영상HW-3 2 5" xfId="3101"/>
    <cellStyle name="#_5.영상HW-3 2 5 2" xfId="3102"/>
    <cellStyle name="#_5.영상HW-3 2 5 2 2" xfId="3103"/>
    <cellStyle name="#_5.영상HW-3 2 5 2 3" xfId="3104"/>
    <cellStyle name="#_5.영상HW-3 2 5 3" xfId="3105"/>
    <cellStyle name="#_5.영상HW-3 2 5 4" xfId="3106"/>
    <cellStyle name="#_5.영상HW-3 3" xfId="3107"/>
    <cellStyle name="#_5.영상HW-3 3 2" xfId="3108"/>
    <cellStyle name="#_5.영상HW-3 3 2 2" xfId="3109"/>
    <cellStyle name="#_5.영상HW-3 3 2 2 2" xfId="3110"/>
    <cellStyle name="#_5.영상HW-3 3 2 2 2 2" xfId="3111"/>
    <cellStyle name="#_5.영상HW-3 3 2 2 2 2 2" xfId="3112"/>
    <cellStyle name="#_5.영상HW-3 3 2 2 2 2 3" xfId="3113"/>
    <cellStyle name="#_5.영상HW-3 3 2 2 2 3" xfId="3114"/>
    <cellStyle name="#_5.영상HW-3 3 2 2 2 4" xfId="3115"/>
    <cellStyle name="#_5.영상HW-3 3 2 2 3" xfId="3116"/>
    <cellStyle name="#_5.영상HW-3 3 2 2 3 2" xfId="3117"/>
    <cellStyle name="#_5.영상HW-3 3 2 2 3 2 2" xfId="3118"/>
    <cellStyle name="#_5.영상HW-3 3 2 2 3 2 3" xfId="3119"/>
    <cellStyle name="#_5.영상HW-3 3 2 2 3 3" xfId="3120"/>
    <cellStyle name="#_5.영상HW-3 3 2 2 3 4" xfId="3121"/>
    <cellStyle name="#_5.영상HW-3 3 2 2 4" xfId="3122"/>
    <cellStyle name="#_5.영상HW-3 3 2 2 4 2" xfId="3123"/>
    <cellStyle name="#_5.영상HW-3 3 2 2 4 2 2" xfId="3124"/>
    <cellStyle name="#_5.영상HW-3 3 2 2 4 2 3" xfId="3125"/>
    <cellStyle name="#_5.영상HW-3 3 2 2 4 3" xfId="3126"/>
    <cellStyle name="#_5.영상HW-3 3 2 2 4 4" xfId="3127"/>
    <cellStyle name="#_5.영상HW-3 3 2 2 5" xfId="3128"/>
    <cellStyle name="#_5.영상HW-3 3 2 2 5 2" xfId="3129"/>
    <cellStyle name="#_5.영상HW-3 3 2 2 5 2 2" xfId="3130"/>
    <cellStyle name="#_5.영상HW-3 3 2 2 5 2 3" xfId="3131"/>
    <cellStyle name="#_5.영상HW-3 3 2 2 5 3" xfId="3132"/>
    <cellStyle name="#_5.영상HW-3 3 2 2 5 4" xfId="3133"/>
    <cellStyle name="#_5.영상HW-3 3 2 2 6" xfId="3134"/>
    <cellStyle name="#_5.영상HW-3 3 2 2 6 2" xfId="3135"/>
    <cellStyle name="#_5.영상HW-3 3 2 2 6 3" xfId="3136"/>
    <cellStyle name="#_5.영상HW-3 3 2 2 7" xfId="3137"/>
    <cellStyle name="#_5.영상HW-3 3 2 2 8" xfId="3138"/>
    <cellStyle name="#_5.영상HW-3 3 2 3" xfId="3139"/>
    <cellStyle name="#_5.영상HW-3 3 2 3 2" xfId="3140"/>
    <cellStyle name="#_5.영상HW-3 3 2 3 2 2" xfId="3141"/>
    <cellStyle name="#_5.영상HW-3 3 2 3 2 2 2" xfId="3142"/>
    <cellStyle name="#_5.영상HW-3 3 2 3 2 2 3" xfId="3143"/>
    <cellStyle name="#_5.영상HW-3 3 2 3 2 3" xfId="3144"/>
    <cellStyle name="#_5.영상HW-3 3 2 3 2 4" xfId="3145"/>
    <cellStyle name="#_5.영상HW-3 3 2 3 3" xfId="3146"/>
    <cellStyle name="#_5.영상HW-3 3 2 3 3 2" xfId="3147"/>
    <cellStyle name="#_5.영상HW-3 3 2 3 3 2 2" xfId="3148"/>
    <cellStyle name="#_5.영상HW-3 3 2 3 3 2 3" xfId="3149"/>
    <cellStyle name="#_5.영상HW-3 3 2 3 3 3" xfId="3150"/>
    <cellStyle name="#_5.영상HW-3 3 2 3 3 4" xfId="3151"/>
    <cellStyle name="#_5.영상HW-3 3 2 3 4" xfId="3152"/>
    <cellStyle name="#_5.영상HW-3 3 2 3 4 2" xfId="3153"/>
    <cellStyle name="#_5.영상HW-3 3 2 3 4 2 2" xfId="3154"/>
    <cellStyle name="#_5.영상HW-3 3 2 3 4 2 3" xfId="3155"/>
    <cellStyle name="#_5.영상HW-3 3 2 3 4 3" xfId="3156"/>
    <cellStyle name="#_5.영상HW-3 3 2 3 4 4" xfId="3157"/>
    <cellStyle name="#_5.영상HW-3 3 2 3 5" xfId="3158"/>
    <cellStyle name="#_5.영상HW-3 3 2 3 5 2" xfId="3159"/>
    <cellStyle name="#_5.영상HW-3 3 2 3 5 2 2" xfId="3160"/>
    <cellStyle name="#_5.영상HW-3 3 2 3 5 2 3" xfId="3161"/>
    <cellStyle name="#_5.영상HW-3 3 2 3 5 3" xfId="3162"/>
    <cellStyle name="#_5.영상HW-3 3 2 3 5 4" xfId="3163"/>
    <cellStyle name="#_5.영상HW-3 3 2 3 6" xfId="3164"/>
    <cellStyle name="#_5.영상HW-3 3 2 3 6 2" xfId="3165"/>
    <cellStyle name="#_5.영상HW-3 3 2 3 6 3" xfId="3166"/>
    <cellStyle name="#_5.영상HW-3 3 2 3 7" xfId="3167"/>
    <cellStyle name="#_5.영상HW-3 3 2 3 8" xfId="3168"/>
    <cellStyle name="#_5.영상HW-3 3 3" xfId="3169"/>
    <cellStyle name="#_5.영상HW-3 3 3 2" xfId="3170"/>
    <cellStyle name="#_5.영상HW-3 3 3 2 2" xfId="3171"/>
    <cellStyle name="#_5.영상HW-3 3 3 2 2 2" xfId="3172"/>
    <cellStyle name="#_5.영상HW-3 3 3 2 2 2 2" xfId="3173"/>
    <cellStyle name="#_5.영상HW-3 3 3 2 2 2 3" xfId="3174"/>
    <cellStyle name="#_5.영상HW-3 3 3 2 2 3" xfId="3175"/>
    <cellStyle name="#_5.영상HW-3 3 3 2 2 4" xfId="3176"/>
    <cellStyle name="#_5.영상HW-3 3 3 2 3" xfId="3177"/>
    <cellStyle name="#_5.영상HW-3 3 3 2 3 2" xfId="3178"/>
    <cellStyle name="#_5.영상HW-3 3 3 2 3 2 2" xfId="3179"/>
    <cellStyle name="#_5.영상HW-3 3 3 2 3 2 3" xfId="3180"/>
    <cellStyle name="#_5.영상HW-3 3 3 2 3 3" xfId="3181"/>
    <cellStyle name="#_5.영상HW-3 3 3 2 3 4" xfId="3182"/>
    <cellStyle name="#_5.영상HW-3 3 3 2 4" xfId="3183"/>
    <cellStyle name="#_5.영상HW-3 3 3 2 4 2" xfId="3184"/>
    <cellStyle name="#_5.영상HW-3 3 3 2 4 2 2" xfId="3185"/>
    <cellStyle name="#_5.영상HW-3 3 3 2 4 2 3" xfId="3186"/>
    <cellStyle name="#_5.영상HW-3 3 3 2 4 3" xfId="3187"/>
    <cellStyle name="#_5.영상HW-3 3 3 2 4 4" xfId="3188"/>
    <cellStyle name="#_5.영상HW-3 3 3 2 5" xfId="3189"/>
    <cellStyle name="#_5.영상HW-3 3 3 2 5 2" xfId="3190"/>
    <cellStyle name="#_5.영상HW-3 3 3 2 5 2 2" xfId="3191"/>
    <cellStyle name="#_5.영상HW-3 3 3 2 5 2 3" xfId="3192"/>
    <cellStyle name="#_5.영상HW-3 3 3 2 5 3" xfId="3193"/>
    <cellStyle name="#_5.영상HW-3 3 3 2 5 4" xfId="3194"/>
    <cellStyle name="#_5.영상HW-3 3 3 2 6" xfId="3195"/>
    <cellStyle name="#_5.영상HW-3 3 3 2 6 2" xfId="3196"/>
    <cellStyle name="#_5.영상HW-3 3 3 2 6 3" xfId="3197"/>
    <cellStyle name="#_5.영상HW-3 3 3 2 7" xfId="3198"/>
    <cellStyle name="#_5.영상HW-3 3 3 2 8" xfId="3199"/>
    <cellStyle name="#_5.영상HW-3 3 3 3" xfId="3200"/>
    <cellStyle name="#_5.영상HW-3 3 3 3 2" xfId="3201"/>
    <cellStyle name="#_5.영상HW-3 3 3 3 2 2" xfId="3202"/>
    <cellStyle name="#_5.영상HW-3 3 3 3 2 3" xfId="3203"/>
    <cellStyle name="#_5.영상HW-3 3 3 3 3" xfId="3204"/>
    <cellStyle name="#_5.영상HW-3 3 3 3 4" xfId="3205"/>
    <cellStyle name="#_5.영상HW-3 3 3 4" xfId="3206"/>
    <cellStyle name="#_5.영상HW-3 3 3 4 2" xfId="3207"/>
    <cellStyle name="#_5.영상HW-3 3 3 4 2 2" xfId="3208"/>
    <cellStyle name="#_5.영상HW-3 3 3 4 2 3" xfId="3209"/>
    <cellStyle name="#_5.영상HW-3 3 3 4 3" xfId="3210"/>
    <cellStyle name="#_5.영상HW-3 3 3 4 4" xfId="3211"/>
    <cellStyle name="#_5.영상HW-3 3 3 5" xfId="3212"/>
    <cellStyle name="#_5.영상HW-3 3 3 5 2" xfId="3213"/>
    <cellStyle name="#_5.영상HW-3 3 3 5 2 2" xfId="3214"/>
    <cellStyle name="#_5.영상HW-3 3 3 5 2 3" xfId="3215"/>
    <cellStyle name="#_5.영상HW-3 3 3 5 3" xfId="3216"/>
    <cellStyle name="#_5.영상HW-3 3 3 5 4" xfId="3217"/>
    <cellStyle name="#_5.영상HW-3 3 3 6" xfId="3218"/>
    <cellStyle name="#_5.영상HW-3 3 3 6 2" xfId="3219"/>
    <cellStyle name="#_5.영상HW-3 3 3 6 2 2" xfId="3220"/>
    <cellStyle name="#_5.영상HW-3 3 3 6 2 3" xfId="3221"/>
    <cellStyle name="#_5.영상HW-3 3 3 6 3" xfId="3222"/>
    <cellStyle name="#_5.영상HW-3 3 3 6 4" xfId="3223"/>
    <cellStyle name="#_5.영상HW-3 3 3 7" xfId="3224"/>
    <cellStyle name="#_5.영상HW-3 3 3 7 2" xfId="3225"/>
    <cellStyle name="#_5.영상HW-3 3 3 7 3" xfId="3226"/>
    <cellStyle name="#_5.영상HW-3 3 3 8" xfId="3227"/>
    <cellStyle name="#_5.영상HW-3 3 3 9" xfId="3228"/>
    <cellStyle name="#_5.영상HW-3 3 4" xfId="3229"/>
    <cellStyle name="#_5.영상HW-3 3 4 2" xfId="3230"/>
    <cellStyle name="#_5.영상HW-3 3 4 2 2" xfId="3231"/>
    <cellStyle name="#_5.영상HW-3 3 4 2 3" xfId="3232"/>
    <cellStyle name="#_5.영상HW-3 3 4 3" xfId="3233"/>
    <cellStyle name="#_5.영상HW-3 3 4 4" xfId="3234"/>
    <cellStyle name="#_5.영상HW-3 3 5" xfId="3235"/>
    <cellStyle name="#_5.영상HW-3 3 5 2" xfId="3236"/>
    <cellStyle name="#_5.영상HW-3 3 5 2 2" xfId="3237"/>
    <cellStyle name="#_5.영상HW-3 3 5 2 3" xfId="3238"/>
    <cellStyle name="#_5.영상HW-3 3 5 3" xfId="3239"/>
    <cellStyle name="#_5.영상HW-3 3 5 4" xfId="3240"/>
    <cellStyle name="#_5.영상HW-3_1. 의장-1" xfId="3241"/>
    <cellStyle name="#_5.영상HW-3_1. 의장-1 2" xfId="3242"/>
    <cellStyle name="#_5.영상HW-3_1. 의장-1 2 2" xfId="3243"/>
    <cellStyle name="#_5.영상HW-3_1. 의장-1 2 2 2" xfId="3244"/>
    <cellStyle name="#_5.영상HW-3_1. 의장-1 2 2 2 2" xfId="3245"/>
    <cellStyle name="#_5.영상HW-3_1. 의장-1 2 2 2 2 2" xfId="3246"/>
    <cellStyle name="#_5.영상HW-3_1. 의장-1 2 2 2 2 2 2" xfId="3247"/>
    <cellStyle name="#_5.영상HW-3_1. 의장-1 2 2 2 2 2 3" xfId="3248"/>
    <cellStyle name="#_5.영상HW-3_1. 의장-1 2 2 2 2 3" xfId="3249"/>
    <cellStyle name="#_5.영상HW-3_1. 의장-1 2 2 2 2 4" xfId="3250"/>
    <cellStyle name="#_5.영상HW-3_1. 의장-1 2 2 2 3" xfId="3251"/>
    <cellStyle name="#_5.영상HW-3_1. 의장-1 2 2 2 3 2" xfId="3252"/>
    <cellStyle name="#_5.영상HW-3_1. 의장-1 2 2 2 3 2 2" xfId="3253"/>
    <cellStyle name="#_5.영상HW-3_1. 의장-1 2 2 2 3 2 3" xfId="3254"/>
    <cellStyle name="#_5.영상HW-3_1. 의장-1 2 2 2 3 3" xfId="3255"/>
    <cellStyle name="#_5.영상HW-3_1. 의장-1 2 2 2 3 4" xfId="3256"/>
    <cellStyle name="#_5.영상HW-3_1. 의장-1 2 2 2 4" xfId="3257"/>
    <cellStyle name="#_5.영상HW-3_1. 의장-1 2 2 2 4 2" xfId="3258"/>
    <cellStyle name="#_5.영상HW-3_1. 의장-1 2 2 2 4 2 2" xfId="3259"/>
    <cellStyle name="#_5.영상HW-3_1. 의장-1 2 2 2 4 2 3" xfId="3260"/>
    <cellStyle name="#_5.영상HW-3_1. 의장-1 2 2 2 4 3" xfId="3261"/>
    <cellStyle name="#_5.영상HW-3_1. 의장-1 2 2 2 4 4" xfId="3262"/>
    <cellStyle name="#_5.영상HW-3_1. 의장-1 2 2 2 5" xfId="3263"/>
    <cellStyle name="#_5.영상HW-3_1. 의장-1 2 2 2 5 2" xfId="3264"/>
    <cellStyle name="#_5.영상HW-3_1. 의장-1 2 2 2 5 2 2" xfId="3265"/>
    <cellStyle name="#_5.영상HW-3_1. 의장-1 2 2 2 5 2 3" xfId="3266"/>
    <cellStyle name="#_5.영상HW-3_1. 의장-1 2 2 2 5 3" xfId="3267"/>
    <cellStyle name="#_5.영상HW-3_1. 의장-1 2 2 2 5 4" xfId="3268"/>
    <cellStyle name="#_5.영상HW-3_1. 의장-1 2 2 2 6" xfId="3269"/>
    <cellStyle name="#_5.영상HW-3_1. 의장-1 2 2 2 6 2" xfId="3270"/>
    <cellStyle name="#_5.영상HW-3_1. 의장-1 2 2 2 6 3" xfId="3271"/>
    <cellStyle name="#_5.영상HW-3_1. 의장-1 2 2 2 7" xfId="3272"/>
    <cellStyle name="#_5.영상HW-3_1. 의장-1 2 2 2 8" xfId="3273"/>
    <cellStyle name="#_5.영상HW-3_1. 의장-1 2 2 3" xfId="3274"/>
    <cellStyle name="#_5.영상HW-3_1. 의장-1 2 2 3 2" xfId="3275"/>
    <cellStyle name="#_5.영상HW-3_1. 의장-1 2 2 3 2 2" xfId="3276"/>
    <cellStyle name="#_5.영상HW-3_1. 의장-1 2 2 3 2 2 2" xfId="3277"/>
    <cellStyle name="#_5.영상HW-3_1. 의장-1 2 2 3 2 2 3" xfId="3278"/>
    <cellStyle name="#_5.영상HW-3_1. 의장-1 2 2 3 2 3" xfId="3279"/>
    <cellStyle name="#_5.영상HW-3_1. 의장-1 2 2 3 2 4" xfId="3280"/>
    <cellStyle name="#_5.영상HW-3_1. 의장-1 2 2 3 3" xfId="3281"/>
    <cellStyle name="#_5.영상HW-3_1. 의장-1 2 2 3 3 2" xfId="3282"/>
    <cellStyle name="#_5.영상HW-3_1. 의장-1 2 2 3 3 2 2" xfId="3283"/>
    <cellStyle name="#_5.영상HW-3_1. 의장-1 2 2 3 3 2 3" xfId="3284"/>
    <cellStyle name="#_5.영상HW-3_1. 의장-1 2 2 3 3 3" xfId="3285"/>
    <cellStyle name="#_5.영상HW-3_1. 의장-1 2 2 3 3 4" xfId="3286"/>
    <cellStyle name="#_5.영상HW-3_1. 의장-1 2 2 3 4" xfId="3287"/>
    <cellStyle name="#_5.영상HW-3_1. 의장-1 2 2 3 4 2" xfId="3288"/>
    <cellStyle name="#_5.영상HW-3_1. 의장-1 2 2 3 4 2 2" xfId="3289"/>
    <cellStyle name="#_5.영상HW-3_1. 의장-1 2 2 3 4 2 3" xfId="3290"/>
    <cellStyle name="#_5.영상HW-3_1. 의장-1 2 2 3 4 3" xfId="3291"/>
    <cellStyle name="#_5.영상HW-3_1. 의장-1 2 2 3 4 4" xfId="3292"/>
    <cellStyle name="#_5.영상HW-3_1. 의장-1 2 2 3 5" xfId="3293"/>
    <cellStyle name="#_5.영상HW-3_1. 의장-1 2 2 3 5 2" xfId="3294"/>
    <cellStyle name="#_5.영상HW-3_1. 의장-1 2 2 3 5 2 2" xfId="3295"/>
    <cellStyle name="#_5.영상HW-3_1. 의장-1 2 2 3 5 2 3" xfId="3296"/>
    <cellStyle name="#_5.영상HW-3_1. 의장-1 2 2 3 5 3" xfId="3297"/>
    <cellStyle name="#_5.영상HW-3_1. 의장-1 2 2 3 5 4" xfId="3298"/>
    <cellStyle name="#_5.영상HW-3_1. 의장-1 2 2 3 6" xfId="3299"/>
    <cellStyle name="#_5.영상HW-3_1. 의장-1 2 2 3 6 2" xfId="3300"/>
    <cellStyle name="#_5.영상HW-3_1. 의장-1 2 2 3 6 3" xfId="3301"/>
    <cellStyle name="#_5.영상HW-3_1. 의장-1 2 2 3 7" xfId="3302"/>
    <cellStyle name="#_5.영상HW-3_1. 의장-1 2 2 3 8" xfId="3303"/>
    <cellStyle name="#_5.영상HW-3_1. 의장-1 2 3" xfId="3304"/>
    <cellStyle name="#_5.영상HW-3_1. 의장-1 2 3 2" xfId="3305"/>
    <cellStyle name="#_5.영상HW-3_1. 의장-1 2 3 2 2" xfId="3306"/>
    <cellStyle name="#_5.영상HW-3_1. 의장-1 2 3 2 2 2" xfId="3307"/>
    <cellStyle name="#_5.영상HW-3_1. 의장-1 2 3 2 2 2 2" xfId="3308"/>
    <cellStyle name="#_5.영상HW-3_1. 의장-1 2 3 2 2 2 3" xfId="3309"/>
    <cellStyle name="#_5.영상HW-3_1. 의장-1 2 3 2 2 3" xfId="3310"/>
    <cellStyle name="#_5.영상HW-3_1. 의장-1 2 3 2 2 4" xfId="3311"/>
    <cellStyle name="#_5.영상HW-3_1. 의장-1 2 3 2 3" xfId="3312"/>
    <cellStyle name="#_5.영상HW-3_1. 의장-1 2 3 2 3 2" xfId="3313"/>
    <cellStyle name="#_5.영상HW-3_1. 의장-1 2 3 2 3 2 2" xfId="3314"/>
    <cellStyle name="#_5.영상HW-3_1. 의장-1 2 3 2 3 2 3" xfId="3315"/>
    <cellStyle name="#_5.영상HW-3_1. 의장-1 2 3 2 3 3" xfId="3316"/>
    <cellStyle name="#_5.영상HW-3_1. 의장-1 2 3 2 3 4" xfId="3317"/>
    <cellStyle name="#_5.영상HW-3_1. 의장-1 2 3 2 4" xfId="3318"/>
    <cellStyle name="#_5.영상HW-3_1. 의장-1 2 3 2 4 2" xfId="3319"/>
    <cellStyle name="#_5.영상HW-3_1. 의장-1 2 3 2 4 2 2" xfId="3320"/>
    <cellStyle name="#_5.영상HW-3_1. 의장-1 2 3 2 4 2 3" xfId="3321"/>
    <cellStyle name="#_5.영상HW-3_1. 의장-1 2 3 2 4 3" xfId="3322"/>
    <cellStyle name="#_5.영상HW-3_1. 의장-1 2 3 2 4 4" xfId="3323"/>
    <cellStyle name="#_5.영상HW-3_1. 의장-1 2 3 2 5" xfId="3324"/>
    <cellStyle name="#_5.영상HW-3_1. 의장-1 2 3 2 5 2" xfId="3325"/>
    <cellStyle name="#_5.영상HW-3_1. 의장-1 2 3 2 5 2 2" xfId="3326"/>
    <cellStyle name="#_5.영상HW-3_1. 의장-1 2 3 2 5 2 3" xfId="3327"/>
    <cellStyle name="#_5.영상HW-3_1. 의장-1 2 3 2 5 3" xfId="3328"/>
    <cellStyle name="#_5.영상HW-3_1. 의장-1 2 3 2 5 4" xfId="3329"/>
    <cellStyle name="#_5.영상HW-3_1. 의장-1 2 3 2 6" xfId="3330"/>
    <cellStyle name="#_5.영상HW-3_1. 의장-1 2 3 2 6 2" xfId="3331"/>
    <cellStyle name="#_5.영상HW-3_1. 의장-1 2 3 2 6 3" xfId="3332"/>
    <cellStyle name="#_5.영상HW-3_1. 의장-1 2 3 2 7" xfId="3333"/>
    <cellStyle name="#_5.영상HW-3_1. 의장-1 2 3 2 8" xfId="3334"/>
    <cellStyle name="#_5.영상HW-3_1. 의장-1 2 3 3" xfId="3335"/>
    <cellStyle name="#_5.영상HW-3_1. 의장-1 2 3 3 2" xfId="3336"/>
    <cellStyle name="#_5.영상HW-3_1. 의장-1 2 3 3 2 2" xfId="3337"/>
    <cellStyle name="#_5.영상HW-3_1. 의장-1 2 3 3 2 3" xfId="3338"/>
    <cellStyle name="#_5.영상HW-3_1. 의장-1 2 3 3 3" xfId="3339"/>
    <cellStyle name="#_5.영상HW-3_1. 의장-1 2 3 3 4" xfId="3340"/>
    <cellStyle name="#_5.영상HW-3_1. 의장-1 2 3 4" xfId="3341"/>
    <cellStyle name="#_5.영상HW-3_1. 의장-1 2 3 4 2" xfId="3342"/>
    <cellStyle name="#_5.영상HW-3_1. 의장-1 2 3 4 2 2" xfId="3343"/>
    <cellStyle name="#_5.영상HW-3_1. 의장-1 2 3 4 2 3" xfId="3344"/>
    <cellStyle name="#_5.영상HW-3_1. 의장-1 2 3 4 3" xfId="3345"/>
    <cellStyle name="#_5.영상HW-3_1. 의장-1 2 3 4 4" xfId="3346"/>
    <cellStyle name="#_5.영상HW-3_1. 의장-1 2 3 5" xfId="3347"/>
    <cellStyle name="#_5.영상HW-3_1. 의장-1 2 3 5 2" xfId="3348"/>
    <cellStyle name="#_5.영상HW-3_1. 의장-1 2 3 5 2 2" xfId="3349"/>
    <cellStyle name="#_5.영상HW-3_1. 의장-1 2 3 5 2 3" xfId="3350"/>
    <cellStyle name="#_5.영상HW-3_1. 의장-1 2 3 5 3" xfId="3351"/>
    <cellStyle name="#_5.영상HW-3_1. 의장-1 2 3 5 4" xfId="3352"/>
    <cellStyle name="#_5.영상HW-3_1. 의장-1 2 3 6" xfId="3353"/>
    <cellStyle name="#_5.영상HW-3_1. 의장-1 2 3 6 2" xfId="3354"/>
    <cellStyle name="#_5.영상HW-3_1. 의장-1 2 3 6 2 2" xfId="3355"/>
    <cellStyle name="#_5.영상HW-3_1. 의장-1 2 3 6 2 3" xfId="3356"/>
    <cellStyle name="#_5.영상HW-3_1. 의장-1 2 3 6 3" xfId="3357"/>
    <cellStyle name="#_5.영상HW-3_1. 의장-1 2 3 6 4" xfId="3358"/>
    <cellStyle name="#_5.영상HW-3_1. 의장-1 2 3 7" xfId="3359"/>
    <cellStyle name="#_5.영상HW-3_1. 의장-1 2 3 7 2" xfId="3360"/>
    <cellStyle name="#_5.영상HW-3_1. 의장-1 2 3 7 3" xfId="3361"/>
    <cellStyle name="#_5.영상HW-3_1. 의장-1 2 3 8" xfId="3362"/>
    <cellStyle name="#_5.영상HW-3_1. 의장-1 2 3 9" xfId="3363"/>
    <cellStyle name="#_5.영상HW-3_1. 의장-1 2 4" xfId="3364"/>
    <cellStyle name="#_5.영상HW-3_1. 의장-1 2 4 2" xfId="3365"/>
    <cellStyle name="#_5.영상HW-3_1. 의장-1 2 4 2 2" xfId="3366"/>
    <cellStyle name="#_5.영상HW-3_1. 의장-1 2 4 2 3" xfId="3367"/>
    <cellStyle name="#_5.영상HW-3_1. 의장-1 2 4 3" xfId="3368"/>
    <cellStyle name="#_5.영상HW-3_1. 의장-1 2 4 4" xfId="3369"/>
    <cellStyle name="#_5.영상HW-3_1. 의장-1 2 5" xfId="3370"/>
    <cellStyle name="#_5.영상HW-3_1. 의장-1 2 5 2" xfId="3371"/>
    <cellStyle name="#_5.영상HW-3_1. 의장-1 2 5 2 2" xfId="3372"/>
    <cellStyle name="#_5.영상HW-3_1. 의장-1 2 5 2 3" xfId="3373"/>
    <cellStyle name="#_5.영상HW-3_1. 의장-1 2 5 3" xfId="3374"/>
    <cellStyle name="#_5.영상HW-3_1. 의장-1 2 5 4" xfId="3375"/>
    <cellStyle name="#_5.영상HW-3_1. 의장-1 3" xfId="3376"/>
    <cellStyle name="#_5.영상HW-3_1. 의장-1 3 2" xfId="3377"/>
    <cellStyle name="#_5.영상HW-3_1. 의장-1 3 2 2" xfId="3378"/>
    <cellStyle name="#_5.영상HW-3_1. 의장-1 3 2 2 2" xfId="3379"/>
    <cellStyle name="#_5.영상HW-3_1. 의장-1 3 2 2 2 2" xfId="3380"/>
    <cellStyle name="#_5.영상HW-3_1. 의장-1 3 2 2 2 2 2" xfId="3381"/>
    <cellStyle name="#_5.영상HW-3_1. 의장-1 3 2 2 2 2 3" xfId="3382"/>
    <cellStyle name="#_5.영상HW-3_1. 의장-1 3 2 2 2 3" xfId="3383"/>
    <cellStyle name="#_5.영상HW-3_1. 의장-1 3 2 2 2 4" xfId="3384"/>
    <cellStyle name="#_5.영상HW-3_1. 의장-1 3 2 2 3" xfId="3385"/>
    <cellStyle name="#_5.영상HW-3_1. 의장-1 3 2 2 3 2" xfId="3386"/>
    <cellStyle name="#_5.영상HW-3_1. 의장-1 3 2 2 3 2 2" xfId="3387"/>
    <cellStyle name="#_5.영상HW-3_1. 의장-1 3 2 2 3 2 3" xfId="3388"/>
    <cellStyle name="#_5.영상HW-3_1. 의장-1 3 2 2 3 3" xfId="3389"/>
    <cellStyle name="#_5.영상HW-3_1. 의장-1 3 2 2 3 4" xfId="3390"/>
    <cellStyle name="#_5.영상HW-3_1. 의장-1 3 2 2 4" xfId="3391"/>
    <cellStyle name="#_5.영상HW-3_1. 의장-1 3 2 2 4 2" xfId="3392"/>
    <cellStyle name="#_5.영상HW-3_1. 의장-1 3 2 2 4 2 2" xfId="3393"/>
    <cellStyle name="#_5.영상HW-3_1. 의장-1 3 2 2 4 2 3" xfId="3394"/>
    <cellStyle name="#_5.영상HW-3_1. 의장-1 3 2 2 4 3" xfId="3395"/>
    <cellStyle name="#_5.영상HW-3_1. 의장-1 3 2 2 4 4" xfId="3396"/>
    <cellStyle name="#_5.영상HW-3_1. 의장-1 3 2 2 5" xfId="3397"/>
    <cellStyle name="#_5.영상HW-3_1. 의장-1 3 2 2 5 2" xfId="3398"/>
    <cellStyle name="#_5.영상HW-3_1. 의장-1 3 2 2 5 2 2" xfId="3399"/>
    <cellStyle name="#_5.영상HW-3_1. 의장-1 3 2 2 5 2 3" xfId="3400"/>
    <cellStyle name="#_5.영상HW-3_1. 의장-1 3 2 2 5 3" xfId="3401"/>
    <cellStyle name="#_5.영상HW-3_1. 의장-1 3 2 2 5 4" xfId="3402"/>
    <cellStyle name="#_5.영상HW-3_1. 의장-1 3 2 2 6" xfId="3403"/>
    <cellStyle name="#_5.영상HW-3_1. 의장-1 3 2 2 6 2" xfId="3404"/>
    <cellStyle name="#_5.영상HW-3_1. 의장-1 3 2 2 6 3" xfId="3405"/>
    <cellStyle name="#_5.영상HW-3_1. 의장-1 3 2 2 7" xfId="3406"/>
    <cellStyle name="#_5.영상HW-3_1. 의장-1 3 2 2 8" xfId="3407"/>
    <cellStyle name="#_5.영상HW-3_1. 의장-1 3 2 3" xfId="3408"/>
    <cellStyle name="#_5.영상HW-3_1. 의장-1 3 2 3 2" xfId="3409"/>
    <cellStyle name="#_5.영상HW-3_1. 의장-1 3 2 3 2 2" xfId="3410"/>
    <cellStyle name="#_5.영상HW-3_1. 의장-1 3 2 3 2 2 2" xfId="3411"/>
    <cellStyle name="#_5.영상HW-3_1. 의장-1 3 2 3 2 2 3" xfId="3412"/>
    <cellStyle name="#_5.영상HW-3_1. 의장-1 3 2 3 2 3" xfId="3413"/>
    <cellStyle name="#_5.영상HW-3_1. 의장-1 3 2 3 2 4" xfId="3414"/>
    <cellStyle name="#_5.영상HW-3_1. 의장-1 3 2 3 3" xfId="3415"/>
    <cellStyle name="#_5.영상HW-3_1. 의장-1 3 2 3 3 2" xfId="3416"/>
    <cellStyle name="#_5.영상HW-3_1. 의장-1 3 2 3 3 2 2" xfId="3417"/>
    <cellStyle name="#_5.영상HW-3_1. 의장-1 3 2 3 3 2 3" xfId="3418"/>
    <cellStyle name="#_5.영상HW-3_1. 의장-1 3 2 3 3 3" xfId="3419"/>
    <cellStyle name="#_5.영상HW-3_1. 의장-1 3 2 3 3 4" xfId="3420"/>
    <cellStyle name="#_5.영상HW-3_1. 의장-1 3 2 3 4" xfId="3421"/>
    <cellStyle name="#_5.영상HW-3_1. 의장-1 3 2 3 4 2" xfId="3422"/>
    <cellStyle name="#_5.영상HW-3_1. 의장-1 3 2 3 4 2 2" xfId="3423"/>
    <cellStyle name="#_5.영상HW-3_1. 의장-1 3 2 3 4 2 3" xfId="3424"/>
    <cellStyle name="#_5.영상HW-3_1. 의장-1 3 2 3 4 3" xfId="3425"/>
    <cellStyle name="#_5.영상HW-3_1. 의장-1 3 2 3 4 4" xfId="3426"/>
    <cellStyle name="#_5.영상HW-3_1. 의장-1 3 2 3 5" xfId="3427"/>
    <cellStyle name="#_5.영상HW-3_1. 의장-1 3 2 3 5 2" xfId="3428"/>
    <cellStyle name="#_5.영상HW-3_1. 의장-1 3 2 3 5 2 2" xfId="3429"/>
    <cellStyle name="#_5.영상HW-3_1. 의장-1 3 2 3 5 2 3" xfId="3430"/>
    <cellStyle name="#_5.영상HW-3_1. 의장-1 3 2 3 5 3" xfId="3431"/>
    <cellStyle name="#_5.영상HW-3_1. 의장-1 3 2 3 5 4" xfId="3432"/>
    <cellStyle name="#_5.영상HW-3_1. 의장-1 3 2 3 6" xfId="3433"/>
    <cellStyle name="#_5.영상HW-3_1. 의장-1 3 2 3 6 2" xfId="3434"/>
    <cellStyle name="#_5.영상HW-3_1. 의장-1 3 2 3 6 3" xfId="3435"/>
    <cellStyle name="#_5.영상HW-3_1. 의장-1 3 2 3 7" xfId="3436"/>
    <cellStyle name="#_5.영상HW-3_1. 의장-1 3 2 3 8" xfId="3437"/>
    <cellStyle name="#_5.영상HW-3_1. 의장-1 3 3" xfId="3438"/>
    <cellStyle name="#_5.영상HW-3_1. 의장-1 3 3 2" xfId="3439"/>
    <cellStyle name="#_5.영상HW-3_1. 의장-1 3 3 2 2" xfId="3440"/>
    <cellStyle name="#_5.영상HW-3_1. 의장-1 3 3 2 2 2" xfId="3441"/>
    <cellStyle name="#_5.영상HW-3_1. 의장-1 3 3 2 2 2 2" xfId="3442"/>
    <cellStyle name="#_5.영상HW-3_1. 의장-1 3 3 2 2 2 3" xfId="3443"/>
    <cellStyle name="#_5.영상HW-3_1. 의장-1 3 3 2 2 3" xfId="3444"/>
    <cellStyle name="#_5.영상HW-3_1. 의장-1 3 3 2 2 4" xfId="3445"/>
    <cellStyle name="#_5.영상HW-3_1. 의장-1 3 3 2 3" xfId="3446"/>
    <cellStyle name="#_5.영상HW-3_1. 의장-1 3 3 2 3 2" xfId="3447"/>
    <cellStyle name="#_5.영상HW-3_1. 의장-1 3 3 2 3 2 2" xfId="3448"/>
    <cellStyle name="#_5.영상HW-3_1. 의장-1 3 3 2 3 2 3" xfId="3449"/>
    <cellStyle name="#_5.영상HW-3_1. 의장-1 3 3 2 3 3" xfId="3450"/>
    <cellStyle name="#_5.영상HW-3_1. 의장-1 3 3 2 3 4" xfId="3451"/>
    <cellStyle name="#_5.영상HW-3_1. 의장-1 3 3 2 4" xfId="3452"/>
    <cellStyle name="#_5.영상HW-3_1. 의장-1 3 3 2 4 2" xfId="3453"/>
    <cellStyle name="#_5.영상HW-3_1. 의장-1 3 3 2 4 2 2" xfId="3454"/>
    <cellStyle name="#_5.영상HW-3_1. 의장-1 3 3 2 4 2 3" xfId="3455"/>
    <cellStyle name="#_5.영상HW-3_1. 의장-1 3 3 2 4 3" xfId="3456"/>
    <cellStyle name="#_5.영상HW-3_1. 의장-1 3 3 2 4 4" xfId="3457"/>
    <cellStyle name="#_5.영상HW-3_1. 의장-1 3 3 2 5" xfId="3458"/>
    <cellStyle name="#_5.영상HW-3_1. 의장-1 3 3 2 5 2" xfId="3459"/>
    <cellStyle name="#_5.영상HW-3_1. 의장-1 3 3 2 5 2 2" xfId="3460"/>
    <cellStyle name="#_5.영상HW-3_1. 의장-1 3 3 2 5 2 3" xfId="3461"/>
    <cellStyle name="#_5.영상HW-3_1. 의장-1 3 3 2 5 3" xfId="3462"/>
    <cellStyle name="#_5.영상HW-3_1. 의장-1 3 3 2 5 4" xfId="3463"/>
    <cellStyle name="#_5.영상HW-3_1. 의장-1 3 3 2 6" xfId="3464"/>
    <cellStyle name="#_5.영상HW-3_1. 의장-1 3 3 2 6 2" xfId="3465"/>
    <cellStyle name="#_5.영상HW-3_1. 의장-1 3 3 2 6 3" xfId="3466"/>
    <cellStyle name="#_5.영상HW-3_1. 의장-1 3 3 2 7" xfId="3467"/>
    <cellStyle name="#_5.영상HW-3_1. 의장-1 3 3 2 8" xfId="3468"/>
    <cellStyle name="#_5.영상HW-3_1. 의장-1 3 3 3" xfId="3469"/>
    <cellStyle name="#_5.영상HW-3_1. 의장-1 3 3 3 2" xfId="3470"/>
    <cellStyle name="#_5.영상HW-3_1. 의장-1 3 3 3 2 2" xfId="3471"/>
    <cellStyle name="#_5.영상HW-3_1. 의장-1 3 3 3 2 3" xfId="3472"/>
    <cellStyle name="#_5.영상HW-3_1. 의장-1 3 3 3 3" xfId="3473"/>
    <cellStyle name="#_5.영상HW-3_1. 의장-1 3 3 3 4" xfId="3474"/>
    <cellStyle name="#_5.영상HW-3_1. 의장-1 3 3 4" xfId="3475"/>
    <cellStyle name="#_5.영상HW-3_1. 의장-1 3 3 4 2" xfId="3476"/>
    <cellStyle name="#_5.영상HW-3_1. 의장-1 3 3 4 2 2" xfId="3477"/>
    <cellStyle name="#_5.영상HW-3_1. 의장-1 3 3 4 2 3" xfId="3478"/>
    <cellStyle name="#_5.영상HW-3_1. 의장-1 3 3 4 3" xfId="3479"/>
    <cellStyle name="#_5.영상HW-3_1. 의장-1 3 3 4 4" xfId="3480"/>
    <cellStyle name="#_5.영상HW-3_1. 의장-1 3 3 5" xfId="3481"/>
    <cellStyle name="#_5.영상HW-3_1. 의장-1 3 3 5 2" xfId="3482"/>
    <cellStyle name="#_5.영상HW-3_1. 의장-1 3 3 5 2 2" xfId="3483"/>
    <cellStyle name="#_5.영상HW-3_1. 의장-1 3 3 5 2 3" xfId="3484"/>
    <cellStyle name="#_5.영상HW-3_1. 의장-1 3 3 5 3" xfId="3485"/>
    <cellStyle name="#_5.영상HW-3_1. 의장-1 3 3 5 4" xfId="3486"/>
    <cellStyle name="#_5.영상HW-3_1. 의장-1 3 3 6" xfId="3487"/>
    <cellStyle name="#_5.영상HW-3_1. 의장-1 3 3 6 2" xfId="3488"/>
    <cellStyle name="#_5.영상HW-3_1. 의장-1 3 3 6 2 2" xfId="3489"/>
    <cellStyle name="#_5.영상HW-3_1. 의장-1 3 3 6 2 3" xfId="3490"/>
    <cellStyle name="#_5.영상HW-3_1. 의장-1 3 3 6 3" xfId="3491"/>
    <cellStyle name="#_5.영상HW-3_1. 의장-1 3 3 6 4" xfId="3492"/>
    <cellStyle name="#_5.영상HW-3_1. 의장-1 3 3 7" xfId="3493"/>
    <cellStyle name="#_5.영상HW-3_1. 의장-1 3 3 7 2" xfId="3494"/>
    <cellStyle name="#_5.영상HW-3_1. 의장-1 3 3 7 3" xfId="3495"/>
    <cellStyle name="#_5.영상HW-3_1. 의장-1 3 3 8" xfId="3496"/>
    <cellStyle name="#_5.영상HW-3_1. 의장-1 3 3 9" xfId="3497"/>
    <cellStyle name="#_5.영상HW-3_1. 의장-1 3 4" xfId="3498"/>
    <cellStyle name="#_5.영상HW-3_1. 의장-1 3 4 2" xfId="3499"/>
    <cellStyle name="#_5.영상HW-3_1. 의장-1 3 4 2 2" xfId="3500"/>
    <cellStyle name="#_5.영상HW-3_1. 의장-1 3 4 2 3" xfId="3501"/>
    <cellStyle name="#_5.영상HW-3_1. 의장-1 3 4 3" xfId="3502"/>
    <cellStyle name="#_5.영상HW-3_1. 의장-1 3 4 4" xfId="3503"/>
    <cellStyle name="#_5.영상HW-3_1. 의장-1 3 5" xfId="3504"/>
    <cellStyle name="#_5.영상HW-3_1. 의장-1 3 5 2" xfId="3505"/>
    <cellStyle name="#_5.영상HW-3_1. 의장-1 3 5 2 2" xfId="3506"/>
    <cellStyle name="#_5.영상HW-3_1. 의장-1 3 5 2 3" xfId="3507"/>
    <cellStyle name="#_5.영상HW-3_1. 의장-1 3 5 3" xfId="3508"/>
    <cellStyle name="#_5.영상HW-3_1. 의장-1 3 5 4" xfId="3509"/>
    <cellStyle name="#_5.영상HW-3_1-1" xfId="3510"/>
    <cellStyle name="#_5.영상HW-3_1-1 2" xfId="3511"/>
    <cellStyle name="#_5.영상HW-3_1-1 2 2" xfId="3512"/>
    <cellStyle name="#_5.영상HW-3_1-1 2 2 2" xfId="3513"/>
    <cellStyle name="#_5.영상HW-3_1-1 2 2 2 2" xfId="3514"/>
    <cellStyle name="#_5.영상HW-3_1-1 2 2 2 2 2" xfId="3515"/>
    <cellStyle name="#_5.영상HW-3_1-1 2 2 2 2 2 2" xfId="3516"/>
    <cellStyle name="#_5.영상HW-3_1-1 2 2 2 2 2 3" xfId="3517"/>
    <cellStyle name="#_5.영상HW-3_1-1 2 2 2 2 3" xfId="3518"/>
    <cellStyle name="#_5.영상HW-3_1-1 2 2 2 2 4" xfId="3519"/>
    <cellStyle name="#_5.영상HW-3_1-1 2 2 2 3" xfId="3520"/>
    <cellStyle name="#_5.영상HW-3_1-1 2 2 2 3 2" xfId="3521"/>
    <cellStyle name="#_5.영상HW-3_1-1 2 2 2 3 2 2" xfId="3522"/>
    <cellStyle name="#_5.영상HW-3_1-1 2 2 2 3 2 3" xfId="3523"/>
    <cellStyle name="#_5.영상HW-3_1-1 2 2 2 3 3" xfId="3524"/>
    <cellStyle name="#_5.영상HW-3_1-1 2 2 2 3 4" xfId="3525"/>
    <cellStyle name="#_5.영상HW-3_1-1 2 2 2 4" xfId="3526"/>
    <cellStyle name="#_5.영상HW-3_1-1 2 2 2 4 2" xfId="3527"/>
    <cellStyle name="#_5.영상HW-3_1-1 2 2 2 4 2 2" xfId="3528"/>
    <cellStyle name="#_5.영상HW-3_1-1 2 2 2 4 2 3" xfId="3529"/>
    <cellStyle name="#_5.영상HW-3_1-1 2 2 2 4 3" xfId="3530"/>
    <cellStyle name="#_5.영상HW-3_1-1 2 2 2 4 4" xfId="3531"/>
    <cellStyle name="#_5.영상HW-3_1-1 2 2 2 5" xfId="3532"/>
    <cellStyle name="#_5.영상HW-3_1-1 2 2 2 5 2" xfId="3533"/>
    <cellStyle name="#_5.영상HW-3_1-1 2 2 2 5 2 2" xfId="3534"/>
    <cellStyle name="#_5.영상HW-3_1-1 2 2 2 5 2 3" xfId="3535"/>
    <cellStyle name="#_5.영상HW-3_1-1 2 2 2 5 3" xfId="3536"/>
    <cellStyle name="#_5.영상HW-3_1-1 2 2 2 5 4" xfId="3537"/>
    <cellStyle name="#_5.영상HW-3_1-1 2 2 2 6" xfId="3538"/>
    <cellStyle name="#_5.영상HW-3_1-1 2 2 2 6 2" xfId="3539"/>
    <cellStyle name="#_5.영상HW-3_1-1 2 2 2 6 3" xfId="3540"/>
    <cellStyle name="#_5.영상HW-3_1-1 2 2 2 7" xfId="3541"/>
    <cellStyle name="#_5.영상HW-3_1-1 2 2 2 8" xfId="3542"/>
    <cellStyle name="#_5.영상HW-3_1-1 2 2 3" xfId="3543"/>
    <cellStyle name="#_5.영상HW-3_1-1 2 2 3 2" xfId="3544"/>
    <cellStyle name="#_5.영상HW-3_1-1 2 2 3 2 2" xfId="3545"/>
    <cellStyle name="#_5.영상HW-3_1-1 2 2 3 2 2 2" xfId="3546"/>
    <cellStyle name="#_5.영상HW-3_1-1 2 2 3 2 2 3" xfId="3547"/>
    <cellStyle name="#_5.영상HW-3_1-1 2 2 3 2 3" xfId="3548"/>
    <cellStyle name="#_5.영상HW-3_1-1 2 2 3 2 4" xfId="3549"/>
    <cellStyle name="#_5.영상HW-3_1-1 2 2 3 3" xfId="3550"/>
    <cellStyle name="#_5.영상HW-3_1-1 2 2 3 3 2" xfId="3551"/>
    <cellStyle name="#_5.영상HW-3_1-1 2 2 3 3 2 2" xfId="3552"/>
    <cellStyle name="#_5.영상HW-3_1-1 2 2 3 3 2 3" xfId="3553"/>
    <cellStyle name="#_5.영상HW-3_1-1 2 2 3 3 3" xfId="3554"/>
    <cellStyle name="#_5.영상HW-3_1-1 2 2 3 3 4" xfId="3555"/>
    <cellStyle name="#_5.영상HW-3_1-1 2 2 3 4" xfId="3556"/>
    <cellStyle name="#_5.영상HW-3_1-1 2 2 3 4 2" xfId="3557"/>
    <cellStyle name="#_5.영상HW-3_1-1 2 2 3 4 2 2" xfId="3558"/>
    <cellStyle name="#_5.영상HW-3_1-1 2 2 3 4 2 3" xfId="3559"/>
    <cellStyle name="#_5.영상HW-3_1-1 2 2 3 4 3" xfId="3560"/>
    <cellStyle name="#_5.영상HW-3_1-1 2 2 3 4 4" xfId="3561"/>
    <cellStyle name="#_5.영상HW-3_1-1 2 2 3 5" xfId="3562"/>
    <cellStyle name="#_5.영상HW-3_1-1 2 2 3 5 2" xfId="3563"/>
    <cellStyle name="#_5.영상HW-3_1-1 2 2 3 5 2 2" xfId="3564"/>
    <cellStyle name="#_5.영상HW-3_1-1 2 2 3 5 2 3" xfId="3565"/>
    <cellStyle name="#_5.영상HW-3_1-1 2 2 3 5 3" xfId="3566"/>
    <cellStyle name="#_5.영상HW-3_1-1 2 2 3 5 4" xfId="3567"/>
    <cellStyle name="#_5.영상HW-3_1-1 2 2 3 6" xfId="3568"/>
    <cellStyle name="#_5.영상HW-3_1-1 2 2 3 6 2" xfId="3569"/>
    <cellStyle name="#_5.영상HW-3_1-1 2 2 3 6 3" xfId="3570"/>
    <cellStyle name="#_5.영상HW-3_1-1 2 2 3 7" xfId="3571"/>
    <cellStyle name="#_5.영상HW-3_1-1 2 2 3 8" xfId="3572"/>
    <cellStyle name="#_5.영상HW-3_1-1 2 3" xfId="3573"/>
    <cellStyle name="#_5.영상HW-3_1-1 2 3 2" xfId="3574"/>
    <cellStyle name="#_5.영상HW-3_1-1 2 3 2 2" xfId="3575"/>
    <cellStyle name="#_5.영상HW-3_1-1 2 3 2 2 2" xfId="3576"/>
    <cellStyle name="#_5.영상HW-3_1-1 2 3 2 2 2 2" xfId="3577"/>
    <cellStyle name="#_5.영상HW-3_1-1 2 3 2 2 2 3" xfId="3578"/>
    <cellStyle name="#_5.영상HW-3_1-1 2 3 2 2 3" xfId="3579"/>
    <cellStyle name="#_5.영상HW-3_1-1 2 3 2 2 4" xfId="3580"/>
    <cellStyle name="#_5.영상HW-3_1-1 2 3 2 3" xfId="3581"/>
    <cellStyle name="#_5.영상HW-3_1-1 2 3 2 3 2" xfId="3582"/>
    <cellStyle name="#_5.영상HW-3_1-1 2 3 2 3 2 2" xfId="3583"/>
    <cellStyle name="#_5.영상HW-3_1-1 2 3 2 3 2 3" xfId="3584"/>
    <cellStyle name="#_5.영상HW-3_1-1 2 3 2 3 3" xfId="3585"/>
    <cellStyle name="#_5.영상HW-3_1-1 2 3 2 3 4" xfId="3586"/>
    <cellStyle name="#_5.영상HW-3_1-1 2 3 2 4" xfId="3587"/>
    <cellStyle name="#_5.영상HW-3_1-1 2 3 2 4 2" xfId="3588"/>
    <cellStyle name="#_5.영상HW-3_1-1 2 3 2 4 2 2" xfId="3589"/>
    <cellStyle name="#_5.영상HW-3_1-1 2 3 2 4 2 3" xfId="3590"/>
    <cellStyle name="#_5.영상HW-3_1-1 2 3 2 4 3" xfId="3591"/>
    <cellStyle name="#_5.영상HW-3_1-1 2 3 2 4 4" xfId="3592"/>
    <cellStyle name="#_5.영상HW-3_1-1 2 3 2 5" xfId="3593"/>
    <cellStyle name="#_5.영상HW-3_1-1 2 3 2 5 2" xfId="3594"/>
    <cellStyle name="#_5.영상HW-3_1-1 2 3 2 5 2 2" xfId="3595"/>
    <cellStyle name="#_5.영상HW-3_1-1 2 3 2 5 2 3" xfId="3596"/>
    <cellStyle name="#_5.영상HW-3_1-1 2 3 2 5 3" xfId="3597"/>
    <cellStyle name="#_5.영상HW-3_1-1 2 3 2 5 4" xfId="3598"/>
    <cellStyle name="#_5.영상HW-3_1-1 2 3 2 6" xfId="3599"/>
    <cellStyle name="#_5.영상HW-3_1-1 2 3 2 6 2" xfId="3600"/>
    <cellStyle name="#_5.영상HW-3_1-1 2 3 2 6 3" xfId="3601"/>
    <cellStyle name="#_5.영상HW-3_1-1 2 3 2 7" xfId="3602"/>
    <cellStyle name="#_5.영상HW-3_1-1 2 3 2 8" xfId="3603"/>
    <cellStyle name="#_5.영상HW-3_1-1 2 3 3" xfId="3604"/>
    <cellStyle name="#_5.영상HW-3_1-1 2 3 3 2" xfId="3605"/>
    <cellStyle name="#_5.영상HW-3_1-1 2 3 3 2 2" xfId="3606"/>
    <cellStyle name="#_5.영상HW-3_1-1 2 3 3 2 3" xfId="3607"/>
    <cellStyle name="#_5.영상HW-3_1-1 2 3 3 3" xfId="3608"/>
    <cellStyle name="#_5.영상HW-3_1-1 2 3 3 4" xfId="3609"/>
    <cellStyle name="#_5.영상HW-3_1-1 2 3 4" xfId="3610"/>
    <cellStyle name="#_5.영상HW-3_1-1 2 3 4 2" xfId="3611"/>
    <cellStyle name="#_5.영상HW-3_1-1 2 3 4 2 2" xfId="3612"/>
    <cellStyle name="#_5.영상HW-3_1-1 2 3 4 2 3" xfId="3613"/>
    <cellStyle name="#_5.영상HW-3_1-1 2 3 4 3" xfId="3614"/>
    <cellStyle name="#_5.영상HW-3_1-1 2 3 4 4" xfId="3615"/>
    <cellStyle name="#_5.영상HW-3_1-1 2 3 5" xfId="3616"/>
    <cellStyle name="#_5.영상HW-3_1-1 2 3 5 2" xfId="3617"/>
    <cellStyle name="#_5.영상HW-3_1-1 2 3 5 2 2" xfId="3618"/>
    <cellStyle name="#_5.영상HW-3_1-1 2 3 5 2 3" xfId="3619"/>
    <cellStyle name="#_5.영상HW-3_1-1 2 3 5 3" xfId="3620"/>
    <cellStyle name="#_5.영상HW-3_1-1 2 3 5 4" xfId="3621"/>
    <cellStyle name="#_5.영상HW-3_1-1 2 3 6" xfId="3622"/>
    <cellStyle name="#_5.영상HW-3_1-1 2 3 6 2" xfId="3623"/>
    <cellStyle name="#_5.영상HW-3_1-1 2 3 6 2 2" xfId="3624"/>
    <cellStyle name="#_5.영상HW-3_1-1 2 3 6 2 3" xfId="3625"/>
    <cellStyle name="#_5.영상HW-3_1-1 2 3 6 3" xfId="3626"/>
    <cellStyle name="#_5.영상HW-3_1-1 2 3 6 4" xfId="3627"/>
    <cellStyle name="#_5.영상HW-3_1-1 2 3 7" xfId="3628"/>
    <cellStyle name="#_5.영상HW-3_1-1 2 3 7 2" xfId="3629"/>
    <cellStyle name="#_5.영상HW-3_1-1 2 3 7 3" xfId="3630"/>
    <cellStyle name="#_5.영상HW-3_1-1 2 3 8" xfId="3631"/>
    <cellStyle name="#_5.영상HW-3_1-1 2 3 9" xfId="3632"/>
    <cellStyle name="#_5.영상HW-3_1-1 2 4" xfId="3633"/>
    <cellStyle name="#_5.영상HW-3_1-1 2 4 2" xfId="3634"/>
    <cellStyle name="#_5.영상HW-3_1-1 2 4 2 2" xfId="3635"/>
    <cellStyle name="#_5.영상HW-3_1-1 2 4 2 3" xfId="3636"/>
    <cellStyle name="#_5.영상HW-3_1-1 2 4 3" xfId="3637"/>
    <cellStyle name="#_5.영상HW-3_1-1 2 4 4" xfId="3638"/>
    <cellStyle name="#_5.영상HW-3_1-1 2 5" xfId="3639"/>
    <cellStyle name="#_5.영상HW-3_1-1 2 5 2" xfId="3640"/>
    <cellStyle name="#_5.영상HW-3_1-1 2 5 2 2" xfId="3641"/>
    <cellStyle name="#_5.영상HW-3_1-1 2 5 2 3" xfId="3642"/>
    <cellStyle name="#_5.영상HW-3_1-1 2 5 3" xfId="3643"/>
    <cellStyle name="#_5.영상HW-3_1-1 2 5 4" xfId="3644"/>
    <cellStyle name="#_5.영상HW-3_1-1 3" xfId="3645"/>
    <cellStyle name="#_5.영상HW-3_1-1 3 2" xfId="3646"/>
    <cellStyle name="#_5.영상HW-3_1-1 3 2 2" xfId="3647"/>
    <cellStyle name="#_5.영상HW-3_1-1 3 2 2 2" xfId="3648"/>
    <cellStyle name="#_5.영상HW-3_1-1 3 2 2 2 2" xfId="3649"/>
    <cellStyle name="#_5.영상HW-3_1-1 3 2 2 2 2 2" xfId="3650"/>
    <cellStyle name="#_5.영상HW-3_1-1 3 2 2 2 2 3" xfId="3651"/>
    <cellStyle name="#_5.영상HW-3_1-1 3 2 2 2 3" xfId="3652"/>
    <cellStyle name="#_5.영상HW-3_1-1 3 2 2 2 4" xfId="3653"/>
    <cellStyle name="#_5.영상HW-3_1-1 3 2 2 3" xfId="3654"/>
    <cellStyle name="#_5.영상HW-3_1-1 3 2 2 3 2" xfId="3655"/>
    <cellStyle name="#_5.영상HW-3_1-1 3 2 2 3 2 2" xfId="3656"/>
    <cellStyle name="#_5.영상HW-3_1-1 3 2 2 3 2 3" xfId="3657"/>
    <cellStyle name="#_5.영상HW-3_1-1 3 2 2 3 3" xfId="3658"/>
    <cellStyle name="#_5.영상HW-3_1-1 3 2 2 3 4" xfId="3659"/>
    <cellStyle name="#_5.영상HW-3_1-1 3 2 2 4" xfId="3660"/>
    <cellStyle name="#_5.영상HW-3_1-1 3 2 2 4 2" xfId="3661"/>
    <cellStyle name="#_5.영상HW-3_1-1 3 2 2 4 2 2" xfId="3662"/>
    <cellStyle name="#_5.영상HW-3_1-1 3 2 2 4 2 3" xfId="3663"/>
    <cellStyle name="#_5.영상HW-3_1-1 3 2 2 4 3" xfId="3664"/>
    <cellStyle name="#_5.영상HW-3_1-1 3 2 2 4 4" xfId="3665"/>
    <cellStyle name="#_5.영상HW-3_1-1 3 2 2 5" xfId="3666"/>
    <cellStyle name="#_5.영상HW-3_1-1 3 2 2 5 2" xfId="3667"/>
    <cellStyle name="#_5.영상HW-3_1-1 3 2 2 5 2 2" xfId="3668"/>
    <cellStyle name="#_5.영상HW-3_1-1 3 2 2 5 2 3" xfId="3669"/>
    <cellStyle name="#_5.영상HW-3_1-1 3 2 2 5 3" xfId="3670"/>
    <cellStyle name="#_5.영상HW-3_1-1 3 2 2 5 4" xfId="3671"/>
    <cellStyle name="#_5.영상HW-3_1-1 3 2 2 6" xfId="3672"/>
    <cellStyle name="#_5.영상HW-3_1-1 3 2 2 6 2" xfId="3673"/>
    <cellStyle name="#_5.영상HW-3_1-1 3 2 2 6 3" xfId="3674"/>
    <cellStyle name="#_5.영상HW-3_1-1 3 2 2 7" xfId="3675"/>
    <cellStyle name="#_5.영상HW-3_1-1 3 2 2 8" xfId="3676"/>
    <cellStyle name="#_5.영상HW-3_1-1 3 2 3" xfId="3677"/>
    <cellStyle name="#_5.영상HW-3_1-1 3 2 3 2" xfId="3678"/>
    <cellStyle name="#_5.영상HW-3_1-1 3 2 3 2 2" xfId="3679"/>
    <cellStyle name="#_5.영상HW-3_1-1 3 2 3 2 2 2" xfId="3680"/>
    <cellStyle name="#_5.영상HW-3_1-1 3 2 3 2 2 3" xfId="3681"/>
    <cellStyle name="#_5.영상HW-3_1-1 3 2 3 2 3" xfId="3682"/>
    <cellStyle name="#_5.영상HW-3_1-1 3 2 3 2 4" xfId="3683"/>
    <cellStyle name="#_5.영상HW-3_1-1 3 2 3 3" xfId="3684"/>
    <cellStyle name="#_5.영상HW-3_1-1 3 2 3 3 2" xfId="3685"/>
    <cellStyle name="#_5.영상HW-3_1-1 3 2 3 3 2 2" xfId="3686"/>
    <cellStyle name="#_5.영상HW-3_1-1 3 2 3 3 2 3" xfId="3687"/>
    <cellStyle name="#_5.영상HW-3_1-1 3 2 3 3 3" xfId="3688"/>
    <cellStyle name="#_5.영상HW-3_1-1 3 2 3 3 4" xfId="3689"/>
    <cellStyle name="#_5.영상HW-3_1-1 3 2 3 4" xfId="3690"/>
    <cellStyle name="#_5.영상HW-3_1-1 3 2 3 4 2" xfId="3691"/>
    <cellStyle name="#_5.영상HW-3_1-1 3 2 3 4 2 2" xfId="3692"/>
    <cellStyle name="#_5.영상HW-3_1-1 3 2 3 4 2 3" xfId="3693"/>
    <cellStyle name="#_5.영상HW-3_1-1 3 2 3 4 3" xfId="3694"/>
    <cellStyle name="#_5.영상HW-3_1-1 3 2 3 4 4" xfId="3695"/>
    <cellStyle name="#_5.영상HW-3_1-1 3 2 3 5" xfId="3696"/>
    <cellStyle name="#_5.영상HW-3_1-1 3 2 3 5 2" xfId="3697"/>
    <cellStyle name="#_5.영상HW-3_1-1 3 2 3 5 2 2" xfId="3698"/>
    <cellStyle name="#_5.영상HW-3_1-1 3 2 3 5 2 3" xfId="3699"/>
    <cellStyle name="#_5.영상HW-3_1-1 3 2 3 5 3" xfId="3700"/>
    <cellStyle name="#_5.영상HW-3_1-1 3 2 3 5 4" xfId="3701"/>
    <cellStyle name="#_5.영상HW-3_1-1 3 2 3 6" xfId="3702"/>
    <cellStyle name="#_5.영상HW-3_1-1 3 2 3 6 2" xfId="3703"/>
    <cellStyle name="#_5.영상HW-3_1-1 3 2 3 6 3" xfId="3704"/>
    <cellStyle name="#_5.영상HW-3_1-1 3 2 3 7" xfId="3705"/>
    <cellStyle name="#_5.영상HW-3_1-1 3 2 3 8" xfId="3706"/>
    <cellStyle name="#_5.영상HW-3_1-1 3 3" xfId="3707"/>
    <cellStyle name="#_5.영상HW-3_1-1 3 3 2" xfId="3708"/>
    <cellStyle name="#_5.영상HW-3_1-1 3 3 2 2" xfId="3709"/>
    <cellStyle name="#_5.영상HW-3_1-1 3 3 2 2 2" xfId="3710"/>
    <cellStyle name="#_5.영상HW-3_1-1 3 3 2 2 2 2" xfId="3711"/>
    <cellStyle name="#_5.영상HW-3_1-1 3 3 2 2 2 3" xfId="3712"/>
    <cellStyle name="#_5.영상HW-3_1-1 3 3 2 2 3" xfId="3713"/>
    <cellStyle name="#_5.영상HW-3_1-1 3 3 2 2 4" xfId="3714"/>
    <cellStyle name="#_5.영상HW-3_1-1 3 3 2 3" xfId="3715"/>
    <cellStyle name="#_5.영상HW-3_1-1 3 3 2 3 2" xfId="3716"/>
    <cellStyle name="#_5.영상HW-3_1-1 3 3 2 3 2 2" xfId="3717"/>
    <cellStyle name="#_5.영상HW-3_1-1 3 3 2 3 2 3" xfId="3718"/>
    <cellStyle name="#_5.영상HW-3_1-1 3 3 2 3 3" xfId="3719"/>
    <cellStyle name="#_5.영상HW-3_1-1 3 3 2 3 4" xfId="3720"/>
    <cellStyle name="#_5.영상HW-3_1-1 3 3 2 4" xfId="3721"/>
    <cellStyle name="#_5.영상HW-3_1-1 3 3 2 4 2" xfId="3722"/>
    <cellStyle name="#_5.영상HW-3_1-1 3 3 2 4 2 2" xfId="3723"/>
    <cellStyle name="#_5.영상HW-3_1-1 3 3 2 4 2 3" xfId="3724"/>
    <cellStyle name="#_5.영상HW-3_1-1 3 3 2 4 3" xfId="3725"/>
    <cellStyle name="#_5.영상HW-3_1-1 3 3 2 4 4" xfId="3726"/>
    <cellStyle name="#_5.영상HW-3_1-1 3 3 2 5" xfId="3727"/>
    <cellStyle name="#_5.영상HW-3_1-1 3 3 2 5 2" xfId="3728"/>
    <cellStyle name="#_5.영상HW-3_1-1 3 3 2 5 2 2" xfId="3729"/>
    <cellStyle name="#_5.영상HW-3_1-1 3 3 2 5 2 3" xfId="3730"/>
    <cellStyle name="#_5.영상HW-3_1-1 3 3 2 5 3" xfId="3731"/>
    <cellStyle name="#_5.영상HW-3_1-1 3 3 2 5 4" xfId="3732"/>
    <cellStyle name="#_5.영상HW-3_1-1 3 3 2 6" xfId="3733"/>
    <cellStyle name="#_5.영상HW-3_1-1 3 3 2 6 2" xfId="3734"/>
    <cellStyle name="#_5.영상HW-3_1-1 3 3 2 6 3" xfId="3735"/>
    <cellStyle name="#_5.영상HW-3_1-1 3 3 2 7" xfId="3736"/>
    <cellStyle name="#_5.영상HW-3_1-1 3 3 2 8" xfId="3737"/>
    <cellStyle name="#_5.영상HW-3_1-1 3 3 3" xfId="3738"/>
    <cellStyle name="#_5.영상HW-3_1-1 3 3 3 2" xfId="3739"/>
    <cellStyle name="#_5.영상HW-3_1-1 3 3 3 2 2" xfId="3740"/>
    <cellStyle name="#_5.영상HW-3_1-1 3 3 3 2 3" xfId="3741"/>
    <cellStyle name="#_5.영상HW-3_1-1 3 3 3 3" xfId="3742"/>
    <cellStyle name="#_5.영상HW-3_1-1 3 3 3 4" xfId="3743"/>
    <cellStyle name="#_5.영상HW-3_1-1 3 3 4" xfId="3744"/>
    <cellStyle name="#_5.영상HW-3_1-1 3 3 4 2" xfId="3745"/>
    <cellStyle name="#_5.영상HW-3_1-1 3 3 4 2 2" xfId="3746"/>
    <cellStyle name="#_5.영상HW-3_1-1 3 3 4 2 3" xfId="3747"/>
    <cellStyle name="#_5.영상HW-3_1-1 3 3 4 3" xfId="3748"/>
    <cellStyle name="#_5.영상HW-3_1-1 3 3 4 4" xfId="3749"/>
    <cellStyle name="#_5.영상HW-3_1-1 3 3 5" xfId="3750"/>
    <cellStyle name="#_5.영상HW-3_1-1 3 3 5 2" xfId="3751"/>
    <cellStyle name="#_5.영상HW-3_1-1 3 3 5 2 2" xfId="3752"/>
    <cellStyle name="#_5.영상HW-3_1-1 3 3 5 2 3" xfId="3753"/>
    <cellStyle name="#_5.영상HW-3_1-1 3 3 5 3" xfId="3754"/>
    <cellStyle name="#_5.영상HW-3_1-1 3 3 5 4" xfId="3755"/>
    <cellStyle name="#_5.영상HW-3_1-1 3 3 6" xfId="3756"/>
    <cellStyle name="#_5.영상HW-3_1-1 3 3 6 2" xfId="3757"/>
    <cellStyle name="#_5.영상HW-3_1-1 3 3 6 2 2" xfId="3758"/>
    <cellStyle name="#_5.영상HW-3_1-1 3 3 6 2 3" xfId="3759"/>
    <cellStyle name="#_5.영상HW-3_1-1 3 3 6 3" xfId="3760"/>
    <cellStyle name="#_5.영상HW-3_1-1 3 3 6 4" xfId="3761"/>
    <cellStyle name="#_5.영상HW-3_1-1 3 3 7" xfId="3762"/>
    <cellStyle name="#_5.영상HW-3_1-1 3 3 7 2" xfId="3763"/>
    <cellStyle name="#_5.영상HW-3_1-1 3 3 7 3" xfId="3764"/>
    <cellStyle name="#_5.영상HW-3_1-1 3 3 8" xfId="3765"/>
    <cellStyle name="#_5.영상HW-3_1-1 3 3 9" xfId="3766"/>
    <cellStyle name="#_5.영상HW-3_1-1 3 4" xfId="3767"/>
    <cellStyle name="#_5.영상HW-3_1-1 3 4 2" xfId="3768"/>
    <cellStyle name="#_5.영상HW-3_1-1 3 4 2 2" xfId="3769"/>
    <cellStyle name="#_5.영상HW-3_1-1 3 4 2 3" xfId="3770"/>
    <cellStyle name="#_5.영상HW-3_1-1 3 4 3" xfId="3771"/>
    <cellStyle name="#_5.영상HW-3_1-1 3 4 4" xfId="3772"/>
    <cellStyle name="#_5.영상HW-3_1-1 3 5" xfId="3773"/>
    <cellStyle name="#_5.영상HW-3_1-1 3 5 2" xfId="3774"/>
    <cellStyle name="#_5.영상HW-3_1-1 3 5 2 2" xfId="3775"/>
    <cellStyle name="#_5.영상HW-3_1-1 3 5 2 3" xfId="3776"/>
    <cellStyle name="#_5.영상HW-3_1-1 3 5 3" xfId="3777"/>
    <cellStyle name="#_5.영상HW-3_1-1 3 5 4" xfId="3778"/>
    <cellStyle name="#_5.영상HW-3_1-2" xfId="3779"/>
    <cellStyle name="#_5.영상HW-3_1-2 2" xfId="3780"/>
    <cellStyle name="#_5.영상HW-3_1-2 2 2" xfId="3781"/>
    <cellStyle name="#_5.영상HW-3_1-2 2 2 2" xfId="3782"/>
    <cellStyle name="#_5.영상HW-3_1-2 2 2 2 2" xfId="3783"/>
    <cellStyle name="#_5.영상HW-3_1-2 2 2 2 2 2" xfId="3784"/>
    <cellStyle name="#_5.영상HW-3_1-2 2 2 2 2 2 2" xfId="3785"/>
    <cellStyle name="#_5.영상HW-3_1-2 2 2 2 2 2 3" xfId="3786"/>
    <cellStyle name="#_5.영상HW-3_1-2 2 2 2 2 3" xfId="3787"/>
    <cellStyle name="#_5.영상HW-3_1-2 2 2 2 2 4" xfId="3788"/>
    <cellStyle name="#_5.영상HW-3_1-2 2 2 2 3" xfId="3789"/>
    <cellStyle name="#_5.영상HW-3_1-2 2 2 2 3 2" xfId="3790"/>
    <cellStyle name="#_5.영상HW-3_1-2 2 2 2 3 2 2" xfId="3791"/>
    <cellStyle name="#_5.영상HW-3_1-2 2 2 2 3 2 3" xfId="3792"/>
    <cellStyle name="#_5.영상HW-3_1-2 2 2 2 3 3" xfId="3793"/>
    <cellStyle name="#_5.영상HW-3_1-2 2 2 2 3 4" xfId="3794"/>
    <cellStyle name="#_5.영상HW-3_1-2 2 2 2 4" xfId="3795"/>
    <cellStyle name="#_5.영상HW-3_1-2 2 2 2 4 2" xfId="3796"/>
    <cellStyle name="#_5.영상HW-3_1-2 2 2 2 4 2 2" xfId="3797"/>
    <cellStyle name="#_5.영상HW-3_1-2 2 2 2 4 2 3" xfId="3798"/>
    <cellStyle name="#_5.영상HW-3_1-2 2 2 2 4 3" xfId="3799"/>
    <cellStyle name="#_5.영상HW-3_1-2 2 2 2 4 4" xfId="3800"/>
    <cellStyle name="#_5.영상HW-3_1-2 2 2 2 5" xfId="3801"/>
    <cellStyle name="#_5.영상HW-3_1-2 2 2 2 5 2" xfId="3802"/>
    <cellStyle name="#_5.영상HW-3_1-2 2 2 2 5 2 2" xfId="3803"/>
    <cellStyle name="#_5.영상HW-3_1-2 2 2 2 5 2 3" xfId="3804"/>
    <cellStyle name="#_5.영상HW-3_1-2 2 2 2 5 3" xfId="3805"/>
    <cellStyle name="#_5.영상HW-3_1-2 2 2 2 5 4" xfId="3806"/>
    <cellStyle name="#_5.영상HW-3_1-2 2 2 2 6" xfId="3807"/>
    <cellStyle name="#_5.영상HW-3_1-2 2 2 2 6 2" xfId="3808"/>
    <cellStyle name="#_5.영상HW-3_1-2 2 2 2 6 3" xfId="3809"/>
    <cellStyle name="#_5.영상HW-3_1-2 2 2 2 7" xfId="3810"/>
    <cellStyle name="#_5.영상HW-3_1-2 2 2 2 8" xfId="3811"/>
    <cellStyle name="#_5.영상HW-3_1-2 2 2 3" xfId="3812"/>
    <cellStyle name="#_5.영상HW-3_1-2 2 2 3 2" xfId="3813"/>
    <cellStyle name="#_5.영상HW-3_1-2 2 2 3 2 2" xfId="3814"/>
    <cellStyle name="#_5.영상HW-3_1-2 2 2 3 2 2 2" xfId="3815"/>
    <cellStyle name="#_5.영상HW-3_1-2 2 2 3 2 2 3" xfId="3816"/>
    <cellStyle name="#_5.영상HW-3_1-2 2 2 3 2 3" xfId="3817"/>
    <cellStyle name="#_5.영상HW-3_1-2 2 2 3 2 4" xfId="3818"/>
    <cellStyle name="#_5.영상HW-3_1-2 2 2 3 3" xfId="3819"/>
    <cellStyle name="#_5.영상HW-3_1-2 2 2 3 3 2" xfId="3820"/>
    <cellStyle name="#_5.영상HW-3_1-2 2 2 3 3 2 2" xfId="3821"/>
    <cellStyle name="#_5.영상HW-3_1-2 2 2 3 3 2 3" xfId="3822"/>
    <cellStyle name="#_5.영상HW-3_1-2 2 2 3 3 3" xfId="3823"/>
    <cellStyle name="#_5.영상HW-3_1-2 2 2 3 3 4" xfId="3824"/>
    <cellStyle name="#_5.영상HW-3_1-2 2 2 3 4" xfId="3825"/>
    <cellStyle name="#_5.영상HW-3_1-2 2 2 3 4 2" xfId="3826"/>
    <cellStyle name="#_5.영상HW-3_1-2 2 2 3 4 2 2" xfId="3827"/>
    <cellStyle name="#_5.영상HW-3_1-2 2 2 3 4 2 3" xfId="3828"/>
    <cellStyle name="#_5.영상HW-3_1-2 2 2 3 4 3" xfId="3829"/>
    <cellStyle name="#_5.영상HW-3_1-2 2 2 3 4 4" xfId="3830"/>
    <cellStyle name="#_5.영상HW-3_1-2 2 2 3 5" xfId="3831"/>
    <cellStyle name="#_5.영상HW-3_1-2 2 2 3 5 2" xfId="3832"/>
    <cellStyle name="#_5.영상HW-3_1-2 2 2 3 5 2 2" xfId="3833"/>
    <cellStyle name="#_5.영상HW-3_1-2 2 2 3 5 2 3" xfId="3834"/>
    <cellStyle name="#_5.영상HW-3_1-2 2 2 3 5 3" xfId="3835"/>
    <cellStyle name="#_5.영상HW-3_1-2 2 2 3 5 4" xfId="3836"/>
    <cellStyle name="#_5.영상HW-3_1-2 2 2 3 6" xfId="3837"/>
    <cellStyle name="#_5.영상HW-3_1-2 2 2 3 6 2" xfId="3838"/>
    <cellStyle name="#_5.영상HW-3_1-2 2 2 3 6 3" xfId="3839"/>
    <cellStyle name="#_5.영상HW-3_1-2 2 2 3 7" xfId="3840"/>
    <cellStyle name="#_5.영상HW-3_1-2 2 2 3 8" xfId="3841"/>
    <cellStyle name="#_5.영상HW-3_1-2 2 3" xfId="3842"/>
    <cellStyle name="#_5.영상HW-3_1-2 2 3 2" xfId="3843"/>
    <cellStyle name="#_5.영상HW-3_1-2 2 3 2 2" xfId="3844"/>
    <cellStyle name="#_5.영상HW-3_1-2 2 3 2 2 2" xfId="3845"/>
    <cellStyle name="#_5.영상HW-3_1-2 2 3 2 2 2 2" xfId="3846"/>
    <cellStyle name="#_5.영상HW-3_1-2 2 3 2 2 2 3" xfId="3847"/>
    <cellStyle name="#_5.영상HW-3_1-2 2 3 2 2 3" xfId="3848"/>
    <cellStyle name="#_5.영상HW-3_1-2 2 3 2 2 4" xfId="3849"/>
    <cellStyle name="#_5.영상HW-3_1-2 2 3 2 3" xfId="3850"/>
    <cellStyle name="#_5.영상HW-3_1-2 2 3 2 3 2" xfId="3851"/>
    <cellStyle name="#_5.영상HW-3_1-2 2 3 2 3 2 2" xfId="3852"/>
    <cellStyle name="#_5.영상HW-3_1-2 2 3 2 3 2 3" xfId="3853"/>
    <cellStyle name="#_5.영상HW-3_1-2 2 3 2 3 3" xfId="3854"/>
    <cellStyle name="#_5.영상HW-3_1-2 2 3 2 3 4" xfId="3855"/>
    <cellStyle name="#_5.영상HW-3_1-2 2 3 2 4" xfId="3856"/>
    <cellStyle name="#_5.영상HW-3_1-2 2 3 2 4 2" xfId="3857"/>
    <cellStyle name="#_5.영상HW-3_1-2 2 3 2 4 2 2" xfId="3858"/>
    <cellStyle name="#_5.영상HW-3_1-2 2 3 2 4 2 3" xfId="3859"/>
    <cellStyle name="#_5.영상HW-3_1-2 2 3 2 4 3" xfId="3860"/>
    <cellStyle name="#_5.영상HW-3_1-2 2 3 2 4 4" xfId="3861"/>
    <cellStyle name="#_5.영상HW-3_1-2 2 3 2 5" xfId="3862"/>
    <cellStyle name="#_5.영상HW-3_1-2 2 3 2 5 2" xfId="3863"/>
    <cellStyle name="#_5.영상HW-3_1-2 2 3 2 5 2 2" xfId="3864"/>
    <cellStyle name="#_5.영상HW-3_1-2 2 3 2 5 2 3" xfId="3865"/>
    <cellStyle name="#_5.영상HW-3_1-2 2 3 2 5 3" xfId="3866"/>
    <cellStyle name="#_5.영상HW-3_1-2 2 3 2 5 4" xfId="3867"/>
    <cellStyle name="#_5.영상HW-3_1-2 2 3 2 6" xfId="3868"/>
    <cellStyle name="#_5.영상HW-3_1-2 2 3 2 6 2" xfId="3869"/>
    <cellStyle name="#_5.영상HW-3_1-2 2 3 2 6 3" xfId="3870"/>
    <cellStyle name="#_5.영상HW-3_1-2 2 3 2 7" xfId="3871"/>
    <cellStyle name="#_5.영상HW-3_1-2 2 3 2 8" xfId="3872"/>
    <cellStyle name="#_5.영상HW-3_1-2 2 3 3" xfId="3873"/>
    <cellStyle name="#_5.영상HW-3_1-2 2 3 3 2" xfId="3874"/>
    <cellStyle name="#_5.영상HW-3_1-2 2 3 3 2 2" xfId="3875"/>
    <cellStyle name="#_5.영상HW-3_1-2 2 3 3 2 3" xfId="3876"/>
    <cellStyle name="#_5.영상HW-3_1-2 2 3 3 3" xfId="3877"/>
    <cellStyle name="#_5.영상HW-3_1-2 2 3 3 4" xfId="3878"/>
    <cellStyle name="#_5.영상HW-3_1-2 2 3 4" xfId="3879"/>
    <cellStyle name="#_5.영상HW-3_1-2 2 3 4 2" xfId="3880"/>
    <cellStyle name="#_5.영상HW-3_1-2 2 3 4 2 2" xfId="3881"/>
    <cellStyle name="#_5.영상HW-3_1-2 2 3 4 2 3" xfId="3882"/>
    <cellStyle name="#_5.영상HW-3_1-2 2 3 4 3" xfId="3883"/>
    <cellStyle name="#_5.영상HW-3_1-2 2 3 4 4" xfId="3884"/>
    <cellStyle name="#_5.영상HW-3_1-2 2 3 5" xfId="3885"/>
    <cellStyle name="#_5.영상HW-3_1-2 2 3 5 2" xfId="3886"/>
    <cellStyle name="#_5.영상HW-3_1-2 2 3 5 2 2" xfId="3887"/>
    <cellStyle name="#_5.영상HW-3_1-2 2 3 5 2 3" xfId="3888"/>
    <cellStyle name="#_5.영상HW-3_1-2 2 3 5 3" xfId="3889"/>
    <cellStyle name="#_5.영상HW-3_1-2 2 3 5 4" xfId="3890"/>
    <cellStyle name="#_5.영상HW-3_1-2 2 3 6" xfId="3891"/>
    <cellStyle name="#_5.영상HW-3_1-2 2 3 6 2" xfId="3892"/>
    <cellStyle name="#_5.영상HW-3_1-2 2 3 6 2 2" xfId="3893"/>
    <cellStyle name="#_5.영상HW-3_1-2 2 3 6 2 3" xfId="3894"/>
    <cellStyle name="#_5.영상HW-3_1-2 2 3 6 3" xfId="3895"/>
    <cellStyle name="#_5.영상HW-3_1-2 2 3 6 4" xfId="3896"/>
    <cellStyle name="#_5.영상HW-3_1-2 2 3 7" xfId="3897"/>
    <cellStyle name="#_5.영상HW-3_1-2 2 3 7 2" xfId="3898"/>
    <cellStyle name="#_5.영상HW-3_1-2 2 3 7 3" xfId="3899"/>
    <cellStyle name="#_5.영상HW-3_1-2 2 3 8" xfId="3900"/>
    <cellStyle name="#_5.영상HW-3_1-2 2 3 9" xfId="3901"/>
    <cellStyle name="#_5.영상HW-3_1-2 2 4" xfId="3902"/>
    <cellStyle name="#_5.영상HW-3_1-2 2 4 2" xfId="3903"/>
    <cellStyle name="#_5.영상HW-3_1-2 2 4 2 2" xfId="3904"/>
    <cellStyle name="#_5.영상HW-3_1-2 2 4 2 3" xfId="3905"/>
    <cellStyle name="#_5.영상HW-3_1-2 2 4 3" xfId="3906"/>
    <cellStyle name="#_5.영상HW-3_1-2 2 4 4" xfId="3907"/>
    <cellStyle name="#_5.영상HW-3_1-2 2 5" xfId="3908"/>
    <cellStyle name="#_5.영상HW-3_1-2 2 5 2" xfId="3909"/>
    <cellStyle name="#_5.영상HW-3_1-2 2 5 2 2" xfId="3910"/>
    <cellStyle name="#_5.영상HW-3_1-2 2 5 2 3" xfId="3911"/>
    <cellStyle name="#_5.영상HW-3_1-2 2 5 3" xfId="3912"/>
    <cellStyle name="#_5.영상HW-3_1-2 2 5 4" xfId="3913"/>
    <cellStyle name="#_5.영상HW-3_1-2 3" xfId="3914"/>
    <cellStyle name="#_5.영상HW-3_1-2 3 2" xfId="3915"/>
    <cellStyle name="#_5.영상HW-3_1-2 3 2 2" xfId="3916"/>
    <cellStyle name="#_5.영상HW-3_1-2 3 2 2 2" xfId="3917"/>
    <cellStyle name="#_5.영상HW-3_1-2 3 2 2 2 2" xfId="3918"/>
    <cellStyle name="#_5.영상HW-3_1-2 3 2 2 2 2 2" xfId="3919"/>
    <cellStyle name="#_5.영상HW-3_1-2 3 2 2 2 2 3" xfId="3920"/>
    <cellStyle name="#_5.영상HW-3_1-2 3 2 2 2 3" xfId="3921"/>
    <cellStyle name="#_5.영상HW-3_1-2 3 2 2 2 4" xfId="3922"/>
    <cellStyle name="#_5.영상HW-3_1-2 3 2 2 3" xfId="3923"/>
    <cellStyle name="#_5.영상HW-3_1-2 3 2 2 3 2" xfId="3924"/>
    <cellStyle name="#_5.영상HW-3_1-2 3 2 2 3 2 2" xfId="3925"/>
    <cellStyle name="#_5.영상HW-3_1-2 3 2 2 3 2 3" xfId="3926"/>
    <cellStyle name="#_5.영상HW-3_1-2 3 2 2 3 3" xfId="3927"/>
    <cellStyle name="#_5.영상HW-3_1-2 3 2 2 3 4" xfId="3928"/>
    <cellStyle name="#_5.영상HW-3_1-2 3 2 2 4" xfId="3929"/>
    <cellStyle name="#_5.영상HW-3_1-2 3 2 2 4 2" xfId="3930"/>
    <cellStyle name="#_5.영상HW-3_1-2 3 2 2 4 2 2" xfId="3931"/>
    <cellStyle name="#_5.영상HW-3_1-2 3 2 2 4 2 3" xfId="3932"/>
    <cellStyle name="#_5.영상HW-3_1-2 3 2 2 4 3" xfId="3933"/>
    <cellStyle name="#_5.영상HW-3_1-2 3 2 2 4 4" xfId="3934"/>
    <cellStyle name="#_5.영상HW-3_1-2 3 2 2 5" xfId="3935"/>
    <cellStyle name="#_5.영상HW-3_1-2 3 2 2 5 2" xfId="3936"/>
    <cellStyle name="#_5.영상HW-3_1-2 3 2 2 5 2 2" xfId="3937"/>
    <cellStyle name="#_5.영상HW-3_1-2 3 2 2 5 2 3" xfId="3938"/>
    <cellStyle name="#_5.영상HW-3_1-2 3 2 2 5 3" xfId="3939"/>
    <cellStyle name="#_5.영상HW-3_1-2 3 2 2 5 4" xfId="3940"/>
    <cellStyle name="#_5.영상HW-3_1-2 3 2 2 6" xfId="3941"/>
    <cellStyle name="#_5.영상HW-3_1-2 3 2 2 6 2" xfId="3942"/>
    <cellStyle name="#_5.영상HW-3_1-2 3 2 2 6 3" xfId="3943"/>
    <cellStyle name="#_5.영상HW-3_1-2 3 2 2 7" xfId="3944"/>
    <cellStyle name="#_5.영상HW-3_1-2 3 2 2 8" xfId="3945"/>
    <cellStyle name="#_5.영상HW-3_1-2 3 2 3" xfId="3946"/>
    <cellStyle name="#_5.영상HW-3_1-2 3 2 3 2" xfId="3947"/>
    <cellStyle name="#_5.영상HW-3_1-2 3 2 3 2 2" xfId="3948"/>
    <cellStyle name="#_5.영상HW-3_1-2 3 2 3 2 2 2" xfId="3949"/>
    <cellStyle name="#_5.영상HW-3_1-2 3 2 3 2 2 3" xfId="3950"/>
    <cellStyle name="#_5.영상HW-3_1-2 3 2 3 2 3" xfId="3951"/>
    <cellStyle name="#_5.영상HW-3_1-2 3 2 3 2 4" xfId="3952"/>
    <cellStyle name="#_5.영상HW-3_1-2 3 2 3 3" xfId="3953"/>
    <cellStyle name="#_5.영상HW-3_1-2 3 2 3 3 2" xfId="3954"/>
    <cellStyle name="#_5.영상HW-3_1-2 3 2 3 3 2 2" xfId="3955"/>
    <cellStyle name="#_5.영상HW-3_1-2 3 2 3 3 2 3" xfId="3956"/>
    <cellStyle name="#_5.영상HW-3_1-2 3 2 3 3 3" xfId="3957"/>
    <cellStyle name="#_5.영상HW-3_1-2 3 2 3 3 4" xfId="3958"/>
    <cellStyle name="#_5.영상HW-3_1-2 3 2 3 4" xfId="3959"/>
    <cellStyle name="#_5.영상HW-3_1-2 3 2 3 4 2" xfId="3960"/>
    <cellStyle name="#_5.영상HW-3_1-2 3 2 3 4 2 2" xfId="3961"/>
    <cellStyle name="#_5.영상HW-3_1-2 3 2 3 4 2 3" xfId="3962"/>
    <cellStyle name="#_5.영상HW-3_1-2 3 2 3 4 3" xfId="3963"/>
    <cellStyle name="#_5.영상HW-3_1-2 3 2 3 4 4" xfId="3964"/>
    <cellStyle name="#_5.영상HW-3_1-2 3 2 3 5" xfId="3965"/>
    <cellStyle name="#_5.영상HW-3_1-2 3 2 3 5 2" xfId="3966"/>
    <cellStyle name="#_5.영상HW-3_1-2 3 2 3 5 2 2" xfId="3967"/>
    <cellStyle name="#_5.영상HW-3_1-2 3 2 3 5 2 3" xfId="3968"/>
    <cellStyle name="#_5.영상HW-3_1-2 3 2 3 5 3" xfId="3969"/>
    <cellStyle name="#_5.영상HW-3_1-2 3 2 3 5 4" xfId="3970"/>
    <cellStyle name="#_5.영상HW-3_1-2 3 2 3 6" xfId="3971"/>
    <cellStyle name="#_5.영상HW-3_1-2 3 2 3 6 2" xfId="3972"/>
    <cellStyle name="#_5.영상HW-3_1-2 3 2 3 6 3" xfId="3973"/>
    <cellStyle name="#_5.영상HW-3_1-2 3 2 3 7" xfId="3974"/>
    <cellStyle name="#_5.영상HW-3_1-2 3 2 3 8" xfId="3975"/>
    <cellStyle name="#_5.영상HW-3_1-2 3 3" xfId="3976"/>
    <cellStyle name="#_5.영상HW-3_1-2 3 3 2" xfId="3977"/>
    <cellStyle name="#_5.영상HW-3_1-2 3 3 2 2" xfId="3978"/>
    <cellStyle name="#_5.영상HW-3_1-2 3 3 2 2 2" xfId="3979"/>
    <cellStyle name="#_5.영상HW-3_1-2 3 3 2 2 2 2" xfId="3980"/>
    <cellStyle name="#_5.영상HW-3_1-2 3 3 2 2 2 3" xfId="3981"/>
    <cellStyle name="#_5.영상HW-3_1-2 3 3 2 2 3" xfId="3982"/>
    <cellStyle name="#_5.영상HW-3_1-2 3 3 2 2 4" xfId="3983"/>
    <cellStyle name="#_5.영상HW-3_1-2 3 3 2 3" xfId="3984"/>
    <cellStyle name="#_5.영상HW-3_1-2 3 3 2 3 2" xfId="3985"/>
    <cellStyle name="#_5.영상HW-3_1-2 3 3 2 3 2 2" xfId="3986"/>
    <cellStyle name="#_5.영상HW-3_1-2 3 3 2 3 2 3" xfId="3987"/>
    <cellStyle name="#_5.영상HW-3_1-2 3 3 2 3 3" xfId="3988"/>
    <cellStyle name="#_5.영상HW-3_1-2 3 3 2 3 4" xfId="3989"/>
    <cellStyle name="#_5.영상HW-3_1-2 3 3 2 4" xfId="3990"/>
    <cellStyle name="#_5.영상HW-3_1-2 3 3 2 4 2" xfId="3991"/>
    <cellStyle name="#_5.영상HW-3_1-2 3 3 2 4 2 2" xfId="3992"/>
    <cellStyle name="#_5.영상HW-3_1-2 3 3 2 4 2 3" xfId="3993"/>
    <cellStyle name="#_5.영상HW-3_1-2 3 3 2 4 3" xfId="3994"/>
    <cellStyle name="#_5.영상HW-3_1-2 3 3 2 4 4" xfId="3995"/>
    <cellStyle name="#_5.영상HW-3_1-2 3 3 2 5" xfId="3996"/>
    <cellStyle name="#_5.영상HW-3_1-2 3 3 2 5 2" xfId="3997"/>
    <cellStyle name="#_5.영상HW-3_1-2 3 3 2 5 2 2" xfId="3998"/>
    <cellStyle name="#_5.영상HW-3_1-2 3 3 2 5 2 3" xfId="3999"/>
    <cellStyle name="#_5.영상HW-3_1-2 3 3 2 5 3" xfId="4000"/>
    <cellStyle name="#_5.영상HW-3_1-2 3 3 2 5 4" xfId="4001"/>
    <cellStyle name="#_5.영상HW-3_1-2 3 3 2 6" xfId="4002"/>
    <cellStyle name="#_5.영상HW-3_1-2 3 3 2 6 2" xfId="4003"/>
    <cellStyle name="#_5.영상HW-3_1-2 3 3 2 6 3" xfId="4004"/>
    <cellStyle name="#_5.영상HW-3_1-2 3 3 2 7" xfId="4005"/>
    <cellStyle name="#_5.영상HW-3_1-2 3 3 2 8" xfId="4006"/>
    <cellStyle name="#_5.영상HW-3_1-2 3 3 3" xfId="4007"/>
    <cellStyle name="#_5.영상HW-3_1-2 3 3 3 2" xfId="4008"/>
    <cellStyle name="#_5.영상HW-3_1-2 3 3 3 2 2" xfId="4009"/>
    <cellStyle name="#_5.영상HW-3_1-2 3 3 3 2 3" xfId="4010"/>
    <cellStyle name="#_5.영상HW-3_1-2 3 3 3 3" xfId="4011"/>
    <cellStyle name="#_5.영상HW-3_1-2 3 3 3 4" xfId="4012"/>
    <cellStyle name="#_5.영상HW-3_1-2 3 3 4" xfId="4013"/>
    <cellStyle name="#_5.영상HW-3_1-2 3 3 4 2" xfId="4014"/>
    <cellStyle name="#_5.영상HW-3_1-2 3 3 4 2 2" xfId="4015"/>
    <cellStyle name="#_5.영상HW-3_1-2 3 3 4 2 3" xfId="4016"/>
    <cellStyle name="#_5.영상HW-3_1-2 3 3 4 3" xfId="4017"/>
    <cellStyle name="#_5.영상HW-3_1-2 3 3 4 4" xfId="4018"/>
    <cellStyle name="#_5.영상HW-3_1-2 3 3 5" xfId="4019"/>
    <cellStyle name="#_5.영상HW-3_1-2 3 3 5 2" xfId="4020"/>
    <cellStyle name="#_5.영상HW-3_1-2 3 3 5 2 2" xfId="4021"/>
    <cellStyle name="#_5.영상HW-3_1-2 3 3 5 2 3" xfId="4022"/>
    <cellStyle name="#_5.영상HW-3_1-2 3 3 5 3" xfId="4023"/>
    <cellStyle name="#_5.영상HW-3_1-2 3 3 5 4" xfId="4024"/>
    <cellStyle name="#_5.영상HW-3_1-2 3 3 6" xfId="4025"/>
    <cellStyle name="#_5.영상HW-3_1-2 3 3 6 2" xfId="4026"/>
    <cellStyle name="#_5.영상HW-3_1-2 3 3 6 2 2" xfId="4027"/>
    <cellStyle name="#_5.영상HW-3_1-2 3 3 6 2 3" xfId="4028"/>
    <cellStyle name="#_5.영상HW-3_1-2 3 3 6 3" xfId="4029"/>
    <cellStyle name="#_5.영상HW-3_1-2 3 3 6 4" xfId="4030"/>
    <cellStyle name="#_5.영상HW-3_1-2 3 3 7" xfId="4031"/>
    <cellStyle name="#_5.영상HW-3_1-2 3 3 7 2" xfId="4032"/>
    <cellStyle name="#_5.영상HW-3_1-2 3 3 7 3" xfId="4033"/>
    <cellStyle name="#_5.영상HW-3_1-2 3 3 8" xfId="4034"/>
    <cellStyle name="#_5.영상HW-3_1-2 3 3 9" xfId="4035"/>
    <cellStyle name="#_5.영상HW-3_1-2 3 4" xfId="4036"/>
    <cellStyle name="#_5.영상HW-3_1-2 3 4 2" xfId="4037"/>
    <cellStyle name="#_5.영상HW-3_1-2 3 4 2 2" xfId="4038"/>
    <cellStyle name="#_5.영상HW-3_1-2 3 4 2 3" xfId="4039"/>
    <cellStyle name="#_5.영상HW-3_1-2 3 4 3" xfId="4040"/>
    <cellStyle name="#_5.영상HW-3_1-2 3 4 4" xfId="4041"/>
    <cellStyle name="#_5.영상HW-3_1-2 3 5" xfId="4042"/>
    <cellStyle name="#_5.영상HW-3_1-2 3 5 2" xfId="4043"/>
    <cellStyle name="#_5.영상HW-3_1-2 3 5 2 2" xfId="4044"/>
    <cellStyle name="#_5.영상HW-3_1-2 3 5 2 3" xfId="4045"/>
    <cellStyle name="#_5.영상HW-3_1-2 3 5 3" xfId="4046"/>
    <cellStyle name="#_5.영상HW-3_1-2 3 5 4" xfId="4047"/>
    <cellStyle name="#_5.영상HW-3_3-1" xfId="4048"/>
    <cellStyle name="#_5.영상HW-3_3-1 2" xfId="4049"/>
    <cellStyle name="#_5.영상HW-3_3-1 2 2" xfId="4050"/>
    <cellStyle name="#_5.영상HW-3_3-1 2 2 2" xfId="4051"/>
    <cellStyle name="#_5.영상HW-3_3-1 2 2 2 2" xfId="4052"/>
    <cellStyle name="#_5.영상HW-3_3-1 2 2 2 2 2" xfId="4053"/>
    <cellStyle name="#_5.영상HW-3_3-1 2 2 2 2 2 2" xfId="4054"/>
    <cellStyle name="#_5.영상HW-3_3-1 2 2 2 2 2 3" xfId="4055"/>
    <cellStyle name="#_5.영상HW-3_3-1 2 2 2 2 3" xfId="4056"/>
    <cellStyle name="#_5.영상HW-3_3-1 2 2 2 2 4" xfId="4057"/>
    <cellStyle name="#_5.영상HW-3_3-1 2 2 2 3" xfId="4058"/>
    <cellStyle name="#_5.영상HW-3_3-1 2 2 2 3 2" xfId="4059"/>
    <cellStyle name="#_5.영상HW-3_3-1 2 2 2 3 2 2" xfId="4060"/>
    <cellStyle name="#_5.영상HW-3_3-1 2 2 2 3 2 3" xfId="4061"/>
    <cellStyle name="#_5.영상HW-3_3-1 2 2 2 3 3" xfId="4062"/>
    <cellStyle name="#_5.영상HW-3_3-1 2 2 2 3 4" xfId="4063"/>
    <cellStyle name="#_5.영상HW-3_3-1 2 2 2 4" xfId="4064"/>
    <cellStyle name="#_5.영상HW-3_3-1 2 2 2 4 2" xfId="4065"/>
    <cellStyle name="#_5.영상HW-3_3-1 2 2 2 4 2 2" xfId="4066"/>
    <cellStyle name="#_5.영상HW-3_3-1 2 2 2 4 2 3" xfId="4067"/>
    <cellStyle name="#_5.영상HW-3_3-1 2 2 2 4 3" xfId="4068"/>
    <cellStyle name="#_5.영상HW-3_3-1 2 2 2 4 4" xfId="4069"/>
    <cellStyle name="#_5.영상HW-3_3-1 2 2 2 5" xfId="4070"/>
    <cellStyle name="#_5.영상HW-3_3-1 2 2 2 5 2" xfId="4071"/>
    <cellStyle name="#_5.영상HW-3_3-1 2 2 2 5 2 2" xfId="4072"/>
    <cellStyle name="#_5.영상HW-3_3-1 2 2 2 5 2 3" xfId="4073"/>
    <cellStyle name="#_5.영상HW-3_3-1 2 2 2 5 3" xfId="4074"/>
    <cellStyle name="#_5.영상HW-3_3-1 2 2 2 5 4" xfId="4075"/>
    <cellStyle name="#_5.영상HW-3_3-1 2 2 2 6" xfId="4076"/>
    <cellStyle name="#_5.영상HW-3_3-1 2 2 2 6 2" xfId="4077"/>
    <cellStyle name="#_5.영상HW-3_3-1 2 2 2 6 3" xfId="4078"/>
    <cellStyle name="#_5.영상HW-3_3-1 2 2 2 7" xfId="4079"/>
    <cellStyle name="#_5.영상HW-3_3-1 2 2 2 8" xfId="4080"/>
    <cellStyle name="#_5.영상HW-3_3-1 2 2 3" xfId="4081"/>
    <cellStyle name="#_5.영상HW-3_3-1 2 2 3 2" xfId="4082"/>
    <cellStyle name="#_5.영상HW-3_3-1 2 2 3 2 2" xfId="4083"/>
    <cellStyle name="#_5.영상HW-3_3-1 2 2 3 2 2 2" xfId="4084"/>
    <cellStyle name="#_5.영상HW-3_3-1 2 2 3 2 2 3" xfId="4085"/>
    <cellStyle name="#_5.영상HW-3_3-1 2 2 3 2 3" xfId="4086"/>
    <cellStyle name="#_5.영상HW-3_3-1 2 2 3 2 4" xfId="4087"/>
    <cellStyle name="#_5.영상HW-3_3-1 2 2 3 3" xfId="4088"/>
    <cellStyle name="#_5.영상HW-3_3-1 2 2 3 3 2" xfId="4089"/>
    <cellStyle name="#_5.영상HW-3_3-1 2 2 3 3 2 2" xfId="4090"/>
    <cellStyle name="#_5.영상HW-3_3-1 2 2 3 3 2 3" xfId="4091"/>
    <cellStyle name="#_5.영상HW-3_3-1 2 2 3 3 3" xfId="4092"/>
    <cellStyle name="#_5.영상HW-3_3-1 2 2 3 3 4" xfId="4093"/>
    <cellStyle name="#_5.영상HW-3_3-1 2 2 3 4" xfId="4094"/>
    <cellStyle name="#_5.영상HW-3_3-1 2 2 3 4 2" xfId="4095"/>
    <cellStyle name="#_5.영상HW-3_3-1 2 2 3 4 2 2" xfId="4096"/>
    <cellStyle name="#_5.영상HW-3_3-1 2 2 3 4 2 3" xfId="4097"/>
    <cellStyle name="#_5.영상HW-3_3-1 2 2 3 4 3" xfId="4098"/>
    <cellStyle name="#_5.영상HW-3_3-1 2 2 3 4 4" xfId="4099"/>
    <cellStyle name="#_5.영상HW-3_3-1 2 2 3 5" xfId="4100"/>
    <cellStyle name="#_5.영상HW-3_3-1 2 2 3 5 2" xfId="4101"/>
    <cellStyle name="#_5.영상HW-3_3-1 2 2 3 5 2 2" xfId="4102"/>
    <cellStyle name="#_5.영상HW-3_3-1 2 2 3 5 2 3" xfId="4103"/>
    <cellStyle name="#_5.영상HW-3_3-1 2 2 3 5 3" xfId="4104"/>
    <cellStyle name="#_5.영상HW-3_3-1 2 2 3 5 4" xfId="4105"/>
    <cellStyle name="#_5.영상HW-3_3-1 2 2 3 6" xfId="4106"/>
    <cellStyle name="#_5.영상HW-3_3-1 2 2 3 6 2" xfId="4107"/>
    <cellStyle name="#_5.영상HW-3_3-1 2 2 3 6 3" xfId="4108"/>
    <cellStyle name="#_5.영상HW-3_3-1 2 2 3 7" xfId="4109"/>
    <cellStyle name="#_5.영상HW-3_3-1 2 2 3 8" xfId="4110"/>
    <cellStyle name="#_5.영상HW-3_3-1 2 3" xfId="4111"/>
    <cellStyle name="#_5.영상HW-3_3-1 2 3 2" xfId="4112"/>
    <cellStyle name="#_5.영상HW-3_3-1 2 3 2 2" xfId="4113"/>
    <cellStyle name="#_5.영상HW-3_3-1 2 3 2 2 2" xfId="4114"/>
    <cellStyle name="#_5.영상HW-3_3-1 2 3 2 2 2 2" xfId="4115"/>
    <cellStyle name="#_5.영상HW-3_3-1 2 3 2 2 2 3" xfId="4116"/>
    <cellStyle name="#_5.영상HW-3_3-1 2 3 2 2 3" xfId="4117"/>
    <cellStyle name="#_5.영상HW-3_3-1 2 3 2 2 4" xfId="4118"/>
    <cellStyle name="#_5.영상HW-3_3-1 2 3 2 3" xfId="4119"/>
    <cellStyle name="#_5.영상HW-3_3-1 2 3 2 3 2" xfId="4120"/>
    <cellStyle name="#_5.영상HW-3_3-1 2 3 2 3 2 2" xfId="4121"/>
    <cellStyle name="#_5.영상HW-3_3-1 2 3 2 3 2 3" xfId="4122"/>
    <cellStyle name="#_5.영상HW-3_3-1 2 3 2 3 3" xfId="4123"/>
    <cellStyle name="#_5.영상HW-3_3-1 2 3 2 3 4" xfId="4124"/>
    <cellStyle name="#_5.영상HW-3_3-1 2 3 2 4" xfId="4125"/>
    <cellStyle name="#_5.영상HW-3_3-1 2 3 2 4 2" xfId="4126"/>
    <cellStyle name="#_5.영상HW-3_3-1 2 3 2 4 2 2" xfId="4127"/>
    <cellStyle name="#_5.영상HW-3_3-1 2 3 2 4 2 3" xfId="4128"/>
    <cellStyle name="#_5.영상HW-3_3-1 2 3 2 4 3" xfId="4129"/>
    <cellStyle name="#_5.영상HW-3_3-1 2 3 2 4 4" xfId="4130"/>
    <cellStyle name="#_5.영상HW-3_3-1 2 3 2 5" xfId="4131"/>
    <cellStyle name="#_5.영상HW-3_3-1 2 3 2 5 2" xfId="4132"/>
    <cellStyle name="#_5.영상HW-3_3-1 2 3 2 5 2 2" xfId="4133"/>
    <cellStyle name="#_5.영상HW-3_3-1 2 3 2 5 2 3" xfId="4134"/>
    <cellStyle name="#_5.영상HW-3_3-1 2 3 2 5 3" xfId="4135"/>
    <cellStyle name="#_5.영상HW-3_3-1 2 3 2 5 4" xfId="4136"/>
    <cellStyle name="#_5.영상HW-3_3-1 2 3 2 6" xfId="4137"/>
    <cellStyle name="#_5.영상HW-3_3-1 2 3 2 6 2" xfId="4138"/>
    <cellStyle name="#_5.영상HW-3_3-1 2 3 2 6 3" xfId="4139"/>
    <cellStyle name="#_5.영상HW-3_3-1 2 3 2 7" xfId="4140"/>
    <cellStyle name="#_5.영상HW-3_3-1 2 3 2 8" xfId="4141"/>
    <cellStyle name="#_5.영상HW-3_3-1 2 3 3" xfId="4142"/>
    <cellStyle name="#_5.영상HW-3_3-1 2 3 3 2" xfId="4143"/>
    <cellStyle name="#_5.영상HW-3_3-1 2 3 3 2 2" xfId="4144"/>
    <cellStyle name="#_5.영상HW-3_3-1 2 3 3 2 3" xfId="4145"/>
    <cellStyle name="#_5.영상HW-3_3-1 2 3 3 3" xfId="4146"/>
    <cellStyle name="#_5.영상HW-3_3-1 2 3 3 4" xfId="4147"/>
    <cellStyle name="#_5.영상HW-3_3-1 2 3 4" xfId="4148"/>
    <cellStyle name="#_5.영상HW-3_3-1 2 3 4 2" xfId="4149"/>
    <cellStyle name="#_5.영상HW-3_3-1 2 3 4 2 2" xfId="4150"/>
    <cellStyle name="#_5.영상HW-3_3-1 2 3 4 2 3" xfId="4151"/>
    <cellStyle name="#_5.영상HW-3_3-1 2 3 4 3" xfId="4152"/>
    <cellStyle name="#_5.영상HW-3_3-1 2 3 4 4" xfId="4153"/>
    <cellStyle name="#_5.영상HW-3_3-1 2 3 5" xfId="4154"/>
    <cellStyle name="#_5.영상HW-3_3-1 2 3 5 2" xfId="4155"/>
    <cellStyle name="#_5.영상HW-3_3-1 2 3 5 2 2" xfId="4156"/>
    <cellStyle name="#_5.영상HW-3_3-1 2 3 5 2 3" xfId="4157"/>
    <cellStyle name="#_5.영상HW-3_3-1 2 3 5 3" xfId="4158"/>
    <cellStyle name="#_5.영상HW-3_3-1 2 3 5 4" xfId="4159"/>
    <cellStyle name="#_5.영상HW-3_3-1 2 3 6" xfId="4160"/>
    <cellStyle name="#_5.영상HW-3_3-1 2 3 6 2" xfId="4161"/>
    <cellStyle name="#_5.영상HW-3_3-1 2 3 6 2 2" xfId="4162"/>
    <cellStyle name="#_5.영상HW-3_3-1 2 3 6 2 3" xfId="4163"/>
    <cellStyle name="#_5.영상HW-3_3-1 2 3 6 3" xfId="4164"/>
    <cellStyle name="#_5.영상HW-3_3-1 2 3 6 4" xfId="4165"/>
    <cellStyle name="#_5.영상HW-3_3-1 2 3 7" xfId="4166"/>
    <cellStyle name="#_5.영상HW-3_3-1 2 3 7 2" xfId="4167"/>
    <cellStyle name="#_5.영상HW-3_3-1 2 3 7 3" xfId="4168"/>
    <cellStyle name="#_5.영상HW-3_3-1 2 3 8" xfId="4169"/>
    <cellStyle name="#_5.영상HW-3_3-1 2 3 9" xfId="4170"/>
    <cellStyle name="#_5.영상HW-3_3-1 2 4" xfId="4171"/>
    <cellStyle name="#_5.영상HW-3_3-1 2 4 2" xfId="4172"/>
    <cellStyle name="#_5.영상HW-3_3-1 2 4 2 2" xfId="4173"/>
    <cellStyle name="#_5.영상HW-3_3-1 2 4 2 3" xfId="4174"/>
    <cellStyle name="#_5.영상HW-3_3-1 2 4 3" xfId="4175"/>
    <cellStyle name="#_5.영상HW-3_3-1 2 4 4" xfId="4176"/>
    <cellStyle name="#_5.영상HW-3_3-1 2 5" xfId="4177"/>
    <cellStyle name="#_5.영상HW-3_3-1 2 5 2" xfId="4178"/>
    <cellStyle name="#_5.영상HW-3_3-1 2 5 2 2" xfId="4179"/>
    <cellStyle name="#_5.영상HW-3_3-1 2 5 2 3" xfId="4180"/>
    <cellStyle name="#_5.영상HW-3_3-1 2 5 3" xfId="4181"/>
    <cellStyle name="#_5.영상HW-3_3-1 2 5 4" xfId="4182"/>
    <cellStyle name="#_5.영상HW-3_3-1 3" xfId="4183"/>
    <cellStyle name="#_5.영상HW-3_3-1 3 2" xfId="4184"/>
    <cellStyle name="#_5.영상HW-3_3-1 3 2 2" xfId="4185"/>
    <cellStyle name="#_5.영상HW-3_3-1 3 2 2 2" xfId="4186"/>
    <cellStyle name="#_5.영상HW-3_3-1 3 2 2 2 2" xfId="4187"/>
    <cellStyle name="#_5.영상HW-3_3-1 3 2 2 2 2 2" xfId="4188"/>
    <cellStyle name="#_5.영상HW-3_3-1 3 2 2 2 2 3" xfId="4189"/>
    <cellStyle name="#_5.영상HW-3_3-1 3 2 2 2 3" xfId="4190"/>
    <cellStyle name="#_5.영상HW-3_3-1 3 2 2 2 4" xfId="4191"/>
    <cellStyle name="#_5.영상HW-3_3-1 3 2 2 3" xfId="4192"/>
    <cellStyle name="#_5.영상HW-3_3-1 3 2 2 3 2" xfId="4193"/>
    <cellStyle name="#_5.영상HW-3_3-1 3 2 2 3 2 2" xfId="4194"/>
    <cellStyle name="#_5.영상HW-3_3-1 3 2 2 3 2 3" xfId="4195"/>
    <cellStyle name="#_5.영상HW-3_3-1 3 2 2 3 3" xfId="4196"/>
    <cellStyle name="#_5.영상HW-3_3-1 3 2 2 3 4" xfId="4197"/>
    <cellStyle name="#_5.영상HW-3_3-1 3 2 2 4" xfId="4198"/>
    <cellStyle name="#_5.영상HW-3_3-1 3 2 2 4 2" xfId="4199"/>
    <cellStyle name="#_5.영상HW-3_3-1 3 2 2 4 2 2" xfId="4200"/>
    <cellStyle name="#_5.영상HW-3_3-1 3 2 2 4 2 3" xfId="4201"/>
    <cellStyle name="#_5.영상HW-3_3-1 3 2 2 4 3" xfId="4202"/>
    <cellStyle name="#_5.영상HW-3_3-1 3 2 2 4 4" xfId="4203"/>
    <cellStyle name="#_5.영상HW-3_3-1 3 2 2 5" xfId="4204"/>
    <cellStyle name="#_5.영상HW-3_3-1 3 2 2 5 2" xfId="4205"/>
    <cellStyle name="#_5.영상HW-3_3-1 3 2 2 5 2 2" xfId="4206"/>
    <cellStyle name="#_5.영상HW-3_3-1 3 2 2 5 2 3" xfId="4207"/>
    <cellStyle name="#_5.영상HW-3_3-1 3 2 2 5 3" xfId="4208"/>
    <cellStyle name="#_5.영상HW-3_3-1 3 2 2 5 4" xfId="4209"/>
    <cellStyle name="#_5.영상HW-3_3-1 3 2 2 6" xfId="4210"/>
    <cellStyle name="#_5.영상HW-3_3-1 3 2 2 6 2" xfId="4211"/>
    <cellStyle name="#_5.영상HW-3_3-1 3 2 2 6 3" xfId="4212"/>
    <cellStyle name="#_5.영상HW-3_3-1 3 2 2 7" xfId="4213"/>
    <cellStyle name="#_5.영상HW-3_3-1 3 2 2 8" xfId="4214"/>
    <cellStyle name="#_5.영상HW-3_3-1 3 2 3" xfId="4215"/>
    <cellStyle name="#_5.영상HW-3_3-1 3 2 3 2" xfId="4216"/>
    <cellStyle name="#_5.영상HW-3_3-1 3 2 3 2 2" xfId="4217"/>
    <cellStyle name="#_5.영상HW-3_3-1 3 2 3 2 2 2" xfId="4218"/>
    <cellStyle name="#_5.영상HW-3_3-1 3 2 3 2 2 3" xfId="4219"/>
    <cellStyle name="#_5.영상HW-3_3-1 3 2 3 2 3" xfId="4220"/>
    <cellStyle name="#_5.영상HW-3_3-1 3 2 3 2 4" xfId="4221"/>
    <cellStyle name="#_5.영상HW-3_3-1 3 2 3 3" xfId="4222"/>
    <cellStyle name="#_5.영상HW-3_3-1 3 2 3 3 2" xfId="4223"/>
    <cellStyle name="#_5.영상HW-3_3-1 3 2 3 3 2 2" xfId="4224"/>
    <cellStyle name="#_5.영상HW-3_3-1 3 2 3 3 2 3" xfId="4225"/>
    <cellStyle name="#_5.영상HW-3_3-1 3 2 3 3 3" xfId="4226"/>
    <cellStyle name="#_5.영상HW-3_3-1 3 2 3 3 4" xfId="4227"/>
    <cellStyle name="#_5.영상HW-3_3-1 3 2 3 4" xfId="4228"/>
    <cellStyle name="#_5.영상HW-3_3-1 3 2 3 4 2" xfId="4229"/>
    <cellStyle name="#_5.영상HW-3_3-1 3 2 3 4 2 2" xfId="4230"/>
    <cellStyle name="#_5.영상HW-3_3-1 3 2 3 4 2 3" xfId="4231"/>
    <cellStyle name="#_5.영상HW-3_3-1 3 2 3 4 3" xfId="4232"/>
    <cellStyle name="#_5.영상HW-3_3-1 3 2 3 4 4" xfId="4233"/>
    <cellStyle name="#_5.영상HW-3_3-1 3 2 3 5" xfId="4234"/>
    <cellStyle name="#_5.영상HW-3_3-1 3 2 3 5 2" xfId="4235"/>
    <cellStyle name="#_5.영상HW-3_3-1 3 2 3 5 2 2" xfId="4236"/>
    <cellStyle name="#_5.영상HW-3_3-1 3 2 3 5 2 3" xfId="4237"/>
    <cellStyle name="#_5.영상HW-3_3-1 3 2 3 5 3" xfId="4238"/>
    <cellStyle name="#_5.영상HW-3_3-1 3 2 3 5 4" xfId="4239"/>
    <cellStyle name="#_5.영상HW-3_3-1 3 2 3 6" xfId="4240"/>
    <cellStyle name="#_5.영상HW-3_3-1 3 2 3 6 2" xfId="4241"/>
    <cellStyle name="#_5.영상HW-3_3-1 3 2 3 6 3" xfId="4242"/>
    <cellStyle name="#_5.영상HW-3_3-1 3 2 3 7" xfId="4243"/>
    <cellStyle name="#_5.영상HW-3_3-1 3 2 3 8" xfId="4244"/>
    <cellStyle name="#_5.영상HW-3_3-1 3 3" xfId="4245"/>
    <cellStyle name="#_5.영상HW-3_3-1 3 3 2" xfId="4246"/>
    <cellStyle name="#_5.영상HW-3_3-1 3 3 2 2" xfId="4247"/>
    <cellStyle name="#_5.영상HW-3_3-1 3 3 2 2 2" xfId="4248"/>
    <cellStyle name="#_5.영상HW-3_3-1 3 3 2 2 2 2" xfId="4249"/>
    <cellStyle name="#_5.영상HW-3_3-1 3 3 2 2 2 3" xfId="4250"/>
    <cellStyle name="#_5.영상HW-3_3-1 3 3 2 2 3" xfId="4251"/>
    <cellStyle name="#_5.영상HW-3_3-1 3 3 2 2 4" xfId="4252"/>
    <cellStyle name="#_5.영상HW-3_3-1 3 3 2 3" xfId="4253"/>
    <cellStyle name="#_5.영상HW-3_3-1 3 3 2 3 2" xfId="4254"/>
    <cellStyle name="#_5.영상HW-3_3-1 3 3 2 3 2 2" xfId="4255"/>
    <cellStyle name="#_5.영상HW-3_3-1 3 3 2 3 2 3" xfId="4256"/>
    <cellStyle name="#_5.영상HW-3_3-1 3 3 2 3 3" xfId="4257"/>
    <cellStyle name="#_5.영상HW-3_3-1 3 3 2 3 4" xfId="4258"/>
    <cellStyle name="#_5.영상HW-3_3-1 3 3 2 4" xfId="4259"/>
    <cellStyle name="#_5.영상HW-3_3-1 3 3 2 4 2" xfId="4260"/>
    <cellStyle name="#_5.영상HW-3_3-1 3 3 2 4 2 2" xfId="4261"/>
    <cellStyle name="#_5.영상HW-3_3-1 3 3 2 4 2 3" xfId="4262"/>
    <cellStyle name="#_5.영상HW-3_3-1 3 3 2 4 3" xfId="4263"/>
    <cellStyle name="#_5.영상HW-3_3-1 3 3 2 4 4" xfId="4264"/>
    <cellStyle name="#_5.영상HW-3_3-1 3 3 2 5" xfId="4265"/>
    <cellStyle name="#_5.영상HW-3_3-1 3 3 2 5 2" xfId="4266"/>
    <cellStyle name="#_5.영상HW-3_3-1 3 3 2 5 2 2" xfId="4267"/>
    <cellStyle name="#_5.영상HW-3_3-1 3 3 2 5 2 3" xfId="4268"/>
    <cellStyle name="#_5.영상HW-3_3-1 3 3 2 5 3" xfId="4269"/>
    <cellStyle name="#_5.영상HW-3_3-1 3 3 2 5 4" xfId="4270"/>
    <cellStyle name="#_5.영상HW-3_3-1 3 3 2 6" xfId="4271"/>
    <cellStyle name="#_5.영상HW-3_3-1 3 3 2 6 2" xfId="4272"/>
    <cellStyle name="#_5.영상HW-3_3-1 3 3 2 6 3" xfId="4273"/>
    <cellStyle name="#_5.영상HW-3_3-1 3 3 2 7" xfId="4274"/>
    <cellStyle name="#_5.영상HW-3_3-1 3 3 2 8" xfId="4275"/>
    <cellStyle name="#_5.영상HW-3_3-1 3 3 3" xfId="4276"/>
    <cellStyle name="#_5.영상HW-3_3-1 3 3 3 2" xfId="4277"/>
    <cellStyle name="#_5.영상HW-3_3-1 3 3 3 2 2" xfId="4278"/>
    <cellStyle name="#_5.영상HW-3_3-1 3 3 3 2 3" xfId="4279"/>
    <cellStyle name="#_5.영상HW-3_3-1 3 3 3 3" xfId="4280"/>
    <cellStyle name="#_5.영상HW-3_3-1 3 3 3 4" xfId="4281"/>
    <cellStyle name="#_5.영상HW-3_3-1 3 3 4" xfId="4282"/>
    <cellStyle name="#_5.영상HW-3_3-1 3 3 4 2" xfId="4283"/>
    <cellStyle name="#_5.영상HW-3_3-1 3 3 4 2 2" xfId="4284"/>
    <cellStyle name="#_5.영상HW-3_3-1 3 3 4 2 3" xfId="4285"/>
    <cellStyle name="#_5.영상HW-3_3-1 3 3 4 3" xfId="4286"/>
    <cellStyle name="#_5.영상HW-3_3-1 3 3 4 4" xfId="4287"/>
    <cellStyle name="#_5.영상HW-3_3-1 3 3 5" xfId="4288"/>
    <cellStyle name="#_5.영상HW-3_3-1 3 3 5 2" xfId="4289"/>
    <cellStyle name="#_5.영상HW-3_3-1 3 3 5 2 2" xfId="4290"/>
    <cellStyle name="#_5.영상HW-3_3-1 3 3 5 2 3" xfId="4291"/>
    <cellStyle name="#_5.영상HW-3_3-1 3 3 5 3" xfId="4292"/>
    <cellStyle name="#_5.영상HW-3_3-1 3 3 5 4" xfId="4293"/>
    <cellStyle name="#_5.영상HW-3_3-1 3 3 6" xfId="4294"/>
    <cellStyle name="#_5.영상HW-3_3-1 3 3 6 2" xfId="4295"/>
    <cellStyle name="#_5.영상HW-3_3-1 3 3 6 2 2" xfId="4296"/>
    <cellStyle name="#_5.영상HW-3_3-1 3 3 6 2 3" xfId="4297"/>
    <cellStyle name="#_5.영상HW-3_3-1 3 3 6 3" xfId="4298"/>
    <cellStyle name="#_5.영상HW-3_3-1 3 3 6 4" xfId="4299"/>
    <cellStyle name="#_5.영상HW-3_3-1 3 3 7" xfId="4300"/>
    <cellStyle name="#_5.영상HW-3_3-1 3 3 7 2" xfId="4301"/>
    <cellStyle name="#_5.영상HW-3_3-1 3 3 7 3" xfId="4302"/>
    <cellStyle name="#_5.영상HW-3_3-1 3 3 8" xfId="4303"/>
    <cellStyle name="#_5.영상HW-3_3-1 3 3 9" xfId="4304"/>
    <cellStyle name="#_5.영상HW-3_3-1 3 4" xfId="4305"/>
    <cellStyle name="#_5.영상HW-3_3-1 3 4 2" xfId="4306"/>
    <cellStyle name="#_5.영상HW-3_3-1 3 4 2 2" xfId="4307"/>
    <cellStyle name="#_5.영상HW-3_3-1 3 4 2 3" xfId="4308"/>
    <cellStyle name="#_5.영상HW-3_3-1 3 4 3" xfId="4309"/>
    <cellStyle name="#_5.영상HW-3_3-1 3 4 4" xfId="4310"/>
    <cellStyle name="#_5.영상HW-3_3-1 3 5" xfId="4311"/>
    <cellStyle name="#_5.영상HW-3_3-1 3 5 2" xfId="4312"/>
    <cellStyle name="#_5.영상HW-3_3-1 3 5 2 2" xfId="4313"/>
    <cellStyle name="#_5.영상HW-3_3-1 3 5 2 3" xfId="4314"/>
    <cellStyle name="#_5.영상HW-3_3-1 3 5 3" xfId="4315"/>
    <cellStyle name="#_5.영상HW-3_3-1 3 5 4" xfId="4316"/>
    <cellStyle name="#_5.영상HW-3_고성(삼봉)" xfId="4317"/>
    <cellStyle name="#_5.영상HW-3_고성(삼봉) 2" xfId="4318"/>
    <cellStyle name="#_5.영상HW-3_고성(삼봉) 2 2" xfId="4319"/>
    <cellStyle name="#_5.영상HW-3_고성(삼봉) 2 2 2" xfId="4320"/>
    <cellStyle name="#_5.영상HW-3_고성(삼봉) 2 2 2 2" xfId="4321"/>
    <cellStyle name="#_5.영상HW-3_고성(삼봉) 2 2 2 2 2" xfId="4322"/>
    <cellStyle name="#_5.영상HW-3_고성(삼봉) 2 2 2 2 2 2" xfId="4323"/>
    <cellStyle name="#_5.영상HW-3_고성(삼봉) 2 2 2 2 2 3" xfId="4324"/>
    <cellStyle name="#_5.영상HW-3_고성(삼봉) 2 2 2 2 3" xfId="4325"/>
    <cellStyle name="#_5.영상HW-3_고성(삼봉) 2 2 2 2 4" xfId="4326"/>
    <cellStyle name="#_5.영상HW-3_고성(삼봉) 2 2 2 3" xfId="4327"/>
    <cellStyle name="#_5.영상HW-3_고성(삼봉) 2 2 2 3 2" xfId="4328"/>
    <cellStyle name="#_5.영상HW-3_고성(삼봉) 2 2 2 3 2 2" xfId="4329"/>
    <cellStyle name="#_5.영상HW-3_고성(삼봉) 2 2 2 3 2 3" xfId="4330"/>
    <cellStyle name="#_5.영상HW-3_고성(삼봉) 2 2 2 3 3" xfId="4331"/>
    <cellStyle name="#_5.영상HW-3_고성(삼봉) 2 2 2 3 4" xfId="4332"/>
    <cellStyle name="#_5.영상HW-3_고성(삼봉) 2 2 2 4" xfId="4333"/>
    <cellStyle name="#_5.영상HW-3_고성(삼봉) 2 2 2 4 2" xfId="4334"/>
    <cellStyle name="#_5.영상HW-3_고성(삼봉) 2 2 2 4 2 2" xfId="4335"/>
    <cellStyle name="#_5.영상HW-3_고성(삼봉) 2 2 2 4 2 3" xfId="4336"/>
    <cellStyle name="#_5.영상HW-3_고성(삼봉) 2 2 2 4 3" xfId="4337"/>
    <cellStyle name="#_5.영상HW-3_고성(삼봉) 2 2 2 4 4" xfId="4338"/>
    <cellStyle name="#_5.영상HW-3_고성(삼봉) 2 2 2 5" xfId="4339"/>
    <cellStyle name="#_5.영상HW-3_고성(삼봉) 2 2 2 5 2" xfId="4340"/>
    <cellStyle name="#_5.영상HW-3_고성(삼봉) 2 2 2 5 2 2" xfId="4341"/>
    <cellStyle name="#_5.영상HW-3_고성(삼봉) 2 2 2 5 2 3" xfId="4342"/>
    <cellStyle name="#_5.영상HW-3_고성(삼봉) 2 2 2 5 3" xfId="4343"/>
    <cellStyle name="#_5.영상HW-3_고성(삼봉) 2 2 2 5 4" xfId="4344"/>
    <cellStyle name="#_5.영상HW-3_고성(삼봉) 2 2 2 6" xfId="4345"/>
    <cellStyle name="#_5.영상HW-3_고성(삼봉) 2 2 2 6 2" xfId="4346"/>
    <cellStyle name="#_5.영상HW-3_고성(삼봉) 2 2 2 6 3" xfId="4347"/>
    <cellStyle name="#_5.영상HW-3_고성(삼봉) 2 2 2 7" xfId="4348"/>
    <cellStyle name="#_5.영상HW-3_고성(삼봉) 2 2 2 8" xfId="4349"/>
    <cellStyle name="#_5.영상HW-3_고성(삼봉) 2 2 3" xfId="4350"/>
    <cellStyle name="#_5.영상HW-3_고성(삼봉) 2 2 3 2" xfId="4351"/>
    <cellStyle name="#_5.영상HW-3_고성(삼봉) 2 2 3 2 2" xfId="4352"/>
    <cellStyle name="#_5.영상HW-3_고성(삼봉) 2 2 3 2 2 2" xfId="4353"/>
    <cellStyle name="#_5.영상HW-3_고성(삼봉) 2 2 3 2 2 3" xfId="4354"/>
    <cellStyle name="#_5.영상HW-3_고성(삼봉) 2 2 3 2 3" xfId="4355"/>
    <cellStyle name="#_5.영상HW-3_고성(삼봉) 2 2 3 2 4" xfId="4356"/>
    <cellStyle name="#_5.영상HW-3_고성(삼봉) 2 2 3 3" xfId="4357"/>
    <cellStyle name="#_5.영상HW-3_고성(삼봉) 2 2 3 3 2" xfId="4358"/>
    <cellStyle name="#_5.영상HW-3_고성(삼봉) 2 2 3 3 2 2" xfId="4359"/>
    <cellStyle name="#_5.영상HW-3_고성(삼봉) 2 2 3 3 2 3" xfId="4360"/>
    <cellStyle name="#_5.영상HW-3_고성(삼봉) 2 2 3 3 3" xfId="4361"/>
    <cellStyle name="#_5.영상HW-3_고성(삼봉) 2 2 3 3 4" xfId="4362"/>
    <cellStyle name="#_5.영상HW-3_고성(삼봉) 2 2 3 4" xfId="4363"/>
    <cellStyle name="#_5.영상HW-3_고성(삼봉) 2 2 3 4 2" xfId="4364"/>
    <cellStyle name="#_5.영상HW-3_고성(삼봉) 2 2 3 4 2 2" xfId="4365"/>
    <cellStyle name="#_5.영상HW-3_고성(삼봉) 2 2 3 4 2 3" xfId="4366"/>
    <cellStyle name="#_5.영상HW-3_고성(삼봉) 2 2 3 4 3" xfId="4367"/>
    <cellStyle name="#_5.영상HW-3_고성(삼봉) 2 2 3 4 4" xfId="4368"/>
    <cellStyle name="#_5.영상HW-3_고성(삼봉) 2 2 3 5" xfId="4369"/>
    <cellStyle name="#_5.영상HW-3_고성(삼봉) 2 2 3 5 2" xfId="4370"/>
    <cellStyle name="#_5.영상HW-3_고성(삼봉) 2 2 3 5 2 2" xfId="4371"/>
    <cellStyle name="#_5.영상HW-3_고성(삼봉) 2 2 3 5 2 3" xfId="4372"/>
    <cellStyle name="#_5.영상HW-3_고성(삼봉) 2 2 3 5 3" xfId="4373"/>
    <cellStyle name="#_5.영상HW-3_고성(삼봉) 2 2 3 5 4" xfId="4374"/>
    <cellStyle name="#_5.영상HW-3_고성(삼봉) 2 2 3 6" xfId="4375"/>
    <cellStyle name="#_5.영상HW-3_고성(삼봉) 2 2 3 6 2" xfId="4376"/>
    <cellStyle name="#_5.영상HW-3_고성(삼봉) 2 2 3 6 3" xfId="4377"/>
    <cellStyle name="#_5.영상HW-3_고성(삼봉) 2 2 3 7" xfId="4378"/>
    <cellStyle name="#_5.영상HW-3_고성(삼봉) 2 2 3 8" xfId="4379"/>
    <cellStyle name="#_5.영상HW-3_고성(삼봉) 2 3" xfId="4380"/>
    <cellStyle name="#_5.영상HW-3_고성(삼봉) 2 3 2" xfId="4381"/>
    <cellStyle name="#_5.영상HW-3_고성(삼봉) 2 3 2 2" xfId="4382"/>
    <cellStyle name="#_5.영상HW-3_고성(삼봉) 2 3 2 2 2" xfId="4383"/>
    <cellStyle name="#_5.영상HW-3_고성(삼봉) 2 3 2 2 2 2" xfId="4384"/>
    <cellStyle name="#_5.영상HW-3_고성(삼봉) 2 3 2 2 2 3" xfId="4385"/>
    <cellStyle name="#_5.영상HW-3_고성(삼봉) 2 3 2 2 3" xfId="4386"/>
    <cellStyle name="#_5.영상HW-3_고성(삼봉) 2 3 2 2 4" xfId="4387"/>
    <cellStyle name="#_5.영상HW-3_고성(삼봉) 2 3 2 3" xfId="4388"/>
    <cellStyle name="#_5.영상HW-3_고성(삼봉) 2 3 2 3 2" xfId="4389"/>
    <cellStyle name="#_5.영상HW-3_고성(삼봉) 2 3 2 3 2 2" xfId="4390"/>
    <cellStyle name="#_5.영상HW-3_고성(삼봉) 2 3 2 3 2 3" xfId="4391"/>
    <cellStyle name="#_5.영상HW-3_고성(삼봉) 2 3 2 3 3" xfId="4392"/>
    <cellStyle name="#_5.영상HW-3_고성(삼봉) 2 3 2 3 4" xfId="4393"/>
    <cellStyle name="#_5.영상HW-3_고성(삼봉) 2 3 2 4" xfId="4394"/>
    <cellStyle name="#_5.영상HW-3_고성(삼봉) 2 3 2 4 2" xfId="4395"/>
    <cellStyle name="#_5.영상HW-3_고성(삼봉) 2 3 2 4 2 2" xfId="4396"/>
    <cellStyle name="#_5.영상HW-3_고성(삼봉) 2 3 2 4 2 3" xfId="4397"/>
    <cellStyle name="#_5.영상HW-3_고성(삼봉) 2 3 2 4 3" xfId="4398"/>
    <cellStyle name="#_5.영상HW-3_고성(삼봉) 2 3 2 4 4" xfId="4399"/>
    <cellStyle name="#_5.영상HW-3_고성(삼봉) 2 3 2 5" xfId="4400"/>
    <cellStyle name="#_5.영상HW-3_고성(삼봉) 2 3 2 5 2" xfId="4401"/>
    <cellStyle name="#_5.영상HW-3_고성(삼봉) 2 3 2 5 2 2" xfId="4402"/>
    <cellStyle name="#_5.영상HW-3_고성(삼봉) 2 3 2 5 2 3" xfId="4403"/>
    <cellStyle name="#_5.영상HW-3_고성(삼봉) 2 3 2 5 3" xfId="4404"/>
    <cellStyle name="#_5.영상HW-3_고성(삼봉) 2 3 2 5 4" xfId="4405"/>
    <cellStyle name="#_5.영상HW-3_고성(삼봉) 2 3 2 6" xfId="4406"/>
    <cellStyle name="#_5.영상HW-3_고성(삼봉) 2 3 2 6 2" xfId="4407"/>
    <cellStyle name="#_5.영상HW-3_고성(삼봉) 2 3 2 6 3" xfId="4408"/>
    <cellStyle name="#_5.영상HW-3_고성(삼봉) 2 3 2 7" xfId="4409"/>
    <cellStyle name="#_5.영상HW-3_고성(삼봉) 2 3 2 8" xfId="4410"/>
    <cellStyle name="#_5.영상HW-3_고성(삼봉) 2 3 3" xfId="4411"/>
    <cellStyle name="#_5.영상HW-3_고성(삼봉) 2 3 3 2" xfId="4412"/>
    <cellStyle name="#_5.영상HW-3_고성(삼봉) 2 3 3 2 2" xfId="4413"/>
    <cellStyle name="#_5.영상HW-3_고성(삼봉) 2 3 3 2 3" xfId="4414"/>
    <cellStyle name="#_5.영상HW-3_고성(삼봉) 2 3 3 3" xfId="4415"/>
    <cellStyle name="#_5.영상HW-3_고성(삼봉) 2 3 3 4" xfId="4416"/>
    <cellStyle name="#_5.영상HW-3_고성(삼봉) 2 3 4" xfId="4417"/>
    <cellStyle name="#_5.영상HW-3_고성(삼봉) 2 3 4 2" xfId="4418"/>
    <cellStyle name="#_5.영상HW-3_고성(삼봉) 2 3 4 2 2" xfId="4419"/>
    <cellStyle name="#_5.영상HW-3_고성(삼봉) 2 3 4 2 3" xfId="4420"/>
    <cellStyle name="#_5.영상HW-3_고성(삼봉) 2 3 4 3" xfId="4421"/>
    <cellStyle name="#_5.영상HW-3_고성(삼봉) 2 3 4 4" xfId="4422"/>
    <cellStyle name="#_5.영상HW-3_고성(삼봉) 2 3 5" xfId="4423"/>
    <cellStyle name="#_5.영상HW-3_고성(삼봉) 2 3 5 2" xfId="4424"/>
    <cellStyle name="#_5.영상HW-3_고성(삼봉) 2 3 5 2 2" xfId="4425"/>
    <cellStyle name="#_5.영상HW-3_고성(삼봉) 2 3 5 2 3" xfId="4426"/>
    <cellStyle name="#_5.영상HW-3_고성(삼봉) 2 3 5 3" xfId="4427"/>
    <cellStyle name="#_5.영상HW-3_고성(삼봉) 2 3 5 4" xfId="4428"/>
    <cellStyle name="#_5.영상HW-3_고성(삼봉) 2 3 6" xfId="4429"/>
    <cellStyle name="#_5.영상HW-3_고성(삼봉) 2 3 6 2" xfId="4430"/>
    <cellStyle name="#_5.영상HW-3_고성(삼봉) 2 3 6 2 2" xfId="4431"/>
    <cellStyle name="#_5.영상HW-3_고성(삼봉) 2 3 6 2 3" xfId="4432"/>
    <cellStyle name="#_5.영상HW-3_고성(삼봉) 2 3 6 3" xfId="4433"/>
    <cellStyle name="#_5.영상HW-3_고성(삼봉) 2 3 6 4" xfId="4434"/>
    <cellStyle name="#_5.영상HW-3_고성(삼봉) 2 3 7" xfId="4435"/>
    <cellStyle name="#_5.영상HW-3_고성(삼봉) 2 3 7 2" xfId="4436"/>
    <cellStyle name="#_5.영상HW-3_고성(삼봉) 2 3 7 3" xfId="4437"/>
    <cellStyle name="#_5.영상HW-3_고성(삼봉) 2 3 8" xfId="4438"/>
    <cellStyle name="#_5.영상HW-3_고성(삼봉) 2 3 9" xfId="4439"/>
    <cellStyle name="#_5.영상HW-3_고성(삼봉) 2 4" xfId="4440"/>
    <cellStyle name="#_5.영상HW-3_고성(삼봉) 2 4 2" xfId="4441"/>
    <cellStyle name="#_5.영상HW-3_고성(삼봉) 2 4 2 2" xfId="4442"/>
    <cellStyle name="#_5.영상HW-3_고성(삼봉) 2 4 2 3" xfId="4443"/>
    <cellStyle name="#_5.영상HW-3_고성(삼봉) 2 4 3" xfId="4444"/>
    <cellStyle name="#_5.영상HW-3_고성(삼봉) 2 4 4" xfId="4445"/>
    <cellStyle name="#_5.영상HW-3_고성(삼봉) 2 5" xfId="4446"/>
    <cellStyle name="#_5.영상HW-3_고성(삼봉) 2 5 2" xfId="4447"/>
    <cellStyle name="#_5.영상HW-3_고성(삼봉) 2 5 2 2" xfId="4448"/>
    <cellStyle name="#_5.영상HW-3_고성(삼봉) 2 5 2 3" xfId="4449"/>
    <cellStyle name="#_5.영상HW-3_고성(삼봉) 2 5 3" xfId="4450"/>
    <cellStyle name="#_5.영상HW-3_고성(삼봉) 2 5 4" xfId="4451"/>
    <cellStyle name="#_5.영상HW-3_고성(삼봉) 3" xfId="4452"/>
    <cellStyle name="#_5.영상HW-3_고성(삼봉) 3 2" xfId="4453"/>
    <cellStyle name="#_5.영상HW-3_고성(삼봉) 3 2 2" xfId="4454"/>
    <cellStyle name="#_5.영상HW-3_고성(삼봉) 3 2 2 2" xfId="4455"/>
    <cellStyle name="#_5.영상HW-3_고성(삼봉) 3 2 2 2 2" xfId="4456"/>
    <cellStyle name="#_5.영상HW-3_고성(삼봉) 3 2 2 2 2 2" xfId="4457"/>
    <cellStyle name="#_5.영상HW-3_고성(삼봉) 3 2 2 2 2 3" xfId="4458"/>
    <cellStyle name="#_5.영상HW-3_고성(삼봉) 3 2 2 2 3" xfId="4459"/>
    <cellStyle name="#_5.영상HW-3_고성(삼봉) 3 2 2 2 4" xfId="4460"/>
    <cellStyle name="#_5.영상HW-3_고성(삼봉) 3 2 2 3" xfId="4461"/>
    <cellStyle name="#_5.영상HW-3_고성(삼봉) 3 2 2 3 2" xfId="4462"/>
    <cellStyle name="#_5.영상HW-3_고성(삼봉) 3 2 2 3 2 2" xfId="4463"/>
    <cellStyle name="#_5.영상HW-3_고성(삼봉) 3 2 2 3 2 3" xfId="4464"/>
    <cellStyle name="#_5.영상HW-3_고성(삼봉) 3 2 2 3 3" xfId="4465"/>
    <cellStyle name="#_5.영상HW-3_고성(삼봉) 3 2 2 3 4" xfId="4466"/>
    <cellStyle name="#_5.영상HW-3_고성(삼봉) 3 2 2 4" xfId="4467"/>
    <cellStyle name="#_5.영상HW-3_고성(삼봉) 3 2 2 4 2" xfId="4468"/>
    <cellStyle name="#_5.영상HW-3_고성(삼봉) 3 2 2 4 2 2" xfId="4469"/>
    <cellStyle name="#_5.영상HW-3_고성(삼봉) 3 2 2 4 2 3" xfId="4470"/>
    <cellStyle name="#_5.영상HW-3_고성(삼봉) 3 2 2 4 3" xfId="4471"/>
    <cellStyle name="#_5.영상HW-3_고성(삼봉) 3 2 2 4 4" xfId="4472"/>
    <cellStyle name="#_5.영상HW-3_고성(삼봉) 3 2 2 5" xfId="4473"/>
    <cellStyle name="#_5.영상HW-3_고성(삼봉) 3 2 2 5 2" xfId="4474"/>
    <cellStyle name="#_5.영상HW-3_고성(삼봉) 3 2 2 5 2 2" xfId="4475"/>
    <cellStyle name="#_5.영상HW-3_고성(삼봉) 3 2 2 5 2 3" xfId="4476"/>
    <cellStyle name="#_5.영상HW-3_고성(삼봉) 3 2 2 5 3" xfId="4477"/>
    <cellStyle name="#_5.영상HW-3_고성(삼봉) 3 2 2 5 4" xfId="4478"/>
    <cellStyle name="#_5.영상HW-3_고성(삼봉) 3 2 2 6" xfId="4479"/>
    <cellStyle name="#_5.영상HW-3_고성(삼봉) 3 2 2 6 2" xfId="4480"/>
    <cellStyle name="#_5.영상HW-3_고성(삼봉) 3 2 2 6 3" xfId="4481"/>
    <cellStyle name="#_5.영상HW-3_고성(삼봉) 3 2 2 7" xfId="4482"/>
    <cellStyle name="#_5.영상HW-3_고성(삼봉) 3 2 2 8" xfId="4483"/>
    <cellStyle name="#_5.영상HW-3_고성(삼봉) 3 2 3" xfId="4484"/>
    <cellStyle name="#_5.영상HW-3_고성(삼봉) 3 2 3 2" xfId="4485"/>
    <cellStyle name="#_5.영상HW-3_고성(삼봉) 3 2 3 2 2" xfId="4486"/>
    <cellStyle name="#_5.영상HW-3_고성(삼봉) 3 2 3 2 2 2" xfId="4487"/>
    <cellStyle name="#_5.영상HW-3_고성(삼봉) 3 2 3 2 2 3" xfId="4488"/>
    <cellStyle name="#_5.영상HW-3_고성(삼봉) 3 2 3 2 3" xfId="4489"/>
    <cellStyle name="#_5.영상HW-3_고성(삼봉) 3 2 3 2 4" xfId="4490"/>
    <cellStyle name="#_5.영상HW-3_고성(삼봉) 3 2 3 3" xfId="4491"/>
    <cellStyle name="#_5.영상HW-3_고성(삼봉) 3 2 3 3 2" xfId="4492"/>
    <cellStyle name="#_5.영상HW-3_고성(삼봉) 3 2 3 3 2 2" xfId="4493"/>
    <cellStyle name="#_5.영상HW-3_고성(삼봉) 3 2 3 3 2 3" xfId="4494"/>
    <cellStyle name="#_5.영상HW-3_고성(삼봉) 3 2 3 3 3" xfId="4495"/>
    <cellStyle name="#_5.영상HW-3_고성(삼봉) 3 2 3 3 4" xfId="4496"/>
    <cellStyle name="#_5.영상HW-3_고성(삼봉) 3 2 3 4" xfId="4497"/>
    <cellStyle name="#_5.영상HW-3_고성(삼봉) 3 2 3 4 2" xfId="4498"/>
    <cellStyle name="#_5.영상HW-3_고성(삼봉) 3 2 3 4 2 2" xfId="4499"/>
    <cellStyle name="#_5.영상HW-3_고성(삼봉) 3 2 3 4 2 3" xfId="4500"/>
    <cellStyle name="#_5.영상HW-3_고성(삼봉) 3 2 3 4 3" xfId="4501"/>
    <cellStyle name="#_5.영상HW-3_고성(삼봉) 3 2 3 4 4" xfId="4502"/>
    <cellStyle name="#_5.영상HW-3_고성(삼봉) 3 2 3 5" xfId="4503"/>
    <cellStyle name="#_5.영상HW-3_고성(삼봉) 3 2 3 5 2" xfId="4504"/>
    <cellStyle name="#_5.영상HW-3_고성(삼봉) 3 2 3 5 2 2" xfId="4505"/>
    <cellStyle name="#_5.영상HW-3_고성(삼봉) 3 2 3 5 2 3" xfId="4506"/>
    <cellStyle name="#_5.영상HW-3_고성(삼봉) 3 2 3 5 3" xfId="4507"/>
    <cellStyle name="#_5.영상HW-3_고성(삼봉) 3 2 3 5 4" xfId="4508"/>
    <cellStyle name="#_5.영상HW-3_고성(삼봉) 3 2 3 6" xfId="4509"/>
    <cellStyle name="#_5.영상HW-3_고성(삼봉) 3 2 3 6 2" xfId="4510"/>
    <cellStyle name="#_5.영상HW-3_고성(삼봉) 3 2 3 6 3" xfId="4511"/>
    <cellStyle name="#_5.영상HW-3_고성(삼봉) 3 2 3 7" xfId="4512"/>
    <cellStyle name="#_5.영상HW-3_고성(삼봉) 3 2 3 8" xfId="4513"/>
    <cellStyle name="#_5.영상HW-3_고성(삼봉) 3 3" xfId="4514"/>
    <cellStyle name="#_5.영상HW-3_고성(삼봉) 3 3 2" xfId="4515"/>
    <cellStyle name="#_5.영상HW-3_고성(삼봉) 3 3 2 2" xfId="4516"/>
    <cellStyle name="#_5.영상HW-3_고성(삼봉) 3 3 2 2 2" xfId="4517"/>
    <cellStyle name="#_5.영상HW-3_고성(삼봉) 3 3 2 2 2 2" xfId="4518"/>
    <cellStyle name="#_5.영상HW-3_고성(삼봉) 3 3 2 2 2 3" xfId="4519"/>
    <cellStyle name="#_5.영상HW-3_고성(삼봉) 3 3 2 2 3" xfId="4520"/>
    <cellStyle name="#_5.영상HW-3_고성(삼봉) 3 3 2 2 4" xfId="4521"/>
    <cellStyle name="#_5.영상HW-3_고성(삼봉) 3 3 2 3" xfId="4522"/>
    <cellStyle name="#_5.영상HW-3_고성(삼봉) 3 3 2 3 2" xfId="4523"/>
    <cellStyle name="#_5.영상HW-3_고성(삼봉) 3 3 2 3 2 2" xfId="4524"/>
    <cellStyle name="#_5.영상HW-3_고성(삼봉) 3 3 2 3 2 3" xfId="4525"/>
    <cellStyle name="#_5.영상HW-3_고성(삼봉) 3 3 2 3 3" xfId="4526"/>
    <cellStyle name="#_5.영상HW-3_고성(삼봉) 3 3 2 3 4" xfId="4527"/>
    <cellStyle name="#_5.영상HW-3_고성(삼봉) 3 3 2 4" xfId="4528"/>
    <cellStyle name="#_5.영상HW-3_고성(삼봉) 3 3 2 4 2" xfId="4529"/>
    <cellStyle name="#_5.영상HW-3_고성(삼봉) 3 3 2 4 2 2" xfId="4530"/>
    <cellStyle name="#_5.영상HW-3_고성(삼봉) 3 3 2 4 2 3" xfId="4531"/>
    <cellStyle name="#_5.영상HW-3_고성(삼봉) 3 3 2 4 3" xfId="4532"/>
    <cellStyle name="#_5.영상HW-3_고성(삼봉) 3 3 2 4 4" xfId="4533"/>
    <cellStyle name="#_5.영상HW-3_고성(삼봉) 3 3 2 5" xfId="4534"/>
    <cellStyle name="#_5.영상HW-3_고성(삼봉) 3 3 2 5 2" xfId="4535"/>
    <cellStyle name="#_5.영상HW-3_고성(삼봉) 3 3 2 5 2 2" xfId="4536"/>
    <cellStyle name="#_5.영상HW-3_고성(삼봉) 3 3 2 5 2 3" xfId="4537"/>
    <cellStyle name="#_5.영상HW-3_고성(삼봉) 3 3 2 5 3" xfId="4538"/>
    <cellStyle name="#_5.영상HW-3_고성(삼봉) 3 3 2 5 4" xfId="4539"/>
    <cellStyle name="#_5.영상HW-3_고성(삼봉) 3 3 2 6" xfId="4540"/>
    <cellStyle name="#_5.영상HW-3_고성(삼봉) 3 3 2 6 2" xfId="4541"/>
    <cellStyle name="#_5.영상HW-3_고성(삼봉) 3 3 2 6 3" xfId="4542"/>
    <cellStyle name="#_5.영상HW-3_고성(삼봉) 3 3 2 7" xfId="4543"/>
    <cellStyle name="#_5.영상HW-3_고성(삼봉) 3 3 2 8" xfId="4544"/>
    <cellStyle name="#_5.영상HW-3_고성(삼봉) 3 3 3" xfId="4545"/>
    <cellStyle name="#_5.영상HW-3_고성(삼봉) 3 3 3 2" xfId="4546"/>
    <cellStyle name="#_5.영상HW-3_고성(삼봉) 3 3 3 2 2" xfId="4547"/>
    <cellStyle name="#_5.영상HW-3_고성(삼봉) 3 3 3 2 3" xfId="4548"/>
    <cellStyle name="#_5.영상HW-3_고성(삼봉) 3 3 3 3" xfId="4549"/>
    <cellStyle name="#_5.영상HW-3_고성(삼봉) 3 3 3 4" xfId="4550"/>
    <cellStyle name="#_5.영상HW-3_고성(삼봉) 3 3 4" xfId="4551"/>
    <cellStyle name="#_5.영상HW-3_고성(삼봉) 3 3 4 2" xfId="4552"/>
    <cellStyle name="#_5.영상HW-3_고성(삼봉) 3 3 4 2 2" xfId="4553"/>
    <cellStyle name="#_5.영상HW-3_고성(삼봉) 3 3 4 2 3" xfId="4554"/>
    <cellStyle name="#_5.영상HW-3_고성(삼봉) 3 3 4 3" xfId="4555"/>
    <cellStyle name="#_5.영상HW-3_고성(삼봉) 3 3 4 4" xfId="4556"/>
    <cellStyle name="#_5.영상HW-3_고성(삼봉) 3 3 5" xfId="4557"/>
    <cellStyle name="#_5.영상HW-3_고성(삼봉) 3 3 5 2" xfId="4558"/>
    <cellStyle name="#_5.영상HW-3_고성(삼봉) 3 3 5 2 2" xfId="4559"/>
    <cellStyle name="#_5.영상HW-3_고성(삼봉) 3 3 5 2 3" xfId="4560"/>
    <cellStyle name="#_5.영상HW-3_고성(삼봉) 3 3 5 3" xfId="4561"/>
    <cellStyle name="#_5.영상HW-3_고성(삼봉) 3 3 5 4" xfId="4562"/>
    <cellStyle name="#_5.영상HW-3_고성(삼봉) 3 3 6" xfId="4563"/>
    <cellStyle name="#_5.영상HW-3_고성(삼봉) 3 3 6 2" xfId="4564"/>
    <cellStyle name="#_5.영상HW-3_고성(삼봉) 3 3 6 2 2" xfId="4565"/>
    <cellStyle name="#_5.영상HW-3_고성(삼봉) 3 3 6 2 3" xfId="4566"/>
    <cellStyle name="#_5.영상HW-3_고성(삼봉) 3 3 6 3" xfId="4567"/>
    <cellStyle name="#_5.영상HW-3_고성(삼봉) 3 3 6 4" xfId="4568"/>
    <cellStyle name="#_5.영상HW-3_고성(삼봉) 3 3 7" xfId="4569"/>
    <cellStyle name="#_5.영상HW-3_고성(삼봉) 3 3 7 2" xfId="4570"/>
    <cellStyle name="#_5.영상HW-3_고성(삼봉) 3 3 7 3" xfId="4571"/>
    <cellStyle name="#_5.영상HW-3_고성(삼봉) 3 3 8" xfId="4572"/>
    <cellStyle name="#_5.영상HW-3_고성(삼봉) 3 3 9" xfId="4573"/>
    <cellStyle name="#_5.영상HW-3_고성(삼봉) 3 4" xfId="4574"/>
    <cellStyle name="#_5.영상HW-3_고성(삼봉) 3 4 2" xfId="4575"/>
    <cellStyle name="#_5.영상HW-3_고성(삼봉) 3 4 2 2" xfId="4576"/>
    <cellStyle name="#_5.영상HW-3_고성(삼봉) 3 4 2 3" xfId="4577"/>
    <cellStyle name="#_5.영상HW-3_고성(삼봉) 3 4 3" xfId="4578"/>
    <cellStyle name="#_5.영상HW-3_고성(삼봉) 3 4 4" xfId="4579"/>
    <cellStyle name="#_5.영상HW-3_고성(삼봉) 3 5" xfId="4580"/>
    <cellStyle name="#_5.영상HW-3_고성(삼봉) 3 5 2" xfId="4581"/>
    <cellStyle name="#_5.영상HW-3_고성(삼봉) 3 5 2 2" xfId="4582"/>
    <cellStyle name="#_5.영상HW-3_고성(삼봉) 3 5 2 3" xfId="4583"/>
    <cellStyle name="#_5.영상HW-3_고성(삼봉) 3 5 3" xfId="4584"/>
    <cellStyle name="#_5.영상HW-3_고성(삼봉) 3 5 4" xfId="4585"/>
    <cellStyle name="#_비교표" xfId="4586"/>
    <cellStyle name="#_비교표 2" xfId="4587"/>
    <cellStyle name="#_비교표 2 2" xfId="4588"/>
    <cellStyle name="#_비교표 2 2 2" xfId="4589"/>
    <cellStyle name="#_비교표 2 2 2 2" xfId="4590"/>
    <cellStyle name="#_비교표 2 2 2 2 2" xfId="4591"/>
    <cellStyle name="#_비교표 2 2 2 2 2 2" xfId="4592"/>
    <cellStyle name="#_비교표 2 2 2 2 2 3" xfId="4593"/>
    <cellStyle name="#_비교표 2 2 2 2 3" xfId="4594"/>
    <cellStyle name="#_비교표 2 2 2 2 4" xfId="4595"/>
    <cellStyle name="#_비교표 2 2 2 3" xfId="4596"/>
    <cellStyle name="#_비교표 2 2 2 3 2" xfId="4597"/>
    <cellStyle name="#_비교표 2 2 2 3 2 2" xfId="4598"/>
    <cellStyle name="#_비교표 2 2 2 3 2 3" xfId="4599"/>
    <cellStyle name="#_비교표 2 2 2 3 3" xfId="4600"/>
    <cellStyle name="#_비교표 2 2 2 3 4" xfId="4601"/>
    <cellStyle name="#_비교표 2 2 2 4" xfId="4602"/>
    <cellStyle name="#_비교표 2 2 2 4 2" xfId="4603"/>
    <cellStyle name="#_비교표 2 2 2 4 2 2" xfId="4604"/>
    <cellStyle name="#_비교표 2 2 2 4 2 3" xfId="4605"/>
    <cellStyle name="#_비교표 2 2 2 4 3" xfId="4606"/>
    <cellStyle name="#_비교표 2 2 2 4 4" xfId="4607"/>
    <cellStyle name="#_비교표 2 2 2 5" xfId="4608"/>
    <cellStyle name="#_비교표 2 2 2 5 2" xfId="4609"/>
    <cellStyle name="#_비교표 2 2 2 5 2 2" xfId="4610"/>
    <cellStyle name="#_비교표 2 2 2 5 2 3" xfId="4611"/>
    <cellStyle name="#_비교표 2 2 2 5 3" xfId="4612"/>
    <cellStyle name="#_비교표 2 2 2 5 4" xfId="4613"/>
    <cellStyle name="#_비교표 2 2 2 6" xfId="4614"/>
    <cellStyle name="#_비교표 2 2 2 6 2" xfId="4615"/>
    <cellStyle name="#_비교표 2 2 2 6 3" xfId="4616"/>
    <cellStyle name="#_비교표 2 2 2 7" xfId="4617"/>
    <cellStyle name="#_비교표 2 2 2 8" xfId="4618"/>
    <cellStyle name="#_비교표 2 2 3" xfId="4619"/>
    <cellStyle name="#_비교표 2 2 3 2" xfId="4620"/>
    <cellStyle name="#_비교표 2 2 3 2 2" xfId="4621"/>
    <cellStyle name="#_비교표 2 2 3 2 2 2" xfId="4622"/>
    <cellStyle name="#_비교표 2 2 3 2 2 3" xfId="4623"/>
    <cellStyle name="#_비교표 2 2 3 2 3" xfId="4624"/>
    <cellStyle name="#_비교표 2 2 3 2 4" xfId="4625"/>
    <cellStyle name="#_비교표 2 2 3 3" xfId="4626"/>
    <cellStyle name="#_비교표 2 2 3 3 2" xfId="4627"/>
    <cellStyle name="#_비교표 2 2 3 3 2 2" xfId="4628"/>
    <cellStyle name="#_비교표 2 2 3 3 2 3" xfId="4629"/>
    <cellStyle name="#_비교표 2 2 3 3 3" xfId="4630"/>
    <cellStyle name="#_비교표 2 2 3 3 4" xfId="4631"/>
    <cellStyle name="#_비교표 2 2 3 4" xfId="4632"/>
    <cellStyle name="#_비교표 2 2 3 4 2" xfId="4633"/>
    <cellStyle name="#_비교표 2 2 3 4 2 2" xfId="4634"/>
    <cellStyle name="#_비교표 2 2 3 4 2 3" xfId="4635"/>
    <cellStyle name="#_비교표 2 2 3 4 3" xfId="4636"/>
    <cellStyle name="#_비교표 2 2 3 4 4" xfId="4637"/>
    <cellStyle name="#_비교표 2 2 3 5" xfId="4638"/>
    <cellStyle name="#_비교표 2 2 3 5 2" xfId="4639"/>
    <cellStyle name="#_비교표 2 2 3 5 2 2" xfId="4640"/>
    <cellStyle name="#_비교표 2 2 3 5 2 3" xfId="4641"/>
    <cellStyle name="#_비교표 2 2 3 5 3" xfId="4642"/>
    <cellStyle name="#_비교표 2 2 3 5 4" xfId="4643"/>
    <cellStyle name="#_비교표 2 2 3 6" xfId="4644"/>
    <cellStyle name="#_비교표 2 2 3 6 2" xfId="4645"/>
    <cellStyle name="#_비교표 2 2 3 6 3" xfId="4646"/>
    <cellStyle name="#_비교표 2 2 3 7" xfId="4647"/>
    <cellStyle name="#_비교표 2 2 3 8" xfId="4648"/>
    <cellStyle name="#_비교표 2 3" xfId="4649"/>
    <cellStyle name="#_비교표 2 3 2" xfId="4650"/>
    <cellStyle name="#_비교표 2 3 2 2" xfId="4651"/>
    <cellStyle name="#_비교표 2 3 2 2 2" xfId="4652"/>
    <cellStyle name="#_비교표 2 3 2 2 2 2" xfId="4653"/>
    <cellStyle name="#_비교표 2 3 2 2 2 3" xfId="4654"/>
    <cellStyle name="#_비교표 2 3 2 2 3" xfId="4655"/>
    <cellStyle name="#_비교표 2 3 2 2 4" xfId="4656"/>
    <cellStyle name="#_비교표 2 3 2 3" xfId="4657"/>
    <cellStyle name="#_비교표 2 3 2 3 2" xfId="4658"/>
    <cellStyle name="#_비교표 2 3 2 3 2 2" xfId="4659"/>
    <cellStyle name="#_비교표 2 3 2 3 2 3" xfId="4660"/>
    <cellStyle name="#_비교표 2 3 2 3 3" xfId="4661"/>
    <cellStyle name="#_비교표 2 3 2 3 4" xfId="4662"/>
    <cellStyle name="#_비교표 2 3 2 4" xfId="4663"/>
    <cellStyle name="#_비교표 2 3 2 4 2" xfId="4664"/>
    <cellStyle name="#_비교표 2 3 2 4 2 2" xfId="4665"/>
    <cellStyle name="#_비교표 2 3 2 4 2 3" xfId="4666"/>
    <cellStyle name="#_비교표 2 3 2 4 3" xfId="4667"/>
    <cellStyle name="#_비교표 2 3 2 4 4" xfId="4668"/>
    <cellStyle name="#_비교표 2 3 2 5" xfId="4669"/>
    <cellStyle name="#_비교표 2 3 2 5 2" xfId="4670"/>
    <cellStyle name="#_비교표 2 3 2 5 2 2" xfId="4671"/>
    <cellStyle name="#_비교표 2 3 2 5 2 3" xfId="4672"/>
    <cellStyle name="#_비교표 2 3 2 5 3" xfId="4673"/>
    <cellStyle name="#_비교표 2 3 2 5 4" xfId="4674"/>
    <cellStyle name="#_비교표 2 3 2 6" xfId="4675"/>
    <cellStyle name="#_비교표 2 3 2 6 2" xfId="4676"/>
    <cellStyle name="#_비교표 2 3 2 6 3" xfId="4677"/>
    <cellStyle name="#_비교표 2 3 2 7" xfId="4678"/>
    <cellStyle name="#_비교표 2 3 2 8" xfId="4679"/>
    <cellStyle name="#_비교표 2 3 3" xfId="4680"/>
    <cellStyle name="#_비교표 2 3 3 2" xfId="4681"/>
    <cellStyle name="#_비교표 2 3 3 2 2" xfId="4682"/>
    <cellStyle name="#_비교표 2 3 3 2 3" xfId="4683"/>
    <cellStyle name="#_비교표 2 3 3 3" xfId="4684"/>
    <cellStyle name="#_비교표 2 3 3 4" xfId="4685"/>
    <cellStyle name="#_비교표 2 3 4" xfId="4686"/>
    <cellStyle name="#_비교표 2 3 4 2" xfId="4687"/>
    <cellStyle name="#_비교표 2 3 4 2 2" xfId="4688"/>
    <cellStyle name="#_비교표 2 3 4 2 3" xfId="4689"/>
    <cellStyle name="#_비교표 2 3 4 3" xfId="4690"/>
    <cellStyle name="#_비교표 2 3 4 4" xfId="4691"/>
    <cellStyle name="#_비교표 2 3 5" xfId="4692"/>
    <cellStyle name="#_비교표 2 3 5 2" xfId="4693"/>
    <cellStyle name="#_비교표 2 3 5 2 2" xfId="4694"/>
    <cellStyle name="#_비교표 2 3 5 2 3" xfId="4695"/>
    <cellStyle name="#_비교표 2 3 5 3" xfId="4696"/>
    <cellStyle name="#_비교표 2 3 5 4" xfId="4697"/>
    <cellStyle name="#_비교표 2 3 6" xfId="4698"/>
    <cellStyle name="#_비교표 2 3 6 2" xfId="4699"/>
    <cellStyle name="#_비교표 2 3 6 2 2" xfId="4700"/>
    <cellStyle name="#_비교표 2 3 6 2 3" xfId="4701"/>
    <cellStyle name="#_비교표 2 3 6 3" xfId="4702"/>
    <cellStyle name="#_비교표 2 3 6 4" xfId="4703"/>
    <cellStyle name="#_비교표 2 3 7" xfId="4704"/>
    <cellStyle name="#_비교표 2 3 7 2" xfId="4705"/>
    <cellStyle name="#_비교표 2 3 7 3" xfId="4706"/>
    <cellStyle name="#_비교표 2 3 8" xfId="4707"/>
    <cellStyle name="#_비교표 2 3 9" xfId="4708"/>
    <cellStyle name="#_비교표 2 4" xfId="4709"/>
    <cellStyle name="#_비교표 2 4 2" xfId="4710"/>
    <cellStyle name="#_비교표 2 4 2 2" xfId="4711"/>
    <cellStyle name="#_비교표 2 4 2 3" xfId="4712"/>
    <cellStyle name="#_비교표 2 4 3" xfId="4713"/>
    <cellStyle name="#_비교표 2 4 4" xfId="4714"/>
    <cellStyle name="#_비교표 2 5" xfId="4715"/>
    <cellStyle name="#_비교표 2 5 2" xfId="4716"/>
    <cellStyle name="#_비교표 2 5 2 2" xfId="4717"/>
    <cellStyle name="#_비교표 2 5 2 3" xfId="4718"/>
    <cellStyle name="#_비교표 2 5 3" xfId="4719"/>
    <cellStyle name="#_비교표 2 5 4" xfId="4720"/>
    <cellStyle name="#_비교표 3" xfId="4721"/>
    <cellStyle name="#_비교표 3 2" xfId="4722"/>
    <cellStyle name="#_비교표 3 2 2" xfId="4723"/>
    <cellStyle name="#_비교표 3 2 2 2" xfId="4724"/>
    <cellStyle name="#_비교표 3 2 2 2 2" xfId="4725"/>
    <cellStyle name="#_비교표 3 2 2 2 2 2" xfId="4726"/>
    <cellStyle name="#_비교표 3 2 2 2 2 3" xfId="4727"/>
    <cellStyle name="#_비교표 3 2 2 2 3" xfId="4728"/>
    <cellStyle name="#_비교표 3 2 2 2 4" xfId="4729"/>
    <cellStyle name="#_비교표 3 2 2 3" xfId="4730"/>
    <cellStyle name="#_비교표 3 2 2 3 2" xfId="4731"/>
    <cellStyle name="#_비교표 3 2 2 3 2 2" xfId="4732"/>
    <cellStyle name="#_비교표 3 2 2 3 2 3" xfId="4733"/>
    <cellStyle name="#_비교표 3 2 2 3 3" xfId="4734"/>
    <cellStyle name="#_비교표 3 2 2 3 4" xfId="4735"/>
    <cellStyle name="#_비교표 3 2 2 4" xfId="4736"/>
    <cellStyle name="#_비교표 3 2 2 4 2" xfId="4737"/>
    <cellStyle name="#_비교표 3 2 2 4 2 2" xfId="4738"/>
    <cellStyle name="#_비교표 3 2 2 4 2 3" xfId="4739"/>
    <cellStyle name="#_비교표 3 2 2 4 3" xfId="4740"/>
    <cellStyle name="#_비교표 3 2 2 4 4" xfId="4741"/>
    <cellStyle name="#_비교표 3 2 2 5" xfId="4742"/>
    <cellStyle name="#_비교표 3 2 2 5 2" xfId="4743"/>
    <cellStyle name="#_비교표 3 2 2 5 2 2" xfId="4744"/>
    <cellStyle name="#_비교표 3 2 2 5 2 3" xfId="4745"/>
    <cellStyle name="#_비교표 3 2 2 5 3" xfId="4746"/>
    <cellStyle name="#_비교표 3 2 2 5 4" xfId="4747"/>
    <cellStyle name="#_비교표 3 2 2 6" xfId="4748"/>
    <cellStyle name="#_비교표 3 2 2 6 2" xfId="4749"/>
    <cellStyle name="#_비교표 3 2 2 6 3" xfId="4750"/>
    <cellStyle name="#_비교표 3 2 2 7" xfId="4751"/>
    <cellStyle name="#_비교표 3 2 2 8" xfId="4752"/>
    <cellStyle name="#_비교표 3 2 3" xfId="4753"/>
    <cellStyle name="#_비교표 3 2 3 2" xfId="4754"/>
    <cellStyle name="#_비교표 3 2 3 2 2" xfId="4755"/>
    <cellStyle name="#_비교표 3 2 3 2 2 2" xfId="4756"/>
    <cellStyle name="#_비교표 3 2 3 2 2 3" xfId="4757"/>
    <cellStyle name="#_비교표 3 2 3 2 3" xfId="4758"/>
    <cellStyle name="#_비교표 3 2 3 2 4" xfId="4759"/>
    <cellStyle name="#_비교표 3 2 3 3" xfId="4760"/>
    <cellStyle name="#_비교표 3 2 3 3 2" xfId="4761"/>
    <cellStyle name="#_비교표 3 2 3 3 2 2" xfId="4762"/>
    <cellStyle name="#_비교표 3 2 3 3 2 3" xfId="4763"/>
    <cellStyle name="#_비교표 3 2 3 3 3" xfId="4764"/>
    <cellStyle name="#_비교표 3 2 3 3 4" xfId="4765"/>
    <cellStyle name="#_비교표 3 2 3 4" xfId="4766"/>
    <cellStyle name="#_비교표 3 2 3 4 2" xfId="4767"/>
    <cellStyle name="#_비교표 3 2 3 4 2 2" xfId="4768"/>
    <cellStyle name="#_비교표 3 2 3 4 2 3" xfId="4769"/>
    <cellStyle name="#_비교표 3 2 3 4 3" xfId="4770"/>
    <cellStyle name="#_비교표 3 2 3 4 4" xfId="4771"/>
    <cellStyle name="#_비교표 3 2 3 5" xfId="4772"/>
    <cellStyle name="#_비교표 3 2 3 5 2" xfId="4773"/>
    <cellStyle name="#_비교표 3 2 3 5 2 2" xfId="4774"/>
    <cellStyle name="#_비교표 3 2 3 5 2 3" xfId="4775"/>
    <cellStyle name="#_비교표 3 2 3 5 3" xfId="4776"/>
    <cellStyle name="#_비교표 3 2 3 5 4" xfId="4777"/>
    <cellStyle name="#_비교표 3 2 3 6" xfId="4778"/>
    <cellStyle name="#_비교표 3 2 3 6 2" xfId="4779"/>
    <cellStyle name="#_비교표 3 2 3 6 3" xfId="4780"/>
    <cellStyle name="#_비교표 3 2 3 7" xfId="4781"/>
    <cellStyle name="#_비교표 3 2 3 8" xfId="4782"/>
    <cellStyle name="#_비교표 3 3" xfId="4783"/>
    <cellStyle name="#_비교표 3 3 2" xfId="4784"/>
    <cellStyle name="#_비교표 3 3 2 2" xfId="4785"/>
    <cellStyle name="#_비교표 3 3 2 2 2" xfId="4786"/>
    <cellStyle name="#_비교표 3 3 2 2 2 2" xfId="4787"/>
    <cellStyle name="#_비교표 3 3 2 2 2 3" xfId="4788"/>
    <cellStyle name="#_비교표 3 3 2 2 3" xfId="4789"/>
    <cellStyle name="#_비교표 3 3 2 2 4" xfId="4790"/>
    <cellStyle name="#_비교표 3 3 2 3" xfId="4791"/>
    <cellStyle name="#_비교표 3 3 2 3 2" xfId="4792"/>
    <cellStyle name="#_비교표 3 3 2 3 2 2" xfId="4793"/>
    <cellStyle name="#_비교표 3 3 2 3 2 3" xfId="4794"/>
    <cellStyle name="#_비교표 3 3 2 3 3" xfId="4795"/>
    <cellStyle name="#_비교표 3 3 2 3 4" xfId="4796"/>
    <cellStyle name="#_비교표 3 3 2 4" xfId="4797"/>
    <cellStyle name="#_비교표 3 3 2 4 2" xfId="4798"/>
    <cellStyle name="#_비교표 3 3 2 4 2 2" xfId="4799"/>
    <cellStyle name="#_비교표 3 3 2 4 2 3" xfId="4800"/>
    <cellStyle name="#_비교표 3 3 2 4 3" xfId="4801"/>
    <cellStyle name="#_비교표 3 3 2 4 4" xfId="4802"/>
    <cellStyle name="#_비교표 3 3 2 5" xfId="4803"/>
    <cellStyle name="#_비교표 3 3 2 5 2" xfId="4804"/>
    <cellStyle name="#_비교표 3 3 2 5 2 2" xfId="4805"/>
    <cellStyle name="#_비교표 3 3 2 5 2 3" xfId="4806"/>
    <cellStyle name="#_비교표 3 3 2 5 3" xfId="4807"/>
    <cellStyle name="#_비교표 3 3 2 5 4" xfId="4808"/>
    <cellStyle name="#_비교표 3 3 2 6" xfId="4809"/>
    <cellStyle name="#_비교표 3 3 2 6 2" xfId="4810"/>
    <cellStyle name="#_비교표 3 3 2 6 3" xfId="4811"/>
    <cellStyle name="#_비교표 3 3 2 7" xfId="4812"/>
    <cellStyle name="#_비교표 3 3 2 8" xfId="4813"/>
    <cellStyle name="#_비교표 3 3 3" xfId="4814"/>
    <cellStyle name="#_비교표 3 3 3 2" xfId="4815"/>
    <cellStyle name="#_비교표 3 3 3 2 2" xfId="4816"/>
    <cellStyle name="#_비교표 3 3 3 2 3" xfId="4817"/>
    <cellStyle name="#_비교표 3 3 3 3" xfId="4818"/>
    <cellStyle name="#_비교표 3 3 3 4" xfId="4819"/>
    <cellStyle name="#_비교표 3 3 4" xfId="4820"/>
    <cellStyle name="#_비교표 3 3 4 2" xfId="4821"/>
    <cellStyle name="#_비교표 3 3 4 2 2" xfId="4822"/>
    <cellStyle name="#_비교표 3 3 4 2 3" xfId="4823"/>
    <cellStyle name="#_비교표 3 3 4 3" xfId="4824"/>
    <cellStyle name="#_비교표 3 3 4 4" xfId="4825"/>
    <cellStyle name="#_비교표 3 3 5" xfId="4826"/>
    <cellStyle name="#_비교표 3 3 5 2" xfId="4827"/>
    <cellStyle name="#_비교표 3 3 5 2 2" xfId="4828"/>
    <cellStyle name="#_비교표 3 3 5 2 3" xfId="4829"/>
    <cellStyle name="#_비교표 3 3 5 3" xfId="4830"/>
    <cellStyle name="#_비교표 3 3 5 4" xfId="4831"/>
    <cellStyle name="#_비교표 3 3 6" xfId="4832"/>
    <cellStyle name="#_비교표 3 3 6 2" xfId="4833"/>
    <cellStyle name="#_비교표 3 3 6 2 2" xfId="4834"/>
    <cellStyle name="#_비교표 3 3 6 2 3" xfId="4835"/>
    <cellStyle name="#_비교표 3 3 6 3" xfId="4836"/>
    <cellStyle name="#_비교표 3 3 6 4" xfId="4837"/>
    <cellStyle name="#_비교표 3 3 7" xfId="4838"/>
    <cellStyle name="#_비교표 3 3 7 2" xfId="4839"/>
    <cellStyle name="#_비교표 3 3 7 3" xfId="4840"/>
    <cellStyle name="#_비교표 3 3 8" xfId="4841"/>
    <cellStyle name="#_비교표 3 3 9" xfId="4842"/>
    <cellStyle name="#_비교표 3 4" xfId="4843"/>
    <cellStyle name="#_비교표 3 4 2" xfId="4844"/>
    <cellStyle name="#_비교표 3 4 2 2" xfId="4845"/>
    <cellStyle name="#_비교표 3 4 2 3" xfId="4846"/>
    <cellStyle name="#_비교표 3 4 3" xfId="4847"/>
    <cellStyle name="#_비교표 3 4 4" xfId="4848"/>
    <cellStyle name="#_비교표 3 5" xfId="4849"/>
    <cellStyle name="#_비교표 3 5 2" xfId="4850"/>
    <cellStyle name="#_비교표 3 5 2 2" xfId="4851"/>
    <cellStyle name="#_비교표 3 5 2 3" xfId="4852"/>
    <cellStyle name="#_비교표 3 5 3" xfId="4853"/>
    <cellStyle name="#_비교표 3 5 4" xfId="4854"/>
    <cellStyle name="#_우표제작" xfId="4855"/>
    <cellStyle name="#_우표제작 2" xfId="4856"/>
    <cellStyle name="#_우표제작 2 2" xfId="4857"/>
    <cellStyle name="#_우표제작 2 2 2" xfId="4858"/>
    <cellStyle name="#_우표제작 2 2 2 2" xfId="4859"/>
    <cellStyle name="#_우표제작 2 2 2 2 2" xfId="4860"/>
    <cellStyle name="#_우표제작 2 2 2 2 2 2" xfId="4861"/>
    <cellStyle name="#_우표제작 2 2 2 2 2 3" xfId="4862"/>
    <cellStyle name="#_우표제작 2 2 2 2 3" xfId="4863"/>
    <cellStyle name="#_우표제작 2 2 2 2 4" xfId="4864"/>
    <cellStyle name="#_우표제작 2 2 2 3" xfId="4865"/>
    <cellStyle name="#_우표제작 2 2 2 3 2" xfId="4866"/>
    <cellStyle name="#_우표제작 2 2 2 3 2 2" xfId="4867"/>
    <cellStyle name="#_우표제작 2 2 2 3 2 3" xfId="4868"/>
    <cellStyle name="#_우표제작 2 2 2 3 3" xfId="4869"/>
    <cellStyle name="#_우표제작 2 2 2 3 4" xfId="4870"/>
    <cellStyle name="#_우표제작 2 2 2 4" xfId="4871"/>
    <cellStyle name="#_우표제작 2 2 2 4 2" xfId="4872"/>
    <cellStyle name="#_우표제작 2 2 2 4 2 2" xfId="4873"/>
    <cellStyle name="#_우표제작 2 2 2 4 2 3" xfId="4874"/>
    <cellStyle name="#_우표제작 2 2 2 4 3" xfId="4875"/>
    <cellStyle name="#_우표제작 2 2 2 4 4" xfId="4876"/>
    <cellStyle name="#_우표제작 2 2 2 5" xfId="4877"/>
    <cellStyle name="#_우표제작 2 2 2 5 2" xfId="4878"/>
    <cellStyle name="#_우표제작 2 2 2 5 2 2" xfId="4879"/>
    <cellStyle name="#_우표제작 2 2 2 5 2 3" xfId="4880"/>
    <cellStyle name="#_우표제작 2 2 2 5 3" xfId="4881"/>
    <cellStyle name="#_우표제작 2 2 2 5 4" xfId="4882"/>
    <cellStyle name="#_우표제작 2 2 2 6" xfId="4883"/>
    <cellStyle name="#_우표제작 2 2 2 6 2" xfId="4884"/>
    <cellStyle name="#_우표제작 2 2 2 6 3" xfId="4885"/>
    <cellStyle name="#_우표제작 2 2 2 7" xfId="4886"/>
    <cellStyle name="#_우표제작 2 2 2 8" xfId="4887"/>
    <cellStyle name="#_우표제작 2 2 3" xfId="4888"/>
    <cellStyle name="#_우표제작 2 2 3 2" xfId="4889"/>
    <cellStyle name="#_우표제작 2 2 3 2 2" xfId="4890"/>
    <cellStyle name="#_우표제작 2 2 3 2 2 2" xfId="4891"/>
    <cellStyle name="#_우표제작 2 2 3 2 2 3" xfId="4892"/>
    <cellStyle name="#_우표제작 2 2 3 2 3" xfId="4893"/>
    <cellStyle name="#_우표제작 2 2 3 2 4" xfId="4894"/>
    <cellStyle name="#_우표제작 2 2 3 3" xfId="4895"/>
    <cellStyle name="#_우표제작 2 2 3 3 2" xfId="4896"/>
    <cellStyle name="#_우표제작 2 2 3 3 2 2" xfId="4897"/>
    <cellStyle name="#_우표제작 2 2 3 3 2 3" xfId="4898"/>
    <cellStyle name="#_우표제작 2 2 3 3 3" xfId="4899"/>
    <cellStyle name="#_우표제작 2 2 3 3 4" xfId="4900"/>
    <cellStyle name="#_우표제작 2 2 3 4" xfId="4901"/>
    <cellStyle name="#_우표제작 2 2 3 4 2" xfId="4902"/>
    <cellStyle name="#_우표제작 2 2 3 4 2 2" xfId="4903"/>
    <cellStyle name="#_우표제작 2 2 3 4 2 3" xfId="4904"/>
    <cellStyle name="#_우표제작 2 2 3 4 3" xfId="4905"/>
    <cellStyle name="#_우표제작 2 2 3 4 4" xfId="4906"/>
    <cellStyle name="#_우표제작 2 2 3 5" xfId="4907"/>
    <cellStyle name="#_우표제작 2 2 3 5 2" xfId="4908"/>
    <cellStyle name="#_우표제작 2 2 3 5 2 2" xfId="4909"/>
    <cellStyle name="#_우표제작 2 2 3 5 2 3" xfId="4910"/>
    <cellStyle name="#_우표제작 2 2 3 5 3" xfId="4911"/>
    <cellStyle name="#_우표제작 2 2 3 5 4" xfId="4912"/>
    <cellStyle name="#_우표제작 2 2 3 6" xfId="4913"/>
    <cellStyle name="#_우표제작 2 2 3 6 2" xfId="4914"/>
    <cellStyle name="#_우표제작 2 2 3 6 3" xfId="4915"/>
    <cellStyle name="#_우표제작 2 2 3 7" xfId="4916"/>
    <cellStyle name="#_우표제작 2 2 3 8" xfId="4917"/>
    <cellStyle name="#_우표제작 2 3" xfId="4918"/>
    <cellStyle name="#_우표제작 2 3 2" xfId="4919"/>
    <cellStyle name="#_우표제작 2 3 2 2" xfId="4920"/>
    <cellStyle name="#_우표제작 2 3 2 2 2" xfId="4921"/>
    <cellStyle name="#_우표제작 2 3 2 2 2 2" xfId="4922"/>
    <cellStyle name="#_우표제작 2 3 2 2 2 3" xfId="4923"/>
    <cellStyle name="#_우표제작 2 3 2 2 3" xfId="4924"/>
    <cellStyle name="#_우표제작 2 3 2 2 4" xfId="4925"/>
    <cellStyle name="#_우표제작 2 3 2 3" xfId="4926"/>
    <cellStyle name="#_우표제작 2 3 2 3 2" xfId="4927"/>
    <cellStyle name="#_우표제작 2 3 2 3 2 2" xfId="4928"/>
    <cellStyle name="#_우표제작 2 3 2 3 2 3" xfId="4929"/>
    <cellStyle name="#_우표제작 2 3 2 3 3" xfId="4930"/>
    <cellStyle name="#_우표제작 2 3 2 3 4" xfId="4931"/>
    <cellStyle name="#_우표제작 2 3 2 4" xfId="4932"/>
    <cellStyle name="#_우표제작 2 3 2 4 2" xfId="4933"/>
    <cellStyle name="#_우표제작 2 3 2 4 2 2" xfId="4934"/>
    <cellStyle name="#_우표제작 2 3 2 4 2 3" xfId="4935"/>
    <cellStyle name="#_우표제작 2 3 2 4 3" xfId="4936"/>
    <cellStyle name="#_우표제작 2 3 2 4 4" xfId="4937"/>
    <cellStyle name="#_우표제작 2 3 2 5" xfId="4938"/>
    <cellStyle name="#_우표제작 2 3 2 5 2" xfId="4939"/>
    <cellStyle name="#_우표제작 2 3 2 5 2 2" xfId="4940"/>
    <cellStyle name="#_우표제작 2 3 2 5 2 3" xfId="4941"/>
    <cellStyle name="#_우표제작 2 3 2 5 3" xfId="4942"/>
    <cellStyle name="#_우표제작 2 3 2 5 4" xfId="4943"/>
    <cellStyle name="#_우표제작 2 3 2 6" xfId="4944"/>
    <cellStyle name="#_우표제작 2 3 2 6 2" xfId="4945"/>
    <cellStyle name="#_우표제작 2 3 2 6 3" xfId="4946"/>
    <cellStyle name="#_우표제작 2 3 2 7" xfId="4947"/>
    <cellStyle name="#_우표제작 2 3 2 8" xfId="4948"/>
    <cellStyle name="#_우표제작 2 3 3" xfId="4949"/>
    <cellStyle name="#_우표제작 2 3 3 2" xfId="4950"/>
    <cellStyle name="#_우표제작 2 3 3 2 2" xfId="4951"/>
    <cellStyle name="#_우표제작 2 3 3 2 3" xfId="4952"/>
    <cellStyle name="#_우표제작 2 3 3 3" xfId="4953"/>
    <cellStyle name="#_우표제작 2 3 3 4" xfId="4954"/>
    <cellStyle name="#_우표제작 2 3 4" xfId="4955"/>
    <cellStyle name="#_우표제작 2 3 4 2" xfId="4956"/>
    <cellStyle name="#_우표제작 2 3 4 2 2" xfId="4957"/>
    <cellStyle name="#_우표제작 2 3 4 2 3" xfId="4958"/>
    <cellStyle name="#_우표제작 2 3 4 3" xfId="4959"/>
    <cellStyle name="#_우표제작 2 3 4 4" xfId="4960"/>
    <cellStyle name="#_우표제작 2 3 5" xfId="4961"/>
    <cellStyle name="#_우표제작 2 3 5 2" xfId="4962"/>
    <cellStyle name="#_우표제작 2 3 5 2 2" xfId="4963"/>
    <cellStyle name="#_우표제작 2 3 5 2 3" xfId="4964"/>
    <cellStyle name="#_우표제작 2 3 5 3" xfId="4965"/>
    <cellStyle name="#_우표제작 2 3 5 4" xfId="4966"/>
    <cellStyle name="#_우표제작 2 3 6" xfId="4967"/>
    <cellStyle name="#_우표제작 2 3 6 2" xfId="4968"/>
    <cellStyle name="#_우표제작 2 3 6 2 2" xfId="4969"/>
    <cellStyle name="#_우표제작 2 3 6 2 3" xfId="4970"/>
    <cellStyle name="#_우표제작 2 3 6 3" xfId="4971"/>
    <cellStyle name="#_우표제작 2 3 6 4" xfId="4972"/>
    <cellStyle name="#_우표제작 2 3 7" xfId="4973"/>
    <cellStyle name="#_우표제작 2 3 7 2" xfId="4974"/>
    <cellStyle name="#_우표제작 2 3 7 3" xfId="4975"/>
    <cellStyle name="#_우표제작 2 3 8" xfId="4976"/>
    <cellStyle name="#_우표제작 2 3 9" xfId="4977"/>
    <cellStyle name="#_우표제작 2 4" xfId="4978"/>
    <cellStyle name="#_우표제작 2 4 2" xfId="4979"/>
    <cellStyle name="#_우표제작 2 4 2 2" xfId="4980"/>
    <cellStyle name="#_우표제작 2 4 2 3" xfId="4981"/>
    <cellStyle name="#_우표제작 2 4 3" xfId="4982"/>
    <cellStyle name="#_우표제작 2 4 4" xfId="4983"/>
    <cellStyle name="#_우표제작 2 5" xfId="4984"/>
    <cellStyle name="#_우표제작 2 5 2" xfId="4985"/>
    <cellStyle name="#_우표제작 2 5 2 2" xfId="4986"/>
    <cellStyle name="#_우표제작 2 5 2 3" xfId="4987"/>
    <cellStyle name="#_우표제작 2 5 3" xfId="4988"/>
    <cellStyle name="#_우표제작 2 5 4" xfId="4989"/>
    <cellStyle name="#_우표제작 3" xfId="4990"/>
    <cellStyle name="#_우표제작 3 2" xfId="4991"/>
    <cellStyle name="#_우표제작 3 2 2" xfId="4992"/>
    <cellStyle name="#_우표제작 3 2 2 2" xfId="4993"/>
    <cellStyle name="#_우표제작 3 2 2 2 2" xfId="4994"/>
    <cellStyle name="#_우표제작 3 2 2 2 2 2" xfId="4995"/>
    <cellStyle name="#_우표제작 3 2 2 2 2 3" xfId="4996"/>
    <cellStyle name="#_우표제작 3 2 2 2 3" xfId="4997"/>
    <cellStyle name="#_우표제작 3 2 2 2 4" xfId="4998"/>
    <cellStyle name="#_우표제작 3 2 2 3" xfId="4999"/>
    <cellStyle name="#_우표제작 3 2 2 3 2" xfId="5000"/>
    <cellStyle name="#_우표제작 3 2 2 3 2 2" xfId="5001"/>
    <cellStyle name="#_우표제작 3 2 2 3 2 3" xfId="5002"/>
    <cellStyle name="#_우표제작 3 2 2 3 3" xfId="5003"/>
    <cellStyle name="#_우표제작 3 2 2 3 4" xfId="5004"/>
    <cellStyle name="#_우표제작 3 2 2 4" xfId="5005"/>
    <cellStyle name="#_우표제작 3 2 2 4 2" xfId="5006"/>
    <cellStyle name="#_우표제작 3 2 2 4 2 2" xfId="5007"/>
    <cellStyle name="#_우표제작 3 2 2 4 2 3" xfId="5008"/>
    <cellStyle name="#_우표제작 3 2 2 4 3" xfId="5009"/>
    <cellStyle name="#_우표제작 3 2 2 4 4" xfId="5010"/>
    <cellStyle name="#_우표제작 3 2 2 5" xfId="5011"/>
    <cellStyle name="#_우표제작 3 2 2 5 2" xfId="5012"/>
    <cellStyle name="#_우표제작 3 2 2 5 2 2" xfId="5013"/>
    <cellStyle name="#_우표제작 3 2 2 5 2 3" xfId="5014"/>
    <cellStyle name="#_우표제작 3 2 2 5 3" xfId="5015"/>
    <cellStyle name="#_우표제작 3 2 2 5 4" xfId="5016"/>
    <cellStyle name="#_우표제작 3 2 2 6" xfId="5017"/>
    <cellStyle name="#_우표제작 3 2 2 6 2" xfId="5018"/>
    <cellStyle name="#_우표제작 3 2 2 6 3" xfId="5019"/>
    <cellStyle name="#_우표제작 3 2 2 7" xfId="5020"/>
    <cellStyle name="#_우표제작 3 2 2 8" xfId="5021"/>
    <cellStyle name="#_우표제작 3 2 3" xfId="5022"/>
    <cellStyle name="#_우표제작 3 2 3 2" xfId="5023"/>
    <cellStyle name="#_우표제작 3 2 3 2 2" xfId="5024"/>
    <cellStyle name="#_우표제작 3 2 3 2 2 2" xfId="5025"/>
    <cellStyle name="#_우표제작 3 2 3 2 2 3" xfId="5026"/>
    <cellStyle name="#_우표제작 3 2 3 2 3" xfId="5027"/>
    <cellStyle name="#_우표제작 3 2 3 2 4" xfId="5028"/>
    <cellStyle name="#_우표제작 3 2 3 3" xfId="5029"/>
    <cellStyle name="#_우표제작 3 2 3 3 2" xfId="5030"/>
    <cellStyle name="#_우표제작 3 2 3 3 2 2" xfId="5031"/>
    <cellStyle name="#_우표제작 3 2 3 3 2 3" xfId="5032"/>
    <cellStyle name="#_우표제작 3 2 3 3 3" xfId="5033"/>
    <cellStyle name="#_우표제작 3 2 3 3 4" xfId="5034"/>
    <cellStyle name="#_우표제작 3 2 3 4" xfId="5035"/>
    <cellStyle name="#_우표제작 3 2 3 4 2" xfId="5036"/>
    <cellStyle name="#_우표제작 3 2 3 4 2 2" xfId="5037"/>
    <cellStyle name="#_우표제작 3 2 3 4 2 3" xfId="5038"/>
    <cellStyle name="#_우표제작 3 2 3 4 3" xfId="5039"/>
    <cellStyle name="#_우표제작 3 2 3 4 4" xfId="5040"/>
    <cellStyle name="#_우표제작 3 2 3 5" xfId="5041"/>
    <cellStyle name="#_우표제작 3 2 3 5 2" xfId="5042"/>
    <cellStyle name="#_우표제작 3 2 3 5 2 2" xfId="5043"/>
    <cellStyle name="#_우표제작 3 2 3 5 2 3" xfId="5044"/>
    <cellStyle name="#_우표제작 3 2 3 5 3" xfId="5045"/>
    <cellStyle name="#_우표제작 3 2 3 5 4" xfId="5046"/>
    <cellStyle name="#_우표제작 3 2 3 6" xfId="5047"/>
    <cellStyle name="#_우표제작 3 2 3 6 2" xfId="5048"/>
    <cellStyle name="#_우표제작 3 2 3 6 3" xfId="5049"/>
    <cellStyle name="#_우표제작 3 2 3 7" xfId="5050"/>
    <cellStyle name="#_우표제작 3 2 3 8" xfId="5051"/>
    <cellStyle name="#_우표제작 3 3" xfId="5052"/>
    <cellStyle name="#_우표제작 3 3 2" xfId="5053"/>
    <cellStyle name="#_우표제작 3 3 2 2" xfId="5054"/>
    <cellStyle name="#_우표제작 3 3 2 2 2" xfId="5055"/>
    <cellStyle name="#_우표제작 3 3 2 2 2 2" xfId="5056"/>
    <cellStyle name="#_우표제작 3 3 2 2 2 3" xfId="5057"/>
    <cellStyle name="#_우표제작 3 3 2 2 3" xfId="5058"/>
    <cellStyle name="#_우표제작 3 3 2 2 4" xfId="5059"/>
    <cellStyle name="#_우표제작 3 3 2 3" xfId="5060"/>
    <cellStyle name="#_우표제작 3 3 2 3 2" xfId="5061"/>
    <cellStyle name="#_우표제작 3 3 2 3 2 2" xfId="5062"/>
    <cellStyle name="#_우표제작 3 3 2 3 2 3" xfId="5063"/>
    <cellStyle name="#_우표제작 3 3 2 3 3" xfId="5064"/>
    <cellStyle name="#_우표제작 3 3 2 3 4" xfId="5065"/>
    <cellStyle name="#_우표제작 3 3 2 4" xfId="5066"/>
    <cellStyle name="#_우표제작 3 3 2 4 2" xfId="5067"/>
    <cellStyle name="#_우표제작 3 3 2 4 2 2" xfId="5068"/>
    <cellStyle name="#_우표제작 3 3 2 4 2 3" xfId="5069"/>
    <cellStyle name="#_우표제작 3 3 2 4 3" xfId="5070"/>
    <cellStyle name="#_우표제작 3 3 2 4 4" xfId="5071"/>
    <cellStyle name="#_우표제작 3 3 2 5" xfId="5072"/>
    <cellStyle name="#_우표제작 3 3 2 5 2" xfId="5073"/>
    <cellStyle name="#_우표제작 3 3 2 5 2 2" xfId="5074"/>
    <cellStyle name="#_우표제작 3 3 2 5 2 3" xfId="5075"/>
    <cellStyle name="#_우표제작 3 3 2 5 3" xfId="5076"/>
    <cellStyle name="#_우표제작 3 3 2 5 4" xfId="5077"/>
    <cellStyle name="#_우표제작 3 3 2 6" xfId="5078"/>
    <cellStyle name="#_우표제작 3 3 2 6 2" xfId="5079"/>
    <cellStyle name="#_우표제작 3 3 2 6 3" xfId="5080"/>
    <cellStyle name="#_우표제작 3 3 2 7" xfId="5081"/>
    <cellStyle name="#_우표제작 3 3 2 8" xfId="5082"/>
    <cellStyle name="#_우표제작 3 3 3" xfId="5083"/>
    <cellStyle name="#_우표제작 3 3 3 2" xfId="5084"/>
    <cellStyle name="#_우표제작 3 3 3 2 2" xfId="5085"/>
    <cellStyle name="#_우표제작 3 3 3 2 3" xfId="5086"/>
    <cellStyle name="#_우표제작 3 3 3 3" xfId="5087"/>
    <cellStyle name="#_우표제작 3 3 3 4" xfId="5088"/>
    <cellStyle name="#_우표제작 3 3 4" xfId="5089"/>
    <cellStyle name="#_우표제작 3 3 4 2" xfId="5090"/>
    <cellStyle name="#_우표제작 3 3 4 2 2" xfId="5091"/>
    <cellStyle name="#_우표제작 3 3 4 2 3" xfId="5092"/>
    <cellStyle name="#_우표제작 3 3 4 3" xfId="5093"/>
    <cellStyle name="#_우표제작 3 3 4 4" xfId="5094"/>
    <cellStyle name="#_우표제작 3 3 5" xfId="5095"/>
    <cellStyle name="#_우표제작 3 3 5 2" xfId="5096"/>
    <cellStyle name="#_우표제작 3 3 5 2 2" xfId="5097"/>
    <cellStyle name="#_우표제작 3 3 5 2 3" xfId="5098"/>
    <cellStyle name="#_우표제작 3 3 5 3" xfId="5099"/>
    <cellStyle name="#_우표제작 3 3 5 4" xfId="5100"/>
    <cellStyle name="#_우표제작 3 3 6" xfId="5101"/>
    <cellStyle name="#_우표제작 3 3 6 2" xfId="5102"/>
    <cellStyle name="#_우표제작 3 3 6 2 2" xfId="5103"/>
    <cellStyle name="#_우표제작 3 3 6 2 3" xfId="5104"/>
    <cellStyle name="#_우표제작 3 3 6 3" xfId="5105"/>
    <cellStyle name="#_우표제작 3 3 6 4" xfId="5106"/>
    <cellStyle name="#_우표제작 3 3 7" xfId="5107"/>
    <cellStyle name="#_우표제작 3 3 7 2" xfId="5108"/>
    <cellStyle name="#_우표제작 3 3 7 3" xfId="5109"/>
    <cellStyle name="#_우표제작 3 3 8" xfId="5110"/>
    <cellStyle name="#_우표제작 3 3 9" xfId="5111"/>
    <cellStyle name="#_우표제작 3 4" xfId="5112"/>
    <cellStyle name="#_우표제작 3 4 2" xfId="5113"/>
    <cellStyle name="#_우표제작 3 4 2 2" xfId="5114"/>
    <cellStyle name="#_우표제작 3 4 2 3" xfId="5115"/>
    <cellStyle name="#_우표제작 3 4 3" xfId="5116"/>
    <cellStyle name="#_우표제작 3 4 4" xfId="5117"/>
    <cellStyle name="#_우표제작 3 5" xfId="5118"/>
    <cellStyle name="#_우표제작 3 5 2" xfId="5119"/>
    <cellStyle name="#_우표제작 3 5 2 2" xfId="5120"/>
    <cellStyle name="#_우표제작 3 5 2 3" xfId="5121"/>
    <cellStyle name="#_우표제작 3 5 3" xfId="5122"/>
    <cellStyle name="#_우표제작 3 5 4" xfId="5123"/>
    <cellStyle name="#_재난도로관리종합상황실" xfId="5124"/>
    <cellStyle name="#_재난도로관리종합상황실 2" xfId="5125"/>
    <cellStyle name="#_재난도로관리종합상황실 2 2" xfId="5126"/>
    <cellStyle name="#_재난도로관리종합상황실 2 2 2" xfId="5127"/>
    <cellStyle name="#_재난도로관리종합상황실 2 2 2 2" xfId="5128"/>
    <cellStyle name="#_재난도로관리종합상황실 2 2 2 2 2" xfId="5129"/>
    <cellStyle name="#_재난도로관리종합상황실 2 2 2 2 2 2" xfId="5130"/>
    <cellStyle name="#_재난도로관리종합상황실 2 2 2 2 2 3" xfId="5131"/>
    <cellStyle name="#_재난도로관리종합상황실 2 2 2 2 3" xfId="5132"/>
    <cellStyle name="#_재난도로관리종합상황실 2 2 2 2 4" xfId="5133"/>
    <cellStyle name="#_재난도로관리종합상황실 2 2 2 3" xfId="5134"/>
    <cellStyle name="#_재난도로관리종합상황실 2 2 2 3 2" xfId="5135"/>
    <cellStyle name="#_재난도로관리종합상황실 2 2 2 3 2 2" xfId="5136"/>
    <cellStyle name="#_재난도로관리종합상황실 2 2 2 3 2 3" xfId="5137"/>
    <cellStyle name="#_재난도로관리종합상황실 2 2 2 3 3" xfId="5138"/>
    <cellStyle name="#_재난도로관리종합상황실 2 2 2 3 4" xfId="5139"/>
    <cellStyle name="#_재난도로관리종합상황실 2 2 2 4" xfId="5140"/>
    <cellStyle name="#_재난도로관리종합상황실 2 2 2 4 2" xfId="5141"/>
    <cellStyle name="#_재난도로관리종합상황실 2 2 2 4 2 2" xfId="5142"/>
    <cellStyle name="#_재난도로관리종합상황실 2 2 2 4 2 3" xfId="5143"/>
    <cellStyle name="#_재난도로관리종합상황실 2 2 2 4 3" xfId="5144"/>
    <cellStyle name="#_재난도로관리종합상황실 2 2 2 4 4" xfId="5145"/>
    <cellStyle name="#_재난도로관리종합상황실 2 2 2 5" xfId="5146"/>
    <cellStyle name="#_재난도로관리종합상황실 2 2 2 5 2" xfId="5147"/>
    <cellStyle name="#_재난도로관리종합상황실 2 2 2 5 2 2" xfId="5148"/>
    <cellStyle name="#_재난도로관리종합상황실 2 2 2 5 2 3" xfId="5149"/>
    <cellStyle name="#_재난도로관리종합상황실 2 2 2 5 3" xfId="5150"/>
    <cellStyle name="#_재난도로관리종합상황실 2 2 2 5 4" xfId="5151"/>
    <cellStyle name="#_재난도로관리종합상황실 2 2 2 6" xfId="5152"/>
    <cellStyle name="#_재난도로관리종합상황실 2 2 2 6 2" xfId="5153"/>
    <cellStyle name="#_재난도로관리종합상황실 2 2 2 6 3" xfId="5154"/>
    <cellStyle name="#_재난도로관리종합상황실 2 2 2 7" xfId="5155"/>
    <cellStyle name="#_재난도로관리종합상황실 2 2 2 8" xfId="5156"/>
    <cellStyle name="#_재난도로관리종합상황실 2 2 3" xfId="5157"/>
    <cellStyle name="#_재난도로관리종합상황실 2 2 3 2" xfId="5158"/>
    <cellStyle name="#_재난도로관리종합상황실 2 2 3 2 2" xfId="5159"/>
    <cellStyle name="#_재난도로관리종합상황실 2 2 3 2 2 2" xfId="5160"/>
    <cellStyle name="#_재난도로관리종합상황실 2 2 3 2 2 3" xfId="5161"/>
    <cellStyle name="#_재난도로관리종합상황실 2 2 3 2 3" xfId="5162"/>
    <cellStyle name="#_재난도로관리종합상황실 2 2 3 2 4" xfId="5163"/>
    <cellStyle name="#_재난도로관리종합상황실 2 2 3 3" xfId="5164"/>
    <cellStyle name="#_재난도로관리종합상황실 2 2 3 3 2" xfId="5165"/>
    <cellStyle name="#_재난도로관리종합상황실 2 2 3 3 2 2" xfId="5166"/>
    <cellStyle name="#_재난도로관리종합상황실 2 2 3 3 2 3" xfId="5167"/>
    <cellStyle name="#_재난도로관리종합상황실 2 2 3 3 3" xfId="5168"/>
    <cellStyle name="#_재난도로관리종합상황실 2 2 3 3 4" xfId="5169"/>
    <cellStyle name="#_재난도로관리종합상황실 2 2 3 4" xfId="5170"/>
    <cellStyle name="#_재난도로관리종합상황실 2 2 3 4 2" xfId="5171"/>
    <cellStyle name="#_재난도로관리종합상황실 2 2 3 4 2 2" xfId="5172"/>
    <cellStyle name="#_재난도로관리종합상황실 2 2 3 4 2 3" xfId="5173"/>
    <cellStyle name="#_재난도로관리종합상황실 2 2 3 4 3" xfId="5174"/>
    <cellStyle name="#_재난도로관리종합상황실 2 2 3 4 4" xfId="5175"/>
    <cellStyle name="#_재난도로관리종합상황실 2 2 3 5" xfId="5176"/>
    <cellStyle name="#_재난도로관리종합상황실 2 2 3 5 2" xfId="5177"/>
    <cellStyle name="#_재난도로관리종합상황실 2 2 3 5 2 2" xfId="5178"/>
    <cellStyle name="#_재난도로관리종합상황실 2 2 3 5 2 3" xfId="5179"/>
    <cellStyle name="#_재난도로관리종합상황실 2 2 3 5 3" xfId="5180"/>
    <cellStyle name="#_재난도로관리종합상황실 2 2 3 5 4" xfId="5181"/>
    <cellStyle name="#_재난도로관리종합상황실 2 2 3 6" xfId="5182"/>
    <cellStyle name="#_재난도로관리종합상황실 2 2 3 6 2" xfId="5183"/>
    <cellStyle name="#_재난도로관리종합상황실 2 2 3 6 3" xfId="5184"/>
    <cellStyle name="#_재난도로관리종합상황실 2 2 3 7" xfId="5185"/>
    <cellStyle name="#_재난도로관리종합상황실 2 2 3 8" xfId="5186"/>
    <cellStyle name="#_재난도로관리종합상황실 2 3" xfId="5187"/>
    <cellStyle name="#_재난도로관리종합상황실 2 3 2" xfId="5188"/>
    <cellStyle name="#_재난도로관리종합상황실 2 3 2 2" xfId="5189"/>
    <cellStyle name="#_재난도로관리종합상황실 2 3 2 2 2" xfId="5190"/>
    <cellStyle name="#_재난도로관리종합상황실 2 3 2 2 2 2" xfId="5191"/>
    <cellStyle name="#_재난도로관리종합상황실 2 3 2 2 2 3" xfId="5192"/>
    <cellStyle name="#_재난도로관리종합상황실 2 3 2 2 3" xfId="5193"/>
    <cellStyle name="#_재난도로관리종합상황실 2 3 2 2 4" xfId="5194"/>
    <cellStyle name="#_재난도로관리종합상황실 2 3 2 3" xfId="5195"/>
    <cellStyle name="#_재난도로관리종합상황실 2 3 2 3 2" xfId="5196"/>
    <cellStyle name="#_재난도로관리종합상황실 2 3 2 3 2 2" xfId="5197"/>
    <cellStyle name="#_재난도로관리종합상황실 2 3 2 3 2 3" xfId="5198"/>
    <cellStyle name="#_재난도로관리종합상황실 2 3 2 3 3" xfId="5199"/>
    <cellStyle name="#_재난도로관리종합상황실 2 3 2 3 4" xfId="5200"/>
    <cellStyle name="#_재난도로관리종합상황실 2 3 2 4" xfId="5201"/>
    <cellStyle name="#_재난도로관리종합상황실 2 3 2 4 2" xfId="5202"/>
    <cellStyle name="#_재난도로관리종합상황실 2 3 2 4 2 2" xfId="5203"/>
    <cellStyle name="#_재난도로관리종합상황실 2 3 2 4 2 3" xfId="5204"/>
    <cellStyle name="#_재난도로관리종합상황실 2 3 2 4 3" xfId="5205"/>
    <cellStyle name="#_재난도로관리종합상황실 2 3 2 4 4" xfId="5206"/>
    <cellStyle name="#_재난도로관리종합상황실 2 3 2 5" xfId="5207"/>
    <cellStyle name="#_재난도로관리종합상황실 2 3 2 5 2" xfId="5208"/>
    <cellStyle name="#_재난도로관리종합상황실 2 3 2 5 2 2" xfId="5209"/>
    <cellStyle name="#_재난도로관리종합상황실 2 3 2 5 2 3" xfId="5210"/>
    <cellStyle name="#_재난도로관리종합상황실 2 3 2 5 3" xfId="5211"/>
    <cellStyle name="#_재난도로관리종합상황실 2 3 2 5 4" xfId="5212"/>
    <cellStyle name="#_재난도로관리종합상황실 2 3 2 6" xfId="5213"/>
    <cellStyle name="#_재난도로관리종합상황실 2 3 2 6 2" xfId="5214"/>
    <cellStyle name="#_재난도로관리종합상황실 2 3 2 6 3" xfId="5215"/>
    <cellStyle name="#_재난도로관리종합상황실 2 3 2 7" xfId="5216"/>
    <cellStyle name="#_재난도로관리종합상황실 2 3 2 8" xfId="5217"/>
    <cellStyle name="#_재난도로관리종합상황실 2 3 3" xfId="5218"/>
    <cellStyle name="#_재난도로관리종합상황실 2 3 3 2" xfId="5219"/>
    <cellStyle name="#_재난도로관리종합상황실 2 3 3 2 2" xfId="5220"/>
    <cellStyle name="#_재난도로관리종합상황실 2 3 3 2 3" xfId="5221"/>
    <cellStyle name="#_재난도로관리종합상황실 2 3 3 3" xfId="5222"/>
    <cellStyle name="#_재난도로관리종합상황실 2 3 3 4" xfId="5223"/>
    <cellStyle name="#_재난도로관리종합상황실 2 3 4" xfId="5224"/>
    <cellStyle name="#_재난도로관리종합상황실 2 3 4 2" xfId="5225"/>
    <cellStyle name="#_재난도로관리종합상황실 2 3 4 2 2" xfId="5226"/>
    <cellStyle name="#_재난도로관리종합상황실 2 3 4 2 3" xfId="5227"/>
    <cellStyle name="#_재난도로관리종합상황실 2 3 4 3" xfId="5228"/>
    <cellStyle name="#_재난도로관리종합상황실 2 3 4 4" xfId="5229"/>
    <cellStyle name="#_재난도로관리종합상황실 2 3 5" xfId="5230"/>
    <cellStyle name="#_재난도로관리종합상황실 2 3 5 2" xfId="5231"/>
    <cellStyle name="#_재난도로관리종합상황실 2 3 5 2 2" xfId="5232"/>
    <cellStyle name="#_재난도로관리종합상황실 2 3 5 2 3" xfId="5233"/>
    <cellStyle name="#_재난도로관리종합상황실 2 3 5 3" xfId="5234"/>
    <cellStyle name="#_재난도로관리종합상황실 2 3 5 4" xfId="5235"/>
    <cellStyle name="#_재난도로관리종합상황실 2 3 6" xfId="5236"/>
    <cellStyle name="#_재난도로관리종합상황실 2 3 6 2" xfId="5237"/>
    <cellStyle name="#_재난도로관리종합상황실 2 3 6 2 2" xfId="5238"/>
    <cellStyle name="#_재난도로관리종합상황실 2 3 6 2 3" xfId="5239"/>
    <cellStyle name="#_재난도로관리종합상황실 2 3 6 3" xfId="5240"/>
    <cellStyle name="#_재난도로관리종합상황실 2 3 6 4" xfId="5241"/>
    <cellStyle name="#_재난도로관리종합상황실 2 3 7" xfId="5242"/>
    <cellStyle name="#_재난도로관리종합상황실 2 3 7 2" xfId="5243"/>
    <cellStyle name="#_재난도로관리종합상황실 2 3 7 3" xfId="5244"/>
    <cellStyle name="#_재난도로관리종합상황실 2 3 8" xfId="5245"/>
    <cellStyle name="#_재난도로관리종합상황실 2 3 9" xfId="5246"/>
    <cellStyle name="#_재난도로관리종합상황실 2 4" xfId="5247"/>
    <cellStyle name="#_재난도로관리종합상황실 2 4 2" xfId="5248"/>
    <cellStyle name="#_재난도로관리종합상황실 2 4 2 2" xfId="5249"/>
    <cellStyle name="#_재난도로관리종합상황실 2 4 2 3" xfId="5250"/>
    <cellStyle name="#_재난도로관리종합상황실 2 4 3" xfId="5251"/>
    <cellStyle name="#_재난도로관리종합상황실 2 4 4" xfId="5252"/>
    <cellStyle name="#_재난도로관리종합상황실 2 5" xfId="5253"/>
    <cellStyle name="#_재난도로관리종합상황실 2 5 2" xfId="5254"/>
    <cellStyle name="#_재난도로관리종합상황실 2 5 2 2" xfId="5255"/>
    <cellStyle name="#_재난도로관리종합상황실 2 5 2 3" xfId="5256"/>
    <cellStyle name="#_재난도로관리종합상황실 2 5 3" xfId="5257"/>
    <cellStyle name="#_재난도로관리종합상황실 2 5 4" xfId="5258"/>
    <cellStyle name="#_재난도로관리종합상황실 3" xfId="5259"/>
    <cellStyle name="#_재난도로관리종합상황실 3 2" xfId="5260"/>
    <cellStyle name="#_재난도로관리종합상황실 3 2 2" xfId="5261"/>
    <cellStyle name="#_재난도로관리종합상황실 3 2 2 2" xfId="5262"/>
    <cellStyle name="#_재난도로관리종합상황실 3 2 2 2 2" xfId="5263"/>
    <cellStyle name="#_재난도로관리종합상황실 3 2 2 2 2 2" xfId="5264"/>
    <cellStyle name="#_재난도로관리종합상황실 3 2 2 2 2 3" xfId="5265"/>
    <cellStyle name="#_재난도로관리종합상황실 3 2 2 2 3" xfId="5266"/>
    <cellStyle name="#_재난도로관리종합상황실 3 2 2 2 4" xfId="5267"/>
    <cellStyle name="#_재난도로관리종합상황실 3 2 2 3" xfId="5268"/>
    <cellStyle name="#_재난도로관리종합상황실 3 2 2 3 2" xfId="5269"/>
    <cellStyle name="#_재난도로관리종합상황실 3 2 2 3 2 2" xfId="5270"/>
    <cellStyle name="#_재난도로관리종합상황실 3 2 2 3 2 3" xfId="5271"/>
    <cellStyle name="#_재난도로관리종합상황실 3 2 2 3 3" xfId="5272"/>
    <cellStyle name="#_재난도로관리종합상황실 3 2 2 3 4" xfId="5273"/>
    <cellStyle name="#_재난도로관리종합상황실 3 2 2 4" xfId="5274"/>
    <cellStyle name="#_재난도로관리종합상황실 3 2 2 4 2" xfId="5275"/>
    <cellStyle name="#_재난도로관리종합상황실 3 2 2 4 2 2" xfId="5276"/>
    <cellStyle name="#_재난도로관리종합상황실 3 2 2 4 2 3" xfId="5277"/>
    <cellStyle name="#_재난도로관리종합상황실 3 2 2 4 3" xfId="5278"/>
    <cellStyle name="#_재난도로관리종합상황실 3 2 2 4 4" xfId="5279"/>
    <cellStyle name="#_재난도로관리종합상황실 3 2 2 5" xfId="5280"/>
    <cellStyle name="#_재난도로관리종합상황실 3 2 2 5 2" xfId="5281"/>
    <cellStyle name="#_재난도로관리종합상황실 3 2 2 5 2 2" xfId="5282"/>
    <cellStyle name="#_재난도로관리종합상황실 3 2 2 5 2 3" xfId="5283"/>
    <cellStyle name="#_재난도로관리종합상황실 3 2 2 5 3" xfId="5284"/>
    <cellStyle name="#_재난도로관리종합상황실 3 2 2 5 4" xfId="5285"/>
    <cellStyle name="#_재난도로관리종합상황실 3 2 2 6" xfId="5286"/>
    <cellStyle name="#_재난도로관리종합상황실 3 2 2 6 2" xfId="5287"/>
    <cellStyle name="#_재난도로관리종합상황실 3 2 2 6 3" xfId="5288"/>
    <cellStyle name="#_재난도로관리종합상황실 3 2 2 7" xfId="5289"/>
    <cellStyle name="#_재난도로관리종합상황실 3 2 2 8" xfId="5290"/>
    <cellStyle name="#_재난도로관리종합상황실 3 2 3" xfId="5291"/>
    <cellStyle name="#_재난도로관리종합상황실 3 2 3 2" xfId="5292"/>
    <cellStyle name="#_재난도로관리종합상황실 3 2 3 2 2" xfId="5293"/>
    <cellStyle name="#_재난도로관리종합상황실 3 2 3 2 2 2" xfId="5294"/>
    <cellStyle name="#_재난도로관리종합상황실 3 2 3 2 2 3" xfId="5295"/>
    <cellStyle name="#_재난도로관리종합상황실 3 2 3 2 3" xfId="5296"/>
    <cellStyle name="#_재난도로관리종합상황실 3 2 3 2 4" xfId="5297"/>
    <cellStyle name="#_재난도로관리종합상황실 3 2 3 3" xfId="5298"/>
    <cellStyle name="#_재난도로관리종합상황실 3 2 3 3 2" xfId="5299"/>
    <cellStyle name="#_재난도로관리종합상황실 3 2 3 3 2 2" xfId="5300"/>
    <cellStyle name="#_재난도로관리종합상황실 3 2 3 3 2 3" xfId="5301"/>
    <cellStyle name="#_재난도로관리종합상황실 3 2 3 3 3" xfId="5302"/>
    <cellStyle name="#_재난도로관리종합상황실 3 2 3 3 4" xfId="5303"/>
    <cellStyle name="#_재난도로관리종합상황실 3 2 3 4" xfId="5304"/>
    <cellStyle name="#_재난도로관리종합상황실 3 2 3 4 2" xfId="5305"/>
    <cellStyle name="#_재난도로관리종합상황실 3 2 3 4 2 2" xfId="5306"/>
    <cellStyle name="#_재난도로관리종합상황실 3 2 3 4 2 3" xfId="5307"/>
    <cellStyle name="#_재난도로관리종합상황실 3 2 3 4 3" xfId="5308"/>
    <cellStyle name="#_재난도로관리종합상황실 3 2 3 4 4" xfId="5309"/>
    <cellStyle name="#_재난도로관리종합상황실 3 2 3 5" xfId="5310"/>
    <cellStyle name="#_재난도로관리종합상황실 3 2 3 5 2" xfId="5311"/>
    <cellStyle name="#_재난도로관리종합상황실 3 2 3 5 2 2" xfId="5312"/>
    <cellStyle name="#_재난도로관리종합상황실 3 2 3 5 2 3" xfId="5313"/>
    <cellStyle name="#_재난도로관리종합상황실 3 2 3 5 3" xfId="5314"/>
    <cellStyle name="#_재난도로관리종합상황실 3 2 3 5 4" xfId="5315"/>
    <cellStyle name="#_재난도로관리종합상황실 3 2 3 6" xfId="5316"/>
    <cellStyle name="#_재난도로관리종합상황실 3 2 3 6 2" xfId="5317"/>
    <cellStyle name="#_재난도로관리종합상황실 3 2 3 6 3" xfId="5318"/>
    <cellStyle name="#_재난도로관리종합상황실 3 2 3 7" xfId="5319"/>
    <cellStyle name="#_재난도로관리종합상황실 3 2 3 8" xfId="5320"/>
    <cellStyle name="#_재난도로관리종합상황실 3 3" xfId="5321"/>
    <cellStyle name="#_재난도로관리종합상황실 3 3 2" xfId="5322"/>
    <cellStyle name="#_재난도로관리종합상황실 3 3 2 2" xfId="5323"/>
    <cellStyle name="#_재난도로관리종합상황실 3 3 2 2 2" xfId="5324"/>
    <cellStyle name="#_재난도로관리종합상황실 3 3 2 2 2 2" xfId="5325"/>
    <cellStyle name="#_재난도로관리종합상황실 3 3 2 2 2 3" xfId="5326"/>
    <cellStyle name="#_재난도로관리종합상황실 3 3 2 2 3" xfId="5327"/>
    <cellStyle name="#_재난도로관리종합상황실 3 3 2 2 4" xfId="5328"/>
    <cellStyle name="#_재난도로관리종합상황실 3 3 2 3" xfId="5329"/>
    <cellStyle name="#_재난도로관리종합상황실 3 3 2 3 2" xfId="5330"/>
    <cellStyle name="#_재난도로관리종합상황실 3 3 2 3 2 2" xfId="5331"/>
    <cellStyle name="#_재난도로관리종합상황실 3 3 2 3 2 3" xfId="5332"/>
    <cellStyle name="#_재난도로관리종합상황실 3 3 2 3 3" xfId="5333"/>
    <cellStyle name="#_재난도로관리종합상황실 3 3 2 3 4" xfId="5334"/>
    <cellStyle name="#_재난도로관리종합상황실 3 3 2 4" xfId="5335"/>
    <cellStyle name="#_재난도로관리종합상황실 3 3 2 4 2" xfId="5336"/>
    <cellStyle name="#_재난도로관리종합상황실 3 3 2 4 2 2" xfId="5337"/>
    <cellStyle name="#_재난도로관리종합상황실 3 3 2 4 2 3" xfId="5338"/>
    <cellStyle name="#_재난도로관리종합상황실 3 3 2 4 3" xfId="5339"/>
    <cellStyle name="#_재난도로관리종합상황실 3 3 2 4 4" xfId="5340"/>
    <cellStyle name="#_재난도로관리종합상황실 3 3 2 5" xfId="5341"/>
    <cellStyle name="#_재난도로관리종합상황실 3 3 2 5 2" xfId="5342"/>
    <cellStyle name="#_재난도로관리종합상황실 3 3 2 5 2 2" xfId="5343"/>
    <cellStyle name="#_재난도로관리종합상황실 3 3 2 5 2 3" xfId="5344"/>
    <cellStyle name="#_재난도로관리종합상황실 3 3 2 5 3" xfId="5345"/>
    <cellStyle name="#_재난도로관리종합상황실 3 3 2 5 4" xfId="5346"/>
    <cellStyle name="#_재난도로관리종합상황실 3 3 2 6" xfId="5347"/>
    <cellStyle name="#_재난도로관리종합상황실 3 3 2 6 2" xfId="5348"/>
    <cellStyle name="#_재난도로관리종합상황실 3 3 2 6 3" xfId="5349"/>
    <cellStyle name="#_재난도로관리종합상황실 3 3 2 7" xfId="5350"/>
    <cellStyle name="#_재난도로관리종합상황실 3 3 2 8" xfId="5351"/>
    <cellStyle name="#_재난도로관리종합상황실 3 3 3" xfId="5352"/>
    <cellStyle name="#_재난도로관리종합상황실 3 3 3 2" xfId="5353"/>
    <cellStyle name="#_재난도로관리종합상황실 3 3 3 2 2" xfId="5354"/>
    <cellStyle name="#_재난도로관리종합상황실 3 3 3 2 3" xfId="5355"/>
    <cellStyle name="#_재난도로관리종합상황실 3 3 3 3" xfId="5356"/>
    <cellStyle name="#_재난도로관리종합상황실 3 3 3 4" xfId="5357"/>
    <cellStyle name="#_재난도로관리종합상황실 3 3 4" xfId="5358"/>
    <cellStyle name="#_재난도로관리종합상황실 3 3 4 2" xfId="5359"/>
    <cellStyle name="#_재난도로관리종합상황실 3 3 4 2 2" xfId="5360"/>
    <cellStyle name="#_재난도로관리종합상황실 3 3 4 2 3" xfId="5361"/>
    <cellStyle name="#_재난도로관리종합상황실 3 3 4 3" xfId="5362"/>
    <cellStyle name="#_재난도로관리종합상황실 3 3 4 4" xfId="5363"/>
    <cellStyle name="#_재난도로관리종합상황실 3 3 5" xfId="5364"/>
    <cellStyle name="#_재난도로관리종합상황실 3 3 5 2" xfId="5365"/>
    <cellStyle name="#_재난도로관리종합상황실 3 3 5 2 2" xfId="5366"/>
    <cellStyle name="#_재난도로관리종합상황실 3 3 5 2 3" xfId="5367"/>
    <cellStyle name="#_재난도로관리종합상황실 3 3 5 3" xfId="5368"/>
    <cellStyle name="#_재난도로관리종합상황실 3 3 5 4" xfId="5369"/>
    <cellStyle name="#_재난도로관리종합상황실 3 3 6" xfId="5370"/>
    <cellStyle name="#_재난도로관리종합상황실 3 3 6 2" xfId="5371"/>
    <cellStyle name="#_재난도로관리종합상황실 3 3 6 2 2" xfId="5372"/>
    <cellStyle name="#_재난도로관리종합상황실 3 3 6 2 3" xfId="5373"/>
    <cellStyle name="#_재난도로관리종합상황실 3 3 6 3" xfId="5374"/>
    <cellStyle name="#_재난도로관리종합상황실 3 3 6 4" xfId="5375"/>
    <cellStyle name="#_재난도로관리종합상황실 3 3 7" xfId="5376"/>
    <cellStyle name="#_재난도로관리종합상황실 3 3 7 2" xfId="5377"/>
    <cellStyle name="#_재난도로관리종합상황실 3 3 7 3" xfId="5378"/>
    <cellStyle name="#_재난도로관리종합상황실 3 3 8" xfId="5379"/>
    <cellStyle name="#_재난도로관리종합상황실 3 3 9" xfId="5380"/>
    <cellStyle name="#_재난도로관리종합상황실 3 4" xfId="5381"/>
    <cellStyle name="#_재난도로관리종합상황실 3 4 2" xfId="5382"/>
    <cellStyle name="#_재난도로관리종합상황실 3 4 2 2" xfId="5383"/>
    <cellStyle name="#_재난도로관리종합상황실 3 4 2 3" xfId="5384"/>
    <cellStyle name="#_재난도로관리종합상황실 3 4 3" xfId="5385"/>
    <cellStyle name="#_재난도로관리종합상황실 3 4 4" xfId="5386"/>
    <cellStyle name="#_재난도로관리종합상황실 3 5" xfId="5387"/>
    <cellStyle name="#_재난도로관리종합상황실 3 5 2" xfId="5388"/>
    <cellStyle name="#_재난도로관리종합상황실 3 5 2 2" xfId="5389"/>
    <cellStyle name="#_재난도로관리종합상황실 3 5 2 3" xfId="5390"/>
    <cellStyle name="#_재난도로관리종합상황실 3 5 3" xfId="5391"/>
    <cellStyle name="#_재난도로관리종합상황실 3 5 4" xfId="5392"/>
    <cellStyle name="$" xfId="5393"/>
    <cellStyle name="_x0004__x0004__x0019__x001b__x0004_$_x0010__x0010__x0008__x0001_" xfId="5394"/>
    <cellStyle name="$_0008금감원통합감독검사정보시스템" xfId="5395"/>
    <cellStyle name="$_0009김포공항LED교체공사(광일)" xfId="5396"/>
    <cellStyle name="$_0011KIST소각설비제작설치" xfId="5397"/>
    <cellStyle name="$_0011긴급전화기정산(99년형광일)" xfId="5398"/>
    <cellStyle name="$_0011부산종합경기장전광판" xfId="5399"/>
    <cellStyle name="$_0011부산종합경기장전광판_1. 경북염색조합" xfId="5400"/>
    <cellStyle name="$_0011부산종합경기장전광판_1. 경북염색조합123" xfId="5401"/>
    <cellStyle name="$_0011부산종합경기장전광판_1. 노면결빙감지설비(화흥-매립식-A-최종)" xfId="5402"/>
    <cellStyle name="$_0011부산종합경기장전광판_1. 전시물" xfId="5403"/>
    <cellStyle name="$_0011부산종합경기장전광판_10-1. 의장(영상관)" xfId="5404"/>
    <cellStyle name="$_0011부산종합경기장전광판_D.보라산업" xfId="5405"/>
    <cellStyle name="$_0011부산종합경기장전광판_강원지역본부(2006년_060109)" xfId="5406"/>
    <cellStyle name="$_0011부산종합경기장전광판_경남지역본부-" xfId="5407"/>
    <cellStyle name="$_0011부산종합경기장전광판_경북지역본부-" xfId="5408"/>
    <cellStyle name="$_0011부산종합경기장전광판_수입원가계산서(앤화)" xfId="5409"/>
    <cellStyle name="$_0011부산종합경기장전광판_신·재생에너지홍보관 전시물제작(전시조합)" xfId="5410"/>
    <cellStyle name="$_0011부산종합경기장전광판_중부지역본부-" xfId="5411"/>
    <cellStyle name="$_0011부산종합경기장전광판_축중기제조" xfId="5412"/>
    <cellStyle name="$_0011부산종합경기장전광판_충청지역본부-" xfId="5413"/>
    <cellStyle name="$_0011부산종합경기장전광판_통행료면탈방지시스템(최종)" xfId="5414"/>
    <cellStyle name="$_0011부산종합경기장전광판_호남지역본부-" xfId="5415"/>
    <cellStyle name="$_0012문화유적지표석제작설치" xfId="5416"/>
    <cellStyle name="$_0102국제조명신공항분수조명" xfId="5417"/>
    <cellStyle name="$_0102국제조명신공항분수조명_1. 경북염색조합" xfId="5418"/>
    <cellStyle name="$_0102국제조명신공항분수조명_1. 경북염색조합123" xfId="5419"/>
    <cellStyle name="$_0102국제조명신공항분수조명_1. 노면결빙감지설비(화흥-매립식-A-최종)" xfId="5420"/>
    <cellStyle name="$_0102국제조명신공항분수조명_1. 전시물" xfId="5421"/>
    <cellStyle name="$_0102국제조명신공항분수조명_10-1. 의장(영상관)" xfId="5422"/>
    <cellStyle name="$_0102국제조명신공항분수조명_D.보라산업" xfId="5423"/>
    <cellStyle name="$_0102국제조명신공항분수조명_강원지역본부(2006년_060109)" xfId="5424"/>
    <cellStyle name="$_0102국제조명신공항분수조명_경남지역본부-" xfId="5425"/>
    <cellStyle name="$_0102국제조명신공항분수조명_경북지역본부-" xfId="5426"/>
    <cellStyle name="$_0102국제조명신공항분수조명_수입원가계산서(앤화)" xfId="5427"/>
    <cellStyle name="$_0102국제조명신공항분수조명_신·재생에너지홍보관 전시물제작(전시조합)" xfId="5428"/>
    <cellStyle name="$_0102국제조명신공항분수조명_중부지역본부-" xfId="5429"/>
    <cellStyle name="$_0102국제조명신공항분수조명_축중기제조" xfId="5430"/>
    <cellStyle name="$_0102국제조명신공항분수조명_충청지역본부-" xfId="5431"/>
    <cellStyle name="$_0102국제조명신공항분수조명_통행료면탈방지시스템(최종)" xfId="5432"/>
    <cellStyle name="$_0102국제조명신공항분수조명_호남지역본부-" xfId="5433"/>
    <cellStyle name="$_0103회전식현수막게시대제작설치" xfId="5434"/>
    <cellStyle name="$_0104포항시침출수처리시스템" xfId="5435"/>
    <cellStyle name="$_0105담배자판기개조원가" xfId="5436"/>
    <cellStyle name="$_0105담배자판기개조원가_1. 경북염색조합" xfId="5437"/>
    <cellStyle name="$_0105담배자판기개조원가_1. 경북염색조합123" xfId="5438"/>
    <cellStyle name="$_0105담배자판기개조원가_1. 노면결빙감지설비(화흥-매립식-A-최종)" xfId="5439"/>
    <cellStyle name="$_0105담배자판기개조원가_1. 전시물" xfId="5440"/>
    <cellStyle name="$_0105담배자판기개조원가_10-1. 의장(영상관)" xfId="5441"/>
    <cellStyle name="$_0105담배자판기개조원가_D.보라산업" xfId="5442"/>
    <cellStyle name="$_0105담배자판기개조원가_강원지역본부(2006년_060109)" xfId="5443"/>
    <cellStyle name="$_0105담배자판기개조원가_경남지역본부-" xfId="5444"/>
    <cellStyle name="$_0105담배자판기개조원가_경북지역본부-" xfId="5445"/>
    <cellStyle name="$_0105담배자판기개조원가_수입원가계산서(앤화)" xfId="5446"/>
    <cellStyle name="$_0105담배자판기개조원가_신·재생에너지홍보관 전시물제작(전시조합)" xfId="5447"/>
    <cellStyle name="$_0105담배자판기개조원가_중부지역본부-" xfId="5448"/>
    <cellStyle name="$_0105담배자판기개조원가_축중기제조" xfId="5449"/>
    <cellStyle name="$_0105담배자판기개조원가_충청지역본부-" xfId="5450"/>
    <cellStyle name="$_0105담배자판기개조원가_통행료면탈방지시스템(최종)" xfId="5451"/>
    <cellStyle name="$_0105담배자판기개조원가_호남지역본부-" xfId="5452"/>
    <cellStyle name="$_0106LG인버터냉난방기제작-1" xfId="5453"/>
    <cellStyle name="$_0106LG인버터냉난방기제작-1_1. 경북염색조합" xfId="5454"/>
    <cellStyle name="$_0106LG인버터냉난방기제작-1_1. 경북염색조합123" xfId="5455"/>
    <cellStyle name="$_0106LG인버터냉난방기제작-1_1. 노면결빙감지설비(화흥-매립식-A-최종)" xfId="5456"/>
    <cellStyle name="$_0106LG인버터냉난방기제작-1_1. 전시물" xfId="5457"/>
    <cellStyle name="$_0106LG인버터냉난방기제작-1_10-1. 의장(영상관)" xfId="5458"/>
    <cellStyle name="$_0106LG인버터냉난방기제작-1_D.보라산업" xfId="5459"/>
    <cellStyle name="$_0106LG인버터냉난방기제작-1_강원지역본부(2006년_060109)" xfId="5460"/>
    <cellStyle name="$_0106LG인버터냉난방기제작-1_경남지역본부-" xfId="5461"/>
    <cellStyle name="$_0106LG인버터냉난방기제작-1_경북지역본부-" xfId="5462"/>
    <cellStyle name="$_0106LG인버터냉난방기제작-1_수입원가계산서(앤화)" xfId="5463"/>
    <cellStyle name="$_0106LG인버터냉난방기제작-1_신·재생에너지홍보관 전시물제작(전시조합)" xfId="5464"/>
    <cellStyle name="$_0106LG인버터냉난방기제작-1_중부지역본부-" xfId="5465"/>
    <cellStyle name="$_0106LG인버터냉난방기제작-1_축중기제조" xfId="5466"/>
    <cellStyle name="$_0106LG인버터냉난방기제작-1_충청지역본부-" xfId="5467"/>
    <cellStyle name="$_0106LG인버터냉난방기제작-1_통행료면탈방지시스템(최종)" xfId="5468"/>
    <cellStyle name="$_0106LG인버터냉난방기제작-1_호남지역본부-" xfId="5469"/>
    <cellStyle name="$_0107광전송장비구매설치" xfId="5470"/>
    <cellStyle name="$_0107도공IBS설비SW부문(참조)" xfId="5471"/>
    <cellStyle name="$_0107문화재복원용목재-8월6일" xfId="5472"/>
    <cellStyle name="$_0107문화재복원용목재-8월6일_1. 경북염색조합" xfId="5473"/>
    <cellStyle name="$_0107문화재복원용목재-8월6일_1. 경북염색조합123" xfId="5474"/>
    <cellStyle name="$_0107문화재복원용목재-8월6일_1. 노면결빙감지설비(화흥-매립식-A-최종)" xfId="5475"/>
    <cellStyle name="$_0107문화재복원용목재-8월6일_1. 전시물" xfId="5476"/>
    <cellStyle name="$_0107문화재복원용목재-8월6일_10-1. 의장(영상관)" xfId="5477"/>
    <cellStyle name="$_0107문화재복원용목재-8월6일_D.보라산업" xfId="5478"/>
    <cellStyle name="$_0107문화재복원용목재-8월6일_강원지역본부(2006년_060109)" xfId="5479"/>
    <cellStyle name="$_0107문화재복원용목재-8월6일_경남지역본부-" xfId="5480"/>
    <cellStyle name="$_0107문화재복원용목재-8월6일_경북지역본부-" xfId="5481"/>
    <cellStyle name="$_0107문화재복원용목재-8월6일_수입원가계산서(앤화)" xfId="5482"/>
    <cellStyle name="$_0107문화재복원용목재-8월6일_신·재생에너지홍보관 전시물제작(전시조합)" xfId="5483"/>
    <cellStyle name="$_0107문화재복원용목재-8월6일_중부지역본부-" xfId="5484"/>
    <cellStyle name="$_0107문화재복원용목재-8월6일_축중기제조" xfId="5485"/>
    <cellStyle name="$_0107문화재복원용목재-8월6일_충청지역본부-" xfId="5486"/>
    <cellStyle name="$_0107문화재복원용목재-8월6일_통행료면탈방지시스템(최종)" xfId="5487"/>
    <cellStyle name="$_0107문화재복원용목재-8월6일_호남지역본부-" xfId="5488"/>
    <cellStyle name="$_0107포천영중수배전반(제조,설치)" xfId="5489"/>
    <cellStyle name="$_0108농기반미곡건조기제작설치" xfId="5490"/>
    <cellStyle name="$_0108담배인삼공사영업춘추복" xfId="5491"/>
    <cellStyle name="$_0108한국전기교통-LED교통신호등((원본))" xfId="5492"/>
    <cellStyle name="$_0108한국전기교통-LED교통신호등((원본))_1. 경북염색조합" xfId="5493"/>
    <cellStyle name="$_0108한국전기교통-LED교통신호등((원본))_1. 경북염색조합123" xfId="5494"/>
    <cellStyle name="$_0108한국전기교통-LED교통신호등((원본))_1. 노면결빙감지설비(화흥-매립식-A-최종)" xfId="5495"/>
    <cellStyle name="$_0108한국전기교통-LED교통신호등((원본))_1. 전시물" xfId="5496"/>
    <cellStyle name="$_0108한국전기교통-LED교통신호등((원본))_10-1. 의장(영상관)" xfId="5497"/>
    <cellStyle name="$_0108한국전기교통-LED교통신호등((원본))_D.보라산업" xfId="5498"/>
    <cellStyle name="$_0108한국전기교통-LED교통신호등((원본))_강원지역본부(2006년_060109)" xfId="5499"/>
    <cellStyle name="$_0108한국전기교통-LED교통신호등((원본))_경남지역본부-" xfId="5500"/>
    <cellStyle name="$_0108한국전기교통-LED교통신호등((원본))_경북지역본부-" xfId="5501"/>
    <cellStyle name="$_0108한국전기교통-LED교통신호등((원본))_수입원가계산서(앤화)" xfId="5502"/>
    <cellStyle name="$_0108한국전기교통-LED교통신호등((원본))_신·재생에너지홍보관 전시물제작(전시조합)" xfId="5503"/>
    <cellStyle name="$_0108한국전기교통-LED교통신호등((원본))_중부지역본부-" xfId="5504"/>
    <cellStyle name="$_0108한국전기교통-LED교통신호등((원본))_축중기제조" xfId="5505"/>
    <cellStyle name="$_0108한국전기교통-LED교통신호등((원본))_충청지역본부-" xfId="5506"/>
    <cellStyle name="$_0108한국전기교통-LED교통신호등((원본))_통행료면탈방지시스템(최종)" xfId="5507"/>
    <cellStyle name="$_0108한국전기교통-LED교통신호등((원본))_호남지역본부-" xfId="5508"/>
    <cellStyle name="$_0111해양수산부등명기제작" xfId="5509"/>
    <cellStyle name="$_0111핸디소프트-전자표준문서시스템" xfId="5510"/>
    <cellStyle name="$_0112금감원사무자동화시스템" xfId="5511"/>
    <cellStyle name="$_0112수도권매립지SW원가" xfId="5512"/>
    <cellStyle name="$_0112중고원-HRD종합정보망구축(完)" xfId="5513"/>
    <cellStyle name="$_0201종합예술회관의자제작설치" xfId="5514"/>
    <cellStyle name="$_0201종합예술회관의자제작설치-1" xfId="5515"/>
    <cellStyle name="$_0202마사회근무복" xfId="5516"/>
    <cellStyle name="$_0202마사회근무복_1. 경북염색조합" xfId="5517"/>
    <cellStyle name="$_0202마사회근무복_1. 경북염색조합123" xfId="5518"/>
    <cellStyle name="$_0202마사회근무복_1. 노면결빙감지설비(화흥-매립식-A-최종)" xfId="5519"/>
    <cellStyle name="$_0202마사회근무복_1. 전시물" xfId="5520"/>
    <cellStyle name="$_0202마사회근무복_10-1. 의장(영상관)" xfId="5521"/>
    <cellStyle name="$_0202마사회근무복_D.보라산업" xfId="5522"/>
    <cellStyle name="$_0202마사회근무복_강원지역본부(2006년_060109)" xfId="5523"/>
    <cellStyle name="$_0202마사회근무복_경남지역본부-" xfId="5524"/>
    <cellStyle name="$_0202마사회근무복_경북지역본부-" xfId="5525"/>
    <cellStyle name="$_0202마사회근무복_수입원가계산서(앤화)" xfId="5526"/>
    <cellStyle name="$_0202마사회근무복_신·재생에너지홍보관 전시물제작(전시조합)" xfId="5527"/>
    <cellStyle name="$_0202마사회근무복_중부지역본부-" xfId="5528"/>
    <cellStyle name="$_0202마사회근무복_축중기제조" xfId="5529"/>
    <cellStyle name="$_0202마사회근무복_충청지역본부-" xfId="5530"/>
    <cellStyle name="$_0202마사회근무복_통행료면탈방지시스템(최종)" xfId="5531"/>
    <cellStyle name="$_0202마사회근무복_호남지역본부-" xfId="5532"/>
    <cellStyle name="$_0202부경교재-승강칠판" xfId="5533"/>
    <cellStyle name="$_0202부경교재-승강칠판_1. 경북염색조합" xfId="5534"/>
    <cellStyle name="$_0202부경교재-승강칠판_1. 경북염색조합123" xfId="5535"/>
    <cellStyle name="$_0202부경교재-승강칠판_1. 노면결빙감지설비(화흥-매립식-A-최종)" xfId="5536"/>
    <cellStyle name="$_0202부경교재-승강칠판_1. 전시물" xfId="5537"/>
    <cellStyle name="$_0202부경교재-승강칠판_10-1. 의장(영상관)" xfId="5538"/>
    <cellStyle name="$_0202부경교재-승강칠판_D.보라산업" xfId="5539"/>
    <cellStyle name="$_0202부경교재-승강칠판_강원지역본부(2006년_060109)" xfId="5540"/>
    <cellStyle name="$_0202부경교재-승강칠판_경남지역본부-" xfId="5541"/>
    <cellStyle name="$_0202부경교재-승강칠판_경북지역본부-" xfId="5542"/>
    <cellStyle name="$_0202부경교재-승강칠판_수입원가계산서(앤화)" xfId="5543"/>
    <cellStyle name="$_0202부경교재-승강칠판_신·재생에너지홍보관 전시물제작(전시조합)" xfId="5544"/>
    <cellStyle name="$_0202부경교재-승강칠판_중부지역본부-" xfId="5545"/>
    <cellStyle name="$_0202부경교재-승강칠판_축중기제조" xfId="5546"/>
    <cellStyle name="$_0202부경교재-승강칠판_충청지역본부-" xfId="5547"/>
    <cellStyle name="$_0202부경교재-승강칠판_통행료면탈방지시스템(최종)" xfId="5548"/>
    <cellStyle name="$_0202부경교재-승강칠판_호남지역본부-" xfId="5549"/>
    <cellStyle name="$_0204한국석묘납골함-1규격" xfId="5550"/>
    <cellStyle name="$_0205TTMS-긴급전화기&amp;전체총괄" xfId="5551"/>
    <cellStyle name="$_0206금감원금융정보교환망재구축" xfId="5552"/>
    <cellStyle name="$_0206정통부수납장표기기제작설치" xfId="5553"/>
    <cellStyle name="$_0207담배인삼공사-담요" xfId="5554"/>
    <cellStyle name="$_0208레비텍-다층여과기설계변경" xfId="5555"/>
    <cellStyle name="$_0209이산화염소발생기-설치(50K)" xfId="5556"/>
    <cellStyle name="$_0210현대정보기술-TD이중계" xfId="5557"/>
    <cellStyle name="$_0211조달청-#1대북지원사업정산(1월7일)" xfId="5558"/>
    <cellStyle name="$_0212금감원-법규정보시스템(完)" xfId="5559"/>
    <cellStyle name="$_0301교통방송-CCTV유지보수" xfId="5560"/>
    <cellStyle name="$_0302인천경찰청-무인단속기위탁관리" xfId="5561"/>
    <cellStyle name="$_0302조달청-대북지원2차(안성연)" xfId="5562"/>
    <cellStyle name="$_0302조달청-대북지원2차(최수현)" xfId="5563"/>
    <cellStyle name="$_0302표준문서-쌍용정보통신(신)" xfId="5564"/>
    <cellStyle name="$_0304소프트파워-정부표준전자문서시스템" xfId="5565"/>
    <cellStyle name="$_0304소프트파워-정부표준전자문서시스템(完)" xfId="5566"/>
    <cellStyle name="$_0304철도청-주변환장치-1" xfId="5567"/>
    <cellStyle name="$_0305금감원-금융통계정보시스템구축(完)" xfId="5568"/>
    <cellStyle name="$_0305제낭조합-면범포지" xfId="5569"/>
    <cellStyle name="$_0306제낭공업협동조합-면범포지원단(경비까지)" xfId="5570"/>
    <cellStyle name="$_0307경찰청-무인교통단속표준SW개발용역(完)" xfId="5571"/>
    <cellStyle name="$_0308조달청-#8대북지원사업정산" xfId="5572"/>
    <cellStyle name="$_0309두합크린텍-설치원가" xfId="5573"/>
    <cellStyle name="$_0309조달청-#9대북지원사업정산" xfId="5574"/>
    <cellStyle name="$_0310여주상수도-탈수기(유천ENG)" xfId="5575"/>
    <cellStyle name="$_0311대기해양작업시간" xfId="5576"/>
    <cellStyle name="$_0311대기해양중형등명기" xfId="5577"/>
    <cellStyle name="$_0312국민체육진흥공단-전기부문" xfId="5578"/>
    <cellStyle name="$_0312대기해양-중형등명기제작설치" xfId="5579"/>
    <cellStyle name="$_0312라이준-칼라아스콘4규격" xfId="5580"/>
    <cellStyle name="$_0401집진기프로그램SW개발비산정" xfId="5581"/>
    <cellStyle name="$_1. 경북염색조합" xfId="5582"/>
    <cellStyle name="$_1. 경북염색조합123" xfId="5583"/>
    <cellStyle name="$_1. 노면결빙감지설비(화흥-매립식-A-최종)" xfId="5584"/>
    <cellStyle name="$_1. 전시물" xfId="5585"/>
    <cellStyle name="$_10-1. 의장(영상관)" xfId="5586"/>
    <cellStyle name="$_13. 관리동" xfId="5587"/>
    <cellStyle name="$_2001-06조달청신성-한냉지형" xfId="5588"/>
    <cellStyle name="$_2002-03경찰대학-졸업식" xfId="5589"/>
    <cellStyle name="$_2002-03경찰청-경찰표지장" xfId="5590"/>
    <cellStyle name="$_2002-03반디-가로등(열주형)" xfId="5591"/>
    <cellStyle name="$_2002-03신화전자-감지기" xfId="5592"/>
    <cellStyle name="$_2002-04강원랜드-슬러트머신" xfId="5593"/>
    <cellStyle name="$_2002-04메가컴-외주무대" xfId="5594"/>
    <cellStyle name="$_2002-04엘지애드-무대" xfId="5595"/>
    <cellStyle name="$_2002-05강원랜드-슬러트머신(넥스터)" xfId="5596"/>
    <cellStyle name="$_2002-05경기경찰청-냉온수기공사" xfId="5597"/>
    <cellStyle name="$_2002-05대통령비서실-카페트" xfId="5598"/>
    <cellStyle name="$_2002결과표" xfId="5599"/>
    <cellStyle name="$_2002결과표_1. 경북염색조합" xfId="5600"/>
    <cellStyle name="$_2002결과표_1. 경북염색조합123" xfId="5601"/>
    <cellStyle name="$_2002결과표_1. 노면결빙감지설비(화흥-매립식-A-최종)" xfId="5602"/>
    <cellStyle name="$_2002결과표_1. 전시물" xfId="5603"/>
    <cellStyle name="$_2002결과표_10-1. 의장(영상관)" xfId="5604"/>
    <cellStyle name="$_2002결과표_D.보라산업" xfId="5605"/>
    <cellStyle name="$_2002결과표_강원지역본부(2006년_060109)" xfId="5606"/>
    <cellStyle name="$_2002결과표_경남지역본부-" xfId="5607"/>
    <cellStyle name="$_2002결과표_경북지역본부-" xfId="5608"/>
    <cellStyle name="$_2002결과표_수입원가계산서(앤화)" xfId="5609"/>
    <cellStyle name="$_2002결과표_신·재생에너지홍보관 전시물제작(전시조합)" xfId="5610"/>
    <cellStyle name="$_2002결과표_중부지역본부-" xfId="5611"/>
    <cellStyle name="$_2002결과표_축중기제조" xfId="5612"/>
    <cellStyle name="$_2002결과표_충청지역본부-" xfId="5613"/>
    <cellStyle name="$_2002결과표_통행료면탈방지시스템(최종)" xfId="5614"/>
    <cellStyle name="$_2002결과표_호남지역본부-" xfId="5615"/>
    <cellStyle name="$_2002결과표1" xfId="5616"/>
    <cellStyle name="$_2003-01정일사-표창5종" xfId="5617"/>
    <cellStyle name="$_D.보라산업" xfId="5618"/>
    <cellStyle name="$_db진흥" xfId="5619"/>
    <cellStyle name="$_Pilot플랜트-계변경" xfId="5620"/>
    <cellStyle name="$_Pilot플랜트이전설치-변경최종" xfId="5621"/>
    <cellStyle name="$_SE40" xfId="5622"/>
    <cellStyle name="$_SW(케이비)" xfId="5623"/>
    <cellStyle name="$_간지,목차,페이지,표지" xfId="5624"/>
    <cellStyle name="$_강원지역본부(2006년_060109)" xfId="5625"/>
    <cellStyle name="$_견적2" xfId="5626"/>
    <cellStyle name="$_경남지역본부-" xfId="5627"/>
    <cellStyle name="$_경북지역본부-" xfId="5628"/>
    <cellStyle name="$_경찰청-근무,기동복" xfId="5629"/>
    <cellStyle name="$_공사일반관리비양식" xfId="5630"/>
    <cellStyle name="$_관리동sw" xfId="5631"/>
    <cellStyle name="$_기아" xfId="5632"/>
    <cellStyle name="$_기초공사" xfId="5633"/>
    <cellStyle name="$_네인텍정보기술-회로카드(수현)" xfId="5634"/>
    <cellStyle name="$_대기해양노무비" xfId="5635"/>
    <cellStyle name="$_대북자재8월분" xfId="5636"/>
    <cellStyle name="$_대북자재8월분-1" xfId="5637"/>
    <cellStyle name="$_도장면적환산" xfId="5638"/>
    <cellStyle name="$_동구초등학교스텐드캐노피외제작설치" xfId="5639"/>
    <cellStyle name="$_동산용사촌수현(원본)" xfId="5640"/>
    <cellStyle name="$_목차" xfId="5641"/>
    <cellStyle name="$_백제군사전시1" xfId="5642"/>
    <cellStyle name="$_석재조합0224" xfId="5643"/>
    <cellStyle name="$_수입원가계산서(앤화)" xfId="5644"/>
    <cellStyle name="$_수초제거기(대양기계)" xfId="5645"/>
    <cellStyle name="$_수초제거기(대양기계)_1. 경북염색조합" xfId="5646"/>
    <cellStyle name="$_수초제거기(대양기계)_1. 경북염색조합123" xfId="5647"/>
    <cellStyle name="$_수초제거기(대양기계)_1. 노면결빙감지설비(화흥-매립식-A-최종)" xfId="5648"/>
    <cellStyle name="$_수초제거기(대양기계)_1. 전시물" xfId="5649"/>
    <cellStyle name="$_수초제거기(대양기계)_10-1. 의장(영상관)" xfId="5650"/>
    <cellStyle name="$_수초제거기(대양기계)_D.보라산업" xfId="5651"/>
    <cellStyle name="$_수초제거기(대양기계)_강원지역본부(2006년_060109)" xfId="5652"/>
    <cellStyle name="$_수초제거기(대양기계)_경남지역본부-" xfId="5653"/>
    <cellStyle name="$_수초제거기(대양기계)_경북지역본부-" xfId="5654"/>
    <cellStyle name="$_수초제거기(대양기계)_수입원가계산서(앤화)" xfId="5655"/>
    <cellStyle name="$_수초제거기(대양기계)_신·재생에너지홍보관 전시물제작(전시조합)" xfId="5656"/>
    <cellStyle name="$_수초제거기(대양기계)_중부지역본부-" xfId="5657"/>
    <cellStyle name="$_수초제거기(대양기계)_축중기제조" xfId="5658"/>
    <cellStyle name="$_수초제거기(대양기계)_충청지역본부-" xfId="5659"/>
    <cellStyle name="$_수초제거기(대양기계)_통행료면탈방지시스템(최종)" xfId="5660"/>
    <cellStyle name="$_수초제거기(대양기계)_호남지역본부-" xfId="5661"/>
    <cellStyle name="$_시설용역" xfId="5662"/>
    <cellStyle name="$_신·재생에너지홍보관 전시물제작(전시조합)" xfId="5663"/>
    <cellStyle name="$_암전정밀실체현미경(수현)" xfId="5664"/>
    <cellStyle name="$_오리엔탈" xfId="5665"/>
    <cellStyle name="$_원본 - 한국전기교통-개선형신호등 4종" xfId="5666"/>
    <cellStyle name="$_원본 - 한국전기교통-개선형신호등 4종_1. 경북염색조합" xfId="5667"/>
    <cellStyle name="$_원본 - 한국전기교통-개선형신호등 4종_1. 경북염색조합123" xfId="5668"/>
    <cellStyle name="$_원본 - 한국전기교통-개선형신호등 4종_1. 노면결빙감지설비(화흥-매립식-A-최종)" xfId="5669"/>
    <cellStyle name="$_원본 - 한국전기교통-개선형신호등 4종_1. 전시물" xfId="5670"/>
    <cellStyle name="$_원본 - 한국전기교통-개선형신호등 4종_10-1. 의장(영상관)" xfId="5671"/>
    <cellStyle name="$_원본 - 한국전기교통-개선형신호등 4종_D.보라산업" xfId="5672"/>
    <cellStyle name="$_원본 - 한국전기교통-개선형신호등 4종_강원지역본부(2006년_060109)" xfId="5673"/>
    <cellStyle name="$_원본 - 한국전기교통-개선형신호등 4종_경남지역본부-" xfId="5674"/>
    <cellStyle name="$_원본 - 한국전기교통-개선형신호등 4종_경북지역본부-" xfId="5675"/>
    <cellStyle name="$_원본 - 한국전기교통-개선형신호등 4종_수입원가계산서(앤화)" xfId="5676"/>
    <cellStyle name="$_원본 - 한국전기교통-개선형신호등 4종_신·재생에너지홍보관 전시물제작(전시조합)" xfId="5677"/>
    <cellStyle name="$_원본 - 한국전기교통-개선형신호등 4종_중부지역본부-" xfId="5678"/>
    <cellStyle name="$_원본 - 한국전기교통-개선형신호등 4종_축중기제조" xfId="5679"/>
    <cellStyle name="$_원본 - 한국전기교통-개선형신호등 4종_충청지역본부-" xfId="5680"/>
    <cellStyle name="$_원본 - 한국전기교통-개선형신호등 4종_통행료면탈방지시스템(최종)" xfId="5681"/>
    <cellStyle name="$_원본 - 한국전기교통-개선형신호등 4종_호남지역본부-" xfId="5682"/>
    <cellStyle name="$_제경비율모음" xfId="5683"/>
    <cellStyle name="$_제조원가" xfId="5684"/>
    <cellStyle name="$_조달청-B판사천강교제작(최종본)" xfId="5685"/>
    <cellStyle name="$_조달청-대북지원3차(최수현)" xfId="5686"/>
    <cellStyle name="$_조달청-대북지원4차(최수현)" xfId="5687"/>
    <cellStyle name="$_조달청-대북지원5차(최수현)" xfId="5688"/>
    <cellStyle name="$_조달청-대북지원6차(번호)" xfId="5689"/>
    <cellStyle name="$_조달청-대북지원6차(최수현)" xfId="5690"/>
    <cellStyle name="$_조달청-대북지원7차(최수현)" xfId="5691"/>
    <cellStyle name="$_조달청-대북지원8차(최수현)" xfId="5692"/>
    <cellStyle name="$_조달청-대북지원9차(최수현)" xfId="5693"/>
    <cellStyle name="$_중부지역본부-" xfId="5694"/>
    <cellStyle name="$_중앙선관위(투표,개표)" xfId="5695"/>
    <cellStyle name="$_중앙선관위(투표,개표)-사본" xfId="5696"/>
    <cellStyle name="$_철공가공조립" xfId="5697"/>
    <cellStyle name="$_최종-한국전기교통-개선형신호등 4종(공수조정)" xfId="5698"/>
    <cellStyle name="$_최종-한국전기교통-개선형신호등 4종(공수조정)_1. 경북염색조합" xfId="5699"/>
    <cellStyle name="$_최종-한국전기교통-개선형신호등 4종(공수조정)_1. 경북염색조합123" xfId="5700"/>
    <cellStyle name="$_최종-한국전기교통-개선형신호등 4종(공수조정)_1. 노면결빙감지설비(화흥-매립식-A-최종)" xfId="5701"/>
    <cellStyle name="$_최종-한국전기교통-개선형신호등 4종(공수조정)_1. 전시물" xfId="5702"/>
    <cellStyle name="$_최종-한국전기교통-개선형신호등 4종(공수조정)_10-1. 의장(영상관)" xfId="5703"/>
    <cellStyle name="$_최종-한국전기교통-개선형신호등 4종(공수조정)_D.보라산업" xfId="5704"/>
    <cellStyle name="$_최종-한국전기교통-개선형신호등 4종(공수조정)_강원지역본부(2006년_060109)" xfId="5705"/>
    <cellStyle name="$_최종-한국전기교통-개선형신호등 4종(공수조정)_경남지역본부-" xfId="5706"/>
    <cellStyle name="$_최종-한국전기교통-개선형신호등 4종(공수조정)_경북지역본부-" xfId="5707"/>
    <cellStyle name="$_최종-한국전기교통-개선형신호등 4종(공수조정)_수입원가계산서(앤화)" xfId="5708"/>
    <cellStyle name="$_최종-한국전기교통-개선형신호등 4종(공수조정)_신·재생에너지홍보관 전시물제작(전시조합)" xfId="5709"/>
    <cellStyle name="$_최종-한국전기교통-개선형신호등 4종(공수조정)_중부지역본부-" xfId="5710"/>
    <cellStyle name="$_최종-한국전기교통-개선형신호등 4종(공수조정)_축중기제조" xfId="5711"/>
    <cellStyle name="$_최종-한국전기교통-개선형신호등 4종(공수조정)_충청지역본부-" xfId="5712"/>
    <cellStyle name="$_최종-한국전기교통-개선형신호등 4종(공수조정)_통행료면탈방지시스템(최종)" xfId="5713"/>
    <cellStyle name="$_최종-한국전기교통-개선형신호등 4종(공수조정)_호남지역본부-" xfId="5714"/>
    <cellStyle name="$_축중기제조" xfId="5715"/>
    <cellStyle name="$_충청지역본부-" xfId="5716"/>
    <cellStyle name="$_코솔라-제조원가" xfId="5717"/>
    <cellStyle name="$_탄천보도교 정비 및 개선공사 제작,설치(수정)1216" xfId="5718"/>
    <cellStyle name="$_토지공사-간접비" xfId="5719"/>
    <cellStyle name="$_통행료면탈방지시스템(최종)" xfId="5720"/>
    <cellStyle name="$_한국도로공사" xfId="5721"/>
    <cellStyle name="$_한양프레임도로명판외91종(제작설치원가)" xfId="5722"/>
    <cellStyle name="$_한전내역서-최종" xfId="5723"/>
    <cellStyle name="$_호남지역본부-" xfId="5724"/>
    <cellStyle name="%(+,-,0)" xfId="5725"/>
    <cellStyle name="(##.00)" xfId="5726"/>
    <cellStyle name="(1)" xfId="5727"/>
    <cellStyle name="(표준)" xfId="5728"/>
    <cellStyle name="(표준) 2" xfId="5729"/>
    <cellStyle name="(표준) 2 2" xfId="17401"/>
    <cellStyle name="(표준) 2 3" xfId="17402"/>
    <cellStyle name="(표준) 3" xfId="17400"/>
    <cellStyle name="(표준) 4" xfId="17403"/>
    <cellStyle name="??_x000c_둄_x001b__x000d_|?_x0001_?_x0003__x0014__x0007__x0001__x0001_" xfId="5730"/>
    <cellStyle name="??_x000c_靖?崧U_x0001_A_x0014_?_x0007__x0001__x0001_" xfId="5731"/>
    <cellStyle name="??&amp;5_x0007_?._x0007_9_x0008_??_x0007__x0001__x0001_" xfId="5732"/>
    <cellStyle name="??&amp;6_x0007_?/_x0007_9_x0008_??_x0007__x0001__x0001_" xfId="5733"/>
    <cellStyle name="??&amp;O?&amp;H?_x0008__x000f__x0007_?_x0007__x0001__x0001_" xfId="5734"/>
    <cellStyle name="??&amp;O?&amp;H?_x0008_??_x0007__x0001__x0001_" xfId="5735"/>
    <cellStyle name="??&amp;멅?둃9_x0008_??_x0007__x0001__x0001_" xfId="5736"/>
    <cellStyle name="??&amp;쏗?뷐9_x0008__x0011__x0007_?_x0007__x0001__x0001_" xfId="5737"/>
    <cellStyle name="???­ [0]_¸ð??¸·" xfId="5738"/>
    <cellStyle name="???­_¸ð??¸·" xfId="5739"/>
    <cellStyle name="???Ø_¸ð??¸·" xfId="5740"/>
    <cellStyle name="?Þ¸¶ [0]_¸ð??¸·" xfId="5741"/>
    <cellStyle name="?Þ¸¶_¸ð??¸·" xfId="5742"/>
    <cellStyle name="?W?_laroux" xfId="5743"/>
    <cellStyle name="?曹%U?&amp;H?_x0008_?s_x000a__x0007__x0001__x0001_" xfId="5744"/>
    <cellStyle name="@_laroux" xfId="5745"/>
    <cellStyle name="@_laroux_제트베인" xfId="5746"/>
    <cellStyle name="@_laroux_제트베인_1" xfId="5747"/>
    <cellStyle name="@_laroux_제트베인_1_스테인레스 128종" xfId="5748"/>
    <cellStyle name="_(20041229)" xfId="5749"/>
    <cellStyle name="_(2의장)" xfId="5750"/>
    <cellStyle name="_(수정)한강물환경생태 산출서" xfId="5751"/>
    <cellStyle name="_(의장)" xfId="5752"/>
    <cellStyle name="_0.VMS내역서-A,B사" xfId="5753"/>
    <cellStyle name="_000-명동-삼포간 해안관광도로(8-14)" xfId="5754"/>
    <cellStyle name="_000-명동-삼포간 해안관광도로(8-14)_2007년화장로내화물정비설계내역서9(계약)" xfId="5755"/>
    <cellStyle name="_000-명동-삼포간 해안관광도로(8-14)_안동전통문화콘텐츠박물관전시영상물구축(전시시설물)" xfId="5756"/>
    <cellStyle name="_000-명동-삼포간 해안관광도로(8-14)_안동전통문화콘텐츠박물관전시영상물구축(전시시설물)_2007년화장로내화물정비설계내역서9(계약)" xfId="5757"/>
    <cellStyle name="_000-명동-삼포간 해안관광도로(8-14)_안동전통문화콘텐츠박물관전시영상물구축(전시시설물)_장묘문화센터(최종,10.10)" xfId="5758"/>
    <cellStyle name="_000-명동-삼포간 해안관광도로(8-14)_안동전통문화콘텐츠박물관전시영상물구축(전시시설물)_화장로내화물구매설치내역서(검토분)(10.22)" xfId="5759"/>
    <cellStyle name="_000-명동-삼포간 해안관광도로(8-14)_원가계산서(화성상록)" xfId="5760"/>
    <cellStyle name="_000-명동-삼포간 해안관광도로(8-14)_원가계산서(화성상록) (version 1)" xfId="5761"/>
    <cellStyle name="_000-명동-삼포간 해안관광도로(8-14)_원가계산서(화성상록) (version 1)_2007년화장로내화물정비설계내역서9(계약)" xfId="5762"/>
    <cellStyle name="_000-명동-삼포간 해안관광도로(8-14)_원가계산서(화성상록) (version 1)_장묘문화센터(최종,10.10)" xfId="5763"/>
    <cellStyle name="_000-명동-삼포간 해안관광도로(8-14)_원가계산서(화성상록) (version 1)_화장로내화물구매설치내역서(검토분)(10.22)" xfId="5764"/>
    <cellStyle name="_000-명동-삼포간 해안관광도로(8-14)_원가계산서(화성상록)_2007년화장로내화물정비설계내역서9(계약)" xfId="5765"/>
    <cellStyle name="_000-명동-삼포간 해안관광도로(8-14)_원가계산서(화성상록)_장묘문화센터(최종,10.10)" xfId="5766"/>
    <cellStyle name="_000-명동-삼포간 해안관광도로(8-14)_원가계산서(화성상록)_화장로내화물구매설치내역서(검토분)(10.22)" xfId="5767"/>
    <cellStyle name="_000-명동-삼포간 해안관광도로(8-14)_장묘문화센터(최종,10.10)" xfId="5768"/>
    <cellStyle name="_000-명동-삼포간 해안관광도로(8-14)_화장로내화물구매설치내역서(검토분)(10.22)" xfId="5769"/>
    <cellStyle name="_000-용호고(최종)" xfId="5770"/>
    <cellStyle name="_000-용호고(최종)_000-용호고(최종)" xfId="5771"/>
    <cellStyle name="_000-용호고(최종)_000-용호고(최종)_00-명동-삼포간 해안관광도로" xfId="5772"/>
    <cellStyle name="_000-용호고(최종)_000-용호고(최종)_00-명동-삼포간 해안관광도로_2007년화장로내화물정비설계내역서9(계약)" xfId="5773"/>
    <cellStyle name="_000-용호고(최종)_000-용호고(최종)_00-명동-삼포간 해안관광도로_안동전통문화콘텐츠박물관전시영상물구축(전시시설물)" xfId="5774"/>
    <cellStyle name="_000-용호고(최종)_000-용호고(최종)_00-명동-삼포간 해안관광도로_안동전통문화콘텐츠박물관전시영상물구축(전시시설물)_2007년화장로내화물정비설계내역서9(계약)" xfId="5775"/>
    <cellStyle name="_000-용호고(최종)_000-용호고(최종)_00-명동-삼포간 해안관광도로_안동전통문화콘텐츠박물관전시영상물구축(전시시설물)_장묘문화센터(최종,10.10)" xfId="5776"/>
    <cellStyle name="_000-용호고(최종)_000-용호고(최종)_00-명동-삼포간 해안관광도로_안동전통문화콘텐츠박물관전시영상물구축(전시시설물)_화장로내화물구매설치내역서(검토분)(10.22)" xfId="5777"/>
    <cellStyle name="_000-용호고(최종)_000-용호고(최종)_00-명동-삼포간 해안관광도로_원가계산서(화성상록)" xfId="5778"/>
    <cellStyle name="_000-용호고(최종)_000-용호고(최종)_00-명동-삼포간 해안관광도로_원가계산서(화성상록) (version 1)" xfId="5779"/>
    <cellStyle name="_000-용호고(최종)_000-용호고(최종)_00-명동-삼포간 해안관광도로_원가계산서(화성상록) (version 1)_2007년화장로내화물정비설계내역서9(계약)" xfId="5780"/>
    <cellStyle name="_000-용호고(최종)_000-용호고(최종)_00-명동-삼포간 해안관광도로_원가계산서(화성상록) (version 1)_장묘문화센터(최종,10.10)" xfId="5781"/>
    <cellStyle name="_000-용호고(최종)_000-용호고(최종)_00-명동-삼포간 해안관광도로_원가계산서(화성상록) (version 1)_화장로내화물구매설치내역서(검토분)(10.22)" xfId="5782"/>
    <cellStyle name="_000-용호고(최종)_000-용호고(최종)_00-명동-삼포간 해안관광도로_원가계산서(화성상록)_2007년화장로내화물정비설계내역서9(계약)" xfId="5783"/>
    <cellStyle name="_000-용호고(최종)_000-용호고(최종)_00-명동-삼포간 해안관광도로_원가계산서(화성상록)_장묘문화센터(최종,10.10)" xfId="5784"/>
    <cellStyle name="_000-용호고(최종)_000-용호고(최종)_00-명동-삼포간 해안관광도로_원가계산서(화성상록)_화장로내화물구매설치내역서(검토분)(10.22)" xfId="5785"/>
    <cellStyle name="_000-용호고(최종)_000-용호고(최종)_00-명동-삼포간 해안관광도로_장묘문화센터(최종,10.10)" xfId="5786"/>
    <cellStyle name="_000-용호고(최종)_000-용호고(최종)_00-명동-삼포간 해안관광도로_화장로내화물구매설치내역서(검토분)(10.22)" xfId="5787"/>
    <cellStyle name="_000-용호고(최종)_000-용호고(최종)_00-미점-정서간도로확.포장공사(서)-12-14" xfId="5788"/>
    <cellStyle name="_000-용호고(최종)_000-용호고(최종)_00-미점-정서간도로확.포장공사(서)-12-14_2007년화장로내화물정비설계내역서9(계약)" xfId="5789"/>
    <cellStyle name="_000-용호고(최종)_000-용호고(최종)_00-미점-정서간도로확.포장공사(서)-12-14_안동전통문화콘텐츠박물관전시영상물구축(전시시설물)" xfId="5790"/>
    <cellStyle name="_000-용호고(최종)_000-용호고(최종)_00-미점-정서간도로확.포장공사(서)-12-14_안동전통문화콘텐츠박물관전시영상물구축(전시시설물)_2007년화장로내화물정비설계내역서9(계약)" xfId="5791"/>
    <cellStyle name="_000-용호고(최종)_000-용호고(최종)_00-미점-정서간도로확.포장공사(서)-12-14_안동전통문화콘텐츠박물관전시영상물구축(전시시설물)_장묘문화센터(최종,10.10)" xfId="5792"/>
    <cellStyle name="_000-용호고(최종)_000-용호고(최종)_00-미점-정서간도로확.포장공사(서)-12-14_안동전통문화콘텐츠박물관전시영상물구축(전시시설물)_화장로내화물구매설치내역서(검토분)(10.22)" xfId="5793"/>
    <cellStyle name="_000-용호고(최종)_000-용호고(최종)_00-미점-정서간도로확.포장공사(서)-12-14_원가계산서(화성상록)" xfId="5794"/>
    <cellStyle name="_000-용호고(최종)_000-용호고(최종)_00-미점-정서간도로확.포장공사(서)-12-14_원가계산서(화성상록) (version 1)" xfId="5795"/>
    <cellStyle name="_000-용호고(최종)_000-용호고(최종)_00-미점-정서간도로확.포장공사(서)-12-14_원가계산서(화성상록) (version 1)_2007년화장로내화물정비설계내역서9(계약)" xfId="5796"/>
    <cellStyle name="_000-용호고(최종)_000-용호고(최종)_00-미점-정서간도로확.포장공사(서)-12-14_원가계산서(화성상록) (version 1)_장묘문화센터(최종,10.10)" xfId="5797"/>
    <cellStyle name="_000-용호고(최종)_000-용호고(최종)_00-미점-정서간도로확.포장공사(서)-12-14_원가계산서(화성상록) (version 1)_화장로내화물구매설치내역서(검토분)(10.22)" xfId="5798"/>
    <cellStyle name="_000-용호고(최종)_000-용호고(최종)_00-미점-정서간도로확.포장공사(서)-12-14_원가계산서(화성상록)_2007년화장로내화물정비설계내역서9(계약)" xfId="5799"/>
    <cellStyle name="_000-용호고(최종)_000-용호고(최종)_00-미점-정서간도로확.포장공사(서)-12-14_원가계산서(화성상록)_장묘문화센터(최종,10.10)" xfId="5800"/>
    <cellStyle name="_000-용호고(최종)_000-용호고(최종)_00-미점-정서간도로확.포장공사(서)-12-14_원가계산서(화성상록)_화장로내화물구매설치내역서(검토분)(10.22)" xfId="5801"/>
    <cellStyle name="_000-용호고(최종)_000-용호고(최종)_00-미점-정서간도로확.포장공사(서)-12-14_장묘문화센터(최종,10.10)" xfId="5802"/>
    <cellStyle name="_000-용호고(최종)_000-용호고(최종)_00-미점-정서간도로확.포장공사(서)-12-14_화장로내화물구매설치내역서(검토분)(10.22)" xfId="5803"/>
    <cellStyle name="_000-용호고(최종)_000-용호고(최종)_00-미점-정서간도로확.포장공사-12-17일 기준" xfId="5804"/>
    <cellStyle name="_000-용호고(최종)_000-용호고(최종)_00-미점-정서간도로확.포장공사-12-17일 기준_2007년화장로내화물정비설계내역서9(계약)" xfId="5805"/>
    <cellStyle name="_000-용호고(최종)_000-용호고(최종)_00-미점-정서간도로확.포장공사-12-17일 기준_안동전통문화콘텐츠박물관전시영상물구축(전시시설물)" xfId="5806"/>
    <cellStyle name="_000-용호고(최종)_000-용호고(최종)_00-미점-정서간도로확.포장공사-12-17일 기준_안동전통문화콘텐츠박물관전시영상물구축(전시시설물)_2007년화장로내화물정비설계내역서9(계약)" xfId="5807"/>
    <cellStyle name="_000-용호고(최종)_000-용호고(최종)_00-미점-정서간도로확.포장공사-12-17일 기준_안동전통문화콘텐츠박물관전시영상물구축(전시시설물)_장묘문화센터(최종,10.10)" xfId="5808"/>
    <cellStyle name="_000-용호고(최종)_000-용호고(최종)_00-미점-정서간도로확.포장공사-12-17일 기준_안동전통문화콘텐츠박물관전시영상물구축(전시시설물)_화장로내화물구매설치내역서(검토분)(10.22)" xfId="5809"/>
    <cellStyle name="_000-용호고(최종)_000-용호고(최종)_00-미점-정서간도로확.포장공사-12-17일 기준_원가계산서(화성상록)" xfId="5810"/>
    <cellStyle name="_000-용호고(최종)_000-용호고(최종)_00-미점-정서간도로확.포장공사-12-17일 기준_원가계산서(화성상록) (version 1)" xfId="5811"/>
    <cellStyle name="_000-용호고(최종)_000-용호고(최종)_00-미점-정서간도로확.포장공사-12-17일 기준_원가계산서(화성상록) (version 1)_2007년화장로내화물정비설계내역서9(계약)" xfId="5812"/>
    <cellStyle name="_000-용호고(최종)_000-용호고(최종)_00-미점-정서간도로확.포장공사-12-17일 기준_원가계산서(화성상록) (version 1)_장묘문화센터(최종,10.10)" xfId="5813"/>
    <cellStyle name="_000-용호고(최종)_000-용호고(최종)_00-미점-정서간도로확.포장공사-12-17일 기준_원가계산서(화성상록) (version 1)_화장로내화물구매설치내역서(검토분)(10.22)" xfId="5814"/>
    <cellStyle name="_000-용호고(최종)_000-용호고(최종)_00-미점-정서간도로확.포장공사-12-17일 기준_원가계산서(화성상록)_2007년화장로내화물정비설계내역서9(계약)" xfId="5815"/>
    <cellStyle name="_000-용호고(최종)_000-용호고(최종)_00-미점-정서간도로확.포장공사-12-17일 기준_원가계산서(화성상록)_장묘문화센터(최종,10.10)" xfId="5816"/>
    <cellStyle name="_000-용호고(최종)_000-용호고(최종)_00-미점-정서간도로확.포장공사-12-17일 기준_원가계산서(화성상록)_화장로내화물구매설치내역서(검토분)(10.22)" xfId="5817"/>
    <cellStyle name="_000-용호고(최종)_000-용호고(최종)_00-미점-정서간도로확.포장공사-12-17일 기준_장묘문화센터(최종,10.10)" xfId="5818"/>
    <cellStyle name="_000-용호고(최종)_000-용호고(최종)_00-미점-정서간도로확.포장공사-12-17일 기준_화장로내화물구매설치내역서(검토분)(10.22)" xfId="5819"/>
    <cellStyle name="_000-용호고(최종)_000-용호고(최종)_01-미점-정서간도로확.포장공사" xfId="5820"/>
    <cellStyle name="_000-용호고(최종)_000-용호고(최종)_01-미점-정서간도로확.포장공사_2007년화장로내화물정비설계내역서9(계약)" xfId="5821"/>
    <cellStyle name="_000-용호고(최종)_000-용호고(최종)_01-미점-정서간도로확.포장공사_안동전통문화콘텐츠박물관전시영상물구축(전시시설물)" xfId="5822"/>
    <cellStyle name="_000-용호고(최종)_000-용호고(최종)_01-미점-정서간도로확.포장공사_안동전통문화콘텐츠박물관전시영상물구축(전시시설물)_2007년화장로내화물정비설계내역서9(계약)" xfId="5823"/>
    <cellStyle name="_000-용호고(최종)_000-용호고(최종)_01-미점-정서간도로확.포장공사_안동전통문화콘텐츠박물관전시영상물구축(전시시설물)_장묘문화센터(최종,10.10)" xfId="5824"/>
    <cellStyle name="_000-용호고(최종)_000-용호고(최종)_01-미점-정서간도로확.포장공사_안동전통문화콘텐츠박물관전시영상물구축(전시시설물)_화장로내화물구매설치내역서(검토분)(10.22)" xfId="5825"/>
    <cellStyle name="_000-용호고(최종)_000-용호고(최종)_01-미점-정서간도로확.포장공사_원가계산서(화성상록)" xfId="5826"/>
    <cellStyle name="_000-용호고(최종)_000-용호고(최종)_01-미점-정서간도로확.포장공사_원가계산서(화성상록) (version 1)" xfId="5827"/>
    <cellStyle name="_000-용호고(최종)_000-용호고(최종)_01-미점-정서간도로확.포장공사_원가계산서(화성상록) (version 1)_2007년화장로내화물정비설계내역서9(계약)" xfId="5828"/>
    <cellStyle name="_000-용호고(최종)_000-용호고(최종)_01-미점-정서간도로확.포장공사_원가계산서(화성상록) (version 1)_장묘문화센터(최종,10.10)" xfId="5829"/>
    <cellStyle name="_000-용호고(최종)_000-용호고(최종)_01-미점-정서간도로확.포장공사_원가계산서(화성상록) (version 1)_화장로내화물구매설치내역서(검토분)(10.22)" xfId="5830"/>
    <cellStyle name="_000-용호고(최종)_000-용호고(최종)_01-미점-정서간도로확.포장공사_원가계산서(화성상록)_2007년화장로내화물정비설계내역서9(계약)" xfId="5831"/>
    <cellStyle name="_000-용호고(최종)_000-용호고(최종)_01-미점-정서간도로확.포장공사_원가계산서(화성상록)_장묘문화센터(최종,10.10)" xfId="5832"/>
    <cellStyle name="_000-용호고(최종)_000-용호고(최종)_01-미점-정서간도로확.포장공사_원가계산서(화성상록)_화장로내화물구매설치내역서(검토분)(10.22)" xfId="5833"/>
    <cellStyle name="_000-용호고(최종)_000-용호고(최종)_01-미점-정서간도로확.포장공사_장묘문화센터(최종,10.10)" xfId="5834"/>
    <cellStyle name="_000-용호고(최종)_000-용호고(최종)_01-미점-정서간도로확.포장공사_화장로내화물구매설치내역서(검토분)(10.22)" xfId="5835"/>
    <cellStyle name="_000-용호고(최종)_000-용호고(최종)_2007년화장로내화물정비설계내역서9(계약)" xfId="5836"/>
    <cellStyle name="_000-용호고(최종)_000-용호고(최종)_안동전통문화콘텐츠박물관전시영상물구축(전시시설물)" xfId="5837"/>
    <cellStyle name="_000-용호고(최종)_000-용호고(최종)_안동전통문화콘텐츠박물관전시영상물구축(전시시설물)_2007년화장로내화물정비설계내역서9(계약)" xfId="5838"/>
    <cellStyle name="_000-용호고(최종)_000-용호고(최종)_안동전통문화콘텐츠박물관전시영상물구축(전시시설물)_장묘문화센터(최종,10.10)" xfId="5839"/>
    <cellStyle name="_000-용호고(최종)_000-용호고(최종)_안동전통문화콘텐츠박물관전시영상물구축(전시시설물)_화장로내화물구매설치내역서(검토분)(10.22)" xfId="5840"/>
    <cellStyle name="_000-용호고(최종)_000-용호고(최종)_원가계산서(화성상록)" xfId="5841"/>
    <cellStyle name="_000-용호고(최종)_000-용호고(최종)_원가계산서(화성상록) (version 1)" xfId="5842"/>
    <cellStyle name="_000-용호고(최종)_000-용호고(최종)_원가계산서(화성상록) (version 1)_2007년화장로내화물정비설계내역서9(계약)" xfId="5843"/>
    <cellStyle name="_000-용호고(최종)_000-용호고(최종)_원가계산서(화성상록) (version 1)_장묘문화센터(최종,10.10)" xfId="5844"/>
    <cellStyle name="_000-용호고(최종)_000-용호고(최종)_원가계산서(화성상록) (version 1)_화장로내화물구매설치내역서(검토분)(10.22)" xfId="5845"/>
    <cellStyle name="_000-용호고(최종)_000-용호고(최종)_원가계산서(화성상록)_2007년화장로내화물정비설계내역서9(계약)" xfId="5846"/>
    <cellStyle name="_000-용호고(최종)_000-용호고(최종)_원가계산서(화성상록)_장묘문화센터(최종,10.10)" xfId="5847"/>
    <cellStyle name="_000-용호고(최종)_000-용호고(최종)_원가계산서(화성상록)_화장로내화물구매설치내역서(검토분)(10.22)" xfId="5848"/>
    <cellStyle name="_000-용호고(최종)_000-용호고(최종)_장묘문화센터(최종,10.10)" xfId="5849"/>
    <cellStyle name="_000-용호고(최종)_000-용호고(최종)_화장로내화물구매설치내역서(검토분)(10.22)" xfId="5850"/>
    <cellStyle name="_000-용호고(최종)_1" xfId="5851"/>
    <cellStyle name="_000-용호고(최종)_1_00-명동-삼포간 해안관광도로" xfId="5852"/>
    <cellStyle name="_000-용호고(최종)_1_00-명동-삼포간 해안관광도로_2007년화장로내화물정비설계내역서9(계약)" xfId="5853"/>
    <cellStyle name="_000-용호고(최종)_1_00-명동-삼포간 해안관광도로_안동전통문화콘텐츠박물관전시영상물구축(전시시설물)" xfId="5854"/>
    <cellStyle name="_000-용호고(최종)_1_00-명동-삼포간 해안관광도로_안동전통문화콘텐츠박물관전시영상물구축(전시시설물)_2007년화장로내화물정비설계내역서9(계약)" xfId="5855"/>
    <cellStyle name="_000-용호고(최종)_1_00-명동-삼포간 해안관광도로_안동전통문화콘텐츠박물관전시영상물구축(전시시설물)_장묘문화센터(최종,10.10)" xfId="5856"/>
    <cellStyle name="_000-용호고(최종)_1_00-명동-삼포간 해안관광도로_안동전통문화콘텐츠박물관전시영상물구축(전시시설물)_화장로내화물구매설치내역서(검토분)(10.22)" xfId="5857"/>
    <cellStyle name="_000-용호고(최종)_1_00-명동-삼포간 해안관광도로_원가계산서(화성상록)" xfId="5858"/>
    <cellStyle name="_000-용호고(최종)_1_00-명동-삼포간 해안관광도로_원가계산서(화성상록) (version 1)" xfId="5859"/>
    <cellStyle name="_000-용호고(최종)_1_00-명동-삼포간 해안관광도로_원가계산서(화성상록) (version 1)_2007년화장로내화물정비설계내역서9(계약)" xfId="5860"/>
    <cellStyle name="_000-용호고(최종)_1_00-명동-삼포간 해안관광도로_원가계산서(화성상록) (version 1)_장묘문화센터(최종,10.10)" xfId="5861"/>
    <cellStyle name="_000-용호고(최종)_1_00-명동-삼포간 해안관광도로_원가계산서(화성상록) (version 1)_화장로내화물구매설치내역서(검토분)(10.22)" xfId="5862"/>
    <cellStyle name="_000-용호고(최종)_1_00-명동-삼포간 해안관광도로_원가계산서(화성상록)_2007년화장로내화물정비설계내역서9(계약)" xfId="5863"/>
    <cellStyle name="_000-용호고(최종)_1_00-명동-삼포간 해안관광도로_원가계산서(화성상록)_장묘문화센터(최종,10.10)" xfId="5864"/>
    <cellStyle name="_000-용호고(최종)_1_00-명동-삼포간 해안관광도로_원가계산서(화성상록)_화장로내화물구매설치내역서(검토분)(10.22)" xfId="5865"/>
    <cellStyle name="_000-용호고(최종)_1_00-명동-삼포간 해안관광도로_장묘문화센터(최종,10.10)" xfId="5866"/>
    <cellStyle name="_000-용호고(최종)_1_00-명동-삼포간 해안관광도로_화장로내화물구매설치내역서(검토분)(10.22)" xfId="5867"/>
    <cellStyle name="_000-용호고(최종)_1_00-미점-정서간도로확.포장공사(서)-12-14" xfId="5868"/>
    <cellStyle name="_000-용호고(최종)_1_00-미점-정서간도로확.포장공사(서)-12-14_2007년화장로내화물정비설계내역서9(계약)" xfId="5869"/>
    <cellStyle name="_000-용호고(최종)_1_00-미점-정서간도로확.포장공사(서)-12-14_안동전통문화콘텐츠박물관전시영상물구축(전시시설물)" xfId="5870"/>
    <cellStyle name="_000-용호고(최종)_1_00-미점-정서간도로확.포장공사(서)-12-14_안동전통문화콘텐츠박물관전시영상물구축(전시시설물)_2007년화장로내화물정비설계내역서9(계약)" xfId="5871"/>
    <cellStyle name="_000-용호고(최종)_1_00-미점-정서간도로확.포장공사(서)-12-14_안동전통문화콘텐츠박물관전시영상물구축(전시시설물)_장묘문화센터(최종,10.10)" xfId="5872"/>
    <cellStyle name="_000-용호고(최종)_1_00-미점-정서간도로확.포장공사(서)-12-14_안동전통문화콘텐츠박물관전시영상물구축(전시시설물)_화장로내화물구매설치내역서(검토분)(10.22)" xfId="5873"/>
    <cellStyle name="_000-용호고(최종)_1_00-미점-정서간도로확.포장공사(서)-12-14_원가계산서(화성상록)" xfId="5874"/>
    <cellStyle name="_000-용호고(최종)_1_00-미점-정서간도로확.포장공사(서)-12-14_원가계산서(화성상록) (version 1)" xfId="5875"/>
    <cellStyle name="_000-용호고(최종)_1_00-미점-정서간도로확.포장공사(서)-12-14_원가계산서(화성상록) (version 1)_2007년화장로내화물정비설계내역서9(계약)" xfId="5876"/>
    <cellStyle name="_000-용호고(최종)_1_00-미점-정서간도로확.포장공사(서)-12-14_원가계산서(화성상록) (version 1)_장묘문화센터(최종,10.10)" xfId="5877"/>
    <cellStyle name="_000-용호고(최종)_1_00-미점-정서간도로확.포장공사(서)-12-14_원가계산서(화성상록) (version 1)_화장로내화물구매설치내역서(검토분)(10.22)" xfId="5878"/>
    <cellStyle name="_000-용호고(최종)_1_00-미점-정서간도로확.포장공사(서)-12-14_원가계산서(화성상록)_2007년화장로내화물정비설계내역서9(계약)" xfId="5879"/>
    <cellStyle name="_000-용호고(최종)_1_00-미점-정서간도로확.포장공사(서)-12-14_원가계산서(화성상록)_장묘문화센터(최종,10.10)" xfId="5880"/>
    <cellStyle name="_000-용호고(최종)_1_00-미점-정서간도로확.포장공사(서)-12-14_원가계산서(화성상록)_화장로내화물구매설치내역서(검토분)(10.22)" xfId="5881"/>
    <cellStyle name="_000-용호고(최종)_1_00-미점-정서간도로확.포장공사(서)-12-14_장묘문화센터(최종,10.10)" xfId="5882"/>
    <cellStyle name="_000-용호고(최종)_1_00-미점-정서간도로확.포장공사(서)-12-14_화장로내화물구매설치내역서(검토분)(10.22)" xfId="5883"/>
    <cellStyle name="_000-용호고(최종)_1_00-미점-정서간도로확.포장공사-12-17일 기준" xfId="5884"/>
    <cellStyle name="_000-용호고(최종)_1_00-미점-정서간도로확.포장공사-12-17일 기준_2007년화장로내화물정비설계내역서9(계약)" xfId="5885"/>
    <cellStyle name="_000-용호고(최종)_1_00-미점-정서간도로확.포장공사-12-17일 기준_안동전통문화콘텐츠박물관전시영상물구축(전시시설물)" xfId="5886"/>
    <cellStyle name="_000-용호고(최종)_1_00-미점-정서간도로확.포장공사-12-17일 기준_안동전통문화콘텐츠박물관전시영상물구축(전시시설물)_2007년화장로내화물정비설계내역서9(계약)" xfId="5887"/>
    <cellStyle name="_000-용호고(최종)_1_00-미점-정서간도로확.포장공사-12-17일 기준_안동전통문화콘텐츠박물관전시영상물구축(전시시설물)_장묘문화센터(최종,10.10)" xfId="5888"/>
    <cellStyle name="_000-용호고(최종)_1_00-미점-정서간도로확.포장공사-12-17일 기준_안동전통문화콘텐츠박물관전시영상물구축(전시시설물)_화장로내화물구매설치내역서(검토분)(10.22)" xfId="5889"/>
    <cellStyle name="_000-용호고(최종)_1_00-미점-정서간도로확.포장공사-12-17일 기준_원가계산서(화성상록)" xfId="5890"/>
    <cellStyle name="_000-용호고(최종)_1_00-미점-정서간도로확.포장공사-12-17일 기준_원가계산서(화성상록) (version 1)" xfId="5891"/>
    <cellStyle name="_000-용호고(최종)_1_00-미점-정서간도로확.포장공사-12-17일 기준_원가계산서(화성상록) (version 1)_2007년화장로내화물정비설계내역서9(계약)" xfId="5892"/>
    <cellStyle name="_000-용호고(최종)_1_00-미점-정서간도로확.포장공사-12-17일 기준_원가계산서(화성상록) (version 1)_장묘문화센터(최종,10.10)" xfId="5893"/>
    <cellStyle name="_000-용호고(최종)_1_00-미점-정서간도로확.포장공사-12-17일 기준_원가계산서(화성상록) (version 1)_화장로내화물구매설치내역서(검토분)(10.22)" xfId="5894"/>
    <cellStyle name="_000-용호고(최종)_1_00-미점-정서간도로확.포장공사-12-17일 기준_원가계산서(화성상록)_2007년화장로내화물정비설계내역서9(계약)" xfId="5895"/>
    <cellStyle name="_000-용호고(최종)_1_00-미점-정서간도로확.포장공사-12-17일 기준_원가계산서(화성상록)_장묘문화센터(최종,10.10)" xfId="5896"/>
    <cellStyle name="_000-용호고(최종)_1_00-미점-정서간도로확.포장공사-12-17일 기준_원가계산서(화성상록)_화장로내화물구매설치내역서(검토분)(10.22)" xfId="5897"/>
    <cellStyle name="_000-용호고(최종)_1_00-미점-정서간도로확.포장공사-12-17일 기준_장묘문화센터(최종,10.10)" xfId="5898"/>
    <cellStyle name="_000-용호고(최종)_1_00-미점-정서간도로확.포장공사-12-17일 기준_화장로내화물구매설치내역서(검토분)(10.22)" xfId="5899"/>
    <cellStyle name="_000-용호고(최종)_1_01-미점-정서간도로확.포장공사" xfId="5900"/>
    <cellStyle name="_000-용호고(최종)_1_01-미점-정서간도로확.포장공사_2007년화장로내화물정비설계내역서9(계약)" xfId="5901"/>
    <cellStyle name="_000-용호고(최종)_1_01-미점-정서간도로확.포장공사_안동전통문화콘텐츠박물관전시영상물구축(전시시설물)" xfId="5902"/>
    <cellStyle name="_000-용호고(최종)_1_01-미점-정서간도로확.포장공사_안동전통문화콘텐츠박물관전시영상물구축(전시시설물)_2007년화장로내화물정비설계내역서9(계약)" xfId="5903"/>
    <cellStyle name="_000-용호고(최종)_1_01-미점-정서간도로확.포장공사_안동전통문화콘텐츠박물관전시영상물구축(전시시설물)_장묘문화센터(최종,10.10)" xfId="5904"/>
    <cellStyle name="_000-용호고(최종)_1_01-미점-정서간도로확.포장공사_안동전통문화콘텐츠박물관전시영상물구축(전시시설물)_화장로내화물구매설치내역서(검토분)(10.22)" xfId="5905"/>
    <cellStyle name="_000-용호고(최종)_1_01-미점-정서간도로확.포장공사_원가계산서(화성상록)" xfId="5906"/>
    <cellStyle name="_000-용호고(최종)_1_01-미점-정서간도로확.포장공사_원가계산서(화성상록) (version 1)" xfId="5907"/>
    <cellStyle name="_000-용호고(최종)_1_01-미점-정서간도로확.포장공사_원가계산서(화성상록) (version 1)_2007년화장로내화물정비설계내역서9(계약)" xfId="5908"/>
    <cellStyle name="_000-용호고(최종)_1_01-미점-정서간도로확.포장공사_원가계산서(화성상록) (version 1)_장묘문화센터(최종,10.10)" xfId="5909"/>
    <cellStyle name="_000-용호고(최종)_1_01-미점-정서간도로확.포장공사_원가계산서(화성상록) (version 1)_화장로내화물구매설치내역서(검토분)(10.22)" xfId="5910"/>
    <cellStyle name="_000-용호고(최종)_1_01-미점-정서간도로확.포장공사_원가계산서(화성상록)_2007년화장로내화물정비설계내역서9(계약)" xfId="5911"/>
    <cellStyle name="_000-용호고(최종)_1_01-미점-정서간도로확.포장공사_원가계산서(화성상록)_장묘문화센터(최종,10.10)" xfId="5912"/>
    <cellStyle name="_000-용호고(최종)_1_01-미점-정서간도로확.포장공사_원가계산서(화성상록)_화장로내화물구매설치내역서(검토분)(10.22)" xfId="5913"/>
    <cellStyle name="_000-용호고(최종)_1_01-미점-정서간도로확.포장공사_장묘문화센터(최종,10.10)" xfId="5914"/>
    <cellStyle name="_000-용호고(최종)_1_01-미점-정서간도로확.포장공사_화장로내화물구매설치내역서(검토분)(10.22)" xfId="5915"/>
    <cellStyle name="_000-용호고(최종)_1_2007년화장로내화물정비설계내역서9(계약)" xfId="5916"/>
    <cellStyle name="_000-용호고(최종)_1_안동전통문화콘텐츠박물관전시영상물구축(전시시설물)" xfId="5917"/>
    <cellStyle name="_000-용호고(최종)_1_안동전통문화콘텐츠박물관전시영상물구축(전시시설물)_2007년화장로내화물정비설계내역서9(계약)" xfId="5918"/>
    <cellStyle name="_000-용호고(최종)_1_안동전통문화콘텐츠박물관전시영상물구축(전시시설물)_장묘문화센터(최종,10.10)" xfId="5919"/>
    <cellStyle name="_000-용호고(최종)_1_안동전통문화콘텐츠박물관전시영상물구축(전시시설물)_화장로내화물구매설치내역서(검토분)(10.22)" xfId="5920"/>
    <cellStyle name="_000-용호고(최종)_1_원가계산서(화성상록)" xfId="5921"/>
    <cellStyle name="_000-용호고(최종)_1_원가계산서(화성상록) (version 1)" xfId="5922"/>
    <cellStyle name="_000-용호고(최종)_1_원가계산서(화성상록) (version 1)_2007년화장로내화물정비설계내역서9(계약)" xfId="5923"/>
    <cellStyle name="_000-용호고(최종)_1_원가계산서(화성상록) (version 1)_장묘문화센터(최종,10.10)" xfId="5924"/>
    <cellStyle name="_000-용호고(최종)_1_원가계산서(화성상록) (version 1)_화장로내화물구매설치내역서(검토분)(10.22)" xfId="5925"/>
    <cellStyle name="_000-용호고(최종)_1_원가계산서(화성상록)_2007년화장로내화물정비설계내역서9(계약)" xfId="5926"/>
    <cellStyle name="_000-용호고(최종)_1_원가계산서(화성상록)_장묘문화센터(최종,10.10)" xfId="5927"/>
    <cellStyle name="_000-용호고(최종)_1_원가계산서(화성상록)_화장로내화물구매설치내역서(검토분)(10.22)" xfId="5928"/>
    <cellStyle name="_000-용호고(최종)_1_장묘문화센터(최종,10.10)" xfId="5929"/>
    <cellStyle name="_000-용호고(최종)_1_화장로내화물구매설치내역서(검토분)(10.22)" xfId="5930"/>
    <cellStyle name="_000-용호고(최종)_2007년화장로내화물정비설계내역서9(계약)" xfId="5931"/>
    <cellStyle name="_000-용호고(최종)_안동전통문화콘텐츠박물관전시영상물구축(전시시설물)" xfId="5932"/>
    <cellStyle name="_000-용호고(최종)_안동전통문화콘텐츠박물관전시영상물구축(전시시설물)_2007년화장로내화물정비설계내역서9(계약)" xfId="5933"/>
    <cellStyle name="_000-용호고(최종)_안동전통문화콘텐츠박물관전시영상물구축(전시시설물)_장묘문화센터(최종,10.10)" xfId="5934"/>
    <cellStyle name="_000-용호고(최종)_안동전통문화콘텐츠박물관전시영상물구축(전시시설물)_화장로내화물구매설치내역서(검토분)(10.22)" xfId="5935"/>
    <cellStyle name="_000-용호고(최종)_원가계산서(화성상록)" xfId="5936"/>
    <cellStyle name="_000-용호고(최종)_원가계산서(화성상록) (version 1)" xfId="5937"/>
    <cellStyle name="_000-용호고(최종)_원가계산서(화성상록) (version 1)_2007년화장로내화물정비설계내역서9(계약)" xfId="5938"/>
    <cellStyle name="_000-용호고(최종)_원가계산서(화성상록) (version 1)_장묘문화센터(최종,10.10)" xfId="5939"/>
    <cellStyle name="_000-용호고(최종)_원가계산서(화성상록) (version 1)_화장로내화물구매설치내역서(검토분)(10.22)" xfId="5940"/>
    <cellStyle name="_000-용호고(최종)_원가계산서(화성상록)_2007년화장로내화물정비설계내역서9(계약)" xfId="5941"/>
    <cellStyle name="_000-용호고(최종)_원가계산서(화성상록)_장묘문화센터(최종,10.10)" xfId="5942"/>
    <cellStyle name="_000-용호고(최종)_원가계산서(화성상록)_화장로내화물구매설치내역서(검토분)(10.22)" xfId="5943"/>
    <cellStyle name="_000-용호고(최종)_장묘문화센터(최종,10.10)" xfId="5944"/>
    <cellStyle name="_000-용호고(최종)_화장로내화물구매설치내역서(검토분)(10.22)" xfId="5945"/>
    <cellStyle name="_004 - 환경기초 민간위탁(공동오수-개별오수-하수관로) " xfId="5946"/>
    <cellStyle name="_004 - 환경기초 민간위탁(공동오수-개별오수-하수관로) _1-(금액상승)변경-아치텐트-PVDF-(3mx3mx2.5m)" xfId="5947"/>
    <cellStyle name="_004 - 환경기초 민간위탁(공동오수-개별오수-하수관로) _1-(금액상승)변경-아치텐트-PVDF-(3mx3mx2.5m)_(조폐공사발송) 약품처리시설" xfId="5948"/>
    <cellStyle name="_004 - 환경기초 민간위탁(공동오수-개별오수-하수관로) _1-(금액상승)변경-아치텐트-PVDF-(3mx3mx2.5m)_(조폐공사발송) 약품처리시설_2007년화장로내화물정비설계내역서9(계약)" xfId="5949"/>
    <cellStyle name="_004 - 환경기초 민간위탁(공동오수-개별오수-하수관로) _1-(금액상승)변경-아치텐트-PVDF-(3mx3mx2.5m)_(조폐공사발송) 약품처리시설_안동전통문화콘텐츠박물관전시영상물구축(전시시설물)" xfId="5950"/>
    <cellStyle name="_004 - 환경기초 민간위탁(공동오수-개별오수-하수관로) _1-(금액상승)변경-아치텐트-PVDF-(3mx3mx2.5m)_(조폐공사발송) 약품처리시설_안동전통문화콘텐츠박물관전시영상물구축(전시시설물)_2007년화장로내화물정비설계내역서9(계약)" xfId="5951"/>
    <cellStyle name="_004 - 환경기초 민간위탁(공동오수-개별오수-하수관로) _1-(금액상승)변경-아치텐트-PVDF-(3mx3mx2.5m)_(조폐공사발송) 약품처리시설_안동전통문화콘텐츠박물관전시영상물구축(전시시설물)_장묘문화센터(최종,10.10)" xfId="5952"/>
    <cellStyle name="_004 - 환경기초 민간위탁(공동오수-개별오수-하수관로) _1-(금액상승)변경-아치텐트-PVDF-(3mx3mx2.5m)_(조폐공사발송) 약품처리시설_안동전통문화콘텐츠박물관전시영상물구축(전시시설물)_화장로내화물구매설치내역서(검토분)(10.22)" xfId="5953"/>
    <cellStyle name="_004 - 환경기초 민간위탁(공동오수-개별오수-하수관로) _1-(금액상승)변경-아치텐트-PVDF-(3mx3mx2.5m)_(조폐공사발송) 약품처리시설_원가계산서(화성상록)" xfId="5954"/>
    <cellStyle name="_004 - 환경기초 민간위탁(공동오수-개별오수-하수관로) _1-(금액상승)변경-아치텐트-PVDF-(3mx3mx2.5m)_(조폐공사발송) 약품처리시설_원가계산서(화성상록) (version 1)" xfId="5955"/>
    <cellStyle name="_004 - 환경기초 민간위탁(공동오수-개별오수-하수관로) _1-(금액상승)변경-아치텐트-PVDF-(3mx3mx2.5m)_(조폐공사발송) 약품처리시설_원가계산서(화성상록) (version 1)_2007년화장로내화물정비설계내역서9(계약)" xfId="5956"/>
    <cellStyle name="_004 - 환경기초 민간위탁(공동오수-개별오수-하수관로) _1-(금액상승)변경-아치텐트-PVDF-(3mx3mx2.5m)_(조폐공사발송) 약품처리시설_원가계산서(화성상록) (version 1)_장묘문화센터(최종,10.10)" xfId="5957"/>
    <cellStyle name="_004 - 환경기초 민간위탁(공동오수-개별오수-하수관로) _1-(금액상승)변경-아치텐트-PVDF-(3mx3mx2.5m)_(조폐공사발송) 약품처리시설_원가계산서(화성상록) (version 1)_화장로내화물구매설치내역서(검토분)(10.22)" xfId="5958"/>
    <cellStyle name="_004 - 환경기초 민간위탁(공동오수-개별오수-하수관로) _1-(금액상승)변경-아치텐트-PVDF-(3mx3mx2.5m)_(조폐공사발송) 약품처리시설_원가계산서(화성상록)_2007년화장로내화물정비설계내역서9(계약)" xfId="5959"/>
    <cellStyle name="_004 - 환경기초 민간위탁(공동오수-개별오수-하수관로) _1-(금액상승)변경-아치텐트-PVDF-(3mx3mx2.5m)_(조폐공사발송) 약품처리시설_원가계산서(화성상록)_장묘문화센터(최종,10.10)" xfId="5960"/>
    <cellStyle name="_004 - 환경기초 민간위탁(공동오수-개별오수-하수관로) _1-(금액상승)변경-아치텐트-PVDF-(3mx3mx2.5m)_(조폐공사발송) 약품처리시설_원가계산서(화성상록)_화장로내화물구매설치내역서(검토분)(10.22)" xfId="5961"/>
    <cellStyle name="_004 - 환경기초 민간위탁(공동오수-개별오수-하수관로) _1-(금액상승)변경-아치텐트-PVDF-(3mx3mx2.5m)_(조폐공사발송) 약품처리시설_장묘문화센터(최종,10.10)" xfId="5962"/>
    <cellStyle name="_004 - 환경기초 민간위탁(공동오수-개별오수-하수관로) _1-(금액상승)변경-아치텐트-PVDF-(3mx3mx2.5m)_(조폐공사발송) 약품처리시설_화장로내화물구매설치내역서(검토분)(10.22)" xfId="5963"/>
    <cellStyle name="_004 - 환경기초 민간위탁(공동오수-개별오수-하수관로) _1-(금액상승)변경-아치텐트-PVDF-(3mx3mx2.5m)_2007년화장로내화물정비설계내역서9(계약)" xfId="5964"/>
    <cellStyle name="_004 - 환경기초 민간위탁(공동오수-개별오수-하수관로) _1-(금액상승)변경-아치텐트-PVDF-(3mx3mx2.5m)_안동전통문화콘텐츠박물관전시영상물구축(전시시설물)" xfId="5965"/>
    <cellStyle name="_004 - 환경기초 민간위탁(공동오수-개별오수-하수관로) _1-(금액상승)변경-아치텐트-PVDF-(3mx3mx2.5m)_안동전통문화콘텐츠박물관전시영상물구축(전시시설물)_2007년화장로내화물정비설계내역서9(계약)" xfId="5966"/>
    <cellStyle name="_004 - 환경기초 민간위탁(공동오수-개별오수-하수관로) _1-(금액상승)변경-아치텐트-PVDF-(3mx3mx2.5m)_안동전통문화콘텐츠박물관전시영상물구축(전시시설물)_장묘문화센터(최종,10.10)" xfId="5967"/>
    <cellStyle name="_004 - 환경기초 민간위탁(공동오수-개별오수-하수관로) _1-(금액상승)변경-아치텐트-PVDF-(3mx3mx2.5m)_안동전통문화콘텐츠박물관전시영상물구축(전시시설물)_화장로내화물구매설치내역서(검토분)(10.22)" xfId="5968"/>
    <cellStyle name="_004 - 환경기초 민간위탁(공동오수-개별오수-하수관로) _1-(금액상승)변경-아치텐트-PVDF-(3mx3mx2.5m)_원가계산서(화성상록)" xfId="5969"/>
    <cellStyle name="_004 - 환경기초 민간위탁(공동오수-개별오수-하수관로) _1-(금액상승)변경-아치텐트-PVDF-(3mx3mx2.5m)_원가계산서(화성상록) (version 1)" xfId="5970"/>
    <cellStyle name="_004 - 환경기초 민간위탁(공동오수-개별오수-하수관로) _1-(금액상승)변경-아치텐트-PVDF-(3mx3mx2.5m)_원가계산서(화성상록) (version 1)_2007년화장로내화물정비설계내역서9(계약)" xfId="5971"/>
    <cellStyle name="_004 - 환경기초 민간위탁(공동오수-개별오수-하수관로) _1-(금액상승)변경-아치텐트-PVDF-(3mx3mx2.5m)_원가계산서(화성상록) (version 1)_장묘문화센터(최종,10.10)" xfId="5972"/>
    <cellStyle name="_004 - 환경기초 민간위탁(공동오수-개별오수-하수관로) _1-(금액상승)변경-아치텐트-PVDF-(3mx3mx2.5m)_원가계산서(화성상록) (version 1)_화장로내화물구매설치내역서(검토분)(10.22)" xfId="5973"/>
    <cellStyle name="_004 - 환경기초 민간위탁(공동오수-개별오수-하수관로) _1-(금액상승)변경-아치텐트-PVDF-(3mx3mx2.5m)_원가계산서(화성상록)_2007년화장로내화물정비설계내역서9(계약)" xfId="5974"/>
    <cellStyle name="_004 - 환경기초 민간위탁(공동오수-개별오수-하수관로) _1-(금액상승)변경-아치텐트-PVDF-(3mx3mx2.5m)_원가계산서(화성상록)_장묘문화센터(최종,10.10)" xfId="5975"/>
    <cellStyle name="_004 - 환경기초 민간위탁(공동오수-개별오수-하수관로) _1-(금액상승)변경-아치텐트-PVDF-(3mx3mx2.5m)_원가계산서(화성상록)_화장로내화물구매설치내역서(검토분)(10.22)" xfId="5976"/>
    <cellStyle name="_004 - 환경기초 민간위탁(공동오수-개별오수-하수관로) _1-(금액상승)변경-아치텐트-PVDF-(3mx3mx2.5m)_장묘문화센터(최종,10.10)" xfId="5977"/>
    <cellStyle name="_004 - 환경기초 민간위탁(공동오수-개별오수-하수관로) _1-(금액상승)변경-아치텐트-PVDF-(3mx3mx2.5m)_화장로내화물구매설치내역서(검토분)(10.22)" xfId="5978"/>
    <cellStyle name="_004 - 환경기초 민간위탁(공동오수-개별오수-하수관로) _1.컴퓨터용 책상" xfId="5979"/>
    <cellStyle name="_004 - 환경기초 민간위탁(공동오수-개별오수-하수관로) _1.컴퓨터용 책상_2007년화장로내화물정비설계내역서9(계약)" xfId="5980"/>
    <cellStyle name="_004 - 환경기초 민간위탁(공동오수-개별오수-하수관로) _1.컴퓨터용 책상_안동전통문화콘텐츠박물관전시영상물구축(전시시설물)" xfId="5981"/>
    <cellStyle name="_004 - 환경기초 민간위탁(공동오수-개별오수-하수관로) _1.컴퓨터용 책상_안동전통문화콘텐츠박물관전시영상물구축(전시시설물)_2007년화장로내화물정비설계내역서9(계약)" xfId="5982"/>
    <cellStyle name="_004 - 환경기초 민간위탁(공동오수-개별오수-하수관로) _1.컴퓨터용 책상_안동전통문화콘텐츠박물관전시영상물구축(전시시설물)_장묘문화센터(최종,10.10)" xfId="5983"/>
    <cellStyle name="_004 - 환경기초 민간위탁(공동오수-개별오수-하수관로) _1.컴퓨터용 책상_안동전통문화콘텐츠박물관전시영상물구축(전시시설물)_화장로내화물구매설치내역서(검토분)(10.22)" xfId="5984"/>
    <cellStyle name="_004 - 환경기초 민간위탁(공동오수-개별오수-하수관로) _1.컴퓨터용 책상_원가계산서(화성상록)" xfId="5985"/>
    <cellStyle name="_004 - 환경기초 민간위탁(공동오수-개별오수-하수관로) _1.컴퓨터용 책상_원가계산서(화성상록) (version 1)" xfId="5986"/>
    <cellStyle name="_004 - 환경기초 민간위탁(공동오수-개별오수-하수관로) _1.컴퓨터용 책상_원가계산서(화성상록) (version 1)_2007년화장로내화물정비설계내역서9(계약)" xfId="5987"/>
    <cellStyle name="_004 - 환경기초 민간위탁(공동오수-개별오수-하수관로) _1.컴퓨터용 책상_원가계산서(화성상록) (version 1)_장묘문화센터(최종,10.10)" xfId="5988"/>
    <cellStyle name="_004 - 환경기초 민간위탁(공동오수-개별오수-하수관로) _1.컴퓨터용 책상_원가계산서(화성상록) (version 1)_화장로내화물구매설치내역서(검토분)(10.22)" xfId="5989"/>
    <cellStyle name="_004 - 환경기초 민간위탁(공동오수-개별오수-하수관로) _1.컴퓨터용 책상_원가계산서(화성상록)_2007년화장로내화물정비설계내역서9(계약)" xfId="5990"/>
    <cellStyle name="_004 - 환경기초 민간위탁(공동오수-개별오수-하수관로) _1.컴퓨터용 책상_원가계산서(화성상록)_장묘문화센터(최종,10.10)" xfId="5991"/>
    <cellStyle name="_004 - 환경기초 민간위탁(공동오수-개별오수-하수관로) _1.컴퓨터용 책상_원가계산서(화성상록)_화장로내화물구매설치내역서(검토분)(10.22)" xfId="5992"/>
    <cellStyle name="_004 - 환경기초 민간위탁(공동오수-개별오수-하수관로) _1.컴퓨터용 책상_장묘문화센터(최종,10.10)" xfId="5993"/>
    <cellStyle name="_004 - 환경기초 민간위탁(공동오수-개별오수-하수관로) _1.컴퓨터용 책상_화장로내화물구매설치내역서(검토분)(10.22)" xfId="5994"/>
    <cellStyle name="_004 - 환경기초 민간위탁(공동오수-개별오수-하수관로) _2007년화장로내화물정비설계내역서9(계약)" xfId="5995"/>
    <cellStyle name="_004 - 환경기초 민간위탁(공동오수-개별오수-하수관로) _안동전통문화콘텐츠박물관전시영상물구축(전시시설물)" xfId="5996"/>
    <cellStyle name="_004 - 환경기초 민간위탁(공동오수-개별오수-하수관로) _안동전통문화콘텐츠박물관전시영상물구축(전시시설물)_2007년화장로내화물정비설계내역서9(계약)" xfId="5997"/>
    <cellStyle name="_004 - 환경기초 민간위탁(공동오수-개별오수-하수관로) _안동전통문화콘텐츠박물관전시영상물구축(전시시설물)_장묘문화센터(최종,10.10)" xfId="5998"/>
    <cellStyle name="_004 - 환경기초 민간위탁(공동오수-개별오수-하수관로) _안동전통문화콘텐츠박물관전시영상물구축(전시시설물)_화장로내화물구매설치내역서(검토분)(10.22)" xfId="5999"/>
    <cellStyle name="_004 - 환경기초 민간위탁(공동오수-개별오수-하수관로) _원가계산서(화성상록)" xfId="6000"/>
    <cellStyle name="_004 - 환경기초 민간위탁(공동오수-개별오수-하수관로) _원가계산서(화성상록) (version 1)" xfId="6001"/>
    <cellStyle name="_004 - 환경기초 민간위탁(공동오수-개별오수-하수관로) _원가계산서(화성상록) (version 1)_2007년화장로내화물정비설계내역서9(계약)" xfId="6002"/>
    <cellStyle name="_004 - 환경기초 민간위탁(공동오수-개별오수-하수관로) _원가계산서(화성상록) (version 1)_장묘문화센터(최종,10.10)" xfId="6003"/>
    <cellStyle name="_004 - 환경기초 민간위탁(공동오수-개별오수-하수관로) _원가계산서(화성상록) (version 1)_화장로내화물구매설치내역서(검토분)(10.22)" xfId="6004"/>
    <cellStyle name="_004 - 환경기초 민간위탁(공동오수-개별오수-하수관로) _원가계산서(화성상록)_2007년화장로내화물정비설계내역서9(계약)" xfId="6005"/>
    <cellStyle name="_004 - 환경기초 민간위탁(공동오수-개별오수-하수관로) _원가계산서(화성상록)_장묘문화센터(최종,10.10)" xfId="6006"/>
    <cellStyle name="_004 - 환경기초 민간위탁(공동오수-개별오수-하수관로) _원가계산서(화성상록)_화장로내화물구매설치내역서(검토분)(10.22)" xfId="6007"/>
    <cellStyle name="_004 - 환경기초 민간위탁(공동오수-개별오수-하수관로) _장묘문화센터(최종,10.10)" xfId="6008"/>
    <cellStyle name="_004 - 환경기초 민간위탁(공동오수-개별오수-하수관로) _초지기 2라인 광택시설 보완" xfId="6009"/>
    <cellStyle name="_004 - 환경기초 민간위탁(공동오수-개별오수-하수관로) _초지기 2라인 광택시설 보완_2007년화장로내화물정비설계내역서9(계약)" xfId="6010"/>
    <cellStyle name="_004 - 환경기초 민간위탁(공동오수-개별오수-하수관로) _초지기 2라인 광택시설 보완_안동전통문화콘텐츠박물관전시영상물구축(전시시설물)" xfId="6011"/>
    <cellStyle name="_004 - 환경기초 민간위탁(공동오수-개별오수-하수관로) _초지기 2라인 광택시설 보완_안동전통문화콘텐츠박물관전시영상물구축(전시시설물)_2007년화장로내화물정비설계내역서9(계약)" xfId="6012"/>
    <cellStyle name="_004 - 환경기초 민간위탁(공동오수-개별오수-하수관로) _초지기 2라인 광택시설 보완_안동전통문화콘텐츠박물관전시영상물구축(전시시설물)_장묘문화센터(최종,10.10)" xfId="6013"/>
    <cellStyle name="_004 - 환경기초 민간위탁(공동오수-개별오수-하수관로) _초지기 2라인 광택시설 보완_안동전통문화콘텐츠박물관전시영상물구축(전시시설물)_화장로내화물구매설치내역서(검토분)(10.22)" xfId="6014"/>
    <cellStyle name="_004 - 환경기초 민간위탁(공동오수-개별오수-하수관로) _초지기 2라인 광택시설 보완_원가계산서(화성상록)" xfId="6015"/>
    <cellStyle name="_004 - 환경기초 민간위탁(공동오수-개별오수-하수관로) _초지기 2라인 광택시설 보완_원가계산서(화성상록) (version 1)" xfId="6016"/>
    <cellStyle name="_004 - 환경기초 민간위탁(공동오수-개별오수-하수관로) _초지기 2라인 광택시설 보완_원가계산서(화성상록) (version 1)_2007년화장로내화물정비설계내역서9(계약)" xfId="6017"/>
    <cellStyle name="_004 - 환경기초 민간위탁(공동오수-개별오수-하수관로) _초지기 2라인 광택시설 보완_원가계산서(화성상록) (version 1)_장묘문화센터(최종,10.10)" xfId="6018"/>
    <cellStyle name="_004 - 환경기초 민간위탁(공동오수-개별오수-하수관로) _초지기 2라인 광택시설 보완_원가계산서(화성상록) (version 1)_화장로내화물구매설치내역서(검토분)(10.22)" xfId="6019"/>
    <cellStyle name="_004 - 환경기초 민간위탁(공동오수-개별오수-하수관로) _초지기 2라인 광택시설 보완_원가계산서(화성상록)_2007년화장로내화물정비설계내역서9(계약)" xfId="6020"/>
    <cellStyle name="_004 - 환경기초 민간위탁(공동오수-개별오수-하수관로) _초지기 2라인 광택시설 보완_원가계산서(화성상록)_장묘문화센터(최종,10.10)" xfId="6021"/>
    <cellStyle name="_004 - 환경기초 민간위탁(공동오수-개별오수-하수관로) _초지기 2라인 광택시설 보완_원가계산서(화성상록)_화장로내화물구매설치내역서(검토분)(10.22)" xfId="6022"/>
    <cellStyle name="_004 - 환경기초 민간위탁(공동오수-개별오수-하수관로) _초지기 2라인 광택시설 보완_장묘문화센터(최종,10.10)" xfId="6023"/>
    <cellStyle name="_004 - 환경기초 민간위탁(공동오수-개별오수-하수관로) _초지기 2라인 광택시설 보완_화장로내화물구매설치내역서(검토분)(10.22)" xfId="6024"/>
    <cellStyle name="_004 - 환경기초 민간위탁(공동오수-개별오수-하수관로) _화장로내화물구매설치내역서(검토분)(10.22)" xfId="6025"/>
    <cellStyle name="_004수량산출서" xfId="6026"/>
    <cellStyle name="_00-내역서(명진초등학교)" xfId="6027"/>
    <cellStyle name="_00-내역서(명진초등학교)_000-용호고(최종)" xfId="6028"/>
    <cellStyle name="_00-내역서(명진초등학교)_000-용호고(최종)_00-명동-삼포간 해안관광도로" xfId="6029"/>
    <cellStyle name="_00-내역서(명진초등학교)_000-용호고(최종)_00-명동-삼포간 해안관광도로_2007년화장로내화물정비설계내역서9(계약)" xfId="6030"/>
    <cellStyle name="_00-내역서(명진초등학교)_000-용호고(최종)_00-명동-삼포간 해안관광도로_안동전통문화콘텐츠박물관전시영상물구축(전시시설물)" xfId="6031"/>
    <cellStyle name="_00-내역서(명진초등학교)_000-용호고(최종)_00-명동-삼포간 해안관광도로_안동전통문화콘텐츠박물관전시영상물구축(전시시설물)_2007년화장로내화물정비설계내역서9(계약)" xfId="6032"/>
    <cellStyle name="_00-내역서(명진초등학교)_000-용호고(최종)_00-명동-삼포간 해안관광도로_안동전통문화콘텐츠박물관전시영상물구축(전시시설물)_장묘문화센터(최종,10.10)" xfId="6033"/>
    <cellStyle name="_00-내역서(명진초등학교)_000-용호고(최종)_00-명동-삼포간 해안관광도로_안동전통문화콘텐츠박물관전시영상물구축(전시시설물)_화장로내화물구매설치내역서(검토분)(10.22)" xfId="6034"/>
    <cellStyle name="_00-내역서(명진초등학교)_000-용호고(최종)_00-명동-삼포간 해안관광도로_원가계산서(화성상록)" xfId="6035"/>
    <cellStyle name="_00-내역서(명진초등학교)_000-용호고(최종)_00-명동-삼포간 해안관광도로_원가계산서(화성상록) (version 1)" xfId="6036"/>
    <cellStyle name="_00-내역서(명진초등학교)_000-용호고(최종)_00-명동-삼포간 해안관광도로_원가계산서(화성상록) (version 1)_2007년화장로내화물정비설계내역서9(계약)" xfId="6037"/>
    <cellStyle name="_00-내역서(명진초등학교)_000-용호고(최종)_00-명동-삼포간 해안관광도로_원가계산서(화성상록) (version 1)_장묘문화센터(최종,10.10)" xfId="6038"/>
    <cellStyle name="_00-내역서(명진초등학교)_000-용호고(최종)_00-명동-삼포간 해안관광도로_원가계산서(화성상록) (version 1)_화장로내화물구매설치내역서(검토분)(10.22)" xfId="6039"/>
    <cellStyle name="_00-내역서(명진초등학교)_000-용호고(최종)_00-명동-삼포간 해안관광도로_원가계산서(화성상록)_2007년화장로내화물정비설계내역서9(계약)" xfId="6040"/>
    <cellStyle name="_00-내역서(명진초등학교)_000-용호고(최종)_00-명동-삼포간 해안관광도로_원가계산서(화성상록)_장묘문화센터(최종,10.10)" xfId="6041"/>
    <cellStyle name="_00-내역서(명진초등학교)_000-용호고(최종)_00-명동-삼포간 해안관광도로_원가계산서(화성상록)_화장로내화물구매설치내역서(검토분)(10.22)" xfId="6042"/>
    <cellStyle name="_00-내역서(명진초등학교)_000-용호고(최종)_00-명동-삼포간 해안관광도로_장묘문화센터(최종,10.10)" xfId="6043"/>
    <cellStyle name="_00-내역서(명진초등학교)_000-용호고(최종)_00-명동-삼포간 해안관광도로_화장로내화물구매설치내역서(검토분)(10.22)" xfId="6044"/>
    <cellStyle name="_00-내역서(명진초등학교)_000-용호고(최종)_00-미점-정서간도로확.포장공사(서)-12-14" xfId="6045"/>
    <cellStyle name="_00-내역서(명진초등학교)_000-용호고(최종)_00-미점-정서간도로확.포장공사(서)-12-14_2007년화장로내화물정비설계내역서9(계약)" xfId="6046"/>
    <cellStyle name="_00-내역서(명진초등학교)_000-용호고(최종)_00-미점-정서간도로확.포장공사(서)-12-14_안동전통문화콘텐츠박물관전시영상물구축(전시시설물)" xfId="6047"/>
    <cellStyle name="_00-내역서(명진초등학교)_000-용호고(최종)_00-미점-정서간도로확.포장공사(서)-12-14_안동전통문화콘텐츠박물관전시영상물구축(전시시설물)_2007년화장로내화물정비설계내역서9(계약)" xfId="6048"/>
    <cellStyle name="_00-내역서(명진초등학교)_000-용호고(최종)_00-미점-정서간도로확.포장공사(서)-12-14_안동전통문화콘텐츠박물관전시영상물구축(전시시설물)_장묘문화센터(최종,10.10)" xfId="6049"/>
    <cellStyle name="_00-내역서(명진초등학교)_000-용호고(최종)_00-미점-정서간도로확.포장공사(서)-12-14_안동전통문화콘텐츠박물관전시영상물구축(전시시설물)_화장로내화물구매설치내역서(검토분)(10.22)" xfId="6050"/>
    <cellStyle name="_00-내역서(명진초등학교)_000-용호고(최종)_00-미점-정서간도로확.포장공사(서)-12-14_원가계산서(화성상록)" xfId="6051"/>
    <cellStyle name="_00-내역서(명진초등학교)_000-용호고(최종)_00-미점-정서간도로확.포장공사(서)-12-14_원가계산서(화성상록) (version 1)" xfId="6052"/>
    <cellStyle name="_00-내역서(명진초등학교)_000-용호고(최종)_00-미점-정서간도로확.포장공사(서)-12-14_원가계산서(화성상록) (version 1)_2007년화장로내화물정비설계내역서9(계약)" xfId="6053"/>
    <cellStyle name="_00-내역서(명진초등학교)_000-용호고(최종)_00-미점-정서간도로확.포장공사(서)-12-14_원가계산서(화성상록) (version 1)_장묘문화센터(최종,10.10)" xfId="6054"/>
    <cellStyle name="_00-내역서(명진초등학교)_000-용호고(최종)_00-미점-정서간도로확.포장공사(서)-12-14_원가계산서(화성상록) (version 1)_화장로내화물구매설치내역서(검토분)(10.22)" xfId="6055"/>
    <cellStyle name="_00-내역서(명진초등학교)_000-용호고(최종)_00-미점-정서간도로확.포장공사(서)-12-14_원가계산서(화성상록)_2007년화장로내화물정비설계내역서9(계약)" xfId="6056"/>
    <cellStyle name="_00-내역서(명진초등학교)_000-용호고(최종)_00-미점-정서간도로확.포장공사(서)-12-14_원가계산서(화성상록)_장묘문화센터(최종,10.10)" xfId="6057"/>
    <cellStyle name="_00-내역서(명진초등학교)_000-용호고(최종)_00-미점-정서간도로확.포장공사(서)-12-14_원가계산서(화성상록)_화장로내화물구매설치내역서(검토분)(10.22)" xfId="6058"/>
    <cellStyle name="_00-내역서(명진초등학교)_000-용호고(최종)_00-미점-정서간도로확.포장공사(서)-12-14_장묘문화센터(최종,10.10)" xfId="6059"/>
    <cellStyle name="_00-내역서(명진초등학교)_000-용호고(최종)_00-미점-정서간도로확.포장공사(서)-12-14_화장로내화물구매설치내역서(검토분)(10.22)" xfId="6060"/>
    <cellStyle name="_00-내역서(명진초등학교)_000-용호고(최종)_00-미점-정서간도로확.포장공사-12-17일 기준" xfId="6061"/>
    <cellStyle name="_00-내역서(명진초등학교)_000-용호고(최종)_00-미점-정서간도로확.포장공사-12-17일 기준_2007년화장로내화물정비설계내역서9(계약)" xfId="6062"/>
    <cellStyle name="_00-내역서(명진초등학교)_000-용호고(최종)_00-미점-정서간도로확.포장공사-12-17일 기준_안동전통문화콘텐츠박물관전시영상물구축(전시시설물)" xfId="6063"/>
    <cellStyle name="_00-내역서(명진초등학교)_000-용호고(최종)_00-미점-정서간도로확.포장공사-12-17일 기준_안동전통문화콘텐츠박물관전시영상물구축(전시시설물)_2007년화장로내화물정비설계내역서9(계약)" xfId="6064"/>
    <cellStyle name="_00-내역서(명진초등학교)_000-용호고(최종)_00-미점-정서간도로확.포장공사-12-17일 기준_안동전통문화콘텐츠박물관전시영상물구축(전시시설물)_장묘문화센터(최종,10.10)" xfId="6065"/>
    <cellStyle name="_00-내역서(명진초등학교)_000-용호고(최종)_00-미점-정서간도로확.포장공사-12-17일 기준_안동전통문화콘텐츠박물관전시영상물구축(전시시설물)_화장로내화물구매설치내역서(검토분)(10.22)" xfId="6066"/>
    <cellStyle name="_00-내역서(명진초등학교)_000-용호고(최종)_00-미점-정서간도로확.포장공사-12-17일 기준_원가계산서(화성상록)" xfId="6067"/>
    <cellStyle name="_00-내역서(명진초등학교)_000-용호고(최종)_00-미점-정서간도로확.포장공사-12-17일 기준_원가계산서(화성상록) (version 1)" xfId="6068"/>
    <cellStyle name="_00-내역서(명진초등학교)_000-용호고(최종)_00-미점-정서간도로확.포장공사-12-17일 기준_원가계산서(화성상록) (version 1)_2007년화장로내화물정비설계내역서9(계약)" xfId="6069"/>
    <cellStyle name="_00-내역서(명진초등학교)_000-용호고(최종)_00-미점-정서간도로확.포장공사-12-17일 기준_원가계산서(화성상록) (version 1)_장묘문화센터(최종,10.10)" xfId="6070"/>
    <cellStyle name="_00-내역서(명진초등학교)_000-용호고(최종)_00-미점-정서간도로확.포장공사-12-17일 기준_원가계산서(화성상록) (version 1)_화장로내화물구매설치내역서(검토분)(10.22)" xfId="6071"/>
    <cellStyle name="_00-내역서(명진초등학교)_000-용호고(최종)_00-미점-정서간도로확.포장공사-12-17일 기준_원가계산서(화성상록)_2007년화장로내화물정비설계내역서9(계약)" xfId="6072"/>
    <cellStyle name="_00-내역서(명진초등학교)_000-용호고(최종)_00-미점-정서간도로확.포장공사-12-17일 기준_원가계산서(화성상록)_장묘문화센터(최종,10.10)" xfId="6073"/>
    <cellStyle name="_00-내역서(명진초등학교)_000-용호고(최종)_00-미점-정서간도로확.포장공사-12-17일 기준_원가계산서(화성상록)_화장로내화물구매설치내역서(검토분)(10.22)" xfId="6074"/>
    <cellStyle name="_00-내역서(명진초등학교)_000-용호고(최종)_00-미점-정서간도로확.포장공사-12-17일 기준_장묘문화센터(최종,10.10)" xfId="6075"/>
    <cellStyle name="_00-내역서(명진초등학교)_000-용호고(최종)_00-미점-정서간도로확.포장공사-12-17일 기준_화장로내화물구매설치내역서(검토분)(10.22)" xfId="6076"/>
    <cellStyle name="_00-내역서(명진초등학교)_000-용호고(최종)_01-미점-정서간도로확.포장공사" xfId="6077"/>
    <cellStyle name="_00-내역서(명진초등학교)_000-용호고(최종)_01-미점-정서간도로확.포장공사_2007년화장로내화물정비설계내역서9(계약)" xfId="6078"/>
    <cellStyle name="_00-내역서(명진초등학교)_000-용호고(최종)_01-미점-정서간도로확.포장공사_안동전통문화콘텐츠박물관전시영상물구축(전시시설물)" xfId="6079"/>
    <cellStyle name="_00-내역서(명진초등학교)_000-용호고(최종)_01-미점-정서간도로확.포장공사_안동전통문화콘텐츠박물관전시영상물구축(전시시설물)_2007년화장로내화물정비설계내역서9(계약)" xfId="6080"/>
    <cellStyle name="_00-내역서(명진초등학교)_000-용호고(최종)_01-미점-정서간도로확.포장공사_안동전통문화콘텐츠박물관전시영상물구축(전시시설물)_장묘문화센터(최종,10.10)" xfId="6081"/>
    <cellStyle name="_00-내역서(명진초등학교)_000-용호고(최종)_01-미점-정서간도로확.포장공사_안동전통문화콘텐츠박물관전시영상물구축(전시시설물)_화장로내화물구매설치내역서(검토분)(10.22)" xfId="6082"/>
    <cellStyle name="_00-내역서(명진초등학교)_000-용호고(최종)_01-미점-정서간도로확.포장공사_원가계산서(화성상록)" xfId="6083"/>
    <cellStyle name="_00-내역서(명진초등학교)_000-용호고(최종)_01-미점-정서간도로확.포장공사_원가계산서(화성상록) (version 1)" xfId="6084"/>
    <cellStyle name="_00-내역서(명진초등학교)_000-용호고(최종)_01-미점-정서간도로확.포장공사_원가계산서(화성상록) (version 1)_2007년화장로내화물정비설계내역서9(계약)" xfId="6085"/>
    <cellStyle name="_00-내역서(명진초등학교)_000-용호고(최종)_01-미점-정서간도로확.포장공사_원가계산서(화성상록) (version 1)_장묘문화센터(최종,10.10)" xfId="6086"/>
    <cellStyle name="_00-내역서(명진초등학교)_000-용호고(최종)_01-미점-정서간도로확.포장공사_원가계산서(화성상록) (version 1)_화장로내화물구매설치내역서(검토분)(10.22)" xfId="6087"/>
    <cellStyle name="_00-내역서(명진초등학교)_000-용호고(최종)_01-미점-정서간도로확.포장공사_원가계산서(화성상록)_2007년화장로내화물정비설계내역서9(계약)" xfId="6088"/>
    <cellStyle name="_00-내역서(명진초등학교)_000-용호고(최종)_01-미점-정서간도로확.포장공사_원가계산서(화성상록)_장묘문화센터(최종,10.10)" xfId="6089"/>
    <cellStyle name="_00-내역서(명진초등학교)_000-용호고(최종)_01-미점-정서간도로확.포장공사_원가계산서(화성상록)_화장로내화물구매설치내역서(검토분)(10.22)" xfId="6090"/>
    <cellStyle name="_00-내역서(명진초등학교)_000-용호고(최종)_01-미점-정서간도로확.포장공사_장묘문화센터(최종,10.10)" xfId="6091"/>
    <cellStyle name="_00-내역서(명진초등학교)_000-용호고(최종)_01-미점-정서간도로확.포장공사_화장로내화물구매설치내역서(검토분)(10.22)" xfId="6092"/>
    <cellStyle name="_00-내역서(명진초등학교)_000-용호고(최종)_2007년화장로내화물정비설계내역서9(계약)" xfId="6093"/>
    <cellStyle name="_00-내역서(명진초등학교)_000-용호고(최종)_안동전통문화콘텐츠박물관전시영상물구축(전시시설물)" xfId="6094"/>
    <cellStyle name="_00-내역서(명진초등학교)_000-용호고(최종)_안동전통문화콘텐츠박물관전시영상물구축(전시시설물)_2007년화장로내화물정비설계내역서9(계약)" xfId="6095"/>
    <cellStyle name="_00-내역서(명진초등학교)_000-용호고(최종)_안동전통문화콘텐츠박물관전시영상물구축(전시시설물)_장묘문화센터(최종,10.10)" xfId="6096"/>
    <cellStyle name="_00-내역서(명진초등학교)_000-용호고(최종)_안동전통문화콘텐츠박물관전시영상물구축(전시시설물)_화장로내화물구매설치내역서(검토분)(10.22)" xfId="6097"/>
    <cellStyle name="_00-내역서(명진초등학교)_000-용호고(최종)_원가계산서(화성상록)" xfId="6098"/>
    <cellStyle name="_00-내역서(명진초등학교)_000-용호고(최종)_원가계산서(화성상록) (version 1)" xfId="6099"/>
    <cellStyle name="_00-내역서(명진초등학교)_000-용호고(최종)_원가계산서(화성상록) (version 1)_2007년화장로내화물정비설계내역서9(계약)" xfId="6100"/>
    <cellStyle name="_00-내역서(명진초등학교)_000-용호고(최종)_원가계산서(화성상록) (version 1)_장묘문화센터(최종,10.10)" xfId="6101"/>
    <cellStyle name="_00-내역서(명진초등학교)_000-용호고(최종)_원가계산서(화성상록) (version 1)_화장로내화물구매설치내역서(검토분)(10.22)" xfId="6102"/>
    <cellStyle name="_00-내역서(명진초등학교)_000-용호고(최종)_원가계산서(화성상록)_2007년화장로내화물정비설계내역서9(계약)" xfId="6103"/>
    <cellStyle name="_00-내역서(명진초등학교)_000-용호고(최종)_원가계산서(화성상록)_장묘문화센터(최종,10.10)" xfId="6104"/>
    <cellStyle name="_00-내역서(명진초등학교)_000-용호고(최종)_원가계산서(화성상록)_화장로내화물구매설치내역서(검토분)(10.22)" xfId="6105"/>
    <cellStyle name="_00-내역서(명진초등학교)_000-용호고(최종)_장묘문화센터(최종,10.10)" xfId="6106"/>
    <cellStyle name="_00-내역서(명진초등학교)_000-용호고(최종)_화장로내화물구매설치내역서(검토분)(10.22)" xfId="6107"/>
    <cellStyle name="_00-내역서(명진초등학교)_2007년화장로내화물정비설계내역서9(계약)" xfId="6108"/>
    <cellStyle name="_00-내역서(명진초등학교)_안동전통문화콘텐츠박물관전시영상물구축(전시시설물)" xfId="6109"/>
    <cellStyle name="_00-내역서(명진초등학교)_안동전통문화콘텐츠박물관전시영상물구축(전시시설물)_2007년화장로내화물정비설계내역서9(계약)" xfId="6110"/>
    <cellStyle name="_00-내역서(명진초등학교)_안동전통문화콘텐츠박물관전시영상물구축(전시시설물)_장묘문화센터(최종,10.10)" xfId="6111"/>
    <cellStyle name="_00-내역서(명진초등학교)_안동전통문화콘텐츠박물관전시영상물구축(전시시설물)_화장로내화물구매설치내역서(검토분)(10.22)" xfId="6112"/>
    <cellStyle name="_00-내역서(명진초등학교)_원가계산서(화성상록)" xfId="6113"/>
    <cellStyle name="_00-내역서(명진초등학교)_원가계산서(화성상록) (version 1)" xfId="6114"/>
    <cellStyle name="_00-내역서(명진초등학교)_원가계산서(화성상록) (version 1)_2007년화장로내화물정비설계내역서9(계약)" xfId="6115"/>
    <cellStyle name="_00-내역서(명진초등학교)_원가계산서(화성상록) (version 1)_장묘문화센터(최종,10.10)" xfId="6116"/>
    <cellStyle name="_00-내역서(명진초등학교)_원가계산서(화성상록) (version 1)_화장로내화물구매설치내역서(검토분)(10.22)" xfId="6117"/>
    <cellStyle name="_00-내역서(명진초등학교)_원가계산서(화성상록)_2007년화장로내화물정비설계내역서9(계약)" xfId="6118"/>
    <cellStyle name="_00-내역서(명진초등학교)_원가계산서(화성상록)_장묘문화센터(최종,10.10)" xfId="6119"/>
    <cellStyle name="_00-내역서(명진초등학교)_원가계산서(화성상록)_화장로내화물구매설치내역서(검토분)(10.22)" xfId="6120"/>
    <cellStyle name="_00-내역서(명진초등학교)_장묘문화센터(최종,10.10)" xfId="6121"/>
    <cellStyle name="_00-내역서(명진초등학교)_화장로내화물구매설치내역서(검토분)(10.22)" xfId="6122"/>
    <cellStyle name="_00-매암(최종완료)-02-10-24" xfId="6123"/>
    <cellStyle name="_00-매암(최종완료)-02-10-24_000-용호고(최종)" xfId="6124"/>
    <cellStyle name="_00-매암(최종완료)-02-10-24_000-용호고(최종)_00-명동-삼포간 해안관광도로" xfId="6125"/>
    <cellStyle name="_00-매암(최종완료)-02-10-24_000-용호고(최종)_00-명동-삼포간 해안관광도로_2007년화장로내화물정비설계내역서9(계약)" xfId="6126"/>
    <cellStyle name="_00-매암(최종완료)-02-10-24_000-용호고(최종)_00-명동-삼포간 해안관광도로_안동전통문화콘텐츠박물관전시영상물구축(전시시설물)" xfId="6127"/>
    <cellStyle name="_00-매암(최종완료)-02-10-24_000-용호고(최종)_00-명동-삼포간 해안관광도로_안동전통문화콘텐츠박물관전시영상물구축(전시시설물)_2007년화장로내화물정비설계내역서9(계약)" xfId="6128"/>
    <cellStyle name="_00-매암(최종완료)-02-10-24_000-용호고(최종)_00-명동-삼포간 해안관광도로_안동전통문화콘텐츠박물관전시영상물구축(전시시설물)_장묘문화센터(최종,10.10)" xfId="6129"/>
    <cellStyle name="_00-매암(최종완료)-02-10-24_000-용호고(최종)_00-명동-삼포간 해안관광도로_안동전통문화콘텐츠박물관전시영상물구축(전시시설물)_화장로내화물구매설치내역서(검토분)(10.22)" xfId="6130"/>
    <cellStyle name="_00-매암(최종완료)-02-10-24_000-용호고(최종)_00-명동-삼포간 해안관광도로_원가계산서(화성상록)" xfId="6131"/>
    <cellStyle name="_00-매암(최종완료)-02-10-24_000-용호고(최종)_00-명동-삼포간 해안관광도로_원가계산서(화성상록) (version 1)" xfId="6132"/>
    <cellStyle name="_00-매암(최종완료)-02-10-24_000-용호고(최종)_00-명동-삼포간 해안관광도로_원가계산서(화성상록) (version 1)_2007년화장로내화물정비설계내역서9(계약)" xfId="6133"/>
    <cellStyle name="_00-매암(최종완료)-02-10-24_000-용호고(최종)_00-명동-삼포간 해안관광도로_원가계산서(화성상록) (version 1)_장묘문화센터(최종,10.10)" xfId="6134"/>
    <cellStyle name="_00-매암(최종완료)-02-10-24_000-용호고(최종)_00-명동-삼포간 해안관광도로_원가계산서(화성상록) (version 1)_화장로내화물구매설치내역서(검토분)(10.22)" xfId="6135"/>
    <cellStyle name="_00-매암(최종완료)-02-10-24_000-용호고(최종)_00-명동-삼포간 해안관광도로_원가계산서(화성상록)_2007년화장로내화물정비설계내역서9(계약)" xfId="6136"/>
    <cellStyle name="_00-매암(최종완료)-02-10-24_000-용호고(최종)_00-명동-삼포간 해안관광도로_원가계산서(화성상록)_장묘문화센터(최종,10.10)" xfId="6137"/>
    <cellStyle name="_00-매암(최종완료)-02-10-24_000-용호고(최종)_00-명동-삼포간 해안관광도로_원가계산서(화성상록)_화장로내화물구매설치내역서(검토분)(10.22)" xfId="6138"/>
    <cellStyle name="_00-매암(최종완료)-02-10-24_000-용호고(최종)_00-명동-삼포간 해안관광도로_장묘문화센터(최종,10.10)" xfId="6139"/>
    <cellStyle name="_00-매암(최종완료)-02-10-24_000-용호고(최종)_00-명동-삼포간 해안관광도로_화장로내화물구매설치내역서(검토분)(10.22)" xfId="6140"/>
    <cellStyle name="_00-매암(최종완료)-02-10-24_000-용호고(최종)_00-미점-정서간도로확.포장공사(서)-12-14" xfId="6141"/>
    <cellStyle name="_00-매암(최종완료)-02-10-24_000-용호고(최종)_00-미점-정서간도로확.포장공사(서)-12-14_2007년화장로내화물정비설계내역서9(계약)" xfId="6142"/>
    <cellStyle name="_00-매암(최종완료)-02-10-24_000-용호고(최종)_00-미점-정서간도로확.포장공사(서)-12-14_안동전통문화콘텐츠박물관전시영상물구축(전시시설물)" xfId="6143"/>
    <cellStyle name="_00-매암(최종완료)-02-10-24_000-용호고(최종)_00-미점-정서간도로확.포장공사(서)-12-14_안동전통문화콘텐츠박물관전시영상물구축(전시시설물)_2007년화장로내화물정비설계내역서9(계약)" xfId="6144"/>
    <cellStyle name="_00-매암(최종완료)-02-10-24_000-용호고(최종)_00-미점-정서간도로확.포장공사(서)-12-14_안동전통문화콘텐츠박물관전시영상물구축(전시시설물)_장묘문화센터(최종,10.10)" xfId="6145"/>
    <cellStyle name="_00-매암(최종완료)-02-10-24_000-용호고(최종)_00-미점-정서간도로확.포장공사(서)-12-14_안동전통문화콘텐츠박물관전시영상물구축(전시시설물)_화장로내화물구매설치내역서(검토분)(10.22)" xfId="6146"/>
    <cellStyle name="_00-매암(최종완료)-02-10-24_000-용호고(최종)_00-미점-정서간도로확.포장공사(서)-12-14_원가계산서(화성상록)" xfId="6147"/>
    <cellStyle name="_00-매암(최종완료)-02-10-24_000-용호고(최종)_00-미점-정서간도로확.포장공사(서)-12-14_원가계산서(화성상록) (version 1)" xfId="6148"/>
    <cellStyle name="_00-매암(최종완료)-02-10-24_000-용호고(최종)_00-미점-정서간도로확.포장공사(서)-12-14_원가계산서(화성상록) (version 1)_2007년화장로내화물정비설계내역서9(계약)" xfId="6149"/>
    <cellStyle name="_00-매암(최종완료)-02-10-24_000-용호고(최종)_00-미점-정서간도로확.포장공사(서)-12-14_원가계산서(화성상록) (version 1)_장묘문화센터(최종,10.10)" xfId="6150"/>
    <cellStyle name="_00-매암(최종완료)-02-10-24_000-용호고(최종)_00-미점-정서간도로확.포장공사(서)-12-14_원가계산서(화성상록) (version 1)_화장로내화물구매설치내역서(검토분)(10.22)" xfId="6151"/>
    <cellStyle name="_00-매암(최종완료)-02-10-24_000-용호고(최종)_00-미점-정서간도로확.포장공사(서)-12-14_원가계산서(화성상록)_2007년화장로내화물정비설계내역서9(계약)" xfId="6152"/>
    <cellStyle name="_00-매암(최종완료)-02-10-24_000-용호고(최종)_00-미점-정서간도로확.포장공사(서)-12-14_원가계산서(화성상록)_장묘문화센터(최종,10.10)" xfId="6153"/>
    <cellStyle name="_00-매암(최종완료)-02-10-24_000-용호고(최종)_00-미점-정서간도로확.포장공사(서)-12-14_원가계산서(화성상록)_화장로내화물구매설치내역서(검토분)(10.22)" xfId="6154"/>
    <cellStyle name="_00-매암(최종완료)-02-10-24_000-용호고(최종)_00-미점-정서간도로확.포장공사(서)-12-14_장묘문화센터(최종,10.10)" xfId="6155"/>
    <cellStyle name="_00-매암(최종완료)-02-10-24_000-용호고(최종)_00-미점-정서간도로확.포장공사(서)-12-14_화장로내화물구매설치내역서(검토분)(10.22)" xfId="6156"/>
    <cellStyle name="_00-매암(최종완료)-02-10-24_000-용호고(최종)_00-미점-정서간도로확.포장공사-12-17일 기준" xfId="6157"/>
    <cellStyle name="_00-매암(최종완료)-02-10-24_000-용호고(최종)_00-미점-정서간도로확.포장공사-12-17일 기준_2007년화장로내화물정비설계내역서9(계약)" xfId="6158"/>
    <cellStyle name="_00-매암(최종완료)-02-10-24_000-용호고(최종)_00-미점-정서간도로확.포장공사-12-17일 기준_안동전통문화콘텐츠박물관전시영상물구축(전시시설물)" xfId="6159"/>
    <cellStyle name="_00-매암(최종완료)-02-10-24_000-용호고(최종)_00-미점-정서간도로확.포장공사-12-17일 기준_안동전통문화콘텐츠박물관전시영상물구축(전시시설물)_2007년화장로내화물정비설계내역서9(계약)" xfId="6160"/>
    <cellStyle name="_00-매암(최종완료)-02-10-24_000-용호고(최종)_00-미점-정서간도로확.포장공사-12-17일 기준_안동전통문화콘텐츠박물관전시영상물구축(전시시설물)_장묘문화센터(최종,10.10)" xfId="6161"/>
    <cellStyle name="_00-매암(최종완료)-02-10-24_000-용호고(최종)_00-미점-정서간도로확.포장공사-12-17일 기준_안동전통문화콘텐츠박물관전시영상물구축(전시시설물)_화장로내화물구매설치내역서(검토분)(10.22)" xfId="6162"/>
    <cellStyle name="_00-매암(최종완료)-02-10-24_000-용호고(최종)_00-미점-정서간도로확.포장공사-12-17일 기준_원가계산서(화성상록)" xfId="6163"/>
    <cellStyle name="_00-매암(최종완료)-02-10-24_000-용호고(최종)_00-미점-정서간도로확.포장공사-12-17일 기준_원가계산서(화성상록) (version 1)" xfId="6164"/>
    <cellStyle name="_00-매암(최종완료)-02-10-24_000-용호고(최종)_00-미점-정서간도로확.포장공사-12-17일 기준_원가계산서(화성상록) (version 1)_2007년화장로내화물정비설계내역서9(계약)" xfId="6165"/>
    <cellStyle name="_00-매암(최종완료)-02-10-24_000-용호고(최종)_00-미점-정서간도로확.포장공사-12-17일 기준_원가계산서(화성상록) (version 1)_장묘문화센터(최종,10.10)" xfId="6166"/>
    <cellStyle name="_00-매암(최종완료)-02-10-24_000-용호고(최종)_00-미점-정서간도로확.포장공사-12-17일 기준_원가계산서(화성상록) (version 1)_화장로내화물구매설치내역서(검토분)(10.22)" xfId="6167"/>
    <cellStyle name="_00-매암(최종완료)-02-10-24_000-용호고(최종)_00-미점-정서간도로확.포장공사-12-17일 기준_원가계산서(화성상록)_2007년화장로내화물정비설계내역서9(계약)" xfId="6168"/>
    <cellStyle name="_00-매암(최종완료)-02-10-24_000-용호고(최종)_00-미점-정서간도로확.포장공사-12-17일 기준_원가계산서(화성상록)_장묘문화센터(최종,10.10)" xfId="6169"/>
    <cellStyle name="_00-매암(최종완료)-02-10-24_000-용호고(최종)_00-미점-정서간도로확.포장공사-12-17일 기준_원가계산서(화성상록)_화장로내화물구매설치내역서(검토분)(10.22)" xfId="6170"/>
    <cellStyle name="_00-매암(최종완료)-02-10-24_000-용호고(최종)_00-미점-정서간도로확.포장공사-12-17일 기준_장묘문화센터(최종,10.10)" xfId="6171"/>
    <cellStyle name="_00-매암(최종완료)-02-10-24_000-용호고(최종)_00-미점-정서간도로확.포장공사-12-17일 기준_화장로내화물구매설치내역서(검토분)(10.22)" xfId="6172"/>
    <cellStyle name="_00-매암(최종완료)-02-10-24_000-용호고(최종)_01-미점-정서간도로확.포장공사" xfId="6173"/>
    <cellStyle name="_00-매암(최종완료)-02-10-24_000-용호고(최종)_01-미점-정서간도로확.포장공사_2007년화장로내화물정비설계내역서9(계약)" xfId="6174"/>
    <cellStyle name="_00-매암(최종완료)-02-10-24_000-용호고(최종)_01-미점-정서간도로확.포장공사_안동전통문화콘텐츠박물관전시영상물구축(전시시설물)" xfId="6175"/>
    <cellStyle name="_00-매암(최종완료)-02-10-24_000-용호고(최종)_01-미점-정서간도로확.포장공사_안동전통문화콘텐츠박물관전시영상물구축(전시시설물)_2007년화장로내화물정비설계내역서9(계약)" xfId="6176"/>
    <cellStyle name="_00-매암(최종완료)-02-10-24_000-용호고(최종)_01-미점-정서간도로확.포장공사_안동전통문화콘텐츠박물관전시영상물구축(전시시설물)_장묘문화센터(최종,10.10)" xfId="6177"/>
    <cellStyle name="_00-매암(최종완료)-02-10-24_000-용호고(최종)_01-미점-정서간도로확.포장공사_안동전통문화콘텐츠박물관전시영상물구축(전시시설물)_화장로내화물구매설치내역서(검토분)(10.22)" xfId="6178"/>
    <cellStyle name="_00-매암(최종완료)-02-10-24_000-용호고(최종)_01-미점-정서간도로확.포장공사_원가계산서(화성상록)" xfId="6179"/>
    <cellStyle name="_00-매암(최종완료)-02-10-24_000-용호고(최종)_01-미점-정서간도로확.포장공사_원가계산서(화성상록) (version 1)" xfId="6180"/>
    <cellStyle name="_00-매암(최종완료)-02-10-24_000-용호고(최종)_01-미점-정서간도로확.포장공사_원가계산서(화성상록) (version 1)_2007년화장로내화물정비설계내역서9(계약)" xfId="6181"/>
    <cellStyle name="_00-매암(최종완료)-02-10-24_000-용호고(최종)_01-미점-정서간도로확.포장공사_원가계산서(화성상록) (version 1)_장묘문화센터(최종,10.10)" xfId="6182"/>
    <cellStyle name="_00-매암(최종완료)-02-10-24_000-용호고(최종)_01-미점-정서간도로확.포장공사_원가계산서(화성상록) (version 1)_화장로내화물구매설치내역서(검토분)(10.22)" xfId="6183"/>
    <cellStyle name="_00-매암(최종완료)-02-10-24_000-용호고(최종)_01-미점-정서간도로확.포장공사_원가계산서(화성상록)_2007년화장로내화물정비설계내역서9(계약)" xfId="6184"/>
    <cellStyle name="_00-매암(최종완료)-02-10-24_000-용호고(최종)_01-미점-정서간도로확.포장공사_원가계산서(화성상록)_장묘문화센터(최종,10.10)" xfId="6185"/>
    <cellStyle name="_00-매암(최종완료)-02-10-24_000-용호고(최종)_01-미점-정서간도로확.포장공사_원가계산서(화성상록)_화장로내화물구매설치내역서(검토분)(10.22)" xfId="6186"/>
    <cellStyle name="_00-매암(최종완료)-02-10-24_000-용호고(최종)_01-미점-정서간도로확.포장공사_장묘문화센터(최종,10.10)" xfId="6187"/>
    <cellStyle name="_00-매암(최종완료)-02-10-24_000-용호고(최종)_01-미점-정서간도로확.포장공사_화장로내화물구매설치내역서(검토분)(10.22)" xfId="6188"/>
    <cellStyle name="_00-매암(최종완료)-02-10-24_000-용호고(최종)_2007년화장로내화물정비설계내역서9(계약)" xfId="6189"/>
    <cellStyle name="_00-매암(최종완료)-02-10-24_000-용호고(최종)_안동전통문화콘텐츠박물관전시영상물구축(전시시설물)" xfId="6190"/>
    <cellStyle name="_00-매암(최종완료)-02-10-24_000-용호고(최종)_안동전통문화콘텐츠박물관전시영상물구축(전시시설물)_2007년화장로내화물정비설계내역서9(계약)" xfId="6191"/>
    <cellStyle name="_00-매암(최종완료)-02-10-24_000-용호고(최종)_안동전통문화콘텐츠박물관전시영상물구축(전시시설물)_장묘문화센터(최종,10.10)" xfId="6192"/>
    <cellStyle name="_00-매암(최종완료)-02-10-24_000-용호고(최종)_안동전통문화콘텐츠박물관전시영상물구축(전시시설물)_화장로내화물구매설치내역서(검토분)(10.22)" xfId="6193"/>
    <cellStyle name="_00-매암(최종완료)-02-10-24_000-용호고(최종)_원가계산서(화성상록)" xfId="6194"/>
    <cellStyle name="_00-매암(최종완료)-02-10-24_000-용호고(최종)_원가계산서(화성상록) (version 1)" xfId="6195"/>
    <cellStyle name="_00-매암(최종완료)-02-10-24_000-용호고(최종)_원가계산서(화성상록) (version 1)_2007년화장로내화물정비설계내역서9(계약)" xfId="6196"/>
    <cellStyle name="_00-매암(최종완료)-02-10-24_000-용호고(최종)_원가계산서(화성상록) (version 1)_장묘문화센터(최종,10.10)" xfId="6197"/>
    <cellStyle name="_00-매암(최종완료)-02-10-24_000-용호고(최종)_원가계산서(화성상록) (version 1)_화장로내화물구매설치내역서(검토분)(10.22)" xfId="6198"/>
    <cellStyle name="_00-매암(최종완료)-02-10-24_000-용호고(최종)_원가계산서(화성상록)_2007년화장로내화물정비설계내역서9(계약)" xfId="6199"/>
    <cellStyle name="_00-매암(최종완료)-02-10-24_000-용호고(최종)_원가계산서(화성상록)_장묘문화센터(최종,10.10)" xfId="6200"/>
    <cellStyle name="_00-매암(최종완료)-02-10-24_000-용호고(최종)_원가계산서(화성상록)_화장로내화물구매설치내역서(검토분)(10.22)" xfId="6201"/>
    <cellStyle name="_00-매암(최종완료)-02-10-24_000-용호고(최종)_장묘문화센터(최종,10.10)" xfId="6202"/>
    <cellStyle name="_00-매암(최종완료)-02-10-24_000-용호고(최종)_화장로내화물구매설치내역서(검토분)(10.22)" xfId="6203"/>
    <cellStyle name="_00-매암(최종완료)-02-10-24_2007년화장로내화물정비설계내역서9(계약)" xfId="6204"/>
    <cellStyle name="_00-매암(최종완료)-02-10-24_안동전통문화콘텐츠박물관전시영상물구축(전시시설물)" xfId="6205"/>
    <cellStyle name="_00-매암(최종완료)-02-10-24_안동전통문화콘텐츠박물관전시영상물구축(전시시설물)_2007년화장로내화물정비설계내역서9(계약)" xfId="6206"/>
    <cellStyle name="_00-매암(최종완료)-02-10-24_안동전통문화콘텐츠박물관전시영상물구축(전시시설물)_장묘문화센터(최종,10.10)" xfId="6207"/>
    <cellStyle name="_00-매암(최종완료)-02-10-24_안동전통문화콘텐츠박물관전시영상물구축(전시시설물)_화장로내화물구매설치내역서(검토분)(10.22)" xfId="6208"/>
    <cellStyle name="_00-매암(최종완료)-02-10-24_원가계산서(화성상록)" xfId="6209"/>
    <cellStyle name="_00-매암(최종완료)-02-10-24_원가계산서(화성상록) (version 1)" xfId="6210"/>
    <cellStyle name="_00-매암(최종완료)-02-10-24_원가계산서(화성상록) (version 1)_2007년화장로내화물정비설계내역서9(계약)" xfId="6211"/>
    <cellStyle name="_00-매암(최종완료)-02-10-24_원가계산서(화성상록) (version 1)_장묘문화센터(최종,10.10)" xfId="6212"/>
    <cellStyle name="_00-매암(최종완료)-02-10-24_원가계산서(화성상록) (version 1)_화장로내화물구매설치내역서(검토분)(10.22)" xfId="6213"/>
    <cellStyle name="_00-매암(최종완료)-02-10-24_원가계산서(화성상록)_2007년화장로내화물정비설계내역서9(계약)" xfId="6214"/>
    <cellStyle name="_00-매암(최종완료)-02-10-24_원가계산서(화성상록)_장묘문화센터(최종,10.10)" xfId="6215"/>
    <cellStyle name="_00-매암(최종완료)-02-10-24_원가계산서(화성상록)_화장로내화물구매설치내역서(검토분)(10.22)" xfId="6216"/>
    <cellStyle name="_00-매암(최종완료)-02-10-24_장묘문화센터(최종,10.10)" xfId="6217"/>
    <cellStyle name="_00-매암(최종완료)-02-10-24_화장로내화물구매설치내역서(검토분)(10.22)" xfId="6218"/>
    <cellStyle name="_00-제적부 전산화사업 원가산출(최종)-334원" xfId="6219"/>
    <cellStyle name="_01)전시물" xfId="6220"/>
    <cellStyle name="_01.수량(쌍전도로1공구)" xfId="6221"/>
    <cellStyle name="_01.시설(의왕)0129" xfId="6222"/>
    <cellStyle name="_01.전시시설(곡성심청)" xfId="6223"/>
    <cellStyle name="_01.전시시설물(남원국악2층)" xfId="6224"/>
    <cellStyle name="_01.총자재집계" xfId="6225"/>
    <cellStyle name="_0106-06-007 금속 및 수장공사 단가견적- 대림" xfId="6226"/>
    <cellStyle name="_01경영관리a(1)" xfId="6227"/>
    <cellStyle name="_02 농암교수량" xfId="6228"/>
    <cellStyle name="_02 농암교수량_구만교-슬래브수량" xfId="6229"/>
    <cellStyle name="_02 농암교수량_구만교-슬래브수량_구만교-슬래브수량" xfId="6230"/>
    <cellStyle name="_02 농암교수량_구만교-슬래브수량_구만교-슬래브수량_내서읍" xfId="6231"/>
    <cellStyle name="_02 농암교수량_구만교-슬래브수량_구만교-슬래브수량_삼계배수지 방수공사 설계내역서" xfId="6232"/>
    <cellStyle name="_02 농암교수량_구만교-슬래브수량_구만교-슬래브수량_천기3교-슬래브수량" xfId="6233"/>
    <cellStyle name="_02 농암교수량_구만교-슬래브수량_구만교-슬래브수량_천기3교-슬래브수량_내서읍" xfId="6234"/>
    <cellStyle name="_02 농암교수량_구만교-슬래브수량_구만교-슬래브수량_천기3교-슬래브수량_삼계배수지 방수공사 설계내역서" xfId="6235"/>
    <cellStyle name="_02 농암교수량_구만교-슬래브수량_구만교-슬래브수량_천기3교-슬래브수량_철물보수공사" xfId="6236"/>
    <cellStyle name="_02 농암교수량_구만교-슬래브수량_구만교-슬래브수량_철물보수공사" xfId="6237"/>
    <cellStyle name="_02 농암교수량_구만교-슬래브수량_내서읍" xfId="6238"/>
    <cellStyle name="_02 농암교수량_구만교-슬래브수량_삼계배수지 방수공사 설계내역서" xfId="6239"/>
    <cellStyle name="_02 농암교수량_구만교-슬래브수량_철물보수공사" xfId="6240"/>
    <cellStyle name="_02 농암교수량_내서읍" xfId="6241"/>
    <cellStyle name="_02 농암교수량_삼계배수지 방수공사 설계내역서" xfId="6242"/>
    <cellStyle name="_02 농암교수량_천기3교-슬래브수량" xfId="6243"/>
    <cellStyle name="_02 농암교수량_천기3교-슬래브수량_내서읍" xfId="6244"/>
    <cellStyle name="_02 농암교수량_천기3교-슬래브수량_삼계배수지 방수공사 설계내역서" xfId="6245"/>
    <cellStyle name="_02 농암교수량_천기3교-슬래브수량_철물보수공사" xfId="6246"/>
    <cellStyle name="_02 농암교수량_철물보수공사" xfId="6247"/>
    <cellStyle name="_02 원가계산서" xfId="6248"/>
    <cellStyle name="_02)사인물" xfId="6249"/>
    <cellStyle name="_02.수량(1공구)" xfId="6250"/>
    <cellStyle name="_02.연출조명(남원국악2층)" xfId="6251"/>
    <cellStyle name="_02.주응제수량(1공구)" xfId="6252"/>
    <cellStyle name="_02.주응제수량(2공구)" xfId="6253"/>
    <cellStyle name="_03)모형물" xfId="6254"/>
    <cellStyle name="_03.상우-서당간 연결도로 포장공" xfId="6255"/>
    <cellStyle name="_03.수량(2공구)" xfId="6256"/>
    <cellStyle name="_03.실물모형연출(곡성심청)" xfId="6257"/>
    <cellStyle name="_03.주응제수량(2공구)" xfId="6258"/>
    <cellStyle name="_03.주응제수량(3공구)" xfId="6259"/>
    <cellStyle name="_04 일위대가표" xfId="6260"/>
    <cellStyle name="_04.구조물공" xfId="6261"/>
    <cellStyle name="_04.그래픽연출(남원국악2층)" xfId="6262"/>
    <cellStyle name="_04.반중력식옹벽" xfId="6263"/>
    <cellStyle name="_04.상우-서당간 연결도로 부대공" xfId="6264"/>
    <cellStyle name="_04.수량(3공구)" xfId="6265"/>
    <cellStyle name="_04.추가수량" xfId="6266"/>
    <cellStyle name="_041101-4 관리 내역(홀+계단)" xfId="6267"/>
    <cellStyle name="_05 단가산출조서" xfId="6268"/>
    <cellStyle name="_05 산출근거(방송)" xfId="6269"/>
    <cellStyle name="_05.하상보호공" xfId="6270"/>
    <cellStyle name="_050726_gg_hw" xfId="6271"/>
    <cellStyle name="_06년)하이패스_점검내역" xfId="6272"/>
    <cellStyle name="_1-(금액상승)변경-아치텐트-PVDF-(3mx3mx2.5m)" xfId="6273"/>
    <cellStyle name="_1-(금액상승)변경-아치텐트-PVDF-(3mx3mx2.5m)_(조폐공사발송) 약품처리시설" xfId="6274"/>
    <cellStyle name="_1-(금액상승)변경-아치텐트-PVDF-(3mx3mx2.5m)_(조폐공사발송) 약품처리시설_2007년화장로내화물정비설계내역서9(계약)" xfId="6275"/>
    <cellStyle name="_1-(금액상승)변경-아치텐트-PVDF-(3mx3mx2.5m)_(조폐공사발송) 약품처리시설_안동전통문화콘텐츠박물관전시영상물구축(전시시설물)" xfId="6276"/>
    <cellStyle name="_1-(금액상승)변경-아치텐트-PVDF-(3mx3mx2.5m)_(조폐공사발송) 약품처리시설_안동전통문화콘텐츠박물관전시영상물구축(전시시설물)_2007년화장로내화물정비설계내역서9(계약)" xfId="6277"/>
    <cellStyle name="_1-(금액상승)변경-아치텐트-PVDF-(3mx3mx2.5m)_(조폐공사발송) 약품처리시설_안동전통문화콘텐츠박물관전시영상물구축(전시시설물)_장묘문화센터(최종,10.10)" xfId="6278"/>
    <cellStyle name="_1-(금액상승)변경-아치텐트-PVDF-(3mx3mx2.5m)_(조폐공사발송) 약품처리시설_안동전통문화콘텐츠박물관전시영상물구축(전시시설물)_화장로내화물구매설치내역서(검토분)(10.22)" xfId="6279"/>
    <cellStyle name="_1-(금액상승)변경-아치텐트-PVDF-(3mx3mx2.5m)_(조폐공사발송) 약품처리시설_원가계산서(화성상록)" xfId="6280"/>
    <cellStyle name="_1-(금액상승)변경-아치텐트-PVDF-(3mx3mx2.5m)_(조폐공사발송) 약품처리시설_원가계산서(화성상록) (version 1)" xfId="6281"/>
    <cellStyle name="_1-(금액상승)변경-아치텐트-PVDF-(3mx3mx2.5m)_(조폐공사발송) 약품처리시설_원가계산서(화성상록) (version 1)_2007년화장로내화물정비설계내역서9(계약)" xfId="6282"/>
    <cellStyle name="_1-(금액상승)변경-아치텐트-PVDF-(3mx3mx2.5m)_(조폐공사발송) 약품처리시설_원가계산서(화성상록) (version 1)_장묘문화센터(최종,10.10)" xfId="6283"/>
    <cellStyle name="_1-(금액상승)변경-아치텐트-PVDF-(3mx3mx2.5m)_(조폐공사발송) 약품처리시설_원가계산서(화성상록) (version 1)_화장로내화물구매설치내역서(검토분)(10.22)" xfId="6284"/>
    <cellStyle name="_1-(금액상승)변경-아치텐트-PVDF-(3mx3mx2.5m)_(조폐공사발송) 약품처리시설_원가계산서(화성상록)_2007년화장로내화물정비설계내역서9(계약)" xfId="6285"/>
    <cellStyle name="_1-(금액상승)변경-아치텐트-PVDF-(3mx3mx2.5m)_(조폐공사발송) 약품처리시설_원가계산서(화성상록)_장묘문화센터(최종,10.10)" xfId="6286"/>
    <cellStyle name="_1-(금액상승)변경-아치텐트-PVDF-(3mx3mx2.5m)_(조폐공사발송) 약품처리시설_원가계산서(화성상록)_화장로내화물구매설치내역서(검토분)(10.22)" xfId="6287"/>
    <cellStyle name="_1-(금액상승)변경-아치텐트-PVDF-(3mx3mx2.5m)_(조폐공사발송) 약품처리시설_장묘문화센터(최종,10.10)" xfId="6288"/>
    <cellStyle name="_1-(금액상승)변경-아치텐트-PVDF-(3mx3mx2.5m)_(조폐공사발송) 약품처리시설_화장로내화물구매설치내역서(검토분)(10.22)" xfId="6289"/>
    <cellStyle name="_1-(금액상승)변경-아치텐트-PVDF-(3mx3mx2.5m)_2007년화장로내화물정비설계내역서9(계약)" xfId="6290"/>
    <cellStyle name="_1-(금액상승)변경-아치텐트-PVDF-(3mx3mx2.5m)_안동전통문화콘텐츠박물관전시영상물구축(전시시설물)" xfId="6291"/>
    <cellStyle name="_1-(금액상승)변경-아치텐트-PVDF-(3mx3mx2.5m)_안동전통문화콘텐츠박물관전시영상물구축(전시시설물)_2007년화장로내화물정비설계내역서9(계약)" xfId="6292"/>
    <cellStyle name="_1-(금액상승)변경-아치텐트-PVDF-(3mx3mx2.5m)_안동전통문화콘텐츠박물관전시영상물구축(전시시설물)_장묘문화센터(최종,10.10)" xfId="6293"/>
    <cellStyle name="_1-(금액상승)변경-아치텐트-PVDF-(3mx3mx2.5m)_안동전통문화콘텐츠박물관전시영상물구축(전시시설물)_화장로내화물구매설치내역서(검토분)(10.22)" xfId="6294"/>
    <cellStyle name="_1-(금액상승)변경-아치텐트-PVDF-(3mx3mx2.5m)_원가계산서(화성상록)" xfId="6295"/>
    <cellStyle name="_1-(금액상승)변경-아치텐트-PVDF-(3mx3mx2.5m)_원가계산서(화성상록) (version 1)" xfId="6296"/>
    <cellStyle name="_1-(금액상승)변경-아치텐트-PVDF-(3mx3mx2.5m)_원가계산서(화성상록) (version 1)_2007년화장로내화물정비설계내역서9(계약)" xfId="6297"/>
    <cellStyle name="_1-(금액상승)변경-아치텐트-PVDF-(3mx3mx2.5m)_원가계산서(화성상록) (version 1)_장묘문화센터(최종,10.10)" xfId="6298"/>
    <cellStyle name="_1-(금액상승)변경-아치텐트-PVDF-(3mx3mx2.5m)_원가계산서(화성상록) (version 1)_화장로내화물구매설치내역서(검토분)(10.22)" xfId="6299"/>
    <cellStyle name="_1-(금액상승)변경-아치텐트-PVDF-(3mx3mx2.5m)_원가계산서(화성상록)_2007년화장로내화물정비설계내역서9(계약)" xfId="6300"/>
    <cellStyle name="_1-(금액상승)변경-아치텐트-PVDF-(3mx3mx2.5m)_원가계산서(화성상록)_장묘문화센터(최종,10.10)" xfId="6301"/>
    <cellStyle name="_1-(금액상승)변경-아치텐트-PVDF-(3mx3mx2.5m)_원가계산서(화성상록)_화장로내화물구매설치내역서(검토분)(10.22)" xfId="6302"/>
    <cellStyle name="_1-(금액상승)변경-아치텐트-PVDF-(3mx3mx2.5m)_장묘문화센터(최종,10.10)" xfId="6303"/>
    <cellStyle name="_1-(금액상승)변경-아치텐트-PVDF-(3mx3mx2.5m)_화장로내화물구매설치내역서(검토분)(10.22)" xfId="6304"/>
    <cellStyle name="_1)차소리전시" xfId="6305"/>
    <cellStyle name="_1. 경기35차로하이패스" xfId="6306"/>
    <cellStyle name="_1. 기계환경분야(제조)" xfId="6307"/>
    <cellStyle name="_1. 노면결빙감지설비(화흥-매립식-A-최종)" xfId="6308"/>
    <cellStyle name="_1. 데이터분석 시스템" xfId="6309"/>
    <cellStyle name="_1. 생활폐기물(토목)" xfId="6310"/>
    <cellStyle name="_1. 우주전시(영상관)" xfId="6311"/>
    <cellStyle name="_1. 전시물" xfId="6312"/>
    <cellStyle name="_1. 전시물(최종)" xfId="6313"/>
    <cellStyle name="_1. 전시시설물" xfId="6314"/>
    <cellStyle name="_1. 총괄(제조+설치)" xfId="6315"/>
    <cellStyle name="_1. 출구용" xfId="6316"/>
    <cellStyle name="_1.1 현장설비(VDS)" xfId="6317"/>
    <cellStyle name="_1.2 현장설비(AVI)" xfId="6318"/>
    <cellStyle name="_1.2005 기업은행 명예의 전당(영상)" xfId="6319"/>
    <cellStyle name="_1.3 현장설비(CCTV)" xfId="6320"/>
    <cellStyle name="_1.3 현장설비(VMS)" xfId="6321"/>
    <cellStyle name="_1.국도36호선수량집계" xfId="6322"/>
    <cellStyle name="_1.국도36호선수량집계_구조물공" xfId="6323"/>
    <cellStyle name="_1.국도36호선수량집계_다개하수도" xfId="6324"/>
    <cellStyle name="_1.국도36호선수량집계_오당세천수량" xfId="6325"/>
    <cellStyle name="_1.국립고궁박물관(4면독립)" xfId="6326"/>
    <cellStyle name="_1.국립고궁박물관(리스피앤씨)-전송" xfId="6327"/>
    <cellStyle name="_1.남가좌동가재조형물(설치-충무)" xfId="6328"/>
    <cellStyle name="_1.남북교류센터(총괄)" xfId="6329"/>
    <cellStyle name="_1.마한(2005전시시설물)" xfId="6330"/>
    <cellStyle name="_1.설치(남양주)-디자인수정전송(설계)" xfId="6331"/>
    <cellStyle name="_1.울진군엑스포공원(의장)2" xfId="6332"/>
    <cellStyle name="_1.이에이스(의정부제조)-전시" xfId="6333"/>
    <cellStyle name="_1.재활용전시(설치-1)" xfId="6334"/>
    <cellStyle name="_1.조명탑 설치" xfId="6335"/>
    <cellStyle name="_1.조선테마(전시시설)" xfId="6336"/>
    <cellStyle name="_1.토공" xfId="6337"/>
    <cellStyle name="_1.행정도시(전시시설)" xfId="6338"/>
    <cellStyle name="_1_광복60주년 은소전(최종발송)" xfId="6339"/>
    <cellStyle name="_1_광복60주년 은소전(최종발송)_2007년화장로내화물정비설계내역서9(계약)" xfId="6340"/>
    <cellStyle name="_1_광복60주년 은소전(최종발송)_안동전통문화콘텐츠박물관전시영상물구축(전시시설물)" xfId="6341"/>
    <cellStyle name="_1_광복60주년 은소전(최종발송)_안동전통문화콘텐츠박물관전시영상물구축(전시시설물)_2007년화장로내화물정비설계내역서9(계약)" xfId="6342"/>
    <cellStyle name="_1_광복60주년 은소전(최종발송)_안동전통문화콘텐츠박물관전시영상물구축(전시시설물)_장묘문화센터(최종,10.10)" xfId="6343"/>
    <cellStyle name="_1_광복60주년 은소전(최종발송)_안동전통문화콘텐츠박물관전시영상물구축(전시시설물)_화장로내화물구매설치내역서(검토분)(10.22)" xfId="6344"/>
    <cellStyle name="_1_광복60주년 은소전(최종발송)_원가계산서(화성상록)" xfId="6345"/>
    <cellStyle name="_1_광복60주년 은소전(최종발송)_원가계산서(화성상록) (version 1)" xfId="6346"/>
    <cellStyle name="_1_광복60주년 은소전(최종발송)_원가계산서(화성상록) (version 1)_2007년화장로내화물정비설계내역서9(계약)" xfId="6347"/>
    <cellStyle name="_1_광복60주년 은소전(최종발송)_원가계산서(화성상록) (version 1)_장묘문화센터(최종,10.10)" xfId="6348"/>
    <cellStyle name="_1_광복60주년 은소전(최종발송)_원가계산서(화성상록) (version 1)_화장로내화물구매설치내역서(검토분)(10.22)" xfId="6349"/>
    <cellStyle name="_1_광복60주년 은소전(최종발송)_원가계산서(화성상록)_2007년화장로내화물정비설계내역서9(계약)" xfId="6350"/>
    <cellStyle name="_1_광복60주년 은소전(최종발송)_원가계산서(화성상록)_장묘문화센터(최종,10.10)" xfId="6351"/>
    <cellStyle name="_1_광복60주년 은소전(최종발송)_원가계산서(화성상록)_화장로내화물구매설치내역서(검토분)(10.22)" xfId="6352"/>
    <cellStyle name="_1_광복60주년 은소전(최종발송)_장묘문화센터(최종,10.10)" xfId="6353"/>
    <cellStyle name="_1_광복60주년 은소전(최종발송)_화장로내화물구매설치내역서(검토분)(10.22)" xfId="6354"/>
    <cellStyle name="_1_터널교통관리시설구축_공사설계서(달성12터널외2개소)" xfId="6355"/>
    <cellStyle name="_1+2.무인발매기(제조+구매)-2" xfId="6356"/>
    <cellStyle name="_1-1. 실물모형" xfId="6357"/>
    <cellStyle name="_1-1. 조명탑" xfId="6358"/>
    <cellStyle name="_11.통합보안관리서버" xfId="6359"/>
    <cellStyle name="_1220-원가조사-전자지불" xfId="6360"/>
    <cellStyle name="_13.공구" xfId="6361"/>
    <cellStyle name="_1s-2015(35+18)" xfId="6362"/>
    <cellStyle name="_1공구(수원갈비Φ600)" xfId="6363"/>
    <cellStyle name="_1공구수량산출" xfId="6364"/>
    <cellStyle name="_1공구수량산출_교통안전시설물설치공" xfId="6365"/>
    <cellStyle name="_1공구수량산출_부대공" xfId="6366"/>
    <cellStyle name="_1공구수량산출_부대공(중리)" xfId="6367"/>
    <cellStyle name="_1공구수량산출_부대공1" xfId="6368"/>
    <cellStyle name="_1공구수량산출_수량산출서" xfId="6369"/>
    <cellStyle name="_1공구수량산출_수량산출서_교통안전시설물설치공" xfId="6370"/>
    <cellStyle name="_1공구수량산출_수량산출서_부대공" xfId="6371"/>
    <cellStyle name="_1공구수량산출_수량산출서_부대공(중리)" xfId="6372"/>
    <cellStyle name="_1공구수량산출_수량산출서_부대공1" xfId="6373"/>
    <cellStyle name="_1공구수량산출_수량산출서_폐기물처리량" xfId="6374"/>
    <cellStyle name="_1공구수량산출_수량산출서_포장공" xfId="6375"/>
    <cellStyle name="_1공구수량산출_수량산출서_포장공1" xfId="6376"/>
    <cellStyle name="_1공구수량산출_폐기물처리량" xfId="6377"/>
    <cellStyle name="_1공구수량산출_포장공" xfId="6378"/>
    <cellStyle name="_1공구수량산출_포장공1" xfId="6379"/>
    <cellStyle name="_1-상평통보-10돈(최종)" xfId="6380"/>
    <cellStyle name="_1-상평통보-10돈(최종)_2007년화장로내화물정비설계내역서9(계약)" xfId="6381"/>
    <cellStyle name="_1-상평통보-10돈(최종)_안동전통문화콘텐츠박물관전시영상물구축(전시시설물)" xfId="6382"/>
    <cellStyle name="_1-상평통보-10돈(최종)_안동전통문화콘텐츠박물관전시영상물구축(전시시설물)_2007년화장로내화물정비설계내역서9(계약)" xfId="6383"/>
    <cellStyle name="_1-상평통보-10돈(최종)_안동전통문화콘텐츠박물관전시영상물구축(전시시설물)_장묘문화센터(최종,10.10)" xfId="6384"/>
    <cellStyle name="_1-상평통보-10돈(최종)_안동전통문화콘텐츠박물관전시영상물구축(전시시설물)_화장로내화물구매설치내역서(검토분)(10.22)" xfId="6385"/>
    <cellStyle name="_1-상평통보-10돈(최종)_원가계산서(화성상록)" xfId="6386"/>
    <cellStyle name="_1-상평통보-10돈(최종)_원가계산서(화성상록) (version 1)" xfId="6387"/>
    <cellStyle name="_1-상평통보-10돈(최종)_원가계산서(화성상록) (version 1)_2007년화장로내화물정비설계내역서9(계약)" xfId="6388"/>
    <cellStyle name="_1-상평통보-10돈(최종)_원가계산서(화성상록) (version 1)_장묘문화센터(최종,10.10)" xfId="6389"/>
    <cellStyle name="_1-상평통보-10돈(최종)_원가계산서(화성상록) (version 1)_화장로내화물구매설치내역서(검토분)(10.22)" xfId="6390"/>
    <cellStyle name="_1-상평통보-10돈(최종)_원가계산서(화성상록)_2007년화장로내화물정비설계내역서9(계약)" xfId="6391"/>
    <cellStyle name="_1-상평통보-10돈(최종)_원가계산서(화성상록)_장묘문화센터(최종,10.10)" xfId="6392"/>
    <cellStyle name="_1-상평통보-10돈(최종)_원가계산서(화성상록)_화장로내화물구매설치내역서(검토분)(10.22)" xfId="6393"/>
    <cellStyle name="_1-상평통보-10돈(최종)_장묘문화센터(최종,10.10)" xfId="6394"/>
    <cellStyle name="_1-상평통보-10돈(최종)_화장로내화물구매설치내역서(검토분)(10.22)" xfId="6395"/>
    <cellStyle name="_1-전시시설" xfId="6396"/>
    <cellStyle name="_1-토공" xfId="6397"/>
    <cellStyle name="_1호선(우수공)" xfId="6398"/>
    <cellStyle name="_1호선(우수공)_오수공" xfId="6399"/>
    <cellStyle name="_2)안산사인" xfId="6400"/>
    <cellStyle name="_2)우주사인" xfId="6401"/>
    <cellStyle name="_2. 모형제조" xfId="6402"/>
    <cellStyle name="_2. 영상분석 시스템" xfId="6403"/>
    <cellStyle name="_2.1 센터(컴퓨터시스템)" xfId="6404"/>
    <cellStyle name="_2.2 센터(네트워크)" xfId="6405"/>
    <cellStyle name="_2.3 센터 (상황판)" xfId="6406"/>
    <cellStyle name="_2.4 센터(매트릭스스위쳐)" xfId="6407"/>
    <cellStyle name="_2.5 센터 (소프트웨어툴)" xfId="6408"/>
    <cellStyle name="_2.6 센터 (부대시설)" xfId="6409"/>
    <cellStyle name="_2.7 센터 (인테리어)" xfId="6410"/>
    <cellStyle name="_2.8 센터 (소프트웨어개발)" xfId="6411"/>
    <cellStyle name="_2.민속박물관(제조-전시)-완" xfId="6412"/>
    <cellStyle name="_2.배수공" xfId="6413"/>
    <cellStyle name="_2.설명패널" xfId="6414"/>
    <cellStyle name="_2.파주시(제조_설명,실물)" xfId="6415"/>
    <cellStyle name="_2001 장애조치" xfId="6416"/>
    <cellStyle name="_2002결과표1" xfId="6417"/>
    <cellStyle name="_2002년 환경기초 민간위탁(2003년 물가상승적용) " xfId="6418"/>
    <cellStyle name="_2002년 환경기초 민간위탁(2003년 물가상승적용) _1-(금액상승)변경-아치텐트-PVDF-(3mx3mx2.5m)" xfId="6419"/>
    <cellStyle name="_2002년 환경기초 민간위탁(2003년 물가상승적용) _1-(금액상승)변경-아치텐트-PVDF-(3mx3mx2.5m)_(조폐공사발송) 약품처리시설" xfId="6420"/>
    <cellStyle name="_2002년 환경기초 민간위탁(2003년 물가상승적용) _1-(금액상승)변경-아치텐트-PVDF-(3mx3mx2.5m)_(조폐공사발송) 약품처리시설_2007년화장로내화물정비설계내역서9(계약)" xfId="6421"/>
    <cellStyle name="_2002년 환경기초 민간위탁(2003년 물가상승적용) _1-(금액상승)변경-아치텐트-PVDF-(3mx3mx2.5m)_(조폐공사발송) 약품처리시설_안동전통문화콘텐츠박물관전시영상물구축(전시시설물)" xfId="6422"/>
    <cellStyle name="_2002년 환경기초 민간위탁(2003년 물가상승적용) _1-(금액상승)변경-아치텐트-PVDF-(3mx3mx2.5m)_(조폐공사발송) 약품처리시설_안동전통문화콘텐츠박물관전시영상물구축(전시시설물)_2007년화장로내화물정비설계내역서9(계약)" xfId="6423"/>
    <cellStyle name="_2002년 환경기초 민간위탁(2003년 물가상승적용) _1-(금액상승)변경-아치텐트-PVDF-(3mx3mx2.5m)_(조폐공사발송) 약품처리시설_안동전통문화콘텐츠박물관전시영상물구축(전시시설물)_장묘문화센터(최종,10.10)" xfId="6424"/>
    <cellStyle name="_2002년 환경기초 민간위탁(2003년 물가상승적용) _1-(금액상승)변경-아치텐트-PVDF-(3mx3mx2.5m)_(조폐공사발송) 약품처리시설_안동전통문화콘텐츠박물관전시영상물구축(전시시설물)_화장로내화물구매설치내역서(검토분)(10.22)" xfId="6425"/>
    <cellStyle name="_2002년 환경기초 민간위탁(2003년 물가상승적용) _1-(금액상승)변경-아치텐트-PVDF-(3mx3mx2.5m)_(조폐공사발송) 약품처리시설_원가계산서(화성상록)" xfId="6426"/>
    <cellStyle name="_2002년 환경기초 민간위탁(2003년 물가상승적용) _1-(금액상승)변경-아치텐트-PVDF-(3mx3mx2.5m)_(조폐공사발송) 약품처리시설_원가계산서(화성상록) (version 1)" xfId="6427"/>
    <cellStyle name="_2002년 환경기초 민간위탁(2003년 물가상승적용) _1-(금액상승)변경-아치텐트-PVDF-(3mx3mx2.5m)_(조폐공사발송) 약품처리시설_원가계산서(화성상록) (version 1)_2007년화장로내화물정비설계내역서9(계약)" xfId="6428"/>
    <cellStyle name="_2002년 환경기초 민간위탁(2003년 물가상승적용) _1-(금액상승)변경-아치텐트-PVDF-(3mx3mx2.5m)_(조폐공사발송) 약품처리시설_원가계산서(화성상록) (version 1)_장묘문화센터(최종,10.10)" xfId="6429"/>
    <cellStyle name="_2002년 환경기초 민간위탁(2003년 물가상승적용) _1-(금액상승)변경-아치텐트-PVDF-(3mx3mx2.5m)_(조폐공사발송) 약품처리시설_원가계산서(화성상록) (version 1)_화장로내화물구매설치내역서(검토분)(10.22)" xfId="6430"/>
    <cellStyle name="_2002년 환경기초 민간위탁(2003년 물가상승적용) _1-(금액상승)변경-아치텐트-PVDF-(3mx3mx2.5m)_(조폐공사발송) 약품처리시설_원가계산서(화성상록)_2007년화장로내화물정비설계내역서9(계약)" xfId="6431"/>
    <cellStyle name="_2002년 환경기초 민간위탁(2003년 물가상승적용) _1-(금액상승)변경-아치텐트-PVDF-(3mx3mx2.5m)_(조폐공사발송) 약품처리시설_원가계산서(화성상록)_장묘문화센터(최종,10.10)" xfId="6432"/>
    <cellStyle name="_2002년 환경기초 민간위탁(2003년 물가상승적용) _1-(금액상승)변경-아치텐트-PVDF-(3mx3mx2.5m)_(조폐공사발송) 약품처리시설_원가계산서(화성상록)_화장로내화물구매설치내역서(검토분)(10.22)" xfId="6433"/>
    <cellStyle name="_2002년 환경기초 민간위탁(2003년 물가상승적용) _1-(금액상승)변경-아치텐트-PVDF-(3mx3mx2.5m)_(조폐공사발송) 약품처리시설_장묘문화센터(최종,10.10)" xfId="6434"/>
    <cellStyle name="_2002년 환경기초 민간위탁(2003년 물가상승적용) _1-(금액상승)변경-아치텐트-PVDF-(3mx3mx2.5m)_(조폐공사발송) 약품처리시설_화장로내화물구매설치내역서(검토분)(10.22)" xfId="6435"/>
    <cellStyle name="_2002년 환경기초 민간위탁(2003년 물가상승적용) _1-(금액상승)변경-아치텐트-PVDF-(3mx3mx2.5m)_2007년화장로내화물정비설계내역서9(계약)" xfId="6436"/>
    <cellStyle name="_2002년 환경기초 민간위탁(2003년 물가상승적용) _1-(금액상승)변경-아치텐트-PVDF-(3mx3mx2.5m)_안동전통문화콘텐츠박물관전시영상물구축(전시시설물)" xfId="6437"/>
    <cellStyle name="_2002년 환경기초 민간위탁(2003년 물가상승적용) _1-(금액상승)변경-아치텐트-PVDF-(3mx3mx2.5m)_안동전통문화콘텐츠박물관전시영상물구축(전시시설물)_2007년화장로내화물정비설계내역서9(계약)" xfId="6438"/>
    <cellStyle name="_2002년 환경기초 민간위탁(2003년 물가상승적용) _1-(금액상승)변경-아치텐트-PVDF-(3mx3mx2.5m)_안동전통문화콘텐츠박물관전시영상물구축(전시시설물)_장묘문화센터(최종,10.10)" xfId="6439"/>
    <cellStyle name="_2002년 환경기초 민간위탁(2003년 물가상승적용) _1-(금액상승)변경-아치텐트-PVDF-(3mx3mx2.5m)_안동전통문화콘텐츠박물관전시영상물구축(전시시설물)_화장로내화물구매설치내역서(검토분)(10.22)" xfId="6440"/>
    <cellStyle name="_2002년 환경기초 민간위탁(2003년 물가상승적용) _1-(금액상승)변경-아치텐트-PVDF-(3mx3mx2.5m)_원가계산서(화성상록)" xfId="6441"/>
    <cellStyle name="_2002년 환경기초 민간위탁(2003년 물가상승적용) _1-(금액상승)변경-아치텐트-PVDF-(3mx3mx2.5m)_원가계산서(화성상록) (version 1)" xfId="6442"/>
    <cellStyle name="_2002년 환경기초 민간위탁(2003년 물가상승적용) _1-(금액상승)변경-아치텐트-PVDF-(3mx3mx2.5m)_원가계산서(화성상록) (version 1)_2007년화장로내화물정비설계내역서9(계약)" xfId="6443"/>
    <cellStyle name="_2002년 환경기초 민간위탁(2003년 물가상승적용) _1-(금액상승)변경-아치텐트-PVDF-(3mx3mx2.5m)_원가계산서(화성상록) (version 1)_장묘문화센터(최종,10.10)" xfId="6444"/>
    <cellStyle name="_2002년 환경기초 민간위탁(2003년 물가상승적용) _1-(금액상승)변경-아치텐트-PVDF-(3mx3mx2.5m)_원가계산서(화성상록) (version 1)_화장로내화물구매설치내역서(검토분)(10.22)" xfId="6445"/>
    <cellStyle name="_2002년 환경기초 민간위탁(2003년 물가상승적용) _1-(금액상승)변경-아치텐트-PVDF-(3mx3mx2.5m)_원가계산서(화성상록)_2007년화장로내화물정비설계내역서9(계약)" xfId="6446"/>
    <cellStyle name="_2002년 환경기초 민간위탁(2003년 물가상승적용) _1-(금액상승)변경-아치텐트-PVDF-(3mx3mx2.5m)_원가계산서(화성상록)_장묘문화센터(최종,10.10)" xfId="6447"/>
    <cellStyle name="_2002년 환경기초 민간위탁(2003년 물가상승적용) _1-(금액상승)변경-아치텐트-PVDF-(3mx3mx2.5m)_원가계산서(화성상록)_화장로내화물구매설치내역서(검토분)(10.22)" xfId="6448"/>
    <cellStyle name="_2002년 환경기초 민간위탁(2003년 물가상승적용) _1-(금액상승)변경-아치텐트-PVDF-(3mx3mx2.5m)_장묘문화센터(최종,10.10)" xfId="6449"/>
    <cellStyle name="_2002년 환경기초 민간위탁(2003년 물가상승적용) _1-(금액상승)변경-아치텐트-PVDF-(3mx3mx2.5m)_화장로내화물구매설치내역서(검토분)(10.22)" xfId="6450"/>
    <cellStyle name="_2002년 환경기초 민간위탁(2003년 물가상승적용) _1.컴퓨터용 책상" xfId="6451"/>
    <cellStyle name="_2002년 환경기초 민간위탁(2003년 물가상승적용) _1.컴퓨터용 책상_2007년화장로내화물정비설계내역서9(계약)" xfId="6452"/>
    <cellStyle name="_2002년 환경기초 민간위탁(2003년 물가상승적용) _1.컴퓨터용 책상_안동전통문화콘텐츠박물관전시영상물구축(전시시설물)" xfId="6453"/>
    <cellStyle name="_2002년 환경기초 민간위탁(2003년 물가상승적용) _1.컴퓨터용 책상_안동전통문화콘텐츠박물관전시영상물구축(전시시설물)_2007년화장로내화물정비설계내역서9(계약)" xfId="6454"/>
    <cellStyle name="_2002년 환경기초 민간위탁(2003년 물가상승적용) _1.컴퓨터용 책상_안동전통문화콘텐츠박물관전시영상물구축(전시시설물)_장묘문화센터(최종,10.10)" xfId="6455"/>
    <cellStyle name="_2002년 환경기초 민간위탁(2003년 물가상승적용) _1.컴퓨터용 책상_안동전통문화콘텐츠박물관전시영상물구축(전시시설물)_화장로내화물구매설치내역서(검토분)(10.22)" xfId="6456"/>
    <cellStyle name="_2002년 환경기초 민간위탁(2003년 물가상승적용) _1.컴퓨터용 책상_원가계산서(화성상록)" xfId="6457"/>
    <cellStyle name="_2002년 환경기초 민간위탁(2003년 물가상승적용) _1.컴퓨터용 책상_원가계산서(화성상록) (version 1)" xfId="6458"/>
    <cellStyle name="_2002년 환경기초 민간위탁(2003년 물가상승적용) _1.컴퓨터용 책상_원가계산서(화성상록) (version 1)_2007년화장로내화물정비설계내역서9(계약)" xfId="6459"/>
    <cellStyle name="_2002년 환경기초 민간위탁(2003년 물가상승적용) _1.컴퓨터용 책상_원가계산서(화성상록) (version 1)_장묘문화센터(최종,10.10)" xfId="6460"/>
    <cellStyle name="_2002년 환경기초 민간위탁(2003년 물가상승적용) _1.컴퓨터용 책상_원가계산서(화성상록) (version 1)_화장로내화물구매설치내역서(검토분)(10.22)" xfId="6461"/>
    <cellStyle name="_2002년 환경기초 민간위탁(2003년 물가상승적용) _1.컴퓨터용 책상_원가계산서(화성상록)_2007년화장로내화물정비설계내역서9(계약)" xfId="6462"/>
    <cellStyle name="_2002년 환경기초 민간위탁(2003년 물가상승적용) _1.컴퓨터용 책상_원가계산서(화성상록)_장묘문화센터(최종,10.10)" xfId="6463"/>
    <cellStyle name="_2002년 환경기초 민간위탁(2003년 물가상승적용) _1.컴퓨터용 책상_원가계산서(화성상록)_화장로내화물구매설치내역서(검토분)(10.22)" xfId="6464"/>
    <cellStyle name="_2002년 환경기초 민간위탁(2003년 물가상승적용) _1.컴퓨터용 책상_장묘문화센터(최종,10.10)" xfId="6465"/>
    <cellStyle name="_2002년 환경기초 민간위탁(2003년 물가상승적용) _1.컴퓨터용 책상_화장로내화물구매설치내역서(검토분)(10.22)" xfId="6466"/>
    <cellStyle name="_2002년 환경기초 민간위탁(2003년 물가상승적용) _2007년화장로내화물정비설계내역서9(계약)" xfId="6467"/>
    <cellStyle name="_2002년 환경기초 민간위탁(2003년 물가상승적용) _안동전통문화콘텐츠박물관전시영상물구축(전시시설물)" xfId="6468"/>
    <cellStyle name="_2002년 환경기초 민간위탁(2003년 물가상승적용) _안동전통문화콘텐츠박물관전시영상물구축(전시시설물)_2007년화장로내화물정비설계내역서9(계약)" xfId="6469"/>
    <cellStyle name="_2002년 환경기초 민간위탁(2003년 물가상승적용) _안동전통문화콘텐츠박물관전시영상물구축(전시시설물)_장묘문화센터(최종,10.10)" xfId="6470"/>
    <cellStyle name="_2002년 환경기초 민간위탁(2003년 물가상승적용) _안동전통문화콘텐츠박물관전시영상물구축(전시시설물)_화장로내화물구매설치내역서(검토분)(10.22)" xfId="6471"/>
    <cellStyle name="_2002년 환경기초 민간위탁(2003년 물가상승적용) _원가계산서(화성상록)" xfId="6472"/>
    <cellStyle name="_2002년 환경기초 민간위탁(2003년 물가상승적용) _원가계산서(화성상록) (version 1)" xfId="6473"/>
    <cellStyle name="_2002년 환경기초 민간위탁(2003년 물가상승적용) _원가계산서(화성상록) (version 1)_2007년화장로내화물정비설계내역서9(계약)" xfId="6474"/>
    <cellStyle name="_2002년 환경기초 민간위탁(2003년 물가상승적용) _원가계산서(화성상록) (version 1)_장묘문화센터(최종,10.10)" xfId="6475"/>
    <cellStyle name="_2002년 환경기초 민간위탁(2003년 물가상승적용) _원가계산서(화성상록) (version 1)_화장로내화물구매설치내역서(검토분)(10.22)" xfId="6476"/>
    <cellStyle name="_2002년 환경기초 민간위탁(2003년 물가상승적용) _원가계산서(화성상록)_2007년화장로내화물정비설계내역서9(계약)" xfId="6477"/>
    <cellStyle name="_2002년 환경기초 민간위탁(2003년 물가상승적용) _원가계산서(화성상록)_장묘문화센터(최종,10.10)" xfId="6478"/>
    <cellStyle name="_2002년 환경기초 민간위탁(2003년 물가상승적용) _원가계산서(화성상록)_화장로내화물구매설치내역서(검토분)(10.22)" xfId="6479"/>
    <cellStyle name="_2002년 환경기초 민간위탁(2003년 물가상승적용) _장묘문화센터(최종,10.10)" xfId="6480"/>
    <cellStyle name="_2002년 환경기초 민간위탁(2003년 물가상승적용) _초지기 2라인 광택시설 보완" xfId="6481"/>
    <cellStyle name="_2002년 환경기초 민간위탁(2003년 물가상승적용) _초지기 2라인 광택시설 보완_2007년화장로내화물정비설계내역서9(계약)" xfId="6482"/>
    <cellStyle name="_2002년 환경기초 민간위탁(2003년 물가상승적용) _초지기 2라인 광택시설 보완_안동전통문화콘텐츠박물관전시영상물구축(전시시설물)" xfId="6483"/>
    <cellStyle name="_2002년 환경기초 민간위탁(2003년 물가상승적용) _초지기 2라인 광택시설 보완_안동전통문화콘텐츠박물관전시영상물구축(전시시설물)_2007년화장로내화물정비설계내역서9(계약)" xfId="6484"/>
    <cellStyle name="_2002년 환경기초 민간위탁(2003년 물가상승적용) _초지기 2라인 광택시설 보완_안동전통문화콘텐츠박물관전시영상물구축(전시시설물)_장묘문화센터(최종,10.10)" xfId="6485"/>
    <cellStyle name="_2002년 환경기초 민간위탁(2003년 물가상승적용) _초지기 2라인 광택시설 보완_안동전통문화콘텐츠박물관전시영상물구축(전시시설물)_화장로내화물구매설치내역서(검토분)(10.22)" xfId="6486"/>
    <cellStyle name="_2002년 환경기초 민간위탁(2003년 물가상승적용) _초지기 2라인 광택시설 보완_원가계산서(화성상록)" xfId="6487"/>
    <cellStyle name="_2002년 환경기초 민간위탁(2003년 물가상승적용) _초지기 2라인 광택시설 보완_원가계산서(화성상록) (version 1)" xfId="6488"/>
    <cellStyle name="_2002년 환경기초 민간위탁(2003년 물가상승적용) _초지기 2라인 광택시설 보완_원가계산서(화성상록) (version 1)_2007년화장로내화물정비설계내역서9(계약)" xfId="6489"/>
    <cellStyle name="_2002년 환경기초 민간위탁(2003년 물가상승적용) _초지기 2라인 광택시설 보완_원가계산서(화성상록) (version 1)_장묘문화센터(최종,10.10)" xfId="6490"/>
    <cellStyle name="_2002년 환경기초 민간위탁(2003년 물가상승적용) _초지기 2라인 광택시설 보완_원가계산서(화성상록) (version 1)_화장로내화물구매설치내역서(검토분)(10.22)" xfId="6491"/>
    <cellStyle name="_2002년 환경기초 민간위탁(2003년 물가상승적용) _초지기 2라인 광택시설 보완_원가계산서(화성상록)_2007년화장로내화물정비설계내역서9(계약)" xfId="6492"/>
    <cellStyle name="_2002년 환경기초 민간위탁(2003년 물가상승적용) _초지기 2라인 광택시설 보완_원가계산서(화성상록)_장묘문화센터(최종,10.10)" xfId="6493"/>
    <cellStyle name="_2002년 환경기초 민간위탁(2003년 물가상승적용) _초지기 2라인 광택시설 보완_원가계산서(화성상록)_화장로내화물구매설치내역서(검토분)(10.22)" xfId="6494"/>
    <cellStyle name="_2002년 환경기초 민간위탁(2003년 물가상승적용) _초지기 2라인 광택시설 보완_장묘문화센터(최종,10.10)" xfId="6495"/>
    <cellStyle name="_2002년 환경기초 민간위탁(2003년 물가상승적용) _초지기 2라인 광택시설 보완_화장로내화물구매설치내역서(검토분)(10.22)" xfId="6496"/>
    <cellStyle name="_2002년 환경기초 민간위탁(2003년 물가상승적용) _화장로내화물구매설치내역서(검토분)(10.22)" xfId="6497"/>
    <cellStyle name="_2-1.전시모형부분" xfId="6498"/>
    <cellStyle name="_2-2.프로그램제작" xfId="6499"/>
    <cellStyle name="_2-5.사인그래픽" xfId="6500"/>
    <cellStyle name="_28공구" xfId="6501"/>
    <cellStyle name="_2공구수량" xfId="6502"/>
    <cellStyle name="_2배수공" xfId="6503"/>
    <cellStyle name="_2-사인" xfId="6504"/>
    <cellStyle name="_3. 모형(최종)" xfId="6505"/>
    <cellStyle name="_3. 영상SW(용역)" xfId="6506"/>
    <cellStyle name="_3.1제1배수통관(시례우안3제)" xfId="6507"/>
    <cellStyle name="_3.1제1배수통관(시례우안3제)_3.1. 1배수통관(장현우안제)" xfId="6508"/>
    <cellStyle name="_3.1제1배수통관(시례우안3제)_3.1. 1배수통관(장현우안제)_내서읍" xfId="6509"/>
    <cellStyle name="_3.1제1배수통관(시례우안3제)_3.1. 1배수통관(장현우안제)_삼계배수지 방수공사 설계내역서" xfId="6510"/>
    <cellStyle name="_3.1제1배수통관(시례우안3제)_3.1. 1배수통관(장현우안제)_철물보수공사" xfId="6511"/>
    <cellStyle name="_3.1제1배수통관(시례우안3제)_내서읍" xfId="6512"/>
    <cellStyle name="_3.1제1배수통관(시례우안3제)_삼계배수지 방수공사 설계내역서" xfId="6513"/>
    <cellStyle name="_3.1제1배수통관(시례우안3제)_철물보수공사" xfId="6514"/>
    <cellStyle name="_3.2 제2배수통관" xfId="6515"/>
    <cellStyle name="_3.2 제2배수통관_3.1. 1배수통관(장현우안제)" xfId="6516"/>
    <cellStyle name="_3.2 제2배수통관_3.1. 1배수통관(장현우안제)_내서읍" xfId="6517"/>
    <cellStyle name="_3.2 제2배수통관_3.1. 1배수통관(장현우안제)_삼계배수지 방수공사 설계내역서" xfId="6518"/>
    <cellStyle name="_3.2 제2배수통관_3.1. 1배수통관(장현우안제)_철물보수공사" xfId="6519"/>
    <cellStyle name="_3.2 제2배수통관_내서읍" xfId="6520"/>
    <cellStyle name="_3.2 제2배수통관_삼계배수지 방수공사 설계내역서" xfId="6521"/>
    <cellStyle name="_3.2 제2배수통관_철물보수공사" xfId="6522"/>
    <cellStyle name="_3.2.1 제1배수통관(장현좌안제)" xfId="6523"/>
    <cellStyle name="_3.2.1 제1배수통관(장현좌안제)_내서읍" xfId="6524"/>
    <cellStyle name="_3.2.1 제1배수통관(장현좌안제)_삼계배수지 방수공사 설계내역서" xfId="6525"/>
    <cellStyle name="_3.2.1 제1배수통관(장현좌안제)_철물보수공사" xfId="6526"/>
    <cellStyle name="_3.사인" xfId="6527"/>
    <cellStyle name="_3600x2200" xfId="6528"/>
    <cellStyle name="_3리" xfId="6529"/>
    <cellStyle name="_4)한국울산hw" xfId="6530"/>
    <cellStyle name="_4. 인테리어" xfId="6531"/>
    <cellStyle name="_4. 전기(최종)" xfId="6532"/>
    <cellStyle name="_4.1 통신(전송망)" xfId="6533"/>
    <cellStyle name="_4.2 통신(광케이블포설)" xfId="6534"/>
    <cellStyle name="_4.총괄내역서" xfId="6535"/>
    <cellStyle name="_4.파주시(용역_정보영상)" xfId="6536"/>
    <cellStyle name="_4회기성 내역서-10월06일 수정본" xfId="6537"/>
    <cellStyle name="_5.남북(정보영상)" xfId="6538"/>
    <cellStyle name="_5.영상HW-1" xfId="6539"/>
    <cellStyle name="_6)소설태백전기(변환)" xfId="6540"/>
    <cellStyle name="_6)전기" xfId="6541"/>
    <cellStyle name="_6.2 VMS-C형" xfId="6542"/>
    <cellStyle name="_6.전기공사" xfId="6543"/>
    <cellStyle name="_6.조선테마(전시용정보영상장비)" xfId="6544"/>
    <cellStyle name="_6.태백산맥(전기)" xfId="6545"/>
    <cellStyle name="_7)서해대교전기" xfId="6546"/>
    <cellStyle name="_8.차소리전기" xfId="6547"/>
    <cellStyle name="_Book1" xfId="6548"/>
    <cellStyle name="_Book2" xfId="6549"/>
    <cellStyle name="_Book2_구만교-슬래브수량" xfId="6550"/>
    <cellStyle name="_Book2_구만교-슬래브수량_구만교-슬래브수량" xfId="6551"/>
    <cellStyle name="_Book2_구만교-슬래브수량_구만교-슬래브수량_내서읍" xfId="6552"/>
    <cellStyle name="_Book2_구만교-슬래브수량_구만교-슬래브수량_삼계배수지 방수공사 설계내역서" xfId="6553"/>
    <cellStyle name="_Book2_구만교-슬래브수량_구만교-슬래브수량_천기3교-슬래브수량" xfId="6554"/>
    <cellStyle name="_Book2_구만교-슬래브수량_구만교-슬래브수량_천기3교-슬래브수량_내서읍" xfId="6555"/>
    <cellStyle name="_Book2_구만교-슬래브수량_구만교-슬래브수량_천기3교-슬래브수량_삼계배수지 방수공사 설계내역서" xfId="6556"/>
    <cellStyle name="_Book2_구만교-슬래브수량_구만교-슬래브수량_천기3교-슬래브수량_철물보수공사" xfId="6557"/>
    <cellStyle name="_Book2_구만교-슬래브수량_구만교-슬래브수량_철물보수공사" xfId="6558"/>
    <cellStyle name="_Book2_구만교-슬래브수량_내서읍" xfId="6559"/>
    <cellStyle name="_Book2_구만교-슬래브수량_삼계배수지 방수공사 설계내역서" xfId="6560"/>
    <cellStyle name="_Book2_구만교-슬래브수량_철물보수공사" xfId="6561"/>
    <cellStyle name="_Book2_내서읍" xfId="6562"/>
    <cellStyle name="_Book2_삼계배수지 방수공사 설계내역서" xfId="6563"/>
    <cellStyle name="_Book2_천기3교-슬래브수량" xfId="6564"/>
    <cellStyle name="_Book2_천기3교-슬래브수량_내서읍" xfId="6565"/>
    <cellStyle name="_Book2_천기3교-슬래브수량_삼계배수지 방수공사 설계내역서" xfId="6566"/>
    <cellStyle name="_Book2_천기3교-슬래브수량_철물보수공사" xfId="6567"/>
    <cellStyle name="_Book2_철물보수공사" xfId="6568"/>
    <cellStyle name="_Box" xfId="6569"/>
    <cellStyle name="_contact KOREA 정보화 기반 구축" xfId="6570"/>
    <cellStyle name="_CRM" xfId="6571"/>
    <cellStyle name="_C앤C" xfId="6572"/>
    <cellStyle name="_C앤C(네트웍)" xfId="6573"/>
    <cellStyle name="_C앤C원가계산" xfId="6574"/>
    <cellStyle name="_D.보라산업" xfId="6575"/>
    <cellStyle name="_DZ WALL(6규격)최종040524" xfId="6576"/>
    <cellStyle name="_e-Learning 시스템 구축(최종)" xfId="6577"/>
    <cellStyle name="_GN_극동건설(주)_덕정병원_토목(작업)-1" xfId="6578"/>
    <cellStyle name="_HW내역서" xfId="6579"/>
    <cellStyle name="_MBR1~3 (version 1)" xfId="6580"/>
    <cellStyle name="_port" xfId="6581"/>
    <cellStyle name="_r양주회암사지-전기산출서" xfId="6582"/>
    <cellStyle name="_SK건설추정견적" xfId="6583"/>
    <cellStyle name="_TCS 영업소(050214)" xfId="6584"/>
    <cellStyle name="_THP관설치" xfId="6585"/>
    <cellStyle name="_THP관설치_1호선(우수공)" xfId="6586"/>
    <cellStyle name="_THP관설치_1호선(우수공)_오수공" xfId="6587"/>
    <cellStyle name="_X" xfId="6588"/>
    <cellStyle name="_가산동" xfId="6589"/>
    <cellStyle name="_가실행" xfId="6590"/>
    <cellStyle name="_간지" xfId="6591"/>
    <cellStyle name="_간지,목차,페이지,표지" xfId="6592"/>
    <cellStyle name="_갈현동" xfId="6593"/>
    <cellStyle name="_갈현동_기흥구갈가구가전LIST" xfId="6594"/>
    <cellStyle name="_갈현동_기흥구갈가구가전LIST_수진동주상복합5871평" xfId="6595"/>
    <cellStyle name="_갈현동_기흥구갈가구가전LIST_용인구갈3지구1블럭최종2차변경" xfId="6596"/>
    <cellStyle name="_갈현동_사업예산2" xfId="6597"/>
    <cellStyle name="_갈현동_사업예산2_기흥구갈가구가전LIST" xfId="6598"/>
    <cellStyle name="_갈현동_사업예산2_기흥구갈가구가전LIST_수진동주상복합5871평" xfId="6599"/>
    <cellStyle name="_갈현동_사업예산2_기흥구갈가구가전LIST_용인구갈3지구1블럭최종2차변경" xfId="6600"/>
    <cellStyle name="_갈현동_사업예산2_수진동주상복합5871평" xfId="6601"/>
    <cellStyle name="_갈현동_사업예산대비" xfId="6602"/>
    <cellStyle name="_갈현동_사업예산대비_기흥구갈가구가전LIST" xfId="6603"/>
    <cellStyle name="_갈현동_사업예산대비_기흥구갈가구가전LIST_수진동주상복합5871평" xfId="6604"/>
    <cellStyle name="_갈현동_사업예산대비_기흥구갈가구가전LIST_용인구갈3지구1블럭최종2차변경" xfId="6605"/>
    <cellStyle name="_갈현동_사업예산대비_수진동주상복합5871평" xfId="6606"/>
    <cellStyle name="_갈현동_수진동주상복합5871평" xfId="6607"/>
    <cellStyle name="_감가상각(01년도) (2)" xfId="6608"/>
    <cellStyle name="_감가상각(01년도) (3)" xfId="6609"/>
    <cellStyle name="_감귤박물관영상제작설치내역(뷰로테크)" xfId="6610"/>
    <cellStyle name="_감애소하천수량" xfId="6611"/>
    <cellStyle name="_강남 상면 환경공사" xfId="6612"/>
    <cellStyle name="_강산FRP" xfId="6613"/>
    <cellStyle name="_강원지역본부(2006년_060109)" xfId="6614"/>
    <cellStyle name="_개  거" xfId="6615"/>
    <cellStyle name="_개  거_1호선(우수공)" xfId="6616"/>
    <cellStyle name="_개  거_1호선(우수공)_오수공" xfId="6617"/>
    <cellStyle name="_개신초등학교 다목적강당 방송설비" xfId="6618"/>
    <cellStyle name="_개요" xfId="6619"/>
    <cellStyle name="_개요(봉림)-참고용" xfId="6620"/>
    <cellStyle name="_개요(봉림)-최종" xfId="6621"/>
    <cellStyle name="_개요(주안-인천)" xfId="6622"/>
    <cellStyle name="_거게관광호텔 일위대가" xfId="6623"/>
    <cellStyle name="_거래실례" xfId="6624"/>
    <cellStyle name="_거제포로유적공원(배정)" xfId="6625"/>
    <cellStyle name="_건축내역" xfId="6626"/>
    <cellStyle name="_견적네고" xfId="6627"/>
    <cellStyle name="_견적샘플" xfId="6628"/>
    <cellStyle name="_견적서(040713)" xfId="6629"/>
    <cellStyle name="_견적서(한국경제정책연구소)-20050128" xfId="6630"/>
    <cellStyle name="_견적서_모바일경기-정현창" xfId="6631"/>
    <cellStyle name="_견적서-클래러스-경기도청-이정환이사님-SUN 480.xls" xfId="6632"/>
    <cellStyle name="_견적요청자료(일위대가)(1)" xfId="6633"/>
    <cellStyle name="_결과" xfId="6634"/>
    <cellStyle name="_결재문서 정보공개시스템" xfId="6635"/>
    <cellStyle name="_경기산림전시관전기공사" xfId="6636"/>
    <cellStyle name="_경남유통CCTV(040302)최종" xfId="6637"/>
    <cellStyle name="_경남지역본부-" xfId="6638"/>
    <cellStyle name="_경북031002" xfId="6639"/>
    <cellStyle name="_경북지역본부-" xfId="6640"/>
    <cellStyle name="_경찰역사관-시공테크" xfId="6641"/>
    <cellStyle name="_경찰역사관-에덴" xfId="6642"/>
    <cellStyle name="_계중기(051216)" xfId="6643"/>
    <cellStyle name="_고객서비스모니터링" xfId="6644"/>
    <cellStyle name="_고려양산물금내역" xfId="6645"/>
    <cellStyle name="_고모#1(1000일반)" xfId="6646"/>
    <cellStyle name="_고속국도 ITS 유지관리(충청본부-최종)" xfId="6647"/>
    <cellStyle name="_고압나트륨안정기(최종)" xfId="6648"/>
    <cellStyle name="_골조공사" xfId="6649"/>
    <cellStyle name="_골조내역" xfId="6650"/>
    <cellStyle name="_공정표" xfId="6651"/>
    <cellStyle name="_과학기술 온라인 정책홍보 포털사이트 구축" xfId="6652"/>
    <cellStyle name="_과학문화재단_견적0506301" xfId="6653"/>
    <cellStyle name="_과학의 날 행사용 영상물제작" xfId="6654"/>
    <cellStyle name="_관동마을" xfId="6655"/>
    <cellStyle name="_관동마을_!1공구구조물내역서적용수량" xfId="6656"/>
    <cellStyle name="_관동마을_1공구깨기" xfId="6657"/>
    <cellStyle name="_관동마을_1공구배수문" xfId="6658"/>
    <cellStyle name="_관동마을_2공구배수관" xfId="6659"/>
    <cellStyle name="_관동마을_고심2소하천" xfId="6660"/>
    <cellStyle name="_관동마을_고지골 수량산출" xfId="6661"/>
    <cellStyle name="_관동마을_구조물공(장지유현)" xfId="6662"/>
    <cellStyle name="_관동마을_구조물공1" xfId="6663"/>
    <cellStyle name="_관동마을_기존구조물깨기수량" xfId="6664"/>
    <cellStyle name="_관동마을_배수공(대리)" xfId="6665"/>
    <cellStyle name="_관동마을_배수공(덕촌)" xfId="6666"/>
    <cellStyle name="_관동마을_배수공(진호작업-수정)" xfId="6667"/>
    <cellStyle name="_관동마을_배수공1" xfId="6668"/>
    <cellStyle name="_관동마을_배수문(남사)" xfId="6669"/>
    <cellStyle name="_관동마을_셋담세천(석축)" xfId="6670"/>
    <cellStyle name="_관동마을_여항수량" xfId="6671"/>
    <cellStyle name="_관동마을_외동배수로" xfId="6672"/>
    <cellStyle name="_관동마을_운곡천" xfId="6673"/>
    <cellStyle name="_관동마을_윤내배수문" xfId="6674"/>
    <cellStyle name="_관동마을_음촌천 전석및토공" xfId="6675"/>
    <cellStyle name="_관동마을_이룡배수문" xfId="6676"/>
    <cellStyle name="_관동마을_이룡배수문_1" xfId="6677"/>
    <cellStyle name="_관동마을_전체수량" xfId="6678"/>
    <cellStyle name="_관동마을_토공" xfId="6679"/>
    <cellStyle name="_관동마을_토공(월촌발주)" xfId="6680"/>
    <cellStyle name="_관동마을_포장공" xfId="6681"/>
    <cellStyle name="_관동마을_포장횡배수토공" xfId="6682"/>
    <cellStyle name="_광가입자전송장비(FLC)삼성" xfId="6683"/>
    <cellStyle name="_광고물제작협회" xfId="6684"/>
    <cellStyle name="_광고물제작협회_2007년화장로내화물정비설계내역서9(계약)" xfId="6685"/>
    <cellStyle name="_광고물제작협회_안동전통문화콘텐츠박물관전시영상물구축(전시시설물)" xfId="6686"/>
    <cellStyle name="_광고물제작협회_안동전통문화콘텐츠박물관전시영상물구축(전시시설물)_2007년화장로내화물정비설계내역서9(계약)" xfId="6687"/>
    <cellStyle name="_광고물제작협회_안동전통문화콘텐츠박물관전시영상물구축(전시시설물)_장묘문화센터(최종,10.10)" xfId="6688"/>
    <cellStyle name="_광고물제작협회_안동전통문화콘텐츠박물관전시영상물구축(전시시설물)_화장로내화물구매설치내역서(검토분)(10.22)" xfId="6689"/>
    <cellStyle name="_광고물제작협회_원가계산서(화성상록)" xfId="6690"/>
    <cellStyle name="_광고물제작협회_원가계산서(화성상록) (version 1)" xfId="6691"/>
    <cellStyle name="_광고물제작협회_원가계산서(화성상록) (version 1)_2007년화장로내화물정비설계내역서9(계약)" xfId="6692"/>
    <cellStyle name="_광고물제작협회_원가계산서(화성상록) (version 1)_장묘문화센터(최종,10.10)" xfId="6693"/>
    <cellStyle name="_광고물제작협회_원가계산서(화성상록) (version 1)_화장로내화물구매설치내역서(검토분)(10.22)" xfId="6694"/>
    <cellStyle name="_광고물제작협회_원가계산서(화성상록)_2007년화장로내화물정비설계내역서9(계약)" xfId="6695"/>
    <cellStyle name="_광고물제작협회_원가계산서(화성상록)_장묘문화센터(최종,10.10)" xfId="6696"/>
    <cellStyle name="_광고물제작협회_원가계산서(화성상록)_화장로내화물구매설치내역서(검토분)(10.22)" xfId="6697"/>
    <cellStyle name="_광고물제작협회_장묘문화센터(최종,10.10)" xfId="6698"/>
    <cellStyle name="_광고물제작협회_화장로내화물구매설치내역서(검토분)(10.22)" xfId="6699"/>
    <cellStyle name="_광안리내역서(구도)" xfId="6700"/>
    <cellStyle name="_광케이블_SNI_LGCNS_1" xfId="6701"/>
    <cellStyle name="_교육인적자원혁신박람회-전시" xfId="6702"/>
    <cellStyle name="_교육인적자원혁신박람회-행사" xfId="6703"/>
    <cellStyle name="_교통안전시설물설치공" xfId="6704"/>
    <cellStyle name="_구로지사 증축 및 보수공사 2차(최종)-12.16(신규)" xfId="6705"/>
    <cellStyle name="_구로지사 증축 및 보수공사(최종)+개요" xfId="6706"/>
    <cellStyle name="_구영월운간수량1" xfId="6707"/>
    <cellStyle name="_구조물공" xfId="6708"/>
    <cellStyle name="_구조물공_교통안전시설물설치공" xfId="6709"/>
    <cellStyle name="_구조물공_부대공" xfId="6710"/>
    <cellStyle name="_구조물공_부대공(중리)" xfId="6711"/>
    <cellStyle name="_구조물공_부대공1" xfId="6712"/>
    <cellStyle name="_구조물공_폐기물처리량" xfId="6713"/>
    <cellStyle name="_구조물공_포장공" xfId="6714"/>
    <cellStyle name="_구조물공_포장공1" xfId="6715"/>
    <cellStyle name="_구조물공1" xfId="6716"/>
    <cellStyle name="_구조물공4" xfId="6717"/>
    <cellStyle name="_구조물구조변수16공구" xfId="6718"/>
    <cellStyle name="_국도36호선설계예산서" xfId="6719"/>
    <cellStyle name="_국도ITS(소프트웨어)" xfId="6720"/>
    <cellStyle name="_국립남도국악원시각조형물-(조정)" xfId="6721"/>
    <cellStyle name="_국립중앙박물관사인(전시)" xfId="6722"/>
    <cellStyle name="_국수교수량" xfId="6723"/>
    <cellStyle name="_국수교수량_구만교-슬래브수량" xfId="6724"/>
    <cellStyle name="_국수교수량_구만교-슬래브수량_구만교-슬래브수량" xfId="6725"/>
    <cellStyle name="_국수교수량_구만교-슬래브수량_구만교-슬래브수량_내서읍" xfId="6726"/>
    <cellStyle name="_국수교수량_구만교-슬래브수량_구만교-슬래브수량_삼계배수지 방수공사 설계내역서" xfId="6727"/>
    <cellStyle name="_국수교수량_구만교-슬래브수량_구만교-슬래브수량_천기3교-슬래브수량" xfId="6728"/>
    <cellStyle name="_국수교수량_구만교-슬래브수량_구만교-슬래브수량_천기3교-슬래브수량_내서읍" xfId="6729"/>
    <cellStyle name="_국수교수량_구만교-슬래브수량_구만교-슬래브수량_천기3교-슬래브수량_삼계배수지 방수공사 설계내역서" xfId="6730"/>
    <cellStyle name="_국수교수량_구만교-슬래브수량_구만교-슬래브수량_천기3교-슬래브수량_철물보수공사" xfId="6731"/>
    <cellStyle name="_국수교수량_구만교-슬래브수량_구만교-슬래브수량_철물보수공사" xfId="6732"/>
    <cellStyle name="_국수교수량_구만교-슬래브수량_내서읍" xfId="6733"/>
    <cellStyle name="_국수교수량_구만교-슬래브수량_삼계배수지 방수공사 설계내역서" xfId="6734"/>
    <cellStyle name="_국수교수량_구만교-슬래브수량_철물보수공사" xfId="6735"/>
    <cellStyle name="_국수교수량_구조물공" xfId="6736"/>
    <cellStyle name="_국수교수량_내서읍" xfId="6737"/>
    <cellStyle name="_국수교수량_다개하수도" xfId="6738"/>
    <cellStyle name="_국수교수량_삼계배수지 방수공사 설계내역서" xfId="6739"/>
    <cellStyle name="_국수교수량_성덕2교수량" xfId="6740"/>
    <cellStyle name="_국수교수량_성덕2교수량_구만교-슬래브수량" xfId="6741"/>
    <cellStyle name="_국수교수량_성덕2교수량_구만교-슬래브수량_구만교-슬래브수량" xfId="6742"/>
    <cellStyle name="_국수교수량_성덕2교수량_구만교-슬래브수량_구만교-슬래브수량_내서읍" xfId="6743"/>
    <cellStyle name="_국수교수량_성덕2교수량_구만교-슬래브수량_구만교-슬래브수량_삼계배수지 방수공사 설계내역서" xfId="6744"/>
    <cellStyle name="_국수교수량_성덕2교수량_구만교-슬래브수량_구만교-슬래브수량_천기3교-슬래브수량" xfId="6745"/>
    <cellStyle name="_국수교수량_성덕2교수량_구만교-슬래브수량_구만교-슬래브수량_천기3교-슬래브수량_내서읍" xfId="6746"/>
    <cellStyle name="_국수교수량_성덕2교수량_구만교-슬래브수량_구만교-슬래브수량_천기3교-슬래브수량_삼계배수지 방수공사 설계내역서" xfId="6747"/>
    <cellStyle name="_국수교수량_성덕2교수량_구만교-슬래브수량_구만교-슬래브수량_천기3교-슬래브수량_철물보수공사" xfId="6748"/>
    <cellStyle name="_국수교수량_성덕2교수량_구만교-슬래브수량_구만교-슬래브수량_철물보수공사" xfId="6749"/>
    <cellStyle name="_국수교수량_성덕2교수량_구만교-슬래브수량_내서읍" xfId="6750"/>
    <cellStyle name="_국수교수량_성덕2교수량_구만교-슬래브수량_삼계배수지 방수공사 설계내역서" xfId="6751"/>
    <cellStyle name="_국수교수량_성덕2교수량_구만교-슬래브수량_철물보수공사" xfId="6752"/>
    <cellStyle name="_국수교수량_성덕2교수량_내서읍" xfId="6753"/>
    <cellStyle name="_국수교수량_성덕2교수량_삼계배수지 방수공사 설계내역서" xfId="6754"/>
    <cellStyle name="_국수교수량_성덕2교수량_천기3교-슬래브수량" xfId="6755"/>
    <cellStyle name="_국수교수량_성덕2교수량_천기3교-슬래브수량_내서읍" xfId="6756"/>
    <cellStyle name="_국수교수량_성덕2교수량_천기3교-슬래브수량_삼계배수지 방수공사 설계내역서" xfId="6757"/>
    <cellStyle name="_국수교수량_성덕2교수량_천기3교-슬래브수량_철물보수공사" xfId="6758"/>
    <cellStyle name="_국수교수량_성덕2교수량_철물보수공사" xfId="6759"/>
    <cellStyle name="_국수교수량_오당세천수량" xfId="6760"/>
    <cellStyle name="_국수교수량_천기3교-슬래브수량" xfId="6761"/>
    <cellStyle name="_국수교수량_천기3교-슬래브수량_내서읍" xfId="6762"/>
    <cellStyle name="_국수교수량_천기3교-슬래브수량_삼계배수지 방수공사 설계내역서" xfId="6763"/>
    <cellStyle name="_국수교수량_천기3교-슬래브수량_철물보수공사" xfId="6764"/>
    <cellStyle name="_국수교수량_철물보수공사" xfId="6765"/>
    <cellStyle name="_군위내역서(A동)" xfId="6766"/>
    <cellStyle name="_근원거리통신망" xfId="6767"/>
    <cellStyle name="_금산제수량" xfId="6768"/>
    <cellStyle name="_금산제수량(70m)" xfId="6769"/>
    <cellStyle name="_금산제수량(70m)_1호선(우수공)" xfId="6770"/>
    <cellStyle name="_금산제수량(70m)_1호선(우수공)_오수공" xfId="6771"/>
    <cellStyle name="_금산제수량(전체최종)" xfId="6772"/>
    <cellStyle name="_금산제수량(전체최종)_1호선(우수공)" xfId="6773"/>
    <cellStyle name="_금산제수량(전체최종)_1호선(우수공)_오수공" xfId="6774"/>
    <cellStyle name="_금산제수량산출서" xfId="6775"/>
    <cellStyle name="_금산제수량산출서_1호선(우수공)" xfId="6776"/>
    <cellStyle name="_금산제수량산출서_1호선(우수공)_오수공" xfId="6777"/>
    <cellStyle name="_기계전기조경" xfId="6778"/>
    <cellStyle name="_기존+신규추가소프트웨어" xfId="6779"/>
    <cellStyle name="_기초공사" xfId="6780"/>
    <cellStyle name="_기흥4차내역(0922일위)" xfId="6781"/>
    <cellStyle name="_길동생태문화센터전시" xfId="6782"/>
    <cellStyle name="_나노엔텍(임금)" xfId="6783"/>
    <cellStyle name="_나주모형-충무" xfId="6784"/>
    <cellStyle name="_나주사인-충무" xfId="6785"/>
    <cellStyle name="_나주의장" xfId="6786"/>
    <cellStyle name="_난계국악당일위대가" xfId="6787"/>
    <cellStyle name="_난계국악당일위대가_1" xfId="6788"/>
    <cellStyle name="_난계국악당일위대가_2" xfId="6789"/>
    <cellStyle name="_남원국악2층-전기공사" xfId="6790"/>
    <cellStyle name="_남원국악2층-전기공사-수정" xfId="6791"/>
    <cellStyle name="_내역" xfId="6792"/>
    <cellStyle name="_내역(991895-7)" xfId="6793"/>
    <cellStyle name="_내역(991895-7)-01" xfId="6794"/>
    <cellStyle name="_내역(991895-7)-12-3일작업" xfId="6795"/>
    <cellStyle name="_내역(AV)" xfId="6796"/>
    <cellStyle name="_내역-1" xfId="6797"/>
    <cellStyle name="_내역검토결과(토목)" xfId="6798"/>
    <cellStyle name="_내역서" xfId="6799"/>
    <cellStyle name="_내역서(서남권)" xfId="6800"/>
    <cellStyle name="_내역서_ALD SYSTEM" xfId="6801"/>
    <cellStyle name="_내역서_가로등주" xfId="6802"/>
    <cellStyle name="_내역서_사물함(최종)-수정" xfId="6803"/>
    <cellStyle name="_내역서_승강기 및 CRT 감시반(0416)" xfId="6804"/>
    <cellStyle name="_내역서_신기술제품_내식성실험대" xfId="6805"/>
    <cellStyle name="_내역서_전송_물량공수" xfId="6806"/>
    <cellStyle name="_내역서_최종 2. 보도육교 승강기 철구조물 및 외부마감 제작설치-설치" xfId="6807"/>
    <cellStyle name="_내역서_컴퓨터시스템-최종(11.12)" xfId="6808"/>
    <cellStyle name="_내역서_탈수기-제작" xfId="6809"/>
    <cellStyle name="_내역서_학생용사물함9인용외 91종" xfId="6810"/>
    <cellStyle name="_내역서+개요(월배통신)" xfId="6811"/>
    <cellStyle name="_내역서+개요(전기)-6.7(최종)" xfId="6812"/>
    <cellStyle name="_내역서+개요(통신)" xfId="6813"/>
    <cellStyle name="_내역서적용수량" xfId="6814"/>
    <cellStyle name="_내역서적용수량_수량산출서(가야)" xfId="6815"/>
    <cellStyle name="_내역서적용수량_수량산출서(미늘교차로)" xfId="6816"/>
    <cellStyle name="_내역서적용수량_수량산출서(미늘교차로)_Book1" xfId="6817"/>
    <cellStyle name="_내역서적용수량_수량산출서(미늘교차로)_수량산출서(경운)" xfId="6818"/>
    <cellStyle name="_내역서적용수량_수량산출서(미늘교차로)_수량산출서(삼방)" xfId="6819"/>
    <cellStyle name="_내역서적용수량_수량산출서(수남)" xfId="6820"/>
    <cellStyle name="_내역서적용수량_수량산출서(외동)" xfId="6821"/>
    <cellStyle name="_내역서적용수량_수량산출서(외동)_Book1" xfId="6822"/>
    <cellStyle name="_내역서적용수량_수량산출서(외동)_수량산출서(경운)" xfId="6823"/>
    <cellStyle name="_내역서적용수량_수량산출서(외동)_수량산출서(삼방)" xfId="6824"/>
    <cellStyle name="_내역서적용수량_수량산출서(중앙)" xfId="6825"/>
    <cellStyle name="_내역서적용수량_수량산출서(중앙)_Book1" xfId="6826"/>
    <cellStyle name="_내역서적용수량_수량산출서(중앙)_수량산출서(경운)" xfId="6827"/>
    <cellStyle name="_내역서적용수량_수량산출서(중앙)_수량산출서(삼방)" xfId="6828"/>
    <cellStyle name="_내역서합치기7(1).25" xfId="6829"/>
    <cellStyle name="_노천1지구1공구" xfId="6830"/>
    <cellStyle name="_노천1지구2공구" xfId="6831"/>
    <cellStyle name="_노천1지구2공구_구조물공" xfId="6832"/>
    <cellStyle name="_노천1지구2공구_다개하수도" xfId="6833"/>
    <cellStyle name="_노천1지구2공구_오당세천수량" xfId="6834"/>
    <cellStyle name="_노천3지구3공구" xfId="6835"/>
    <cellStyle name="_노후창호개체공사" xfId="6836"/>
    <cellStyle name="_녹래제(금회)" xfId="6837"/>
    <cellStyle name="_농수로3종외-최종" xfId="6838"/>
    <cellStyle name="_단가 산출조서" xfId="6839"/>
    <cellStyle name="_단가,제조노임업데이트(2006.1)" xfId="6840"/>
    <cellStyle name="_단가비교" xfId="6841"/>
    <cellStyle name="_단가표" xfId="6842"/>
    <cellStyle name="_단계천(수량)" xfId="6843"/>
    <cellStyle name="_단계천(수량)_1호선(우수공)" xfId="6844"/>
    <cellStyle name="_단계천(수량)_1호선(우수공)_오수공" xfId="6845"/>
    <cellStyle name="_달천지구" xfId="6846"/>
    <cellStyle name="_대구박물관_내역서" xfId="6847"/>
    <cellStyle name="_대구범어동세대마감자료 (version 1)" xfId="6848"/>
    <cellStyle name="_대암제" xfId="6849"/>
    <cellStyle name="_대전1리" xfId="6850"/>
    <cellStyle name="_대전2리" xfId="6851"/>
    <cellStyle name="_대전교수량집계" xfId="6852"/>
    <cellStyle name="_대전망운용국 대수선 전기공사+개요" xfId="6853"/>
    <cellStyle name="_대한체육회 홈페이지 구축-기능" xfId="6854"/>
    <cellStyle name="_덕례교교량공총괄" xfId="6855"/>
    <cellStyle name="_덕례교교량공총괄_구만교-슬래브수량" xfId="6856"/>
    <cellStyle name="_덕례교교량공총괄_구만교-슬래브수량_구만교-슬래브수량" xfId="6857"/>
    <cellStyle name="_덕례교교량공총괄_구만교-슬래브수량_구만교-슬래브수량_내서읍" xfId="6858"/>
    <cellStyle name="_덕례교교량공총괄_구만교-슬래브수량_구만교-슬래브수량_삼계배수지 방수공사 설계내역서" xfId="6859"/>
    <cellStyle name="_덕례교교량공총괄_구만교-슬래브수량_구만교-슬래브수량_천기3교-슬래브수량" xfId="6860"/>
    <cellStyle name="_덕례교교량공총괄_구만교-슬래브수량_구만교-슬래브수량_천기3교-슬래브수량_내서읍" xfId="6861"/>
    <cellStyle name="_덕례교교량공총괄_구만교-슬래브수량_구만교-슬래브수량_천기3교-슬래브수량_삼계배수지 방수공사 설계내역서" xfId="6862"/>
    <cellStyle name="_덕례교교량공총괄_구만교-슬래브수량_구만교-슬래브수량_천기3교-슬래브수량_철물보수공사" xfId="6863"/>
    <cellStyle name="_덕례교교량공총괄_구만교-슬래브수량_구만교-슬래브수량_철물보수공사" xfId="6864"/>
    <cellStyle name="_덕례교교량공총괄_구만교-슬래브수량_내서읍" xfId="6865"/>
    <cellStyle name="_덕례교교량공총괄_구만교-슬래브수량_삼계배수지 방수공사 설계내역서" xfId="6866"/>
    <cellStyle name="_덕례교교량공총괄_구만교-슬래브수량_철물보수공사" xfId="6867"/>
    <cellStyle name="_덕례교교량공총괄_내서읍" xfId="6868"/>
    <cellStyle name="_덕례교교량공총괄_삼계배수지 방수공사 설계내역서" xfId="6869"/>
    <cellStyle name="_덕례교교량공총괄_천기3교-슬래브수량" xfId="6870"/>
    <cellStyle name="_덕례교교량공총괄_천기3교-슬래브수량_내서읍" xfId="6871"/>
    <cellStyle name="_덕례교교량공총괄_천기3교-슬래브수량_삼계배수지 방수공사 설계내역서" xfId="6872"/>
    <cellStyle name="_덕례교교량공총괄_천기3교-슬래브수량_철물보수공사" xfId="6873"/>
    <cellStyle name="_덕례교교량공총괄_철물보수공사" xfId="6874"/>
    <cellStyle name="_덕천교상부교량공사" xfId="6875"/>
    <cellStyle name="_덕천교상부교량공사_구만교-슬래브수량" xfId="6876"/>
    <cellStyle name="_덕천교상부교량공사_구만교-슬래브수량_구만교-슬래브수량" xfId="6877"/>
    <cellStyle name="_덕천교상부교량공사_구만교-슬래브수량_구만교-슬래브수량_내서읍" xfId="6878"/>
    <cellStyle name="_덕천교상부교량공사_구만교-슬래브수량_구만교-슬래브수량_삼계배수지 방수공사 설계내역서" xfId="6879"/>
    <cellStyle name="_덕천교상부교량공사_구만교-슬래브수량_구만교-슬래브수량_천기3교-슬래브수량" xfId="6880"/>
    <cellStyle name="_덕천교상부교량공사_구만교-슬래브수량_구만교-슬래브수량_천기3교-슬래브수량_내서읍" xfId="6881"/>
    <cellStyle name="_덕천교상부교량공사_구만교-슬래브수량_구만교-슬래브수량_천기3교-슬래브수량_삼계배수지 방수공사 설계내역서" xfId="6882"/>
    <cellStyle name="_덕천교상부교량공사_구만교-슬래브수량_구만교-슬래브수량_천기3교-슬래브수량_철물보수공사" xfId="6883"/>
    <cellStyle name="_덕천교상부교량공사_구만교-슬래브수량_구만교-슬래브수량_철물보수공사" xfId="6884"/>
    <cellStyle name="_덕천교상부교량공사_구만교-슬래브수량_내서읍" xfId="6885"/>
    <cellStyle name="_덕천교상부교량공사_구만교-슬래브수량_삼계배수지 방수공사 설계내역서" xfId="6886"/>
    <cellStyle name="_덕천교상부교량공사_구만교-슬래브수량_철물보수공사" xfId="6887"/>
    <cellStyle name="_덕천교상부교량공사_내서읍" xfId="6888"/>
    <cellStyle name="_덕천교상부교량공사_삼계배수지 방수공사 설계내역서" xfId="6889"/>
    <cellStyle name="_덕천교상부교량공사_천기3교-슬래브수량" xfId="6890"/>
    <cellStyle name="_덕천교상부교량공사_천기3교-슬래브수량_내서읍" xfId="6891"/>
    <cellStyle name="_덕천교상부교량공사_천기3교-슬래브수량_삼계배수지 방수공사 설계내역서" xfId="6892"/>
    <cellStyle name="_덕천교상부교량공사_천기3교-슬래브수량_철물보수공사" xfId="6893"/>
    <cellStyle name="_덕천교상부교량공사_철물보수공사" xfId="6894"/>
    <cellStyle name="_도곡1교 교대 수량" xfId="6895"/>
    <cellStyle name="_도곡1교 교대 수량_3.1제1배수통관(시례우안3제)" xfId="6896"/>
    <cellStyle name="_도곡1교 교대 수량_3.1제1배수통관(시례우안3제)_3.1. 1배수통관(장현우안제)" xfId="6897"/>
    <cellStyle name="_도곡1교 교대 수량_3.1제1배수통관(시례우안3제)_3.1. 1배수통관(장현우안제)_내서읍" xfId="6898"/>
    <cellStyle name="_도곡1교 교대 수량_3.1제1배수통관(시례우안3제)_3.1. 1배수통관(장현우안제)_삼계배수지 방수공사 설계내역서" xfId="6899"/>
    <cellStyle name="_도곡1교 교대 수량_3.1제1배수통관(시례우안3제)_3.1. 1배수통관(장현우안제)_철물보수공사" xfId="6900"/>
    <cellStyle name="_도곡1교 교대 수량_3.1제1배수통관(시례우안3제)_내서읍" xfId="6901"/>
    <cellStyle name="_도곡1교 교대 수량_3.1제1배수통관(시례우안3제)_삼계배수지 방수공사 설계내역서" xfId="6902"/>
    <cellStyle name="_도곡1교 교대 수량_3.1제1배수통관(시례우안3제)_철물보수공사" xfId="6903"/>
    <cellStyle name="_도곡1교 교대 수량_3.2 제2배수통관" xfId="6904"/>
    <cellStyle name="_도곡1교 교대 수량_3.2 제2배수통관_3.1. 1배수통관(장현우안제)" xfId="6905"/>
    <cellStyle name="_도곡1교 교대 수량_3.2 제2배수통관_3.1. 1배수통관(장현우안제)_내서읍" xfId="6906"/>
    <cellStyle name="_도곡1교 교대 수량_3.2 제2배수통관_3.1. 1배수통관(장현우안제)_삼계배수지 방수공사 설계내역서" xfId="6907"/>
    <cellStyle name="_도곡1교 교대 수량_3.2 제2배수통관_3.1. 1배수통관(장현우안제)_철물보수공사" xfId="6908"/>
    <cellStyle name="_도곡1교 교대 수량_3.2 제2배수통관_내서읍" xfId="6909"/>
    <cellStyle name="_도곡1교 교대 수량_3.2 제2배수통관_삼계배수지 방수공사 설계내역서" xfId="6910"/>
    <cellStyle name="_도곡1교 교대 수량_3.2 제2배수통관_철물보수공사" xfId="6911"/>
    <cellStyle name="_도곡1교 교대 수량_3.2.1 제1배수통관(장현좌안제)" xfId="6912"/>
    <cellStyle name="_도곡1교 교대 수량_3.2.1 제1배수통관(장현좌안제)_내서읍" xfId="6913"/>
    <cellStyle name="_도곡1교 교대 수량_3.2.1 제1배수통관(장현좌안제)_삼계배수지 방수공사 설계내역서" xfId="6914"/>
    <cellStyle name="_도곡1교 교대 수량_3.2.1 제1배수통관(장현좌안제)_철물보수공사" xfId="6915"/>
    <cellStyle name="_도곡1교 교대 수량_구조물공" xfId="6916"/>
    <cellStyle name="_도곡1교 교대 수량_내서읍" xfId="6917"/>
    <cellStyle name="_도곡1교 교대 수량_다개하수도" xfId="6918"/>
    <cellStyle name="_도곡1교 교대 수량_삼계배수지 방수공사 설계내역서" xfId="6919"/>
    <cellStyle name="_도곡1교 교대 수량_암거수량" xfId="6920"/>
    <cellStyle name="_도곡1교 교대 수량_암거수량(2)" xfId="6921"/>
    <cellStyle name="_도곡1교 교대 수량_암거수량(2)_3.1제1배수통관(시례우안3제)" xfId="6922"/>
    <cellStyle name="_도곡1교 교대 수량_암거수량(2)_3.1제1배수통관(시례우안3제)_3.1. 1배수통관(장현우안제)" xfId="6923"/>
    <cellStyle name="_도곡1교 교대 수량_암거수량(2)_3.1제1배수통관(시례우안3제)_3.1. 1배수통관(장현우안제)_내서읍" xfId="6924"/>
    <cellStyle name="_도곡1교 교대 수량_암거수량(2)_3.1제1배수통관(시례우안3제)_3.1. 1배수통관(장현우안제)_삼계배수지 방수공사 설계내역서" xfId="6925"/>
    <cellStyle name="_도곡1교 교대 수량_암거수량(2)_3.1제1배수통관(시례우안3제)_3.1. 1배수통관(장현우안제)_철물보수공사" xfId="6926"/>
    <cellStyle name="_도곡1교 교대 수량_암거수량(2)_3.1제1배수통관(시례우안3제)_내서읍" xfId="6927"/>
    <cellStyle name="_도곡1교 교대 수량_암거수량(2)_3.1제1배수통관(시례우안3제)_삼계배수지 방수공사 설계내역서" xfId="6928"/>
    <cellStyle name="_도곡1교 교대 수량_암거수량(2)_3.1제1배수통관(시례우안3제)_철물보수공사" xfId="6929"/>
    <cellStyle name="_도곡1교 교대 수량_암거수량(2)_3.2 제2배수통관" xfId="6930"/>
    <cellStyle name="_도곡1교 교대 수량_암거수량(2)_3.2 제2배수통관_3.1. 1배수통관(장현우안제)" xfId="6931"/>
    <cellStyle name="_도곡1교 교대 수량_암거수량(2)_3.2 제2배수통관_3.1. 1배수통관(장현우안제)_내서읍" xfId="6932"/>
    <cellStyle name="_도곡1교 교대 수량_암거수량(2)_3.2 제2배수통관_3.1. 1배수통관(장현우안제)_삼계배수지 방수공사 설계내역서" xfId="6933"/>
    <cellStyle name="_도곡1교 교대 수량_암거수량(2)_3.2 제2배수통관_3.1. 1배수통관(장현우안제)_철물보수공사" xfId="6934"/>
    <cellStyle name="_도곡1교 교대 수량_암거수량(2)_3.2 제2배수통관_내서읍" xfId="6935"/>
    <cellStyle name="_도곡1교 교대 수량_암거수량(2)_3.2 제2배수통관_삼계배수지 방수공사 설계내역서" xfId="6936"/>
    <cellStyle name="_도곡1교 교대 수량_암거수량(2)_3.2 제2배수통관_철물보수공사" xfId="6937"/>
    <cellStyle name="_도곡1교 교대 수량_암거수량(2)_3.2.1 제1배수통관(장현좌안제)" xfId="6938"/>
    <cellStyle name="_도곡1교 교대 수량_암거수량(2)_3.2.1 제1배수통관(장현좌안제)_내서읍" xfId="6939"/>
    <cellStyle name="_도곡1교 교대 수량_암거수량(2)_3.2.1 제1배수통관(장현좌안제)_삼계배수지 방수공사 설계내역서" xfId="6940"/>
    <cellStyle name="_도곡1교 교대 수량_암거수량(2)_3.2.1 제1배수통관(장현좌안제)_철물보수공사" xfId="6941"/>
    <cellStyle name="_도곡1교 교대 수량_암거수량(2)_내서읍" xfId="6942"/>
    <cellStyle name="_도곡1교 교대 수량_암거수량(2)_삼계배수지 방수공사 설계내역서" xfId="6943"/>
    <cellStyle name="_도곡1교 교대 수량_암거수량(2)_철물보수공사" xfId="6944"/>
    <cellStyle name="_도곡1교 교대 수량_암거수량_3.1제1배수통관(시례우안3제)" xfId="6945"/>
    <cellStyle name="_도곡1교 교대 수량_암거수량_3.1제1배수통관(시례우안3제)_3.1. 1배수통관(장현우안제)" xfId="6946"/>
    <cellStyle name="_도곡1교 교대 수량_암거수량_3.1제1배수통관(시례우안3제)_3.1. 1배수통관(장현우안제)_내서읍" xfId="6947"/>
    <cellStyle name="_도곡1교 교대 수량_암거수량_3.1제1배수통관(시례우안3제)_3.1. 1배수통관(장현우안제)_삼계배수지 방수공사 설계내역서" xfId="6948"/>
    <cellStyle name="_도곡1교 교대 수량_암거수량_3.1제1배수통관(시례우안3제)_3.1. 1배수통관(장현우안제)_철물보수공사" xfId="6949"/>
    <cellStyle name="_도곡1교 교대 수량_암거수량_3.1제1배수통관(시례우안3제)_내서읍" xfId="6950"/>
    <cellStyle name="_도곡1교 교대 수량_암거수량_3.1제1배수통관(시례우안3제)_삼계배수지 방수공사 설계내역서" xfId="6951"/>
    <cellStyle name="_도곡1교 교대 수량_암거수량_3.1제1배수통관(시례우안3제)_철물보수공사" xfId="6952"/>
    <cellStyle name="_도곡1교 교대 수량_암거수량_3.2 제2배수통관" xfId="6953"/>
    <cellStyle name="_도곡1교 교대 수량_암거수량_3.2 제2배수통관_3.1. 1배수통관(장현우안제)" xfId="6954"/>
    <cellStyle name="_도곡1교 교대 수량_암거수량_3.2 제2배수통관_3.1. 1배수통관(장현우안제)_내서읍" xfId="6955"/>
    <cellStyle name="_도곡1교 교대 수량_암거수량_3.2 제2배수통관_3.1. 1배수통관(장현우안제)_삼계배수지 방수공사 설계내역서" xfId="6956"/>
    <cellStyle name="_도곡1교 교대 수량_암거수량_3.2 제2배수통관_3.1. 1배수통관(장현우안제)_철물보수공사" xfId="6957"/>
    <cellStyle name="_도곡1교 교대 수량_암거수량_3.2 제2배수통관_내서읍" xfId="6958"/>
    <cellStyle name="_도곡1교 교대 수량_암거수량_3.2 제2배수통관_삼계배수지 방수공사 설계내역서" xfId="6959"/>
    <cellStyle name="_도곡1교 교대 수량_암거수량_3.2 제2배수통관_철물보수공사" xfId="6960"/>
    <cellStyle name="_도곡1교 교대 수량_암거수량_3.2.1 제1배수통관(장현좌안제)" xfId="6961"/>
    <cellStyle name="_도곡1교 교대 수량_암거수량_3.2.1 제1배수통관(장현좌안제)_내서읍" xfId="6962"/>
    <cellStyle name="_도곡1교 교대 수량_암거수량_3.2.1 제1배수통관(장현좌안제)_삼계배수지 방수공사 설계내역서" xfId="6963"/>
    <cellStyle name="_도곡1교 교대 수량_암거수량_3.2.1 제1배수통관(장현좌안제)_철물보수공사" xfId="6964"/>
    <cellStyle name="_도곡1교 교대 수량_암거수량_내서읍" xfId="6965"/>
    <cellStyle name="_도곡1교 교대 수량_암거수량_삼계배수지 방수공사 설계내역서" xfId="6966"/>
    <cellStyle name="_도곡1교 교대 수량_암거수량_철물보수공사" xfId="6967"/>
    <cellStyle name="_도곡1교 교대 수량_오당세천수량" xfId="6968"/>
    <cellStyle name="_도곡1교 교대 수량_철물보수공사" xfId="6969"/>
    <cellStyle name="_도곡1교 교대(시점) 수량" xfId="6970"/>
    <cellStyle name="_도곡1교 교대(시점) 수량_3.1제1배수통관(시례우안3제)" xfId="6971"/>
    <cellStyle name="_도곡1교 교대(시점) 수량_3.1제1배수통관(시례우안3제)_3.1. 1배수통관(장현우안제)" xfId="6972"/>
    <cellStyle name="_도곡1교 교대(시점) 수량_3.1제1배수통관(시례우안3제)_3.1. 1배수통관(장현우안제)_내서읍" xfId="6973"/>
    <cellStyle name="_도곡1교 교대(시점) 수량_3.1제1배수통관(시례우안3제)_3.1. 1배수통관(장현우안제)_삼계배수지 방수공사 설계내역서" xfId="6974"/>
    <cellStyle name="_도곡1교 교대(시점) 수량_3.1제1배수통관(시례우안3제)_3.1. 1배수통관(장현우안제)_철물보수공사" xfId="6975"/>
    <cellStyle name="_도곡1교 교대(시점) 수량_3.1제1배수통관(시례우안3제)_내서읍" xfId="6976"/>
    <cellStyle name="_도곡1교 교대(시점) 수량_3.1제1배수통관(시례우안3제)_삼계배수지 방수공사 설계내역서" xfId="6977"/>
    <cellStyle name="_도곡1교 교대(시점) 수량_3.1제1배수통관(시례우안3제)_철물보수공사" xfId="6978"/>
    <cellStyle name="_도곡1교 교대(시점) 수량_3.2 제2배수통관" xfId="6979"/>
    <cellStyle name="_도곡1교 교대(시점) 수량_3.2 제2배수통관_3.1. 1배수통관(장현우안제)" xfId="6980"/>
    <cellStyle name="_도곡1교 교대(시점) 수량_3.2 제2배수통관_3.1. 1배수통관(장현우안제)_내서읍" xfId="6981"/>
    <cellStyle name="_도곡1교 교대(시점) 수량_3.2 제2배수통관_3.1. 1배수통관(장현우안제)_삼계배수지 방수공사 설계내역서" xfId="6982"/>
    <cellStyle name="_도곡1교 교대(시점) 수량_3.2 제2배수통관_3.1. 1배수통관(장현우안제)_철물보수공사" xfId="6983"/>
    <cellStyle name="_도곡1교 교대(시점) 수량_3.2 제2배수통관_내서읍" xfId="6984"/>
    <cellStyle name="_도곡1교 교대(시점) 수량_3.2 제2배수통관_삼계배수지 방수공사 설계내역서" xfId="6985"/>
    <cellStyle name="_도곡1교 교대(시점) 수량_3.2 제2배수통관_철물보수공사" xfId="6986"/>
    <cellStyle name="_도곡1교 교대(시점) 수량_3.2.1 제1배수통관(장현좌안제)" xfId="6987"/>
    <cellStyle name="_도곡1교 교대(시점) 수량_3.2.1 제1배수통관(장현좌안제)_내서읍" xfId="6988"/>
    <cellStyle name="_도곡1교 교대(시점) 수량_3.2.1 제1배수통관(장현좌안제)_삼계배수지 방수공사 설계내역서" xfId="6989"/>
    <cellStyle name="_도곡1교 교대(시점) 수량_3.2.1 제1배수통관(장현좌안제)_철물보수공사" xfId="6990"/>
    <cellStyle name="_도곡1교 교대(시점) 수량_구조물공" xfId="6991"/>
    <cellStyle name="_도곡1교 교대(시점) 수량_내서읍" xfId="6992"/>
    <cellStyle name="_도곡1교 교대(시점) 수량_다개하수도" xfId="6993"/>
    <cellStyle name="_도곡1교 교대(시점) 수량_삼계배수지 방수공사 설계내역서" xfId="6994"/>
    <cellStyle name="_도곡1교 교대(시점) 수량_암거수량" xfId="6995"/>
    <cellStyle name="_도곡1교 교대(시점) 수량_암거수량(2)" xfId="6996"/>
    <cellStyle name="_도곡1교 교대(시점) 수량_암거수량(2)_3.1제1배수통관(시례우안3제)" xfId="6997"/>
    <cellStyle name="_도곡1교 교대(시점) 수량_암거수량(2)_3.1제1배수통관(시례우안3제)_3.1. 1배수통관(장현우안제)" xfId="6998"/>
    <cellStyle name="_도곡1교 교대(시점) 수량_암거수량(2)_3.1제1배수통관(시례우안3제)_3.1. 1배수통관(장현우안제)_내서읍" xfId="6999"/>
    <cellStyle name="_도곡1교 교대(시점) 수량_암거수량(2)_3.1제1배수통관(시례우안3제)_3.1. 1배수통관(장현우안제)_삼계배수지 방수공사 설계내역서" xfId="7000"/>
    <cellStyle name="_도곡1교 교대(시점) 수량_암거수량(2)_3.1제1배수통관(시례우안3제)_3.1. 1배수통관(장현우안제)_철물보수공사" xfId="7001"/>
    <cellStyle name="_도곡1교 교대(시점) 수량_암거수량(2)_3.1제1배수통관(시례우안3제)_내서읍" xfId="7002"/>
    <cellStyle name="_도곡1교 교대(시점) 수량_암거수량(2)_3.1제1배수통관(시례우안3제)_삼계배수지 방수공사 설계내역서" xfId="7003"/>
    <cellStyle name="_도곡1교 교대(시점) 수량_암거수량(2)_3.1제1배수통관(시례우안3제)_철물보수공사" xfId="7004"/>
    <cellStyle name="_도곡1교 교대(시점) 수량_암거수량(2)_3.2 제2배수통관" xfId="7005"/>
    <cellStyle name="_도곡1교 교대(시점) 수량_암거수량(2)_3.2 제2배수통관_3.1. 1배수통관(장현우안제)" xfId="7006"/>
    <cellStyle name="_도곡1교 교대(시점) 수량_암거수량(2)_3.2 제2배수통관_3.1. 1배수통관(장현우안제)_내서읍" xfId="7007"/>
    <cellStyle name="_도곡1교 교대(시점) 수량_암거수량(2)_3.2 제2배수통관_3.1. 1배수통관(장현우안제)_삼계배수지 방수공사 설계내역서" xfId="7008"/>
    <cellStyle name="_도곡1교 교대(시점) 수량_암거수량(2)_3.2 제2배수통관_3.1. 1배수통관(장현우안제)_철물보수공사" xfId="7009"/>
    <cellStyle name="_도곡1교 교대(시점) 수량_암거수량(2)_3.2 제2배수통관_내서읍" xfId="7010"/>
    <cellStyle name="_도곡1교 교대(시점) 수량_암거수량(2)_3.2 제2배수통관_삼계배수지 방수공사 설계내역서" xfId="7011"/>
    <cellStyle name="_도곡1교 교대(시점) 수량_암거수량(2)_3.2 제2배수통관_철물보수공사" xfId="7012"/>
    <cellStyle name="_도곡1교 교대(시점) 수량_암거수량(2)_3.2.1 제1배수통관(장현좌안제)" xfId="7013"/>
    <cellStyle name="_도곡1교 교대(시점) 수량_암거수량(2)_3.2.1 제1배수통관(장현좌안제)_내서읍" xfId="7014"/>
    <cellStyle name="_도곡1교 교대(시점) 수량_암거수량(2)_3.2.1 제1배수통관(장현좌안제)_삼계배수지 방수공사 설계내역서" xfId="7015"/>
    <cellStyle name="_도곡1교 교대(시점) 수량_암거수량(2)_3.2.1 제1배수통관(장현좌안제)_철물보수공사" xfId="7016"/>
    <cellStyle name="_도곡1교 교대(시점) 수량_암거수량(2)_내서읍" xfId="7017"/>
    <cellStyle name="_도곡1교 교대(시점) 수량_암거수량(2)_삼계배수지 방수공사 설계내역서" xfId="7018"/>
    <cellStyle name="_도곡1교 교대(시점) 수량_암거수량(2)_철물보수공사" xfId="7019"/>
    <cellStyle name="_도곡1교 교대(시점) 수량_암거수량_3.1제1배수통관(시례우안3제)" xfId="7020"/>
    <cellStyle name="_도곡1교 교대(시점) 수량_암거수량_3.1제1배수통관(시례우안3제)_3.1. 1배수통관(장현우안제)" xfId="7021"/>
    <cellStyle name="_도곡1교 교대(시점) 수량_암거수량_3.1제1배수통관(시례우안3제)_3.1. 1배수통관(장현우안제)_내서읍" xfId="7022"/>
    <cellStyle name="_도곡1교 교대(시점) 수량_암거수량_3.1제1배수통관(시례우안3제)_3.1. 1배수통관(장현우안제)_삼계배수지 방수공사 설계내역서" xfId="7023"/>
    <cellStyle name="_도곡1교 교대(시점) 수량_암거수량_3.1제1배수통관(시례우안3제)_3.1. 1배수통관(장현우안제)_철물보수공사" xfId="7024"/>
    <cellStyle name="_도곡1교 교대(시점) 수량_암거수량_3.1제1배수통관(시례우안3제)_내서읍" xfId="7025"/>
    <cellStyle name="_도곡1교 교대(시점) 수량_암거수량_3.1제1배수통관(시례우안3제)_삼계배수지 방수공사 설계내역서" xfId="7026"/>
    <cellStyle name="_도곡1교 교대(시점) 수량_암거수량_3.1제1배수통관(시례우안3제)_철물보수공사" xfId="7027"/>
    <cellStyle name="_도곡1교 교대(시점) 수량_암거수량_3.2 제2배수통관" xfId="7028"/>
    <cellStyle name="_도곡1교 교대(시점) 수량_암거수량_3.2 제2배수통관_3.1. 1배수통관(장현우안제)" xfId="7029"/>
    <cellStyle name="_도곡1교 교대(시점) 수량_암거수량_3.2 제2배수통관_3.1. 1배수통관(장현우안제)_내서읍" xfId="7030"/>
    <cellStyle name="_도곡1교 교대(시점) 수량_암거수량_3.2 제2배수통관_3.1. 1배수통관(장현우안제)_삼계배수지 방수공사 설계내역서" xfId="7031"/>
    <cellStyle name="_도곡1교 교대(시점) 수량_암거수량_3.2 제2배수통관_3.1. 1배수통관(장현우안제)_철물보수공사" xfId="7032"/>
    <cellStyle name="_도곡1교 교대(시점) 수량_암거수량_3.2 제2배수통관_내서읍" xfId="7033"/>
    <cellStyle name="_도곡1교 교대(시점) 수량_암거수량_3.2 제2배수통관_삼계배수지 방수공사 설계내역서" xfId="7034"/>
    <cellStyle name="_도곡1교 교대(시점) 수량_암거수량_3.2 제2배수통관_철물보수공사" xfId="7035"/>
    <cellStyle name="_도곡1교 교대(시점) 수량_암거수량_3.2.1 제1배수통관(장현좌안제)" xfId="7036"/>
    <cellStyle name="_도곡1교 교대(시점) 수량_암거수량_3.2.1 제1배수통관(장현좌안제)_내서읍" xfId="7037"/>
    <cellStyle name="_도곡1교 교대(시점) 수량_암거수량_3.2.1 제1배수통관(장현좌안제)_삼계배수지 방수공사 설계내역서" xfId="7038"/>
    <cellStyle name="_도곡1교 교대(시점) 수량_암거수량_3.2.1 제1배수통관(장현좌안제)_철물보수공사" xfId="7039"/>
    <cellStyle name="_도곡1교 교대(시점) 수량_암거수량_내서읍" xfId="7040"/>
    <cellStyle name="_도곡1교 교대(시점) 수량_암거수량_삼계배수지 방수공사 설계내역서" xfId="7041"/>
    <cellStyle name="_도곡1교 교대(시점) 수량_암거수량_철물보수공사" xfId="7042"/>
    <cellStyle name="_도곡1교 교대(시점) 수량_오당세천수량" xfId="7043"/>
    <cellStyle name="_도곡1교 교대(시점) 수량_철물보수공사" xfId="7044"/>
    <cellStyle name="_도곡1교 하부공 수량" xfId="7045"/>
    <cellStyle name="_도곡1교 하부공 수량_3.1제1배수통관(시례우안3제)" xfId="7046"/>
    <cellStyle name="_도곡1교 하부공 수량_3.1제1배수통관(시례우안3제)_3.1. 1배수통관(장현우안제)" xfId="7047"/>
    <cellStyle name="_도곡1교 하부공 수량_3.1제1배수통관(시례우안3제)_3.1. 1배수통관(장현우안제)_내서읍" xfId="7048"/>
    <cellStyle name="_도곡1교 하부공 수량_3.1제1배수통관(시례우안3제)_3.1. 1배수통관(장현우안제)_삼계배수지 방수공사 설계내역서" xfId="7049"/>
    <cellStyle name="_도곡1교 하부공 수량_3.1제1배수통관(시례우안3제)_3.1. 1배수통관(장현우안제)_철물보수공사" xfId="7050"/>
    <cellStyle name="_도곡1교 하부공 수량_3.1제1배수통관(시례우안3제)_내서읍" xfId="7051"/>
    <cellStyle name="_도곡1교 하부공 수량_3.1제1배수통관(시례우안3제)_삼계배수지 방수공사 설계내역서" xfId="7052"/>
    <cellStyle name="_도곡1교 하부공 수량_3.1제1배수통관(시례우안3제)_철물보수공사" xfId="7053"/>
    <cellStyle name="_도곡1교 하부공 수량_3.2 제2배수통관" xfId="7054"/>
    <cellStyle name="_도곡1교 하부공 수량_3.2 제2배수통관_3.1. 1배수통관(장현우안제)" xfId="7055"/>
    <cellStyle name="_도곡1교 하부공 수량_3.2 제2배수통관_3.1. 1배수통관(장현우안제)_내서읍" xfId="7056"/>
    <cellStyle name="_도곡1교 하부공 수량_3.2 제2배수통관_3.1. 1배수통관(장현우안제)_삼계배수지 방수공사 설계내역서" xfId="7057"/>
    <cellStyle name="_도곡1교 하부공 수량_3.2 제2배수통관_3.1. 1배수통관(장현우안제)_철물보수공사" xfId="7058"/>
    <cellStyle name="_도곡1교 하부공 수량_3.2 제2배수통관_내서읍" xfId="7059"/>
    <cellStyle name="_도곡1교 하부공 수량_3.2 제2배수통관_삼계배수지 방수공사 설계내역서" xfId="7060"/>
    <cellStyle name="_도곡1교 하부공 수량_3.2 제2배수통관_철물보수공사" xfId="7061"/>
    <cellStyle name="_도곡1교 하부공 수량_3.2.1 제1배수통관(장현좌안제)" xfId="7062"/>
    <cellStyle name="_도곡1교 하부공 수량_3.2.1 제1배수통관(장현좌안제)_내서읍" xfId="7063"/>
    <cellStyle name="_도곡1교 하부공 수량_3.2.1 제1배수통관(장현좌안제)_삼계배수지 방수공사 설계내역서" xfId="7064"/>
    <cellStyle name="_도곡1교 하부공 수량_3.2.1 제1배수통관(장현좌안제)_철물보수공사" xfId="7065"/>
    <cellStyle name="_도곡1교 하부공 수량_구조물공" xfId="7066"/>
    <cellStyle name="_도곡1교 하부공 수량_내서읍" xfId="7067"/>
    <cellStyle name="_도곡1교 하부공 수량_다개하수도" xfId="7068"/>
    <cellStyle name="_도곡1교 하부공 수량_삼계배수지 방수공사 설계내역서" xfId="7069"/>
    <cellStyle name="_도곡1교 하부공 수량_암거수량" xfId="7070"/>
    <cellStyle name="_도곡1교 하부공 수량_암거수량(2)" xfId="7071"/>
    <cellStyle name="_도곡1교 하부공 수량_암거수량(2)_3.1제1배수통관(시례우안3제)" xfId="7072"/>
    <cellStyle name="_도곡1교 하부공 수량_암거수량(2)_3.1제1배수통관(시례우안3제)_3.1. 1배수통관(장현우안제)" xfId="7073"/>
    <cellStyle name="_도곡1교 하부공 수량_암거수량(2)_3.1제1배수통관(시례우안3제)_3.1. 1배수통관(장현우안제)_내서읍" xfId="7074"/>
    <cellStyle name="_도곡1교 하부공 수량_암거수량(2)_3.1제1배수통관(시례우안3제)_3.1. 1배수통관(장현우안제)_삼계배수지 방수공사 설계내역서" xfId="7075"/>
    <cellStyle name="_도곡1교 하부공 수량_암거수량(2)_3.1제1배수통관(시례우안3제)_3.1. 1배수통관(장현우안제)_철물보수공사" xfId="7076"/>
    <cellStyle name="_도곡1교 하부공 수량_암거수량(2)_3.1제1배수통관(시례우안3제)_내서읍" xfId="7077"/>
    <cellStyle name="_도곡1교 하부공 수량_암거수량(2)_3.1제1배수통관(시례우안3제)_삼계배수지 방수공사 설계내역서" xfId="7078"/>
    <cellStyle name="_도곡1교 하부공 수량_암거수량(2)_3.1제1배수통관(시례우안3제)_철물보수공사" xfId="7079"/>
    <cellStyle name="_도곡1교 하부공 수량_암거수량(2)_3.2 제2배수통관" xfId="7080"/>
    <cellStyle name="_도곡1교 하부공 수량_암거수량(2)_3.2 제2배수통관_3.1. 1배수통관(장현우안제)" xfId="7081"/>
    <cellStyle name="_도곡1교 하부공 수량_암거수량(2)_3.2 제2배수통관_3.1. 1배수통관(장현우안제)_내서읍" xfId="7082"/>
    <cellStyle name="_도곡1교 하부공 수량_암거수량(2)_3.2 제2배수통관_3.1. 1배수통관(장현우안제)_삼계배수지 방수공사 설계내역서" xfId="7083"/>
    <cellStyle name="_도곡1교 하부공 수량_암거수량(2)_3.2 제2배수통관_3.1. 1배수통관(장현우안제)_철물보수공사" xfId="7084"/>
    <cellStyle name="_도곡1교 하부공 수량_암거수량(2)_3.2 제2배수통관_내서읍" xfId="7085"/>
    <cellStyle name="_도곡1교 하부공 수량_암거수량(2)_3.2 제2배수통관_삼계배수지 방수공사 설계내역서" xfId="7086"/>
    <cellStyle name="_도곡1교 하부공 수량_암거수량(2)_3.2 제2배수통관_철물보수공사" xfId="7087"/>
    <cellStyle name="_도곡1교 하부공 수량_암거수량(2)_3.2.1 제1배수통관(장현좌안제)" xfId="7088"/>
    <cellStyle name="_도곡1교 하부공 수량_암거수량(2)_3.2.1 제1배수통관(장현좌안제)_내서읍" xfId="7089"/>
    <cellStyle name="_도곡1교 하부공 수량_암거수량(2)_3.2.1 제1배수통관(장현좌안제)_삼계배수지 방수공사 설계내역서" xfId="7090"/>
    <cellStyle name="_도곡1교 하부공 수량_암거수량(2)_3.2.1 제1배수통관(장현좌안제)_철물보수공사" xfId="7091"/>
    <cellStyle name="_도곡1교 하부공 수량_암거수량(2)_내서읍" xfId="7092"/>
    <cellStyle name="_도곡1교 하부공 수량_암거수량(2)_삼계배수지 방수공사 설계내역서" xfId="7093"/>
    <cellStyle name="_도곡1교 하부공 수량_암거수량(2)_철물보수공사" xfId="7094"/>
    <cellStyle name="_도곡1교 하부공 수량_암거수량_3.1제1배수통관(시례우안3제)" xfId="7095"/>
    <cellStyle name="_도곡1교 하부공 수량_암거수량_3.1제1배수통관(시례우안3제)_3.1. 1배수통관(장현우안제)" xfId="7096"/>
    <cellStyle name="_도곡1교 하부공 수량_암거수량_3.1제1배수통관(시례우안3제)_3.1. 1배수통관(장현우안제)_내서읍" xfId="7097"/>
    <cellStyle name="_도곡1교 하부공 수량_암거수량_3.1제1배수통관(시례우안3제)_3.1. 1배수통관(장현우안제)_삼계배수지 방수공사 설계내역서" xfId="7098"/>
    <cellStyle name="_도곡1교 하부공 수량_암거수량_3.1제1배수통관(시례우안3제)_3.1. 1배수통관(장현우안제)_철물보수공사" xfId="7099"/>
    <cellStyle name="_도곡1교 하부공 수량_암거수량_3.1제1배수통관(시례우안3제)_내서읍" xfId="7100"/>
    <cellStyle name="_도곡1교 하부공 수량_암거수량_3.1제1배수통관(시례우안3제)_삼계배수지 방수공사 설계내역서" xfId="7101"/>
    <cellStyle name="_도곡1교 하부공 수량_암거수량_3.1제1배수통관(시례우안3제)_철물보수공사" xfId="7102"/>
    <cellStyle name="_도곡1교 하부공 수량_암거수량_3.2 제2배수통관" xfId="7103"/>
    <cellStyle name="_도곡1교 하부공 수량_암거수량_3.2 제2배수통관_3.1. 1배수통관(장현우안제)" xfId="7104"/>
    <cellStyle name="_도곡1교 하부공 수량_암거수량_3.2 제2배수통관_3.1. 1배수통관(장현우안제)_내서읍" xfId="7105"/>
    <cellStyle name="_도곡1교 하부공 수량_암거수량_3.2 제2배수통관_3.1. 1배수통관(장현우안제)_삼계배수지 방수공사 설계내역서" xfId="7106"/>
    <cellStyle name="_도곡1교 하부공 수량_암거수량_3.2 제2배수통관_3.1. 1배수통관(장현우안제)_철물보수공사" xfId="7107"/>
    <cellStyle name="_도곡1교 하부공 수량_암거수량_3.2 제2배수통관_내서읍" xfId="7108"/>
    <cellStyle name="_도곡1교 하부공 수량_암거수량_3.2 제2배수통관_삼계배수지 방수공사 설계내역서" xfId="7109"/>
    <cellStyle name="_도곡1교 하부공 수량_암거수량_3.2 제2배수통관_철물보수공사" xfId="7110"/>
    <cellStyle name="_도곡1교 하부공 수량_암거수량_3.2.1 제1배수통관(장현좌안제)" xfId="7111"/>
    <cellStyle name="_도곡1교 하부공 수량_암거수량_3.2.1 제1배수통관(장현좌안제)_내서읍" xfId="7112"/>
    <cellStyle name="_도곡1교 하부공 수량_암거수량_3.2.1 제1배수통관(장현좌안제)_삼계배수지 방수공사 설계내역서" xfId="7113"/>
    <cellStyle name="_도곡1교 하부공 수량_암거수량_3.2.1 제1배수통관(장현좌안제)_철물보수공사" xfId="7114"/>
    <cellStyle name="_도곡1교 하부공 수량_암거수량_내서읍" xfId="7115"/>
    <cellStyle name="_도곡1교 하부공 수량_암거수량_삼계배수지 방수공사 설계내역서" xfId="7116"/>
    <cellStyle name="_도곡1교 하부공 수량_암거수량_철물보수공사" xfId="7117"/>
    <cellStyle name="_도곡1교 하부공 수량_오당세천수량" xfId="7118"/>
    <cellStyle name="_도곡1교 하부공 수량_철물보수공사" xfId="7119"/>
    <cellStyle name="_도곡2교 교대 수량" xfId="7120"/>
    <cellStyle name="_도곡2교 교대 수량_3.1제1배수통관(시례우안3제)" xfId="7121"/>
    <cellStyle name="_도곡2교 교대 수량_3.1제1배수통관(시례우안3제)_3.1. 1배수통관(장현우안제)" xfId="7122"/>
    <cellStyle name="_도곡2교 교대 수량_3.1제1배수통관(시례우안3제)_3.1. 1배수통관(장현우안제)_내서읍" xfId="7123"/>
    <cellStyle name="_도곡2교 교대 수량_3.1제1배수통관(시례우안3제)_3.1. 1배수통관(장현우안제)_삼계배수지 방수공사 설계내역서" xfId="7124"/>
    <cellStyle name="_도곡2교 교대 수량_3.1제1배수통관(시례우안3제)_3.1. 1배수통관(장현우안제)_철물보수공사" xfId="7125"/>
    <cellStyle name="_도곡2교 교대 수량_3.1제1배수통관(시례우안3제)_내서읍" xfId="7126"/>
    <cellStyle name="_도곡2교 교대 수량_3.1제1배수통관(시례우안3제)_삼계배수지 방수공사 설계내역서" xfId="7127"/>
    <cellStyle name="_도곡2교 교대 수량_3.1제1배수통관(시례우안3제)_철물보수공사" xfId="7128"/>
    <cellStyle name="_도곡2교 교대 수량_3.2 제2배수통관" xfId="7129"/>
    <cellStyle name="_도곡2교 교대 수량_3.2 제2배수통관_3.1. 1배수통관(장현우안제)" xfId="7130"/>
    <cellStyle name="_도곡2교 교대 수량_3.2 제2배수통관_3.1. 1배수통관(장현우안제)_내서읍" xfId="7131"/>
    <cellStyle name="_도곡2교 교대 수량_3.2 제2배수통관_3.1. 1배수통관(장현우안제)_삼계배수지 방수공사 설계내역서" xfId="7132"/>
    <cellStyle name="_도곡2교 교대 수량_3.2 제2배수통관_3.1. 1배수통관(장현우안제)_철물보수공사" xfId="7133"/>
    <cellStyle name="_도곡2교 교대 수량_3.2 제2배수통관_내서읍" xfId="7134"/>
    <cellStyle name="_도곡2교 교대 수량_3.2 제2배수통관_삼계배수지 방수공사 설계내역서" xfId="7135"/>
    <cellStyle name="_도곡2교 교대 수량_3.2 제2배수통관_철물보수공사" xfId="7136"/>
    <cellStyle name="_도곡2교 교대 수량_3.2.1 제1배수통관(장현좌안제)" xfId="7137"/>
    <cellStyle name="_도곡2교 교대 수량_3.2.1 제1배수통관(장현좌안제)_내서읍" xfId="7138"/>
    <cellStyle name="_도곡2교 교대 수량_3.2.1 제1배수통관(장현좌안제)_삼계배수지 방수공사 설계내역서" xfId="7139"/>
    <cellStyle name="_도곡2교 교대 수량_3.2.1 제1배수통관(장현좌안제)_철물보수공사" xfId="7140"/>
    <cellStyle name="_도곡2교 교대 수량_구조물공" xfId="7141"/>
    <cellStyle name="_도곡2교 교대 수량_내서읍" xfId="7142"/>
    <cellStyle name="_도곡2교 교대 수량_다개하수도" xfId="7143"/>
    <cellStyle name="_도곡2교 교대 수량_삼계배수지 방수공사 설계내역서" xfId="7144"/>
    <cellStyle name="_도곡2교 교대 수량_암거수량" xfId="7145"/>
    <cellStyle name="_도곡2교 교대 수량_암거수량(2)" xfId="7146"/>
    <cellStyle name="_도곡2교 교대 수량_암거수량(2)_3.1제1배수통관(시례우안3제)" xfId="7147"/>
    <cellStyle name="_도곡2교 교대 수량_암거수량(2)_3.1제1배수통관(시례우안3제)_3.1. 1배수통관(장현우안제)" xfId="7148"/>
    <cellStyle name="_도곡2교 교대 수량_암거수량(2)_3.1제1배수통관(시례우안3제)_3.1. 1배수통관(장현우안제)_내서읍" xfId="7149"/>
    <cellStyle name="_도곡2교 교대 수량_암거수량(2)_3.1제1배수통관(시례우안3제)_3.1. 1배수통관(장현우안제)_삼계배수지 방수공사 설계내역서" xfId="7150"/>
    <cellStyle name="_도곡2교 교대 수량_암거수량(2)_3.1제1배수통관(시례우안3제)_3.1. 1배수통관(장현우안제)_철물보수공사" xfId="7151"/>
    <cellStyle name="_도곡2교 교대 수량_암거수량(2)_3.1제1배수통관(시례우안3제)_내서읍" xfId="7152"/>
    <cellStyle name="_도곡2교 교대 수량_암거수량(2)_3.1제1배수통관(시례우안3제)_삼계배수지 방수공사 설계내역서" xfId="7153"/>
    <cellStyle name="_도곡2교 교대 수량_암거수량(2)_3.1제1배수통관(시례우안3제)_철물보수공사" xfId="7154"/>
    <cellStyle name="_도곡2교 교대 수량_암거수량(2)_3.2 제2배수통관" xfId="7155"/>
    <cellStyle name="_도곡2교 교대 수량_암거수량(2)_3.2 제2배수통관_3.1. 1배수통관(장현우안제)" xfId="7156"/>
    <cellStyle name="_도곡2교 교대 수량_암거수량(2)_3.2 제2배수통관_3.1. 1배수통관(장현우안제)_내서읍" xfId="7157"/>
    <cellStyle name="_도곡2교 교대 수량_암거수량(2)_3.2 제2배수통관_3.1. 1배수통관(장현우안제)_삼계배수지 방수공사 설계내역서" xfId="7158"/>
    <cellStyle name="_도곡2교 교대 수량_암거수량(2)_3.2 제2배수통관_3.1. 1배수통관(장현우안제)_철물보수공사" xfId="7159"/>
    <cellStyle name="_도곡2교 교대 수량_암거수량(2)_3.2 제2배수통관_내서읍" xfId="7160"/>
    <cellStyle name="_도곡2교 교대 수량_암거수량(2)_3.2 제2배수통관_삼계배수지 방수공사 설계내역서" xfId="7161"/>
    <cellStyle name="_도곡2교 교대 수량_암거수량(2)_3.2 제2배수통관_철물보수공사" xfId="7162"/>
    <cellStyle name="_도곡2교 교대 수량_암거수량(2)_3.2.1 제1배수통관(장현좌안제)" xfId="7163"/>
    <cellStyle name="_도곡2교 교대 수량_암거수량(2)_3.2.1 제1배수통관(장현좌안제)_내서읍" xfId="7164"/>
    <cellStyle name="_도곡2교 교대 수량_암거수량(2)_3.2.1 제1배수통관(장현좌안제)_삼계배수지 방수공사 설계내역서" xfId="7165"/>
    <cellStyle name="_도곡2교 교대 수량_암거수량(2)_3.2.1 제1배수통관(장현좌안제)_철물보수공사" xfId="7166"/>
    <cellStyle name="_도곡2교 교대 수량_암거수량(2)_내서읍" xfId="7167"/>
    <cellStyle name="_도곡2교 교대 수량_암거수량(2)_삼계배수지 방수공사 설계내역서" xfId="7168"/>
    <cellStyle name="_도곡2교 교대 수량_암거수량(2)_철물보수공사" xfId="7169"/>
    <cellStyle name="_도곡2교 교대 수량_암거수량_3.1제1배수통관(시례우안3제)" xfId="7170"/>
    <cellStyle name="_도곡2교 교대 수량_암거수량_3.1제1배수통관(시례우안3제)_3.1. 1배수통관(장현우안제)" xfId="7171"/>
    <cellStyle name="_도곡2교 교대 수량_암거수량_3.1제1배수통관(시례우안3제)_3.1. 1배수통관(장현우안제)_내서읍" xfId="7172"/>
    <cellStyle name="_도곡2교 교대 수량_암거수량_3.1제1배수통관(시례우안3제)_3.1. 1배수통관(장현우안제)_삼계배수지 방수공사 설계내역서" xfId="7173"/>
    <cellStyle name="_도곡2교 교대 수량_암거수량_3.1제1배수통관(시례우안3제)_3.1. 1배수통관(장현우안제)_철물보수공사" xfId="7174"/>
    <cellStyle name="_도곡2교 교대 수량_암거수량_3.1제1배수통관(시례우안3제)_내서읍" xfId="7175"/>
    <cellStyle name="_도곡2교 교대 수량_암거수량_3.1제1배수통관(시례우안3제)_삼계배수지 방수공사 설계내역서" xfId="7176"/>
    <cellStyle name="_도곡2교 교대 수량_암거수량_3.1제1배수통관(시례우안3제)_철물보수공사" xfId="7177"/>
    <cellStyle name="_도곡2교 교대 수량_암거수량_3.2 제2배수통관" xfId="7178"/>
    <cellStyle name="_도곡2교 교대 수량_암거수량_3.2 제2배수통관_3.1. 1배수통관(장현우안제)" xfId="7179"/>
    <cellStyle name="_도곡2교 교대 수량_암거수량_3.2 제2배수통관_3.1. 1배수통관(장현우안제)_내서읍" xfId="7180"/>
    <cellStyle name="_도곡2교 교대 수량_암거수량_3.2 제2배수통관_3.1. 1배수통관(장현우안제)_삼계배수지 방수공사 설계내역서" xfId="7181"/>
    <cellStyle name="_도곡2교 교대 수량_암거수량_3.2 제2배수통관_3.1. 1배수통관(장현우안제)_철물보수공사" xfId="7182"/>
    <cellStyle name="_도곡2교 교대 수량_암거수량_3.2 제2배수통관_내서읍" xfId="7183"/>
    <cellStyle name="_도곡2교 교대 수량_암거수량_3.2 제2배수통관_삼계배수지 방수공사 설계내역서" xfId="7184"/>
    <cellStyle name="_도곡2교 교대 수량_암거수량_3.2 제2배수통관_철물보수공사" xfId="7185"/>
    <cellStyle name="_도곡2교 교대 수량_암거수량_3.2.1 제1배수통관(장현좌안제)" xfId="7186"/>
    <cellStyle name="_도곡2교 교대 수량_암거수량_3.2.1 제1배수통관(장현좌안제)_내서읍" xfId="7187"/>
    <cellStyle name="_도곡2교 교대 수량_암거수량_3.2.1 제1배수통관(장현좌안제)_삼계배수지 방수공사 설계내역서" xfId="7188"/>
    <cellStyle name="_도곡2교 교대 수량_암거수량_3.2.1 제1배수통관(장현좌안제)_철물보수공사" xfId="7189"/>
    <cellStyle name="_도곡2교 교대 수량_암거수량_내서읍" xfId="7190"/>
    <cellStyle name="_도곡2교 교대 수량_암거수량_삼계배수지 방수공사 설계내역서" xfId="7191"/>
    <cellStyle name="_도곡2교 교대 수량_암거수량_철물보수공사" xfId="7192"/>
    <cellStyle name="_도곡2교 교대 수량_오당세천수량" xfId="7193"/>
    <cellStyle name="_도곡2교 교대 수량_철물보수공사" xfId="7194"/>
    <cellStyle name="_도곡2교 교대(종점) 수량" xfId="7195"/>
    <cellStyle name="_도곡2교 교대(종점) 수량_3.1제1배수통관(시례우안3제)" xfId="7196"/>
    <cellStyle name="_도곡2교 교대(종점) 수량_3.1제1배수통관(시례우안3제)_3.1. 1배수통관(장현우안제)" xfId="7197"/>
    <cellStyle name="_도곡2교 교대(종점) 수량_3.1제1배수통관(시례우안3제)_3.1. 1배수통관(장현우안제)_내서읍" xfId="7198"/>
    <cellStyle name="_도곡2교 교대(종점) 수량_3.1제1배수통관(시례우안3제)_3.1. 1배수통관(장현우안제)_삼계배수지 방수공사 설계내역서" xfId="7199"/>
    <cellStyle name="_도곡2교 교대(종점) 수량_3.1제1배수통관(시례우안3제)_3.1. 1배수통관(장현우안제)_철물보수공사" xfId="7200"/>
    <cellStyle name="_도곡2교 교대(종점) 수량_3.1제1배수통관(시례우안3제)_내서읍" xfId="7201"/>
    <cellStyle name="_도곡2교 교대(종점) 수량_3.1제1배수통관(시례우안3제)_삼계배수지 방수공사 설계내역서" xfId="7202"/>
    <cellStyle name="_도곡2교 교대(종점) 수량_3.1제1배수통관(시례우안3제)_철물보수공사" xfId="7203"/>
    <cellStyle name="_도곡2교 교대(종점) 수량_3.2 제2배수통관" xfId="7204"/>
    <cellStyle name="_도곡2교 교대(종점) 수량_3.2 제2배수통관_3.1. 1배수통관(장현우안제)" xfId="7205"/>
    <cellStyle name="_도곡2교 교대(종점) 수량_3.2 제2배수통관_3.1. 1배수통관(장현우안제)_내서읍" xfId="7206"/>
    <cellStyle name="_도곡2교 교대(종점) 수량_3.2 제2배수통관_3.1. 1배수통관(장현우안제)_삼계배수지 방수공사 설계내역서" xfId="7207"/>
    <cellStyle name="_도곡2교 교대(종점) 수량_3.2 제2배수통관_3.1. 1배수통관(장현우안제)_철물보수공사" xfId="7208"/>
    <cellStyle name="_도곡2교 교대(종점) 수량_3.2 제2배수통관_내서읍" xfId="7209"/>
    <cellStyle name="_도곡2교 교대(종점) 수량_3.2 제2배수통관_삼계배수지 방수공사 설계내역서" xfId="7210"/>
    <cellStyle name="_도곡2교 교대(종점) 수량_3.2 제2배수통관_철물보수공사" xfId="7211"/>
    <cellStyle name="_도곡2교 교대(종점) 수량_3.2.1 제1배수통관(장현좌안제)" xfId="7212"/>
    <cellStyle name="_도곡2교 교대(종점) 수량_3.2.1 제1배수통관(장현좌안제)_내서읍" xfId="7213"/>
    <cellStyle name="_도곡2교 교대(종점) 수량_3.2.1 제1배수통관(장현좌안제)_삼계배수지 방수공사 설계내역서" xfId="7214"/>
    <cellStyle name="_도곡2교 교대(종점) 수량_3.2.1 제1배수통관(장현좌안제)_철물보수공사" xfId="7215"/>
    <cellStyle name="_도곡2교 교대(종점) 수량_구조물공" xfId="7216"/>
    <cellStyle name="_도곡2교 교대(종점) 수량_내서읍" xfId="7217"/>
    <cellStyle name="_도곡2교 교대(종점) 수량_다개하수도" xfId="7218"/>
    <cellStyle name="_도곡2교 교대(종점) 수량_삼계배수지 방수공사 설계내역서" xfId="7219"/>
    <cellStyle name="_도곡2교 교대(종점) 수량_암거수량" xfId="7220"/>
    <cellStyle name="_도곡2교 교대(종점) 수량_암거수량(2)" xfId="7221"/>
    <cellStyle name="_도곡2교 교대(종점) 수량_암거수량(2)_3.1제1배수통관(시례우안3제)" xfId="7222"/>
    <cellStyle name="_도곡2교 교대(종점) 수량_암거수량(2)_3.1제1배수통관(시례우안3제)_3.1. 1배수통관(장현우안제)" xfId="7223"/>
    <cellStyle name="_도곡2교 교대(종점) 수량_암거수량(2)_3.1제1배수통관(시례우안3제)_3.1. 1배수통관(장현우안제)_내서읍" xfId="7224"/>
    <cellStyle name="_도곡2교 교대(종점) 수량_암거수량(2)_3.1제1배수통관(시례우안3제)_3.1. 1배수통관(장현우안제)_삼계배수지 방수공사 설계내역서" xfId="7225"/>
    <cellStyle name="_도곡2교 교대(종점) 수량_암거수량(2)_3.1제1배수통관(시례우안3제)_3.1. 1배수통관(장현우안제)_철물보수공사" xfId="7226"/>
    <cellStyle name="_도곡2교 교대(종점) 수량_암거수량(2)_3.1제1배수통관(시례우안3제)_내서읍" xfId="7227"/>
    <cellStyle name="_도곡2교 교대(종점) 수량_암거수량(2)_3.1제1배수통관(시례우안3제)_삼계배수지 방수공사 설계내역서" xfId="7228"/>
    <cellStyle name="_도곡2교 교대(종점) 수량_암거수량(2)_3.1제1배수통관(시례우안3제)_철물보수공사" xfId="7229"/>
    <cellStyle name="_도곡2교 교대(종점) 수량_암거수량(2)_3.2 제2배수통관" xfId="7230"/>
    <cellStyle name="_도곡2교 교대(종점) 수량_암거수량(2)_3.2 제2배수통관_3.1. 1배수통관(장현우안제)" xfId="7231"/>
    <cellStyle name="_도곡2교 교대(종점) 수량_암거수량(2)_3.2 제2배수통관_3.1. 1배수통관(장현우안제)_내서읍" xfId="7232"/>
    <cellStyle name="_도곡2교 교대(종점) 수량_암거수량(2)_3.2 제2배수통관_3.1. 1배수통관(장현우안제)_삼계배수지 방수공사 설계내역서" xfId="7233"/>
    <cellStyle name="_도곡2교 교대(종점) 수량_암거수량(2)_3.2 제2배수통관_3.1. 1배수통관(장현우안제)_철물보수공사" xfId="7234"/>
    <cellStyle name="_도곡2교 교대(종점) 수량_암거수량(2)_3.2 제2배수통관_내서읍" xfId="7235"/>
    <cellStyle name="_도곡2교 교대(종점) 수량_암거수량(2)_3.2 제2배수통관_삼계배수지 방수공사 설계내역서" xfId="7236"/>
    <cellStyle name="_도곡2교 교대(종점) 수량_암거수량(2)_3.2 제2배수통관_철물보수공사" xfId="7237"/>
    <cellStyle name="_도곡2교 교대(종점) 수량_암거수량(2)_3.2.1 제1배수통관(장현좌안제)" xfId="7238"/>
    <cellStyle name="_도곡2교 교대(종점) 수량_암거수량(2)_3.2.1 제1배수통관(장현좌안제)_내서읍" xfId="7239"/>
    <cellStyle name="_도곡2교 교대(종점) 수량_암거수량(2)_3.2.1 제1배수통관(장현좌안제)_삼계배수지 방수공사 설계내역서" xfId="7240"/>
    <cellStyle name="_도곡2교 교대(종점) 수량_암거수량(2)_3.2.1 제1배수통관(장현좌안제)_철물보수공사" xfId="7241"/>
    <cellStyle name="_도곡2교 교대(종점) 수량_암거수량(2)_내서읍" xfId="7242"/>
    <cellStyle name="_도곡2교 교대(종점) 수량_암거수량(2)_삼계배수지 방수공사 설계내역서" xfId="7243"/>
    <cellStyle name="_도곡2교 교대(종점) 수량_암거수량(2)_철물보수공사" xfId="7244"/>
    <cellStyle name="_도곡2교 교대(종점) 수량_암거수량_3.1제1배수통관(시례우안3제)" xfId="7245"/>
    <cellStyle name="_도곡2교 교대(종점) 수량_암거수량_3.1제1배수통관(시례우안3제)_3.1. 1배수통관(장현우안제)" xfId="7246"/>
    <cellStyle name="_도곡2교 교대(종점) 수량_암거수량_3.1제1배수통관(시례우안3제)_3.1. 1배수통관(장현우안제)_내서읍" xfId="7247"/>
    <cellStyle name="_도곡2교 교대(종점) 수량_암거수량_3.1제1배수통관(시례우안3제)_3.1. 1배수통관(장현우안제)_삼계배수지 방수공사 설계내역서" xfId="7248"/>
    <cellStyle name="_도곡2교 교대(종점) 수량_암거수량_3.1제1배수통관(시례우안3제)_3.1. 1배수통관(장현우안제)_철물보수공사" xfId="7249"/>
    <cellStyle name="_도곡2교 교대(종점) 수량_암거수량_3.1제1배수통관(시례우안3제)_내서읍" xfId="7250"/>
    <cellStyle name="_도곡2교 교대(종점) 수량_암거수량_3.1제1배수통관(시례우안3제)_삼계배수지 방수공사 설계내역서" xfId="7251"/>
    <cellStyle name="_도곡2교 교대(종점) 수량_암거수량_3.1제1배수통관(시례우안3제)_철물보수공사" xfId="7252"/>
    <cellStyle name="_도곡2교 교대(종점) 수량_암거수량_3.2 제2배수통관" xfId="7253"/>
    <cellStyle name="_도곡2교 교대(종점) 수량_암거수량_3.2 제2배수통관_3.1. 1배수통관(장현우안제)" xfId="7254"/>
    <cellStyle name="_도곡2교 교대(종점) 수량_암거수량_3.2 제2배수통관_3.1. 1배수통관(장현우안제)_내서읍" xfId="7255"/>
    <cellStyle name="_도곡2교 교대(종점) 수량_암거수량_3.2 제2배수통관_3.1. 1배수통관(장현우안제)_삼계배수지 방수공사 설계내역서" xfId="7256"/>
    <cellStyle name="_도곡2교 교대(종점) 수량_암거수량_3.2 제2배수통관_3.1. 1배수통관(장현우안제)_철물보수공사" xfId="7257"/>
    <cellStyle name="_도곡2교 교대(종점) 수량_암거수량_3.2 제2배수통관_내서읍" xfId="7258"/>
    <cellStyle name="_도곡2교 교대(종점) 수량_암거수량_3.2 제2배수통관_삼계배수지 방수공사 설계내역서" xfId="7259"/>
    <cellStyle name="_도곡2교 교대(종점) 수량_암거수량_3.2 제2배수통관_철물보수공사" xfId="7260"/>
    <cellStyle name="_도곡2교 교대(종점) 수량_암거수량_3.2.1 제1배수통관(장현좌안제)" xfId="7261"/>
    <cellStyle name="_도곡2교 교대(종점) 수량_암거수량_3.2.1 제1배수통관(장현좌안제)_내서읍" xfId="7262"/>
    <cellStyle name="_도곡2교 교대(종점) 수량_암거수량_3.2.1 제1배수통관(장현좌안제)_삼계배수지 방수공사 설계내역서" xfId="7263"/>
    <cellStyle name="_도곡2교 교대(종점) 수량_암거수량_3.2.1 제1배수통관(장현좌안제)_철물보수공사" xfId="7264"/>
    <cellStyle name="_도곡2교 교대(종점) 수량_암거수량_내서읍" xfId="7265"/>
    <cellStyle name="_도곡2교 교대(종점) 수량_암거수량_삼계배수지 방수공사 설계내역서" xfId="7266"/>
    <cellStyle name="_도곡2교 교대(종점) 수량_암거수량_철물보수공사" xfId="7267"/>
    <cellStyle name="_도곡2교 교대(종점) 수량_오당세천수량" xfId="7268"/>
    <cellStyle name="_도곡2교 교대(종점) 수량_철물보수공사" xfId="7269"/>
    <cellStyle name="_도곡3교 교대 수량" xfId="7270"/>
    <cellStyle name="_도곡3교 교대 수량_3.1제1배수통관(시례우안3제)" xfId="7271"/>
    <cellStyle name="_도곡3교 교대 수량_3.1제1배수통관(시례우안3제)_3.1. 1배수통관(장현우안제)" xfId="7272"/>
    <cellStyle name="_도곡3교 교대 수량_3.1제1배수통관(시례우안3제)_3.1. 1배수통관(장현우안제)_내서읍" xfId="7273"/>
    <cellStyle name="_도곡3교 교대 수량_3.1제1배수통관(시례우안3제)_3.1. 1배수통관(장현우안제)_삼계배수지 방수공사 설계내역서" xfId="7274"/>
    <cellStyle name="_도곡3교 교대 수량_3.1제1배수통관(시례우안3제)_3.1. 1배수통관(장현우안제)_철물보수공사" xfId="7275"/>
    <cellStyle name="_도곡3교 교대 수량_3.1제1배수통관(시례우안3제)_내서읍" xfId="7276"/>
    <cellStyle name="_도곡3교 교대 수량_3.1제1배수통관(시례우안3제)_삼계배수지 방수공사 설계내역서" xfId="7277"/>
    <cellStyle name="_도곡3교 교대 수량_3.1제1배수통관(시례우안3제)_철물보수공사" xfId="7278"/>
    <cellStyle name="_도곡3교 교대 수량_3.2 제2배수통관" xfId="7279"/>
    <cellStyle name="_도곡3교 교대 수량_3.2 제2배수통관_3.1. 1배수통관(장현우안제)" xfId="7280"/>
    <cellStyle name="_도곡3교 교대 수량_3.2 제2배수통관_3.1. 1배수통관(장현우안제)_내서읍" xfId="7281"/>
    <cellStyle name="_도곡3교 교대 수량_3.2 제2배수통관_3.1. 1배수통관(장현우안제)_삼계배수지 방수공사 설계내역서" xfId="7282"/>
    <cellStyle name="_도곡3교 교대 수량_3.2 제2배수통관_3.1. 1배수통관(장현우안제)_철물보수공사" xfId="7283"/>
    <cellStyle name="_도곡3교 교대 수량_3.2 제2배수통관_내서읍" xfId="7284"/>
    <cellStyle name="_도곡3교 교대 수량_3.2 제2배수통관_삼계배수지 방수공사 설계내역서" xfId="7285"/>
    <cellStyle name="_도곡3교 교대 수량_3.2 제2배수통관_철물보수공사" xfId="7286"/>
    <cellStyle name="_도곡3교 교대 수량_3.2.1 제1배수통관(장현좌안제)" xfId="7287"/>
    <cellStyle name="_도곡3교 교대 수량_3.2.1 제1배수통관(장현좌안제)_내서읍" xfId="7288"/>
    <cellStyle name="_도곡3교 교대 수량_3.2.1 제1배수통관(장현좌안제)_삼계배수지 방수공사 설계내역서" xfId="7289"/>
    <cellStyle name="_도곡3교 교대 수량_3.2.1 제1배수통관(장현좌안제)_철물보수공사" xfId="7290"/>
    <cellStyle name="_도곡3교 교대 수량_구조물공" xfId="7291"/>
    <cellStyle name="_도곡3교 교대 수량_내서읍" xfId="7292"/>
    <cellStyle name="_도곡3교 교대 수량_다개하수도" xfId="7293"/>
    <cellStyle name="_도곡3교 교대 수량_삼계배수지 방수공사 설계내역서" xfId="7294"/>
    <cellStyle name="_도곡3교 교대 수량_암거수량" xfId="7295"/>
    <cellStyle name="_도곡3교 교대 수량_암거수량(2)" xfId="7296"/>
    <cellStyle name="_도곡3교 교대 수량_암거수량(2)_3.1제1배수통관(시례우안3제)" xfId="7297"/>
    <cellStyle name="_도곡3교 교대 수량_암거수량(2)_3.1제1배수통관(시례우안3제)_3.1. 1배수통관(장현우안제)" xfId="7298"/>
    <cellStyle name="_도곡3교 교대 수량_암거수량(2)_3.1제1배수통관(시례우안3제)_3.1. 1배수통관(장현우안제)_내서읍" xfId="7299"/>
    <cellStyle name="_도곡3교 교대 수량_암거수량(2)_3.1제1배수통관(시례우안3제)_3.1. 1배수통관(장현우안제)_삼계배수지 방수공사 설계내역서" xfId="7300"/>
    <cellStyle name="_도곡3교 교대 수량_암거수량(2)_3.1제1배수통관(시례우안3제)_3.1. 1배수통관(장현우안제)_철물보수공사" xfId="7301"/>
    <cellStyle name="_도곡3교 교대 수량_암거수량(2)_3.1제1배수통관(시례우안3제)_내서읍" xfId="7302"/>
    <cellStyle name="_도곡3교 교대 수량_암거수량(2)_3.1제1배수통관(시례우안3제)_삼계배수지 방수공사 설계내역서" xfId="7303"/>
    <cellStyle name="_도곡3교 교대 수량_암거수량(2)_3.1제1배수통관(시례우안3제)_철물보수공사" xfId="7304"/>
    <cellStyle name="_도곡3교 교대 수량_암거수량(2)_3.2 제2배수통관" xfId="7305"/>
    <cellStyle name="_도곡3교 교대 수량_암거수량(2)_3.2 제2배수통관_3.1. 1배수통관(장현우안제)" xfId="7306"/>
    <cellStyle name="_도곡3교 교대 수량_암거수량(2)_3.2 제2배수통관_3.1. 1배수통관(장현우안제)_내서읍" xfId="7307"/>
    <cellStyle name="_도곡3교 교대 수량_암거수량(2)_3.2 제2배수통관_3.1. 1배수통관(장현우안제)_삼계배수지 방수공사 설계내역서" xfId="7308"/>
    <cellStyle name="_도곡3교 교대 수량_암거수량(2)_3.2 제2배수통관_3.1. 1배수통관(장현우안제)_철물보수공사" xfId="7309"/>
    <cellStyle name="_도곡3교 교대 수량_암거수량(2)_3.2 제2배수통관_내서읍" xfId="7310"/>
    <cellStyle name="_도곡3교 교대 수량_암거수량(2)_3.2 제2배수통관_삼계배수지 방수공사 설계내역서" xfId="7311"/>
    <cellStyle name="_도곡3교 교대 수량_암거수량(2)_3.2 제2배수통관_철물보수공사" xfId="7312"/>
    <cellStyle name="_도곡3교 교대 수량_암거수량(2)_3.2.1 제1배수통관(장현좌안제)" xfId="7313"/>
    <cellStyle name="_도곡3교 교대 수량_암거수량(2)_3.2.1 제1배수통관(장현좌안제)_내서읍" xfId="7314"/>
    <cellStyle name="_도곡3교 교대 수량_암거수량(2)_3.2.1 제1배수통관(장현좌안제)_삼계배수지 방수공사 설계내역서" xfId="7315"/>
    <cellStyle name="_도곡3교 교대 수량_암거수량(2)_3.2.1 제1배수통관(장현좌안제)_철물보수공사" xfId="7316"/>
    <cellStyle name="_도곡3교 교대 수량_암거수량(2)_내서읍" xfId="7317"/>
    <cellStyle name="_도곡3교 교대 수량_암거수량(2)_삼계배수지 방수공사 설계내역서" xfId="7318"/>
    <cellStyle name="_도곡3교 교대 수량_암거수량(2)_철물보수공사" xfId="7319"/>
    <cellStyle name="_도곡3교 교대 수량_암거수량_3.1제1배수통관(시례우안3제)" xfId="7320"/>
    <cellStyle name="_도곡3교 교대 수량_암거수량_3.1제1배수통관(시례우안3제)_3.1. 1배수통관(장현우안제)" xfId="7321"/>
    <cellStyle name="_도곡3교 교대 수량_암거수량_3.1제1배수통관(시례우안3제)_3.1. 1배수통관(장현우안제)_내서읍" xfId="7322"/>
    <cellStyle name="_도곡3교 교대 수량_암거수량_3.1제1배수통관(시례우안3제)_3.1. 1배수통관(장현우안제)_삼계배수지 방수공사 설계내역서" xfId="7323"/>
    <cellStyle name="_도곡3교 교대 수량_암거수량_3.1제1배수통관(시례우안3제)_3.1. 1배수통관(장현우안제)_철물보수공사" xfId="7324"/>
    <cellStyle name="_도곡3교 교대 수량_암거수량_3.1제1배수통관(시례우안3제)_내서읍" xfId="7325"/>
    <cellStyle name="_도곡3교 교대 수량_암거수량_3.1제1배수통관(시례우안3제)_삼계배수지 방수공사 설계내역서" xfId="7326"/>
    <cellStyle name="_도곡3교 교대 수량_암거수량_3.1제1배수통관(시례우안3제)_철물보수공사" xfId="7327"/>
    <cellStyle name="_도곡3교 교대 수량_암거수량_3.2 제2배수통관" xfId="7328"/>
    <cellStyle name="_도곡3교 교대 수량_암거수량_3.2 제2배수통관_3.1. 1배수통관(장현우안제)" xfId="7329"/>
    <cellStyle name="_도곡3교 교대 수량_암거수량_3.2 제2배수통관_3.1. 1배수통관(장현우안제)_내서읍" xfId="7330"/>
    <cellStyle name="_도곡3교 교대 수량_암거수량_3.2 제2배수통관_3.1. 1배수통관(장현우안제)_삼계배수지 방수공사 설계내역서" xfId="7331"/>
    <cellStyle name="_도곡3교 교대 수량_암거수량_3.2 제2배수통관_3.1. 1배수통관(장현우안제)_철물보수공사" xfId="7332"/>
    <cellStyle name="_도곡3교 교대 수량_암거수량_3.2 제2배수통관_내서읍" xfId="7333"/>
    <cellStyle name="_도곡3교 교대 수량_암거수량_3.2 제2배수통관_삼계배수지 방수공사 설계내역서" xfId="7334"/>
    <cellStyle name="_도곡3교 교대 수량_암거수량_3.2 제2배수통관_철물보수공사" xfId="7335"/>
    <cellStyle name="_도곡3교 교대 수량_암거수량_3.2.1 제1배수통관(장현좌안제)" xfId="7336"/>
    <cellStyle name="_도곡3교 교대 수량_암거수량_3.2.1 제1배수통관(장현좌안제)_내서읍" xfId="7337"/>
    <cellStyle name="_도곡3교 교대 수량_암거수량_3.2.1 제1배수통관(장현좌안제)_삼계배수지 방수공사 설계내역서" xfId="7338"/>
    <cellStyle name="_도곡3교 교대 수량_암거수량_3.2.1 제1배수통관(장현좌안제)_철물보수공사" xfId="7339"/>
    <cellStyle name="_도곡3교 교대 수량_암거수량_내서읍" xfId="7340"/>
    <cellStyle name="_도곡3교 교대 수량_암거수량_삼계배수지 방수공사 설계내역서" xfId="7341"/>
    <cellStyle name="_도곡3교 교대 수량_암거수량_철물보수공사" xfId="7342"/>
    <cellStyle name="_도곡3교 교대 수량_오당세천수량" xfId="7343"/>
    <cellStyle name="_도곡3교 교대 수량_철물보수공사" xfId="7344"/>
    <cellStyle name="_도곡4교 하부공 수량" xfId="7345"/>
    <cellStyle name="_도곡4교 하부공 수량_3.1제1배수통관(시례우안3제)" xfId="7346"/>
    <cellStyle name="_도곡4교 하부공 수량_3.1제1배수통관(시례우안3제)_3.1. 1배수통관(장현우안제)" xfId="7347"/>
    <cellStyle name="_도곡4교 하부공 수량_3.1제1배수통관(시례우안3제)_3.1. 1배수통관(장현우안제)_내서읍" xfId="7348"/>
    <cellStyle name="_도곡4교 하부공 수량_3.1제1배수통관(시례우안3제)_3.1. 1배수통관(장현우안제)_삼계배수지 방수공사 설계내역서" xfId="7349"/>
    <cellStyle name="_도곡4교 하부공 수량_3.1제1배수통관(시례우안3제)_3.1. 1배수통관(장현우안제)_철물보수공사" xfId="7350"/>
    <cellStyle name="_도곡4교 하부공 수량_3.1제1배수통관(시례우안3제)_내서읍" xfId="7351"/>
    <cellStyle name="_도곡4교 하부공 수량_3.1제1배수통관(시례우안3제)_삼계배수지 방수공사 설계내역서" xfId="7352"/>
    <cellStyle name="_도곡4교 하부공 수량_3.1제1배수통관(시례우안3제)_철물보수공사" xfId="7353"/>
    <cellStyle name="_도곡4교 하부공 수량_3.2 제2배수통관" xfId="7354"/>
    <cellStyle name="_도곡4교 하부공 수량_3.2 제2배수통관_3.1. 1배수통관(장현우안제)" xfId="7355"/>
    <cellStyle name="_도곡4교 하부공 수량_3.2 제2배수통관_3.1. 1배수통관(장현우안제)_내서읍" xfId="7356"/>
    <cellStyle name="_도곡4교 하부공 수량_3.2 제2배수통관_3.1. 1배수통관(장현우안제)_삼계배수지 방수공사 설계내역서" xfId="7357"/>
    <cellStyle name="_도곡4교 하부공 수량_3.2 제2배수통관_3.1. 1배수통관(장현우안제)_철물보수공사" xfId="7358"/>
    <cellStyle name="_도곡4교 하부공 수량_3.2 제2배수통관_내서읍" xfId="7359"/>
    <cellStyle name="_도곡4교 하부공 수량_3.2 제2배수통관_삼계배수지 방수공사 설계내역서" xfId="7360"/>
    <cellStyle name="_도곡4교 하부공 수량_3.2 제2배수통관_철물보수공사" xfId="7361"/>
    <cellStyle name="_도곡4교 하부공 수량_3.2.1 제1배수통관(장현좌안제)" xfId="7362"/>
    <cellStyle name="_도곡4교 하부공 수량_3.2.1 제1배수통관(장현좌안제)_내서읍" xfId="7363"/>
    <cellStyle name="_도곡4교 하부공 수량_3.2.1 제1배수통관(장현좌안제)_삼계배수지 방수공사 설계내역서" xfId="7364"/>
    <cellStyle name="_도곡4교 하부공 수량_3.2.1 제1배수통관(장현좌안제)_철물보수공사" xfId="7365"/>
    <cellStyle name="_도곡4교 하부공 수량_구조물공" xfId="7366"/>
    <cellStyle name="_도곡4교 하부공 수량_내서읍" xfId="7367"/>
    <cellStyle name="_도곡4교 하부공 수량_다개하수도" xfId="7368"/>
    <cellStyle name="_도곡4교 하부공 수량_삼계배수지 방수공사 설계내역서" xfId="7369"/>
    <cellStyle name="_도곡4교 하부공 수량_암거수량" xfId="7370"/>
    <cellStyle name="_도곡4교 하부공 수량_암거수량(2)" xfId="7371"/>
    <cellStyle name="_도곡4교 하부공 수량_암거수량(2)_3.1제1배수통관(시례우안3제)" xfId="7372"/>
    <cellStyle name="_도곡4교 하부공 수량_암거수량(2)_3.1제1배수통관(시례우안3제)_3.1. 1배수통관(장현우안제)" xfId="7373"/>
    <cellStyle name="_도곡4교 하부공 수량_암거수량(2)_3.1제1배수통관(시례우안3제)_3.1. 1배수통관(장현우안제)_내서읍" xfId="7374"/>
    <cellStyle name="_도곡4교 하부공 수량_암거수량(2)_3.1제1배수통관(시례우안3제)_3.1. 1배수통관(장현우안제)_삼계배수지 방수공사 설계내역서" xfId="7375"/>
    <cellStyle name="_도곡4교 하부공 수량_암거수량(2)_3.1제1배수통관(시례우안3제)_3.1. 1배수통관(장현우안제)_철물보수공사" xfId="7376"/>
    <cellStyle name="_도곡4교 하부공 수량_암거수량(2)_3.1제1배수통관(시례우안3제)_내서읍" xfId="7377"/>
    <cellStyle name="_도곡4교 하부공 수량_암거수량(2)_3.1제1배수통관(시례우안3제)_삼계배수지 방수공사 설계내역서" xfId="7378"/>
    <cellStyle name="_도곡4교 하부공 수량_암거수량(2)_3.1제1배수통관(시례우안3제)_철물보수공사" xfId="7379"/>
    <cellStyle name="_도곡4교 하부공 수량_암거수량(2)_3.2 제2배수통관" xfId="7380"/>
    <cellStyle name="_도곡4교 하부공 수량_암거수량(2)_3.2 제2배수통관_3.1. 1배수통관(장현우안제)" xfId="7381"/>
    <cellStyle name="_도곡4교 하부공 수량_암거수량(2)_3.2 제2배수통관_3.1. 1배수통관(장현우안제)_내서읍" xfId="7382"/>
    <cellStyle name="_도곡4교 하부공 수량_암거수량(2)_3.2 제2배수통관_3.1. 1배수통관(장현우안제)_삼계배수지 방수공사 설계내역서" xfId="7383"/>
    <cellStyle name="_도곡4교 하부공 수량_암거수량(2)_3.2 제2배수통관_3.1. 1배수통관(장현우안제)_철물보수공사" xfId="7384"/>
    <cellStyle name="_도곡4교 하부공 수량_암거수량(2)_3.2 제2배수통관_내서읍" xfId="7385"/>
    <cellStyle name="_도곡4교 하부공 수량_암거수량(2)_3.2 제2배수통관_삼계배수지 방수공사 설계내역서" xfId="7386"/>
    <cellStyle name="_도곡4교 하부공 수량_암거수량(2)_3.2 제2배수통관_철물보수공사" xfId="7387"/>
    <cellStyle name="_도곡4교 하부공 수량_암거수량(2)_3.2.1 제1배수통관(장현좌안제)" xfId="7388"/>
    <cellStyle name="_도곡4교 하부공 수량_암거수량(2)_3.2.1 제1배수통관(장현좌안제)_내서읍" xfId="7389"/>
    <cellStyle name="_도곡4교 하부공 수량_암거수량(2)_3.2.1 제1배수통관(장현좌안제)_삼계배수지 방수공사 설계내역서" xfId="7390"/>
    <cellStyle name="_도곡4교 하부공 수량_암거수량(2)_3.2.1 제1배수통관(장현좌안제)_철물보수공사" xfId="7391"/>
    <cellStyle name="_도곡4교 하부공 수량_암거수량(2)_내서읍" xfId="7392"/>
    <cellStyle name="_도곡4교 하부공 수량_암거수량(2)_삼계배수지 방수공사 설계내역서" xfId="7393"/>
    <cellStyle name="_도곡4교 하부공 수량_암거수량(2)_철물보수공사" xfId="7394"/>
    <cellStyle name="_도곡4교 하부공 수량_암거수량_3.1제1배수통관(시례우안3제)" xfId="7395"/>
    <cellStyle name="_도곡4교 하부공 수량_암거수량_3.1제1배수통관(시례우안3제)_3.1. 1배수통관(장현우안제)" xfId="7396"/>
    <cellStyle name="_도곡4교 하부공 수량_암거수량_3.1제1배수통관(시례우안3제)_3.1. 1배수통관(장현우안제)_내서읍" xfId="7397"/>
    <cellStyle name="_도곡4교 하부공 수량_암거수량_3.1제1배수통관(시례우안3제)_3.1. 1배수통관(장현우안제)_삼계배수지 방수공사 설계내역서" xfId="7398"/>
    <cellStyle name="_도곡4교 하부공 수량_암거수량_3.1제1배수통관(시례우안3제)_3.1. 1배수통관(장현우안제)_철물보수공사" xfId="7399"/>
    <cellStyle name="_도곡4교 하부공 수량_암거수량_3.1제1배수통관(시례우안3제)_내서읍" xfId="7400"/>
    <cellStyle name="_도곡4교 하부공 수량_암거수량_3.1제1배수통관(시례우안3제)_삼계배수지 방수공사 설계내역서" xfId="7401"/>
    <cellStyle name="_도곡4교 하부공 수량_암거수량_3.1제1배수통관(시례우안3제)_철물보수공사" xfId="7402"/>
    <cellStyle name="_도곡4교 하부공 수량_암거수량_3.2 제2배수통관" xfId="7403"/>
    <cellStyle name="_도곡4교 하부공 수량_암거수량_3.2 제2배수통관_3.1. 1배수통관(장현우안제)" xfId="7404"/>
    <cellStyle name="_도곡4교 하부공 수량_암거수량_3.2 제2배수통관_3.1. 1배수통관(장현우안제)_내서읍" xfId="7405"/>
    <cellStyle name="_도곡4교 하부공 수량_암거수량_3.2 제2배수통관_3.1. 1배수통관(장현우안제)_삼계배수지 방수공사 설계내역서" xfId="7406"/>
    <cellStyle name="_도곡4교 하부공 수량_암거수량_3.2 제2배수통관_3.1. 1배수통관(장현우안제)_철물보수공사" xfId="7407"/>
    <cellStyle name="_도곡4교 하부공 수량_암거수량_3.2 제2배수통관_내서읍" xfId="7408"/>
    <cellStyle name="_도곡4교 하부공 수량_암거수량_3.2 제2배수통관_삼계배수지 방수공사 설계내역서" xfId="7409"/>
    <cellStyle name="_도곡4교 하부공 수량_암거수량_3.2 제2배수통관_철물보수공사" xfId="7410"/>
    <cellStyle name="_도곡4교 하부공 수량_암거수량_3.2.1 제1배수통관(장현좌안제)" xfId="7411"/>
    <cellStyle name="_도곡4교 하부공 수량_암거수량_3.2.1 제1배수통관(장현좌안제)_내서읍" xfId="7412"/>
    <cellStyle name="_도곡4교 하부공 수량_암거수량_3.2.1 제1배수통관(장현좌안제)_삼계배수지 방수공사 설계내역서" xfId="7413"/>
    <cellStyle name="_도곡4교 하부공 수량_암거수량_3.2.1 제1배수통관(장현좌안제)_철물보수공사" xfId="7414"/>
    <cellStyle name="_도곡4교 하부공 수량_암거수량_내서읍" xfId="7415"/>
    <cellStyle name="_도곡4교 하부공 수량_암거수량_삼계배수지 방수공사 설계내역서" xfId="7416"/>
    <cellStyle name="_도곡4교 하부공 수량_암거수량_철물보수공사" xfId="7417"/>
    <cellStyle name="_도곡4교 하부공 수량_오당세천수량" xfId="7418"/>
    <cellStyle name="_도곡4교 하부공 수량_철물보수공사" xfId="7419"/>
    <cellStyle name="_도곡교 교대 수량" xfId="7420"/>
    <cellStyle name="_도곡교 교대 수량_3.1제1배수통관(시례우안3제)" xfId="7421"/>
    <cellStyle name="_도곡교 교대 수량_3.1제1배수통관(시례우안3제)_3.1. 1배수통관(장현우안제)" xfId="7422"/>
    <cellStyle name="_도곡교 교대 수량_3.1제1배수통관(시례우안3제)_3.1. 1배수통관(장현우안제)_내서읍" xfId="7423"/>
    <cellStyle name="_도곡교 교대 수량_3.1제1배수통관(시례우안3제)_3.1. 1배수통관(장현우안제)_삼계배수지 방수공사 설계내역서" xfId="7424"/>
    <cellStyle name="_도곡교 교대 수량_3.1제1배수통관(시례우안3제)_3.1. 1배수통관(장현우안제)_철물보수공사" xfId="7425"/>
    <cellStyle name="_도곡교 교대 수량_3.1제1배수통관(시례우안3제)_내서읍" xfId="7426"/>
    <cellStyle name="_도곡교 교대 수량_3.1제1배수통관(시례우안3제)_삼계배수지 방수공사 설계내역서" xfId="7427"/>
    <cellStyle name="_도곡교 교대 수량_3.1제1배수통관(시례우안3제)_철물보수공사" xfId="7428"/>
    <cellStyle name="_도곡교 교대 수량_3.2 제2배수통관" xfId="7429"/>
    <cellStyle name="_도곡교 교대 수량_3.2 제2배수통관_3.1. 1배수통관(장현우안제)" xfId="7430"/>
    <cellStyle name="_도곡교 교대 수량_3.2 제2배수통관_3.1. 1배수통관(장현우안제)_내서읍" xfId="7431"/>
    <cellStyle name="_도곡교 교대 수량_3.2 제2배수통관_3.1. 1배수통관(장현우안제)_삼계배수지 방수공사 설계내역서" xfId="7432"/>
    <cellStyle name="_도곡교 교대 수량_3.2 제2배수통관_3.1. 1배수통관(장현우안제)_철물보수공사" xfId="7433"/>
    <cellStyle name="_도곡교 교대 수량_3.2 제2배수통관_내서읍" xfId="7434"/>
    <cellStyle name="_도곡교 교대 수량_3.2 제2배수통관_삼계배수지 방수공사 설계내역서" xfId="7435"/>
    <cellStyle name="_도곡교 교대 수량_3.2 제2배수통관_철물보수공사" xfId="7436"/>
    <cellStyle name="_도곡교 교대 수량_3.2.1 제1배수통관(장현좌안제)" xfId="7437"/>
    <cellStyle name="_도곡교 교대 수량_3.2.1 제1배수통관(장현좌안제)_내서읍" xfId="7438"/>
    <cellStyle name="_도곡교 교대 수량_3.2.1 제1배수통관(장현좌안제)_삼계배수지 방수공사 설계내역서" xfId="7439"/>
    <cellStyle name="_도곡교 교대 수량_3.2.1 제1배수통관(장현좌안제)_철물보수공사" xfId="7440"/>
    <cellStyle name="_도곡교 교대 수량_구조물공" xfId="7441"/>
    <cellStyle name="_도곡교 교대 수량_내서읍" xfId="7442"/>
    <cellStyle name="_도곡교 교대 수량_다개하수도" xfId="7443"/>
    <cellStyle name="_도곡교 교대 수량_삼계배수지 방수공사 설계내역서" xfId="7444"/>
    <cellStyle name="_도곡교 교대 수량_암거수량" xfId="7445"/>
    <cellStyle name="_도곡교 교대 수량_암거수량(2)" xfId="7446"/>
    <cellStyle name="_도곡교 교대 수량_암거수량(2)_3.1제1배수통관(시례우안3제)" xfId="7447"/>
    <cellStyle name="_도곡교 교대 수량_암거수량(2)_3.1제1배수통관(시례우안3제)_3.1. 1배수통관(장현우안제)" xfId="7448"/>
    <cellStyle name="_도곡교 교대 수량_암거수량(2)_3.1제1배수통관(시례우안3제)_3.1. 1배수통관(장현우안제)_내서읍" xfId="7449"/>
    <cellStyle name="_도곡교 교대 수량_암거수량(2)_3.1제1배수통관(시례우안3제)_3.1. 1배수통관(장현우안제)_삼계배수지 방수공사 설계내역서" xfId="7450"/>
    <cellStyle name="_도곡교 교대 수량_암거수량(2)_3.1제1배수통관(시례우안3제)_3.1. 1배수통관(장현우안제)_철물보수공사" xfId="7451"/>
    <cellStyle name="_도곡교 교대 수량_암거수량(2)_3.1제1배수통관(시례우안3제)_내서읍" xfId="7452"/>
    <cellStyle name="_도곡교 교대 수량_암거수량(2)_3.1제1배수통관(시례우안3제)_삼계배수지 방수공사 설계내역서" xfId="7453"/>
    <cellStyle name="_도곡교 교대 수량_암거수량(2)_3.1제1배수통관(시례우안3제)_철물보수공사" xfId="7454"/>
    <cellStyle name="_도곡교 교대 수량_암거수량(2)_3.2 제2배수통관" xfId="7455"/>
    <cellStyle name="_도곡교 교대 수량_암거수량(2)_3.2 제2배수통관_3.1. 1배수통관(장현우안제)" xfId="7456"/>
    <cellStyle name="_도곡교 교대 수량_암거수량(2)_3.2 제2배수통관_3.1. 1배수통관(장현우안제)_내서읍" xfId="7457"/>
    <cellStyle name="_도곡교 교대 수량_암거수량(2)_3.2 제2배수통관_3.1. 1배수통관(장현우안제)_삼계배수지 방수공사 설계내역서" xfId="7458"/>
    <cellStyle name="_도곡교 교대 수량_암거수량(2)_3.2 제2배수통관_3.1. 1배수통관(장현우안제)_철물보수공사" xfId="7459"/>
    <cellStyle name="_도곡교 교대 수량_암거수량(2)_3.2 제2배수통관_내서읍" xfId="7460"/>
    <cellStyle name="_도곡교 교대 수량_암거수량(2)_3.2 제2배수통관_삼계배수지 방수공사 설계내역서" xfId="7461"/>
    <cellStyle name="_도곡교 교대 수량_암거수량(2)_3.2 제2배수통관_철물보수공사" xfId="7462"/>
    <cellStyle name="_도곡교 교대 수량_암거수량(2)_3.2.1 제1배수통관(장현좌안제)" xfId="7463"/>
    <cellStyle name="_도곡교 교대 수량_암거수량(2)_3.2.1 제1배수통관(장현좌안제)_내서읍" xfId="7464"/>
    <cellStyle name="_도곡교 교대 수량_암거수량(2)_3.2.1 제1배수통관(장현좌안제)_삼계배수지 방수공사 설계내역서" xfId="7465"/>
    <cellStyle name="_도곡교 교대 수량_암거수량(2)_3.2.1 제1배수통관(장현좌안제)_철물보수공사" xfId="7466"/>
    <cellStyle name="_도곡교 교대 수량_암거수량(2)_내서읍" xfId="7467"/>
    <cellStyle name="_도곡교 교대 수량_암거수량(2)_삼계배수지 방수공사 설계내역서" xfId="7468"/>
    <cellStyle name="_도곡교 교대 수량_암거수량(2)_철물보수공사" xfId="7469"/>
    <cellStyle name="_도곡교 교대 수량_암거수량_3.1제1배수통관(시례우안3제)" xfId="7470"/>
    <cellStyle name="_도곡교 교대 수량_암거수량_3.1제1배수통관(시례우안3제)_3.1. 1배수통관(장현우안제)" xfId="7471"/>
    <cellStyle name="_도곡교 교대 수량_암거수량_3.1제1배수통관(시례우안3제)_3.1. 1배수통관(장현우안제)_내서읍" xfId="7472"/>
    <cellStyle name="_도곡교 교대 수량_암거수량_3.1제1배수통관(시례우안3제)_3.1. 1배수통관(장현우안제)_삼계배수지 방수공사 설계내역서" xfId="7473"/>
    <cellStyle name="_도곡교 교대 수량_암거수량_3.1제1배수통관(시례우안3제)_3.1. 1배수통관(장현우안제)_철물보수공사" xfId="7474"/>
    <cellStyle name="_도곡교 교대 수량_암거수량_3.1제1배수통관(시례우안3제)_내서읍" xfId="7475"/>
    <cellStyle name="_도곡교 교대 수량_암거수량_3.1제1배수통관(시례우안3제)_삼계배수지 방수공사 설계내역서" xfId="7476"/>
    <cellStyle name="_도곡교 교대 수량_암거수량_3.1제1배수통관(시례우안3제)_철물보수공사" xfId="7477"/>
    <cellStyle name="_도곡교 교대 수량_암거수량_3.2 제2배수통관" xfId="7478"/>
    <cellStyle name="_도곡교 교대 수량_암거수량_3.2 제2배수통관_3.1. 1배수통관(장현우안제)" xfId="7479"/>
    <cellStyle name="_도곡교 교대 수량_암거수량_3.2 제2배수통관_3.1. 1배수통관(장현우안제)_내서읍" xfId="7480"/>
    <cellStyle name="_도곡교 교대 수량_암거수량_3.2 제2배수통관_3.1. 1배수통관(장현우안제)_삼계배수지 방수공사 설계내역서" xfId="7481"/>
    <cellStyle name="_도곡교 교대 수량_암거수량_3.2 제2배수통관_3.1. 1배수통관(장현우안제)_철물보수공사" xfId="7482"/>
    <cellStyle name="_도곡교 교대 수량_암거수량_3.2 제2배수통관_내서읍" xfId="7483"/>
    <cellStyle name="_도곡교 교대 수량_암거수량_3.2 제2배수통관_삼계배수지 방수공사 설계내역서" xfId="7484"/>
    <cellStyle name="_도곡교 교대 수량_암거수량_3.2 제2배수통관_철물보수공사" xfId="7485"/>
    <cellStyle name="_도곡교 교대 수량_암거수량_3.2.1 제1배수통관(장현좌안제)" xfId="7486"/>
    <cellStyle name="_도곡교 교대 수량_암거수량_3.2.1 제1배수통관(장현좌안제)_내서읍" xfId="7487"/>
    <cellStyle name="_도곡교 교대 수량_암거수량_3.2.1 제1배수통관(장현좌안제)_삼계배수지 방수공사 설계내역서" xfId="7488"/>
    <cellStyle name="_도곡교 교대 수량_암거수량_3.2.1 제1배수통관(장현좌안제)_철물보수공사" xfId="7489"/>
    <cellStyle name="_도곡교 교대 수량_암거수량_내서읍" xfId="7490"/>
    <cellStyle name="_도곡교 교대 수량_암거수량_삼계배수지 방수공사 설계내역서" xfId="7491"/>
    <cellStyle name="_도곡교 교대 수량_암거수량_철물보수공사" xfId="7492"/>
    <cellStyle name="_도곡교 교대 수량_오당세천수량" xfId="7493"/>
    <cellStyle name="_도곡교 교대 수량_철물보수공사" xfId="7494"/>
    <cellStyle name="_도로공사M-DWDM구축설치공사비용" xfId="7495"/>
    <cellStyle name="_도로관리과(시각장애인점자유도블럭교체공사2010년2월6일)" xfId="7496"/>
    <cellStyle name="_동계지구" xfId="7497"/>
    <cellStyle name="_동계지구(변경1)" xfId="7498"/>
    <cellStyle name="_동래여고_강당 무대장치 제작설치" xfId="7499"/>
    <cellStyle name="_동래여고_강당 무대장치 제작설치_2007년화장로내화물정비설계내역서9(계약)" xfId="7500"/>
    <cellStyle name="_동래여고_강당 무대장치 제작설치_안동전통문화콘텐츠박물관전시영상물구축(전시시설물)" xfId="7501"/>
    <cellStyle name="_동래여고_강당 무대장치 제작설치_안동전통문화콘텐츠박물관전시영상물구축(전시시설물)_2007년화장로내화물정비설계내역서9(계약)" xfId="7502"/>
    <cellStyle name="_동래여고_강당 무대장치 제작설치_안동전통문화콘텐츠박물관전시영상물구축(전시시설물)_장묘문화센터(최종,10.10)" xfId="7503"/>
    <cellStyle name="_동래여고_강당 무대장치 제작설치_안동전통문화콘텐츠박물관전시영상물구축(전시시설물)_화장로내화물구매설치내역서(검토분)(10.22)" xfId="7504"/>
    <cellStyle name="_동래여고_강당 무대장치 제작설치_원가계산서(화성상록)" xfId="7505"/>
    <cellStyle name="_동래여고_강당 무대장치 제작설치_원가계산서(화성상록) (version 1)" xfId="7506"/>
    <cellStyle name="_동래여고_강당 무대장치 제작설치_원가계산서(화성상록) (version 1)_2007년화장로내화물정비설계내역서9(계약)" xfId="7507"/>
    <cellStyle name="_동래여고_강당 무대장치 제작설치_원가계산서(화성상록) (version 1)_장묘문화센터(최종,10.10)" xfId="7508"/>
    <cellStyle name="_동래여고_강당 무대장치 제작설치_원가계산서(화성상록) (version 1)_화장로내화물구매설치내역서(검토분)(10.22)" xfId="7509"/>
    <cellStyle name="_동래여고_강당 무대장치 제작설치_원가계산서(화성상록)_2007년화장로내화물정비설계내역서9(계약)" xfId="7510"/>
    <cellStyle name="_동래여고_강당 무대장치 제작설치_원가계산서(화성상록)_장묘문화센터(최종,10.10)" xfId="7511"/>
    <cellStyle name="_동래여고_강당 무대장치 제작설치_원가계산서(화성상록)_화장로내화물구매설치내역서(검토분)(10.22)" xfId="7512"/>
    <cellStyle name="_동래여고_강당 무대장치 제작설치_장묘문화센터(최종,10.10)" xfId="7513"/>
    <cellStyle name="_동래여고_강당 무대장치 제작설치_화장로내화물구매설치내역서(검토분)(10.22)" xfId="7514"/>
    <cellStyle name="_동목포전화국제4회기성청구서" xfId="7515"/>
    <cellStyle name="_동학농민(전기)(02.09.05)" xfId="7516"/>
    <cellStyle name="_롯데2층일위대가-1" xfId="7517"/>
    <cellStyle name="_롯데2층일위대가-1_1" xfId="7518"/>
    <cellStyle name="_루프식 다차로 측정 장비" xfId="7519"/>
    <cellStyle name="_마산-우매" xfId="7520"/>
    <cellStyle name="_마트계약내역서" xfId="7521"/>
    <cellStyle name="_마포구합정동8502평 (version 1)" xfId="7522"/>
    <cellStyle name="_만경강-산출서" xfId="7523"/>
    <cellStyle name="_매입세근거" xfId="7524"/>
    <cellStyle name="_모바일 경기넷 구축 사업(최종)" xfId="7525"/>
    <cellStyle name="_모형-내역서(12)" xfId="7526"/>
    <cellStyle name="_목동운동장 전광판(제조-최종)" xfId="7527"/>
    <cellStyle name="_목차" xfId="7528"/>
    <cellStyle name="_목차_비교표" xfId="7529"/>
    <cellStyle name="_무역 전시회 지원성과" xfId="7530"/>
    <cellStyle name="_물사랑(건축기계계약)" xfId="7531"/>
    <cellStyle name="_물사랑(건축기계계약)_1. 기계환경분야(0709)" xfId="7532"/>
    <cellStyle name="_물사랑(건축기계계약)_1. 기계환경분야(0709)_1. 기계환경분야(0709)" xfId="7533"/>
    <cellStyle name="_물사랑(건축기계계약)_1. 기계환경분야(0709)_1. 기계환경분야(0709)_화장로내화물-설치" xfId="7534"/>
    <cellStyle name="_물사랑(건축기계계약)_1. 기계환경분야(0709)_1. 기계환경분야(제조)" xfId="7535"/>
    <cellStyle name="_물사랑(건축기계계약)_1. 기계환경분야(0709)_1. 기계환경분야(제조)_화장로내화물-설치" xfId="7536"/>
    <cellStyle name="_물사랑(건축기계계약)_1. 기계환경분야(0709)_화장로내화물-설치" xfId="7537"/>
    <cellStyle name="_물사랑(건축기계계약)_화장로내화물-설치" xfId="7538"/>
    <cellStyle name="_미일실행" xfId="7539"/>
    <cellStyle name="_밀양대공원앞교차로수량산출서" xfId="7540"/>
    <cellStyle name="_발명인의전당_사인" xfId="7541"/>
    <cellStyle name="_발명인의전당_영상" xfId="7542"/>
    <cellStyle name="_발명인의전당_전시설명패널" xfId="7543"/>
    <cellStyle name="_발명인의전당_전시연출조명" xfId="7544"/>
    <cellStyle name="_발자국" xfId="7545"/>
    <cellStyle name="_방이동오피스텔-압구정 아크로빌-천안두정아파트(제일하이텍)" xfId="7546"/>
    <cellStyle name="_배수공" xfId="7547"/>
    <cellStyle name="_배수공-박스" xfId="7548"/>
    <cellStyle name="_배수공집계" xfId="7549"/>
    <cellStyle name="_배수공집계_1호선(우수공)" xfId="7550"/>
    <cellStyle name="_배수공집계_1호선(우수공)_오수공" xfId="7551"/>
    <cellStyle name="_배수공집계_배수공-박스" xfId="7552"/>
    <cellStyle name="_배수공집계_상청량보" xfId="7553"/>
    <cellStyle name="_배수공집계_통관수량총괄" xfId="7554"/>
    <cellStyle name="_배수공집계_통관수량총괄_이언천배수통관" xfId="7555"/>
    <cellStyle name="_배수관면벽" xfId="7556"/>
    <cellStyle name="_배정통보조합제출용" xfId="7557"/>
    <cellStyle name="_백악기테마파크(제조+설치)-최종" xfId="7558"/>
    <cellStyle name="_벽계1(new)" xfId="7559"/>
    <cellStyle name="_벽계2(new)" xfId="7560"/>
    <cellStyle name="_벽계2공구" xfId="7561"/>
    <cellStyle name="_벽계소하천(1공구)" xfId="7562"/>
    <cellStyle name="_변경2000(배수공)" xfId="7563"/>
    <cellStyle name="_변경2000(배수공)_!1공구구조물내역서적용수량" xfId="7564"/>
    <cellStyle name="_변경2000(배수공)_1공구깨기" xfId="7565"/>
    <cellStyle name="_변경2000(배수공)_1공구배수문" xfId="7566"/>
    <cellStyle name="_변경2000(배수공)_2공구배수관" xfId="7567"/>
    <cellStyle name="_변경2000(배수공)_고심2소하천" xfId="7568"/>
    <cellStyle name="_변경2000(배수공)_고지골 수량산출" xfId="7569"/>
    <cellStyle name="_변경2000(배수공)_구조물공(장지유현)" xfId="7570"/>
    <cellStyle name="_변경2000(배수공)_구조물공1" xfId="7571"/>
    <cellStyle name="_변경2000(배수공)_기존구조물깨기수량" xfId="7572"/>
    <cellStyle name="_변경2000(배수공)_배수공(대리)" xfId="7573"/>
    <cellStyle name="_변경2000(배수공)_배수공(덕촌)" xfId="7574"/>
    <cellStyle name="_변경2000(배수공)_배수공(진호작업-수정)" xfId="7575"/>
    <cellStyle name="_변경2000(배수공)_배수공1" xfId="7576"/>
    <cellStyle name="_변경2000(배수공)_배수문(남사)" xfId="7577"/>
    <cellStyle name="_변경2000(배수공)_셋담세천(석축)" xfId="7578"/>
    <cellStyle name="_변경2000(배수공)_여항수량" xfId="7579"/>
    <cellStyle name="_변경2000(배수공)_외동배수로" xfId="7580"/>
    <cellStyle name="_변경2000(배수공)_운곡천" xfId="7581"/>
    <cellStyle name="_변경2000(배수공)_윤내배수문" xfId="7582"/>
    <cellStyle name="_변경2000(배수공)_음촌천 전석및토공" xfId="7583"/>
    <cellStyle name="_변경2000(배수공)_이룡배수문" xfId="7584"/>
    <cellStyle name="_변경2000(배수공)_이룡배수문_1" xfId="7585"/>
    <cellStyle name="_변경2000(배수공)_전체수량" xfId="7586"/>
    <cellStyle name="_변경2000(배수공)_토공" xfId="7587"/>
    <cellStyle name="_변경2000(배수공)_토공(월촌발주)" xfId="7588"/>
    <cellStyle name="_변경2000(배수공)_포장공" xfId="7589"/>
    <cellStyle name="_변경2000(배수공)_포장횡배수토공" xfId="7590"/>
    <cellStyle name="_변경내역5" xfId="7591"/>
    <cellStyle name="_변경내역7(보고)" xfId="7592"/>
    <cellStyle name="_변경내역서 -3" xfId="7593"/>
    <cellStyle name="_변경전 내역검토(참고용)" xfId="7594"/>
    <cellStyle name="_보강토수량" xfId="7595"/>
    <cellStyle name="_보고서" xfId="7596"/>
    <cellStyle name="_보고서 30" xfId="7597"/>
    <cellStyle name="_보고서-1" xfId="7598"/>
    <cellStyle name="_본공사설명서" xfId="7599"/>
    <cellStyle name="_본사용(원가분석)" xfId="7600"/>
    <cellStyle name="_본포~한어간도로" xfId="7601"/>
    <cellStyle name="_봉림고교 교사신축(최종)" xfId="7602"/>
    <cellStyle name="_봉림고교 교사신축(최종)-참고용" xfId="7603"/>
    <cellStyle name="_부대공" xfId="7604"/>
    <cellStyle name="_부대공(중리)" xfId="7605"/>
    <cellStyle name="_부대공(초산본선)" xfId="7606"/>
    <cellStyle name="_부대공(최종)" xfId="7607"/>
    <cellStyle name="_부대공_004수량산출서" xfId="7608"/>
    <cellStyle name="_부대공_004수량산출서_Book1" xfId="7609"/>
    <cellStyle name="_부대공_004수량산출서_수량산출서(경운)" xfId="7610"/>
    <cellStyle name="_부대공_004수량산출서_수량산출서(삼방)" xfId="7611"/>
    <cellStyle name="_부대공_Book1" xfId="7612"/>
    <cellStyle name="_부대공_밀양대공원앞교차로수량산출서" xfId="7613"/>
    <cellStyle name="_부대공_밀양대공원앞교차로수량산출서_Book1" xfId="7614"/>
    <cellStyle name="_부대공_밀양대공원앞교차로수량산출서_수량산출서(경운)" xfId="7615"/>
    <cellStyle name="_부대공_밀양대공원앞교차로수량산출서_수량산출서(삼방)" xfId="7616"/>
    <cellStyle name="_부대공_부대공" xfId="7617"/>
    <cellStyle name="_부대공_부대공(해운)" xfId="7618"/>
    <cellStyle name="_부대공_부대공(해운)_수량산출서(가야)" xfId="7619"/>
    <cellStyle name="_부대공_부대공(해운)_수량산출서(미늘교차로)" xfId="7620"/>
    <cellStyle name="_부대공_부대공(해운)_수량산출서(미늘교차로)_Book1" xfId="7621"/>
    <cellStyle name="_부대공_부대공(해운)_수량산출서(미늘교차로)_수량산출서(경운)" xfId="7622"/>
    <cellStyle name="_부대공_부대공(해운)_수량산출서(미늘교차로)_수량산출서(삼방)" xfId="7623"/>
    <cellStyle name="_부대공_부대공(해운)_수량산출서(수남)" xfId="7624"/>
    <cellStyle name="_부대공_부대공(해운)_수량산출서(외동)" xfId="7625"/>
    <cellStyle name="_부대공_부대공(해운)_수량산출서(외동)_Book1" xfId="7626"/>
    <cellStyle name="_부대공_부대공(해운)_수량산출서(외동)_수량산출서(경운)" xfId="7627"/>
    <cellStyle name="_부대공_부대공(해운)_수량산출서(외동)_수량산출서(삼방)" xfId="7628"/>
    <cellStyle name="_부대공_부대공(해운)_수량산출서(중앙)" xfId="7629"/>
    <cellStyle name="_부대공_부대공(해운)_수량산출서(중앙)_Book1" xfId="7630"/>
    <cellStyle name="_부대공_부대공(해운)_수량산출서(중앙)_수량산출서(경운)" xfId="7631"/>
    <cellStyle name="_부대공_부대공(해운)_수량산출서(중앙)_수량산출서(삼방)" xfId="7632"/>
    <cellStyle name="_부대공_부대공_부대공-03" xfId="7633"/>
    <cellStyle name="_부대공_부대공_부대공-03_수량산출서(가야)" xfId="7634"/>
    <cellStyle name="_부대공_부대공_부대공-03_수량산출서(미늘교차로)" xfId="7635"/>
    <cellStyle name="_부대공_부대공_부대공-03_수량산출서(미늘교차로)_Book1" xfId="7636"/>
    <cellStyle name="_부대공_부대공_부대공-03_수량산출서(미늘교차로)_수량산출서(경운)" xfId="7637"/>
    <cellStyle name="_부대공_부대공_부대공-03_수량산출서(미늘교차로)_수량산출서(삼방)" xfId="7638"/>
    <cellStyle name="_부대공_부대공_부대공-03_수량산출서(수남)" xfId="7639"/>
    <cellStyle name="_부대공_부대공_부대공-03_수량산출서(외동)" xfId="7640"/>
    <cellStyle name="_부대공_부대공_부대공-03_수량산출서(외동)_Book1" xfId="7641"/>
    <cellStyle name="_부대공_부대공_부대공-03_수량산출서(외동)_수량산출서(경운)" xfId="7642"/>
    <cellStyle name="_부대공_부대공_부대공-03_수량산출서(외동)_수량산출서(삼방)" xfId="7643"/>
    <cellStyle name="_부대공_부대공_부대공-03_수량산출서(중앙)" xfId="7644"/>
    <cellStyle name="_부대공_부대공_부대공-03_수량산출서(중앙)_Book1" xfId="7645"/>
    <cellStyle name="_부대공_부대공_부대공-03_수량산출서(중앙)_수량산출서(경운)" xfId="7646"/>
    <cellStyle name="_부대공_부대공_부대공-03_수량산출서(중앙)_수량산출서(삼방)" xfId="7647"/>
    <cellStyle name="_부대공_부대공_부대공-04" xfId="7648"/>
    <cellStyle name="_부대공_부대공_부대공-04_부대공-03" xfId="7649"/>
    <cellStyle name="_부대공_부대공_부대공-04_부대공-03_수량산출서(가야)" xfId="7650"/>
    <cellStyle name="_부대공_부대공_부대공-04_부대공-03_수량산출서(미늘교차로)" xfId="7651"/>
    <cellStyle name="_부대공_부대공_부대공-04_부대공-03_수량산출서(미늘교차로)_Book1" xfId="7652"/>
    <cellStyle name="_부대공_부대공_부대공-04_부대공-03_수량산출서(미늘교차로)_수량산출서(경운)" xfId="7653"/>
    <cellStyle name="_부대공_부대공_부대공-04_부대공-03_수량산출서(미늘교차로)_수량산출서(삼방)" xfId="7654"/>
    <cellStyle name="_부대공_부대공_부대공-04_부대공-03_수량산출서(수남)" xfId="7655"/>
    <cellStyle name="_부대공_부대공_부대공-04_부대공-03_수량산출서(외동)" xfId="7656"/>
    <cellStyle name="_부대공_부대공_부대공-04_부대공-03_수량산출서(외동)_Book1" xfId="7657"/>
    <cellStyle name="_부대공_부대공_부대공-04_부대공-03_수량산출서(외동)_수량산출서(경운)" xfId="7658"/>
    <cellStyle name="_부대공_부대공_부대공-04_부대공-03_수량산출서(외동)_수량산출서(삼방)" xfId="7659"/>
    <cellStyle name="_부대공_부대공_부대공-04_부대공-03_수량산출서(중앙)" xfId="7660"/>
    <cellStyle name="_부대공_부대공_부대공-04_부대공-03_수량산출서(중앙)_Book1" xfId="7661"/>
    <cellStyle name="_부대공_부대공_부대공-04_부대공-03_수량산출서(중앙)_수량산출서(경운)" xfId="7662"/>
    <cellStyle name="_부대공_부대공_부대공-04_부대공-03_수량산출서(중앙)_수량산출서(삼방)" xfId="7663"/>
    <cellStyle name="_부대공_부대공_부대공-04_수량산출서(가야)" xfId="7664"/>
    <cellStyle name="_부대공_부대공_부대공-04_수량산출서(미늘교차로)" xfId="7665"/>
    <cellStyle name="_부대공_부대공_부대공-04_수량산출서(미늘교차로)_Book1" xfId="7666"/>
    <cellStyle name="_부대공_부대공_부대공-04_수량산출서(미늘교차로)_수량산출서(경운)" xfId="7667"/>
    <cellStyle name="_부대공_부대공_부대공-04_수량산출서(미늘교차로)_수량산출서(삼방)" xfId="7668"/>
    <cellStyle name="_부대공_부대공_부대공-04_수량산출서(수남)" xfId="7669"/>
    <cellStyle name="_부대공_부대공_부대공-04_수량산출서(외동)" xfId="7670"/>
    <cellStyle name="_부대공_부대공_부대공-04_수량산출서(외동)_Book1" xfId="7671"/>
    <cellStyle name="_부대공_부대공_부대공-04_수량산출서(외동)_수량산출서(경운)" xfId="7672"/>
    <cellStyle name="_부대공_부대공_부대공-04_수량산출서(외동)_수량산출서(삼방)" xfId="7673"/>
    <cellStyle name="_부대공_부대공_부대공-04_수량산출서(중앙)" xfId="7674"/>
    <cellStyle name="_부대공_부대공_부대공-04_수량산출서(중앙)_Book1" xfId="7675"/>
    <cellStyle name="_부대공_부대공_부대공-04_수량산출서(중앙)_수량산출서(경운)" xfId="7676"/>
    <cellStyle name="_부대공_부대공_부대공-04_수량산출서(중앙)_수량산출서(삼방)" xfId="7677"/>
    <cellStyle name="_부대공_부대공_수량산출서(가야)" xfId="7678"/>
    <cellStyle name="_부대공_부대공_수량산출서(미늘교차로)" xfId="7679"/>
    <cellStyle name="_부대공_부대공_수량산출서(미늘교차로)_Book1" xfId="7680"/>
    <cellStyle name="_부대공_부대공_수량산출서(미늘교차로)_수량산출서(경운)" xfId="7681"/>
    <cellStyle name="_부대공_부대공_수량산출서(미늘교차로)_수량산출서(삼방)" xfId="7682"/>
    <cellStyle name="_부대공_부대공_수량산출서(수남)" xfId="7683"/>
    <cellStyle name="_부대공_부대공_수량산출서(외동)" xfId="7684"/>
    <cellStyle name="_부대공_부대공_수량산출서(외동)_Book1" xfId="7685"/>
    <cellStyle name="_부대공_부대공_수량산출서(외동)_수량산출서(경운)" xfId="7686"/>
    <cellStyle name="_부대공_부대공_수량산출서(외동)_수량산출서(삼방)" xfId="7687"/>
    <cellStyle name="_부대공_부대공_수량산출서(중앙)" xfId="7688"/>
    <cellStyle name="_부대공_부대공_수량산출서(중앙)_Book1" xfId="7689"/>
    <cellStyle name="_부대공_부대공_수량산출서(중앙)_수량산출서(경운)" xfId="7690"/>
    <cellStyle name="_부대공_부대공_수량산출서(중앙)_수량산출서(삼방)" xfId="7691"/>
    <cellStyle name="_부대공_부대공-01" xfId="7692"/>
    <cellStyle name="_부대공_부대공-01_수량산출서(가야)" xfId="7693"/>
    <cellStyle name="_부대공_부대공-01_수량산출서(미늘교차로)" xfId="7694"/>
    <cellStyle name="_부대공_부대공-01_수량산출서(미늘교차로)_Book1" xfId="7695"/>
    <cellStyle name="_부대공_부대공-01_수량산출서(미늘교차로)_수량산출서(경운)" xfId="7696"/>
    <cellStyle name="_부대공_부대공-01_수량산출서(미늘교차로)_수량산출서(삼방)" xfId="7697"/>
    <cellStyle name="_부대공_부대공-01_수량산출서(수남)" xfId="7698"/>
    <cellStyle name="_부대공_부대공-01_수량산출서(외동)" xfId="7699"/>
    <cellStyle name="_부대공_부대공-01_수량산출서(외동)_Book1" xfId="7700"/>
    <cellStyle name="_부대공_부대공-01_수량산출서(외동)_수량산출서(경운)" xfId="7701"/>
    <cellStyle name="_부대공_부대공-01_수량산출서(외동)_수량산출서(삼방)" xfId="7702"/>
    <cellStyle name="_부대공_부대공-01_수량산출서(중앙)" xfId="7703"/>
    <cellStyle name="_부대공_부대공-01_수량산출서(중앙)_Book1" xfId="7704"/>
    <cellStyle name="_부대공_부대공-01_수량산출서(중앙)_수량산출서(경운)" xfId="7705"/>
    <cellStyle name="_부대공_부대공-01_수량산출서(중앙)_수량산출서(삼방)" xfId="7706"/>
    <cellStyle name="_부대공_부대공-03" xfId="7707"/>
    <cellStyle name="_부대공_부대공-03_수량산출서(가야)" xfId="7708"/>
    <cellStyle name="_부대공_부대공-03_수량산출서(미늘교차로)" xfId="7709"/>
    <cellStyle name="_부대공_부대공-03_수량산출서(미늘교차로)_Book1" xfId="7710"/>
    <cellStyle name="_부대공_부대공-03_수량산출서(미늘교차로)_수량산출서(경운)" xfId="7711"/>
    <cellStyle name="_부대공_부대공-03_수량산출서(미늘교차로)_수량산출서(삼방)" xfId="7712"/>
    <cellStyle name="_부대공_부대공-03_수량산출서(수남)" xfId="7713"/>
    <cellStyle name="_부대공_부대공-03_수량산출서(외동)" xfId="7714"/>
    <cellStyle name="_부대공_부대공-03_수량산출서(외동)_Book1" xfId="7715"/>
    <cellStyle name="_부대공_부대공-03_수량산출서(외동)_수량산출서(경운)" xfId="7716"/>
    <cellStyle name="_부대공_부대공-03_수량산출서(외동)_수량산출서(삼방)" xfId="7717"/>
    <cellStyle name="_부대공_부대공-03_수량산출서(중앙)" xfId="7718"/>
    <cellStyle name="_부대공_부대공-03_수량산출서(중앙)_Book1" xfId="7719"/>
    <cellStyle name="_부대공_부대공-03_수량산출서(중앙)_수량산출서(경운)" xfId="7720"/>
    <cellStyle name="_부대공_부대공-03_수량산출서(중앙)_수량산출서(삼방)" xfId="7721"/>
    <cellStyle name="_부대공_부대공-04" xfId="7722"/>
    <cellStyle name="_부대공_부대공-04_부대공-03" xfId="7723"/>
    <cellStyle name="_부대공_부대공-04_부대공-03_수량산출서(가야)" xfId="7724"/>
    <cellStyle name="_부대공_부대공-04_부대공-03_수량산출서(미늘교차로)" xfId="7725"/>
    <cellStyle name="_부대공_부대공-04_부대공-03_수량산출서(미늘교차로)_Book1" xfId="7726"/>
    <cellStyle name="_부대공_부대공-04_부대공-03_수량산출서(미늘교차로)_수량산출서(경운)" xfId="7727"/>
    <cellStyle name="_부대공_부대공-04_부대공-03_수량산출서(미늘교차로)_수량산출서(삼방)" xfId="7728"/>
    <cellStyle name="_부대공_부대공-04_부대공-03_수량산출서(수남)" xfId="7729"/>
    <cellStyle name="_부대공_부대공-04_부대공-03_수량산출서(외동)" xfId="7730"/>
    <cellStyle name="_부대공_부대공-04_부대공-03_수량산출서(외동)_Book1" xfId="7731"/>
    <cellStyle name="_부대공_부대공-04_부대공-03_수량산출서(외동)_수량산출서(경운)" xfId="7732"/>
    <cellStyle name="_부대공_부대공-04_부대공-03_수량산출서(외동)_수량산출서(삼방)" xfId="7733"/>
    <cellStyle name="_부대공_부대공-04_부대공-03_수량산출서(중앙)" xfId="7734"/>
    <cellStyle name="_부대공_부대공-04_부대공-03_수량산출서(중앙)_Book1" xfId="7735"/>
    <cellStyle name="_부대공_부대공-04_부대공-03_수량산출서(중앙)_수량산출서(경운)" xfId="7736"/>
    <cellStyle name="_부대공_부대공-04_부대공-03_수량산출서(중앙)_수량산출서(삼방)" xfId="7737"/>
    <cellStyle name="_부대공_부대공-04_수량산출서(가야)" xfId="7738"/>
    <cellStyle name="_부대공_부대공-04_수량산출서(미늘교차로)" xfId="7739"/>
    <cellStyle name="_부대공_부대공-04_수량산출서(미늘교차로)_Book1" xfId="7740"/>
    <cellStyle name="_부대공_부대공-04_수량산출서(미늘교차로)_수량산출서(경운)" xfId="7741"/>
    <cellStyle name="_부대공_부대공-04_수량산출서(미늘교차로)_수량산출서(삼방)" xfId="7742"/>
    <cellStyle name="_부대공_부대공-04_수량산출서(수남)" xfId="7743"/>
    <cellStyle name="_부대공_부대공-04_수량산출서(외동)" xfId="7744"/>
    <cellStyle name="_부대공_부대공-04_수량산출서(외동)_Book1" xfId="7745"/>
    <cellStyle name="_부대공_부대공-04_수량산출서(외동)_수량산출서(경운)" xfId="7746"/>
    <cellStyle name="_부대공_부대공-04_수량산출서(외동)_수량산출서(삼방)" xfId="7747"/>
    <cellStyle name="_부대공_부대공-04_수량산출서(중앙)" xfId="7748"/>
    <cellStyle name="_부대공_부대공-04_수량산출서(중앙)_Book1" xfId="7749"/>
    <cellStyle name="_부대공_부대공-04_수량산출서(중앙)_수량산출서(경운)" xfId="7750"/>
    <cellStyle name="_부대공_부대공-04_수량산출서(중앙)_수량산출서(삼방)" xfId="7751"/>
    <cellStyle name="_부대공_부대공-07" xfId="7752"/>
    <cellStyle name="_부대공_부대공-07_수량산출서(가야)" xfId="7753"/>
    <cellStyle name="_부대공_부대공-07_수량산출서(미늘교차로)" xfId="7754"/>
    <cellStyle name="_부대공_부대공-07_수량산출서(미늘교차로)_Book1" xfId="7755"/>
    <cellStyle name="_부대공_부대공-07_수량산출서(미늘교차로)_수량산출서(경운)" xfId="7756"/>
    <cellStyle name="_부대공_부대공-07_수량산출서(미늘교차로)_수량산출서(삼방)" xfId="7757"/>
    <cellStyle name="_부대공_부대공-07_수량산출서(수남)" xfId="7758"/>
    <cellStyle name="_부대공_부대공-07_수량산출서(외동)" xfId="7759"/>
    <cellStyle name="_부대공_부대공-07_수량산출서(외동)_Book1" xfId="7760"/>
    <cellStyle name="_부대공_부대공-07_수량산출서(외동)_수량산출서(경운)" xfId="7761"/>
    <cellStyle name="_부대공_부대공-07_수량산출서(외동)_수량산출서(삼방)" xfId="7762"/>
    <cellStyle name="_부대공_부대공-07_수량산출서(중앙)" xfId="7763"/>
    <cellStyle name="_부대공_부대공-07_수량산출서(중앙)_Book1" xfId="7764"/>
    <cellStyle name="_부대공_부대공-07_수량산출서(중앙)_수량산출서(경운)" xfId="7765"/>
    <cellStyle name="_부대공_부대공-07_수량산출서(중앙)_수량산출서(삼방)" xfId="7766"/>
    <cellStyle name="_부대공_수량산출서" xfId="7767"/>
    <cellStyle name="_부대공_수량산출서(경운)" xfId="7768"/>
    <cellStyle name="_부대공_수량산출서(광려)" xfId="7769"/>
    <cellStyle name="_부대공_수량산출서(광려)_수량산출서(가야)" xfId="7770"/>
    <cellStyle name="_부대공_수량산출서(광려)_수량산출서(수남)" xfId="7771"/>
    <cellStyle name="_부대공_수량산출서(광려)_수량산출서(외동)" xfId="7772"/>
    <cellStyle name="_부대공_수량산출서(광려)_수량산출서(외동)_Book1" xfId="7773"/>
    <cellStyle name="_부대공_수량산출서(광려)_수량산출서(외동)_수량산출서(경운)" xfId="7774"/>
    <cellStyle name="_부대공_수량산출서(광려)_수량산출서(외동)_수량산출서(삼방)" xfId="7775"/>
    <cellStyle name="_부대공_수량산출서(광려2)" xfId="7776"/>
    <cellStyle name="_부대공_수량산출서(광려2)_수량산출서(가야)" xfId="7777"/>
    <cellStyle name="_부대공_수량산출서(광려2)_수량산출서(미늘교차로)" xfId="7778"/>
    <cellStyle name="_부대공_수량산출서(광려2)_수량산출서(미늘교차로)_Book1" xfId="7779"/>
    <cellStyle name="_부대공_수량산출서(광려2)_수량산출서(미늘교차로)_수량산출서(경운)" xfId="7780"/>
    <cellStyle name="_부대공_수량산출서(광려2)_수량산출서(미늘교차로)_수량산출서(삼방)" xfId="7781"/>
    <cellStyle name="_부대공_수량산출서(광려2)_수량산출서(수남)" xfId="7782"/>
    <cellStyle name="_부대공_수량산출서(광려2)_수량산출서(외동)" xfId="7783"/>
    <cellStyle name="_부대공_수량산출서(광려2)_수량산출서(외동)_Book1" xfId="7784"/>
    <cellStyle name="_부대공_수량산출서(광려2)_수량산출서(외동)_수량산출서(경운)" xfId="7785"/>
    <cellStyle name="_부대공_수량산출서(광려2)_수량산출서(외동)_수량산출서(삼방)" xfId="7786"/>
    <cellStyle name="_부대공_수량산출서(광려2)_수량산출서(중앙)" xfId="7787"/>
    <cellStyle name="_부대공_수량산출서(광려2)_수량산출서(중앙)_Book1" xfId="7788"/>
    <cellStyle name="_부대공_수량산출서(광려2)_수량산출서(중앙)_수량산출서(경운)" xfId="7789"/>
    <cellStyle name="_부대공_수량산출서(광려2)_수량산출서(중앙)_수량산출서(삼방)" xfId="7790"/>
    <cellStyle name="_부대공_수량산출서(미늘교차로)" xfId="7791"/>
    <cellStyle name="_부대공_수량산출서(미늘교차로)_Book1" xfId="7792"/>
    <cellStyle name="_부대공_수량산출서(미늘교차로)_수량산출서(경운)" xfId="7793"/>
    <cellStyle name="_부대공_수량산출서(미늘교차로)_수량산출서(삼방)" xfId="7794"/>
    <cellStyle name="_부대공_수량산출서(삼방)" xfId="7795"/>
    <cellStyle name="_부대공_수량산출서(성호)" xfId="7796"/>
    <cellStyle name="_부대공_수량산출서(성호)_수량산출서(가야)" xfId="7797"/>
    <cellStyle name="_부대공_수량산출서(성호)_수량산출서(미늘교차로)" xfId="7798"/>
    <cellStyle name="_부대공_수량산출서(성호)_수량산출서(미늘교차로)_Book1" xfId="7799"/>
    <cellStyle name="_부대공_수량산출서(성호)_수량산출서(미늘교차로)_수량산출서(경운)" xfId="7800"/>
    <cellStyle name="_부대공_수량산출서(성호)_수량산출서(미늘교차로)_수량산출서(삼방)" xfId="7801"/>
    <cellStyle name="_부대공_수량산출서(성호)_수량산출서(수남)" xfId="7802"/>
    <cellStyle name="_부대공_수량산출서(성호)_수량산출서(외동)" xfId="7803"/>
    <cellStyle name="_부대공_수량산출서(성호)_수량산출서(외동)_Book1" xfId="7804"/>
    <cellStyle name="_부대공_수량산출서(성호)_수량산출서(외동)_수량산출서(경운)" xfId="7805"/>
    <cellStyle name="_부대공_수량산출서(성호)_수량산출서(외동)_수량산출서(삼방)" xfId="7806"/>
    <cellStyle name="_부대공_수량산출서(성호)_수량산출서(중앙)" xfId="7807"/>
    <cellStyle name="_부대공_수량산출서(성호)_수량산출서(중앙)_Book1" xfId="7808"/>
    <cellStyle name="_부대공_수량산출서(성호)_수량산출서(중앙)_수량산출서(경운)" xfId="7809"/>
    <cellStyle name="_부대공_수량산출서(성호)_수량산출서(중앙)_수량산출서(삼방)" xfId="7810"/>
    <cellStyle name="_부대공_수량산출서(중앙)" xfId="7811"/>
    <cellStyle name="_부대공_수량산출서(중앙)_Book1" xfId="7812"/>
    <cellStyle name="_부대공_수량산출서(중앙)_수량산출서(경운)" xfId="7813"/>
    <cellStyle name="_부대공_수량산출서(중앙)_수량산출서(삼방)" xfId="7814"/>
    <cellStyle name="_부대공_수량산출서(해운)" xfId="7815"/>
    <cellStyle name="_부대공_수량산출서(해운)_수량산출서(가야)" xfId="7816"/>
    <cellStyle name="_부대공_수량산출서(해운)_수량산출서(미늘교차로)" xfId="7817"/>
    <cellStyle name="_부대공_수량산출서(해운)_수량산출서(미늘교차로)_Book1" xfId="7818"/>
    <cellStyle name="_부대공_수량산출서(해운)_수량산출서(미늘교차로)_수량산출서(경운)" xfId="7819"/>
    <cellStyle name="_부대공_수량산출서(해운)_수량산출서(미늘교차로)_수량산출서(삼방)" xfId="7820"/>
    <cellStyle name="_부대공_수량산출서(해운)_수량산출서(수남)" xfId="7821"/>
    <cellStyle name="_부대공_수량산출서(해운)_수량산출서(외동)" xfId="7822"/>
    <cellStyle name="_부대공_수량산출서(해운)_수량산출서(외동)_Book1" xfId="7823"/>
    <cellStyle name="_부대공_수량산출서(해운)_수량산출서(외동)_수량산출서(경운)" xfId="7824"/>
    <cellStyle name="_부대공_수량산출서(해운)_수량산출서(외동)_수량산출서(삼방)" xfId="7825"/>
    <cellStyle name="_부대공_수량산출서(해운)_수량산출서(중앙)" xfId="7826"/>
    <cellStyle name="_부대공_수량산출서(해운)_수량산출서(중앙)_Book1" xfId="7827"/>
    <cellStyle name="_부대공_수량산출서(해운)_수량산출서(중앙)_수량산출서(경운)" xfId="7828"/>
    <cellStyle name="_부대공_수량산출서(해운)_수량산출서(중앙)_수량산출서(삼방)" xfId="7829"/>
    <cellStyle name="_부대공_수량산출서_수량산출서(가야)" xfId="7830"/>
    <cellStyle name="_부대공_수량산출서_수량산출서(미늘교차로)" xfId="7831"/>
    <cellStyle name="_부대공_수량산출서_수량산출서(미늘교차로)_Book1" xfId="7832"/>
    <cellStyle name="_부대공_수량산출서_수량산출서(미늘교차로)_수량산출서(경운)" xfId="7833"/>
    <cellStyle name="_부대공_수량산출서_수량산출서(미늘교차로)_수량산출서(삼방)" xfId="7834"/>
    <cellStyle name="_부대공_수량산출서_수량산출서(수남)" xfId="7835"/>
    <cellStyle name="_부대공_수량산출서_수량산출서(외동)" xfId="7836"/>
    <cellStyle name="_부대공_수량산출서_수량산출서(외동)_Book1" xfId="7837"/>
    <cellStyle name="_부대공_수량산출서_수량산출서(외동)_수량산출서(경운)" xfId="7838"/>
    <cellStyle name="_부대공_수량산출서_수량산출서(외동)_수량산출서(삼방)" xfId="7839"/>
    <cellStyle name="_부대공_수량산출서_수량산출서(중앙)" xfId="7840"/>
    <cellStyle name="_부대공_수량산출서_수량산출서(중앙)_Book1" xfId="7841"/>
    <cellStyle name="_부대공_수량산출서_수량산출서(중앙)_수량산출서(경운)" xfId="7842"/>
    <cellStyle name="_부대공_수량산출서_수량산출서(중앙)_수량산출서(삼방)" xfId="7843"/>
    <cellStyle name="_부대공-04" xfId="7844"/>
    <cellStyle name="_부대공-04_수량산출서(가야)" xfId="7845"/>
    <cellStyle name="_부대공-04_수량산출서(미늘교차로)" xfId="7846"/>
    <cellStyle name="_부대공-04_수량산출서(미늘교차로)_Book1" xfId="7847"/>
    <cellStyle name="_부대공-04_수량산출서(미늘교차로)_수량산출서(경운)" xfId="7848"/>
    <cellStyle name="_부대공-04_수량산출서(미늘교차로)_수량산출서(삼방)" xfId="7849"/>
    <cellStyle name="_부대공-04_수량산출서(수남)" xfId="7850"/>
    <cellStyle name="_부대공-04_수량산출서(외동)" xfId="7851"/>
    <cellStyle name="_부대공-04_수량산출서(외동)_Book1" xfId="7852"/>
    <cellStyle name="_부대공-04_수량산출서(외동)_수량산출서(경운)" xfId="7853"/>
    <cellStyle name="_부대공-04_수량산출서(외동)_수량산출서(삼방)" xfId="7854"/>
    <cellStyle name="_부대공-04_수량산출서(중앙)" xfId="7855"/>
    <cellStyle name="_부대공-04_수량산출서(중앙)_Book1" xfId="7856"/>
    <cellStyle name="_부대공-04_수량산출서(중앙)_수량산출서(경운)" xfId="7857"/>
    <cellStyle name="_부대공-04_수량산출서(중앙)_수량산출서(삼방)" xfId="7858"/>
    <cellStyle name="_부대공1" xfId="7859"/>
    <cellStyle name="_부대공-2" xfId="7860"/>
    <cellStyle name="_부대공-2_004수량산출서" xfId="7861"/>
    <cellStyle name="_부대공-2_004수량산출서_Book1" xfId="7862"/>
    <cellStyle name="_부대공-2_004수량산출서_수량산출서(경운)" xfId="7863"/>
    <cellStyle name="_부대공-2_004수량산출서_수량산출서(삼방)" xfId="7864"/>
    <cellStyle name="_부대공-2_Book1" xfId="7865"/>
    <cellStyle name="_부대공-2_밀양대공원앞교차로수량산출서" xfId="7866"/>
    <cellStyle name="_부대공-2_밀양대공원앞교차로수량산출서_Book1" xfId="7867"/>
    <cellStyle name="_부대공-2_밀양대공원앞교차로수량산출서_수량산출서(경운)" xfId="7868"/>
    <cellStyle name="_부대공-2_밀양대공원앞교차로수량산출서_수량산출서(삼방)" xfId="7869"/>
    <cellStyle name="_부대공-2_부대공" xfId="7870"/>
    <cellStyle name="_부대공-2_부대공(해운)" xfId="7871"/>
    <cellStyle name="_부대공-2_부대공(해운)_수량산출서(가야)" xfId="7872"/>
    <cellStyle name="_부대공-2_부대공(해운)_수량산출서(미늘교차로)" xfId="7873"/>
    <cellStyle name="_부대공-2_부대공(해운)_수량산출서(미늘교차로)_Book1" xfId="7874"/>
    <cellStyle name="_부대공-2_부대공(해운)_수량산출서(미늘교차로)_수량산출서(경운)" xfId="7875"/>
    <cellStyle name="_부대공-2_부대공(해운)_수량산출서(미늘교차로)_수량산출서(삼방)" xfId="7876"/>
    <cellStyle name="_부대공-2_부대공(해운)_수량산출서(수남)" xfId="7877"/>
    <cellStyle name="_부대공-2_부대공(해운)_수량산출서(외동)" xfId="7878"/>
    <cellStyle name="_부대공-2_부대공(해운)_수량산출서(외동)_Book1" xfId="7879"/>
    <cellStyle name="_부대공-2_부대공(해운)_수량산출서(외동)_수량산출서(경운)" xfId="7880"/>
    <cellStyle name="_부대공-2_부대공(해운)_수량산출서(외동)_수량산출서(삼방)" xfId="7881"/>
    <cellStyle name="_부대공-2_부대공(해운)_수량산출서(중앙)" xfId="7882"/>
    <cellStyle name="_부대공-2_부대공(해운)_수량산출서(중앙)_Book1" xfId="7883"/>
    <cellStyle name="_부대공-2_부대공(해운)_수량산출서(중앙)_수량산출서(경운)" xfId="7884"/>
    <cellStyle name="_부대공-2_부대공(해운)_수량산출서(중앙)_수량산출서(삼방)" xfId="7885"/>
    <cellStyle name="_부대공-2_부대공_부대공-03" xfId="7886"/>
    <cellStyle name="_부대공-2_부대공_부대공-03_수량산출서(가야)" xfId="7887"/>
    <cellStyle name="_부대공-2_부대공_부대공-03_수량산출서(미늘교차로)" xfId="7888"/>
    <cellStyle name="_부대공-2_부대공_부대공-03_수량산출서(미늘교차로)_Book1" xfId="7889"/>
    <cellStyle name="_부대공-2_부대공_부대공-03_수량산출서(미늘교차로)_수량산출서(경운)" xfId="7890"/>
    <cellStyle name="_부대공-2_부대공_부대공-03_수량산출서(미늘교차로)_수량산출서(삼방)" xfId="7891"/>
    <cellStyle name="_부대공-2_부대공_부대공-03_수량산출서(수남)" xfId="7892"/>
    <cellStyle name="_부대공-2_부대공_부대공-03_수량산출서(외동)" xfId="7893"/>
    <cellStyle name="_부대공-2_부대공_부대공-03_수량산출서(외동)_Book1" xfId="7894"/>
    <cellStyle name="_부대공-2_부대공_부대공-03_수량산출서(외동)_수량산출서(경운)" xfId="7895"/>
    <cellStyle name="_부대공-2_부대공_부대공-03_수량산출서(외동)_수량산출서(삼방)" xfId="7896"/>
    <cellStyle name="_부대공-2_부대공_부대공-03_수량산출서(중앙)" xfId="7897"/>
    <cellStyle name="_부대공-2_부대공_부대공-03_수량산출서(중앙)_Book1" xfId="7898"/>
    <cellStyle name="_부대공-2_부대공_부대공-03_수량산출서(중앙)_수량산출서(경운)" xfId="7899"/>
    <cellStyle name="_부대공-2_부대공_부대공-03_수량산출서(중앙)_수량산출서(삼방)" xfId="7900"/>
    <cellStyle name="_부대공-2_부대공_부대공-04" xfId="7901"/>
    <cellStyle name="_부대공-2_부대공_부대공-04_부대공-03" xfId="7902"/>
    <cellStyle name="_부대공-2_부대공_부대공-04_부대공-03_수량산출서(가야)" xfId="7903"/>
    <cellStyle name="_부대공-2_부대공_부대공-04_부대공-03_수량산출서(미늘교차로)" xfId="7904"/>
    <cellStyle name="_부대공-2_부대공_부대공-04_부대공-03_수량산출서(미늘교차로)_Book1" xfId="7905"/>
    <cellStyle name="_부대공-2_부대공_부대공-04_부대공-03_수량산출서(미늘교차로)_수량산출서(경운)" xfId="7906"/>
    <cellStyle name="_부대공-2_부대공_부대공-04_부대공-03_수량산출서(미늘교차로)_수량산출서(삼방)" xfId="7907"/>
    <cellStyle name="_부대공-2_부대공_부대공-04_부대공-03_수량산출서(수남)" xfId="7908"/>
    <cellStyle name="_부대공-2_부대공_부대공-04_부대공-03_수량산출서(외동)" xfId="7909"/>
    <cellStyle name="_부대공-2_부대공_부대공-04_부대공-03_수량산출서(외동)_Book1" xfId="7910"/>
    <cellStyle name="_부대공-2_부대공_부대공-04_부대공-03_수량산출서(외동)_수량산출서(경운)" xfId="7911"/>
    <cellStyle name="_부대공-2_부대공_부대공-04_부대공-03_수량산출서(외동)_수량산출서(삼방)" xfId="7912"/>
    <cellStyle name="_부대공-2_부대공_부대공-04_부대공-03_수량산출서(중앙)" xfId="7913"/>
    <cellStyle name="_부대공-2_부대공_부대공-04_부대공-03_수량산출서(중앙)_Book1" xfId="7914"/>
    <cellStyle name="_부대공-2_부대공_부대공-04_부대공-03_수량산출서(중앙)_수량산출서(경운)" xfId="7915"/>
    <cellStyle name="_부대공-2_부대공_부대공-04_부대공-03_수량산출서(중앙)_수량산출서(삼방)" xfId="7916"/>
    <cellStyle name="_부대공-2_부대공_부대공-04_수량산출서(가야)" xfId="7917"/>
    <cellStyle name="_부대공-2_부대공_부대공-04_수량산출서(미늘교차로)" xfId="7918"/>
    <cellStyle name="_부대공-2_부대공_부대공-04_수량산출서(미늘교차로)_Book1" xfId="7919"/>
    <cellStyle name="_부대공-2_부대공_부대공-04_수량산출서(미늘교차로)_수량산출서(경운)" xfId="7920"/>
    <cellStyle name="_부대공-2_부대공_부대공-04_수량산출서(미늘교차로)_수량산출서(삼방)" xfId="7921"/>
    <cellStyle name="_부대공-2_부대공_부대공-04_수량산출서(수남)" xfId="7922"/>
    <cellStyle name="_부대공-2_부대공_부대공-04_수량산출서(외동)" xfId="7923"/>
    <cellStyle name="_부대공-2_부대공_부대공-04_수량산출서(외동)_Book1" xfId="7924"/>
    <cellStyle name="_부대공-2_부대공_부대공-04_수량산출서(외동)_수량산출서(경운)" xfId="7925"/>
    <cellStyle name="_부대공-2_부대공_부대공-04_수량산출서(외동)_수량산출서(삼방)" xfId="7926"/>
    <cellStyle name="_부대공-2_부대공_부대공-04_수량산출서(중앙)" xfId="7927"/>
    <cellStyle name="_부대공-2_부대공_부대공-04_수량산출서(중앙)_Book1" xfId="7928"/>
    <cellStyle name="_부대공-2_부대공_부대공-04_수량산출서(중앙)_수량산출서(경운)" xfId="7929"/>
    <cellStyle name="_부대공-2_부대공_부대공-04_수량산출서(중앙)_수량산출서(삼방)" xfId="7930"/>
    <cellStyle name="_부대공-2_부대공_수량산출서(가야)" xfId="7931"/>
    <cellStyle name="_부대공-2_부대공_수량산출서(미늘교차로)" xfId="7932"/>
    <cellStyle name="_부대공-2_부대공_수량산출서(미늘교차로)_Book1" xfId="7933"/>
    <cellStyle name="_부대공-2_부대공_수량산출서(미늘교차로)_수량산출서(경운)" xfId="7934"/>
    <cellStyle name="_부대공-2_부대공_수량산출서(미늘교차로)_수량산출서(삼방)" xfId="7935"/>
    <cellStyle name="_부대공-2_부대공_수량산출서(수남)" xfId="7936"/>
    <cellStyle name="_부대공-2_부대공_수량산출서(외동)" xfId="7937"/>
    <cellStyle name="_부대공-2_부대공_수량산출서(외동)_Book1" xfId="7938"/>
    <cellStyle name="_부대공-2_부대공_수량산출서(외동)_수량산출서(경운)" xfId="7939"/>
    <cellStyle name="_부대공-2_부대공_수량산출서(외동)_수량산출서(삼방)" xfId="7940"/>
    <cellStyle name="_부대공-2_부대공_수량산출서(중앙)" xfId="7941"/>
    <cellStyle name="_부대공-2_부대공_수량산출서(중앙)_Book1" xfId="7942"/>
    <cellStyle name="_부대공-2_부대공_수량산출서(중앙)_수량산출서(경운)" xfId="7943"/>
    <cellStyle name="_부대공-2_부대공_수량산출서(중앙)_수량산출서(삼방)" xfId="7944"/>
    <cellStyle name="_부대공-2_부대공-01" xfId="7945"/>
    <cellStyle name="_부대공-2_부대공-01_수량산출서(가야)" xfId="7946"/>
    <cellStyle name="_부대공-2_부대공-01_수량산출서(미늘교차로)" xfId="7947"/>
    <cellStyle name="_부대공-2_부대공-01_수량산출서(미늘교차로)_Book1" xfId="7948"/>
    <cellStyle name="_부대공-2_부대공-01_수량산출서(미늘교차로)_수량산출서(경운)" xfId="7949"/>
    <cellStyle name="_부대공-2_부대공-01_수량산출서(미늘교차로)_수량산출서(삼방)" xfId="7950"/>
    <cellStyle name="_부대공-2_부대공-01_수량산출서(수남)" xfId="7951"/>
    <cellStyle name="_부대공-2_부대공-01_수량산출서(외동)" xfId="7952"/>
    <cellStyle name="_부대공-2_부대공-01_수량산출서(외동)_Book1" xfId="7953"/>
    <cellStyle name="_부대공-2_부대공-01_수량산출서(외동)_수량산출서(경운)" xfId="7954"/>
    <cellStyle name="_부대공-2_부대공-01_수량산출서(외동)_수량산출서(삼방)" xfId="7955"/>
    <cellStyle name="_부대공-2_부대공-01_수량산출서(중앙)" xfId="7956"/>
    <cellStyle name="_부대공-2_부대공-01_수량산출서(중앙)_Book1" xfId="7957"/>
    <cellStyle name="_부대공-2_부대공-01_수량산출서(중앙)_수량산출서(경운)" xfId="7958"/>
    <cellStyle name="_부대공-2_부대공-01_수량산출서(중앙)_수량산출서(삼방)" xfId="7959"/>
    <cellStyle name="_부대공-2_부대공-03" xfId="7960"/>
    <cellStyle name="_부대공-2_부대공-03_수량산출서(가야)" xfId="7961"/>
    <cellStyle name="_부대공-2_부대공-03_수량산출서(미늘교차로)" xfId="7962"/>
    <cellStyle name="_부대공-2_부대공-03_수량산출서(미늘교차로)_Book1" xfId="7963"/>
    <cellStyle name="_부대공-2_부대공-03_수량산출서(미늘교차로)_수량산출서(경운)" xfId="7964"/>
    <cellStyle name="_부대공-2_부대공-03_수량산출서(미늘교차로)_수량산출서(삼방)" xfId="7965"/>
    <cellStyle name="_부대공-2_부대공-03_수량산출서(수남)" xfId="7966"/>
    <cellStyle name="_부대공-2_부대공-03_수량산출서(외동)" xfId="7967"/>
    <cellStyle name="_부대공-2_부대공-03_수량산출서(외동)_Book1" xfId="7968"/>
    <cellStyle name="_부대공-2_부대공-03_수량산출서(외동)_수량산출서(경운)" xfId="7969"/>
    <cellStyle name="_부대공-2_부대공-03_수량산출서(외동)_수량산출서(삼방)" xfId="7970"/>
    <cellStyle name="_부대공-2_부대공-03_수량산출서(중앙)" xfId="7971"/>
    <cellStyle name="_부대공-2_부대공-03_수량산출서(중앙)_Book1" xfId="7972"/>
    <cellStyle name="_부대공-2_부대공-03_수량산출서(중앙)_수량산출서(경운)" xfId="7973"/>
    <cellStyle name="_부대공-2_부대공-03_수량산출서(중앙)_수량산출서(삼방)" xfId="7974"/>
    <cellStyle name="_부대공-2_부대공-04" xfId="7975"/>
    <cellStyle name="_부대공-2_부대공-04_부대공-03" xfId="7976"/>
    <cellStyle name="_부대공-2_부대공-04_부대공-03_수량산출서(가야)" xfId="7977"/>
    <cellStyle name="_부대공-2_부대공-04_부대공-03_수량산출서(미늘교차로)" xfId="7978"/>
    <cellStyle name="_부대공-2_부대공-04_부대공-03_수량산출서(미늘교차로)_Book1" xfId="7979"/>
    <cellStyle name="_부대공-2_부대공-04_부대공-03_수량산출서(미늘교차로)_수량산출서(경운)" xfId="7980"/>
    <cellStyle name="_부대공-2_부대공-04_부대공-03_수량산출서(미늘교차로)_수량산출서(삼방)" xfId="7981"/>
    <cellStyle name="_부대공-2_부대공-04_부대공-03_수량산출서(수남)" xfId="7982"/>
    <cellStyle name="_부대공-2_부대공-04_부대공-03_수량산출서(외동)" xfId="7983"/>
    <cellStyle name="_부대공-2_부대공-04_부대공-03_수량산출서(외동)_Book1" xfId="7984"/>
    <cellStyle name="_부대공-2_부대공-04_부대공-03_수량산출서(외동)_수량산출서(경운)" xfId="7985"/>
    <cellStyle name="_부대공-2_부대공-04_부대공-03_수량산출서(외동)_수량산출서(삼방)" xfId="7986"/>
    <cellStyle name="_부대공-2_부대공-04_부대공-03_수량산출서(중앙)" xfId="7987"/>
    <cellStyle name="_부대공-2_부대공-04_부대공-03_수량산출서(중앙)_Book1" xfId="7988"/>
    <cellStyle name="_부대공-2_부대공-04_부대공-03_수량산출서(중앙)_수량산출서(경운)" xfId="7989"/>
    <cellStyle name="_부대공-2_부대공-04_부대공-03_수량산출서(중앙)_수량산출서(삼방)" xfId="7990"/>
    <cellStyle name="_부대공-2_부대공-04_수량산출서(가야)" xfId="7991"/>
    <cellStyle name="_부대공-2_부대공-04_수량산출서(미늘교차로)" xfId="7992"/>
    <cellStyle name="_부대공-2_부대공-04_수량산출서(미늘교차로)_Book1" xfId="7993"/>
    <cellStyle name="_부대공-2_부대공-04_수량산출서(미늘교차로)_수량산출서(경운)" xfId="7994"/>
    <cellStyle name="_부대공-2_부대공-04_수량산출서(미늘교차로)_수량산출서(삼방)" xfId="7995"/>
    <cellStyle name="_부대공-2_부대공-04_수량산출서(수남)" xfId="7996"/>
    <cellStyle name="_부대공-2_부대공-04_수량산출서(외동)" xfId="7997"/>
    <cellStyle name="_부대공-2_부대공-04_수량산출서(외동)_Book1" xfId="7998"/>
    <cellStyle name="_부대공-2_부대공-04_수량산출서(외동)_수량산출서(경운)" xfId="7999"/>
    <cellStyle name="_부대공-2_부대공-04_수량산출서(외동)_수량산출서(삼방)" xfId="8000"/>
    <cellStyle name="_부대공-2_부대공-04_수량산출서(중앙)" xfId="8001"/>
    <cellStyle name="_부대공-2_부대공-04_수량산출서(중앙)_Book1" xfId="8002"/>
    <cellStyle name="_부대공-2_부대공-04_수량산출서(중앙)_수량산출서(경운)" xfId="8003"/>
    <cellStyle name="_부대공-2_부대공-04_수량산출서(중앙)_수량산출서(삼방)" xfId="8004"/>
    <cellStyle name="_부대공-2_부대공-07" xfId="8005"/>
    <cellStyle name="_부대공-2_부대공-07_수량산출서(가야)" xfId="8006"/>
    <cellStyle name="_부대공-2_부대공-07_수량산출서(미늘교차로)" xfId="8007"/>
    <cellStyle name="_부대공-2_부대공-07_수량산출서(미늘교차로)_Book1" xfId="8008"/>
    <cellStyle name="_부대공-2_부대공-07_수량산출서(미늘교차로)_수량산출서(경운)" xfId="8009"/>
    <cellStyle name="_부대공-2_부대공-07_수량산출서(미늘교차로)_수량산출서(삼방)" xfId="8010"/>
    <cellStyle name="_부대공-2_부대공-07_수량산출서(수남)" xfId="8011"/>
    <cellStyle name="_부대공-2_부대공-07_수량산출서(외동)" xfId="8012"/>
    <cellStyle name="_부대공-2_부대공-07_수량산출서(외동)_Book1" xfId="8013"/>
    <cellStyle name="_부대공-2_부대공-07_수량산출서(외동)_수량산출서(경운)" xfId="8014"/>
    <cellStyle name="_부대공-2_부대공-07_수량산출서(외동)_수량산출서(삼방)" xfId="8015"/>
    <cellStyle name="_부대공-2_부대공-07_수량산출서(중앙)" xfId="8016"/>
    <cellStyle name="_부대공-2_부대공-07_수량산출서(중앙)_Book1" xfId="8017"/>
    <cellStyle name="_부대공-2_부대공-07_수량산출서(중앙)_수량산출서(경운)" xfId="8018"/>
    <cellStyle name="_부대공-2_부대공-07_수량산출서(중앙)_수량산출서(삼방)" xfId="8019"/>
    <cellStyle name="_부대공-2_수량산출서" xfId="8020"/>
    <cellStyle name="_부대공-2_수량산출서(경운)" xfId="8021"/>
    <cellStyle name="_부대공-2_수량산출서(광려)" xfId="8022"/>
    <cellStyle name="_부대공-2_수량산출서(광려)_수량산출서(가야)" xfId="8023"/>
    <cellStyle name="_부대공-2_수량산출서(광려)_수량산출서(수남)" xfId="8024"/>
    <cellStyle name="_부대공-2_수량산출서(광려)_수량산출서(외동)" xfId="8025"/>
    <cellStyle name="_부대공-2_수량산출서(광려)_수량산출서(외동)_Book1" xfId="8026"/>
    <cellStyle name="_부대공-2_수량산출서(광려)_수량산출서(외동)_수량산출서(경운)" xfId="8027"/>
    <cellStyle name="_부대공-2_수량산출서(광려)_수량산출서(외동)_수량산출서(삼방)" xfId="8028"/>
    <cellStyle name="_부대공-2_수량산출서(광려2)" xfId="8029"/>
    <cellStyle name="_부대공-2_수량산출서(광려2)_수량산출서(가야)" xfId="8030"/>
    <cellStyle name="_부대공-2_수량산출서(광려2)_수량산출서(미늘교차로)" xfId="8031"/>
    <cellStyle name="_부대공-2_수량산출서(광려2)_수량산출서(미늘교차로)_Book1" xfId="8032"/>
    <cellStyle name="_부대공-2_수량산출서(광려2)_수량산출서(미늘교차로)_수량산출서(경운)" xfId="8033"/>
    <cellStyle name="_부대공-2_수량산출서(광려2)_수량산출서(미늘교차로)_수량산출서(삼방)" xfId="8034"/>
    <cellStyle name="_부대공-2_수량산출서(광려2)_수량산출서(수남)" xfId="8035"/>
    <cellStyle name="_부대공-2_수량산출서(광려2)_수량산출서(외동)" xfId="8036"/>
    <cellStyle name="_부대공-2_수량산출서(광려2)_수량산출서(외동)_Book1" xfId="8037"/>
    <cellStyle name="_부대공-2_수량산출서(광려2)_수량산출서(외동)_수량산출서(경운)" xfId="8038"/>
    <cellStyle name="_부대공-2_수량산출서(광려2)_수량산출서(외동)_수량산출서(삼방)" xfId="8039"/>
    <cellStyle name="_부대공-2_수량산출서(광려2)_수량산출서(중앙)" xfId="8040"/>
    <cellStyle name="_부대공-2_수량산출서(광려2)_수량산출서(중앙)_Book1" xfId="8041"/>
    <cellStyle name="_부대공-2_수량산출서(광려2)_수량산출서(중앙)_수량산출서(경운)" xfId="8042"/>
    <cellStyle name="_부대공-2_수량산출서(광려2)_수량산출서(중앙)_수량산출서(삼방)" xfId="8043"/>
    <cellStyle name="_부대공-2_수량산출서(미늘교차로)" xfId="8044"/>
    <cellStyle name="_부대공-2_수량산출서(미늘교차로)_Book1" xfId="8045"/>
    <cellStyle name="_부대공-2_수량산출서(미늘교차로)_수량산출서(경운)" xfId="8046"/>
    <cellStyle name="_부대공-2_수량산출서(미늘교차로)_수량산출서(삼방)" xfId="8047"/>
    <cellStyle name="_부대공-2_수량산출서(삼방)" xfId="8048"/>
    <cellStyle name="_부대공-2_수량산출서(성호)" xfId="8049"/>
    <cellStyle name="_부대공-2_수량산출서(성호)_수량산출서(가야)" xfId="8050"/>
    <cellStyle name="_부대공-2_수량산출서(성호)_수량산출서(미늘교차로)" xfId="8051"/>
    <cellStyle name="_부대공-2_수량산출서(성호)_수량산출서(미늘교차로)_Book1" xfId="8052"/>
    <cellStyle name="_부대공-2_수량산출서(성호)_수량산출서(미늘교차로)_수량산출서(경운)" xfId="8053"/>
    <cellStyle name="_부대공-2_수량산출서(성호)_수량산출서(미늘교차로)_수량산출서(삼방)" xfId="8054"/>
    <cellStyle name="_부대공-2_수량산출서(성호)_수량산출서(수남)" xfId="8055"/>
    <cellStyle name="_부대공-2_수량산출서(성호)_수량산출서(외동)" xfId="8056"/>
    <cellStyle name="_부대공-2_수량산출서(성호)_수량산출서(외동)_Book1" xfId="8057"/>
    <cellStyle name="_부대공-2_수량산출서(성호)_수량산출서(외동)_수량산출서(경운)" xfId="8058"/>
    <cellStyle name="_부대공-2_수량산출서(성호)_수량산출서(외동)_수량산출서(삼방)" xfId="8059"/>
    <cellStyle name="_부대공-2_수량산출서(성호)_수량산출서(중앙)" xfId="8060"/>
    <cellStyle name="_부대공-2_수량산출서(성호)_수량산출서(중앙)_Book1" xfId="8061"/>
    <cellStyle name="_부대공-2_수량산출서(성호)_수량산출서(중앙)_수량산출서(경운)" xfId="8062"/>
    <cellStyle name="_부대공-2_수량산출서(성호)_수량산출서(중앙)_수량산출서(삼방)" xfId="8063"/>
    <cellStyle name="_부대공-2_수량산출서(중앙)" xfId="8064"/>
    <cellStyle name="_부대공-2_수량산출서(중앙)_Book1" xfId="8065"/>
    <cellStyle name="_부대공-2_수량산출서(중앙)_수량산출서(경운)" xfId="8066"/>
    <cellStyle name="_부대공-2_수량산출서(중앙)_수량산출서(삼방)" xfId="8067"/>
    <cellStyle name="_부대공-2_수량산출서(해운)" xfId="8068"/>
    <cellStyle name="_부대공-2_수량산출서(해운)_수량산출서(가야)" xfId="8069"/>
    <cellStyle name="_부대공-2_수량산출서(해운)_수량산출서(미늘교차로)" xfId="8070"/>
    <cellStyle name="_부대공-2_수량산출서(해운)_수량산출서(미늘교차로)_Book1" xfId="8071"/>
    <cellStyle name="_부대공-2_수량산출서(해운)_수량산출서(미늘교차로)_수량산출서(경운)" xfId="8072"/>
    <cellStyle name="_부대공-2_수량산출서(해운)_수량산출서(미늘교차로)_수량산출서(삼방)" xfId="8073"/>
    <cellStyle name="_부대공-2_수량산출서(해운)_수량산출서(수남)" xfId="8074"/>
    <cellStyle name="_부대공-2_수량산출서(해운)_수량산출서(외동)" xfId="8075"/>
    <cellStyle name="_부대공-2_수량산출서(해운)_수량산출서(외동)_Book1" xfId="8076"/>
    <cellStyle name="_부대공-2_수량산출서(해운)_수량산출서(외동)_수량산출서(경운)" xfId="8077"/>
    <cellStyle name="_부대공-2_수량산출서(해운)_수량산출서(외동)_수량산출서(삼방)" xfId="8078"/>
    <cellStyle name="_부대공-2_수량산출서(해운)_수량산출서(중앙)" xfId="8079"/>
    <cellStyle name="_부대공-2_수량산출서(해운)_수량산출서(중앙)_Book1" xfId="8080"/>
    <cellStyle name="_부대공-2_수량산출서(해운)_수량산출서(중앙)_수량산출서(경운)" xfId="8081"/>
    <cellStyle name="_부대공-2_수량산출서(해운)_수량산출서(중앙)_수량산출서(삼방)" xfId="8082"/>
    <cellStyle name="_부대공-2_수량산출서_수량산출서(가야)" xfId="8083"/>
    <cellStyle name="_부대공-2_수량산출서_수량산출서(미늘교차로)" xfId="8084"/>
    <cellStyle name="_부대공-2_수량산출서_수량산출서(미늘교차로)_Book1" xfId="8085"/>
    <cellStyle name="_부대공-2_수량산출서_수량산출서(미늘교차로)_수량산출서(경운)" xfId="8086"/>
    <cellStyle name="_부대공-2_수량산출서_수량산출서(미늘교차로)_수량산출서(삼방)" xfId="8087"/>
    <cellStyle name="_부대공-2_수량산출서_수량산출서(수남)" xfId="8088"/>
    <cellStyle name="_부대공-2_수량산출서_수량산출서(외동)" xfId="8089"/>
    <cellStyle name="_부대공-2_수량산출서_수량산출서(외동)_Book1" xfId="8090"/>
    <cellStyle name="_부대공-2_수량산출서_수량산출서(외동)_수량산출서(경운)" xfId="8091"/>
    <cellStyle name="_부대공-2_수량산출서_수량산출서(외동)_수량산출서(삼방)" xfId="8092"/>
    <cellStyle name="_부대공-2_수량산출서_수량산출서(중앙)" xfId="8093"/>
    <cellStyle name="_부대공-2_수량산출서_수량산출서(중앙)_Book1" xfId="8094"/>
    <cellStyle name="_부대공-2_수량산출서_수량산출서(중앙)_수량산출서(경운)" xfId="8095"/>
    <cellStyle name="_부대공-2_수량산출서_수량산출서(중앙)_수량산출서(삼방)" xfId="8096"/>
    <cellStyle name="_부대공-4" xfId="8097"/>
    <cellStyle name="_부대공-4_부대공-03" xfId="8098"/>
    <cellStyle name="_부대공-4_부대공-03_수량산출서(가야)" xfId="8099"/>
    <cellStyle name="_부대공-4_부대공-03_수량산출서(미늘교차로)" xfId="8100"/>
    <cellStyle name="_부대공-4_부대공-03_수량산출서(미늘교차로)_Book1" xfId="8101"/>
    <cellStyle name="_부대공-4_부대공-03_수량산출서(미늘교차로)_수량산출서(경운)" xfId="8102"/>
    <cellStyle name="_부대공-4_부대공-03_수량산출서(미늘교차로)_수량산출서(삼방)" xfId="8103"/>
    <cellStyle name="_부대공-4_부대공-03_수량산출서(수남)" xfId="8104"/>
    <cellStyle name="_부대공-4_부대공-03_수량산출서(외동)" xfId="8105"/>
    <cellStyle name="_부대공-4_부대공-03_수량산출서(외동)_Book1" xfId="8106"/>
    <cellStyle name="_부대공-4_부대공-03_수량산출서(외동)_수량산출서(경운)" xfId="8107"/>
    <cellStyle name="_부대공-4_부대공-03_수량산출서(외동)_수량산출서(삼방)" xfId="8108"/>
    <cellStyle name="_부대공-4_부대공-03_수량산출서(중앙)" xfId="8109"/>
    <cellStyle name="_부대공-4_부대공-03_수량산출서(중앙)_Book1" xfId="8110"/>
    <cellStyle name="_부대공-4_부대공-03_수량산출서(중앙)_수량산출서(경운)" xfId="8111"/>
    <cellStyle name="_부대공-4_부대공-03_수량산출서(중앙)_수량산출서(삼방)" xfId="8112"/>
    <cellStyle name="_부대공-4_수량산출서(가야)" xfId="8113"/>
    <cellStyle name="_부대공-4_수량산출서(미늘교차로)" xfId="8114"/>
    <cellStyle name="_부대공-4_수량산출서(미늘교차로)_Book1" xfId="8115"/>
    <cellStyle name="_부대공-4_수량산출서(미늘교차로)_수량산출서(경운)" xfId="8116"/>
    <cellStyle name="_부대공-4_수량산출서(미늘교차로)_수량산출서(삼방)" xfId="8117"/>
    <cellStyle name="_부대공-4_수량산출서(수남)" xfId="8118"/>
    <cellStyle name="_부대공-4_수량산출서(외동)" xfId="8119"/>
    <cellStyle name="_부대공-4_수량산출서(외동)_Book1" xfId="8120"/>
    <cellStyle name="_부대공-4_수량산출서(외동)_수량산출서(경운)" xfId="8121"/>
    <cellStyle name="_부대공-4_수량산출서(외동)_수량산출서(삼방)" xfId="8122"/>
    <cellStyle name="_부대공-4_수량산출서(중앙)" xfId="8123"/>
    <cellStyle name="_부대공-4_수량산출서(중앙)_Book1" xfId="8124"/>
    <cellStyle name="_부대공-4_수량산출서(중앙)_수량산출서(경운)" xfId="8125"/>
    <cellStyle name="_부대공-4_수량산출서(중앙)_수량산출서(삼방)" xfId="8126"/>
    <cellStyle name="_부대공-5" xfId="8127"/>
    <cellStyle name="_부대공-5_004수량산출서" xfId="8128"/>
    <cellStyle name="_부대공-5_004수량산출서_Book1" xfId="8129"/>
    <cellStyle name="_부대공-5_004수량산출서_수량산출서(경운)" xfId="8130"/>
    <cellStyle name="_부대공-5_004수량산출서_수량산출서(삼방)" xfId="8131"/>
    <cellStyle name="_부대공-5_Book1" xfId="8132"/>
    <cellStyle name="_부대공-5_밀양대공원앞교차로수량산출서" xfId="8133"/>
    <cellStyle name="_부대공-5_밀양대공원앞교차로수량산출서_Book1" xfId="8134"/>
    <cellStyle name="_부대공-5_밀양대공원앞교차로수량산출서_수량산출서(경운)" xfId="8135"/>
    <cellStyle name="_부대공-5_밀양대공원앞교차로수량산출서_수량산출서(삼방)" xfId="8136"/>
    <cellStyle name="_부대공-5_부대공" xfId="8137"/>
    <cellStyle name="_부대공-5_부대공(해운)" xfId="8138"/>
    <cellStyle name="_부대공-5_부대공(해운)_수량산출서(가야)" xfId="8139"/>
    <cellStyle name="_부대공-5_부대공(해운)_수량산출서(미늘교차로)" xfId="8140"/>
    <cellStyle name="_부대공-5_부대공(해운)_수량산출서(미늘교차로)_Book1" xfId="8141"/>
    <cellStyle name="_부대공-5_부대공(해운)_수량산출서(미늘교차로)_수량산출서(경운)" xfId="8142"/>
    <cellStyle name="_부대공-5_부대공(해운)_수량산출서(미늘교차로)_수량산출서(삼방)" xfId="8143"/>
    <cellStyle name="_부대공-5_부대공(해운)_수량산출서(수남)" xfId="8144"/>
    <cellStyle name="_부대공-5_부대공(해운)_수량산출서(외동)" xfId="8145"/>
    <cellStyle name="_부대공-5_부대공(해운)_수량산출서(외동)_Book1" xfId="8146"/>
    <cellStyle name="_부대공-5_부대공(해운)_수량산출서(외동)_수량산출서(경운)" xfId="8147"/>
    <cellStyle name="_부대공-5_부대공(해운)_수량산출서(외동)_수량산출서(삼방)" xfId="8148"/>
    <cellStyle name="_부대공-5_부대공(해운)_수량산출서(중앙)" xfId="8149"/>
    <cellStyle name="_부대공-5_부대공(해운)_수량산출서(중앙)_Book1" xfId="8150"/>
    <cellStyle name="_부대공-5_부대공(해운)_수량산출서(중앙)_수량산출서(경운)" xfId="8151"/>
    <cellStyle name="_부대공-5_부대공(해운)_수량산출서(중앙)_수량산출서(삼방)" xfId="8152"/>
    <cellStyle name="_부대공-5_부대공_부대공-03" xfId="8153"/>
    <cellStyle name="_부대공-5_부대공_부대공-03_수량산출서(가야)" xfId="8154"/>
    <cellStyle name="_부대공-5_부대공_부대공-03_수량산출서(미늘교차로)" xfId="8155"/>
    <cellStyle name="_부대공-5_부대공_부대공-03_수량산출서(미늘교차로)_Book1" xfId="8156"/>
    <cellStyle name="_부대공-5_부대공_부대공-03_수량산출서(미늘교차로)_수량산출서(경운)" xfId="8157"/>
    <cellStyle name="_부대공-5_부대공_부대공-03_수량산출서(미늘교차로)_수량산출서(삼방)" xfId="8158"/>
    <cellStyle name="_부대공-5_부대공_부대공-03_수량산출서(수남)" xfId="8159"/>
    <cellStyle name="_부대공-5_부대공_부대공-03_수량산출서(외동)" xfId="8160"/>
    <cellStyle name="_부대공-5_부대공_부대공-03_수량산출서(외동)_Book1" xfId="8161"/>
    <cellStyle name="_부대공-5_부대공_부대공-03_수량산출서(외동)_수량산출서(경운)" xfId="8162"/>
    <cellStyle name="_부대공-5_부대공_부대공-03_수량산출서(외동)_수량산출서(삼방)" xfId="8163"/>
    <cellStyle name="_부대공-5_부대공_부대공-03_수량산출서(중앙)" xfId="8164"/>
    <cellStyle name="_부대공-5_부대공_부대공-03_수량산출서(중앙)_Book1" xfId="8165"/>
    <cellStyle name="_부대공-5_부대공_부대공-03_수량산출서(중앙)_수량산출서(경운)" xfId="8166"/>
    <cellStyle name="_부대공-5_부대공_부대공-03_수량산출서(중앙)_수량산출서(삼방)" xfId="8167"/>
    <cellStyle name="_부대공-5_부대공_부대공-04" xfId="8168"/>
    <cellStyle name="_부대공-5_부대공_부대공-04_부대공-03" xfId="8169"/>
    <cellStyle name="_부대공-5_부대공_부대공-04_부대공-03_수량산출서(가야)" xfId="8170"/>
    <cellStyle name="_부대공-5_부대공_부대공-04_부대공-03_수량산출서(미늘교차로)" xfId="8171"/>
    <cellStyle name="_부대공-5_부대공_부대공-04_부대공-03_수량산출서(미늘교차로)_Book1" xfId="8172"/>
    <cellStyle name="_부대공-5_부대공_부대공-04_부대공-03_수량산출서(미늘교차로)_수량산출서(경운)" xfId="8173"/>
    <cellStyle name="_부대공-5_부대공_부대공-04_부대공-03_수량산출서(미늘교차로)_수량산출서(삼방)" xfId="8174"/>
    <cellStyle name="_부대공-5_부대공_부대공-04_부대공-03_수량산출서(수남)" xfId="8175"/>
    <cellStyle name="_부대공-5_부대공_부대공-04_부대공-03_수량산출서(외동)" xfId="8176"/>
    <cellStyle name="_부대공-5_부대공_부대공-04_부대공-03_수량산출서(외동)_Book1" xfId="8177"/>
    <cellStyle name="_부대공-5_부대공_부대공-04_부대공-03_수량산출서(외동)_수량산출서(경운)" xfId="8178"/>
    <cellStyle name="_부대공-5_부대공_부대공-04_부대공-03_수량산출서(외동)_수량산출서(삼방)" xfId="8179"/>
    <cellStyle name="_부대공-5_부대공_부대공-04_부대공-03_수량산출서(중앙)" xfId="8180"/>
    <cellStyle name="_부대공-5_부대공_부대공-04_부대공-03_수량산출서(중앙)_Book1" xfId="8181"/>
    <cellStyle name="_부대공-5_부대공_부대공-04_부대공-03_수량산출서(중앙)_수량산출서(경운)" xfId="8182"/>
    <cellStyle name="_부대공-5_부대공_부대공-04_부대공-03_수량산출서(중앙)_수량산출서(삼방)" xfId="8183"/>
    <cellStyle name="_부대공-5_부대공_부대공-04_수량산출서(가야)" xfId="8184"/>
    <cellStyle name="_부대공-5_부대공_부대공-04_수량산출서(미늘교차로)" xfId="8185"/>
    <cellStyle name="_부대공-5_부대공_부대공-04_수량산출서(미늘교차로)_Book1" xfId="8186"/>
    <cellStyle name="_부대공-5_부대공_부대공-04_수량산출서(미늘교차로)_수량산출서(경운)" xfId="8187"/>
    <cellStyle name="_부대공-5_부대공_부대공-04_수량산출서(미늘교차로)_수량산출서(삼방)" xfId="8188"/>
    <cellStyle name="_부대공-5_부대공_부대공-04_수량산출서(수남)" xfId="8189"/>
    <cellStyle name="_부대공-5_부대공_부대공-04_수량산출서(외동)" xfId="8190"/>
    <cellStyle name="_부대공-5_부대공_부대공-04_수량산출서(외동)_Book1" xfId="8191"/>
    <cellStyle name="_부대공-5_부대공_부대공-04_수량산출서(외동)_수량산출서(경운)" xfId="8192"/>
    <cellStyle name="_부대공-5_부대공_부대공-04_수량산출서(외동)_수량산출서(삼방)" xfId="8193"/>
    <cellStyle name="_부대공-5_부대공_부대공-04_수량산출서(중앙)" xfId="8194"/>
    <cellStyle name="_부대공-5_부대공_부대공-04_수량산출서(중앙)_Book1" xfId="8195"/>
    <cellStyle name="_부대공-5_부대공_부대공-04_수량산출서(중앙)_수량산출서(경운)" xfId="8196"/>
    <cellStyle name="_부대공-5_부대공_부대공-04_수량산출서(중앙)_수량산출서(삼방)" xfId="8197"/>
    <cellStyle name="_부대공-5_부대공_수량산출서(가야)" xfId="8198"/>
    <cellStyle name="_부대공-5_부대공_수량산출서(미늘교차로)" xfId="8199"/>
    <cellStyle name="_부대공-5_부대공_수량산출서(미늘교차로)_Book1" xfId="8200"/>
    <cellStyle name="_부대공-5_부대공_수량산출서(미늘교차로)_수량산출서(경운)" xfId="8201"/>
    <cellStyle name="_부대공-5_부대공_수량산출서(미늘교차로)_수량산출서(삼방)" xfId="8202"/>
    <cellStyle name="_부대공-5_부대공_수량산출서(수남)" xfId="8203"/>
    <cellStyle name="_부대공-5_부대공_수량산출서(외동)" xfId="8204"/>
    <cellStyle name="_부대공-5_부대공_수량산출서(외동)_Book1" xfId="8205"/>
    <cellStyle name="_부대공-5_부대공_수량산출서(외동)_수량산출서(경운)" xfId="8206"/>
    <cellStyle name="_부대공-5_부대공_수량산출서(외동)_수량산출서(삼방)" xfId="8207"/>
    <cellStyle name="_부대공-5_부대공_수량산출서(중앙)" xfId="8208"/>
    <cellStyle name="_부대공-5_부대공_수량산출서(중앙)_Book1" xfId="8209"/>
    <cellStyle name="_부대공-5_부대공_수량산출서(중앙)_수량산출서(경운)" xfId="8210"/>
    <cellStyle name="_부대공-5_부대공_수량산출서(중앙)_수량산출서(삼방)" xfId="8211"/>
    <cellStyle name="_부대공-5_부대공-01" xfId="8212"/>
    <cellStyle name="_부대공-5_부대공-01_수량산출서(가야)" xfId="8213"/>
    <cellStyle name="_부대공-5_부대공-01_수량산출서(미늘교차로)" xfId="8214"/>
    <cellStyle name="_부대공-5_부대공-01_수량산출서(미늘교차로)_Book1" xfId="8215"/>
    <cellStyle name="_부대공-5_부대공-01_수량산출서(미늘교차로)_수량산출서(경운)" xfId="8216"/>
    <cellStyle name="_부대공-5_부대공-01_수량산출서(미늘교차로)_수량산출서(삼방)" xfId="8217"/>
    <cellStyle name="_부대공-5_부대공-01_수량산출서(수남)" xfId="8218"/>
    <cellStyle name="_부대공-5_부대공-01_수량산출서(외동)" xfId="8219"/>
    <cellStyle name="_부대공-5_부대공-01_수량산출서(외동)_Book1" xfId="8220"/>
    <cellStyle name="_부대공-5_부대공-01_수량산출서(외동)_수량산출서(경운)" xfId="8221"/>
    <cellStyle name="_부대공-5_부대공-01_수량산출서(외동)_수량산출서(삼방)" xfId="8222"/>
    <cellStyle name="_부대공-5_부대공-01_수량산출서(중앙)" xfId="8223"/>
    <cellStyle name="_부대공-5_부대공-01_수량산출서(중앙)_Book1" xfId="8224"/>
    <cellStyle name="_부대공-5_부대공-01_수량산출서(중앙)_수량산출서(경운)" xfId="8225"/>
    <cellStyle name="_부대공-5_부대공-01_수량산출서(중앙)_수량산출서(삼방)" xfId="8226"/>
    <cellStyle name="_부대공-5_부대공-03" xfId="8227"/>
    <cellStyle name="_부대공-5_부대공-03_수량산출서(가야)" xfId="8228"/>
    <cellStyle name="_부대공-5_부대공-03_수량산출서(미늘교차로)" xfId="8229"/>
    <cellStyle name="_부대공-5_부대공-03_수량산출서(미늘교차로)_Book1" xfId="8230"/>
    <cellStyle name="_부대공-5_부대공-03_수량산출서(미늘교차로)_수량산출서(경운)" xfId="8231"/>
    <cellStyle name="_부대공-5_부대공-03_수량산출서(미늘교차로)_수량산출서(삼방)" xfId="8232"/>
    <cellStyle name="_부대공-5_부대공-03_수량산출서(수남)" xfId="8233"/>
    <cellStyle name="_부대공-5_부대공-03_수량산출서(외동)" xfId="8234"/>
    <cellStyle name="_부대공-5_부대공-03_수량산출서(외동)_Book1" xfId="8235"/>
    <cellStyle name="_부대공-5_부대공-03_수량산출서(외동)_수량산출서(경운)" xfId="8236"/>
    <cellStyle name="_부대공-5_부대공-03_수량산출서(외동)_수량산출서(삼방)" xfId="8237"/>
    <cellStyle name="_부대공-5_부대공-03_수량산출서(중앙)" xfId="8238"/>
    <cellStyle name="_부대공-5_부대공-03_수량산출서(중앙)_Book1" xfId="8239"/>
    <cellStyle name="_부대공-5_부대공-03_수량산출서(중앙)_수량산출서(경운)" xfId="8240"/>
    <cellStyle name="_부대공-5_부대공-03_수량산출서(중앙)_수량산출서(삼방)" xfId="8241"/>
    <cellStyle name="_부대공-5_부대공-04" xfId="8242"/>
    <cellStyle name="_부대공-5_부대공-04_부대공-03" xfId="8243"/>
    <cellStyle name="_부대공-5_부대공-04_부대공-03_수량산출서(가야)" xfId="8244"/>
    <cellStyle name="_부대공-5_부대공-04_부대공-03_수량산출서(미늘교차로)" xfId="8245"/>
    <cellStyle name="_부대공-5_부대공-04_부대공-03_수량산출서(미늘교차로)_Book1" xfId="8246"/>
    <cellStyle name="_부대공-5_부대공-04_부대공-03_수량산출서(미늘교차로)_수량산출서(경운)" xfId="8247"/>
    <cellStyle name="_부대공-5_부대공-04_부대공-03_수량산출서(미늘교차로)_수량산출서(삼방)" xfId="8248"/>
    <cellStyle name="_부대공-5_부대공-04_부대공-03_수량산출서(수남)" xfId="8249"/>
    <cellStyle name="_부대공-5_부대공-04_부대공-03_수량산출서(외동)" xfId="8250"/>
    <cellStyle name="_부대공-5_부대공-04_부대공-03_수량산출서(외동)_Book1" xfId="8251"/>
    <cellStyle name="_부대공-5_부대공-04_부대공-03_수량산출서(외동)_수량산출서(경운)" xfId="8252"/>
    <cellStyle name="_부대공-5_부대공-04_부대공-03_수량산출서(외동)_수량산출서(삼방)" xfId="8253"/>
    <cellStyle name="_부대공-5_부대공-04_부대공-03_수량산출서(중앙)" xfId="8254"/>
    <cellStyle name="_부대공-5_부대공-04_부대공-03_수량산출서(중앙)_Book1" xfId="8255"/>
    <cellStyle name="_부대공-5_부대공-04_부대공-03_수량산출서(중앙)_수량산출서(경운)" xfId="8256"/>
    <cellStyle name="_부대공-5_부대공-04_부대공-03_수량산출서(중앙)_수량산출서(삼방)" xfId="8257"/>
    <cellStyle name="_부대공-5_부대공-04_수량산출서(가야)" xfId="8258"/>
    <cellStyle name="_부대공-5_부대공-04_수량산출서(미늘교차로)" xfId="8259"/>
    <cellStyle name="_부대공-5_부대공-04_수량산출서(미늘교차로)_Book1" xfId="8260"/>
    <cellStyle name="_부대공-5_부대공-04_수량산출서(미늘교차로)_수량산출서(경운)" xfId="8261"/>
    <cellStyle name="_부대공-5_부대공-04_수량산출서(미늘교차로)_수량산출서(삼방)" xfId="8262"/>
    <cellStyle name="_부대공-5_부대공-04_수량산출서(수남)" xfId="8263"/>
    <cellStyle name="_부대공-5_부대공-04_수량산출서(외동)" xfId="8264"/>
    <cellStyle name="_부대공-5_부대공-04_수량산출서(외동)_Book1" xfId="8265"/>
    <cellStyle name="_부대공-5_부대공-04_수량산출서(외동)_수량산출서(경운)" xfId="8266"/>
    <cellStyle name="_부대공-5_부대공-04_수량산출서(외동)_수량산출서(삼방)" xfId="8267"/>
    <cellStyle name="_부대공-5_부대공-04_수량산출서(중앙)" xfId="8268"/>
    <cellStyle name="_부대공-5_부대공-04_수량산출서(중앙)_Book1" xfId="8269"/>
    <cellStyle name="_부대공-5_부대공-04_수량산출서(중앙)_수량산출서(경운)" xfId="8270"/>
    <cellStyle name="_부대공-5_부대공-04_수량산출서(중앙)_수량산출서(삼방)" xfId="8271"/>
    <cellStyle name="_부대공-5_부대공-07" xfId="8272"/>
    <cellStyle name="_부대공-5_부대공-07_수량산출서(가야)" xfId="8273"/>
    <cellStyle name="_부대공-5_부대공-07_수량산출서(미늘교차로)" xfId="8274"/>
    <cellStyle name="_부대공-5_부대공-07_수량산출서(미늘교차로)_Book1" xfId="8275"/>
    <cellStyle name="_부대공-5_부대공-07_수량산출서(미늘교차로)_수량산출서(경운)" xfId="8276"/>
    <cellStyle name="_부대공-5_부대공-07_수량산출서(미늘교차로)_수량산출서(삼방)" xfId="8277"/>
    <cellStyle name="_부대공-5_부대공-07_수량산출서(수남)" xfId="8278"/>
    <cellStyle name="_부대공-5_부대공-07_수량산출서(외동)" xfId="8279"/>
    <cellStyle name="_부대공-5_부대공-07_수량산출서(외동)_Book1" xfId="8280"/>
    <cellStyle name="_부대공-5_부대공-07_수량산출서(외동)_수량산출서(경운)" xfId="8281"/>
    <cellStyle name="_부대공-5_부대공-07_수량산출서(외동)_수량산출서(삼방)" xfId="8282"/>
    <cellStyle name="_부대공-5_부대공-07_수량산출서(중앙)" xfId="8283"/>
    <cellStyle name="_부대공-5_부대공-07_수량산출서(중앙)_Book1" xfId="8284"/>
    <cellStyle name="_부대공-5_부대공-07_수량산출서(중앙)_수량산출서(경운)" xfId="8285"/>
    <cellStyle name="_부대공-5_부대공-07_수량산출서(중앙)_수량산출서(삼방)" xfId="8286"/>
    <cellStyle name="_부대공-5_수량산출서" xfId="8287"/>
    <cellStyle name="_부대공-5_수량산출서(경운)" xfId="8288"/>
    <cellStyle name="_부대공-5_수량산출서(광려)" xfId="8289"/>
    <cellStyle name="_부대공-5_수량산출서(광려)_수량산출서(가야)" xfId="8290"/>
    <cellStyle name="_부대공-5_수량산출서(광려)_수량산출서(수남)" xfId="8291"/>
    <cellStyle name="_부대공-5_수량산출서(광려)_수량산출서(외동)" xfId="8292"/>
    <cellStyle name="_부대공-5_수량산출서(광려)_수량산출서(외동)_Book1" xfId="8293"/>
    <cellStyle name="_부대공-5_수량산출서(광려)_수량산출서(외동)_수량산출서(경운)" xfId="8294"/>
    <cellStyle name="_부대공-5_수량산출서(광려)_수량산출서(외동)_수량산출서(삼방)" xfId="8295"/>
    <cellStyle name="_부대공-5_수량산출서(광려2)" xfId="8296"/>
    <cellStyle name="_부대공-5_수량산출서(광려2)_수량산출서(가야)" xfId="8297"/>
    <cellStyle name="_부대공-5_수량산출서(광려2)_수량산출서(미늘교차로)" xfId="8298"/>
    <cellStyle name="_부대공-5_수량산출서(광려2)_수량산출서(미늘교차로)_Book1" xfId="8299"/>
    <cellStyle name="_부대공-5_수량산출서(광려2)_수량산출서(미늘교차로)_수량산출서(경운)" xfId="8300"/>
    <cellStyle name="_부대공-5_수량산출서(광려2)_수량산출서(미늘교차로)_수량산출서(삼방)" xfId="8301"/>
    <cellStyle name="_부대공-5_수량산출서(광려2)_수량산출서(수남)" xfId="8302"/>
    <cellStyle name="_부대공-5_수량산출서(광려2)_수량산출서(외동)" xfId="8303"/>
    <cellStyle name="_부대공-5_수량산출서(광려2)_수량산출서(외동)_Book1" xfId="8304"/>
    <cellStyle name="_부대공-5_수량산출서(광려2)_수량산출서(외동)_수량산출서(경운)" xfId="8305"/>
    <cellStyle name="_부대공-5_수량산출서(광려2)_수량산출서(외동)_수량산출서(삼방)" xfId="8306"/>
    <cellStyle name="_부대공-5_수량산출서(광려2)_수량산출서(중앙)" xfId="8307"/>
    <cellStyle name="_부대공-5_수량산출서(광려2)_수량산출서(중앙)_Book1" xfId="8308"/>
    <cellStyle name="_부대공-5_수량산출서(광려2)_수량산출서(중앙)_수량산출서(경운)" xfId="8309"/>
    <cellStyle name="_부대공-5_수량산출서(광려2)_수량산출서(중앙)_수량산출서(삼방)" xfId="8310"/>
    <cellStyle name="_부대공-5_수량산출서(미늘교차로)" xfId="8311"/>
    <cellStyle name="_부대공-5_수량산출서(미늘교차로)_Book1" xfId="8312"/>
    <cellStyle name="_부대공-5_수량산출서(미늘교차로)_수량산출서(경운)" xfId="8313"/>
    <cellStyle name="_부대공-5_수량산출서(미늘교차로)_수량산출서(삼방)" xfId="8314"/>
    <cellStyle name="_부대공-5_수량산출서(삼방)" xfId="8315"/>
    <cellStyle name="_부대공-5_수량산출서(성호)" xfId="8316"/>
    <cellStyle name="_부대공-5_수량산출서(성호)_수량산출서(가야)" xfId="8317"/>
    <cellStyle name="_부대공-5_수량산출서(성호)_수량산출서(미늘교차로)" xfId="8318"/>
    <cellStyle name="_부대공-5_수량산출서(성호)_수량산출서(미늘교차로)_Book1" xfId="8319"/>
    <cellStyle name="_부대공-5_수량산출서(성호)_수량산출서(미늘교차로)_수량산출서(경운)" xfId="8320"/>
    <cellStyle name="_부대공-5_수량산출서(성호)_수량산출서(미늘교차로)_수량산출서(삼방)" xfId="8321"/>
    <cellStyle name="_부대공-5_수량산출서(성호)_수량산출서(수남)" xfId="8322"/>
    <cellStyle name="_부대공-5_수량산출서(성호)_수량산출서(외동)" xfId="8323"/>
    <cellStyle name="_부대공-5_수량산출서(성호)_수량산출서(외동)_Book1" xfId="8324"/>
    <cellStyle name="_부대공-5_수량산출서(성호)_수량산출서(외동)_수량산출서(경운)" xfId="8325"/>
    <cellStyle name="_부대공-5_수량산출서(성호)_수량산출서(외동)_수량산출서(삼방)" xfId="8326"/>
    <cellStyle name="_부대공-5_수량산출서(성호)_수량산출서(중앙)" xfId="8327"/>
    <cellStyle name="_부대공-5_수량산출서(성호)_수량산출서(중앙)_Book1" xfId="8328"/>
    <cellStyle name="_부대공-5_수량산출서(성호)_수량산출서(중앙)_수량산출서(경운)" xfId="8329"/>
    <cellStyle name="_부대공-5_수량산출서(성호)_수량산출서(중앙)_수량산출서(삼방)" xfId="8330"/>
    <cellStyle name="_부대공-5_수량산출서(중앙)" xfId="8331"/>
    <cellStyle name="_부대공-5_수량산출서(중앙)_Book1" xfId="8332"/>
    <cellStyle name="_부대공-5_수량산출서(중앙)_수량산출서(경운)" xfId="8333"/>
    <cellStyle name="_부대공-5_수량산출서(중앙)_수량산출서(삼방)" xfId="8334"/>
    <cellStyle name="_부대공-5_수량산출서(해운)" xfId="8335"/>
    <cellStyle name="_부대공-5_수량산출서(해운)_수량산출서(가야)" xfId="8336"/>
    <cellStyle name="_부대공-5_수량산출서(해운)_수량산출서(미늘교차로)" xfId="8337"/>
    <cellStyle name="_부대공-5_수량산출서(해운)_수량산출서(미늘교차로)_Book1" xfId="8338"/>
    <cellStyle name="_부대공-5_수량산출서(해운)_수량산출서(미늘교차로)_수량산출서(경운)" xfId="8339"/>
    <cellStyle name="_부대공-5_수량산출서(해운)_수량산출서(미늘교차로)_수량산출서(삼방)" xfId="8340"/>
    <cellStyle name="_부대공-5_수량산출서(해운)_수량산출서(수남)" xfId="8341"/>
    <cellStyle name="_부대공-5_수량산출서(해운)_수량산출서(외동)" xfId="8342"/>
    <cellStyle name="_부대공-5_수량산출서(해운)_수량산출서(외동)_Book1" xfId="8343"/>
    <cellStyle name="_부대공-5_수량산출서(해운)_수량산출서(외동)_수량산출서(경운)" xfId="8344"/>
    <cellStyle name="_부대공-5_수량산출서(해운)_수량산출서(외동)_수량산출서(삼방)" xfId="8345"/>
    <cellStyle name="_부대공-5_수량산출서(해운)_수량산출서(중앙)" xfId="8346"/>
    <cellStyle name="_부대공-5_수량산출서(해운)_수량산출서(중앙)_Book1" xfId="8347"/>
    <cellStyle name="_부대공-5_수량산출서(해운)_수량산출서(중앙)_수량산출서(경운)" xfId="8348"/>
    <cellStyle name="_부대공-5_수량산출서(해운)_수량산출서(중앙)_수량산출서(삼방)" xfId="8349"/>
    <cellStyle name="_부대공-5_수량산출서_수량산출서(가야)" xfId="8350"/>
    <cellStyle name="_부대공-5_수량산출서_수량산출서(미늘교차로)" xfId="8351"/>
    <cellStyle name="_부대공-5_수량산출서_수량산출서(미늘교차로)_Book1" xfId="8352"/>
    <cellStyle name="_부대공-5_수량산출서_수량산출서(미늘교차로)_수량산출서(경운)" xfId="8353"/>
    <cellStyle name="_부대공-5_수량산출서_수량산출서(미늘교차로)_수량산출서(삼방)" xfId="8354"/>
    <cellStyle name="_부대공-5_수량산출서_수량산출서(수남)" xfId="8355"/>
    <cellStyle name="_부대공-5_수량산출서_수량산출서(외동)" xfId="8356"/>
    <cellStyle name="_부대공-5_수량산출서_수량산출서(외동)_Book1" xfId="8357"/>
    <cellStyle name="_부대공-5_수량산출서_수량산출서(외동)_수량산출서(경운)" xfId="8358"/>
    <cellStyle name="_부대공-5_수량산출서_수량산출서(외동)_수량산출서(삼방)" xfId="8359"/>
    <cellStyle name="_부대공-5_수량산출서_수량산출서(중앙)" xfId="8360"/>
    <cellStyle name="_부대공-5_수량산출서_수량산출서(중앙)_Book1" xfId="8361"/>
    <cellStyle name="_부대공-5_수량산출서_수량산출서(중앙)_수량산출서(경운)" xfId="8362"/>
    <cellStyle name="_부대공-5_수량산출서_수량산출서(중앙)_수량산출서(삼방)" xfId="8363"/>
    <cellStyle name="_부대공A" xfId="8364"/>
    <cellStyle name="_부대공A_1호선(우수공)" xfId="8365"/>
    <cellStyle name="_부대공A_1호선(우수공)_오수공" xfId="8366"/>
    <cellStyle name="_부대토목(최종분)" xfId="8367"/>
    <cellStyle name="_부체도로" xfId="8368"/>
    <cellStyle name="_북한영상관실시설계(040309)" xfId="8369"/>
    <cellStyle name="_분당실행 산출근거" xfId="8370"/>
    <cellStyle name="_분천교수량집계" xfId="8371"/>
    <cellStyle name="_브랜드개발" xfId="8372"/>
    <cellStyle name="_사물함" xfId="8373"/>
    <cellStyle name="_사물함(최종)" xfId="8374"/>
    <cellStyle name="_사본 - 승본도로수량(금회분)" xfId="8375"/>
    <cellStyle name="_사본 - 승본도로수량(금회분)_1호선(우수공)" xfId="8376"/>
    <cellStyle name="_사본 - 승본도로수량(금회분)_1호선(우수공)_오수공" xfId="8377"/>
    <cellStyle name="_사본 - 실내건축부문_최종(041124)" xfId="8378"/>
    <cellStyle name="_사이버 컴퓨터 보드외 5종-최종" xfId="8379"/>
    <cellStyle name="_산동 농협동로지소 청사 신축공사-1" xfId="8380"/>
    <cellStyle name="_산동 농협동로지소 청사 신축공사-1_1" xfId="8381"/>
    <cellStyle name="_산림청(휴양림)" xfId="8382"/>
    <cellStyle name="_상북석계71-5번지수량산출" xfId="8383"/>
    <cellStyle name="_상북석계71-5번지수량산출_교통안전시설물설치공" xfId="8384"/>
    <cellStyle name="_상북석계71-5번지수량산출_부대공" xfId="8385"/>
    <cellStyle name="_상북석계71-5번지수량산출_부대공(중리)" xfId="8386"/>
    <cellStyle name="_상북석계71-5번지수량산출_부대공1" xfId="8387"/>
    <cellStyle name="_상북석계71-5번지수량산출_수량산출서" xfId="8388"/>
    <cellStyle name="_상북석계71-5번지수량산출_수량산출서_교통안전시설물설치공" xfId="8389"/>
    <cellStyle name="_상북석계71-5번지수량산출_수량산출서_부대공" xfId="8390"/>
    <cellStyle name="_상북석계71-5번지수량산출_수량산출서_부대공(중리)" xfId="8391"/>
    <cellStyle name="_상북석계71-5번지수량산출_수량산출서_부대공1" xfId="8392"/>
    <cellStyle name="_상북석계71-5번지수량산출_수량산출서_폐기물처리량" xfId="8393"/>
    <cellStyle name="_상북석계71-5번지수량산출_수량산출서_포장공" xfId="8394"/>
    <cellStyle name="_상북석계71-5번지수량산출_수량산출서_포장공1" xfId="8395"/>
    <cellStyle name="_상북석계71-5번지수량산출_폐기물처리량" xfId="8396"/>
    <cellStyle name="_상북석계71-5번지수량산출_포장공" xfId="8397"/>
    <cellStyle name="_상북석계71-5번지수량산출_포장공1" xfId="8398"/>
    <cellStyle name="_상청량보" xfId="8399"/>
    <cellStyle name="_샤워식분무기(최종)" xfId="8400"/>
    <cellStyle name="_서삼소하천정비공사" xfId="8401"/>
    <cellStyle name="_서울과학관의장" xfId="8402"/>
    <cellStyle name="_서울지역직류및교류누설전류실태조사(용역)" xfId="8403"/>
    <cellStyle name="_서울지역직류및교류누설전류실태조사(용역)_1-(금액상승)변경-아치텐트-PVDF-(3mx3mx2.5m)" xfId="8404"/>
    <cellStyle name="_서울지역직류및교류누설전류실태조사(용역)_1-(금액상승)변경-아치텐트-PVDF-(3mx3mx2.5m)_(조폐공사발송) 약품처리시설" xfId="8405"/>
    <cellStyle name="_서울지역직류및교류누설전류실태조사(용역)_1-(금액상승)변경-아치텐트-PVDF-(3mx3mx2.5m)_(조폐공사발송) 약품처리시설_2007년화장로내화물정비설계내역서9(계약)" xfId="8406"/>
    <cellStyle name="_서울지역직류및교류누설전류실태조사(용역)_1-(금액상승)변경-아치텐트-PVDF-(3mx3mx2.5m)_(조폐공사발송) 약품처리시설_안동전통문화콘텐츠박물관전시영상물구축(전시시설물)" xfId="8407"/>
    <cellStyle name="_서울지역직류및교류누설전류실태조사(용역)_1-(금액상승)변경-아치텐트-PVDF-(3mx3mx2.5m)_(조폐공사발송) 약품처리시설_안동전통문화콘텐츠박물관전시영상물구축(전시시설물)_2007년화장로내화물정비설계내역서9(계약)" xfId="8408"/>
    <cellStyle name="_서울지역직류및교류누설전류실태조사(용역)_1-(금액상승)변경-아치텐트-PVDF-(3mx3mx2.5m)_(조폐공사발송) 약품처리시설_안동전통문화콘텐츠박물관전시영상물구축(전시시설물)_장묘문화센터(최종,10.10)" xfId="8409"/>
    <cellStyle name="_서울지역직류및교류누설전류실태조사(용역)_1-(금액상승)변경-아치텐트-PVDF-(3mx3mx2.5m)_(조폐공사발송) 약품처리시설_안동전통문화콘텐츠박물관전시영상물구축(전시시설물)_화장로내화물구매설치내역서(검토분)(10.22)" xfId="8410"/>
    <cellStyle name="_서울지역직류및교류누설전류실태조사(용역)_1-(금액상승)변경-아치텐트-PVDF-(3mx3mx2.5m)_(조폐공사발송) 약품처리시설_원가계산서(화성상록)" xfId="8411"/>
    <cellStyle name="_서울지역직류및교류누설전류실태조사(용역)_1-(금액상승)변경-아치텐트-PVDF-(3mx3mx2.5m)_(조폐공사발송) 약품처리시설_원가계산서(화성상록) (version 1)" xfId="8412"/>
    <cellStyle name="_서울지역직류및교류누설전류실태조사(용역)_1-(금액상승)변경-아치텐트-PVDF-(3mx3mx2.5m)_(조폐공사발송) 약품처리시설_원가계산서(화성상록) (version 1)_2007년화장로내화물정비설계내역서9(계약)" xfId="8413"/>
    <cellStyle name="_서울지역직류및교류누설전류실태조사(용역)_1-(금액상승)변경-아치텐트-PVDF-(3mx3mx2.5m)_(조폐공사발송) 약품처리시설_원가계산서(화성상록) (version 1)_장묘문화센터(최종,10.10)" xfId="8414"/>
    <cellStyle name="_서울지역직류및교류누설전류실태조사(용역)_1-(금액상승)변경-아치텐트-PVDF-(3mx3mx2.5m)_(조폐공사발송) 약품처리시설_원가계산서(화성상록) (version 1)_화장로내화물구매설치내역서(검토분)(10.22)" xfId="8415"/>
    <cellStyle name="_서울지역직류및교류누설전류실태조사(용역)_1-(금액상승)변경-아치텐트-PVDF-(3mx3mx2.5m)_(조폐공사발송) 약품처리시설_원가계산서(화성상록)_2007년화장로내화물정비설계내역서9(계약)" xfId="8416"/>
    <cellStyle name="_서울지역직류및교류누설전류실태조사(용역)_1-(금액상승)변경-아치텐트-PVDF-(3mx3mx2.5m)_(조폐공사발송) 약품처리시설_원가계산서(화성상록)_장묘문화센터(최종,10.10)" xfId="8417"/>
    <cellStyle name="_서울지역직류및교류누설전류실태조사(용역)_1-(금액상승)변경-아치텐트-PVDF-(3mx3mx2.5m)_(조폐공사발송) 약품처리시설_원가계산서(화성상록)_화장로내화물구매설치내역서(검토분)(10.22)" xfId="8418"/>
    <cellStyle name="_서울지역직류및교류누설전류실태조사(용역)_1-(금액상승)변경-아치텐트-PVDF-(3mx3mx2.5m)_(조폐공사발송) 약품처리시설_장묘문화센터(최종,10.10)" xfId="8419"/>
    <cellStyle name="_서울지역직류및교류누설전류실태조사(용역)_1-(금액상승)변경-아치텐트-PVDF-(3mx3mx2.5m)_(조폐공사발송) 약품처리시설_화장로내화물구매설치내역서(검토분)(10.22)" xfId="8420"/>
    <cellStyle name="_서울지역직류및교류누설전류실태조사(용역)_1-(금액상승)변경-아치텐트-PVDF-(3mx3mx2.5m)_2007년화장로내화물정비설계내역서9(계약)" xfId="8421"/>
    <cellStyle name="_서울지역직류및교류누설전류실태조사(용역)_1-(금액상승)변경-아치텐트-PVDF-(3mx3mx2.5m)_안동전통문화콘텐츠박물관전시영상물구축(전시시설물)" xfId="8422"/>
    <cellStyle name="_서울지역직류및교류누설전류실태조사(용역)_1-(금액상승)변경-아치텐트-PVDF-(3mx3mx2.5m)_안동전통문화콘텐츠박물관전시영상물구축(전시시설물)_2007년화장로내화물정비설계내역서9(계약)" xfId="8423"/>
    <cellStyle name="_서울지역직류및교류누설전류실태조사(용역)_1-(금액상승)변경-아치텐트-PVDF-(3mx3mx2.5m)_안동전통문화콘텐츠박물관전시영상물구축(전시시설물)_장묘문화센터(최종,10.10)" xfId="8424"/>
    <cellStyle name="_서울지역직류및교류누설전류실태조사(용역)_1-(금액상승)변경-아치텐트-PVDF-(3mx3mx2.5m)_안동전통문화콘텐츠박물관전시영상물구축(전시시설물)_화장로내화물구매설치내역서(검토분)(10.22)" xfId="8425"/>
    <cellStyle name="_서울지역직류및교류누설전류실태조사(용역)_1-(금액상승)변경-아치텐트-PVDF-(3mx3mx2.5m)_원가계산서(화성상록)" xfId="8426"/>
    <cellStyle name="_서울지역직류및교류누설전류실태조사(용역)_1-(금액상승)변경-아치텐트-PVDF-(3mx3mx2.5m)_원가계산서(화성상록) (version 1)" xfId="8427"/>
    <cellStyle name="_서울지역직류및교류누설전류실태조사(용역)_1-(금액상승)변경-아치텐트-PVDF-(3mx3mx2.5m)_원가계산서(화성상록) (version 1)_2007년화장로내화물정비설계내역서9(계약)" xfId="8428"/>
    <cellStyle name="_서울지역직류및교류누설전류실태조사(용역)_1-(금액상승)변경-아치텐트-PVDF-(3mx3mx2.5m)_원가계산서(화성상록) (version 1)_장묘문화센터(최종,10.10)" xfId="8429"/>
    <cellStyle name="_서울지역직류및교류누설전류실태조사(용역)_1-(금액상승)변경-아치텐트-PVDF-(3mx3mx2.5m)_원가계산서(화성상록) (version 1)_화장로내화물구매설치내역서(검토분)(10.22)" xfId="8430"/>
    <cellStyle name="_서울지역직류및교류누설전류실태조사(용역)_1-(금액상승)변경-아치텐트-PVDF-(3mx3mx2.5m)_원가계산서(화성상록)_2007년화장로내화물정비설계내역서9(계약)" xfId="8431"/>
    <cellStyle name="_서울지역직류및교류누설전류실태조사(용역)_1-(금액상승)변경-아치텐트-PVDF-(3mx3mx2.5m)_원가계산서(화성상록)_장묘문화센터(최종,10.10)" xfId="8432"/>
    <cellStyle name="_서울지역직류및교류누설전류실태조사(용역)_1-(금액상승)변경-아치텐트-PVDF-(3mx3mx2.5m)_원가계산서(화성상록)_화장로내화물구매설치내역서(검토분)(10.22)" xfId="8433"/>
    <cellStyle name="_서울지역직류및교류누설전류실태조사(용역)_1-(금액상승)변경-아치텐트-PVDF-(3mx3mx2.5m)_장묘문화센터(최종,10.10)" xfId="8434"/>
    <cellStyle name="_서울지역직류및교류누설전류실태조사(용역)_1-(금액상승)변경-아치텐트-PVDF-(3mx3mx2.5m)_화장로내화물구매설치내역서(검토분)(10.22)" xfId="8435"/>
    <cellStyle name="_서울지역직류및교류누설전류실태조사(용역)_2007년화장로내화물정비설계내역서9(계약)" xfId="8436"/>
    <cellStyle name="_서울지역직류및교류누설전류실태조사(용역)_안동전통문화콘텐츠박물관전시영상물구축(전시시설물)" xfId="8437"/>
    <cellStyle name="_서울지역직류및교류누설전류실태조사(용역)_안동전통문화콘텐츠박물관전시영상물구축(전시시설물)_2007년화장로내화물정비설계내역서9(계약)" xfId="8438"/>
    <cellStyle name="_서울지역직류및교류누설전류실태조사(용역)_안동전통문화콘텐츠박물관전시영상물구축(전시시설물)_장묘문화센터(최종,10.10)" xfId="8439"/>
    <cellStyle name="_서울지역직류및교류누설전류실태조사(용역)_안동전통문화콘텐츠박물관전시영상물구축(전시시설물)_화장로내화물구매설치내역서(검토분)(10.22)" xfId="8440"/>
    <cellStyle name="_서울지역직류및교류누설전류실태조사(용역)_원가계산서(화성상록)" xfId="8441"/>
    <cellStyle name="_서울지역직류및교류누설전류실태조사(용역)_원가계산서(화성상록) (version 1)" xfId="8442"/>
    <cellStyle name="_서울지역직류및교류누설전류실태조사(용역)_원가계산서(화성상록) (version 1)_2007년화장로내화물정비설계내역서9(계약)" xfId="8443"/>
    <cellStyle name="_서울지역직류및교류누설전류실태조사(용역)_원가계산서(화성상록) (version 1)_장묘문화센터(최종,10.10)" xfId="8444"/>
    <cellStyle name="_서울지역직류및교류누설전류실태조사(용역)_원가계산서(화성상록) (version 1)_화장로내화물구매설치내역서(검토분)(10.22)" xfId="8445"/>
    <cellStyle name="_서울지역직류및교류누설전류실태조사(용역)_원가계산서(화성상록)_2007년화장로내화물정비설계내역서9(계약)" xfId="8446"/>
    <cellStyle name="_서울지역직류및교류누설전류실태조사(용역)_원가계산서(화성상록)_장묘문화센터(최종,10.10)" xfId="8447"/>
    <cellStyle name="_서울지역직류및교류누설전류실태조사(용역)_원가계산서(화성상록)_화장로내화물구매설치내역서(검토분)(10.22)" xfId="8448"/>
    <cellStyle name="_서울지역직류및교류누설전류실태조사(용역)_장묘문화센터(최종,10.10)" xfId="8449"/>
    <cellStyle name="_서울지역직류및교류누설전류실태조사(용역)_화장로내화물구매설치내역서(검토분)(10.22)" xfId="8450"/>
    <cellStyle name="_석 축A" xfId="8451"/>
    <cellStyle name="_석 축A_1호선(우수공)" xfId="8452"/>
    <cellStyle name="_석 축A_1호선(우수공)_오수공" xfId="8453"/>
    <cellStyle name="_석교1리" xfId="8454"/>
    <cellStyle name="_석교2리" xfId="8455"/>
    <cellStyle name="_석재조합0224" xfId="8456"/>
    <cellStyle name="_석축공" xfId="8457"/>
    <cellStyle name="_석축쌓기" xfId="8458"/>
    <cellStyle name="_선도전기(실적기준)" xfId="8459"/>
    <cellStyle name="_설계서 용지" xfId="8460"/>
    <cellStyle name="_설계서(040701)" xfId="8461"/>
    <cellStyle name="_설계서(0522)" xfId="8462"/>
    <cellStyle name="_설계참고자료1" xfId="8463"/>
    <cellStyle name="_설치" xfId="8464"/>
    <cellStyle name="_설치위치별세부내역(VMS)-0323" xfId="8465"/>
    <cellStyle name="_설치위치별세부내역_AVI_1(new)" xfId="8466"/>
    <cellStyle name="_섬진강 산출서" xfId="8467"/>
    <cellStyle name="_성덕2교수량" xfId="8468"/>
    <cellStyle name="_성덕2교수량_구만교-슬래브수량" xfId="8469"/>
    <cellStyle name="_성덕2교수량_구만교-슬래브수량_구만교-슬래브수량" xfId="8470"/>
    <cellStyle name="_성덕2교수량_구만교-슬래브수량_구만교-슬래브수량_내서읍" xfId="8471"/>
    <cellStyle name="_성덕2교수량_구만교-슬래브수량_구만교-슬래브수량_삼계배수지 방수공사 설계내역서" xfId="8472"/>
    <cellStyle name="_성덕2교수량_구만교-슬래브수량_구만교-슬래브수량_천기3교-슬래브수량" xfId="8473"/>
    <cellStyle name="_성덕2교수량_구만교-슬래브수량_구만교-슬래브수량_천기3교-슬래브수량_내서읍" xfId="8474"/>
    <cellStyle name="_성덕2교수량_구만교-슬래브수량_구만교-슬래브수량_천기3교-슬래브수량_삼계배수지 방수공사 설계내역서" xfId="8475"/>
    <cellStyle name="_성덕2교수량_구만교-슬래브수량_구만교-슬래브수량_천기3교-슬래브수량_철물보수공사" xfId="8476"/>
    <cellStyle name="_성덕2교수량_구만교-슬래브수량_구만교-슬래브수량_철물보수공사" xfId="8477"/>
    <cellStyle name="_성덕2교수량_구만교-슬래브수량_내서읍" xfId="8478"/>
    <cellStyle name="_성덕2교수량_구만교-슬래브수량_삼계배수지 방수공사 설계내역서" xfId="8479"/>
    <cellStyle name="_성덕2교수량_구만교-슬래브수량_철물보수공사" xfId="8480"/>
    <cellStyle name="_성덕2교수량_내서읍" xfId="8481"/>
    <cellStyle name="_성덕2교수량_삼계배수지 방수공사 설계내역서" xfId="8482"/>
    <cellStyle name="_성덕2교수량_천기3교-슬래브수량" xfId="8483"/>
    <cellStyle name="_성덕2교수량_천기3교-슬래브수량_내서읍" xfId="8484"/>
    <cellStyle name="_성덕2교수량_천기3교-슬래브수량_삼계배수지 방수공사 설계내역서" xfId="8485"/>
    <cellStyle name="_성덕2교수량_천기3교-슬래브수량_철물보수공사" xfId="8486"/>
    <cellStyle name="_성덕2교수량_철물보수공사" xfId="8487"/>
    <cellStyle name="_성심정보고_강당무대장치 및 방송장치 설치공사" xfId="8488"/>
    <cellStyle name="_성심정보고_강당무대장치 및 방송장치 설치공사_2007년화장로내화물정비설계내역서9(계약)" xfId="8489"/>
    <cellStyle name="_성심정보고_강당무대장치 및 방송장치 설치공사_안동전통문화콘텐츠박물관전시영상물구축(전시시설물)" xfId="8490"/>
    <cellStyle name="_성심정보고_강당무대장치 및 방송장치 설치공사_안동전통문화콘텐츠박물관전시영상물구축(전시시설물)_2007년화장로내화물정비설계내역서9(계약)" xfId="8491"/>
    <cellStyle name="_성심정보고_강당무대장치 및 방송장치 설치공사_안동전통문화콘텐츠박물관전시영상물구축(전시시설물)_장묘문화센터(최종,10.10)" xfId="8492"/>
    <cellStyle name="_성심정보고_강당무대장치 및 방송장치 설치공사_안동전통문화콘텐츠박물관전시영상물구축(전시시설물)_화장로내화물구매설치내역서(검토분)(10.22)" xfId="8493"/>
    <cellStyle name="_성심정보고_강당무대장치 및 방송장치 설치공사_원가계산서(화성상록)" xfId="8494"/>
    <cellStyle name="_성심정보고_강당무대장치 및 방송장치 설치공사_원가계산서(화성상록) (version 1)" xfId="8495"/>
    <cellStyle name="_성심정보고_강당무대장치 및 방송장치 설치공사_원가계산서(화성상록) (version 1)_2007년화장로내화물정비설계내역서9(계약)" xfId="8496"/>
    <cellStyle name="_성심정보고_강당무대장치 및 방송장치 설치공사_원가계산서(화성상록) (version 1)_장묘문화센터(최종,10.10)" xfId="8497"/>
    <cellStyle name="_성심정보고_강당무대장치 및 방송장치 설치공사_원가계산서(화성상록) (version 1)_화장로내화물구매설치내역서(검토분)(10.22)" xfId="8498"/>
    <cellStyle name="_성심정보고_강당무대장치 및 방송장치 설치공사_원가계산서(화성상록)_2007년화장로내화물정비설계내역서9(계약)" xfId="8499"/>
    <cellStyle name="_성심정보고_강당무대장치 및 방송장치 설치공사_원가계산서(화성상록)_장묘문화센터(최종,10.10)" xfId="8500"/>
    <cellStyle name="_성심정보고_강당무대장치 및 방송장치 설치공사_원가계산서(화성상록)_화장로내화물구매설치내역서(검토분)(10.22)" xfId="8501"/>
    <cellStyle name="_성심정보고_강당무대장치 및 방송장치 설치공사_장묘문화센터(최종,10.10)" xfId="8502"/>
    <cellStyle name="_성심정보고_강당무대장치 및 방송장치 설치공사_화장로내화물구매설치내역서(검토분)(10.22)" xfId="8503"/>
    <cellStyle name="_세원IBS-한림대학교" xfId="8504"/>
    <cellStyle name="_센터 인테리어_여건보고_1015_제출용" xfId="8505"/>
    <cellStyle name="_센터 인테리어_여건보고_1015_최종" xfId="8506"/>
    <cellStyle name="_소각시설용량증대_대경에스코_하동군청(제조)" xfId="8507"/>
    <cellStyle name="_소금배정내역" xfId="8508"/>
    <cellStyle name="_수 량 연화.내감" xfId="8509"/>
    <cellStyle name="_수 량 연화.내감_1호선(우수공)" xfId="8510"/>
    <cellStyle name="_수 량 연화.내감_1호선(우수공)_오수공" xfId="8511"/>
    <cellStyle name="_수 량 연화.내감_금산제수량(전체최종)" xfId="8512"/>
    <cellStyle name="_수 량 연화.내감_금산제수량(전체최종)_1호선(우수공)" xfId="8513"/>
    <cellStyle name="_수 량 연화.내감_금산제수량(전체최종)_1호선(우수공)_오수공" xfId="8514"/>
    <cellStyle name="_수 량 연화.내감_배수공-박스" xfId="8515"/>
    <cellStyle name="_수 량 연화.내감_상청량보" xfId="8516"/>
    <cellStyle name="_수 량 연화.내감_통관수량총괄" xfId="8517"/>
    <cellStyle name="_수 량 연화.내감_통관수량총괄_이언천배수통관" xfId="8518"/>
    <cellStyle name="_수량" xfId="8519"/>
    <cellStyle name="_수량(1호선)" xfId="8520"/>
    <cellStyle name="_수량(2공구)" xfId="8521"/>
    <cellStyle name="_수량(2호선)" xfId="8522"/>
    <cellStyle name="_수량(기층제외)" xfId="8523"/>
    <cellStyle name="_수량(노견제외)" xfId="8524"/>
    <cellStyle name="_수량(북면검성2공구)" xfId="8525"/>
    <cellStyle name="_수량(완)" xfId="8526"/>
    <cellStyle name="_수량(전석쌓기)" xfId="8527"/>
    <cellStyle name="_수량1" xfId="8528"/>
    <cellStyle name="_수량금회 연화.내감" xfId="8529"/>
    <cellStyle name="_수량금회 연화.내감_1호선(우수공)" xfId="8530"/>
    <cellStyle name="_수량금회 연화.내감_1호선(우수공)_오수공" xfId="8531"/>
    <cellStyle name="_수량금회 연화.내감_금산제수량(전체최종)" xfId="8532"/>
    <cellStyle name="_수량금회 연화.내감_금산제수량(전체최종)_1호선(우수공)" xfId="8533"/>
    <cellStyle name="_수량금회 연화.내감_금산제수량(전체최종)_1호선(우수공)_오수공" xfId="8534"/>
    <cellStyle name="_수량산출" xfId="8535"/>
    <cellStyle name="_수량산출 구눌하수도" xfId="8536"/>
    <cellStyle name="_수량산출 구눌하수도_1호선(우수공)" xfId="8537"/>
    <cellStyle name="_수량산출 구눌하수도_1호선(우수공)_오수공" xfId="8538"/>
    <cellStyle name="_수량산출 구눌하수도_금산제수량(전체최종)" xfId="8539"/>
    <cellStyle name="_수량산출 구눌하수도_금산제수량(전체최종)_1호선(우수공)" xfId="8540"/>
    <cellStyle name="_수량산출 구눌하수도_금산제수량(전체최종)_1호선(우수공)_오수공" xfId="8541"/>
    <cellStyle name="_수량산출 구눌하수도_배수공-박스" xfId="8542"/>
    <cellStyle name="_수량산출 구눌하수도_상청량보" xfId="8543"/>
    <cellStyle name="_수량산출 구눌하수도_통관수량총괄" xfId="8544"/>
    <cellStyle name="_수량산출 구눌하수도_통관수량총괄_이언천배수통관" xfId="8545"/>
    <cellStyle name="_수량산출 음지하천" xfId="8546"/>
    <cellStyle name="_수량산출 음지하천_1호선(우수공)" xfId="8547"/>
    <cellStyle name="_수량산출 음지하천_1호선(우수공)_오수공" xfId="8548"/>
    <cellStyle name="_수량산출 음지하천_금산제수량(전체최종)" xfId="8549"/>
    <cellStyle name="_수량산출 음지하천_금산제수량(전체최종)_1호선(우수공)" xfId="8550"/>
    <cellStyle name="_수량산출 음지하천_금산제수량(전체최종)_1호선(우수공)_오수공" xfId="8551"/>
    <cellStyle name="_수량산출_교통안전시설물설치공" xfId="8552"/>
    <cellStyle name="_수량산출_부대공" xfId="8553"/>
    <cellStyle name="_수량산출_부대공(중리)" xfId="8554"/>
    <cellStyle name="_수량산출_부대공1" xfId="8555"/>
    <cellStyle name="_수량산출_폐기물처리량" xfId="8556"/>
    <cellStyle name="_수량산출_포장공" xfId="8557"/>
    <cellStyle name="_수량산출_포장공1" xfId="8558"/>
    <cellStyle name="_수량산출서(가야)" xfId="8559"/>
    <cellStyle name="_수량산출서(광려)" xfId="8560"/>
    <cellStyle name="_수량산출서(광려)_Book1" xfId="8561"/>
    <cellStyle name="_수량산출서(광려)_수량산출서(경운)" xfId="8562"/>
    <cellStyle name="_수량산출서(광려)_수량산출서(삼방)" xfId="8563"/>
    <cellStyle name="_수량산출서(미늘교차로)" xfId="8564"/>
    <cellStyle name="_수량산출서(미늘교차로)_Book1" xfId="8565"/>
    <cellStyle name="_수량산출서(미늘교차로)_수량산출서(경운)" xfId="8566"/>
    <cellStyle name="_수량산출서(미늘교차로)_수량산출서(삼방)" xfId="8567"/>
    <cellStyle name="_수량산출서(수남)" xfId="8568"/>
    <cellStyle name="_수량산출서(외동)" xfId="8569"/>
    <cellStyle name="_수량산출서(외동)_Book1" xfId="8570"/>
    <cellStyle name="_수량산출서(외동)_수량산출서(경운)" xfId="8571"/>
    <cellStyle name="_수량산출서(외동)_수량산출서(삼방)" xfId="8572"/>
    <cellStyle name="_수량산출서(중앙)" xfId="8573"/>
    <cellStyle name="_수량산출서(중앙)_Book1" xfId="8574"/>
    <cellStyle name="_수량산출서(중앙)_수량산출서(경운)" xfId="8575"/>
    <cellStyle name="_수량산출서(중앙)_수량산출서(삼방)" xfId="8576"/>
    <cellStyle name="_수목" xfId="8577"/>
    <cellStyle name="_수목_기흥구갈가구가전LIST" xfId="8578"/>
    <cellStyle name="_수목_기흥구갈가구가전LIST_수진동주상복합5871평" xfId="8579"/>
    <cellStyle name="_수목_기흥구갈가구가전LIST_용인구갈3지구1블럭최종2차변경" xfId="8580"/>
    <cellStyle name="_수목_사업예산2" xfId="8581"/>
    <cellStyle name="_수목_사업예산2_기흥구갈가구가전LIST" xfId="8582"/>
    <cellStyle name="_수목_사업예산2_기흥구갈가구가전LIST_수진동주상복합5871평" xfId="8583"/>
    <cellStyle name="_수목_사업예산2_기흥구갈가구가전LIST_용인구갈3지구1블럭최종2차변경" xfId="8584"/>
    <cellStyle name="_수목_사업예산2_수진동주상복합5871평" xfId="8585"/>
    <cellStyle name="_수목_사업예산대비" xfId="8586"/>
    <cellStyle name="_수목_사업예산대비_기흥구갈가구가전LIST" xfId="8587"/>
    <cellStyle name="_수목_사업예산대비_기흥구갈가구가전LIST_수진동주상복합5871평" xfId="8588"/>
    <cellStyle name="_수목_사업예산대비_기흥구갈가구가전LIST_용인구갈3지구1블럭최종2차변경" xfId="8589"/>
    <cellStyle name="_수목_사업예산대비_수진동주상복합5871평" xfId="8590"/>
    <cellStyle name="_수목_수진동주상복합5871평" xfId="8591"/>
    <cellStyle name="_수입원가" xfId="8592"/>
    <cellStyle name="_수입원가계산서(앤화)" xfId="8593"/>
    <cellStyle name="_수정이여2003.05.19xls" xfId="8594"/>
    <cellStyle name="_수중포기기(제조)" xfId="8595"/>
    <cellStyle name="_수진동주상복합-200336" xfId="8596"/>
    <cellStyle name="_순천 남부시장(제조-최종)" xfId="8597"/>
    <cellStyle name="_스테인레스 가로등주" xfId="8598"/>
    <cellStyle name="_스포츠외교" xfId="8599"/>
    <cellStyle name="_슬러지수집기(제조-제출)" xfId="8600"/>
    <cellStyle name="_승강기" xfId="8601"/>
    <cellStyle name="_승강기 및 CRT 감시반(0416)" xfId="8602"/>
    <cellStyle name="_승강기 및 CRT 감시반(설치)" xfId="8603"/>
    <cellStyle name="_승본도로수량(금회분)" xfId="8604"/>
    <cellStyle name="_승본도로수량(금회분)_1호선(우수공)" xfId="8605"/>
    <cellStyle name="_승본도로수량(금회분)_1호선(우수공)_오수공" xfId="8606"/>
    <cellStyle name="_승본도로수량산출" xfId="8607"/>
    <cellStyle name="_승본도로수량산출_1호선(우수공)" xfId="8608"/>
    <cellStyle name="_승본도로수량산출_1호선(우수공)_오수공" xfId="8609"/>
    <cellStyle name="_시설_테니스장 게이트볼(최종)" xfId="8610"/>
    <cellStyle name="_시설_테니스장 게이트볼(최종)_2007년화장로내화물정비설계내역서9(계약)" xfId="8611"/>
    <cellStyle name="_시설_테니스장 게이트볼(최종)_안동전통문화콘텐츠박물관전시영상물구축(전시시설물)" xfId="8612"/>
    <cellStyle name="_시설_테니스장 게이트볼(최종)_안동전통문화콘텐츠박물관전시영상물구축(전시시설물)_2007년화장로내화물정비설계내역서9(계약)" xfId="8613"/>
    <cellStyle name="_시설_테니스장 게이트볼(최종)_안동전통문화콘텐츠박물관전시영상물구축(전시시설물)_장묘문화센터(최종,10.10)" xfId="8614"/>
    <cellStyle name="_시설_테니스장 게이트볼(최종)_안동전통문화콘텐츠박물관전시영상물구축(전시시설물)_화장로내화물구매설치내역서(검토분)(10.22)" xfId="8615"/>
    <cellStyle name="_시설_테니스장 게이트볼(최종)_원가계산서(화성상록)" xfId="8616"/>
    <cellStyle name="_시설_테니스장 게이트볼(최종)_원가계산서(화성상록) (version 1)" xfId="8617"/>
    <cellStyle name="_시설_테니스장 게이트볼(최종)_원가계산서(화성상록) (version 1)_2007년화장로내화물정비설계내역서9(계약)" xfId="8618"/>
    <cellStyle name="_시설_테니스장 게이트볼(최종)_원가계산서(화성상록) (version 1)_장묘문화센터(최종,10.10)" xfId="8619"/>
    <cellStyle name="_시설_테니스장 게이트볼(최종)_원가계산서(화성상록) (version 1)_화장로내화물구매설치내역서(검토분)(10.22)" xfId="8620"/>
    <cellStyle name="_시설_테니스장 게이트볼(최종)_원가계산서(화성상록)_2007년화장로내화물정비설계내역서9(계약)" xfId="8621"/>
    <cellStyle name="_시설_테니스장 게이트볼(최종)_원가계산서(화성상록)_장묘문화센터(최종,10.10)" xfId="8622"/>
    <cellStyle name="_시설_테니스장 게이트볼(최종)_원가계산서(화성상록)_화장로내화물구매설치내역서(검토분)(10.22)" xfId="8623"/>
    <cellStyle name="_시설_테니스장 게이트볼(최종)_장묘문화센터(최종,10.10)" xfId="8624"/>
    <cellStyle name="_시설_테니스장 게이트볼(최종)_화장로내화물구매설치내역서(검토분)(10.22)" xfId="8625"/>
    <cellStyle name="_시스템개선공사" xfId="8626"/>
    <cellStyle name="_신·재생에너지홍보관 전시물설치(전시조합)" xfId="8627"/>
    <cellStyle name="_신·재생에너지홍보관 전시물제작(전시조합)" xfId="8628"/>
    <cellStyle name="_신당천수량 변경(전체)" xfId="8629"/>
    <cellStyle name="_신당천수량 변경(전체)_1호선(우수공)" xfId="8630"/>
    <cellStyle name="_신당천수량 변경(전체)_1호선(우수공)_오수공" xfId="8631"/>
    <cellStyle name="_신선대 대나무매트공법(최종)" xfId="8632"/>
    <cellStyle name="_신선대 대나무매트공법(최종)_2007년화장로내화물정비설계내역서9(계약)" xfId="8633"/>
    <cellStyle name="_신선대 대나무매트공법(최종)_안동전통문화콘텐츠박물관전시영상물구축(전시시설물)" xfId="8634"/>
    <cellStyle name="_신선대 대나무매트공법(최종)_안동전통문화콘텐츠박물관전시영상물구축(전시시설물)_2007년화장로내화물정비설계내역서9(계약)" xfId="8635"/>
    <cellStyle name="_신선대 대나무매트공법(최종)_안동전통문화콘텐츠박물관전시영상물구축(전시시설물)_장묘문화센터(최종,10.10)" xfId="8636"/>
    <cellStyle name="_신선대 대나무매트공법(최종)_안동전통문화콘텐츠박물관전시영상물구축(전시시설물)_화장로내화물구매설치내역서(검토분)(10.22)" xfId="8637"/>
    <cellStyle name="_신선대 대나무매트공법(최종)_원가계산서(화성상록)" xfId="8638"/>
    <cellStyle name="_신선대 대나무매트공법(최종)_원가계산서(화성상록) (version 1)" xfId="8639"/>
    <cellStyle name="_신선대 대나무매트공법(최종)_원가계산서(화성상록) (version 1)_2007년화장로내화물정비설계내역서9(계약)" xfId="8640"/>
    <cellStyle name="_신선대 대나무매트공법(최종)_원가계산서(화성상록) (version 1)_장묘문화센터(최종,10.10)" xfId="8641"/>
    <cellStyle name="_신선대 대나무매트공법(최종)_원가계산서(화성상록) (version 1)_화장로내화물구매설치내역서(검토분)(10.22)" xfId="8642"/>
    <cellStyle name="_신선대 대나무매트공법(최종)_원가계산서(화성상록)_2007년화장로내화물정비설계내역서9(계약)" xfId="8643"/>
    <cellStyle name="_신선대 대나무매트공법(최종)_원가계산서(화성상록)_장묘문화센터(최종,10.10)" xfId="8644"/>
    <cellStyle name="_신선대 대나무매트공법(최종)_원가계산서(화성상록)_화장로내화물구매설치내역서(검토분)(10.22)" xfId="8645"/>
    <cellStyle name="_신선대 대나무매트공법(최종)_장묘문화센터(최종,10.10)" xfId="8646"/>
    <cellStyle name="_신선대 대나무매트공법(최종)_화장로내화물구매설치내역서(검토분)(10.22)" xfId="8647"/>
    <cellStyle name="_신흥기업사-최종" xfId="8648"/>
    <cellStyle name="_실시설계(031201)" xfId="8649"/>
    <cellStyle name="_실시설계(040218)" xfId="8650"/>
    <cellStyle name="_실시설계(040623)" xfId="8651"/>
    <cellStyle name="_실시설계(041229)" xfId="8652"/>
    <cellStyle name="_실시설계(051213)" xfId="8653"/>
    <cellStyle name="_실행(갑지)" xfId="8654"/>
    <cellStyle name="_실행견적" xfId="8655"/>
    <cellStyle name="_실행견적_1" xfId="8656"/>
    <cellStyle name="_실행견적1" xfId="8657"/>
    <cellStyle name="_실행안(결재)" xfId="8658"/>
    <cellStyle name="_실행예산안-PSV" xfId="8659"/>
    <cellStyle name="_실행최종(12.18)" xfId="8660"/>
    <cellStyle name="_아랫선부대공" xfId="8661"/>
    <cellStyle name="_아랫선수량집계" xfId="8662"/>
    <cellStyle name="_아랫선수량집계_구조물공" xfId="8663"/>
    <cellStyle name="_아랫선수량집계_다개하수도" xfId="8664"/>
    <cellStyle name="_아랫선수량집계_오당세천수량" xfId="8665"/>
    <cellStyle name="_안동 전통문화 콘텐츠 박물관 신축공사 - 전기설비" xfId="8666"/>
    <cellStyle name="_안동전통문화콘텐츠박물관전시영상물구축(전시시설물)" xfId="8667"/>
    <cellStyle name="_안산어촌계약내역" xfId="8668"/>
    <cellStyle name="_안양지식산업진흥원" xfId="8669"/>
    <cellStyle name="_암  거" xfId="8670"/>
    <cellStyle name="_암  거_1호선(우수공)" xfId="8671"/>
    <cellStyle name="_암  거_1호선(우수공)_오수공" xfId="8672"/>
    <cellStyle name="_암  거04" xfId="8673"/>
    <cellStyle name="_암  거04_1호선(우수공)" xfId="8674"/>
    <cellStyle name="_암  거04_1호선(우수공)_오수공" xfId="8675"/>
    <cellStyle name="_암거수량" xfId="8676"/>
    <cellStyle name="_암거수량(2)" xfId="8677"/>
    <cellStyle name="_암거수량(2)_3.1제1배수통관(시례우안3제)" xfId="8678"/>
    <cellStyle name="_암거수량(2)_3.1제1배수통관(시례우안3제)_3.1. 1배수통관(장현우안제)" xfId="8679"/>
    <cellStyle name="_암거수량(2)_3.1제1배수통관(시례우안3제)_3.1. 1배수통관(장현우안제)_내서읍" xfId="8680"/>
    <cellStyle name="_암거수량(2)_3.1제1배수통관(시례우안3제)_3.1. 1배수통관(장현우안제)_삼계배수지 방수공사 설계내역서" xfId="8681"/>
    <cellStyle name="_암거수량(2)_3.1제1배수통관(시례우안3제)_3.1. 1배수통관(장현우안제)_철물보수공사" xfId="8682"/>
    <cellStyle name="_암거수량(2)_3.1제1배수통관(시례우안3제)_내서읍" xfId="8683"/>
    <cellStyle name="_암거수량(2)_3.1제1배수통관(시례우안3제)_삼계배수지 방수공사 설계내역서" xfId="8684"/>
    <cellStyle name="_암거수량(2)_3.1제1배수통관(시례우안3제)_철물보수공사" xfId="8685"/>
    <cellStyle name="_암거수량(2)_3.2 제2배수통관" xfId="8686"/>
    <cellStyle name="_암거수량(2)_3.2 제2배수통관_3.1. 1배수통관(장현우안제)" xfId="8687"/>
    <cellStyle name="_암거수량(2)_3.2 제2배수통관_3.1. 1배수통관(장현우안제)_내서읍" xfId="8688"/>
    <cellStyle name="_암거수량(2)_3.2 제2배수통관_3.1. 1배수통관(장현우안제)_삼계배수지 방수공사 설계내역서" xfId="8689"/>
    <cellStyle name="_암거수량(2)_3.2 제2배수통관_3.1. 1배수통관(장현우안제)_철물보수공사" xfId="8690"/>
    <cellStyle name="_암거수량(2)_3.2 제2배수통관_내서읍" xfId="8691"/>
    <cellStyle name="_암거수량(2)_3.2 제2배수통관_삼계배수지 방수공사 설계내역서" xfId="8692"/>
    <cellStyle name="_암거수량(2)_3.2 제2배수통관_철물보수공사" xfId="8693"/>
    <cellStyle name="_암거수량(2)_3.2.1 제1배수통관(장현좌안제)" xfId="8694"/>
    <cellStyle name="_암거수량(2)_3.2.1 제1배수통관(장현좌안제)_내서읍" xfId="8695"/>
    <cellStyle name="_암거수량(2)_3.2.1 제1배수통관(장현좌안제)_삼계배수지 방수공사 설계내역서" xfId="8696"/>
    <cellStyle name="_암거수량(2)_3.2.1 제1배수통관(장현좌안제)_철물보수공사" xfId="8697"/>
    <cellStyle name="_암거수량(2)_내서읍" xfId="8698"/>
    <cellStyle name="_암거수량(2)_삼계배수지 방수공사 설계내역서" xfId="8699"/>
    <cellStyle name="_암거수량(2)_철물보수공사" xfId="8700"/>
    <cellStyle name="_암거수량_3.1제1배수통관(시례우안3제)" xfId="8701"/>
    <cellStyle name="_암거수량_3.1제1배수통관(시례우안3제)_3.1. 1배수통관(장현우안제)" xfId="8702"/>
    <cellStyle name="_암거수량_3.1제1배수통관(시례우안3제)_3.1. 1배수통관(장현우안제)_내서읍" xfId="8703"/>
    <cellStyle name="_암거수량_3.1제1배수통관(시례우안3제)_3.1. 1배수통관(장현우안제)_삼계배수지 방수공사 설계내역서" xfId="8704"/>
    <cellStyle name="_암거수량_3.1제1배수통관(시례우안3제)_3.1. 1배수통관(장현우안제)_철물보수공사" xfId="8705"/>
    <cellStyle name="_암거수량_3.1제1배수통관(시례우안3제)_내서읍" xfId="8706"/>
    <cellStyle name="_암거수량_3.1제1배수통관(시례우안3제)_삼계배수지 방수공사 설계내역서" xfId="8707"/>
    <cellStyle name="_암거수량_3.1제1배수통관(시례우안3제)_철물보수공사" xfId="8708"/>
    <cellStyle name="_암거수량_3.2 제2배수통관" xfId="8709"/>
    <cellStyle name="_암거수량_3.2 제2배수통관_3.1. 1배수통관(장현우안제)" xfId="8710"/>
    <cellStyle name="_암거수량_3.2 제2배수통관_3.1. 1배수통관(장현우안제)_내서읍" xfId="8711"/>
    <cellStyle name="_암거수량_3.2 제2배수통관_3.1. 1배수통관(장현우안제)_삼계배수지 방수공사 설계내역서" xfId="8712"/>
    <cellStyle name="_암거수량_3.2 제2배수통관_3.1. 1배수통관(장현우안제)_철물보수공사" xfId="8713"/>
    <cellStyle name="_암거수량_3.2 제2배수통관_내서읍" xfId="8714"/>
    <cellStyle name="_암거수량_3.2 제2배수통관_삼계배수지 방수공사 설계내역서" xfId="8715"/>
    <cellStyle name="_암거수량_3.2 제2배수통관_철물보수공사" xfId="8716"/>
    <cellStyle name="_암거수량_3.2.1 제1배수통관(장현좌안제)" xfId="8717"/>
    <cellStyle name="_암거수량_3.2.1 제1배수통관(장현좌안제)_내서읍" xfId="8718"/>
    <cellStyle name="_암거수량_3.2.1 제1배수통관(장현좌안제)_삼계배수지 방수공사 설계내역서" xfId="8719"/>
    <cellStyle name="_암거수량_3.2.1 제1배수통관(장현좌안제)_철물보수공사" xfId="8720"/>
    <cellStyle name="_암거수량_내서읍" xfId="8721"/>
    <cellStyle name="_암거수량_삼계배수지 방수공사 설계내역서" xfId="8722"/>
    <cellStyle name="_암거수량_철물보수공사" xfId="8723"/>
    <cellStyle name="_압구정지점" xfId="8724"/>
    <cellStyle name="_앙성수량총괄(관수정)" xfId="8725"/>
    <cellStyle name="_앙성수량총괄(관수정)_1" xfId="8726"/>
    <cellStyle name="_앙성수량총괄(관수정)_1공구(수원갈비Φ600)" xfId="8727"/>
    <cellStyle name="_앙성수량총괄(관수정)_1공구(수원갈비Φ600) 2" xfId="8728"/>
    <cellStyle name="_앙성수량총괄(관수정)_2" xfId="8729"/>
    <cellStyle name="_앙성수량총괄(관수정)_2.배수공" xfId="8730"/>
    <cellStyle name="_앙성수량총괄(관수정)_2.배수공 2" xfId="8731"/>
    <cellStyle name="_앙성수량총괄(관수정)_2_1공구(수원갈비Φ600)" xfId="8732"/>
    <cellStyle name="_앙성수량총괄(관수정)_2_1공구(수원갈비Φ600) 2" xfId="8733"/>
    <cellStyle name="_앙성수량총괄(관수정)_2_2.배수공" xfId="8734"/>
    <cellStyle name="_앙성수량총괄(관수정)_2_2.배수공 2" xfId="8735"/>
    <cellStyle name="_앙성수량총괄(관수정)_2_2공구수량" xfId="8736"/>
    <cellStyle name="_앙성수량총괄(관수정)_2_2공구수량 2" xfId="8737"/>
    <cellStyle name="_앙성수량총괄(관수정)_2_3.포장공" xfId="8738"/>
    <cellStyle name="_앙성수량총괄(관수정)_2_3.포장공 2" xfId="8739"/>
    <cellStyle name="_앙성수량총괄(관수정)_2_3리" xfId="8740"/>
    <cellStyle name="_앙성수량총괄(관수정)_2_Box" xfId="8741"/>
    <cellStyle name="_앙성수량총괄(관수정)_2_Box 2" xfId="8742"/>
    <cellStyle name="_앙성수량총괄(관수정)_2_내오량천수량" xfId="8743"/>
    <cellStyle name="_앙성수량총괄(관수정)_2_내오량천수량 2" xfId="8744"/>
    <cellStyle name="_앙성수량총괄(관수정)_2_대전1리" xfId="8745"/>
    <cellStyle name="_앙성수량총괄(관수정)_2_대전2리" xfId="8746"/>
    <cellStyle name="_앙성수량총괄(관수정)_2_동계지구" xfId="8747"/>
    <cellStyle name="_앙성수량총괄(관수정)_2_동계지구(변경1)" xfId="8748"/>
    <cellStyle name="_앙성수량총괄(관수정)_2_석교1리" xfId="8749"/>
    <cellStyle name="_앙성수량총괄(관수정)_2_석교2리" xfId="8750"/>
    <cellStyle name="_앙성수량총괄(관수정)_2_석교2리 2" xfId="8751"/>
    <cellStyle name="_앙성수량총괄(관수정)_2_임현2리(수정)" xfId="8752"/>
    <cellStyle name="_앙성수량총괄(관수정)_2_임현3리무두리(수정)" xfId="8753"/>
    <cellStyle name="_앙성수량총괄(관수정)_2_임현3리무두리(수정) 2" xfId="8754"/>
    <cellStyle name="_앙성수량총괄(관수정)_2_폐기물설명서" xfId="8755"/>
    <cellStyle name="_앙성수량총괄(관수정)_2_폐기물설명서 2" xfId="8756"/>
    <cellStyle name="_앙성수량총괄(관수정)_2공구수량" xfId="8757"/>
    <cellStyle name="_앙성수량총괄(관수정)_2공구수량 2" xfId="8758"/>
    <cellStyle name="_앙성수량총괄(관수정)_3.포장공" xfId="8759"/>
    <cellStyle name="_앙성수량총괄(관수정)_3.포장공 2" xfId="8760"/>
    <cellStyle name="_앙성수량총괄(관수정)_3리" xfId="8761"/>
    <cellStyle name="_앙성수량총괄(관수정)_Box" xfId="8762"/>
    <cellStyle name="_앙성수량총괄(관수정)_Box 2" xfId="8763"/>
    <cellStyle name="_앙성수량총괄(관수정)_내오량천수량" xfId="8764"/>
    <cellStyle name="_앙성수량총괄(관수정)_내오량천수량 2" xfId="8765"/>
    <cellStyle name="_앙성수량총괄(관수정)_대전1리" xfId="8766"/>
    <cellStyle name="_앙성수량총괄(관수정)_대전2리" xfId="8767"/>
    <cellStyle name="_앙성수량총괄(관수정)_동계지구" xfId="8768"/>
    <cellStyle name="_앙성수량총괄(관수정)_동계지구(변경1)" xfId="8769"/>
    <cellStyle name="_앙성수량총괄(관수정)_석교1리" xfId="8770"/>
    <cellStyle name="_앙성수량총괄(관수정)_석교2리" xfId="8771"/>
    <cellStyle name="_앙성수량총괄(관수정)_석교2리 2" xfId="8772"/>
    <cellStyle name="_앙성수량총괄(관수정)_임현2리(수정)" xfId="8773"/>
    <cellStyle name="_앙성수량총괄(관수정)_임현3리무두리(수정)" xfId="8774"/>
    <cellStyle name="_앙성수량총괄(관수정)_임현3리무두리(수정) 2" xfId="8775"/>
    <cellStyle name="_앙성수량총괄(관수정)_폐기물설명서" xfId="8776"/>
    <cellStyle name="_앙성수량총괄(관수정)_폐기물설명서 2" xfId="8777"/>
    <cellStyle name="_양산물금 PILE공사1" xfId="8778"/>
    <cellStyle name="_양이안길공사" xfId="8779"/>
    <cellStyle name="_여건보고" xfId="8780"/>
    <cellStyle name="_역삼동오피스텔 철콘공사(까뮤0730)" xfId="8781"/>
    <cellStyle name="_연구원실험대(24종)-최종" xfId="8782"/>
    <cellStyle name="_연화지제(3공구) 수량" xfId="8783"/>
    <cellStyle name="_연화지제(3공구) 수량_1호선(우수공)" xfId="8784"/>
    <cellStyle name="_연화지제(3공구) 수량_1호선(우수공)_오수공" xfId="8785"/>
    <cellStyle name="_영상 HW 일위대가" xfId="8786"/>
    <cellStyle name="_영상HW 실시설계(051101)" xfId="8787"/>
    <cellStyle name="_영상-HW(수정)배관배선" xfId="8788"/>
    <cellStyle name="_영상S" xfId="8789"/>
    <cellStyle name="_영상SW" xfId="8790"/>
    <cellStyle name="_예식용 특수조명류 구매 및 설치" xfId="8791"/>
    <cellStyle name="_오설가도" xfId="8792"/>
    <cellStyle name="_오설제" xfId="8793"/>
    <cellStyle name="_옥계세월교수량(수정)" xfId="8794"/>
    <cellStyle name="_옥산배수문" xfId="8795"/>
    <cellStyle name="_옥성 대원소하천(금회)" xfId="8796"/>
    <cellStyle name="_옹벽" xfId="8797"/>
    <cellStyle name="_요금소설치" xfId="8798"/>
    <cellStyle name="_용호고(단가조사표)" xfId="8799"/>
    <cellStyle name="_용호고(단가조사표)_000-용호고(최종)" xfId="8800"/>
    <cellStyle name="_용호고(단가조사표)_000-용호고(최종)_00-명동-삼포간 해안관광도로" xfId="8801"/>
    <cellStyle name="_용호고(단가조사표)_000-용호고(최종)_00-명동-삼포간 해안관광도로_2007년화장로내화물정비설계내역서9(계약)" xfId="8802"/>
    <cellStyle name="_용호고(단가조사표)_000-용호고(최종)_00-명동-삼포간 해안관광도로_안동전통문화콘텐츠박물관전시영상물구축(전시시설물)" xfId="8803"/>
    <cellStyle name="_용호고(단가조사표)_000-용호고(최종)_00-명동-삼포간 해안관광도로_안동전통문화콘텐츠박물관전시영상물구축(전시시설물)_2007년화장로내화물정비설계내역서9(계약)" xfId="8804"/>
    <cellStyle name="_용호고(단가조사표)_000-용호고(최종)_00-명동-삼포간 해안관광도로_안동전통문화콘텐츠박물관전시영상물구축(전시시설물)_장묘문화센터(최종,10.10)" xfId="8805"/>
    <cellStyle name="_용호고(단가조사표)_000-용호고(최종)_00-명동-삼포간 해안관광도로_안동전통문화콘텐츠박물관전시영상물구축(전시시설물)_화장로내화물구매설치내역서(검토분)(10.22)" xfId="8806"/>
    <cellStyle name="_용호고(단가조사표)_000-용호고(최종)_00-명동-삼포간 해안관광도로_원가계산서(화성상록)" xfId="8807"/>
    <cellStyle name="_용호고(단가조사표)_000-용호고(최종)_00-명동-삼포간 해안관광도로_원가계산서(화성상록) (version 1)" xfId="8808"/>
    <cellStyle name="_용호고(단가조사표)_000-용호고(최종)_00-명동-삼포간 해안관광도로_원가계산서(화성상록) (version 1)_2007년화장로내화물정비설계내역서9(계약)" xfId="8809"/>
    <cellStyle name="_용호고(단가조사표)_000-용호고(최종)_00-명동-삼포간 해안관광도로_원가계산서(화성상록) (version 1)_장묘문화센터(최종,10.10)" xfId="8810"/>
    <cellStyle name="_용호고(단가조사표)_000-용호고(최종)_00-명동-삼포간 해안관광도로_원가계산서(화성상록) (version 1)_화장로내화물구매설치내역서(검토분)(10.22)" xfId="8811"/>
    <cellStyle name="_용호고(단가조사표)_000-용호고(최종)_00-명동-삼포간 해안관광도로_원가계산서(화성상록)_2007년화장로내화물정비설계내역서9(계약)" xfId="8812"/>
    <cellStyle name="_용호고(단가조사표)_000-용호고(최종)_00-명동-삼포간 해안관광도로_원가계산서(화성상록)_장묘문화센터(최종,10.10)" xfId="8813"/>
    <cellStyle name="_용호고(단가조사표)_000-용호고(최종)_00-명동-삼포간 해안관광도로_원가계산서(화성상록)_화장로내화물구매설치내역서(검토분)(10.22)" xfId="8814"/>
    <cellStyle name="_용호고(단가조사표)_000-용호고(최종)_00-명동-삼포간 해안관광도로_장묘문화센터(최종,10.10)" xfId="8815"/>
    <cellStyle name="_용호고(단가조사표)_000-용호고(최종)_00-명동-삼포간 해안관광도로_화장로내화물구매설치내역서(검토분)(10.22)" xfId="8816"/>
    <cellStyle name="_용호고(단가조사표)_000-용호고(최종)_00-미점-정서간도로확.포장공사(서)-12-14" xfId="8817"/>
    <cellStyle name="_용호고(단가조사표)_000-용호고(최종)_00-미점-정서간도로확.포장공사(서)-12-14_2007년화장로내화물정비설계내역서9(계약)" xfId="8818"/>
    <cellStyle name="_용호고(단가조사표)_000-용호고(최종)_00-미점-정서간도로확.포장공사(서)-12-14_안동전통문화콘텐츠박물관전시영상물구축(전시시설물)" xfId="8819"/>
    <cellStyle name="_용호고(단가조사표)_000-용호고(최종)_00-미점-정서간도로확.포장공사(서)-12-14_안동전통문화콘텐츠박물관전시영상물구축(전시시설물)_2007년화장로내화물정비설계내역서9(계약)" xfId="8820"/>
    <cellStyle name="_용호고(단가조사표)_000-용호고(최종)_00-미점-정서간도로확.포장공사(서)-12-14_안동전통문화콘텐츠박물관전시영상물구축(전시시설물)_장묘문화센터(최종,10.10)" xfId="8821"/>
    <cellStyle name="_용호고(단가조사표)_000-용호고(최종)_00-미점-정서간도로확.포장공사(서)-12-14_안동전통문화콘텐츠박물관전시영상물구축(전시시설물)_화장로내화물구매설치내역서(검토분)(10.22)" xfId="8822"/>
    <cellStyle name="_용호고(단가조사표)_000-용호고(최종)_00-미점-정서간도로확.포장공사(서)-12-14_원가계산서(화성상록)" xfId="8823"/>
    <cellStyle name="_용호고(단가조사표)_000-용호고(최종)_00-미점-정서간도로확.포장공사(서)-12-14_원가계산서(화성상록) (version 1)" xfId="8824"/>
    <cellStyle name="_용호고(단가조사표)_000-용호고(최종)_00-미점-정서간도로확.포장공사(서)-12-14_원가계산서(화성상록) (version 1)_2007년화장로내화물정비설계내역서9(계약)" xfId="8825"/>
    <cellStyle name="_용호고(단가조사표)_000-용호고(최종)_00-미점-정서간도로확.포장공사(서)-12-14_원가계산서(화성상록) (version 1)_장묘문화센터(최종,10.10)" xfId="8826"/>
    <cellStyle name="_용호고(단가조사표)_000-용호고(최종)_00-미점-정서간도로확.포장공사(서)-12-14_원가계산서(화성상록) (version 1)_화장로내화물구매설치내역서(검토분)(10.22)" xfId="8827"/>
    <cellStyle name="_용호고(단가조사표)_000-용호고(최종)_00-미점-정서간도로확.포장공사(서)-12-14_원가계산서(화성상록)_2007년화장로내화물정비설계내역서9(계약)" xfId="8828"/>
    <cellStyle name="_용호고(단가조사표)_000-용호고(최종)_00-미점-정서간도로확.포장공사(서)-12-14_원가계산서(화성상록)_장묘문화센터(최종,10.10)" xfId="8829"/>
    <cellStyle name="_용호고(단가조사표)_000-용호고(최종)_00-미점-정서간도로확.포장공사(서)-12-14_원가계산서(화성상록)_화장로내화물구매설치내역서(검토분)(10.22)" xfId="8830"/>
    <cellStyle name="_용호고(단가조사표)_000-용호고(최종)_00-미점-정서간도로확.포장공사(서)-12-14_장묘문화센터(최종,10.10)" xfId="8831"/>
    <cellStyle name="_용호고(단가조사표)_000-용호고(최종)_00-미점-정서간도로확.포장공사(서)-12-14_화장로내화물구매설치내역서(검토분)(10.22)" xfId="8832"/>
    <cellStyle name="_용호고(단가조사표)_000-용호고(최종)_00-미점-정서간도로확.포장공사-12-17일 기준" xfId="8833"/>
    <cellStyle name="_용호고(단가조사표)_000-용호고(최종)_00-미점-정서간도로확.포장공사-12-17일 기준_2007년화장로내화물정비설계내역서9(계약)" xfId="8834"/>
    <cellStyle name="_용호고(단가조사표)_000-용호고(최종)_00-미점-정서간도로확.포장공사-12-17일 기준_안동전통문화콘텐츠박물관전시영상물구축(전시시설물)" xfId="8835"/>
    <cellStyle name="_용호고(단가조사표)_000-용호고(최종)_00-미점-정서간도로확.포장공사-12-17일 기준_안동전통문화콘텐츠박물관전시영상물구축(전시시설물)_2007년화장로내화물정비설계내역서9(계약)" xfId="8836"/>
    <cellStyle name="_용호고(단가조사표)_000-용호고(최종)_00-미점-정서간도로확.포장공사-12-17일 기준_안동전통문화콘텐츠박물관전시영상물구축(전시시설물)_장묘문화센터(최종,10.10)" xfId="8837"/>
    <cellStyle name="_용호고(단가조사표)_000-용호고(최종)_00-미점-정서간도로확.포장공사-12-17일 기준_안동전통문화콘텐츠박물관전시영상물구축(전시시설물)_화장로내화물구매설치내역서(검토분)(10.22)" xfId="8838"/>
    <cellStyle name="_용호고(단가조사표)_000-용호고(최종)_00-미점-정서간도로확.포장공사-12-17일 기준_원가계산서(화성상록)" xfId="8839"/>
    <cellStyle name="_용호고(단가조사표)_000-용호고(최종)_00-미점-정서간도로확.포장공사-12-17일 기준_원가계산서(화성상록) (version 1)" xfId="8840"/>
    <cellStyle name="_용호고(단가조사표)_000-용호고(최종)_00-미점-정서간도로확.포장공사-12-17일 기준_원가계산서(화성상록) (version 1)_2007년화장로내화물정비설계내역서9(계약)" xfId="8841"/>
    <cellStyle name="_용호고(단가조사표)_000-용호고(최종)_00-미점-정서간도로확.포장공사-12-17일 기준_원가계산서(화성상록) (version 1)_장묘문화센터(최종,10.10)" xfId="8842"/>
    <cellStyle name="_용호고(단가조사표)_000-용호고(최종)_00-미점-정서간도로확.포장공사-12-17일 기준_원가계산서(화성상록) (version 1)_화장로내화물구매설치내역서(검토분)(10.22)" xfId="8843"/>
    <cellStyle name="_용호고(단가조사표)_000-용호고(최종)_00-미점-정서간도로확.포장공사-12-17일 기준_원가계산서(화성상록)_2007년화장로내화물정비설계내역서9(계약)" xfId="8844"/>
    <cellStyle name="_용호고(단가조사표)_000-용호고(최종)_00-미점-정서간도로확.포장공사-12-17일 기준_원가계산서(화성상록)_장묘문화센터(최종,10.10)" xfId="8845"/>
    <cellStyle name="_용호고(단가조사표)_000-용호고(최종)_00-미점-정서간도로확.포장공사-12-17일 기준_원가계산서(화성상록)_화장로내화물구매설치내역서(검토분)(10.22)" xfId="8846"/>
    <cellStyle name="_용호고(단가조사표)_000-용호고(최종)_00-미점-정서간도로확.포장공사-12-17일 기준_장묘문화센터(최종,10.10)" xfId="8847"/>
    <cellStyle name="_용호고(단가조사표)_000-용호고(최종)_00-미점-정서간도로확.포장공사-12-17일 기준_화장로내화물구매설치내역서(검토분)(10.22)" xfId="8848"/>
    <cellStyle name="_용호고(단가조사표)_000-용호고(최종)_01-미점-정서간도로확.포장공사" xfId="8849"/>
    <cellStyle name="_용호고(단가조사표)_000-용호고(최종)_01-미점-정서간도로확.포장공사_2007년화장로내화물정비설계내역서9(계약)" xfId="8850"/>
    <cellStyle name="_용호고(단가조사표)_000-용호고(최종)_01-미점-정서간도로확.포장공사_안동전통문화콘텐츠박물관전시영상물구축(전시시설물)" xfId="8851"/>
    <cellStyle name="_용호고(단가조사표)_000-용호고(최종)_01-미점-정서간도로확.포장공사_안동전통문화콘텐츠박물관전시영상물구축(전시시설물)_2007년화장로내화물정비설계내역서9(계약)" xfId="8852"/>
    <cellStyle name="_용호고(단가조사표)_000-용호고(최종)_01-미점-정서간도로확.포장공사_안동전통문화콘텐츠박물관전시영상물구축(전시시설물)_장묘문화센터(최종,10.10)" xfId="8853"/>
    <cellStyle name="_용호고(단가조사표)_000-용호고(최종)_01-미점-정서간도로확.포장공사_안동전통문화콘텐츠박물관전시영상물구축(전시시설물)_화장로내화물구매설치내역서(검토분)(10.22)" xfId="8854"/>
    <cellStyle name="_용호고(단가조사표)_000-용호고(최종)_01-미점-정서간도로확.포장공사_원가계산서(화성상록)" xfId="8855"/>
    <cellStyle name="_용호고(단가조사표)_000-용호고(최종)_01-미점-정서간도로확.포장공사_원가계산서(화성상록) (version 1)" xfId="8856"/>
    <cellStyle name="_용호고(단가조사표)_000-용호고(최종)_01-미점-정서간도로확.포장공사_원가계산서(화성상록) (version 1)_2007년화장로내화물정비설계내역서9(계약)" xfId="8857"/>
    <cellStyle name="_용호고(단가조사표)_000-용호고(최종)_01-미점-정서간도로확.포장공사_원가계산서(화성상록) (version 1)_장묘문화센터(최종,10.10)" xfId="8858"/>
    <cellStyle name="_용호고(단가조사표)_000-용호고(최종)_01-미점-정서간도로확.포장공사_원가계산서(화성상록) (version 1)_화장로내화물구매설치내역서(검토분)(10.22)" xfId="8859"/>
    <cellStyle name="_용호고(단가조사표)_000-용호고(최종)_01-미점-정서간도로확.포장공사_원가계산서(화성상록)_2007년화장로내화물정비설계내역서9(계약)" xfId="8860"/>
    <cellStyle name="_용호고(단가조사표)_000-용호고(최종)_01-미점-정서간도로확.포장공사_원가계산서(화성상록)_장묘문화센터(최종,10.10)" xfId="8861"/>
    <cellStyle name="_용호고(단가조사표)_000-용호고(최종)_01-미점-정서간도로확.포장공사_원가계산서(화성상록)_화장로내화물구매설치내역서(검토분)(10.22)" xfId="8862"/>
    <cellStyle name="_용호고(단가조사표)_000-용호고(최종)_01-미점-정서간도로확.포장공사_장묘문화센터(최종,10.10)" xfId="8863"/>
    <cellStyle name="_용호고(단가조사표)_000-용호고(최종)_01-미점-정서간도로확.포장공사_화장로내화물구매설치내역서(검토분)(10.22)" xfId="8864"/>
    <cellStyle name="_용호고(단가조사표)_000-용호고(최종)_2007년화장로내화물정비설계내역서9(계약)" xfId="8865"/>
    <cellStyle name="_용호고(단가조사표)_000-용호고(최종)_안동전통문화콘텐츠박물관전시영상물구축(전시시설물)" xfId="8866"/>
    <cellStyle name="_용호고(단가조사표)_000-용호고(최종)_안동전통문화콘텐츠박물관전시영상물구축(전시시설물)_2007년화장로내화물정비설계내역서9(계약)" xfId="8867"/>
    <cellStyle name="_용호고(단가조사표)_000-용호고(최종)_안동전통문화콘텐츠박물관전시영상물구축(전시시설물)_장묘문화센터(최종,10.10)" xfId="8868"/>
    <cellStyle name="_용호고(단가조사표)_000-용호고(최종)_안동전통문화콘텐츠박물관전시영상물구축(전시시설물)_화장로내화물구매설치내역서(검토분)(10.22)" xfId="8869"/>
    <cellStyle name="_용호고(단가조사표)_000-용호고(최종)_원가계산서(화성상록)" xfId="8870"/>
    <cellStyle name="_용호고(단가조사표)_000-용호고(최종)_원가계산서(화성상록) (version 1)" xfId="8871"/>
    <cellStyle name="_용호고(단가조사표)_000-용호고(최종)_원가계산서(화성상록) (version 1)_2007년화장로내화물정비설계내역서9(계약)" xfId="8872"/>
    <cellStyle name="_용호고(단가조사표)_000-용호고(최종)_원가계산서(화성상록) (version 1)_장묘문화센터(최종,10.10)" xfId="8873"/>
    <cellStyle name="_용호고(단가조사표)_000-용호고(최종)_원가계산서(화성상록) (version 1)_화장로내화물구매설치내역서(검토분)(10.22)" xfId="8874"/>
    <cellStyle name="_용호고(단가조사표)_000-용호고(최종)_원가계산서(화성상록)_2007년화장로내화물정비설계내역서9(계약)" xfId="8875"/>
    <cellStyle name="_용호고(단가조사표)_000-용호고(최종)_원가계산서(화성상록)_장묘문화센터(최종,10.10)" xfId="8876"/>
    <cellStyle name="_용호고(단가조사표)_000-용호고(최종)_원가계산서(화성상록)_화장로내화물구매설치내역서(검토분)(10.22)" xfId="8877"/>
    <cellStyle name="_용호고(단가조사표)_000-용호고(최종)_장묘문화센터(최종,10.10)" xfId="8878"/>
    <cellStyle name="_용호고(단가조사표)_000-용호고(최종)_화장로내화물구매설치내역서(검토분)(10.22)" xfId="8879"/>
    <cellStyle name="_용호고(단가조사표)_2007년화장로내화물정비설계내역서9(계약)" xfId="8880"/>
    <cellStyle name="_용호고(단가조사표)_안동전통문화콘텐츠박물관전시영상물구축(전시시설물)" xfId="8881"/>
    <cellStyle name="_용호고(단가조사표)_안동전통문화콘텐츠박물관전시영상물구축(전시시설물)_2007년화장로내화물정비설계내역서9(계약)" xfId="8882"/>
    <cellStyle name="_용호고(단가조사표)_안동전통문화콘텐츠박물관전시영상물구축(전시시설물)_장묘문화센터(최종,10.10)" xfId="8883"/>
    <cellStyle name="_용호고(단가조사표)_안동전통문화콘텐츠박물관전시영상물구축(전시시설물)_화장로내화물구매설치내역서(검토분)(10.22)" xfId="8884"/>
    <cellStyle name="_용호고(단가조사표)_원가계산서(화성상록)" xfId="8885"/>
    <cellStyle name="_용호고(단가조사표)_원가계산서(화성상록) (version 1)" xfId="8886"/>
    <cellStyle name="_용호고(단가조사표)_원가계산서(화성상록) (version 1)_2007년화장로내화물정비설계내역서9(계약)" xfId="8887"/>
    <cellStyle name="_용호고(단가조사표)_원가계산서(화성상록) (version 1)_장묘문화센터(최종,10.10)" xfId="8888"/>
    <cellStyle name="_용호고(단가조사표)_원가계산서(화성상록) (version 1)_화장로내화물구매설치내역서(검토분)(10.22)" xfId="8889"/>
    <cellStyle name="_용호고(단가조사표)_원가계산서(화성상록)_2007년화장로내화물정비설계내역서9(계약)" xfId="8890"/>
    <cellStyle name="_용호고(단가조사표)_원가계산서(화성상록)_장묘문화센터(최종,10.10)" xfId="8891"/>
    <cellStyle name="_용호고(단가조사표)_원가계산서(화성상록)_화장로내화물구매설치내역서(검토분)(10.22)" xfId="8892"/>
    <cellStyle name="_용호고(단가조사표)_장묘문화센터(최종,10.10)" xfId="8893"/>
    <cellStyle name="_용호고(단가조사표)_화장로내화물구매설치내역서(검토분)(10.22)" xfId="8894"/>
    <cellStyle name="_우수공" xfId="8895"/>
    <cellStyle name="_우편물자동파속기 3호(최종)" xfId="8896"/>
    <cellStyle name="_운동장 화단조성 및 수목전지작업" xfId="8897"/>
    <cellStyle name="_울산북구청-제적부 전산화사업 원가산출(최종)-334원" xfId="8898"/>
    <cellStyle name="_원가계산서" xfId="8899"/>
    <cellStyle name="_원가계산서(화성상록)" xfId="8900"/>
    <cellStyle name="_원가계산서(화성상록) (version 1)" xfId="8901"/>
    <cellStyle name="_원격유지관리시스템(2004)" xfId="8902"/>
    <cellStyle name="_유선설비(051216)" xfId="8903"/>
    <cellStyle name="_의장최종_수정" xfId="8904"/>
    <cellStyle name="_이전내역서(거창)" xfId="8905"/>
    <cellStyle name="_인원계획표 " xfId="8906"/>
    <cellStyle name="_인원계획표 _기흥구갈가구가전LIST" xfId="8907"/>
    <cellStyle name="_인원계획표 _기흥구갈가구가전LIST_수진동주상복합5871평" xfId="8908"/>
    <cellStyle name="_인원계획표 _기흥구갈가구가전LIST_용인구갈3지구1블럭최종2차변경" xfId="8909"/>
    <cellStyle name="_인원계획표 _사업예산2" xfId="8910"/>
    <cellStyle name="_인원계획표 _사업예산2_기흥구갈가구가전LIST" xfId="8911"/>
    <cellStyle name="_인원계획표 _사업예산2_기흥구갈가구가전LIST_수진동주상복합5871평" xfId="8912"/>
    <cellStyle name="_인원계획표 _사업예산2_기흥구갈가구가전LIST_용인구갈3지구1블럭최종2차변경" xfId="8913"/>
    <cellStyle name="_인원계획표 _사업예산2_수진동주상복합5871평" xfId="8914"/>
    <cellStyle name="_인원계획표 _사업예산대비" xfId="8915"/>
    <cellStyle name="_인원계획표 _사업예산대비_기흥구갈가구가전LIST" xfId="8916"/>
    <cellStyle name="_인원계획표 _사업예산대비_기흥구갈가구가전LIST_수진동주상복합5871평" xfId="8917"/>
    <cellStyle name="_인원계획표 _사업예산대비_기흥구갈가구가전LIST_용인구갈3지구1블럭최종2차변경" xfId="8918"/>
    <cellStyle name="_인원계획표 _사업예산대비_수진동주상복합5871평" xfId="8919"/>
    <cellStyle name="_인원계획표 _수목" xfId="8920"/>
    <cellStyle name="_인원계획표 _수목_기흥구갈가구가전LIST" xfId="8921"/>
    <cellStyle name="_인원계획표 _수목_기흥구갈가구가전LIST_수진동주상복합5871평" xfId="8922"/>
    <cellStyle name="_인원계획표 _수목_기흥구갈가구가전LIST_용인구갈3지구1블럭최종2차변경" xfId="8923"/>
    <cellStyle name="_인원계획표 _수목_사업예산2" xfId="8924"/>
    <cellStyle name="_인원계획표 _수목_사업예산2_기흥구갈가구가전LIST" xfId="8925"/>
    <cellStyle name="_인원계획표 _수목_사업예산2_기흥구갈가구가전LIST_수진동주상복합5871평" xfId="8926"/>
    <cellStyle name="_인원계획표 _수목_사업예산2_기흥구갈가구가전LIST_용인구갈3지구1블럭최종2차변경" xfId="8927"/>
    <cellStyle name="_인원계획표 _수목_사업예산2_수진동주상복합5871평" xfId="8928"/>
    <cellStyle name="_인원계획표 _수목_사업예산대비" xfId="8929"/>
    <cellStyle name="_인원계획표 _수목_사업예산대비_기흥구갈가구가전LIST" xfId="8930"/>
    <cellStyle name="_인원계획표 _수목_사업예산대비_기흥구갈가구가전LIST_수진동주상복합5871평" xfId="8931"/>
    <cellStyle name="_인원계획표 _수목_사업예산대비_기흥구갈가구가전LIST_용인구갈3지구1블럭최종2차변경" xfId="8932"/>
    <cellStyle name="_인원계획표 _수목_사업예산대비_수진동주상복합5871평" xfId="8933"/>
    <cellStyle name="_인원계획표 _수목_수진동주상복합5871평" xfId="8934"/>
    <cellStyle name="_인원계획표 _수진동주상복합5871평" xfId="8935"/>
    <cellStyle name="_인천서구(노무비법)040505" xfId="8936"/>
    <cellStyle name="_인터넷교통방송시스템 보완" xfId="8937"/>
    <cellStyle name="_인테리어 일위대가 03-19" xfId="8938"/>
    <cellStyle name="_일위(김천)" xfId="8939"/>
    <cellStyle name="_일위(포천)" xfId="8940"/>
    <cellStyle name="_일위대가" xfId="8941"/>
    <cellStyle name="_일위대가_1" xfId="8942"/>
    <cellStyle name="_일위대가_2" xfId="8943"/>
    <cellStyle name="_일위대가목록" xfId="8944"/>
    <cellStyle name="_일위대가표(2010년상반기)" xfId="8945"/>
    <cellStyle name="_임현2리(수정)" xfId="8946"/>
    <cellStyle name="_임현3리무두리(수정)" xfId="8947"/>
    <cellStyle name="_입구용부스(최종)" xfId="8948"/>
    <cellStyle name="_입찰표지 " xfId="8949"/>
    <cellStyle name="_입찰표지 _기흥구갈가구가전LIST" xfId="8950"/>
    <cellStyle name="_입찰표지 _기흥구갈가구가전LIST_수진동주상복합5871평" xfId="8951"/>
    <cellStyle name="_입찰표지 _기흥구갈가구가전LIST_용인구갈3지구1블럭최종2차변경" xfId="8952"/>
    <cellStyle name="_입찰표지 _사업예산2" xfId="8953"/>
    <cellStyle name="_입찰표지 _사업예산2_기흥구갈가구가전LIST" xfId="8954"/>
    <cellStyle name="_입찰표지 _사업예산2_기흥구갈가구가전LIST_수진동주상복합5871평" xfId="8955"/>
    <cellStyle name="_입찰표지 _사업예산2_기흥구갈가구가전LIST_용인구갈3지구1블럭최종2차변경" xfId="8956"/>
    <cellStyle name="_입찰표지 _사업예산2_수진동주상복합5871평" xfId="8957"/>
    <cellStyle name="_입찰표지 _사업예산대비" xfId="8958"/>
    <cellStyle name="_입찰표지 _사업예산대비_기흥구갈가구가전LIST" xfId="8959"/>
    <cellStyle name="_입찰표지 _사업예산대비_기흥구갈가구가전LIST_수진동주상복합5871평" xfId="8960"/>
    <cellStyle name="_입찰표지 _사업예산대비_기흥구갈가구가전LIST_용인구갈3지구1블럭최종2차변경" xfId="8961"/>
    <cellStyle name="_입찰표지 _사업예산대비_수진동주상복합5871평" xfId="8962"/>
    <cellStyle name="_입찰표지 _수목" xfId="8963"/>
    <cellStyle name="_입찰표지 _수목_기흥구갈가구가전LIST" xfId="8964"/>
    <cellStyle name="_입찰표지 _수목_기흥구갈가구가전LIST_수진동주상복합5871평" xfId="8965"/>
    <cellStyle name="_입찰표지 _수목_기흥구갈가구가전LIST_용인구갈3지구1블럭최종2차변경" xfId="8966"/>
    <cellStyle name="_입찰표지 _수목_사업예산2" xfId="8967"/>
    <cellStyle name="_입찰표지 _수목_사업예산2_기흥구갈가구가전LIST" xfId="8968"/>
    <cellStyle name="_입찰표지 _수목_사업예산2_기흥구갈가구가전LIST_수진동주상복합5871평" xfId="8969"/>
    <cellStyle name="_입찰표지 _수목_사업예산2_기흥구갈가구가전LIST_용인구갈3지구1블럭최종2차변경" xfId="8970"/>
    <cellStyle name="_입찰표지 _수목_사업예산2_수진동주상복합5871평" xfId="8971"/>
    <cellStyle name="_입찰표지 _수목_사업예산대비" xfId="8972"/>
    <cellStyle name="_입찰표지 _수목_사업예산대비_기흥구갈가구가전LIST" xfId="8973"/>
    <cellStyle name="_입찰표지 _수목_사업예산대비_기흥구갈가구가전LIST_수진동주상복합5871평" xfId="8974"/>
    <cellStyle name="_입찰표지 _수목_사업예산대비_기흥구갈가구가전LIST_용인구갈3지구1블럭최종2차변경" xfId="8975"/>
    <cellStyle name="_입찰표지 _수목_사업예산대비_수진동주상복합5871평" xfId="8976"/>
    <cellStyle name="_입찰표지 _수목_수진동주상복합5871평" xfId="8977"/>
    <cellStyle name="_입찰표지 _수진동주상복합5871평" xfId="8978"/>
    <cellStyle name="_자동선별기보고서" xfId="8979"/>
    <cellStyle name="_자동제어" xfId="8980"/>
    <cellStyle name="_자재단가표" xfId="8981"/>
    <cellStyle name="_자재비교표" xfId="8982"/>
    <cellStyle name="_장현중(내역서+개요)" xfId="8983"/>
    <cellStyle name="_재난안전관리과(배수펌프장수문점검로설치공사2010년2월3일)" xfId="8984"/>
    <cellStyle name="_재료비" xfId="8985"/>
    <cellStyle name="_적격(화산) " xfId="8986"/>
    <cellStyle name="_적격(화산) _기흥구갈가구가전LIST" xfId="8987"/>
    <cellStyle name="_적격(화산) _기흥구갈가구가전LIST_수진동주상복합5871평" xfId="8988"/>
    <cellStyle name="_적격(화산) _기흥구갈가구가전LIST_용인구갈3지구1블럭최종2차변경" xfId="8989"/>
    <cellStyle name="_적격(화산) _사업예산2" xfId="8990"/>
    <cellStyle name="_적격(화산) _사업예산2_기흥구갈가구가전LIST" xfId="8991"/>
    <cellStyle name="_적격(화산) _사업예산2_기흥구갈가구가전LIST_수진동주상복합5871평" xfId="8992"/>
    <cellStyle name="_적격(화산) _사업예산2_기흥구갈가구가전LIST_용인구갈3지구1블럭최종2차변경" xfId="8993"/>
    <cellStyle name="_적격(화산) _사업예산2_수진동주상복합5871평" xfId="8994"/>
    <cellStyle name="_적격(화산) _사업예산대비" xfId="8995"/>
    <cellStyle name="_적격(화산) _사업예산대비_기흥구갈가구가전LIST" xfId="8996"/>
    <cellStyle name="_적격(화산) _사업예산대비_기흥구갈가구가전LIST_수진동주상복합5871평" xfId="8997"/>
    <cellStyle name="_적격(화산) _사업예산대비_기흥구갈가구가전LIST_용인구갈3지구1블럭최종2차변경" xfId="8998"/>
    <cellStyle name="_적격(화산) _사업예산대비_수진동주상복합5871평" xfId="8999"/>
    <cellStyle name="_적격(화산) _수목" xfId="9000"/>
    <cellStyle name="_적격(화산) _수목_기흥구갈가구가전LIST" xfId="9001"/>
    <cellStyle name="_적격(화산) _수목_기흥구갈가구가전LIST_수진동주상복합5871평" xfId="9002"/>
    <cellStyle name="_적격(화산) _수목_기흥구갈가구가전LIST_용인구갈3지구1블럭최종2차변경" xfId="9003"/>
    <cellStyle name="_적격(화산) _수목_사업예산2" xfId="9004"/>
    <cellStyle name="_적격(화산) _수목_사업예산2_기흥구갈가구가전LIST" xfId="9005"/>
    <cellStyle name="_적격(화산) _수목_사업예산2_기흥구갈가구가전LIST_수진동주상복합5871평" xfId="9006"/>
    <cellStyle name="_적격(화산) _수목_사업예산2_기흥구갈가구가전LIST_용인구갈3지구1블럭최종2차변경" xfId="9007"/>
    <cellStyle name="_적격(화산) _수목_사업예산2_수진동주상복합5871평" xfId="9008"/>
    <cellStyle name="_적격(화산) _수목_사업예산대비" xfId="9009"/>
    <cellStyle name="_적격(화산) _수목_사업예산대비_기흥구갈가구가전LIST" xfId="9010"/>
    <cellStyle name="_적격(화산) _수목_사업예산대비_기흥구갈가구가전LIST_수진동주상복합5871평" xfId="9011"/>
    <cellStyle name="_적격(화산) _수목_사업예산대비_기흥구갈가구가전LIST_용인구갈3지구1블럭최종2차변경" xfId="9012"/>
    <cellStyle name="_적격(화산) _수목_사업예산대비_수진동주상복합5871평" xfId="9013"/>
    <cellStyle name="_적격(화산) _수목_수진동주상복합5871평" xfId="9014"/>
    <cellStyle name="_적격(화산) _수진동주상복합5871평" xfId="9015"/>
    <cellStyle name="_전기 오창_진천수량산출서" xfId="9016"/>
    <cellStyle name="_전기(고강도접지판)_여건보고1015_제출용" xfId="9017"/>
    <cellStyle name="_전기공사" xfId="9018"/>
    <cellStyle name="_전남남부권광역상수도 수처리모형(설치-최종)" xfId="9019"/>
    <cellStyle name="_전남남부권광역상수도 수처리모형(제조-수정)" xfId="9020"/>
    <cellStyle name="_전남남부권광역상수도 수처리모형(제조-수정)_1. 기계환경분야(0709)" xfId="9021"/>
    <cellStyle name="_전남남부권광역상수도 수처리모형(제조-수정)_1. 기계환경분야(0709)_1. 기계환경분야(0709)" xfId="9022"/>
    <cellStyle name="_전남남부권광역상수도 수처리모형(제조-수정)_1. 기계환경분야(0709)_1. 기계환경분야(0709)_화장로내화물-설치" xfId="9023"/>
    <cellStyle name="_전남남부권광역상수도 수처리모형(제조-수정)_1. 기계환경분야(0709)_1. 기계환경분야(제조)" xfId="9024"/>
    <cellStyle name="_전남남부권광역상수도 수처리모형(제조-수정)_1. 기계환경분야(0709)_1. 기계환경분야(제조)_화장로내화물-설치" xfId="9025"/>
    <cellStyle name="_전남남부권광역상수도 수처리모형(제조-수정)_1. 기계환경분야(0709)_화장로내화물-설치" xfId="9026"/>
    <cellStyle name="_전남남부권광역상수도 수처리모형(제조-수정)_화장로내화물-설치" xfId="9027"/>
    <cellStyle name="_전남남부권광역상수도 수처리모형(제조-최종)" xfId="9028"/>
    <cellStyle name="_전남남부권광역상수도 수처리모형(제조-최종)_1. 기계환경분야(0709)" xfId="9029"/>
    <cellStyle name="_전남남부권광역상수도 수처리모형(제조-최종)_1. 기계환경분야(0709)_1. 기계환경분야(0709)" xfId="9030"/>
    <cellStyle name="_전남남부권광역상수도 수처리모형(제조-최종)_1. 기계환경분야(0709)_1. 기계환경분야(0709)_화장로내화물-설치" xfId="9031"/>
    <cellStyle name="_전남남부권광역상수도 수처리모형(제조-최종)_1. 기계환경분야(0709)_1. 기계환경분야(제조)" xfId="9032"/>
    <cellStyle name="_전남남부권광역상수도 수처리모형(제조-최종)_1. 기계환경분야(0709)_1. 기계환경분야(제조)_화장로내화물-설치" xfId="9033"/>
    <cellStyle name="_전남남부권광역상수도 수처리모형(제조-최종)_1. 기계환경분야(0709)_화장로내화물-설치" xfId="9034"/>
    <cellStyle name="_전남남부권광역상수도 수처리모형(제조-최종)_화장로내화물-설치" xfId="9035"/>
    <cellStyle name="_전남도청사최종납품" xfId="9036"/>
    <cellStyle name="_전남도청사최종납품(작업이)2" xfId="9037"/>
    <cellStyle name="_전동발달기장치(거창정밀식)" xfId="9038"/>
    <cellStyle name="_전북의회홍보관설계내역-설치" xfId="9039"/>
    <cellStyle name="_전북의회홍보관실시설계내역(0507)" xfId="9040"/>
    <cellStyle name="_전시과학(031015)" xfId="9041"/>
    <cellStyle name="_전시과학(031016)_인쇄" xfId="9042"/>
    <cellStyle name="_전시시설물" xfId="9043"/>
    <cellStyle name="_전시시설물_배정통보조합제출용" xfId="9044"/>
    <cellStyle name="_전시영상" xfId="9045"/>
    <cellStyle name="_전시용영상HW" xfId="9046"/>
    <cellStyle name="_전시용정보검색SW" xfId="9047"/>
    <cellStyle name="_전자지불(삼성SDS)" xfId="9048"/>
    <cellStyle name="_전자지불-(케이비)" xfId="9049"/>
    <cellStyle name="_전체분자재집계표" xfId="9050"/>
    <cellStyle name="_전체분자재집계표_1호선(우수공)" xfId="9051"/>
    <cellStyle name="_전체분자재집계표_1호선(우수공)_오수공" xfId="9052"/>
    <cellStyle name="_전체분자재집계표_금산제수량(전체최종)" xfId="9053"/>
    <cellStyle name="_전체분자재집계표_금산제수량(전체최종)_1호선(우수공)" xfId="9054"/>
    <cellStyle name="_전체분자재집계표_금산제수량(전체최종)_1호선(우수공)_오수공" xfId="9055"/>
    <cellStyle name="_전체분자재집계표_배수공-박스" xfId="9056"/>
    <cellStyle name="_전체분자재집계표_상청량보" xfId="9057"/>
    <cellStyle name="_전체분자재집계표_통관수량총괄" xfId="9058"/>
    <cellStyle name="_전체분자재집계표_통관수량총괄_이언천배수통관" xfId="9059"/>
    <cellStyle name="_정보관건축내역(2층완성)" xfId="9060"/>
    <cellStyle name="_정보통신-광통신망관리(050214)" xfId="9061"/>
    <cellStyle name="_제일은행동근무복3" xfId="9062"/>
    <cellStyle name="_제일은행하계근무복" xfId="9063"/>
    <cellStyle name="_제작업체견적(스테이지넷)" xfId="9064"/>
    <cellStyle name="_제조_응집용교반기_원일기계_조달청" xfId="9065"/>
    <cellStyle name="_제조샘플(다품목)" xfId="9066"/>
    <cellStyle name="_제조원가(최종)" xfId="9067"/>
    <cellStyle name="_제주한화콘도" xfId="9068"/>
    <cellStyle name="_조목스크린-제작" xfId="9069"/>
    <cellStyle name="_조합견적" xfId="9070"/>
    <cellStyle name="_주암교수량" xfId="9071"/>
    <cellStyle name="_주응제수량(1공구)" xfId="9072"/>
    <cellStyle name="_주응제수량(2공구)" xfId="9073"/>
    <cellStyle name="_중랑물재생센터 부유물제거기_제조" xfId="9074"/>
    <cellStyle name="_중부지역본부-" xfId="9075"/>
    <cellStyle name="_증권예탁원_퇴직연금시스템_구축_요약_Ver2" xfId="9076"/>
    <cellStyle name="_지산농로(수정)" xfId="9077"/>
    <cellStyle name="_지하보도 장애인용 점자블럭 교체공사(삼동지하보도)" xfId="9078"/>
    <cellStyle name="_직접경비" xfId="9079"/>
    <cellStyle name="_집계" xfId="9080"/>
    <cellStyle name="_차선도색1" xfId="9081"/>
    <cellStyle name="_참조" xfId="9082"/>
    <cellStyle name="_창(에리트(설치제외)" xfId="9083"/>
    <cellStyle name="_책상 및 의자 4종(전송)" xfId="9084"/>
    <cellStyle name="_천안 삼성코닝 SP 납품(대선기공)" xfId="9085"/>
    <cellStyle name="_천체투영실설치공사" xfId="9086"/>
    <cellStyle name="_첨단실행" xfId="9087"/>
    <cellStyle name="_청계천문화관-시설관리" xfId="9088"/>
    <cellStyle name="_청문당 내역보완" xfId="9089"/>
    <cellStyle name="_청소년수련관산출근거조서" xfId="9090"/>
    <cellStyle name="_청소년수련관산출근거조서_1" xfId="9091"/>
    <cellStyle name="_청소년수련관일위대가" xfId="9092"/>
    <cellStyle name="_청소년수련관일위대가_1" xfId="9093"/>
    <cellStyle name="_체크밸브 일체형 버터플라이밸브" xfId="9094"/>
    <cellStyle name="_총괄(최종)" xfId="9095"/>
    <cellStyle name="_총괄수량집계" xfId="9096"/>
    <cellStyle name="_총괄수량집계_내서읍" xfId="9097"/>
    <cellStyle name="_총괄수량집계_삼계배수지 방수공사 설계내역서" xfId="9098"/>
    <cellStyle name="_총괄수량집계_철물보수공사" xfId="9099"/>
    <cellStyle name="_최영기" xfId="9100"/>
    <cellStyle name="_최종(040309)" xfId="9101"/>
    <cellStyle name="_최종-1_방송기기 시설 최종(가야고)" xfId="9102"/>
    <cellStyle name="_최종-1_방송기기 시설 최종(가야고)_2007년화장로내화물정비설계내역서9(계약)" xfId="9103"/>
    <cellStyle name="_최종-1_방송기기 시설 최종(가야고)_안동전통문화콘텐츠박물관전시영상물구축(전시시설물)" xfId="9104"/>
    <cellStyle name="_최종-1_방송기기 시설 최종(가야고)_안동전통문화콘텐츠박물관전시영상물구축(전시시설물)_2007년화장로내화물정비설계내역서9(계약)" xfId="9105"/>
    <cellStyle name="_최종-1_방송기기 시설 최종(가야고)_안동전통문화콘텐츠박물관전시영상물구축(전시시설물)_장묘문화센터(최종,10.10)" xfId="9106"/>
    <cellStyle name="_최종-1_방송기기 시설 최종(가야고)_안동전통문화콘텐츠박물관전시영상물구축(전시시설물)_화장로내화물구매설치내역서(검토분)(10.22)" xfId="9107"/>
    <cellStyle name="_최종-1_방송기기 시설 최종(가야고)_원가계산서(화성상록)" xfId="9108"/>
    <cellStyle name="_최종-1_방송기기 시설 최종(가야고)_원가계산서(화성상록) (version 1)" xfId="9109"/>
    <cellStyle name="_최종-1_방송기기 시설 최종(가야고)_원가계산서(화성상록) (version 1)_2007년화장로내화물정비설계내역서9(계약)" xfId="9110"/>
    <cellStyle name="_최종-1_방송기기 시설 최종(가야고)_원가계산서(화성상록) (version 1)_장묘문화센터(최종,10.10)" xfId="9111"/>
    <cellStyle name="_최종-1_방송기기 시설 최종(가야고)_원가계산서(화성상록) (version 1)_화장로내화물구매설치내역서(검토분)(10.22)" xfId="9112"/>
    <cellStyle name="_최종-1_방송기기 시설 최종(가야고)_원가계산서(화성상록)_2007년화장로내화물정비설계내역서9(계약)" xfId="9113"/>
    <cellStyle name="_최종-1_방송기기 시설 최종(가야고)_원가계산서(화성상록)_장묘문화센터(최종,10.10)" xfId="9114"/>
    <cellStyle name="_최종-1_방송기기 시설 최종(가야고)_원가계산서(화성상록)_화장로내화물구매설치내역서(검토분)(10.22)" xfId="9115"/>
    <cellStyle name="_최종-1_방송기기 시설 최종(가야고)_장묘문화센터(최종,10.10)" xfId="9116"/>
    <cellStyle name="_최종-1_방송기기 시설 최종(가야고)_화장로내화물구매설치내역서(검토분)(10.22)" xfId="9117"/>
    <cellStyle name="_최종내역(공사)" xfId="9118"/>
    <cellStyle name="_최종내역(자재)" xfId="9119"/>
    <cellStyle name="_최종-황순원산출서" xfId="9120"/>
    <cellStyle name="_추정(갑지)" xfId="9121"/>
    <cellStyle name="_축중기제조" xfId="9122"/>
    <cellStyle name="_춘천(제조)" xfId="9123"/>
    <cellStyle name="_춘천전화국증축통신+개요" xfId="9124"/>
    <cellStyle name="_춘천합동내역+개요(수정한최종)" xfId="9125"/>
    <cellStyle name="_충무1.민속박물관(설치-충무)" xfId="9126"/>
    <cellStyle name="_충무용사촌(설치)" xfId="9127"/>
    <cellStyle name="_충청지역본부-" xfId="9128"/>
    <cellStyle name="_충효예(장비)(1)-류빈" xfId="9129"/>
    <cellStyle name="_측  구" xfId="9130"/>
    <cellStyle name="_측  구_1호선(우수공)" xfId="9131"/>
    <cellStyle name="_측  구_1호선(우수공)_오수공" xfId="9132"/>
    <cellStyle name="_측  구_배수공-박스" xfId="9133"/>
    <cellStyle name="_측  구_상청량보" xfId="9134"/>
    <cellStyle name="_측  구_통관수량총괄" xfId="9135"/>
    <cellStyle name="_측  구_통관수량총괄_이언천배수통관" xfId="9136"/>
    <cellStyle name="_측구공" xfId="9137"/>
    <cellStyle name="_측구공_1호선(우수공)" xfId="9138"/>
    <cellStyle name="_측구공_1호선(우수공)_오수공" xfId="9139"/>
    <cellStyle name="_측구공_금산제수량(전체최종)" xfId="9140"/>
    <cellStyle name="_측구공_금산제수량(전체최종)_1호선(우수공)" xfId="9141"/>
    <cellStyle name="_측구공_금산제수량(전체최종)_1호선(우수공)_오수공" xfId="9142"/>
    <cellStyle name="_측구공_배수공-박스" xfId="9143"/>
    <cellStyle name="_측구공_상청량보" xfId="9144"/>
    <cellStyle name="_측구공_통관수량총괄" xfId="9145"/>
    <cellStyle name="_측구공_통관수량총괄_이언천배수통관" xfId="9146"/>
    <cellStyle name="_친환경 제설제" xfId="9147"/>
    <cellStyle name="_침상, 관물함3" xfId="9148"/>
    <cellStyle name="_코스모스씨앤티(손익계산서,제조원가명세서)" xfId="9149"/>
    <cellStyle name="_코오롱마산하늘채신축공사중 골조공사(192)" xfId="9150"/>
    <cellStyle name="_코오롱마산하늘채신축공사중 콘크리트비계공사" xfId="9151"/>
    <cellStyle name="_코오롱마산하늘채신축공사중 타워공사" xfId="9152"/>
    <cellStyle name="_콘크리트포장공" xfId="9153"/>
    <cellStyle name="_타견적" xfId="9154"/>
    <cellStyle name="_탈수기-제작" xfId="9155"/>
    <cellStyle name="_탈황설비_제조" xfId="9156"/>
    <cellStyle name="_터널진입차단시설(제조)" xfId="9157"/>
    <cellStyle name="_테니스장(030922)" xfId="9158"/>
    <cellStyle name="_테마공사새로03" xfId="9159"/>
    <cellStyle name="_토공" xfId="9160"/>
    <cellStyle name="_토공(평산)" xfId="9161"/>
    <cellStyle name="_토공_1호선(우수공)" xfId="9162"/>
    <cellStyle name="_토공_1호선(우수공)_오수공" xfId="9163"/>
    <cellStyle name="_토공_금산제수량(전체최종)" xfId="9164"/>
    <cellStyle name="_토공_금산제수량(전체최종)_1호선(우수공)" xfId="9165"/>
    <cellStyle name="_토공_금산제수량(전체최종)_1호선(우수공)_오수공" xfId="9166"/>
    <cellStyle name="_토공_배수공-박스" xfId="9167"/>
    <cellStyle name="_토공_상청량보" xfId="9168"/>
    <cellStyle name="_토공_통관수량총괄" xfId="9169"/>
    <cellStyle name="_토공_통관수량총괄_이언천배수통관" xfId="9170"/>
    <cellStyle name="_통관수량총괄" xfId="9171"/>
    <cellStyle name="_통관수량총괄_이언천배수통관" xfId="9172"/>
    <cellStyle name="_통행료 전자지불 SW" xfId="9173"/>
    <cellStyle name="_통행료면탈방지시스템(최종)" xfId="9174"/>
    <cellStyle name="_퇴직연금 기록관리 시스템" xfId="9175"/>
    <cellStyle name="_특허청_지식재산센터_의장" xfId="9176"/>
    <cellStyle name="_파동의 중첩-전시과학-최종" xfId="9177"/>
    <cellStyle name="_편지식산출근거" xfId="9178"/>
    <cellStyle name="_폐기물공" xfId="9179"/>
    <cellStyle name="_폐기물설명서" xfId="9180"/>
    <cellStyle name="_폐기물처리량" xfId="9181"/>
    <cellStyle name="_포장공" xfId="9182"/>
    <cellStyle name="_포장공1" xfId="9183"/>
    <cellStyle name="_포장공수량" xfId="9184"/>
    <cellStyle name="_표지" xfId="9185"/>
    <cellStyle name="_하수관거 산출" xfId="9186"/>
    <cellStyle name="_하수관거 산출_1-(금액상승)변경-아치텐트-PVDF-(3mx3mx2.5m)" xfId="9187"/>
    <cellStyle name="_하수관거 산출_1-(금액상승)변경-아치텐트-PVDF-(3mx3mx2.5m)_(조폐공사발송) 약품처리시설" xfId="9188"/>
    <cellStyle name="_하수관거 산출_1-(금액상승)변경-아치텐트-PVDF-(3mx3mx2.5m)_(조폐공사발송) 약품처리시설_2007년화장로내화물정비설계내역서9(계약)" xfId="9189"/>
    <cellStyle name="_하수관거 산출_1-(금액상승)변경-아치텐트-PVDF-(3mx3mx2.5m)_(조폐공사발송) 약품처리시설_안동전통문화콘텐츠박물관전시영상물구축(전시시설물)" xfId="9190"/>
    <cellStyle name="_하수관거 산출_1-(금액상승)변경-아치텐트-PVDF-(3mx3mx2.5m)_(조폐공사발송) 약품처리시설_안동전통문화콘텐츠박물관전시영상물구축(전시시설물)_2007년화장로내화물정비설계내역서9(계약)" xfId="9191"/>
    <cellStyle name="_하수관거 산출_1-(금액상승)변경-아치텐트-PVDF-(3mx3mx2.5m)_(조폐공사발송) 약품처리시설_안동전통문화콘텐츠박물관전시영상물구축(전시시설물)_장묘문화센터(최종,10.10)" xfId="9192"/>
    <cellStyle name="_하수관거 산출_1-(금액상승)변경-아치텐트-PVDF-(3mx3mx2.5m)_(조폐공사발송) 약품처리시설_안동전통문화콘텐츠박물관전시영상물구축(전시시설물)_화장로내화물구매설치내역서(검토분)(10.22)" xfId="9193"/>
    <cellStyle name="_하수관거 산출_1-(금액상승)변경-아치텐트-PVDF-(3mx3mx2.5m)_(조폐공사발송) 약품처리시설_원가계산서(화성상록)" xfId="9194"/>
    <cellStyle name="_하수관거 산출_1-(금액상승)변경-아치텐트-PVDF-(3mx3mx2.5m)_(조폐공사발송) 약품처리시설_원가계산서(화성상록) (version 1)" xfId="9195"/>
    <cellStyle name="_하수관거 산출_1-(금액상승)변경-아치텐트-PVDF-(3mx3mx2.5m)_(조폐공사발송) 약품처리시설_원가계산서(화성상록) (version 1)_2007년화장로내화물정비설계내역서9(계약)" xfId="9196"/>
    <cellStyle name="_하수관거 산출_1-(금액상승)변경-아치텐트-PVDF-(3mx3mx2.5m)_(조폐공사발송) 약품처리시설_원가계산서(화성상록) (version 1)_장묘문화센터(최종,10.10)" xfId="9197"/>
    <cellStyle name="_하수관거 산출_1-(금액상승)변경-아치텐트-PVDF-(3mx3mx2.5m)_(조폐공사발송) 약품처리시설_원가계산서(화성상록) (version 1)_화장로내화물구매설치내역서(검토분)(10.22)" xfId="9198"/>
    <cellStyle name="_하수관거 산출_1-(금액상승)변경-아치텐트-PVDF-(3mx3mx2.5m)_(조폐공사발송) 약품처리시설_원가계산서(화성상록)_2007년화장로내화물정비설계내역서9(계약)" xfId="9199"/>
    <cellStyle name="_하수관거 산출_1-(금액상승)변경-아치텐트-PVDF-(3mx3mx2.5m)_(조폐공사발송) 약품처리시설_원가계산서(화성상록)_장묘문화센터(최종,10.10)" xfId="9200"/>
    <cellStyle name="_하수관거 산출_1-(금액상승)변경-아치텐트-PVDF-(3mx3mx2.5m)_(조폐공사발송) 약품처리시설_원가계산서(화성상록)_화장로내화물구매설치내역서(검토분)(10.22)" xfId="9201"/>
    <cellStyle name="_하수관거 산출_1-(금액상승)변경-아치텐트-PVDF-(3mx3mx2.5m)_(조폐공사발송) 약품처리시설_장묘문화센터(최종,10.10)" xfId="9202"/>
    <cellStyle name="_하수관거 산출_1-(금액상승)변경-아치텐트-PVDF-(3mx3mx2.5m)_(조폐공사발송) 약품처리시설_화장로내화물구매설치내역서(검토분)(10.22)" xfId="9203"/>
    <cellStyle name="_하수관거 산출_1-(금액상승)변경-아치텐트-PVDF-(3mx3mx2.5m)_2007년화장로내화물정비설계내역서9(계약)" xfId="9204"/>
    <cellStyle name="_하수관거 산출_1-(금액상승)변경-아치텐트-PVDF-(3mx3mx2.5m)_안동전통문화콘텐츠박물관전시영상물구축(전시시설물)" xfId="9205"/>
    <cellStyle name="_하수관거 산출_1-(금액상승)변경-아치텐트-PVDF-(3mx3mx2.5m)_안동전통문화콘텐츠박물관전시영상물구축(전시시설물)_2007년화장로내화물정비설계내역서9(계약)" xfId="9206"/>
    <cellStyle name="_하수관거 산출_1-(금액상승)변경-아치텐트-PVDF-(3mx3mx2.5m)_안동전통문화콘텐츠박물관전시영상물구축(전시시설물)_장묘문화센터(최종,10.10)" xfId="9207"/>
    <cellStyle name="_하수관거 산출_1-(금액상승)변경-아치텐트-PVDF-(3mx3mx2.5m)_안동전통문화콘텐츠박물관전시영상물구축(전시시설물)_화장로내화물구매설치내역서(검토분)(10.22)" xfId="9208"/>
    <cellStyle name="_하수관거 산출_1-(금액상승)변경-아치텐트-PVDF-(3mx3mx2.5m)_원가계산서(화성상록)" xfId="9209"/>
    <cellStyle name="_하수관거 산출_1-(금액상승)변경-아치텐트-PVDF-(3mx3mx2.5m)_원가계산서(화성상록) (version 1)" xfId="9210"/>
    <cellStyle name="_하수관거 산출_1-(금액상승)변경-아치텐트-PVDF-(3mx3mx2.5m)_원가계산서(화성상록) (version 1)_2007년화장로내화물정비설계내역서9(계약)" xfId="9211"/>
    <cellStyle name="_하수관거 산출_1-(금액상승)변경-아치텐트-PVDF-(3mx3mx2.5m)_원가계산서(화성상록) (version 1)_장묘문화센터(최종,10.10)" xfId="9212"/>
    <cellStyle name="_하수관거 산출_1-(금액상승)변경-아치텐트-PVDF-(3mx3mx2.5m)_원가계산서(화성상록) (version 1)_화장로내화물구매설치내역서(검토분)(10.22)" xfId="9213"/>
    <cellStyle name="_하수관거 산출_1-(금액상승)변경-아치텐트-PVDF-(3mx3mx2.5m)_원가계산서(화성상록)_2007년화장로내화물정비설계내역서9(계약)" xfId="9214"/>
    <cellStyle name="_하수관거 산출_1-(금액상승)변경-아치텐트-PVDF-(3mx3mx2.5m)_원가계산서(화성상록)_장묘문화센터(최종,10.10)" xfId="9215"/>
    <cellStyle name="_하수관거 산출_1-(금액상승)변경-아치텐트-PVDF-(3mx3mx2.5m)_원가계산서(화성상록)_화장로내화물구매설치내역서(검토분)(10.22)" xfId="9216"/>
    <cellStyle name="_하수관거 산출_1-(금액상승)변경-아치텐트-PVDF-(3mx3mx2.5m)_장묘문화센터(최종,10.10)" xfId="9217"/>
    <cellStyle name="_하수관거 산출_1-(금액상승)변경-아치텐트-PVDF-(3mx3mx2.5m)_화장로내화물구매설치내역서(검토분)(10.22)" xfId="9218"/>
    <cellStyle name="_하수관거 산출_2007년화장로내화물정비설계내역서9(계약)" xfId="9219"/>
    <cellStyle name="_하수관거 산출_안동전통문화콘텐츠박물관전시영상물구축(전시시설물)" xfId="9220"/>
    <cellStyle name="_하수관거 산출_안동전통문화콘텐츠박물관전시영상물구축(전시시설물)_2007년화장로내화물정비설계내역서9(계약)" xfId="9221"/>
    <cellStyle name="_하수관거 산출_안동전통문화콘텐츠박물관전시영상물구축(전시시설물)_장묘문화센터(최종,10.10)" xfId="9222"/>
    <cellStyle name="_하수관거 산출_안동전통문화콘텐츠박물관전시영상물구축(전시시설물)_화장로내화물구매설치내역서(검토분)(10.22)" xfId="9223"/>
    <cellStyle name="_하수관거 산출_원가계산서(화성상록)" xfId="9224"/>
    <cellStyle name="_하수관거 산출_원가계산서(화성상록) (version 1)" xfId="9225"/>
    <cellStyle name="_하수관거 산출_원가계산서(화성상록) (version 1)_2007년화장로내화물정비설계내역서9(계약)" xfId="9226"/>
    <cellStyle name="_하수관거 산출_원가계산서(화성상록) (version 1)_장묘문화센터(최종,10.10)" xfId="9227"/>
    <cellStyle name="_하수관거 산출_원가계산서(화성상록) (version 1)_화장로내화물구매설치내역서(검토분)(10.22)" xfId="9228"/>
    <cellStyle name="_하수관거 산출_원가계산서(화성상록)_2007년화장로내화물정비설계내역서9(계약)" xfId="9229"/>
    <cellStyle name="_하수관거 산출_원가계산서(화성상록)_장묘문화센터(최종,10.10)" xfId="9230"/>
    <cellStyle name="_하수관거 산출_원가계산서(화성상록)_화장로내화물구매설치내역서(검토분)(10.22)" xfId="9231"/>
    <cellStyle name="_하수관거 산출_장묘문화센터(최종,10.10)" xfId="9232"/>
    <cellStyle name="_하수관거 산출_화장로내화물구매설치내역서(검토분)(10.22)" xfId="9233"/>
    <cellStyle name="_하암배수로(최종)" xfId="9234"/>
    <cellStyle name="_하이패스 전자지불(050214)" xfId="9235"/>
    <cellStyle name="_하이패스(최종)" xfId="9236"/>
    <cellStyle name="_하천난간수량산출서" xfId="9237"/>
    <cellStyle name="_학생사물함18종" xfId="9238"/>
    <cellStyle name="_학생용사물함9인용외 91종" xfId="9239"/>
    <cellStyle name="_한강물환경생태 산출서" xfId="9240"/>
    <cellStyle name="_한국경제정책(과기부)HP_Search" xfId="9241"/>
    <cellStyle name="_한일청소년" xfId="9242"/>
    <cellStyle name="_한천(1공구)수량산출서" xfId="9243"/>
    <cellStyle name="_한천(1공구)수량산출서_1호선(우수공)" xfId="9244"/>
    <cellStyle name="_한천(1공구)수량산출서_1호선(우수공)_오수공" xfId="9245"/>
    <cellStyle name="_항측판독용역" xfId="9246"/>
    <cellStyle name="_해운대구청-음식물자원화시설(최종)" xfId="9247"/>
    <cellStyle name="_헤이스견적서" xfId="9248"/>
    <cellStyle name="_현수막 추가" xfId="9249"/>
    <cellStyle name="_현장설비(1.VDS)-0411" xfId="9250"/>
    <cellStyle name="_형광등기구최종-조일전기" xfId="9251"/>
    <cellStyle name="_호남지역본부-" xfId="9252"/>
    <cellStyle name="_호남지역본부-20041220" xfId="9253"/>
    <cellStyle name="_호안블럭" xfId="9254"/>
    <cellStyle name="_호안블럭_1호선(우수공)" xfId="9255"/>
    <cellStyle name="_호안블럭_1호선(우수공)_오수공" xfId="9256"/>
    <cellStyle name="_호안블럭5종내역(노무비법)" xfId="9257"/>
    <cellStyle name="_홍천(노천1지구)-1공구" xfId="9258"/>
    <cellStyle name="_홍천(노천1지구)-1공구_구조물공" xfId="9259"/>
    <cellStyle name="_홍천(노천1지구)-1공구_다개하수도" xfId="9260"/>
    <cellStyle name="_홍천(노천1지구)-1공구_오당세천수량" xfId="9261"/>
    <cellStyle name="_화흥기상정보시스템(RWIS)및노면감지시스템(RSDS)내역서" xfId="9262"/>
    <cellStyle name="_환경기초 민간위탁(공동오수-개별오수)-KKKK " xfId="9263"/>
    <cellStyle name="_환경기초 민간위탁(공동오수-개별오수)-KKKK _1-(금액상승)변경-아치텐트-PVDF-(3mx3mx2.5m)" xfId="9264"/>
    <cellStyle name="_환경기초 민간위탁(공동오수-개별오수)-KKKK _1-(금액상승)변경-아치텐트-PVDF-(3mx3mx2.5m)_(조폐공사발송) 약품처리시설" xfId="9265"/>
    <cellStyle name="_환경기초 민간위탁(공동오수-개별오수)-KKKK _1-(금액상승)변경-아치텐트-PVDF-(3mx3mx2.5m)_(조폐공사발송) 약품처리시설_2007년화장로내화물정비설계내역서9(계약)" xfId="9266"/>
    <cellStyle name="_환경기초 민간위탁(공동오수-개별오수)-KKKK _1-(금액상승)변경-아치텐트-PVDF-(3mx3mx2.5m)_(조폐공사발송) 약품처리시설_안동전통문화콘텐츠박물관전시영상물구축(전시시설물)" xfId="9267"/>
    <cellStyle name="_환경기초 민간위탁(공동오수-개별오수)-KKKK _1-(금액상승)변경-아치텐트-PVDF-(3mx3mx2.5m)_(조폐공사발송) 약품처리시설_안동전통문화콘텐츠박물관전시영상물구축(전시시설물)_2007년화장로내화물정비설계내역서9(계약)" xfId="9268"/>
    <cellStyle name="_환경기초 민간위탁(공동오수-개별오수)-KKKK _1-(금액상승)변경-아치텐트-PVDF-(3mx3mx2.5m)_(조폐공사발송) 약품처리시설_안동전통문화콘텐츠박물관전시영상물구축(전시시설물)_장묘문화센터(최종,10.10)" xfId="9269"/>
    <cellStyle name="_환경기초 민간위탁(공동오수-개별오수)-KKKK _1-(금액상승)변경-아치텐트-PVDF-(3mx3mx2.5m)_(조폐공사발송) 약품처리시설_안동전통문화콘텐츠박물관전시영상물구축(전시시설물)_화장로내화물구매설치내역서(검토분)(10.22)" xfId="9270"/>
    <cellStyle name="_환경기초 민간위탁(공동오수-개별오수)-KKKK _1-(금액상승)변경-아치텐트-PVDF-(3mx3mx2.5m)_(조폐공사발송) 약품처리시설_원가계산서(화성상록)" xfId="9271"/>
    <cellStyle name="_환경기초 민간위탁(공동오수-개별오수)-KKKK _1-(금액상승)변경-아치텐트-PVDF-(3mx3mx2.5m)_(조폐공사발송) 약품처리시설_원가계산서(화성상록) (version 1)" xfId="9272"/>
    <cellStyle name="_환경기초 민간위탁(공동오수-개별오수)-KKKK _1-(금액상승)변경-아치텐트-PVDF-(3mx3mx2.5m)_(조폐공사발송) 약품처리시설_원가계산서(화성상록) (version 1)_2007년화장로내화물정비설계내역서9(계약)" xfId="9273"/>
    <cellStyle name="_환경기초 민간위탁(공동오수-개별오수)-KKKK _1-(금액상승)변경-아치텐트-PVDF-(3mx3mx2.5m)_(조폐공사발송) 약품처리시설_원가계산서(화성상록) (version 1)_장묘문화센터(최종,10.10)" xfId="9274"/>
    <cellStyle name="_환경기초 민간위탁(공동오수-개별오수)-KKKK _1-(금액상승)변경-아치텐트-PVDF-(3mx3mx2.5m)_(조폐공사발송) 약품처리시설_원가계산서(화성상록) (version 1)_화장로내화물구매설치내역서(검토분)(10.22)" xfId="9275"/>
    <cellStyle name="_환경기초 민간위탁(공동오수-개별오수)-KKKK _1-(금액상승)변경-아치텐트-PVDF-(3mx3mx2.5m)_(조폐공사발송) 약품처리시설_원가계산서(화성상록)_2007년화장로내화물정비설계내역서9(계약)" xfId="9276"/>
    <cellStyle name="_환경기초 민간위탁(공동오수-개별오수)-KKKK _1-(금액상승)변경-아치텐트-PVDF-(3mx3mx2.5m)_(조폐공사발송) 약품처리시설_원가계산서(화성상록)_장묘문화센터(최종,10.10)" xfId="9277"/>
    <cellStyle name="_환경기초 민간위탁(공동오수-개별오수)-KKKK _1-(금액상승)변경-아치텐트-PVDF-(3mx3mx2.5m)_(조폐공사발송) 약품처리시설_원가계산서(화성상록)_화장로내화물구매설치내역서(검토분)(10.22)" xfId="9278"/>
    <cellStyle name="_환경기초 민간위탁(공동오수-개별오수)-KKKK _1-(금액상승)변경-아치텐트-PVDF-(3mx3mx2.5m)_(조폐공사발송) 약품처리시설_장묘문화센터(최종,10.10)" xfId="9279"/>
    <cellStyle name="_환경기초 민간위탁(공동오수-개별오수)-KKKK _1-(금액상승)변경-아치텐트-PVDF-(3mx3mx2.5m)_(조폐공사발송) 약품처리시설_화장로내화물구매설치내역서(검토분)(10.22)" xfId="9280"/>
    <cellStyle name="_환경기초 민간위탁(공동오수-개별오수)-KKKK _1-(금액상승)변경-아치텐트-PVDF-(3mx3mx2.5m)_2007년화장로내화물정비설계내역서9(계약)" xfId="9281"/>
    <cellStyle name="_환경기초 민간위탁(공동오수-개별오수)-KKKK _1-(금액상승)변경-아치텐트-PVDF-(3mx3mx2.5m)_안동전통문화콘텐츠박물관전시영상물구축(전시시설물)" xfId="9282"/>
    <cellStyle name="_환경기초 민간위탁(공동오수-개별오수)-KKKK _1-(금액상승)변경-아치텐트-PVDF-(3mx3mx2.5m)_안동전통문화콘텐츠박물관전시영상물구축(전시시설물)_2007년화장로내화물정비설계내역서9(계약)" xfId="9283"/>
    <cellStyle name="_환경기초 민간위탁(공동오수-개별오수)-KKKK _1-(금액상승)변경-아치텐트-PVDF-(3mx3mx2.5m)_안동전통문화콘텐츠박물관전시영상물구축(전시시설물)_장묘문화센터(최종,10.10)" xfId="9284"/>
    <cellStyle name="_환경기초 민간위탁(공동오수-개별오수)-KKKK _1-(금액상승)변경-아치텐트-PVDF-(3mx3mx2.5m)_안동전통문화콘텐츠박물관전시영상물구축(전시시설물)_화장로내화물구매설치내역서(검토분)(10.22)" xfId="9285"/>
    <cellStyle name="_환경기초 민간위탁(공동오수-개별오수)-KKKK _1-(금액상승)변경-아치텐트-PVDF-(3mx3mx2.5m)_원가계산서(화성상록)" xfId="9286"/>
    <cellStyle name="_환경기초 민간위탁(공동오수-개별오수)-KKKK _1-(금액상승)변경-아치텐트-PVDF-(3mx3mx2.5m)_원가계산서(화성상록) (version 1)" xfId="9287"/>
    <cellStyle name="_환경기초 민간위탁(공동오수-개별오수)-KKKK _1-(금액상승)변경-아치텐트-PVDF-(3mx3mx2.5m)_원가계산서(화성상록) (version 1)_2007년화장로내화물정비설계내역서9(계약)" xfId="9288"/>
    <cellStyle name="_환경기초 민간위탁(공동오수-개별오수)-KKKK _1-(금액상승)변경-아치텐트-PVDF-(3mx3mx2.5m)_원가계산서(화성상록) (version 1)_장묘문화센터(최종,10.10)" xfId="9289"/>
    <cellStyle name="_환경기초 민간위탁(공동오수-개별오수)-KKKK _1-(금액상승)변경-아치텐트-PVDF-(3mx3mx2.5m)_원가계산서(화성상록) (version 1)_화장로내화물구매설치내역서(검토분)(10.22)" xfId="9290"/>
    <cellStyle name="_환경기초 민간위탁(공동오수-개별오수)-KKKK _1-(금액상승)변경-아치텐트-PVDF-(3mx3mx2.5m)_원가계산서(화성상록)_2007년화장로내화물정비설계내역서9(계약)" xfId="9291"/>
    <cellStyle name="_환경기초 민간위탁(공동오수-개별오수)-KKKK _1-(금액상승)변경-아치텐트-PVDF-(3mx3mx2.5m)_원가계산서(화성상록)_장묘문화센터(최종,10.10)" xfId="9292"/>
    <cellStyle name="_환경기초 민간위탁(공동오수-개별오수)-KKKK _1-(금액상승)변경-아치텐트-PVDF-(3mx3mx2.5m)_원가계산서(화성상록)_화장로내화물구매설치내역서(검토분)(10.22)" xfId="9293"/>
    <cellStyle name="_환경기초 민간위탁(공동오수-개별오수)-KKKK _1-(금액상승)변경-아치텐트-PVDF-(3mx3mx2.5m)_장묘문화센터(최종,10.10)" xfId="9294"/>
    <cellStyle name="_환경기초 민간위탁(공동오수-개별오수)-KKKK _1-(금액상승)변경-아치텐트-PVDF-(3mx3mx2.5m)_화장로내화물구매설치내역서(검토분)(10.22)" xfId="9295"/>
    <cellStyle name="_환경기초 민간위탁(공동오수-개별오수)-KKKK _1.컴퓨터용 책상" xfId="9296"/>
    <cellStyle name="_환경기초 민간위탁(공동오수-개별오수)-KKKK _1.컴퓨터용 책상_2007년화장로내화물정비설계내역서9(계약)" xfId="9297"/>
    <cellStyle name="_환경기초 민간위탁(공동오수-개별오수)-KKKK _1.컴퓨터용 책상_안동전통문화콘텐츠박물관전시영상물구축(전시시설물)" xfId="9298"/>
    <cellStyle name="_환경기초 민간위탁(공동오수-개별오수)-KKKK _1.컴퓨터용 책상_안동전통문화콘텐츠박물관전시영상물구축(전시시설물)_2007년화장로내화물정비설계내역서9(계약)" xfId="9299"/>
    <cellStyle name="_환경기초 민간위탁(공동오수-개별오수)-KKKK _1.컴퓨터용 책상_안동전통문화콘텐츠박물관전시영상물구축(전시시설물)_장묘문화센터(최종,10.10)" xfId="9300"/>
    <cellStyle name="_환경기초 민간위탁(공동오수-개별오수)-KKKK _1.컴퓨터용 책상_안동전통문화콘텐츠박물관전시영상물구축(전시시설물)_화장로내화물구매설치내역서(검토분)(10.22)" xfId="9301"/>
    <cellStyle name="_환경기초 민간위탁(공동오수-개별오수)-KKKK _1.컴퓨터용 책상_원가계산서(화성상록)" xfId="9302"/>
    <cellStyle name="_환경기초 민간위탁(공동오수-개별오수)-KKKK _1.컴퓨터용 책상_원가계산서(화성상록) (version 1)" xfId="9303"/>
    <cellStyle name="_환경기초 민간위탁(공동오수-개별오수)-KKKK _1.컴퓨터용 책상_원가계산서(화성상록) (version 1)_2007년화장로내화물정비설계내역서9(계약)" xfId="9304"/>
    <cellStyle name="_환경기초 민간위탁(공동오수-개별오수)-KKKK _1.컴퓨터용 책상_원가계산서(화성상록) (version 1)_장묘문화센터(최종,10.10)" xfId="9305"/>
    <cellStyle name="_환경기초 민간위탁(공동오수-개별오수)-KKKK _1.컴퓨터용 책상_원가계산서(화성상록) (version 1)_화장로내화물구매설치내역서(검토분)(10.22)" xfId="9306"/>
    <cellStyle name="_환경기초 민간위탁(공동오수-개별오수)-KKKK _1.컴퓨터용 책상_원가계산서(화성상록)_2007년화장로내화물정비설계내역서9(계약)" xfId="9307"/>
    <cellStyle name="_환경기초 민간위탁(공동오수-개별오수)-KKKK _1.컴퓨터용 책상_원가계산서(화성상록)_장묘문화센터(최종,10.10)" xfId="9308"/>
    <cellStyle name="_환경기초 민간위탁(공동오수-개별오수)-KKKK _1.컴퓨터용 책상_원가계산서(화성상록)_화장로내화물구매설치내역서(검토분)(10.22)" xfId="9309"/>
    <cellStyle name="_환경기초 민간위탁(공동오수-개별오수)-KKKK _1.컴퓨터용 책상_장묘문화센터(최종,10.10)" xfId="9310"/>
    <cellStyle name="_환경기초 민간위탁(공동오수-개별오수)-KKKK _1.컴퓨터용 책상_화장로내화물구매설치내역서(검토분)(10.22)" xfId="9311"/>
    <cellStyle name="_환경기초 민간위탁(공동오수-개별오수)-KKKK _2007년화장로내화물정비설계내역서9(계약)" xfId="9312"/>
    <cellStyle name="_환경기초 민간위탁(공동오수-개별오수)-KKKK _안동전통문화콘텐츠박물관전시영상물구축(전시시설물)" xfId="9313"/>
    <cellStyle name="_환경기초 민간위탁(공동오수-개별오수)-KKKK _안동전통문화콘텐츠박물관전시영상물구축(전시시설물)_2007년화장로내화물정비설계내역서9(계약)" xfId="9314"/>
    <cellStyle name="_환경기초 민간위탁(공동오수-개별오수)-KKKK _안동전통문화콘텐츠박물관전시영상물구축(전시시설물)_장묘문화센터(최종,10.10)" xfId="9315"/>
    <cellStyle name="_환경기초 민간위탁(공동오수-개별오수)-KKKK _안동전통문화콘텐츠박물관전시영상물구축(전시시설물)_화장로내화물구매설치내역서(검토분)(10.22)" xfId="9316"/>
    <cellStyle name="_환경기초 민간위탁(공동오수-개별오수)-KKKK _원가계산서(화성상록)" xfId="9317"/>
    <cellStyle name="_환경기초 민간위탁(공동오수-개별오수)-KKKK _원가계산서(화성상록) (version 1)" xfId="9318"/>
    <cellStyle name="_환경기초 민간위탁(공동오수-개별오수)-KKKK _원가계산서(화성상록) (version 1)_2007년화장로내화물정비설계내역서9(계약)" xfId="9319"/>
    <cellStyle name="_환경기초 민간위탁(공동오수-개별오수)-KKKK _원가계산서(화성상록) (version 1)_장묘문화센터(최종,10.10)" xfId="9320"/>
    <cellStyle name="_환경기초 민간위탁(공동오수-개별오수)-KKKK _원가계산서(화성상록) (version 1)_화장로내화물구매설치내역서(검토분)(10.22)" xfId="9321"/>
    <cellStyle name="_환경기초 민간위탁(공동오수-개별오수)-KKKK _원가계산서(화성상록)_2007년화장로내화물정비설계내역서9(계약)" xfId="9322"/>
    <cellStyle name="_환경기초 민간위탁(공동오수-개별오수)-KKKK _원가계산서(화성상록)_장묘문화센터(최종,10.10)" xfId="9323"/>
    <cellStyle name="_환경기초 민간위탁(공동오수-개별오수)-KKKK _원가계산서(화성상록)_화장로내화물구매설치내역서(검토분)(10.22)" xfId="9324"/>
    <cellStyle name="_환경기초 민간위탁(공동오수-개별오수)-KKKK _장묘문화센터(최종,10.10)" xfId="9325"/>
    <cellStyle name="_환경기초 민간위탁(공동오수-개별오수)-KKKK _초지기 2라인 광택시설 보완" xfId="9326"/>
    <cellStyle name="_환경기초 민간위탁(공동오수-개별오수)-KKKK _초지기 2라인 광택시설 보완_2007년화장로내화물정비설계내역서9(계약)" xfId="9327"/>
    <cellStyle name="_환경기초 민간위탁(공동오수-개별오수)-KKKK _초지기 2라인 광택시설 보완_안동전통문화콘텐츠박물관전시영상물구축(전시시설물)" xfId="9328"/>
    <cellStyle name="_환경기초 민간위탁(공동오수-개별오수)-KKKK _초지기 2라인 광택시설 보완_안동전통문화콘텐츠박물관전시영상물구축(전시시설물)_2007년화장로내화물정비설계내역서9(계약)" xfId="9329"/>
    <cellStyle name="_환경기초 민간위탁(공동오수-개별오수)-KKKK _초지기 2라인 광택시설 보완_안동전통문화콘텐츠박물관전시영상물구축(전시시설물)_장묘문화센터(최종,10.10)" xfId="9330"/>
    <cellStyle name="_환경기초 민간위탁(공동오수-개별오수)-KKKK _초지기 2라인 광택시설 보완_안동전통문화콘텐츠박물관전시영상물구축(전시시설물)_화장로내화물구매설치내역서(검토분)(10.22)" xfId="9331"/>
    <cellStyle name="_환경기초 민간위탁(공동오수-개별오수)-KKKK _초지기 2라인 광택시설 보완_원가계산서(화성상록)" xfId="9332"/>
    <cellStyle name="_환경기초 민간위탁(공동오수-개별오수)-KKKK _초지기 2라인 광택시설 보완_원가계산서(화성상록) (version 1)" xfId="9333"/>
    <cellStyle name="_환경기초 민간위탁(공동오수-개별오수)-KKKK _초지기 2라인 광택시설 보완_원가계산서(화성상록) (version 1)_2007년화장로내화물정비설계내역서9(계약)" xfId="9334"/>
    <cellStyle name="_환경기초 민간위탁(공동오수-개별오수)-KKKK _초지기 2라인 광택시설 보완_원가계산서(화성상록) (version 1)_장묘문화센터(최종,10.10)" xfId="9335"/>
    <cellStyle name="_환경기초 민간위탁(공동오수-개별오수)-KKKK _초지기 2라인 광택시설 보완_원가계산서(화성상록) (version 1)_화장로내화물구매설치내역서(검토분)(10.22)" xfId="9336"/>
    <cellStyle name="_환경기초 민간위탁(공동오수-개별오수)-KKKK _초지기 2라인 광택시설 보완_원가계산서(화성상록)_2007년화장로내화물정비설계내역서9(계약)" xfId="9337"/>
    <cellStyle name="_환경기초 민간위탁(공동오수-개별오수)-KKKK _초지기 2라인 광택시설 보완_원가계산서(화성상록)_장묘문화센터(최종,10.10)" xfId="9338"/>
    <cellStyle name="_환경기초 민간위탁(공동오수-개별오수)-KKKK _초지기 2라인 광택시설 보완_원가계산서(화성상록)_화장로내화물구매설치내역서(검토분)(10.22)" xfId="9339"/>
    <cellStyle name="_환경기초 민간위탁(공동오수-개별오수)-KKKK _초지기 2라인 광택시설 보완_장묘문화센터(최종,10.10)" xfId="9340"/>
    <cellStyle name="_환경기초 민간위탁(공동오수-개별오수)-KKKK _초지기 2라인 광택시설 보완_화장로내화물구매설치내역서(검토분)(10.22)" xfId="9341"/>
    <cellStyle name="_환경기초 민간위탁(공동오수-개별오수)-KKKK _화장로내화물구매설치내역서(검토분)(10.22)" xfId="9342"/>
    <cellStyle name="_환경체험관내역050420(총괄최종)" xfId="9343"/>
    <cellStyle name="_횡배수관" xfId="9344"/>
    <cellStyle name="_횡배수관_1호선(우수공)" xfId="9345"/>
    <cellStyle name="_횡배수관_1호선(우수공)_오수공" xfId="9346"/>
    <cellStyle name="_횡배수관_금산제수량(전체최종)" xfId="9347"/>
    <cellStyle name="_횡배수관_금산제수량(전체최종)_1호선(우수공)" xfId="9348"/>
    <cellStyle name="_횡배수관_금산제수량(전체최종)_1호선(우수공)_오수공" xfId="9349"/>
    <cellStyle name="_횡배수관_배수공-박스" xfId="9350"/>
    <cellStyle name="_횡배수관_상청량보" xfId="9351"/>
    <cellStyle name="_횡배수관_통관수량총괄" xfId="9352"/>
    <cellStyle name="_횡배수관_통관수량총괄_이언천배수통관" xfId="9353"/>
    <cellStyle name="_횡배수관02 " xfId="9354"/>
    <cellStyle name="_휴대용바코드" xfId="9355"/>
    <cellStyle name="_흙막이공사(일위)" xfId="9356"/>
    <cellStyle name="_흥기세천수량" xfId="9357"/>
    <cellStyle name="¡¾¨u￠￢ⓒ÷A¨u," xfId="9358"/>
    <cellStyle name="´þ" xfId="9359"/>
    <cellStyle name="´þ·?" xfId="9360"/>
    <cellStyle name="’E‰Y [0.00]_laroux" xfId="9361"/>
    <cellStyle name="’E‰Y_laroux" xfId="9362"/>
    <cellStyle name="¤@?e_TEST-1 " xfId="9363"/>
    <cellStyle name="\MNPREF32.DLL&amp;" xfId="9364"/>
    <cellStyle name="+,-,0" xfId="9365"/>
    <cellStyle name="△ []" xfId="9366"/>
    <cellStyle name="△ [0]" xfId="9367"/>
    <cellStyle name="°ia¤¼o " xfId="9368"/>
    <cellStyle name="°ia¤¼o¼ya¡" xfId="9369"/>
    <cellStyle name="°ia¤aa " xfId="9370"/>
    <cellStyle name="°ia¤aa·a1" xfId="9371"/>
    <cellStyle name="°ia¤aa·a2" xfId="9372"/>
    <cellStyle name="؀ŀŀ䅀؀ŀŀ䅀؀ŀ฀䅀؀฀฀䅀؀฀฀䅀؀฀฀䅀؀฀฀䅀؀฀฀䅀؀฀฀䅀؀฀฀䅀؀฀฀䅀؀฀฀䅀؀฀฀䁀" xfId="9373"/>
    <cellStyle name="؀฀฀䅀؀฀฀䅀؀฀฀䅀؀฀฀䅀؀฀฀䅀؀฀฀䅀؀฀฀䅀؀฀฀䁀" xfId="9374"/>
    <cellStyle name="؀฀฀䅀؀฀฀䅀؀฀฀䅀؀฀฀䅀؀฀฀䅀؀฀฀䁀" xfId="9375"/>
    <cellStyle name="؀฀฀䅀؀฀฀䅀؀฀฀䅀؀฀฀䁀" xfId="9376"/>
    <cellStyle name="" xfId="9377"/>
    <cellStyle name="_1. 경북염색조합" xfId="9378"/>
    <cellStyle name="_1. 경북염색조합123" xfId="9379"/>
    <cellStyle name="_1. 전시물" xfId="9380"/>
    <cellStyle name="_10-1. 의장(영상관)" xfId="9381"/>
    <cellStyle name="_TCS_축중기" xfId="9382"/>
    <cellStyle name="_TCS_축중기_사물함(최종)-수정" xfId="9383"/>
    <cellStyle name="_TCS_축중기_탈수기-제작" xfId="9384"/>
    <cellStyle name="_TCS_축중기_학생용사물함9인용외 91종" xfId="9385"/>
    <cellStyle name="_TTMS위탁수량(KHC)" xfId="9386"/>
    <cellStyle name="_TTMS위탁수량(KHC)_1. 기계환경분야(0709)" xfId="9387"/>
    <cellStyle name="_TTMS위탁수량(KHC)_1. 기계환경분야(0709)_1. 기계환경분야(0709)" xfId="9388"/>
    <cellStyle name="_TTMS위탁수량(KHC)_1. 기계환경분야(0709)_1. 기계환경분야(0709)_화장로내화물-설치" xfId="9389"/>
    <cellStyle name="_TTMS위탁수량(KHC)_1. 기계환경분야(0709)_1. 기계환경분야(제조)" xfId="9390"/>
    <cellStyle name="_TTMS위탁수량(KHC)_1. 기계환경분야(0709)_1. 기계환경분야(제조)_화장로내화물-설치" xfId="9391"/>
    <cellStyle name="_TTMS위탁수량(KHC)_1. 기계환경분야(0709)_화장로내화물-설치" xfId="9392"/>
    <cellStyle name="_TTMS위탁수량(KHC)_사물함(최종)-수정" xfId="9393"/>
    <cellStyle name="_TTMS위탁수량(KHC)_스테인레스 128종" xfId="9394"/>
    <cellStyle name="_TTMS위탁수량(KHC)_탈수기-제작" xfId="9395"/>
    <cellStyle name="_TTMS위탁수량(KHC)_학생용사물함9인용외 91종" xfId="9396"/>
    <cellStyle name="_TTMS위탁수량(KHC)_화장로내화물-설치" xfId="9397"/>
    <cellStyle name="_가로등주" xfId="9398"/>
    <cellStyle name="_강원지역본부" xfId="9399"/>
    <cellStyle name="_강원지역본부(2006년)" xfId="9400"/>
    <cellStyle name="_강원지역본부(2006년)_1. 기계환경분야(0709)" xfId="9401"/>
    <cellStyle name="_강원지역본부(2006년)_1. 기계환경분야(0709)_1. 기계환경분야(0709)" xfId="9402"/>
    <cellStyle name="_강원지역본부(2006년)_1. 기계환경분야(0709)_1. 기계환경분야(0709)_화장로내화물-설치" xfId="9403"/>
    <cellStyle name="_강원지역본부(2006년)_1. 기계환경분야(0709)_1. 기계환경분야(제조)" xfId="9404"/>
    <cellStyle name="_강원지역본부(2006년)_1. 기계환경분야(0709)_1. 기계환경분야(제조)_화장로내화물-설치" xfId="9405"/>
    <cellStyle name="_강원지역본부(2006년)_1. 기계환경분야(0709)_화장로내화물-설치" xfId="9406"/>
    <cellStyle name="_강원지역본부(2006년)_사물함(최종)-수정" xfId="9407"/>
    <cellStyle name="_강원지역본부(2006년)_스테인레스 128종" xfId="9408"/>
    <cellStyle name="_강원지역본부(2006년)_탈수기-제작" xfId="9409"/>
    <cellStyle name="_강원지역본부(2006년)_학생용사물함9인용외 91종" xfId="9410"/>
    <cellStyle name="_강원지역본부(2006년)_화장로내화물-설치" xfId="9411"/>
    <cellStyle name="_강원지역본부(2006년_060109)" xfId="9412"/>
    <cellStyle name="_강원지역본부(2006년_060109)_스테인레스 128종" xfId="9413"/>
    <cellStyle name="_강원지역본부(2006년-051228)" xfId="9414"/>
    <cellStyle name="_강원지역본부(2006년-051228)_1. 기계환경분야(0709)" xfId="9415"/>
    <cellStyle name="_강원지역본부(2006년-051228)_1. 기계환경분야(0709)_1. 기계환경분야(0709)" xfId="9416"/>
    <cellStyle name="_강원지역본부(2006년-051228)_1. 기계환경분야(0709)_1. 기계환경분야(0709)_화장로내화물-설치" xfId="9417"/>
    <cellStyle name="_강원지역본부(2006년-051228)_1. 기계환경분야(0709)_1. 기계환경분야(제조)" xfId="9418"/>
    <cellStyle name="_강원지역본부(2006년-051228)_1. 기계환경분야(0709)_1. 기계환경분야(제조)_화장로내화물-설치" xfId="9419"/>
    <cellStyle name="_강원지역본부(2006년-051228)_1. 기계환경분야(0709)_화장로내화물-설치" xfId="9420"/>
    <cellStyle name="_강원지역본부(2006년-051228)_사물함(최종)-수정" xfId="9421"/>
    <cellStyle name="_강원지역본부(2006년-051228)_스테인레스 128종" xfId="9422"/>
    <cellStyle name="_강원지역본부(2006년-051228)_탈수기-제작" xfId="9423"/>
    <cellStyle name="_강원지역본부(2006년-051228)_학생용사물함9인용외 91종" xfId="9424"/>
    <cellStyle name="_강원지역본부(2006년-051228)_화장로내화물-설치" xfId="9425"/>
    <cellStyle name="_강원지역본부(2006년-060102)" xfId="9426"/>
    <cellStyle name="_강원지역본부(2006년-060102)_1. 기계환경분야(0709)" xfId="9427"/>
    <cellStyle name="_강원지역본부(2006년-060102)_1. 기계환경분야(0709)_1. 기계환경분야(0709)" xfId="9428"/>
    <cellStyle name="_강원지역본부(2006년-060102)_1. 기계환경분야(0709)_1. 기계환경분야(0709)_화장로내화물-설치" xfId="9429"/>
    <cellStyle name="_강원지역본부(2006년-060102)_1. 기계환경분야(0709)_1. 기계환경분야(제조)" xfId="9430"/>
    <cellStyle name="_강원지역본부(2006년-060102)_1. 기계환경분야(0709)_1. 기계환경분야(제조)_화장로내화물-설치" xfId="9431"/>
    <cellStyle name="_강원지역본부(2006년-060102)_1. 기계환경분야(0709)_화장로내화물-설치" xfId="9432"/>
    <cellStyle name="_강원지역본부(2006년-060102)_사물함(최종)-수정" xfId="9433"/>
    <cellStyle name="_강원지역본부(2006년-060102)_스테인레스 128종" xfId="9434"/>
    <cellStyle name="_강원지역본부(2006년-060102)_탈수기-제작" xfId="9435"/>
    <cellStyle name="_강원지역본부(2006년-060102)_학생용사물함9인용외 91종" xfId="9436"/>
    <cellStyle name="_강원지역본부(2006년-060102)_화장로내화물-설치" xfId="9437"/>
    <cellStyle name="_강원지역본부(2006년-0602011)" xfId="9438"/>
    <cellStyle name="_강원지역본부(2006년-0602011)_1. 기계환경분야(0709)" xfId="9439"/>
    <cellStyle name="_강원지역본부(2006년-0602011)_1. 기계환경분야(0709)_1. 기계환경분야(0709)" xfId="9440"/>
    <cellStyle name="_강원지역본부(2006년-0602011)_1. 기계환경분야(0709)_1. 기계환경분야(0709)_화장로내화물-설치" xfId="9441"/>
    <cellStyle name="_강원지역본부(2006년-0602011)_1. 기계환경분야(0709)_1. 기계환경분야(제조)" xfId="9442"/>
    <cellStyle name="_강원지역본부(2006년-0602011)_1. 기계환경분야(0709)_1. 기계환경분야(제조)_화장로내화물-설치" xfId="9443"/>
    <cellStyle name="_강원지역본부(2006년-0602011)_1. 기계환경분야(0709)_화장로내화물-설치" xfId="9444"/>
    <cellStyle name="_강원지역본부(2006년-0602011)_화장로내화물-설치" xfId="9445"/>
    <cellStyle name="_강원지역본부_사물함(최종)-수정" xfId="9446"/>
    <cellStyle name="_강원지역본부_탈수기-제작" xfId="9447"/>
    <cellStyle name="_강원지역본부_학생용사물함9인용외 91종" xfId="9448"/>
    <cellStyle name="_건조기최종" xfId="9449"/>
    <cellStyle name="_경남본부_2006년도_유지관리대상수량" xfId="9450"/>
    <cellStyle name="_경남본부_2006년도_유지관리대상수량_경남지역본부(2006년)" xfId="9451"/>
    <cellStyle name="_경남본부_2006년도_유지관리대상수량_경남지역본부(2006년)_스테인레스 128종" xfId="9452"/>
    <cellStyle name="_경남본부_2006년도_유지관리대상수량_경남지역본부(2006년도)" xfId="9453"/>
    <cellStyle name="_경남본부_2006년도_유지관리대상수량_경남지역본부(2006년도)_스테인레스 128종" xfId="9454"/>
    <cellStyle name="_경남본부_2006년도_유지관리대상수량_스테인레스 128종" xfId="9455"/>
    <cellStyle name="_경남지역본부-" xfId="9456"/>
    <cellStyle name="_경남지역본부_20041220_상반기" xfId="9457"/>
    <cellStyle name="_경남지역본부_20041220_상반기_1. 기계환경분야(0709)" xfId="9458"/>
    <cellStyle name="_경남지역본부_20041220_상반기_1. 기계환경분야(0709)_1. 기계환경분야(0709)" xfId="9459"/>
    <cellStyle name="_경남지역본부_20041220_상반기_1. 기계환경분야(0709)_1. 기계환경분야(0709)_화장로내화물-설치" xfId="9460"/>
    <cellStyle name="_경남지역본부_20041220_상반기_1. 기계환경분야(0709)_1. 기계환경분야(제조)" xfId="9461"/>
    <cellStyle name="_경남지역본부_20041220_상반기_1. 기계환경분야(0709)_1. 기계환경분야(제조)_화장로내화물-설치" xfId="9462"/>
    <cellStyle name="_경남지역본부_20041220_상반기_1. 기계환경분야(0709)_화장로내화물-설치" xfId="9463"/>
    <cellStyle name="_경남지역본부_20041220_상반기_2005년도급내역서" xfId="9464"/>
    <cellStyle name="_경남지역본부_20041220_상반기_2005년도급내역서_1. 기계환경분야(0709)" xfId="9465"/>
    <cellStyle name="_경남지역본부_20041220_상반기_2005년도급내역서_1. 기계환경분야(0709)_1. 기계환경분야(0709)" xfId="9466"/>
    <cellStyle name="_경남지역본부_20041220_상반기_2005년도급내역서_1. 기계환경분야(0709)_1. 기계환경분야(0709)_화장로내화물-설치" xfId="9467"/>
    <cellStyle name="_경남지역본부_20041220_상반기_2005년도급내역서_1. 기계환경분야(0709)_1. 기계환경분야(제조)" xfId="9468"/>
    <cellStyle name="_경남지역본부_20041220_상반기_2005년도급내역서_1. 기계환경분야(0709)_1. 기계환경분야(제조)_화장로내화물-설치" xfId="9469"/>
    <cellStyle name="_경남지역본부_20041220_상반기_2005년도급내역서_1. 기계환경분야(0709)_화장로내화물-설치" xfId="9470"/>
    <cellStyle name="_경남지역본부_20041220_상반기_2005년도급내역서_TTMS위탁수량(KHC)" xfId="9471"/>
    <cellStyle name="_경남지역본부_20041220_상반기_2005년도급내역서_TTMS위탁수량(KHC)_1. 기계환경분야(0709)" xfId="9472"/>
    <cellStyle name="_경남지역본부_20041220_상반기_2005년도급내역서_TTMS위탁수량(KHC)_1. 기계환경분야(0709)_1. 기계환경분야(0709)" xfId="9473"/>
    <cellStyle name="_경남지역본부_20041220_상반기_2005년도급내역서_TTMS위탁수량(KHC)_1. 기계환경분야(0709)_1. 기계환경분야(0709)_화장로내화물-설치" xfId="9474"/>
    <cellStyle name="_경남지역본부_20041220_상반기_2005년도급내역서_TTMS위탁수량(KHC)_1. 기계환경분야(0709)_1. 기계환경분야(제조)" xfId="9475"/>
    <cellStyle name="_경남지역본부_20041220_상반기_2005년도급내역서_TTMS위탁수량(KHC)_1. 기계환경분야(0709)_1. 기계환경분야(제조)_화장로내화물-설치" xfId="9476"/>
    <cellStyle name="_경남지역본부_20041220_상반기_2005년도급내역서_TTMS위탁수량(KHC)_1. 기계환경분야(0709)_화장로내화물-설치" xfId="9477"/>
    <cellStyle name="_경남지역본부_20041220_상반기_2005년도급내역서_TTMS위탁수량(KHC)_사물함(최종)-수정" xfId="9478"/>
    <cellStyle name="_경남지역본부_20041220_상반기_2005년도급내역서_TTMS위탁수량(KHC)_스테인레스 128종" xfId="9479"/>
    <cellStyle name="_경남지역본부_20041220_상반기_2005년도급내역서_TTMS위탁수량(KHC)_탈수기-제작" xfId="9480"/>
    <cellStyle name="_경남지역본부_20041220_상반기_2005년도급내역서_TTMS위탁수량(KHC)_학생용사물함9인용외 91종" xfId="9481"/>
    <cellStyle name="_경남지역본부_20041220_상반기_2005년도급내역서_TTMS위탁수량(KHC)_화장로내화물-설치" xfId="9482"/>
    <cellStyle name="_경남지역본부_20041220_상반기_2005년도급내역서_강원지역본부(2006년)" xfId="9483"/>
    <cellStyle name="_경남지역본부_20041220_상반기_2005년도급내역서_강원지역본부(2006년)_1. 기계환경분야(0709)" xfId="9484"/>
    <cellStyle name="_경남지역본부_20041220_상반기_2005년도급내역서_강원지역본부(2006년)_1. 기계환경분야(0709)_1. 기계환경분야(0709)" xfId="9485"/>
    <cellStyle name="_경남지역본부_20041220_상반기_2005년도급내역서_강원지역본부(2006년)_1. 기계환경분야(0709)_1. 기계환경분야(0709)_화장로내화물-설치" xfId="9486"/>
    <cellStyle name="_경남지역본부_20041220_상반기_2005년도급내역서_강원지역본부(2006년)_1. 기계환경분야(0709)_1. 기계환경분야(제조)" xfId="9487"/>
    <cellStyle name="_경남지역본부_20041220_상반기_2005년도급내역서_강원지역본부(2006년)_1. 기계환경분야(0709)_1. 기계환경분야(제조)_화장로내화물-설치" xfId="9488"/>
    <cellStyle name="_경남지역본부_20041220_상반기_2005년도급내역서_강원지역본부(2006년)_1. 기계환경분야(0709)_화장로내화물-설치" xfId="9489"/>
    <cellStyle name="_경남지역본부_20041220_상반기_2005년도급내역서_강원지역본부(2006년)_사물함(최종)-수정" xfId="9490"/>
    <cellStyle name="_경남지역본부_20041220_상반기_2005년도급내역서_강원지역본부(2006년)_스테인레스 128종" xfId="9491"/>
    <cellStyle name="_경남지역본부_20041220_상반기_2005년도급내역서_강원지역본부(2006년)_탈수기-제작" xfId="9492"/>
    <cellStyle name="_경남지역본부_20041220_상반기_2005년도급내역서_강원지역본부(2006년)_학생용사물함9인용외 91종" xfId="9493"/>
    <cellStyle name="_경남지역본부_20041220_상반기_2005년도급내역서_강원지역본부(2006년)_화장로내화물-설치" xfId="9494"/>
    <cellStyle name="_경남지역본부_20041220_상반기_2005년도급내역서_강원지역본부(2006년-051228)" xfId="9495"/>
    <cellStyle name="_경남지역본부_20041220_상반기_2005년도급내역서_강원지역본부(2006년-051228)_1. 기계환경분야(0709)" xfId="9496"/>
    <cellStyle name="_경남지역본부_20041220_상반기_2005년도급내역서_강원지역본부(2006년-051228)_1. 기계환경분야(0709)_1. 기계환경분야(0709)" xfId="9497"/>
    <cellStyle name="_경남지역본부_20041220_상반기_2005년도급내역서_강원지역본부(2006년-051228)_1. 기계환경분야(0709)_1. 기계환경분야(0709)_화장로내화물-설치" xfId="9498"/>
    <cellStyle name="_경남지역본부_20041220_상반기_2005년도급내역서_강원지역본부(2006년-051228)_1. 기계환경분야(0709)_1. 기계환경분야(제조)" xfId="9499"/>
    <cellStyle name="_경남지역본부_20041220_상반기_2005년도급내역서_강원지역본부(2006년-051228)_1. 기계환경분야(0709)_1. 기계환경분야(제조)_화장로내화물-설치" xfId="9500"/>
    <cellStyle name="_경남지역본부_20041220_상반기_2005년도급내역서_강원지역본부(2006년-051228)_1. 기계환경분야(0709)_화장로내화물-설치" xfId="9501"/>
    <cellStyle name="_경남지역본부_20041220_상반기_2005년도급내역서_강원지역본부(2006년-051228)_사물함(최종)-수정" xfId="9502"/>
    <cellStyle name="_경남지역본부_20041220_상반기_2005년도급내역서_강원지역본부(2006년-051228)_스테인레스 128종" xfId="9503"/>
    <cellStyle name="_경남지역본부_20041220_상반기_2005년도급내역서_강원지역본부(2006년-051228)_탈수기-제작" xfId="9504"/>
    <cellStyle name="_경남지역본부_20041220_상반기_2005년도급내역서_강원지역본부(2006년-051228)_학생용사물함9인용외 91종" xfId="9505"/>
    <cellStyle name="_경남지역본부_20041220_상반기_2005년도급내역서_강원지역본부(2006년-051228)_화장로내화물-설치" xfId="9506"/>
    <cellStyle name="_경남지역본부_20041220_상반기_2005년도급내역서_강원지역본부(2006년-060102)" xfId="9507"/>
    <cellStyle name="_경남지역본부_20041220_상반기_2005년도급내역서_강원지역본부(2006년-060102)_1. 기계환경분야(0709)" xfId="9508"/>
    <cellStyle name="_경남지역본부_20041220_상반기_2005년도급내역서_강원지역본부(2006년-060102)_1. 기계환경분야(0709)_1. 기계환경분야(0709)" xfId="9509"/>
    <cellStyle name="_경남지역본부_20041220_상반기_2005년도급내역서_강원지역본부(2006년-060102)_1. 기계환경분야(0709)_1. 기계환경분야(0709)_화장로내화물-설치" xfId="9510"/>
    <cellStyle name="_경남지역본부_20041220_상반기_2005년도급내역서_강원지역본부(2006년-060102)_1. 기계환경분야(0709)_1. 기계환경분야(제조)" xfId="9511"/>
    <cellStyle name="_경남지역본부_20041220_상반기_2005년도급내역서_강원지역본부(2006년-060102)_1. 기계환경분야(0709)_1. 기계환경분야(제조)_화장로내화물-설치" xfId="9512"/>
    <cellStyle name="_경남지역본부_20041220_상반기_2005년도급내역서_강원지역본부(2006년-060102)_1. 기계환경분야(0709)_화장로내화물-설치" xfId="9513"/>
    <cellStyle name="_경남지역본부_20041220_상반기_2005년도급내역서_강원지역본부(2006년-060102)_사물함(최종)-수정" xfId="9514"/>
    <cellStyle name="_경남지역본부_20041220_상반기_2005년도급내역서_강원지역본부(2006년-060102)_스테인레스 128종" xfId="9515"/>
    <cellStyle name="_경남지역본부_20041220_상반기_2005년도급내역서_강원지역본부(2006년-060102)_탈수기-제작" xfId="9516"/>
    <cellStyle name="_경남지역본부_20041220_상반기_2005년도급내역서_강원지역본부(2006년-060102)_학생용사물함9인용외 91종" xfId="9517"/>
    <cellStyle name="_경남지역본부_20041220_상반기_2005년도급내역서_강원지역본부(2006년-060102)_화장로내화물-설치" xfId="9518"/>
    <cellStyle name="_경남지역본부_20041220_상반기_2005년도급내역서_경남본부_2006년도_유지관리대상수량" xfId="9519"/>
    <cellStyle name="_경남지역본부_20041220_상반기_2005년도급내역서_경남본부_2006년도_유지관리대상수량_경남지역본부(2006년)" xfId="9520"/>
    <cellStyle name="_경남지역본부_20041220_상반기_2005년도급내역서_경남본부_2006년도_유지관리대상수량_경남지역본부(2006년)_스테인레스 128종" xfId="9521"/>
    <cellStyle name="_경남지역본부_20041220_상반기_2005년도급내역서_경남본부_2006년도_유지관리대상수량_경남지역본부(2006년도)" xfId="9522"/>
    <cellStyle name="_경남지역본부_20041220_상반기_2005년도급내역서_경남본부_2006년도_유지관리대상수량_경남지역본부(2006년도)_스테인레스 128종" xfId="9523"/>
    <cellStyle name="_경남지역본부_20041220_상반기_2005년도급내역서_경남본부_2006년도_유지관리대상수량_스테인레스 128종" xfId="9524"/>
    <cellStyle name="_경남지역본부_20041220_상반기_2005년도급내역서_사물함(최종)-수정" xfId="9525"/>
    <cellStyle name="_경남지역본부_20041220_상반기_2005년도급내역서_스테인레스 128종" xfId="9526"/>
    <cellStyle name="_경남지역본부_20041220_상반기_2005년도급내역서_중부지역본부(2006년)_기준" xfId="9527"/>
    <cellStyle name="_경남지역본부_20041220_상반기_2005년도급내역서_중부지역본부(2006년)_기준_경남지역본부(2006년)" xfId="9528"/>
    <cellStyle name="_경남지역본부_20041220_상반기_2005년도급내역서_중부지역본부(2006년)_기준_경남지역본부(2006년)_스테인레스 128종" xfId="9529"/>
    <cellStyle name="_경남지역본부_20041220_상반기_2005년도급내역서_중부지역본부(2006년)_기준_경남지역본부(2006년도)" xfId="9530"/>
    <cellStyle name="_경남지역본부_20041220_상반기_2005년도급내역서_중부지역본부(2006년)_기준_경남지역본부(2006년도)_스테인레스 128종" xfId="9531"/>
    <cellStyle name="_경남지역본부_20041220_상반기_2005년도급내역서_중부지역본부(2006년)_기준_경북지역본부(2006년)" xfId="9532"/>
    <cellStyle name="_경남지역본부_20041220_상반기_2005년도급내역서_중부지역본부(2006년)_기준_경북지역본부(2006년)_스테인레스 128종" xfId="9533"/>
    <cellStyle name="_경남지역본부_20041220_상반기_2005년도급내역서_중부지역본부(2006년)_기준_경북지역본부(2006년도)" xfId="9534"/>
    <cellStyle name="_경남지역본부_20041220_상반기_2005년도급내역서_중부지역본부(2006년)_기준_경북지역본부(2006년도)_스테인레스 128종" xfId="9535"/>
    <cellStyle name="_경남지역본부_20041220_상반기_2005년도급내역서_중부지역본부(2006년)_기준_스테인레스 128종" xfId="9536"/>
    <cellStyle name="_경남지역본부_20041220_상반기_2005년도급내역서_중부지역본부(2006년-051220)" xfId="9537"/>
    <cellStyle name="_경남지역본부_20041220_상반기_2005년도급내역서_중부지역본부(2006년-051220)_1. 기계환경분야(0709)" xfId="9538"/>
    <cellStyle name="_경남지역본부_20041220_상반기_2005년도급내역서_중부지역본부(2006년-051220)_1. 기계환경분야(0709)_1. 기계환경분야(0709)" xfId="9539"/>
    <cellStyle name="_경남지역본부_20041220_상반기_2005년도급내역서_중부지역본부(2006년-051220)_1. 기계환경분야(0709)_1. 기계환경분야(0709)_화장로내화물-설치" xfId="9540"/>
    <cellStyle name="_경남지역본부_20041220_상반기_2005년도급내역서_중부지역본부(2006년-051220)_1. 기계환경분야(0709)_1. 기계환경분야(제조)" xfId="9541"/>
    <cellStyle name="_경남지역본부_20041220_상반기_2005년도급내역서_중부지역본부(2006년-051220)_1. 기계환경분야(0709)_1. 기계환경분야(제조)_화장로내화물-설치" xfId="9542"/>
    <cellStyle name="_경남지역본부_20041220_상반기_2005년도급내역서_중부지역본부(2006년-051220)_1. 기계환경분야(0709)_화장로내화물-설치" xfId="9543"/>
    <cellStyle name="_경남지역본부_20041220_상반기_2005년도급내역서_중부지역본부(2006년-051220)_사물함(최종)-수정" xfId="9544"/>
    <cellStyle name="_경남지역본부_20041220_상반기_2005년도급내역서_중부지역본부(2006년-051220)_스테인레스 128종" xfId="9545"/>
    <cellStyle name="_경남지역본부_20041220_상반기_2005년도급내역서_중부지역본부(2006년-051220)_탈수기-제작" xfId="9546"/>
    <cellStyle name="_경남지역본부_20041220_상반기_2005년도급내역서_중부지역본부(2006년-051220)_학생용사물함9인용외 91종" xfId="9547"/>
    <cellStyle name="_경남지역본부_20041220_상반기_2005년도급내역서_중부지역본부(2006년-051220)_화장로내화물-설치" xfId="9548"/>
    <cellStyle name="_경남지역본부_20041220_상반기_2005년도급내역서_중부지역본부(2006년-051228)" xfId="9549"/>
    <cellStyle name="_경남지역본부_20041220_상반기_2005년도급내역서_중부지역본부(2006년-051228)_1. 기계환경분야(0709)" xfId="9550"/>
    <cellStyle name="_경남지역본부_20041220_상반기_2005년도급내역서_중부지역본부(2006년-051228)_1. 기계환경분야(0709)_1. 기계환경분야(0709)" xfId="9551"/>
    <cellStyle name="_경남지역본부_20041220_상반기_2005년도급내역서_중부지역본부(2006년-051228)_1. 기계환경분야(0709)_1. 기계환경분야(0709)_화장로내화물-설치" xfId="9552"/>
    <cellStyle name="_경남지역본부_20041220_상반기_2005년도급내역서_중부지역본부(2006년-051228)_1. 기계환경분야(0709)_1. 기계환경분야(제조)" xfId="9553"/>
    <cellStyle name="_경남지역본부_20041220_상반기_2005년도급내역서_중부지역본부(2006년-051228)_1. 기계환경분야(0709)_1. 기계환경분야(제조)_화장로내화물-설치" xfId="9554"/>
    <cellStyle name="_경남지역본부_20041220_상반기_2005년도급내역서_중부지역본부(2006년-051228)_1. 기계환경분야(0709)_화장로내화물-설치" xfId="9555"/>
    <cellStyle name="_경남지역본부_20041220_상반기_2005년도급내역서_중부지역본부(2006년-051228)_사물함(최종)-수정" xfId="9556"/>
    <cellStyle name="_경남지역본부_20041220_상반기_2005년도급내역서_중부지역본부(2006년-051228)_스테인레스 128종" xfId="9557"/>
    <cellStyle name="_경남지역본부_20041220_상반기_2005년도급내역서_중부지역본부(2006년-051228)_탈수기-제작" xfId="9558"/>
    <cellStyle name="_경남지역본부_20041220_상반기_2005년도급내역서_중부지역본부(2006년-051228)_학생용사물함9인용외 91종" xfId="9559"/>
    <cellStyle name="_경남지역본부_20041220_상반기_2005년도급내역서_중부지역본부(2006년-051228)_화장로내화물-설치" xfId="9560"/>
    <cellStyle name="_경남지역본부_20041220_상반기_2005년도급내역서_중부지역본부(2006년-060102)" xfId="9561"/>
    <cellStyle name="_경남지역본부_20041220_상반기_2005년도급내역서_중부지역본부(2006년-060102)_1. 기계환경분야(0709)" xfId="9562"/>
    <cellStyle name="_경남지역본부_20041220_상반기_2005년도급내역서_중부지역본부(2006년-060102)_1. 기계환경분야(0709)_1. 기계환경분야(0709)" xfId="9563"/>
    <cellStyle name="_경남지역본부_20041220_상반기_2005년도급내역서_중부지역본부(2006년-060102)_1. 기계환경분야(0709)_1. 기계환경분야(0709)_화장로내화물-설치" xfId="9564"/>
    <cellStyle name="_경남지역본부_20041220_상반기_2005년도급내역서_중부지역본부(2006년-060102)_1. 기계환경분야(0709)_1. 기계환경분야(제조)" xfId="9565"/>
    <cellStyle name="_경남지역본부_20041220_상반기_2005년도급내역서_중부지역본부(2006년-060102)_1. 기계환경분야(0709)_1. 기계환경분야(제조)_화장로내화물-설치" xfId="9566"/>
    <cellStyle name="_경남지역본부_20041220_상반기_2005년도급내역서_중부지역본부(2006년-060102)_1. 기계환경분야(0709)_화장로내화물-설치" xfId="9567"/>
    <cellStyle name="_경남지역본부_20041220_상반기_2005년도급내역서_중부지역본부(2006년-060102)_사물함(최종)-수정" xfId="9568"/>
    <cellStyle name="_경남지역본부_20041220_상반기_2005년도급내역서_중부지역본부(2006년-060102)_스테인레스 128종" xfId="9569"/>
    <cellStyle name="_경남지역본부_20041220_상반기_2005년도급내역서_중부지역본부(2006년-060102)_탈수기-제작" xfId="9570"/>
    <cellStyle name="_경남지역본부_20041220_상반기_2005년도급내역서_중부지역본부(2006년-060102)_학생용사물함9인용외 91종" xfId="9571"/>
    <cellStyle name="_경남지역본부_20041220_상반기_2005년도급내역서_중부지역본부(2006년-060102)_화장로내화물-설치" xfId="9572"/>
    <cellStyle name="_경남지역본부_20041220_상반기_2005년도급내역서_탈수기-제작" xfId="9573"/>
    <cellStyle name="_경남지역본부_20041220_상반기_2005년도급내역서_학생용사물함9인용외 91종" xfId="9574"/>
    <cellStyle name="_경남지역본부_20041220_상반기_2005년도급내역서_화장로내화물-설치" xfId="9575"/>
    <cellStyle name="_경남지역본부_20041220_상반기_TTMS위탁수량(KHC)" xfId="9576"/>
    <cellStyle name="_경남지역본부_20041220_상반기_TTMS위탁수량(KHC)_1. 기계환경분야(0709)" xfId="9577"/>
    <cellStyle name="_경남지역본부_20041220_상반기_TTMS위탁수량(KHC)_1. 기계환경분야(0709)_1. 기계환경분야(0709)" xfId="9578"/>
    <cellStyle name="_경남지역본부_20041220_상반기_TTMS위탁수량(KHC)_1. 기계환경분야(0709)_1. 기계환경분야(0709)_화장로내화물-설치" xfId="9579"/>
    <cellStyle name="_경남지역본부_20041220_상반기_TTMS위탁수량(KHC)_1. 기계환경분야(0709)_1. 기계환경분야(제조)" xfId="9580"/>
    <cellStyle name="_경남지역본부_20041220_상반기_TTMS위탁수량(KHC)_1. 기계환경분야(0709)_1. 기계환경분야(제조)_화장로내화물-설치" xfId="9581"/>
    <cellStyle name="_경남지역본부_20041220_상반기_TTMS위탁수량(KHC)_1. 기계환경분야(0709)_화장로내화물-설치" xfId="9582"/>
    <cellStyle name="_경남지역본부_20041220_상반기_TTMS위탁수량(KHC)_사물함(최종)-수정" xfId="9583"/>
    <cellStyle name="_경남지역본부_20041220_상반기_TTMS위탁수량(KHC)_스테인레스 128종" xfId="9584"/>
    <cellStyle name="_경남지역본부_20041220_상반기_TTMS위탁수량(KHC)_탈수기-제작" xfId="9585"/>
    <cellStyle name="_경남지역본부_20041220_상반기_TTMS위탁수량(KHC)_학생용사물함9인용외 91종" xfId="9586"/>
    <cellStyle name="_경남지역본부_20041220_상반기_TTMS위탁수량(KHC)_화장로내화물-설치" xfId="9587"/>
    <cellStyle name="_경남지역본부_20041220_상반기_강원지역본부(2006년)" xfId="9588"/>
    <cellStyle name="_경남지역본부_20041220_상반기_강원지역본부(2006년)_1. 기계환경분야(0709)" xfId="9589"/>
    <cellStyle name="_경남지역본부_20041220_상반기_강원지역본부(2006년)_1. 기계환경분야(0709)_1. 기계환경분야(0709)" xfId="9590"/>
    <cellStyle name="_경남지역본부_20041220_상반기_강원지역본부(2006년)_1. 기계환경분야(0709)_1. 기계환경분야(0709)_화장로내화물-설치" xfId="9591"/>
    <cellStyle name="_경남지역본부_20041220_상반기_강원지역본부(2006년)_1. 기계환경분야(0709)_1. 기계환경분야(제조)" xfId="9592"/>
    <cellStyle name="_경남지역본부_20041220_상반기_강원지역본부(2006년)_1. 기계환경분야(0709)_1. 기계환경분야(제조)_화장로내화물-설치" xfId="9593"/>
    <cellStyle name="_경남지역본부_20041220_상반기_강원지역본부(2006년)_1. 기계환경분야(0709)_화장로내화물-설치" xfId="9594"/>
    <cellStyle name="_경남지역본부_20041220_상반기_강원지역본부(2006년)_사물함(최종)-수정" xfId="9595"/>
    <cellStyle name="_경남지역본부_20041220_상반기_강원지역본부(2006년)_스테인레스 128종" xfId="9596"/>
    <cellStyle name="_경남지역본부_20041220_상반기_강원지역본부(2006년)_탈수기-제작" xfId="9597"/>
    <cellStyle name="_경남지역본부_20041220_상반기_강원지역본부(2006년)_학생용사물함9인용외 91종" xfId="9598"/>
    <cellStyle name="_경남지역본부_20041220_상반기_강원지역본부(2006년)_화장로내화물-설치" xfId="9599"/>
    <cellStyle name="_경남지역본부_20041220_상반기_강원지역본부(2006년-051228)" xfId="9600"/>
    <cellStyle name="_경남지역본부_20041220_상반기_강원지역본부(2006년-051228)_1. 기계환경분야(0709)" xfId="9601"/>
    <cellStyle name="_경남지역본부_20041220_상반기_강원지역본부(2006년-051228)_1. 기계환경분야(0709)_1. 기계환경분야(0709)" xfId="9602"/>
    <cellStyle name="_경남지역본부_20041220_상반기_강원지역본부(2006년-051228)_1. 기계환경분야(0709)_1. 기계환경분야(0709)_화장로내화물-설치" xfId="9603"/>
    <cellStyle name="_경남지역본부_20041220_상반기_강원지역본부(2006년-051228)_1. 기계환경분야(0709)_1. 기계환경분야(제조)" xfId="9604"/>
    <cellStyle name="_경남지역본부_20041220_상반기_강원지역본부(2006년-051228)_1. 기계환경분야(0709)_1. 기계환경분야(제조)_화장로내화물-설치" xfId="9605"/>
    <cellStyle name="_경남지역본부_20041220_상반기_강원지역본부(2006년-051228)_1. 기계환경분야(0709)_화장로내화물-설치" xfId="9606"/>
    <cellStyle name="_경남지역본부_20041220_상반기_강원지역본부(2006년-051228)_사물함(최종)-수정" xfId="9607"/>
    <cellStyle name="_경남지역본부_20041220_상반기_강원지역본부(2006년-051228)_스테인레스 128종" xfId="9608"/>
    <cellStyle name="_경남지역본부_20041220_상반기_강원지역본부(2006년-051228)_탈수기-제작" xfId="9609"/>
    <cellStyle name="_경남지역본부_20041220_상반기_강원지역본부(2006년-051228)_학생용사물함9인용외 91종" xfId="9610"/>
    <cellStyle name="_경남지역본부_20041220_상반기_강원지역본부(2006년-051228)_화장로내화물-설치" xfId="9611"/>
    <cellStyle name="_경남지역본부_20041220_상반기_강원지역본부(2006년-060102)" xfId="9612"/>
    <cellStyle name="_경남지역본부_20041220_상반기_강원지역본부(2006년-060102)_1. 기계환경분야(0709)" xfId="9613"/>
    <cellStyle name="_경남지역본부_20041220_상반기_강원지역본부(2006년-060102)_1. 기계환경분야(0709)_1. 기계환경분야(0709)" xfId="9614"/>
    <cellStyle name="_경남지역본부_20041220_상반기_강원지역본부(2006년-060102)_1. 기계환경분야(0709)_1. 기계환경분야(0709)_화장로내화물-설치" xfId="9615"/>
    <cellStyle name="_경남지역본부_20041220_상반기_강원지역본부(2006년-060102)_1. 기계환경분야(0709)_1. 기계환경분야(제조)" xfId="9616"/>
    <cellStyle name="_경남지역본부_20041220_상반기_강원지역본부(2006년-060102)_1. 기계환경분야(0709)_1. 기계환경분야(제조)_화장로내화물-설치" xfId="9617"/>
    <cellStyle name="_경남지역본부_20041220_상반기_강원지역본부(2006년-060102)_1. 기계환경분야(0709)_화장로내화물-설치" xfId="9618"/>
    <cellStyle name="_경남지역본부_20041220_상반기_강원지역본부(2006년-060102)_사물함(최종)-수정" xfId="9619"/>
    <cellStyle name="_경남지역본부_20041220_상반기_강원지역본부(2006년-060102)_스테인레스 128종" xfId="9620"/>
    <cellStyle name="_경남지역본부_20041220_상반기_강원지역본부(2006년-060102)_탈수기-제작" xfId="9621"/>
    <cellStyle name="_경남지역본부_20041220_상반기_강원지역본부(2006년-060102)_학생용사물함9인용외 91종" xfId="9622"/>
    <cellStyle name="_경남지역본부_20041220_상반기_강원지역본부(2006년-060102)_화장로내화물-설치" xfId="9623"/>
    <cellStyle name="_경남지역본부_20041220_상반기_경남본부_2006년도_유지관리대상수량" xfId="9624"/>
    <cellStyle name="_경남지역본부_20041220_상반기_경남본부_2006년도_유지관리대상수량_경남지역본부(2006년)" xfId="9625"/>
    <cellStyle name="_경남지역본부_20041220_상반기_경남본부_2006년도_유지관리대상수량_경남지역본부(2006년)_스테인레스 128종" xfId="9626"/>
    <cellStyle name="_경남지역본부_20041220_상반기_경남본부_2006년도_유지관리대상수량_경남지역본부(2006년도)" xfId="9627"/>
    <cellStyle name="_경남지역본부_20041220_상반기_경남본부_2006년도_유지관리대상수량_경남지역본부(2006년도)_스테인레스 128종" xfId="9628"/>
    <cellStyle name="_경남지역본부_20041220_상반기_경남본부_2006년도_유지관리대상수량_스테인레스 128종" xfId="9629"/>
    <cellStyle name="_경남지역본부_20041220_상반기_사물함(최종)-수정" xfId="9630"/>
    <cellStyle name="_경남지역본부_20041220_상반기_스테인레스 128종" xfId="9631"/>
    <cellStyle name="_경남지역본부_20041220_상반기_중부지역본부(2006년)_기준" xfId="9632"/>
    <cellStyle name="_경남지역본부_20041220_상반기_중부지역본부(2006년)_기준_경남지역본부(2006년)" xfId="9633"/>
    <cellStyle name="_경남지역본부_20041220_상반기_중부지역본부(2006년)_기준_경남지역본부(2006년)_스테인레스 128종" xfId="9634"/>
    <cellStyle name="_경남지역본부_20041220_상반기_중부지역본부(2006년)_기준_경남지역본부(2006년도)" xfId="9635"/>
    <cellStyle name="_경남지역본부_20041220_상반기_중부지역본부(2006년)_기준_경남지역본부(2006년도)_스테인레스 128종" xfId="9636"/>
    <cellStyle name="_경남지역본부_20041220_상반기_중부지역본부(2006년)_기준_경북지역본부(2006년)" xfId="9637"/>
    <cellStyle name="_경남지역본부_20041220_상반기_중부지역본부(2006년)_기준_경북지역본부(2006년)_스테인레스 128종" xfId="9638"/>
    <cellStyle name="_경남지역본부_20041220_상반기_중부지역본부(2006년)_기준_경북지역본부(2006년도)" xfId="9639"/>
    <cellStyle name="_경남지역본부_20041220_상반기_중부지역본부(2006년)_기준_경북지역본부(2006년도)_스테인레스 128종" xfId="9640"/>
    <cellStyle name="_경남지역본부_20041220_상반기_중부지역본부(2006년)_기준_스테인레스 128종" xfId="9641"/>
    <cellStyle name="_경남지역본부_20041220_상반기_중부지역본부(2006년-051220)" xfId="9642"/>
    <cellStyle name="_경남지역본부_20041220_상반기_중부지역본부(2006년-051220)_1. 기계환경분야(0709)" xfId="9643"/>
    <cellStyle name="_경남지역본부_20041220_상반기_중부지역본부(2006년-051220)_1. 기계환경분야(0709)_1. 기계환경분야(0709)" xfId="9644"/>
    <cellStyle name="_경남지역본부_20041220_상반기_중부지역본부(2006년-051220)_1. 기계환경분야(0709)_1. 기계환경분야(0709)_화장로내화물-설치" xfId="9645"/>
    <cellStyle name="_경남지역본부_20041220_상반기_중부지역본부(2006년-051220)_1. 기계환경분야(0709)_1. 기계환경분야(제조)" xfId="9646"/>
    <cellStyle name="_경남지역본부_20041220_상반기_중부지역본부(2006년-051220)_1. 기계환경분야(0709)_1. 기계환경분야(제조)_화장로내화물-설치" xfId="9647"/>
    <cellStyle name="_경남지역본부_20041220_상반기_중부지역본부(2006년-051220)_1. 기계환경분야(0709)_화장로내화물-설치" xfId="9648"/>
    <cellStyle name="_경남지역본부_20041220_상반기_중부지역본부(2006년-051220)_사물함(최종)-수정" xfId="9649"/>
    <cellStyle name="_경남지역본부_20041220_상반기_중부지역본부(2006년-051220)_스테인레스 128종" xfId="9650"/>
    <cellStyle name="_경남지역본부_20041220_상반기_중부지역본부(2006년-051220)_탈수기-제작" xfId="9651"/>
    <cellStyle name="_경남지역본부_20041220_상반기_중부지역본부(2006년-051220)_학생용사물함9인용외 91종" xfId="9652"/>
    <cellStyle name="_경남지역본부_20041220_상반기_중부지역본부(2006년-051220)_화장로내화물-설치" xfId="9653"/>
    <cellStyle name="_경남지역본부_20041220_상반기_중부지역본부(2006년-051228)" xfId="9654"/>
    <cellStyle name="_경남지역본부_20041220_상반기_중부지역본부(2006년-051228)_1. 기계환경분야(0709)" xfId="9655"/>
    <cellStyle name="_경남지역본부_20041220_상반기_중부지역본부(2006년-051228)_1. 기계환경분야(0709)_1. 기계환경분야(0709)" xfId="9656"/>
    <cellStyle name="_경남지역본부_20041220_상반기_중부지역본부(2006년-051228)_1. 기계환경분야(0709)_1. 기계환경분야(0709)_화장로내화물-설치" xfId="9657"/>
    <cellStyle name="_경남지역본부_20041220_상반기_중부지역본부(2006년-051228)_1. 기계환경분야(0709)_1. 기계환경분야(제조)" xfId="9658"/>
    <cellStyle name="_경남지역본부_20041220_상반기_중부지역본부(2006년-051228)_1. 기계환경분야(0709)_1. 기계환경분야(제조)_화장로내화물-설치" xfId="9659"/>
    <cellStyle name="_경남지역본부_20041220_상반기_중부지역본부(2006년-051228)_1. 기계환경분야(0709)_화장로내화물-설치" xfId="9660"/>
    <cellStyle name="_경남지역본부_20041220_상반기_중부지역본부(2006년-051228)_사물함(최종)-수정" xfId="9661"/>
    <cellStyle name="_경남지역본부_20041220_상반기_중부지역본부(2006년-051228)_스테인레스 128종" xfId="9662"/>
    <cellStyle name="_경남지역본부_20041220_상반기_중부지역본부(2006년-051228)_탈수기-제작" xfId="9663"/>
    <cellStyle name="_경남지역본부_20041220_상반기_중부지역본부(2006년-051228)_학생용사물함9인용외 91종" xfId="9664"/>
    <cellStyle name="_경남지역본부_20041220_상반기_중부지역본부(2006년-051228)_화장로내화물-설치" xfId="9665"/>
    <cellStyle name="_경남지역본부_20041220_상반기_중부지역본부(2006년-060102)" xfId="9666"/>
    <cellStyle name="_경남지역본부_20041220_상반기_중부지역본부(2006년-060102)_1. 기계환경분야(0709)" xfId="9667"/>
    <cellStyle name="_경남지역본부_20041220_상반기_중부지역본부(2006년-060102)_1. 기계환경분야(0709)_1. 기계환경분야(0709)" xfId="9668"/>
    <cellStyle name="_경남지역본부_20041220_상반기_중부지역본부(2006년-060102)_1. 기계환경분야(0709)_1. 기계환경분야(0709)_화장로내화물-설치" xfId="9669"/>
    <cellStyle name="_경남지역본부_20041220_상반기_중부지역본부(2006년-060102)_1. 기계환경분야(0709)_1. 기계환경분야(제조)" xfId="9670"/>
    <cellStyle name="_경남지역본부_20041220_상반기_중부지역본부(2006년-060102)_1. 기계환경분야(0709)_1. 기계환경분야(제조)_화장로내화물-설치" xfId="9671"/>
    <cellStyle name="_경남지역본부_20041220_상반기_중부지역본부(2006년-060102)_1. 기계환경분야(0709)_화장로내화물-설치" xfId="9672"/>
    <cellStyle name="_경남지역본부_20041220_상반기_중부지역본부(2006년-060102)_사물함(최종)-수정" xfId="9673"/>
    <cellStyle name="_경남지역본부_20041220_상반기_중부지역본부(2006년-060102)_스테인레스 128종" xfId="9674"/>
    <cellStyle name="_경남지역본부_20041220_상반기_중부지역본부(2006년-060102)_탈수기-제작" xfId="9675"/>
    <cellStyle name="_경남지역본부_20041220_상반기_중부지역본부(2006년-060102)_학생용사물함9인용외 91종" xfId="9676"/>
    <cellStyle name="_경남지역본부_20041220_상반기_중부지역본부(2006년-060102)_화장로내화물-설치" xfId="9677"/>
    <cellStyle name="_경남지역본부_20041220_상반기_탈수기-제작" xfId="9678"/>
    <cellStyle name="_경남지역본부_20041220_상반기_학생용사물함9인용외 91종" xfId="9679"/>
    <cellStyle name="_경남지역본부_20041220_상반기_화장로내화물-설치" xfId="9680"/>
    <cellStyle name="_경남지역본부-_스테인레스 128종" xfId="9681"/>
    <cellStyle name="_경북지역본부-" xfId="9682"/>
    <cellStyle name="_경북지역본부-_스테인레스 128종" xfId="9683"/>
    <cellStyle name="_계중기(최종)" xfId="9684"/>
    <cellStyle name="_계중기(최종)_1. 기계환경분야(0709)" xfId="9685"/>
    <cellStyle name="_계중기(최종)_1. 기계환경분야(0709)_1. 기계환경분야(0709)" xfId="9686"/>
    <cellStyle name="_계중기(최종)_1. 기계환경분야(0709)_1. 기계환경분야(0709)_화장로내화물-설치" xfId="9687"/>
    <cellStyle name="_계중기(최종)_1. 기계환경분야(0709)_1. 기계환경분야(제조)" xfId="9688"/>
    <cellStyle name="_계중기(최종)_1. 기계환경분야(0709)_1. 기계환경분야(제조)_화장로내화물-설치" xfId="9689"/>
    <cellStyle name="_계중기(최종)_1. 기계환경분야(0709)_화장로내화물-설치" xfId="9690"/>
    <cellStyle name="_계중기(최종)_화장로내화물-설치" xfId="9691"/>
    <cellStyle name="_사물함(최종)-수정" xfId="9692"/>
    <cellStyle name="_순천 남부시장" xfId="9693"/>
    <cellStyle name="_순천 남부시장_1. 기계환경분야(0709)" xfId="9694"/>
    <cellStyle name="_순천 남부시장_1. 기계환경분야(0709)_1. 기계환경분야(0709)" xfId="9695"/>
    <cellStyle name="_순천 남부시장_1. 기계환경분야(0709)_1. 기계환경분야(0709)_화장로내화물-설치" xfId="9696"/>
    <cellStyle name="_순천 남부시장_1. 기계환경분야(0709)_1. 기계환경분야(제조)" xfId="9697"/>
    <cellStyle name="_순천 남부시장_1. 기계환경분야(0709)_1. 기계환경분야(제조)_화장로내화물-설치" xfId="9698"/>
    <cellStyle name="_순천 남부시장_1. 기계환경분야(0709)_화장로내화물-설치" xfId="9699"/>
    <cellStyle name="_순천 남부시장_화장로내화물-설치" xfId="9700"/>
    <cellStyle name="_승강기 및 CRT 감시반(0416)" xfId="9701"/>
    <cellStyle name="_신·재생에너지홍보관 전시물제작(전시조합)" xfId="9702"/>
    <cellStyle name="_신·재생에너지홍보관 전시물제작(전시조합)_1. 기계환경분야(0709)" xfId="9703"/>
    <cellStyle name="_신·재생에너지홍보관 전시물제작(전시조합)_1. 기계환경분야(0709)_1. 기계환경분야(0709)" xfId="9704"/>
    <cellStyle name="_신·재생에너지홍보관 전시물제작(전시조합)_1. 기계환경분야(0709)_1. 기계환경분야(0709)_화장로내화물-설치" xfId="9705"/>
    <cellStyle name="_신·재생에너지홍보관 전시물제작(전시조합)_1. 기계환경분야(0709)_1. 기계환경분야(제조)" xfId="9706"/>
    <cellStyle name="_신·재생에너지홍보관 전시물제작(전시조합)_1. 기계환경분야(0709)_1. 기계환경분야(제조)_화장로내화물-설치" xfId="9707"/>
    <cellStyle name="_신·재생에너지홍보관 전시물제작(전시조합)_1. 기계환경분야(0709)_화장로내화물-설치" xfId="9708"/>
    <cellStyle name="_신·재생에너지홍보관 전시물제작(전시조합)_화장로내화물-설치" xfId="9709"/>
    <cellStyle name="_전남남부권광역상수도 수처리모형(설치-최종)" xfId="9710"/>
    <cellStyle name="_전남남부권광역상수도 수처리모형(설치-최종)_1. 기계환경분야(0709)" xfId="9711"/>
    <cellStyle name="_전남남부권광역상수도 수처리모형(설치-최종)_1. 기계환경분야(0709)_1. 기계환경분야(0709)" xfId="9712"/>
    <cellStyle name="_전남남부권광역상수도 수처리모형(설치-최종)_1. 기계환경분야(0709)_1. 기계환경분야(0709)_화장로내화물-설치" xfId="9713"/>
    <cellStyle name="_전남남부권광역상수도 수처리모형(설치-최종)_1. 기계환경분야(0709)_1. 기계환경분야(제조)" xfId="9714"/>
    <cellStyle name="_전남남부권광역상수도 수처리모형(설치-최종)_1. 기계환경분야(0709)_1. 기계환경분야(제조)_화장로내화물-설치" xfId="9715"/>
    <cellStyle name="_전남남부권광역상수도 수처리모형(설치-최종)_1. 기계환경분야(0709)_화장로내화물-설치" xfId="9716"/>
    <cellStyle name="_전남남부권광역상수도 수처리모형(설치-최종)_화장로내화물-설치" xfId="9717"/>
    <cellStyle name="_전남남부권광역상수도 수처리모형(제조-최종)" xfId="9718"/>
    <cellStyle name="_중부지역본부-" xfId="9719"/>
    <cellStyle name="_중부지역본부(2006년)_기준" xfId="9720"/>
    <cellStyle name="_중부지역본부(2006년)_기준_1. 기계환경분야(0709)" xfId="9721"/>
    <cellStyle name="_중부지역본부(2006년)_기준_1. 기계환경분야(0709)_1. 기계환경분야(0709)" xfId="9722"/>
    <cellStyle name="_중부지역본부(2006년)_기준_1. 기계환경분야(0709)_1. 기계환경분야(0709)_화장로내화물-설치" xfId="9723"/>
    <cellStyle name="_중부지역본부(2006년)_기준_1. 기계환경분야(0709)_1. 기계환경분야(제조)" xfId="9724"/>
    <cellStyle name="_중부지역본부(2006년)_기준_1. 기계환경분야(0709)_1. 기계환경분야(제조)_화장로내화물-설치" xfId="9725"/>
    <cellStyle name="_중부지역본부(2006년)_기준_1. 기계환경분야(0709)_화장로내화물-설치" xfId="9726"/>
    <cellStyle name="_중부지역본부(2006년)_기준_경남지역본부(2006년)" xfId="9727"/>
    <cellStyle name="_중부지역본부(2006년)_기준_경남지역본부(2006년)_스테인레스 128종" xfId="9728"/>
    <cellStyle name="_중부지역본부(2006년)_기준_경남지역본부(2006년도)" xfId="9729"/>
    <cellStyle name="_중부지역본부(2006년)_기준_경남지역본부(2006년도)_스테인레스 128종" xfId="9730"/>
    <cellStyle name="_중부지역본부(2006년)_기준_경북지역본부(2006년)" xfId="9731"/>
    <cellStyle name="_중부지역본부(2006년)_기준_경북지역본부(2006년)_스테인레스 128종" xfId="9732"/>
    <cellStyle name="_중부지역본부(2006년)_기준_경북지역본부(2006년도)" xfId="9733"/>
    <cellStyle name="_중부지역본부(2006년)_기준_경북지역본부(2006년도)_스테인레스 128종" xfId="9734"/>
    <cellStyle name="_중부지역본부(2006년)_기준_사물함(최종)-수정" xfId="9735"/>
    <cellStyle name="_중부지역본부(2006년)_기준_스테인레스 128종" xfId="9736"/>
    <cellStyle name="_중부지역본부(2006년)_기준_탈수기-제작" xfId="9737"/>
    <cellStyle name="_중부지역본부(2006년)_기준_학생용사물함9인용외 91종" xfId="9738"/>
    <cellStyle name="_중부지역본부(2006년)_기준_화장로내화물-설치" xfId="9739"/>
    <cellStyle name="_중부지역본부(2006년-051220)" xfId="9740"/>
    <cellStyle name="_중부지역본부(2006년-051220)_1. 기계환경분야(0709)" xfId="9741"/>
    <cellStyle name="_중부지역본부(2006년-051220)_1. 기계환경분야(0709)_1. 기계환경분야(0709)" xfId="9742"/>
    <cellStyle name="_중부지역본부(2006년-051220)_1. 기계환경분야(0709)_1. 기계환경분야(0709)_화장로내화물-설치" xfId="9743"/>
    <cellStyle name="_중부지역본부(2006년-051220)_1. 기계환경분야(0709)_1. 기계환경분야(제조)" xfId="9744"/>
    <cellStyle name="_중부지역본부(2006년-051220)_1. 기계환경분야(0709)_1. 기계환경분야(제조)_화장로내화물-설치" xfId="9745"/>
    <cellStyle name="_중부지역본부(2006년-051220)_1. 기계환경분야(0709)_화장로내화물-설치" xfId="9746"/>
    <cellStyle name="_중부지역본부(2006년-051220)_사물함(최종)-수정" xfId="9747"/>
    <cellStyle name="_중부지역본부(2006년-051220)_스테인레스 128종" xfId="9748"/>
    <cellStyle name="_중부지역본부(2006년-051220)_탈수기-제작" xfId="9749"/>
    <cellStyle name="_중부지역본부(2006년-051220)_학생용사물함9인용외 91종" xfId="9750"/>
    <cellStyle name="_중부지역본부(2006년-051220)_화장로내화물-설치" xfId="9751"/>
    <cellStyle name="_중부지역본부(2006년-051228)" xfId="9752"/>
    <cellStyle name="_중부지역본부(2006년-051228)_1. 기계환경분야(0709)" xfId="9753"/>
    <cellStyle name="_중부지역본부(2006년-051228)_1. 기계환경분야(0709)_1. 기계환경분야(0709)" xfId="9754"/>
    <cellStyle name="_중부지역본부(2006년-051228)_1. 기계환경분야(0709)_1. 기계환경분야(0709)_화장로내화물-설치" xfId="9755"/>
    <cellStyle name="_중부지역본부(2006년-051228)_1. 기계환경분야(0709)_1. 기계환경분야(제조)" xfId="9756"/>
    <cellStyle name="_중부지역본부(2006년-051228)_1. 기계환경분야(0709)_1. 기계환경분야(제조)_화장로내화물-설치" xfId="9757"/>
    <cellStyle name="_중부지역본부(2006년-051228)_1. 기계환경분야(0709)_화장로내화물-설치" xfId="9758"/>
    <cellStyle name="_중부지역본부(2006년-051228)_사물함(최종)-수정" xfId="9759"/>
    <cellStyle name="_중부지역본부(2006년-051228)_스테인레스 128종" xfId="9760"/>
    <cellStyle name="_중부지역본부(2006년-051228)_탈수기-제작" xfId="9761"/>
    <cellStyle name="_중부지역본부(2006년-051228)_학생용사물함9인용외 91종" xfId="9762"/>
    <cellStyle name="_중부지역본부(2006년-051228)_화장로내화물-설치" xfId="9763"/>
    <cellStyle name="_중부지역본부(2006년-060102)" xfId="9764"/>
    <cellStyle name="_중부지역본부(2006년-060102)_1. 기계환경분야(0709)" xfId="9765"/>
    <cellStyle name="_중부지역본부(2006년-060102)_1. 기계환경분야(0709)_1. 기계환경분야(0709)" xfId="9766"/>
    <cellStyle name="_중부지역본부(2006년-060102)_1. 기계환경분야(0709)_1. 기계환경분야(0709)_화장로내화물-설치" xfId="9767"/>
    <cellStyle name="_중부지역본부(2006년-060102)_1. 기계환경분야(0709)_1. 기계환경분야(제조)" xfId="9768"/>
    <cellStyle name="_중부지역본부(2006년-060102)_1. 기계환경분야(0709)_1. 기계환경분야(제조)_화장로내화물-설치" xfId="9769"/>
    <cellStyle name="_중부지역본부(2006년-060102)_1. 기계환경분야(0709)_화장로내화물-설치" xfId="9770"/>
    <cellStyle name="_중부지역본부(2006년-060102)_사물함(최종)-수정" xfId="9771"/>
    <cellStyle name="_중부지역본부(2006년-060102)_스테인레스 128종" xfId="9772"/>
    <cellStyle name="_중부지역본부(2006년-060102)_탈수기-제작" xfId="9773"/>
    <cellStyle name="_중부지역본부(2006년-060102)_학생용사물함9인용외 91종" xfId="9774"/>
    <cellStyle name="_중부지역본부(2006년-060102)_화장로내화물-설치" xfId="9775"/>
    <cellStyle name="_중부지역본부-_스테인레스 128종" xfId="9776"/>
    <cellStyle name="_컴퓨터시스템-최종(11.12)" xfId="9777"/>
    <cellStyle name="_탈수기-제작" xfId="9778"/>
    <cellStyle name="_통행료면탈방지시스템(최종)" xfId="9779"/>
    <cellStyle name="_통행료면탈방지시스템(최종)_스테인레스 128종" xfId="9780"/>
    <cellStyle name="_학생용사물함9인용외 91종" xfId="9781"/>
    <cellStyle name="_호남지역본부(2006년-051220)" xfId="9782"/>
    <cellStyle name="_x0007__x0009__x000d__x000d_­­_x0007__x0009_­" xfId="9783"/>
    <cellStyle name="0" xfId="9784"/>
    <cellStyle name="0 2" xfId="9785"/>
    <cellStyle name="0 2 2" xfId="9786"/>
    <cellStyle name="0 2 2 2" xfId="9787"/>
    <cellStyle name="0 2 2 2 2" xfId="9788"/>
    <cellStyle name="0 2 2 2 2 2" xfId="9789"/>
    <cellStyle name="0 2 2 2 2 2 2" xfId="9790"/>
    <cellStyle name="0 2 2 2 2 2 3" xfId="9791"/>
    <cellStyle name="0 2 2 2 2 3" xfId="9792"/>
    <cellStyle name="0 2 2 2 2 4" xfId="9793"/>
    <cellStyle name="0 2 2 2 3" xfId="9794"/>
    <cellStyle name="0 2 2 2 3 2" xfId="9795"/>
    <cellStyle name="0 2 2 2 3 2 2" xfId="9796"/>
    <cellStyle name="0 2 2 2 3 2 3" xfId="9797"/>
    <cellStyle name="0 2 2 2 3 3" xfId="9798"/>
    <cellStyle name="0 2 2 2 3 4" xfId="9799"/>
    <cellStyle name="0 2 2 2 4" xfId="9800"/>
    <cellStyle name="0 2 2 2 4 2" xfId="9801"/>
    <cellStyle name="0 2 2 2 4 2 2" xfId="9802"/>
    <cellStyle name="0 2 2 2 4 2 3" xfId="9803"/>
    <cellStyle name="0 2 2 2 4 3" xfId="9804"/>
    <cellStyle name="0 2 2 2 4 4" xfId="9805"/>
    <cellStyle name="0 2 2 2 5" xfId="9806"/>
    <cellStyle name="0 2 2 2 5 2" xfId="9807"/>
    <cellStyle name="0 2 2 2 5 2 2" xfId="9808"/>
    <cellStyle name="0 2 2 2 5 2 3" xfId="9809"/>
    <cellStyle name="0 2 2 2 5 3" xfId="9810"/>
    <cellStyle name="0 2 2 2 5 4" xfId="9811"/>
    <cellStyle name="0 2 2 2 6" xfId="9812"/>
    <cellStyle name="0 2 2 2 6 2" xfId="9813"/>
    <cellStyle name="0 2 2 2 6 3" xfId="9814"/>
    <cellStyle name="0 2 2 2 7" xfId="9815"/>
    <cellStyle name="0 2 2 2 8" xfId="9816"/>
    <cellStyle name="0 2 3" xfId="9817"/>
    <cellStyle name="0 2 3 2" xfId="9818"/>
    <cellStyle name="0 2 3 2 2" xfId="9819"/>
    <cellStyle name="0 2 3 2 2 2" xfId="9820"/>
    <cellStyle name="0 2 3 2 2 2 2" xfId="9821"/>
    <cellStyle name="0 2 3 2 2 2 3" xfId="9822"/>
    <cellStyle name="0 2 3 2 2 3" xfId="9823"/>
    <cellStyle name="0 2 3 2 2 4" xfId="9824"/>
    <cellStyle name="0 2 3 2 3" xfId="9825"/>
    <cellStyle name="0 2 3 2 3 2" xfId="9826"/>
    <cellStyle name="0 2 3 2 3 2 2" xfId="9827"/>
    <cellStyle name="0 2 3 2 3 2 3" xfId="9828"/>
    <cellStyle name="0 2 3 2 3 3" xfId="9829"/>
    <cellStyle name="0 2 3 2 3 4" xfId="9830"/>
    <cellStyle name="0 2 3 2 4" xfId="9831"/>
    <cellStyle name="0 2 3 2 4 2" xfId="9832"/>
    <cellStyle name="0 2 3 2 4 2 2" xfId="9833"/>
    <cellStyle name="0 2 3 2 4 2 3" xfId="9834"/>
    <cellStyle name="0 2 3 2 4 3" xfId="9835"/>
    <cellStyle name="0 2 3 2 4 4" xfId="9836"/>
    <cellStyle name="0 2 3 2 5" xfId="9837"/>
    <cellStyle name="0 2 3 2 5 2" xfId="9838"/>
    <cellStyle name="0 2 3 2 5 2 2" xfId="9839"/>
    <cellStyle name="0 2 3 2 5 2 3" xfId="9840"/>
    <cellStyle name="0 2 3 2 5 3" xfId="9841"/>
    <cellStyle name="0 2 3 2 5 4" xfId="9842"/>
    <cellStyle name="0 2 3 2 6" xfId="9843"/>
    <cellStyle name="0 2 3 2 6 2" xfId="9844"/>
    <cellStyle name="0 2 3 2 6 3" xfId="9845"/>
    <cellStyle name="0 2 3 2 7" xfId="9846"/>
    <cellStyle name="0 2 3 2 8" xfId="9847"/>
    <cellStyle name="0 2 3 3" xfId="9848"/>
    <cellStyle name="0 2 3 3 2" xfId="9849"/>
    <cellStyle name="0 2 3 3 2 2" xfId="9850"/>
    <cellStyle name="0 2 3 3 2 3" xfId="9851"/>
    <cellStyle name="0 2 3 3 3" xfId="9852"/>
    <cellStyle name="0 2 3 3 4" xfId="9853"/>
    <cellStyle name="0 2 3 4" xfId="9854"/>
    <cellStyle name="0 2 3 4 2" xfId="9855"/>
    <cellStyle name="0 2 3 4 2 2" xfId="9856"/>
    <cellStyle name="0 2 3 4 2 3" xfId="9857"/>
    <cellStyle name="0 2 3 4 3" xfId="9858"/>
    <cellStyle name="0 2 3 4 4" xfId="9859"/>
    <cellStyle name="0 2 3 5" xfId="9860"/>
    <cellStyle name="0 2 3 5 2" xfId="9861"/>
    <cellStyle name="0 2 3 5 2 2" xfId="9862"/>
    <cellStyle name="0 2 3 5 2 3" xfId="9863"/>
    <cellStyle name="0 2 3 5 3" xfId="9864"/>
    <cellStyle name="0 2 3 5 4" xfId="9865"/>
    <cellStyle name="0 2 3 6" xfId="9866"/>
    <cellStyle name="0 2 3 6 2" xfId="9867"/>
    <cellStyle name="0 2 3 6 2 2" xfId="9868"/>
    <cellStyle name="0 2 3 6 2 3" xfId="9869"/>
    <cellStyle name="0 2 3 6 3" xfId="9870"/>
    <cellStyle name="0 2 3 6 4" xfId="9871"/>
    <cellStyle name="0 2 3 7" xfId="9872"/>
    <cellStyle name="0 2 3 7 2" xfId="9873"/>
    <cellStyle name="0 2 3 7 3" xfId="9874"/>
    <cellStyle name="0 2 3 8" xfId="9875"/>
    <cellStyle name="0 2 3 9" xfId="9876"/>
    <cellStyle name="0 2 4" xfId="9877"/>
    <cellStyle name="0 2 4 2" xfId="9878"/>
    <cellStyle name="0 2 4 2 2" xfId="9879"/>
    <cellStyle name="0 2 4 2 3" xfId="9880"/>
    <cellStyle name="0 2 4 3" xfId="9881"/>
    <cellStyle name="0 2 4 4" xfId="9882"/>
    <cellStyle name="0 2 5" xfId="9883"/>
    <cellStyle name="0 2 5 2" xfId="9884"/>
    <cellStyle name="0 2 5 2 2" xfId="9885"/>
    <cellStyle name="0 2 5 2 3" xfId="9886"/>
    <cellStyle name="0 2 5 3" xfId="9887"/>
    <cellStyle name="0 2 5 4" xfId="9888"/>
    <cellStyle name="0 3" xfId="9889"/>
    <cellStyle name="0 3 2" xfId="9890"/>
    <cellStyle name="0 3 2 2" xfId="9891"/>
    <cellStyle name="0 3 2 2 2" xfId="9892"/>
    <cellStyle name="0 3 2 2 2 2" xfId="9893"/>
    <cellStyle name="0 3 2 2 2 2 2" xfId="9894"/>
    <cellStyle name="0 3 2 2 2 2 3" xfId="9895"/>
    <cellStyle name="0 3 2 2 2 3" xfId="9896"/>
    <cellStyle name="0 3 2 2 2 4" xfId="9897"/>
    <cellStyle name="0 3 2 2 3" xfId="9898"/>
    <cellStyle name="0 3 2 2 3 2" xfId="9899"/>
    <cellStyle name="0 3 2 2 3 2 2" xfId="9900"/>
    <cellStyle name="0 3 2 2 3 2 3" xfId="9901"/>
    <cellStyle name="0 3 2 2 3 3" xfId="9902"/>
    <cellStyle name="0 3 2 2 3 4" xfId="9903"/>
    <cellStyle name="0 3 2 2 4" xfId="9904"/>
    <cellStyle name="0 3 2 2 4 2" xfId="9905"/>
    <cellStyle name="0 3 2 2 4 2 2" xfId="9906"/>
    <cellStyle name="0 3 2 2 4 2 3" xfId="9907"/>
    <cellStyle name="0 3 2 2 4 3" xfId="9908"/>
    <cellStyle name="0 3 2 2 4 4" xfId="9909"/>
    <cellStyle name="0 3 2 2 5" xfId="9910"/>
    <cellStyle name="0 3 2 2 5 2" xfId="9911"/>
    <cellStyle name="0 3 2 2 5 2 2" xfId="9912"/>
    <cellStyle name="0 3 2 2 5 2 3" xfId="9913"/>
    <cellStyle name="0 3 2 2 5 3" xfId="9914"/>
    <cellStyle name="0 3 2 2 5 4" xfId="9915"/>
    <cellStyle name="0 3 2 2 6" xfId="9916"/>
    <cellStyle name="0 3 2 2 6 2" xfId="9917"/>
    <cellStyle name="0 3 2 2 6 3" xfId="9918"/>
    <cellStyle name="0 3 2 2 7" xfId="9919"/>
    <cellStyle name="0 3 2 2 8" xfId="9920"/>
    <cellStyle name="0 3 3" xfId="9921"/>
    <cellStyle name="0 3 3 2" xfId="9922"/>
    <cellStyle name="0 3 3 2 2" xfId="9923"/>
    <cellStyle name="0 3 3 2 2 2" xfId="9924"/>
    <cellStyle name="0 3 3 2 2 2 2" xfId="9925"/>
    <cellStyle name="0 3 3 2 2 2 3" xfId="9926"/>
    <cellStyle name="0 3 3 2 2 3" xfId="9927"/>
    <cellStyle name="0 3 3 2 2 4" xfId="9928"/>
    <cellStyle name="0 3 3 2 3" xfId="9929"/>
    <cellStyle name="0 3 3 2 3 2" xfId="9930"/>
    <cellStyle name="0 3 3 2 3 2 2" xfId="9931"/>
    <cellStyle name="0 3 3 2 3 2 3" xfId="9932"/>
    <cellStyle name="0 3 3 2 3 3" xfId="9933"/>
    <cellStyle name="0 3 3 2 3 4" xfId="9934"/>
    <cellStyle name="0 3 3 2 4" xfId="9935"/>
    <cellStyle name="0 3 3 2 4 2" xfId="9936"/>
    <cellStyle name="0 3 3 2 4 2 2" xfId="9937"/>
    <cellStyle name="0 3 3 2 4 2 3" xfId="9938"/>
    <cellStyle name="0 3 3 2 4 3" xfId="9939"/>
    <cellStyle name="0 3 3 2 4 4" xfId="9940"/>
    <cellStyle name="0 3 3 2 5" xfId="9941"/>
    <cellStyle name="0 3 3 2 5 2" xfId="9942"/>
    <cellStyle name="0 3 3 2 5 2 2" xfId="9943"/>
    <cellStyle name="0 3 3 2 5 2 3" xfId="9944"/>
    <cellStyle name="0 3 3 2 5 3" xfId="9945"/>
    <cellStyle name="0 3 3 2 5 4" xfId="9946"/>
    <cellStyle name="0 3 3 2 6" xfId="9947"/>
    <cellStyle name="0 3 3 2 6 2" xfId="9948"/>
    <cellStyle name="0 3 3 2 6 3" xfId="9949"/>
    <cellStyle name="0 3 3 2 7" xfId="9950"/>
    <cellStyle name="0 3 3 2 8" xfId="9951"/>
    <cellStyle name="0 3 3 3" xfId="9952"/>
    <cellStyle name="0 3 3 3 2" xfId="9953"/>
    <cellStyle name="0 3 3 3 2 2" xfId="9954"/>
    <cellStyle name="0 3 3 3 2 3" xfId="9955"/>
    <cellStyle name="0 3 3 3 3" xfId="9956"/>
    <cellStyle name="0 3 3 3 4" xfId="9957"/>
    <cellStyle name="0 3 3 4" xfId="9958"/>
    <cellStyle name="0 3 3 4 2" xfId="9959"/>
    <cellStyle name="0 3 3 4 2 2" xfId="9960"/>
    <cellStyle name="0 3 3 4 2 3" xfId="9961"/>
    <cellStyle name="0 3 3 4 3" xfId="9962"/>
    <cellStyle name="0 3 3 4 4" xfId="9963"/>
    <cellStyle name="0 3 3 5" xfId="9964"/>
    <cellStyle name="0 3 3 5 2" xfId="9965"/>
    <cellStyle name="0 3 3 5 2 2" xfId="9966"/>
    <cellStyle name="0 3 3 5 2 3" xfId="9967"/>
    <cellStyle name="0 3 3 5 3" xfId="9968"/>
    <cellStyle name="0 3 3 5 4" xfId="9969"/>
    <cellStyle name="0 3 3 6" xfId="9970"/>
    <cellStyle name="0 3 3 6 2" xfId="9971"/>
    <cellStyle name="0 3 3 6 2 2" xfId="9972"/>
    <cellStyle name="0 3 3 6 2 3" xfId="9973"/>
    <cellStyle name="0 3 3 6 3" xfId="9974"/>
    <cellStyle name="0 3 3 6 4" xfId="9975"/>
    <cellStyle name="0 3 3 7" xfId="9976"/>
    <cellStyle name="0 3 3 7 2" xfId="9977"/>
    <cellStyle name="0 3 3 7 3" xfId="9978"/>
    <cellStyle name="0 3 3 8" xfId="9979"/>
    <cellStyle name="0 3 3 9" xfId="9980"/>
    <cellStyle name="0 3 4" xfId="9981"/>
    <cellStyle name="0 3 4 2" xfId="9982"/>
    <cellStyle name="0 3 4 2 2" xfId="9983"/>
    <cellStyle name="0 3 4 2 3" xfId="9984"/>
    <cellStyle name="0 3 4 3" xfId="9985"/>
    <cellStyle name="0 3 4 4" xfId="9986"/>
    <cellStyle name="0 3 5" xfId="9987"/>
    <cellStyle name="0 3 5 2" xfId="9988"/>
    <cellStyle name="0 3 5 2 2" xfId="9989"/>
    <cellStyle name="0 3 5 2 3" xfId="9990"/>
    <cellStyle name="0 3 5 3" xfId="9991"/>
    <cellStyle name="0 3 5 4" xfId="9992"/>
    <cellStyle name="0%" xfId="9993"/>
    <cellStyle name="0,0_x000d__x000a_NA_x000d__x000a_" xfId="9994"/>
    <cellStyle name="0.0" xfId="9995"/>
    <cellStyle name="0.0 2" xfId="9996"/>
    <cellStyle name="0.0 2 2" xfId="9997"/>
    <cellStyle name="0.0 2 2 2" xfId="9998"/>
    <cellStyle name="0.0 2 2 2 2" xfId="9999"/>
    <cellStyle name="0.0 2 2 2 2 2" xfId="10000"/>
    <cellStyle name="0.0 2 2 2 2 2 2" xfId="10001"/>
    <cellStyle name="0.0 2 2 2 2 2 3" xfId="10002"/>
    <cellStyle name="0.0 2 2 2 2 3" xfId="10003"/>
    <cellStyle name="0.0 2 2 2 2 4" xfId="10004"/>
    <cellStyle name="0.0 2 2 2 3" xfId="10005"/>
    <cellStyle name="0.0 2 2 2 3 2" xfId="10006"/>
    <cellStyle name="0.0 2 2 2 3 2 2" xfId="10007"/>
    <cellStyle name="0.0 2 2 2 3 2 3" xfId="10008"/>
    <cellStyle name="0.0 2 2 2 3 3" xfId="10009"/>
    <cellStyle name="0.0 2 2 2 3 4" xfId="10010"/>
    <cellStyle name="0.0 2 2 2 4" xfId="10011"/>
    <cellStyle name="0.0 2 2 2 4 2" xfId="10012"/>
    <cellStyle name="0.0 2 2 2 4 2 2" xfId="10013"/>
    <cellStyle name="0.0 2 2 2 4 2 3" xfId="10014"/>
    <cellStyle name="0.0 2 2 2 4 3" xfId="10015"/>
    <cellStyle name="0.0 2 2 2 4 4" xfId="10016"/>
    <cellStyle name="0.0 2 2 2 5" xfId="10017"/>
    <cellStyle name="0.0 2 2 2 5 2" xfId="10018"/>
    <cellStyle name="0.0 2 2 2 5 2 2" xfId="10019"/>
    <cellStyle name="0.0 2 2 2 5 2 3" xfId="10020"/>
    <cellStyle name="0.0 2 2 2 5 3" xfId="10021"/>
    <cellStyle name="0.0 2 2 2 5 4" xfId="10022"/>
    <cellStyle name="0.0 2 2 2 6" xfId="10023"/>
    <cellStyle name="0.0 2 2 2 6 2" xfId="10024"/>
    <cellStyle name="0.0 2 2 2 6 3" xfId="10025"/>
    <cellStyle name="0.0 2 2 2 7" xfId="10026"/>
    <cellStyle name="0.0 2 2 2 8" xfId="10027"/>
    <cellStyle name="0.0 2 3" xfId="10028"/>
    <cellStyle name="0.0 2 3 2" xfId="10029"/>
    <cellStyle name="0.0 2 3 2 2" xfId="10030"/>
    <cellStyle name="0.0 2 3 2 2 2" xfId="10031"/>
    <cellStyle name="0.0 2 3 2 2 2 2" xfId="10032"/>
    <cellStyle name="0.0 2 3 2 2 2 3" xfId="10033"/>
    <cellStyle name="0.0 2 3 2 2 3" xfId="10034"/>
    <cellStyle name="0.0 2 3 2 2 4" xfId="10035"/>
    <cellStyle name="0.0 2 3 2 3" xfId="10036"/>
    <cellStyle name="0.0 2 3 2 3 2" xfId="10037"/>
    <cellStyle name="0.0 2 3 2 3 2 2" xfId="10038"/>
    <cellStyle name="0.0 2 3 2 3 2 3" xfId="10039"/>
    <cellStyle name="0.0 2 3 2 3 3" xfId="10040"/>
    <cellStyle name="0.0 2 3 2 3 4" xfId="10041"/>
    <cellStyle name="0.0 2 3 2 4" xfId="10042"/>
    <cellStyle name="0.0 2 3 2 4 2" xfId="10043"/>
    <cellStyle name="0.0 2 3 2 4 2 2" xfId="10044"/>
    <cellStyle name="0.0 2 3 2 4 2 3" xfId="10045"/>
    <cellStyle name="0.0 2 3 2 4 3" xfId="10046"/>
    <cellStyle name="0.0 2 3 2 4 4" xfId="10047"/>
    <cellStyle name="0.0 2 3 2 5" xfId="10048"/>
    <cellStyle name="0.0 2 3 2 5 2" xfId="10049"/>
    <cellStyle name="0.0 2 3 2 5 2 2" xfId="10050"/>
    <cellStyle name="0.0 2 3 2 5 2 3" xfId="10051"/>
    <cellStyle name="0.0 2 3 2 5 3" xfId="10052"/>
    <cellStyle name="0.0 2 3 2 5 4" xfId="10053"/>
    <cellStyle name="0.0 2 3 2 6" xfId="10054"/>
    <cellStyle name="0.0 2 3 2 6 2" xfId="10055"/>
    <cellStyle name="0.0 2 3 2 6 3" xfId="10056"/>
    <cellStyle name="0.0 2 3 2 7" xfId="10057"/>
    <cellStyle name="0.0 2 3 2 8" xfId="10058"/>
    <cellStyle name="0.0 2 3 3" xfId="10059"/>
    <cellStyle name="0.0 2 3 3 2" xfId="10060"/>
    <cellStyle name="0.0 2 3 3 2 2" xfId="10061"/>
    <cellStyle name="0.0 2 3 3 2 3" xfId="10062"/>
    <cellStyle name="0.0 2 3 3 3" xfId="10063"/>
    <cellStyle name="0.0 2 3 3 4" xfId="10064"/>
    <cellStyle name="0.0 2 3 4" xfId="10065"/>
    <cellStyle name="0.0 2 3 4 2" xfId="10066"/>
    <cellStyle name="0.0 2 3 4 2 2" xfId="10067"/>
    <cellStyle name="0.0 2 3 4 2 3" xfId="10068"/>
    <cellStyle name="0.0 2 3 4 3" xfId="10069"/>
    <cellStyle name="0.0 2 3 4 4" xfId="10070"/>
    <cellStyle name="0.0 2 3 5" xfId="10071"/>
    <cellStyle name="0.0 2 3 5 2" xfId="10072"/>
    <cellStyle name="0.0 2 3 5 2 2" xfId="10073"/>
    <cellStyle name="0.0 2 3 5 2 3" xfId="10074"/>
    <cellStyle name="0.0 2 3 5 3" xfId="10075"/>
    <cellStyle name="0.0 2 3 5 4" xfId="10076"/>
    <cellStyle name="0.0 2 3 6" xfId="10077"/>
    <cellStyle name="0.0 2 3 6 2" xfId="10078"/>
    <cellStyle name="0.0 2 3 6 2 2" xfId="10079"/>
    <cellStyle name="0.0 2 3 6 2 3" xfId="10080"/>
    <cellStyle name="0.0 2 3 6 3" xfId="10081"/>
    <cellStyle name="0.0 2 3 6 4" xfId="10082"/>
    <cellStyle name="0.0 2 3 7" xfId="10083"/>
    <cellStyle name="0.0 2 3 7 2" xfId="10084"/>
    <cellStyle name="0.0 2 3 7 3" xfId="10085"/>
    <cellStyle name="0.0 2 3 8" xfId="10086"/>
    <cellStyle name="0.0 2 3 9" xfId="10087"/>
    <cellStyle name="0.0 2 4" xfId="10088"/>
    <cellStyle name="0.0 2 4 2" xfId="10089"/>
    <cellStyle name="0.0 2 4 2 2" xfId="10090"/>
    <cellStyle name="0.0 2 4 2 3" xfId="10091"/>
    <cellStyle name="0.0 2 4 3" xfId="10092"/>
    <cellStyle name="0.0 2 4 4" xfId="10093"/>
    <cellStyle name="0.0 2 5" xfId="10094"/>
    <cellStyle name="0.0 2 5 2" xfId="10095"/>
    <cellStyle name="0.0 2 5 2 2" xfId="10096"/>
    <cellStyle name="0.0 2 5 2 3" xfId="10097"/>
    <cellStyle name="0.0 2 5 3" xfId="10098"/>
    <cellStyle name="0.0 2 5 4" xfId="10099"/>
    <cellStyle name="0.0 3" xfId="10100"/>
    <cellStyle name="0.0 3 2" xfId="10101"/>
    <cellStyle name="0.0 3 2 2" xfId="10102"/>
    <cellStyle name="0.0 3 2 2 2" xfId="10103"/>
    <cellStyle name="0.0 3 2 2 2 2" xfId="10104"/>
    <cellStyle name="0.0 3 2 2 2 2 2" xfId="10105"/>
    <cellStyle name="0.0 3 2 2 2 2 3" xfId="10106"/>
    <cellStyle name="0.0 3 2 2 2 3" xfId="10107"/>
    <cellStyle name="0.0 3 2 2 2 4" xfId="10108"/>
    <cellStyle name="0.0 3 2 2 3" xfId="10109"/>
    <cellStyle name="0.0 3 2 2 3 2" xfId="10110"/>
    <cellStyle name="0.0 3 2 2 3 2 2" xfId="10111"/>
    <cellStyle name="0.0 3 2 2 3 2 3" xfId="10112"/>
    <cellStyle name="0.0 3 2 2 3 3" xfId="10113"/>
    <cellStyle name="0.0 3 2 2 3 4" xfId="10114"/>
    <cellStyle name="0.0 3 2 2 4" xfId="10115"/>
    <cellStyle name="0.0 3 2 2 4 2" xfId="10116"/>
    <cellStyle name="0.0 3 2 2 4 2 2" xfId="10117"/>
    <cellStyle name="0.0 3 2 2 4 2 3" xfId="10118"/>
    <cellStyle name="0.0 3 2 2 4 3" xfId="10119"/>
    <cellStyle name="0.0 3 2 2 4 4" xfId="10120"/>
    <cellStyle name="0.0 3 2 2 5" xfId="10121"/>
    <cellStyle name="0.0 3 2 2 5 2" xfId="10122"/>
    <cellStyle name="0.0 3 2 2 5 2 2" xfId="10123"/>
    <cellStyle name="0.0 3 2 2 5 2 3" xfId="10124"/>
    <cellStyle name="0.0 3 2 2 5 3" xfId="10125"/>
    <cellStyle name="0.0 3 2 2 5 4" xfId="10126"/>
    <cellStyle name="0.0 3 2 2 6" xfId="10127"/>
    <cellStyle name="0.0 3 2 2 6 2" xfId="10128"/>
    <cellStyle name="0.0 3 2 2 6 3" xfId="10129"/>
    <cellStyle name="0.0 3 2 2 7" xfId="10130"/>
    <cellStyle name="0.0 3 2 2 8" xfId="10131"/>
    <cellStyle name="0.0 3 3" xfId="10132"/>
    <cellStyle name="0.0 3 3 2" xfId="10133"/>
    <cellStyle name="0.0 3 3 2 2" xfId="10134"/>
    <cellStyle name="0.0 3 3 2 2 2" xfId="10135"/>
    <cellStyle name="0.0 3 3 2 2 2 2" xfId="10136"/>
    <cellStyle name="0.0 3 3 2 2 2 3" xfId="10137"/>
    <cellStyle name="0.0 3 3 2 2 3" xfId="10138"/>
    <cellStyle name="0.0 3 3 2 2 4" xfId="10139"/>
    <cellStyle name="0.0 3 3 2 3" xfId="10140"/>
    <cellStyle name="0.0 3 3 2 3 2" xfId="10141"/>
    <cellStyle name="0.0 3 3 2 3 2 2" xfId="10142"/>
    <cellStyle name="0.0 3 3 2 3 2 3" xfId="10143"/>
    <cellStyle name="0.0 3 3 2 3 3" xfId="10144"/>
    <cellStyle name="0.0 3 3 2 3 4" xfId="10145"/>
    <cellStyle name="0.0 3 3 2 4" xfId="10146"/>
    <cellStyle name="0.0 3 3 2 4 2" xfId="10147"/>
    <cellStyle name="0.0 3 3 2 4 2 2" xfId="10148"/>
    <cellStyle name="0.0 3 3 2 4 2 3" xfId="10149"/>
    <cellStyle name="0.0 3 3 2 4 3" xfId="10150"/>
    <cellStyle name="0.0 3 3 2 4 4" xfId="10151"/>
    <cellStyle name="0.0 3 3 2 5" xfId="10152"/>
    <cellStyle name="0.0 3 3 2 5 2" xfId="10153"/>
    <cellStyle name="0.0 3 3 2 5 2 2" xfId="10154"/>
    <cellStyle name="0.0 3 3 2 5 2 3" xfId="10155"/>
    <cellStyle name="0.0 3 3 2 5 3" xfId="10156"/>
    <cellStyle name="0.0 3 3 2 5 4" xfId="10157"/>
    <cellStyle name="0.0 3 3 2 6" xfId="10158"/>
    <cellStyle name="0.0 3 3 2 6 2" xfId="10159"/>
    <cellStyle name="0.0 3 3 2 6 3" xfId="10160"/>
    <cellStyle name="0.0 3 3 2 7" xfId="10161"/>
    <cellStyle name="0.0 3 3 2 8" xfId="10162"/>
    <cellStyle name="0.0 3 3 3" xfId="10163"/>
    <cellStyle name="0.0 3 3 3 2" xfId="10164"/>
    <cellStyle name="0.0 3 3 3 2 2" xfId="10165"/>
    <cellStyle name="0.0 3 3 3 2 3" xfId="10166"/>
    <cellStyle name="0.0 3 3 3 3" xfId="10167"/>
    <cellStyle name="0.0 3 3 3 4" xfId="10168"/>
    <cellStyle name="0.0 3 3 4" xfId="10169"/>
    <cellStyle name="0.0 3 3 4 2" xfId="10170"/>
    <cellStyle name="0.0 3 3 4 2 2" xfId="10171"/>
    <cellStyle name="0.0 3 3 4 2 3" xfId="10172"/>
    <cellStyle name="0.0 3 3 4 3" xfId="10173"/>
    <cellStyle name="0.0 3 3 4 4" xfId="10174"/>
    <cellStyle name="0.0 3 3 5" xfId="10175"/>
    <cellStyle name="0.0 3 3 5 2" xfId="10176"/>
    <cellStyle name="0.0 3 3 5 2 2" xfId="10177"/>
    <cellStyle name="0.0 3 3 5 2 3" xfId="10178"/>
    <cellStyle name="0.0 3 3 5 3" xfId="10179"/>
    <cellStyle name="0.0 3 3 5 4" xfId="10180"/>
    <cellStyle name="0.0 3 3 6" xfId="10181"/>
    <cellStyle name="0.0 3 3 6 2" xfId="10182"/>
    <cellStyle name="0.0 3 3 6 2 2" xfId="10183"/>
    <cellStyle name="0.0 3 3 6 2 3" xfId="10184"/>
    <cellStyle name="0.0 3 3 6 3" xfId="10185"/>
    <cellStyle name="0.0 3 3 6 4" xfId="10186"/>
    <cellStyle name="0.0 3 3 7" xfId="10187"/>
    <cellStyle name="0.0 3 3 7 2" xfId="10188"/>
    <cellStyle name="0.0 3 3 7 3" xfId="10189"/>
    <cellStyle name="0.0 3 3 8" xfId="10190"/>
    <cellStyle name="0.0 3 3 9" xfId="10191"/>
    <cellStyle name="0.0 3 4" xfId="10192"/>
    <cellStyle name="0.0 3 4 2" xfId="10193"/>
    <cellStyle name="0.0 3 4 2 2" xfId="10194"/>
    <cellStyle name="0.0 3 4 2 3" xfId="10195"/>
    <cellStyle name="0.0 3 4 3" xfId="10196"/>
    <cellStyle name="0.0 3 4 4" xfId="10197"/>
    <cellStyle name="0.0 3 5" xfId="10198"/>
    <cellStyle name="0.0 3 5 2" xfId="10199"/>
    <cellStyle name="0.0 3 5 2 2" xfId="10200"/>
    <cellStyle name="0.0 3 5 2 3" xfId="10201"/>
    <cellStyle name="0.0 3 5 3" xfId="10202"/>
    <cellStyle name="0.0 3 5 4" xfId="10203"/>
    <cellStyle name="0.0%" xfId="10204"/>
    <cellStyle name="0.00" xfId="10205"/>
    <cellStyle name="0.00 2" xfId="10206"/>
    <cellStyle name="0.00 2 2" xfId="10207"/>
    <cellStyle name="0.00 2 2 2" xfId="10208"/>
    <cellStyle name="0.00 2 2 2 2" xfId="10209"/>
    <cellStyle name="0.00 2 2 2 2 2" xfId="10210"/>
    <cellStyle name="0.00 2 2 2 2 2 2" xfId="10211"/>
    <cellStyle name="0.00 2 2 2 2 2 3" xfId="10212"/>
    <cellStyle name="0.00 2 2 2 2 3" xfId="10213"/>
    <cellStyle name="0.00 2 2 2 2 4" xfId="10214"/>
    <cellStyle name="0.00 2 2 2 3" xfId="10215"/>
    <cellStyle name="0.00 2 2 2 3 2" xfId="10216"/>
    <cellStyle name="0.00 2 2 2 3 2 2" xfId="10217"/>
    <cellStyle name="0.00 2 2 2 3 2 3" xfId="10218"/>
    <cellStyle name="0.00 2 2 2 3 3" xfId="10219"/>
    <cellStyle name="0.00 2 2 2 3 4" xfId="10220"/>
    <cellStyle name="0.00 2 2 2 4" xfId="10221"/>
    <cellStyle name="0.00 2 2 2 4 2" xfId="10222"/>
    <cellStyle name="0.00 2 2 2 4 2 2" xfId="10223"/>
    <cellStyle name="0.00 2 2 2 4 2 3" xfId="10224"/>
    <cellStyle name="0.00 2 2 2 4 3" xfId="10225"/>
    <cellStyle name="0.00 2 2 2 4 4" xfId="10226"/>
    <cellStyle name="0.00 2 2 2 5" xfId="10227"/>
    <cellStyle name="0.00 2 2 2 5 2" xfId="10228"/>
    <cellStyle name="0.00 2 2 2 5 2 2" xfId="10229"/>
    <cellStyle name="0.00 2 2 2 5 2 3" xfId="10230"/>
    <cellStyle name="0.00 2 2 2 5 3" xfId="10231"/>
    <cellStyle name="0.00 2 2 2 5 4" xfId="10232"/>
    <cellStyle name="0.00 2 2 2 6" xfId="10233"/>
    <cellStyle name="0.00 2 2 2 6 2" xfId="10234"/>
    <cellStyle name="0.00 2 2 2 6 3" xfId="10235"/>
    <cellStyle name="0.00 2 2 2 7" xfId="10236"/>
    <cellStyle name="0.00 2 2 2 8" xfId="10237"/>
    <cellStyle name="0.00 2 3" xfId="10238"/>
    <cellStyle name="0.00 2 3 2" xfId="10239"/>
    <cellStyle name="0.00 2 3 2 2" xfId="10240"/>
    <cellStyle name="0.00 2 3 2 2 2" xfId="10241"/>
    <cellStyle name="0.00 2 3 2 2 2 2" xfId="10242"/>
    <cellStyle name="0.00 2 3 2 2 2 3" xfId="10243"/>
    <cellStyle name="0.00 2 3 2 2 3" xfId="10244"/>
    <cellStyle name="0.00 2 3 2 2 4" xfId="10245"/>
    <cellStyle name="0.00 2 3 2 3" xfId="10246"/>
    <cellStyle name="0.00 2 3 2 3 2" xfId="10247"/>
    <cellStyle name="0.00 2 3 2 3 2 2" xfId="10248"/>
    <cellStyle name="0.00 2 3 2 3 2 3" xfId="10249"/>
    <cellStyle name="0.00 2 3 2 3 3" xfId="10250"/>
    <cellStyle name="0.00 2 3 2 3 4" xfId="10251"/>
    <cellStyle name="0.00 2 3 2 4" xfId="10252"/>
    <cellStyle name="0.00 2 3 2 4 2" xfId="10253"/>
    <cellStyle name="0.00 2 3 2 4 2 2" xfId="10254"/>
    <cellStyle name="0.00 2 3 2 4 2 3" xfId="10255"/>
    <cellStyle name="0.00 2 3 2 4 3" xfId="10256"/>
    <cellStyle name="0.00 2 3 2 4 4" xfId="10257"/>
    <cellStyle name="0.00 2 3 2 5" xfId="10258"/>
    <cellStyle name="0.00 2 3 2 5 2" xfId="10259"/>
    <cellStyle name="0.00 2 3 2 5 2 2" xfId="10260"/>
    <cellStyle name="0.00 2 3 2 5 2 3" xfId="10261"/>
    <cellStyle name="0.00 2 3 2 5 3" xfId="10262"/>
    <cellStyle name="0.00 2 3 2 5 4" xfId="10263"/>
    <cellStyle name="0.00 2 3 2 6" xfId="10264"/>
    <cellStyle name="0.00 2 3 2 6 2" xfId="10265"/>
    <cellStyle name="0.00 2 3 2 6 3" xfId="10266"/>
    <cellStyle name="0.00 2 3 2 7" xfId="10267"/>
    <cellStyle name="0.00 2 3 2 8" xfId="10268"/>
    <cellStyle name="0.00 2 3 3" xfId="10269"/>
    <cellStyle name="0.00 2 3 3 2" xfId="10270"/>
    <cellStyle name="0.00 2 3 3 2 2" xfId="10271"/>
    <cellStyle name="0.00 2 3 3 2 3" xfId="10272"/>
    <cellStyle name="0.00 2 3 3 3" xfId="10273"/>
    <cellStyle name="0.00 2 3 3 4" xfId="10274"/>
    <cellStyle name="0.00 2 3 4" xfId="10275"/>
    <cellStyle name="0.00 2 3 4 2" xfId="10276"/>
    <cellStyle name="0.00 2 3 4 2 2" xfId="10277"/>
    <cellStyle name="0.00 2 3 4 2 3" xfId="10278"/>
    <cellStyle name="0.00 2 3 4 3" xfId="10279"/>
    <cellStyle name="0.00 2 3 4 4" xfId="10280"/>
    <cellStyle name="0.00 2 3 5" xfId="10281"/>
    <cellStyle name="0.00 2 3 5 2" xfId="10282"/>
    <cellStyle name="0.00 2 3 5 2 2" xfId="10283"/>
    <cellStyle name="0.00 2 3 5 2 3" xfId="10284"/>
    <cellStyle name="0.00 2 3 5 3" xfId="10285"/>
    <cellStyle name="0.00 2 3 5 4" xfId="10286"/>
    <cellStyle name="0.00 2 3 6" xfId="10287"/>
    <cellStyle name="0.00 2 3 6 2" xfId="10288"/>
    <cellStyle name="0.00 2 3 6 2 2" xfId="10289"/>
    <cellStyle name="0.00 2 3 6 2 3" xfId="10290"/>
    <cellStyle name="0.00 2 3 6 3" xfId="10291"/>
    <cellStyle name="0.00 2 3 6 4" xfId="10292"/>
    <cellStyle name="0.00 2 3 7" xfId="10293"/>
    <cellStyle name="0.00 2 3 7 2" xfId="10294"/>
    <cellStyle name="0.00 2 3 7 3" xfId="10295"/>
    <cellStyle name="0.00 2 3 8" xfId="10296"/>
    <cellStyle name="0.00 2 3 9" xfId="10297"/>
    <cellStyle name="0.00 2 4" xfId="10298"/>
    <cellStyle name="0.00 2 4 2" xfId="10299"/>
    <cellStyle name="0.00 2 4 2 2" xfId="10300"/>
    <cellStyle name="0.00 2 4 2 3" xfId="10301"/>
    <cellStyle name="0.00 2 4 3" xfId="10302"/>
    <cellStyle name="0.00 2 4 4" xfId="10303"/>
    <cellStyle name="0.00 2 5" xfId="10304"/>
    <cellStyle name="0.00 2 5 2" xfId="10305"/>
    <cellStyle name="0.00 2 5 2 2" xfId="10306"/>
    <cellStyle name="0.00 2 5 2 3" xfId="10307"/>
    <cellStyle name="0.00 2 5 3" xfId="10308"/>
    <cellStyle name="0.00 2 5 4" xfId="10309"/>
    <cellStyle name="0.00 3" xfId="10310"/>
    <cellStyle name="0.00 3 2" xfId="10311"/>
    <cellStyle name="0.00 3 2 2" xfId="10312"/>
    <cellStyle name="0.00 3 2 2 2" xfId="10313"/>
    <cellStyle name="0.00 3 2 2 2 2" xfId="10314"/>
    <cellStyle name="0.00 3 2 2 2 2 2" xfId="10315"/>
    <cellStyle name="0.00 3 2 2 2 2 3" xfId="10316"/>
    <cellStyle name="0.00 3 2 2 2 3" xfId="10317"/>
    <cellStyle name="0.00 3 2 2 2 4" xfId="10318"/>
    <cellStyle name="0.00 3 2 2 3" xfId="10319"/>
    <cellStyle name="0.00 3 2 2 3 2" xfId="10320"/>
    <cellStyle name="0.00 3 2 2 3 2 2" xfId="10321"/>
    <cellStyle name="0.00 3 2 2 3 2 3" xfId="10322"/>
    <cellStyle name="0.00 3 2 2 3 3" xfId="10323"/>
    <cellStyle name="0.00 3 2 2 3 4" xfId="10324"/>
    <cellStyle name="0.00 3 2 2 4" xfId="10325"/>
    <cellStyle name="0.00 3 2 2 4 2" xfId="10326"/>
    <cellStyle name="0.00 3 2 2 4 2 2" xfId="10327"/>
    <cellStyle name="0.00 3 2 2 4 2 3" xfId="10328"/>
    <cellStyle name="0.00 3 2 2 4 3" xfId="10329"/>
    <cellStyle name="0.00 3 2 2 4 4" xfId="10330"/>
    <cellStyle name="0.00 3 2 2 5" xfId="10331"/>
    <cellStyle name="0.00 3 2 2 5 2" xfId="10332"/>
    <cellStyle name="0.00 3 2 2 5 2 2" xfId="10333"/>
    <cellStyle name="0.00 3 2 2 5 2 3" xfId="10334"/>
    <cellStyle name="0.00 3 2 2 5 3" xfId="10335"/>
    <cellStyle name="0.00 3 2 2 5 4" xfId="10336"/>
    <cellStyle name="0.00 3 2 2 6" xfId="10337"/>
    <cellStyle name="0.00 3 2 2 6 2" xfId="10338"/>
    <cellStyle name="0.00 3 2 2 6 3" xfId="10339"/>
    <cellStyle name="0.00 3 2 2 7" xfId="10340"/>
    <cellStyle name="0.00 3 2 2 8" xfId="10341"/>
    <cellStyle name="0.00 3 3" xfId="10342"/>
    <cellStyle name="0.00 3 3 2" xfId="10343"/>
    <cellStyle name="0.00 3 3 2 2" xfId="10344"/>
    <cellStyle name="0.00 3 3 2 2 2" xfId="10345"/>
    <cellStyle name="0.00 3 3 2 2 2 2" xfId="10346"/>
    <cellStyle name="0.00 3 3 2 2 2 3" xfId="10347"/>
    <cellStyle name="0.00 3 3 2 2 3" xfId="10348"/>
    <cellStyle name="0.00 3 3 2 2 4" xfId="10349"/>
    <cellStyle name="0.00 3 3 2 3" xfId="10350"/>
    <cellStyle name="0.00 3 3 2 3 2" xfId="10351"/>
    <cellStyle name="0.00 3 3 2 3 2 2" xfId="10352"/>
    <cellStyle name="0.00 3 3 2 3 2 3" xfId="10353"/>
    <cellStyle name="0.00 3 3 2 3 3" xfId="10354"/>
    <cellStyle name="0.00 3 3 2 3 4" xfId="10355"/>
    <cellStyle name="0.00 3 3 2 4" xfId="10356"/>
    <cellStyle name="0.00 3 3 2 4 2" xfId="10357"/>
    <cellStyle name="0.00 3 3 2 4 2 2" xfId="10358"/>
    <cellStyle name="0.00 3 3 2 4 2 3" xfId="10359"/>
    <cellStyle name="0.00 3 3 2 4 3" xfId="10360"/>
    <cellStyle name="0.00 3 3 2 4 4" xfId="10361"/>
    <cellStyle name="0.00 3 3 2 5" xfId="10362"/>
    <cellStyle name="0.00 3 3 2 5 2" xfId="10363"/>
    <cellStyle name="0.00 3 3 2 5 2 2" xfId="10364"/>
    <cellStyle name="0.00 3 3 2 5 2 3" xfId="10365"/>
    <cellStyle name="0.00 3 3 2 5 3" xfId="10366"/>
    <cellStyle name="0.00 3 3 2 5 4" xfId="10367"/>
    <cellStyle name="0.00 3 3 2 6" xfId="10368"/>
    <cellStyle name="0.00 3 3 2 6 2" xfId="10369"/>
    <cellStyle name="0.00 3 3 2 6 3" xfId="10370"/>
    <cellStyle name="0.00 3 3 2 7" xfId="10371"/>
    <cellStyle name="0.00 3 3 2 8" xfId="10372"/>
    <cellStyle name="0.00 3 3 3" xfId="10373"/>
    <cellStyle name="0.00 3 3 3 2" xfId="10374"/>
    <cellStyle name="0.00 3 3 3 2 2" xfId="10375"/>
    <cellStyle name="0.00 3 3 3 2 3" xfId="10376"/>
    <cellStyle name="0.00 3 3 3 3" xfId="10377"/>
    <cellStyle name="0.00 3 3 3 4" xfId="10378"/>
    <cellStyle name="0.00 3 3 4" xfId="10379"/>
    <cellStyle name="0.00 3 3 4 2" xfId="10380"/>
    <cellStyle name="0.00 3 3 4 2 2" xfId="10381"/>
    <cellStyle name="0.00 3 3 4 2 3" xfId="10382"/>
    <cellStyle name="0.00 3 3 4 3" xfId="10383"/>
    <cellStyle name="0.00 3 3 4 4" xfId="10384"/>
    <cellStyle name="0.00 3 3 5" xfId="10385"/>
    <cellStyle name="0.00 3 3 5 2" xfId="10386"/>
    <cellStyle name="0.00 3 3 5 2 2" xfId="10387"/>
    <cellStyle name="0.00 3 3 5 2 3" xfId="10388"/>
    <cellStyle name="0.00 3 3 5 3" xfId="10389"/>
    <cellStyle name="0.00 3 3 5 4" xfId="10390"/>
    <cellStyle name="0.00 3 3 6" xfId="10391"/>
    <cellStyle name="0.00 3 3 6 2" xfId="10392"/>
    <cellStyle name="0.00 3 3 6 2 2" xfId="10393"/>
    <cellStyle name="0.00 3 3 6 2 3" xfId="10394"/>
    <cellStyle name="0.00 3 3 6 3" xfId="10395"/>
    <cellStyle name="0.00 3 3 6 4" xfId="10396"/>
    <cellStyle name="0.00 3 3 7" xfId="10397"/>
    <cellStyle name="0.00 3 3 7 2" xfId="10398"/>
    <cellStyle name="0.00 3 3 7 3" xfId="10399"/>
    <cellStyle name="0.00 3 3 8" xfId="10400"/>
    <cellStyle name="0.00 3 3 9" xfId="10401"/>
    <cellStyle name="0.00 3 4" xfId="10402"/>
    <cellStyle name="0.00 3 4 2" xfId="10403"/>
    <cellStyle name="0.00 3 4 2 2" xfId="10404"/>
    <cellStyle name="0.00 3 4 2 3" xfId="10405"/>
    <cellStyle name="0.00 3 4 3" xfId="10406"/>
    <cellStyle name="0.00 3 4 4" xfId="10407"/>
    <cellStyle name="0.00 3 5" xfId="10408"/>
    <cellStyle name="0.00 3 5 2" xfId="10409"/>
    <cellStyle name="0.00 3 5 2 2" xfId="10410"/>
    <cellStyle name="0.00 3 5 2 3" xfId="10411"/>
    <cellStyle name="0.00 3 5 3" xfId="10412"/>
    <cellStyle name="0.00 3 5 4" xfId="10413"/>
    <cellStyle name="0.00%" xfId="10414"/>
    <cellStyle name="0.000%" xfId="10415"/>
    <cellStyle name="0.0000%" xfId="10416"/>
    <cellStyle name="00" xfId="10417"/>
    <cellStyle name="0뾍R_x0005_?뾍b_x0005_" xfId="10418"/>
    <cellStyle name="¼yAU(R)" xfId="10419"/>
    <cellStyle name="¾E°CE¸°e¹yAI" xfId="10420"/>
    <cellStyle name="1" xfId="10421"/>
    <cellStyle name="1 000 Kč_RESULTS" xfId="10422"/>
    <cellStyle name="1.1" xfId="10423"/>
    <cellStyle name="1.10" xfId="10424"/>
    <cellStyle name="1_00)1공구수량집계표" xfId="10425"/>
    <cellStyle name="1_ALD SYSTEM" xfId="10426"/>
    <cellStyle name="1_total" xfId="10427"/>
    <cellStyle name="1_total_1. 기계환경분야(0709)" xfId="10428"/>
    <cellStyle name="1_total_1. 기계환경분야(0709)_1. 기계환경분야(0709)" xfId="10429"/>
    <cellStyle name="1_total_1. 기계환경분야(0709)_1. 기계환경분야(0709)_화장로내화물-설치" xfId="10430"/>
    <cellStyle name="1_total_1. 기계환경분야(0709)_1. 기계환경분야(제조)" xfId="10431"/>
    <cellStyle name="1_total_1. 기계환경분야(0709)_1. 기계환경분야(제조)_화장로내화물-설치" xfId="10432"/>
    <cellStyle name="1_total_1. 기계환경분야(0709)_화장로내화물-설치" xfId="10433"/>
    <cellStyle name="1_total_공원정비수량산출" xfId="10434"/>
    <cellStyle name="1_total_수량산출" xfId="10435"/>
    <cellStyle name="1_total_시설물공" xfId="10436"/>
    <cellStyle name="1_total_포천어린이공원수량산출" xfId="10437"/>
    <cellStyle name="1_total_현대화수량산출(27최종)" xfId="10438"/>
    <cellStyle name="1_total_현대화수량산출(27최종)_수량산출" xfId="10439"/>
    <cellStyle name="1_total_현대화수량산출(27최종)_수량산출_수량산출" xfId="10440"/>
    <cellStyle name="1_total_현대화수량산출(27최종)_수량산출_포천어린이공원수량산출" xfId="10441"/>
    <cellStyle name="1_total_화장로내화물-설치" xfId="10442"/>
    <cellStyle name="1_tree" xfId="10443"/>
    <cellStyle name="1_tree_1. 기계환경분야(0709)" xfId="10444"/>
    <cellStyle name="1_tree_1. 기계환경분야(0709)_1. 기계환경분야(0709)" xfId="10445"/>
    <cellStyle name="1_tree_1. 기계환경분야(0709)_1. 기계환경분야(0709)_화장로내화물-설치" xfId="10446"/>
    <cellStyle name="1_tree_1. 기계환경분야(0709)_1. 기계환경분야(제조)" xfId="10447"/>
    <cellStyle name="1_tree_1. 기계환경분야(0709)_1. 기계환경분야(제조)_화장로내화물-설치" xfId="10448"/>
    <cellStyle name="1_tree_1. 기계환경분야(0709)_화장로내화물-설치" xfId="10449"/>
    <cellStyle name="1_tree_공원정비수량산출" xfId="10450"/>
    <cellStyle name="1_tree_수량산출" xfId="10451"/>
    <cellStyle name="1_tree_수량산출_1" xfId="10452"/>
    <cellStyle name="1_tree_수량산출_1. 기계환경분야(0709)" xfId="10453"/>
    <cellStyle name="1_tree_수량산출_1. 기계환경분야(0709)_1. 기계환경분야(0709)" xfId="10454"/>
    <cellStyle name="1_tree_수량산출_1. 기계환경분야(0709)_1. 기계환경분야(0709)_화장로내화물-설치" xfId="10455"/>
    <cellStyle name="1_tree_수량산출_1. 기계환경분야(0709)_1. 기계환경분야(제조)" xfId="10456"/>
    <cellStyle name="1_tree_수량산출_1. 기계환경분야(0709)_1. 기계환경분야(제조)_화장로내화물-설치" xfId="10457"/>
    <cellStyle name="1_tree_수량산출_1. 기계환경분야(0709)_화장로내화물-설치" xfId="10458"/>
    <cellStyle name="1_tree_수량산출_공원정비수량산출" xfId="10459"/>
    <cellStyle name="1_tree_수량산출_수량산출" xfId="10460"/>
    <cellStyle name="1_tree_수량산출_시설물공" xfId="10461"/>
    <cellStyle name="1_tree_수량산출_포천어린이공원수량산출" xfId="10462"/>
    <cellStyle name="1_tree_수량산출_현대화수량산출(27최종)" xfId="10463"/>
    <cellStyle name="1_tree_수량산출_현대화수량산출(27최종)_수량산출" xfId="10464"/>
    <cellStyle name="1_tree_수량산출_현대화수량산출(27최종)_수량산출_수량산출" xfId="10465"/>
    <cellStyle name="1_tree_수량산출_현대화수량산출(27최종)_수량산출_포천어린이공원수량산출" xfId="10466"/>
    <cellStyle name="1_tree_수량산출_화장로내화물-설치" xfId="10467"/>
    <cellStyle name="1_tree_시설물공" xfId="10468"/>
    <cellStyle name="1_tree_포천어린이공원수량산출" xfId="10469"/>
    <cellStyle name="1_tree_현대화수량산출(27최종)" xfId="10470"/>
    <cellStyle name="1_tree_현대화수량산출(27최종)_수량산출" xfId="10471"/>
    <cellStyle name="1_tree_현대화수량산출(27최종)_수량산출_수량산출" xfId="10472"/>
    <cellStyle name="1_tree_현대화수량산출(27최종)_수량산출_포천어린이공원수량산출" xfId="10473"/>
    <cellStyle name="1_tree_화장로내화물-설치" xfId="10474"/>
    <cellStyle name="1_가로등주" xfId="10475"/>
    <cellStyle name="1_건설산림과(진해목재문화체험관시설물보수2010년12월7일)-설계변경제출" xfId="10476"/>
    <cellStyle name="1_공원사업소(2011년 공원화장실 단가계약 2011년3월7일)-2" xfId="10477"/>
    <cellStyle name="1_농업기술센터(동물사육장시설보수2010년3월31일)-부경3" xfId="10478"/>
    <cellStyle name="1_도로관리과(시각장애인점자유도블럭교체공사2010년2월6일)" xfId="10479"/>
    <cellStyle name="1_먼지털이기계설치공사(누리제출)" xfId="10480"/>
    <cellStyle name="1_사물함(최종)-수정" xfId="10481"/>
    <cellStyle name="1_산림과(유니온빌리지등산로입구먼지털이기설치공사2011년2월21일)" xfId="10482"/>
    <cellStyle name="1_시민계략공사" xfId="10483"/>
    <cellStyle name="1_시민계략공사 2" xfId="10484"/>
    <cellStyle name="1_시민계략공사_2002년도각종계산서너릿제터널등7개소" xfId="10485"/>
    <cellStyle name="1_시민계략공사_2003년 각종계산서(읽기전용)" xfId="10486"/>
    <cellStyle name="1_시민계략공사_2003년 각종계산서(읽기전용)_내역서(전기)" xfId="10487"/>
    <cellStyle name="1_시민계략공사_2003년 각종계산서(읽기전용)_내역서(전기)_조경실적내역" xfId="10488"/>
    <cellStyle name="1_시민계략공사_2003년 각종계산서(읽기전용)_내역서(전기)_조경실적내역_조경실적내역수정" xfId="10489"/>
    <cellStyle name="1_시민계략공사_2003년 각종계산서(읽기전용)_조경실적내역" xfId="10490"/>
    <cellStyle name="1_시민계략공사_2003년 각종계산서(읽기전용)_조경실적내역_조경실적내역수정" xfId="10491"/>
    <cellStyle name="1_시민계략공사_Book2" xfId="10492"/>
    <cellStyle name="1_시민계략공사_Book2 2" xfId="10493"/>
    <cellStyle name="1_시민계략공사_각종계산서" xfId="10494"/>
    <cellStyle name="1_시민계략공사_각종계산서_조경실적내역" xfId="10495"/>
    <cellStyle name="1_시민계략공사_각종계산서_조경실적내역_조경실적내역수정" xfId="10496"/>
    <cellStyle name="1_시민계략공사_계산서및내역서5월9일변경" xfId="10497"/>
    <cellStyle name="1_시민계략공사_광양중동중학교실증축공사(전기)-4월10일한번더" xfId="10498"/>
    <cellStyle name="1_시민계략공사_광양중동중학교실증축공사(전기)-4월10일한번더 2" xfId="10499"/>
    <cellStyle name="1_시민계략공사_무안연꽃방죽(4월9일)한번더" xfId="10500"/>
    <cellStyle name="1_시민계략공사_무안연꽃방죽(4월9일)한번더 2" xfId="10501"/>
    <cellStyle name="1_시민계략공사_보일약국~순국비간 도로개설 가로등설치공사" xfId="10502"/>
    <cellStyle name="1_시민계략공사_보일약국~순국비간 도로개설 가로등설치공사 2" xfId="10503"/>
    <cellStyle name="1_시민계략공사_복지관 부하계산서" xfId="10504"/>
    <cellStyle name="1_시민계략공사_복지관 부하계산서_내역서(전기)" xfId="10505"/>
    <cellStyle name="1_시민계략공사_복지관 부하계산서_내역서(전기)_조경실적내역" xfId="10506"/>
    <cellStyle name="1_시민계략공사_복지관 부하계산서_내역서(전기)_조경실적내역_조경실적내역수정" xfId="10507"/>
    <cellStyle name="1_시민계략공사_복지관 부하계산서_조경실적내역" xfId="10508"/>
    <cellStyle name="1_시민계략공사_복지관 부하계산서_조경실적내역_조경실적내역수정" xfId="10509"/>
    <cellStyle name="1_시민계략공사_봉산면보건지소신축공사(전기)11월30일변경" xfId="10510"/>
    <cellStyle name="1_시민계략공사_봉산면보건지소신축공사(전기)11월30일변경 2" xfId="10511"/>
    <cellStyle name="1_시민계략공사_북문로(팔마로)가로등설치공사(변경)3월11일" xfId="10512"/>
    <cellStyle name="1_시민계략공사_북문로(팔마로)가로등설치공사(변경)3월11일 2" xfId="10513"/>
    <cellStyle name="1_시민계략공사_북문팔마로확포장공사가로등" xfId="10514"/>
    <cellStyle name="1_시민계략공사_북문팔마로확포장공사가로등 2" xfId="10515"/>
    <cellStyle name="1_시민계략공사_비상부하,발전기용량 계산서" xfId="10516"/>
    <cellStyle name="1_시민계략공사_비상부하,발전기용량 계산서_내역서(전기)" xfId="10517"/>
    <cellStyle name="1_시민계략공사_비상부하,발전기용량 계산서_내역서(전기)_조경실적내역" xfId="10518"/>
    <cellStyle name="1_시민계략공사_비상부하,발전기용량 계산서_내역서(전기)_조경실적내역_조경실적내역수정" xfId="10519"/>
    <cellStyle name="1_시민계략공사_비상부하,발전기용량 계산서_조경실적내역" xfId="10520"/>
    <cellStyle name="1_시민계략공사_비상부하,발전기용량 계산서_조경실적내역_조경실적내역수정" xfId="10521"/>
    <cellStyle name="1_시민계략공사_율촌중학교심야전기" xfId="10522"/>
    <cellStyle name="1_시민계략공사_율촌중학교심야전기 2" xfId="10523"/>
    <cellStyle name="1_시민계략공사_전기-한남" xfId="10524"/>
    <cellStyle name="1_시민계략공사_조도계산서" xfId="10525"/>
    <cellStyle name="1_시민계략공사_조도계산서_내역서(전기)" xfId="10526"/>
    <cellStyle name="1_시민계략공사_조도계산서_내역서(전기)_조경실적내역" xfId="10527"/>
    <cellStyle name="1_시민계략공사_조도계산서_내역서(전기)_조경실적내역_조경실적내역수정" xfId="10528"/>
    <cellStyle name="1_시민계략공사_조도계산서_조경실적내역" xfId="10529"/>
    <cellStyle name="1_시민계략공사_조도계산서_조경실적내역_조경실적내역수정" xfId="10530"/>
    <cellStyle name="1_신기술제품_내식성실험대" xfId="10531"/>
    <cellStyle name="1_일위대가표(2010년상반기)" xfId="10532"/>
    <cellStyle name="1_재난관리과(민방위교육장화장실바닥타일교체공사2011년3월11일)-2" xfId="10533"/>
    <cellStyle name="1_재난안전관리과(배수펌프장수문점검로설치공사2010년2월3일)" xfId="10534"/>
    <cellStyle name="1_전송_물량공수" xfId="10535"/>
    <cellStyle name="1_조경공" xfId="10536"/>
    <cellStyle name="1_지하보도 장애인용 점자블럭 교체공사(삼동지하보도)" xfId="10537"/>
    <cellStyle name="1_최종 2. 보도육교 승강기 철구조물 및 외부마감 제작설치-설치" xfId="10538"/>
    <cellStyle name="1_춘곡마을" xfId="10539"/>
    <cellStyle name="1_컴퓨터시스템-최종(11.12)" xfId="10540"/>
    <cellStyle name="1_탈수기-제작" xfId="10541"/>
    <cellStyle name="1_하천난간수량산출서" xfId="10542"/>
    <cellStyle name="1_학생용사물함9인용외 91종" xfId="10543"/>
    <cellStyle name="10" xfId="10544"/>
    <cellStyle name="100" xfId="10545"/>
    <cellStyle name="11" xfId="10546"/>
    <cellStyle name="111" xfId="10547"/>
    <cellStyle name="120" xfId="10548"/>
    <cellStyle name="19990216" xfId="10549"/>
    <cellStyle name="¹e" xfId="10550"/>
    <cellStyle name="¹eº" xfId="10551"/>
    <cellStyle name="¹éº" xfId="10552"/>
    <cellStyle name="¹eº_마곡보완" xfId="10553"/>
    <cellStyle name="¹éº_마곡보완" xfId="10554"/>
    <cellStyle name="¹eºÐA²_AIAIC°AuCoE² " xfId="10555"/>
    <cellStyle name="1월" xfId="10556"/>
    <cellStyle name="2" xfId="10557"/>
    <cellStyle name="2)" xfId="10558"/>
    <cellStyle name="20% - Accent1" xfId="10559"/>
    <cellStyle name="20% - Accent2" xfId="10560"/>
    <cellStyle name="20% - Accent3" xfId="10561"/>
    <cellStyle name="20% - Accent4" xfId="10562"/>
    <cellStyle name="20% - Accent5" xfId="10563"/>
    <cellStyle name="20% - Accent6" xfId="10564"/>
    <cellStyle name="2자리" xfId="10565"/>
    <cellStyle name="³?a" xfId="10566"/>
    <cellStyle name="³?a￥" xfId="10567"/>
    <cellStyle name="40% - Accent1" xfId="10568"/>
    <cellStyle name="40% - Accent2" xfId="10569"/>
    <cellStyle name="40% - Accent3" xfId="10570"/>
    <cellStyle name="40% - Accent4" xfId="10571"/>
    <cellStyle name="40% - Accent5" xfId="10572"/>
    <cellStyle name="40% - Accent6" xfId="10573"/>
    <cellStyle name="60" xfId="10574"/>
    <cellStyle name="60% - Accent1" xfId="10575"/>
    <cellStyle name="60% - Accent2" xfId="10576"/>
    <cellStyle name="60% - Accent3" xfId="10577"/>
    <cellStyle name="60% - Accent4" xfId="10578"/>
    <cellStyle name="60% - Accent5" xfId="10579"/>
    <cellStyle name="60% - Accent6" xfId="10580"/>
    <cellStyle name="_x0014_7." xfId="10581"/>
    <cellStyle name="82" xfId="10582"/>
    <cellStyle name="90" xfId="10583"/>
    <cellStyle name="A" xfId="10584"/>
    <cellStyle name="A_01 제2회 변경내역(2003.10)" xfId="10585"/>
    <cellStyle name="A_01 제2회 변경내역(2003.10) 2" xfId="10586"/>
    <cellStyle name="a_Q2 FY96" xfId="10587"/>
    <cellStyle name="A_세금계산서" xfId="10588"/>
    <cellStyle name="A_세금계산서 2" xfId="10589"/>
    <cellStyle name="A_장비비(2003.12)" xfId="10590"/>
    <cellStyle name="A¨­￠￢￠O [0]_INQUIRY ￠?￥i¨u¡AAⓒ￢Aⓒª " xfId="10591"/>
    <cellStyle name="A¨­￠￢￠O_INQUIRY ￠?￥i¨u¡AAⓒ￢Aⓒª " xfId="10592"/>
    <cellStyle name="A1" xfId="10593"/>
    <cellStyle name="AA" xfId="10594"/>
    <cellStyle name="Aⓒ­" xfId="10595"/>
    <cellStyle name="Accent1" xfId="10596"/>
    <cellStyle name="Accent2" xfId="10597"/>
    <cellStyle name="Accent3" xfId="10598"/>
    <cellStyle name="Accent4" xfId="10599"/>
    <cellStyle name="Accent5" xfId="10600"/>
    <cellStyle name="Accent6" xfId="10601"/>
    <cellStyle name="Actual Date" xfId="10602"/>
    <cellStyle name="Ae" xfId="10603"/>
    <cellStyle name="Åë" xfId="10604"/>
    <cellStyle name="Ae_마곡보완" xfId="10605"/>
    <cellStyle name="Åë_마곡보완" xfId="10606"/>
    <cellStyle name="Aee­ " xfId="10607"/>
    <cellStyle name="Aee­ [" xfId="10608"/>
    <cellStyle name="Åëè­ [" xfId="10609"/>
    <cellStyle name="Aee­ [_마곡보완" xfId="10610"/>
    <cellStyle name="Åëè­ [_마곡보완" xfId="10611"/>
    <cellStyle name="AeE­ [0]_  A¾  CO  " xfId="10612"/>
    <cellStyle name="ÅëÈ­ [0]_¸ðÇü¸·" xfId="10613"/>
    <cellStyle name="AeE­ [0]_¿­¸° INT" xfId="10614"/>
    <cellStyle name="ÅëÈ­ [0]_»óºÎ¼ö·®Áý°è " xfId="10615"/>
    <cellStyle name="AeE­ [0]_°eE¹_11¿a½A " xfId="10616"/>
    <cellStyle name="ÅëÈ­ [0]_Á¤»ê¼­°©Áö" xfId="10617"/>
    <cellStyle name="AeE­ [0]_A¾CO½A¼³ " xfId="10618"/>
    <cellStyle name="ÅëÈ­ [0]_INQUIRY ¿µ¾÷ÃßÁø " xfId="10619"/>
    <cellStyle name="AeE­ [0]_INQUIRY ¿μ¾÷AßAø " xfId="10620"/>
    <cellStyle name="ÅëÈ­ [0]_laroux" xfId="10621"/>
    <cellStyle name="AeE­ [0]_º≫¼± ±æ¾i±uºI ¼o·R Ay°eC￥ " xfId="10622"/>
    <cellStyle name="ÅëÈ­ [0]_Sheet1" xfId="10623"/>
    <cellStyle name="Aee­ _06년)하이패스_점검내역" xfId="10624"/>
    <cellStyle name="AeE­_  A¾  CO  " xfId="10625"/>
    <cellStyle name="ÅëÈ­_¸ðÇü¸·" xfId="10626"/>
    <cellStyle name="AeE­_¿­¸° INT" xfId="10627"/>
    <cellStyle name="ÅëÈ­_»óºÎ¼ö·®Áý°è " xfId="10628"/>
    <cellStyle name="AeE­_°eE¹_11¿a½A " xfId="10629"/>
    <cellStyle name="ÅëÈ­_Á¤»ê¼­°©Áö" xfId="10630"/>
    <cellStyle name="AeE­_A¾CO½A¼³ " xfId="10631"/>
    <cellStyle name="ÅëÈ­_INQUIRY ¿µ¾÷ÃßÁø " xfId="10632"/>
    <cellStyle name="AeE­_INQUIRY ¿μ¾÷AßAø " xfId="10633"/>
    <cellStyle name="ÅëÈ­_laroux" xfId="10634"/>
    <cellStyle name="AeE­_º≫¼± ±æ¾i±uºI ¼o·R Ay°eC￥ " xfId="10635"/>
    <cellStyle name="ÅëÈ­_Sheet1" xfId="10636"/>
    <cellStyle name="Aee¡" xfId="10637"/>
    <cellStyle name="AeE¡ⓒ [0]_INQUIRY ￠?￥i¨u¡AAⓒ￢Aⓒª " xfId="10638"/>
    <cellStyle name="AeE¡ⓒ_INQUIRY ￠?￥i¨u¡AAⓒ￢Aⓒª " xfId="10639"/>
    <cellStyle name="Æu¼ " xfId="10640"/>
    <cellStyle name="Æu¼¾æR" xfId="10641"/>
    <cellStyle name="ALIGNMENT" xfId="10642"/>
    <cellStyle name="AoA¤μCAo ¾EA½" xfId="10643"/>
    <cellStyle name="Aþ" xfId="10644"/>
    <cellStyle name="Äþ" xfId="10645"/>
    <cellStyle name="Aþ_마곡보완" xfId="10646"/>
    <cellStyle name="Äþ_마곡보완" xfId="10647"/>
    <cellStyle name="Aþ¸" xfId="10648"/>
    <cellStyle name="Aþ¸¶ [" xfId="10649"/>
    <cellStyle name="Äþ¸¶ [" xfId="10650"/>
    <cellStyle name="Aþ¸¶ [_마곡보완" xfId="10651"/>
    <cellStyle name="Äþ¸¶ [_마곡보완" xfId="10652"/>
    <cellStyle name="AÞ¸¶ [0]_  A¾  CO  " xfId="10653"/>
    <cellStyle name="ÄÞ¸¶ [0]_¸ðÇü¸·" xfId="10654"/>
    <cellStyle name="AÞ¸¶ [0]_¿­¸° INT" xfId="10655"/>
    <cellStyle name="ÄÞ¸¶ [0]_»óºÎ¼ö·®Áý°è " xfId="10656"/>
    <cellStyle name="AÞ¸¶ [0]_°¡³ª´U " xfId="10657"/>
    <cellStyle name="ÄÞ¸¶ [0]_Á¤»ê¼­°©Áö" xfId="10658"/>
    <cellStyle name="AÞ¸¶ [0]_A¾CO½A¼³ " xfId="10659"/>
    <cellStyle name="ÄÞ¸¶ [0]_INQUIRY ¿µ¾÷ÃßÁø " xfId="10660"/>
    <cellStyle name="AÞ¸¶ [0]_INQUIRY ¿μ¾÷AßAø " xfId="10661"/>
    <cellStyle name="ÄÞ¸¶ [0]_laroux" xfId="10662"/>
    <cellStyle name="AÞ¸¶ [0]_laroux_도담차량공작실설계서" xfId="10663"/>
    <cellStyle name="ÄÞ¸¶ [0]_laroux_도담차량공작실설계서" xfId="10664"/>
    <cellStyle name="AÞ¸¶ [0]_laroux_도담차량공작실신설공사" xfId="10665"/>
    <cellStyle name="ÄÞ¸¶ [0]_laroux_도담차량공작실신설공사" xfId="10666"/>
    <cellStyle name="AÞ¸¶ [0]_laroux_상장가도교설계서" xfId="10667"/>
    <cellStyle name="ÄÞ¸¶ [0]_laroux_상장가도교수량산출" xfId="10668"/>
    <cellStyle name="AÞ¸¶ [0]_º≫¼± ±æ¾i±uºI ¼o·R Ay°eC￥ " xfId="10669"/>
    <cellStyle name="ÄÞ¸¶ [0]_Sheet1" xfId="10670"/>
    <cellStyle name="AÞ¸¶_  A¾  CO  " xfId="10671"/>
    <cellStyle name="ÄÞ¸¶_¸ðÇü¸·" xfId="10672"/>
    <cellStyle name="AÞ¸¶_¿­¸° INT" xfId="10673"/>
    <cellStyle name="ÄÞ¸¶_»óºÎ¼ö·®Áý°è " xfId="10674"/>
    <cellStyle name="AÞ¸¶_°eE¹_11¿a½A " xfId="10675"/>
    <cellStyle name="ÄÞ¸¶_Á¤»ê¼­°©Áö" xfId="10676"/>
    <cellStyle name="AÞ¸¶_A¾CO½A¼³ " xfId="10677"/>
    <cellStyle name="ÄÞ¸¶_INQUIRY ¿µ¾÷ÃßÁø " xfId="10678"/>
    <cellStyle name="AÞ¸¶_INQUIRY ¿μ¾÷AßAø " xfId="10679"/>
    <cellStyle name="ÄÞ¸¶_laroux" xfId="10680"/>
    <cellStyle name="AÞ¸¶_º≫¼± ±æ¾i±uºI ¼o·R Ay°eC￥ " xfId="10681"/>
    <cellStyle name="ÄÞ¸¶_Sheet1" xfId="10682"/>
    <cellStyle name="Au¸r " xfId="10683"/>
    <cellStyle name="Au¸r¼" xfId="10684"/>
    <cellStyle name="Au¸R¼o" xfId="10685"/>
    <cellStyle name="Au¸R¼o0" xfId="10686"/>
    <cellStyle name="axlcolour" xfId="10687"/>
    <cellStyle name="_x0001_b" xfId="10688"/>
    <cellStyle name="_x0002_b" xfId="10689"/>
    <cellStyle name="b?þ?b?þ?b?þ?b?þ?b?þ?b?þ?b?þ?b?þ?b?þ?b?þ?b灌þ?b?þ?&lt;?b?þ?b濬þ?b?þ?b?þ昰_x0018_?þ????_x0008_" xfId="10690"/>
    <cellStyle name="b?þ?b?þ?b?þ?b灌þ?b?þ?&lt;?b?þ?b濬þ?b?þ?b?þ昰_x0018_?þ????_x0008_" xfId="10691"/>
    <cellStyle name="b␌þකb濰þඪb瀠þයb灌þ්b炈þ宐&lt;෢b濈þෲb濬þขb瀐þฒb瀰þ昰_x0018_⋸þ㤕䰀ጤܕ_x0008_" xfId="10692"/>
    <cellStyle name="BA" xfId="10693"/>
    <cellStyle name="Bad" xfId="10694"/>
    <cellStyle name="body" xfId="10695"/>
    <cellStyle name="Border" xfId="10696"/>
    <cellStyle name="Border 2" xfId="10697"/>
    <cellStyle name="Border 2 10" xfId="17397"/>
    <cellStyle name="Border 2 2" xfId="10698"/>
    <cellStyle name="Border 2 2 10" xfId="17396"/>
    <cellStyle name="Border 2 2 2" xfId="10699"/>
    <cellStyle name="Border 2 2 2 2" xfId="10700"/>
    <cellStyle name="Border 2 2 2 2 2" xfId="10701"/>
    <cellStyle name="Border 2 2 2 2 2 2" xfId="10702"/>
    <cellStyle name="Border 2 2 2 2 2 2 2" xfId="17410"/>
    <cellStyle name="Border 2 2 2 2 2 2 3" xfId="17392"/>
    <cellStyle name="Border 2 2 2 2 2 3" xfId="17409"/>
    <cellStyle name="Border 2 2 2 2 2 4" xfId="17393"/>
    <cellStyle name="Border 2 2 2 2 3" xfId="10703"/>
    <cellStyle name="Border 2 2 2 2 3 2" xfId="17411"/>
    <cellStyle name="Border 2 2 2 2 3 3" xfId="17391"/>
    <cellStyle name="Border 2 2 2 2 4" xfId="17408"/>
    <cellStyle name="Border 2 2 2 2 5" xfId="17394"/>
    <cellStyle name="Border 2 2 2 3" xfId="10704"/>
    <cellStyle name="Border 2 2 2 3 2" xfId="10705"/>
    <cellStyle name="Border 2 2 2 3 2 2" xfId="10706"/>
    <cellStyle name="Border 2 2 2 3 2 2 2" xfId="17414"/>
    <cellStyle name="Border 2 2 2 3 2 2 3" xfId="17388"/>
    <cellStyle name="Border 2 2 2 3 2 3" xfId="17413"/>
    <cellStyle name="Border 2 2 2 3 2 4" xfId="17389"/>
    <cellStyle name="Border 2 2 2 3 3" xfId="10707"/>
    <cellStyle name="Border 2 2 2 3 3 2" xfId="17415"/>
    <cellStyle name="Border 2 2 2 3 3 3" xfId="17387"/>
    <cellStyle name="Border 2 2 2 3 4" xfId="17412"/>
    <cellStyle name="Border 2 2 2 3 5" xfId="17390"/>
    <cellStyle name="Border 2 2 2 4" xfId="10708"/>
    <cellStyle name="Border 2 2 2 4 2" xfId="10709"/>
    <cellStyle name="Border 2 2 2 4 2 2" xfId="10710"/>
    <cellStyle name="Border 2 2 2 4 2 2 2" xfId="17418"/>
    <cellStyle name="Border 2 2 2 4 2 2 3" xfId="17384"/>
    <cellStyle name="Border 2 2 2 4 2 3" xfId="17417"/>
    <cellStyle name="Border 2 2 2 4 2 4" xfId="17385"/>
    <cellStyle name="Border 2 2 2 4 3" xfId="10711"/>
    <cellStyle name="Border 2 2 2 4 3 2" xfId="17419"/>
    <cellStyle name="Border 2 2 2 4 3 3" xfId="17383"/>
    <cellStyle name="Border 2 2 2 4 4" xfId="17416"/>
    <cellStyle name="Border 2 2 2 4 5" xfId="17386"/>
    <cellStyle name="Border 2 2 2 5" xfId="10712"/>
    <cellStyle name="Border 2 2 2 5 2" xfId="10713"/>
    <cellStyle name="Border 2 2 2 5 2 2" xfId="10714"/>
    <cellStyle name="Border 2 2 2 5 2 2 2" xfId="17422"/>
    <cellStyle name="Border 2 2 2 5 2 2 3" xfId="17380"/>
    <cellStyle name="Border 2 2 2 5 2 3" xfId="17421"/>
    <cellStyle name="Border 2 2 2 5 2 4" xfId="17381"/>
    <cellStyle name="Border 2 2 2 5 3" xfId="10715"/>
    <cellStyle name="Border 2 2 2 5 3 2" xfId="17423"/>
    <cellStyle name="Border 2 2 2 5 3 3" xfId="17379"/>
    <cellStyle name="Border 2 2 2 5 4" xfId="17420"/>
    <cellStyle name="Border 2 2 2 5 5" xfId="17382"/>
    <cellStyle name="Border 2 2 2 6" xfId="10716"/>
    <cellStyle name="Border 2 2 2 6 2" xfId="10717"/>
    <cellStyle name="Border 2 2 2 6 2 2" xfId="17425"/>
    <cellStyle name="Border 2 2 2 6 2 3" xfId="17377"/>
    <cellStyle name="Border 2 2 2 6 3" xfId="17424"/>
    <cellStyle name="Border 2 2 2 6 4" xfId="17378"/>
    <cellStyle name="Border 2 2 2 7" xfId="10718"/>
    <cellStyle name="Border 2 2 2 7 2" xfId="17426"/>
    <cellStyle name="Border 2 2 2 7 3" xfId="17376"/>
    <cellStyle name="Border 2 2 2 8" xfId="17407"/>
    <cellStyle name="Border 2 2 2 9" xfId="17395"/>
    <cellStyle name="Border 2 2 3" xfId="10719"/>
    <cellStyle name="Border 2 2 3 2" xfId="10720"/>
    <cellStyle name="Border 2 2 3 2 2" xfId="10721"/>
    <cellStyle name="Border 2 2 3 2 2 2" xfId="17429"/>
    <cellStyle name="Border 2 2 3 2 2 3" xfId="17373"/>
    <cellStyle name="Border 2 2 3 2 3" xfId="17428"/>
    <cellStyle name="Border 2 2 3 2 4" xfId="17374"/>
    <cellStyle name="Border 2 2 3 3" xfId="10722"/>
    <cellStyle name="Border 2 2 3 3 2" xfId="17430"/>
    <cellStyle name="Border 2 2 3 3 3" xfId="17372"/>
    <cellStyle name="Border 2 2 3 4" xfId="17427"/>
    <cellStyle name="Border 2 2 3 5" xfId="17375"/>
    <cellStyle name="Border 2 2 4" xfId="10723"/>
    <cellStyle name="Border 2 2 4 2" xfId="10724"/>
    <cellStyle name="Border 2 2 4 2 2" xfId="10725"/>
    <cellStyle name="Border 2 2 4 2 2 2" xfId="17433"/>
    <cellStyle name="Border 2 2 4 2 2 3" xfId="17369"/>
    <cellStyle name="Border 2 2 4 2 3" xfId="17432"/>
    <cellStyle name="Border 2 2 4 2 4" xfId="17370"/>
    <cellStyle name="Border 2 2 4 3" xfId="10726"/>
    <cellStyle name="Border 2 2 4 3 2" xfId="17434"/>
    <cellStyle name="Border 2 2 4 3 3" xfId="17368"/>
    <cellStyle name="Border 2 2 4 4" xfId="17431"/>
    <cellStyle name="Border 2 2 4 5" xfId="17371"/>
    <cellStyle name="Border 2 2 5" xfId="10727"/>
    <cellStyle name="Border 2 2 5 2" xfId="10728"/>
    <cellStyle name="Border 2 2 5 2 2" xfId="10729"/>
    <cellStyle name="Border 2 2 5 2 2 2" xfId="17437"/>
    <cellStyle name="Border 2 2 5 2 2 3" xfId="17365"/>
    <cellStyle name="Border 2 2 5 2 3" xfId="17436"/>
    <cellStyle name="Border 2 2 5 2 4" xfId="17366"/>
    <cellStyle name="Border 2 2 5 3" xfId="10730"/>
    <cellStyle name="Border 2 2 5 3 2" xfId="17438"/>
    <cellStyle name="Border 2 2 5 3 3" xfId="17364"/>
    <cellStyle name="Border 2 2 5 4" xfId="17435"/>
    <cellStyle name="Border 2 2 5 5" xfId="17367"/>
    <cellStyle name="Border 2 2 6" xfId="10731"/>
    <cellStyle name="Border 2 2 6 2" xfId="10732"/>
    <cellStyle name="Border 2 2 6 2 2" xfId="10733"/>
    <cellStyle name="Border 2 2 6 2 2 2" xfId="17441"/>
    <cellStyle name="Border 2 2 6 2 2 3" xfId="17361"/>
    <cellStyle name="Border 2 2 6 2 3" xfId="17440"/>
    <cellStyle name="Border 2 2 6 2 4" xfId="17362"/>
    <cellStyle name="Border 2 2 6 3" xfId="10734"/>
    <cellStyle name="Border 2 2 6 3 2" xfId="17442"/>
    <cellStyle name="Border 2 2 6 3 3" xfId="17360"/>
    <cellStyle name="Border 2 2 6 4" xfId="17439"/>
    <cellStyle name="Border 2 2 6 5" xfId="17363"/>
    <cellStyle name="Border 2 2 7" xfId="10735"/>
    <cellStyle name="Border 2 2 7 2" xfId="10736"/>
    <cellStyle name="Border 2 2 7 2 2" xfId="17444"/>
    <cellStyle name="Border 2 2 7 2 3" xfId="17358"/>
    <cellStyle name="Border 2 2 7 3" xfId="17443"/>
    <cellStyle name="Border 2 2 7 4" xfId="17359"/>
    <cellStyle name="Border 2 2 8" xfId="10737"/>
    <cellStyle name="Border 2 2 8 2" xfId="17445"/>
    <cellStyle name="Border 2 2 8 3" xfId="17357"/>
    <cellStyle name="Border 2 2 9" xfId="17406"/>
    <cellStyle name="Border 2 3" xfId="10738"/>
    <cellStyle name="Border 2 3 2" xfId="10739"/>
    <cellStyle name="Border 2 3 2 2" xfId="10740"/>
    <cellStyle name="Border 2 3 2 2 2" xfId="10741"/>
    <cellStyle name="Border 2 3 2 2 2 2" xfId="17449"/>
    <cellStyle name="Border 2 3 2 2 2 3" xfId="17353"/>
    <cellStyle name="Border 2 3 2 2 3" xfId="17448"/>
    <cellStyle name="Border 2 3 2 2 4" xfId="17354"/>
    <cellStyle name="Border 2 3 2 3" xfId="10742"/>
    <cellStyle name="Border 2 3 2 3 2" xfId="17450"/>
    <cellStyle name="Border 2 3 2 3 3" xfId="17352"/>
    <cellStyle name="Border 2 3 2 4" xfId="17447"/>
    <cellStyle name="Border 2 3 2 5" xfId="17355"/>
    <cellStyle name="Border 2 3 3" xfId="10743"/>
    <cellStyle name="Border 2 3 3 2" xfId="10744"/>
    <cellStyle name="Border 2 3 3 2 2" xfId="10745"/>
    <cellStyle name="Border 2 3 3 2 2 2" xfId="17453"/>
    <cellStyle name="Border 2 3 3 2 2 3" xfId="17349"/>
    <cellStyle name="Border 2 3 3 2 3" xfId="17452"/>
    <cellStyle name="Border 2 3 3 2 4" xfId="17350"/>
    <cellStyle name="Border 2 3 3 3" xfId="10746"/>
    <cellStyle name="Border 2 3 3 3 2" xfId="17454"/>
    <cellStyle name="Border 2 3 3 3 3" xfId="17348"/>
    <cellStyle name="Border 2 3 3 4" xfId="17451"/>
    <cellStyle name="Border 2 3 3 5" xfId="17351"/>
    <cellStyle name="Border 2 3 4" xfId="10747"/>
    <cellStyle name="Border 2 3 4 2" xfId="10748"/>
    <cellStyle name="Border 2 3 4 2 2" xfId="10749"/>
    <cellStyle name="Border 2 3 4 2 2 2" xfId="17457"/>
    <cellStyle name="Border 2 3 4 2 2 3" xfId="17345"/>
    <cellStyle name="Border 2 3 4 2 3" xfId="17456"/>
    <cellStyle name="Border 2 3 4 2 4" xfId="17346"/>
    <cellStyle name="Border 2 3 4 3" xfId="10750"/>
    <cellStyle name="Border 2 3 4 3 2" xfId="17458"/>
    <cellStyle name="Border 2 3 4 3 3" xfId="17344"/>
    <cellStyle name="Border 2 3 4 4" xfId="17455"/>
    <cellStyle name="Border 2 3 4 5" xfId="17347"/>
    <cellStyle name="Border 2 3 5" xfId="10751"/>
    <cellStyle name="Border 2 3 5 2" xfId="10752"/>
    <cellStyle name="Border 2 3 5 2 2" xfId="10753"/>
    <cellStyle name="Border 2 3 5 2 2 2" xfId="17461"/>
    <cellStyle name="Border 2 3 5 2 2 3" xfId="17341"/>
    <cellStyle name="Border 2 3 5 2 3" xfId="17460"/>
    <cellStyle name="Border 2 3 5 2 4" xfId="17342"/>
    <cellStyle name="Border 2 3 5 3" xfId="10754"/>
    <cellStyle name="Border 2 3 5 3 2" xfId="17462"/>
    <cellStyle name="Border 2 3 5 3 3" xfId="17340"/>
    <cellStyle name="Border 2 3 5 4" xfId="17459"/>
    <cellStyle name="Border 2 3 5 5" xfId="17343"/>
    <cellStyle name="Border 2 3 6" xfId="10755"/>
    <cellStyle name="Border 2 3 6 2" xfId="10756"/>
    <cellStyle name="Border 2 3 6 2 2" xfId="17464"/>
    <cellStyle name="Border 2 3 6 2 3" xfId="17338"/>
    <cellStyle name="Border 2 3 6 3" xfId="17463"/>
    <cellStyle name="Border 2 3 6 4" xfId="17339"/>
    <cellStyle name="Border 2 3 7" xfId="10757"/>
    <cellStyle name="Border 2 3 7 2" xfId="17465"/>
    <cellStyle name="Border 2 3 7 3" xfId="17337"/>
    <cellStyle name="Border 2 3 8" xfId="17446"/>
    <cellStyle name="Border 2 3 9" xfId="17356"/>
    <cellStyle name="Border 2 4" xfId="10758"/>
    <cellStyle name="Border 2 4 2" xfId="10759"/>
    <cellStyle name="Border 2 4 2 2" xfId="10760"/>
    <cellStyle name="Border 2 4 2 2 2" xfId="17468"/>
    <cellStyle name="Border 2 4 2 2 3" xfId="17334"/>
    <cellStyle name="Border 2 4 2 3" xfId="17467"/>
    <cellStyle name="Border 2 4 2 4" xfId="17335"/>
    <cellStyle name="Border 2 4 3" xfId="10761"/>
    <cellStyle name="Border 2 4 3 2" xfId="17469"/>
    <cellStyle name="Border 2 4 3 3" xfId="17333"/>
    <cellStyle name="Border 2 4 4" xfId="17466"/>
    <cellStyle name="Border 2 4 5" xfId="17336"/>
    <cellStyle name="Border 2 5" xfId="10762"/>
    <cellStyle name="Border 2 5 2" xfId="10763"/>
    <cellStyle name="Border 2 5 2 2" xfId="10764"/>
    <cellStyle name="Border 2 5 2 2 2" xfId="17472"/>
    <cellStyle name="Border 2 5 2 2 3" xfId="17330"/>
    <cellStyle name="Border 2 5 2 3" xfId="17471"/>
    <cellStyle name="Border 2 5 2 4" xfId="17331"/>
    <cellStyle name="Border 2 5 3" xfId="10765"/>
    <cellStyle name="Border 2 5 3 2" xfId="17473"/>
    <cellStyle name="Border 2 5 3 3" xfId="17329"/>
    <cellStyle name="Border 2 5 4" xfId="17470"/>
    <cellStyle name="Border 2 5 5" xfId="17332"/>
    <cellStyle name="Border 2 6" xfId="10766"/>
    <cellStyle name="Border 2 6 2" xfId="10767"/>
    <cellStyle name="Border 2 6 2 2" xfId="10768"/>
    <cellStyle name="Border 2 6 2 2 2" xfId="17476"/>
    <cellStyle name="Border 2 6 2 2 3" xfId="17326"/>
    <cellStyle name="Border 2 6 2 3" xfId="17475"/>
    <cellStyle name="Border 2 6 2 4" xfId="17327"/>
    <cellStyle name="Border 2 6 3" xfId="10769"/>
    <cellStyle name="Border 2 6 3 2" xfId="17477"/>
    <cellStyle name="Border 2 6 3 3" xfId="17325"/>
    <cellStyle name="Border 2 6 4" xfId="17474"/>
    <cellStyle name="Border 2 6 5" xfId="17328"/>
    <cellStyle name="Border 2 7" xfId="10770"/>
    <cellStyle name="Border 2 7 2" xfId="10771"/>
    <cellStyle name="Border 2 7 2 2" xfId="17479"/>
    <cellStyle name="Border 2 7 2 3" xfId="17323"/>
    <cellStyle name="Border 2 7 3" xfId="17478"/>
    <cellStyle name="Border 2 7 4" xfId="17324"/>
    <cellStyle name="Border 2 8" xfId="10772"/>
    <cellStyle name="Border 2 8 2" xfId="17480"/>
    <cellStyle name="Border 2 8 3" xfId="17322"/>
    <cellStyle name="Border 2 9" xfId="17405"/>
    <cellStyle name="Border 3" xfId="10773"/>
    <cellStyle name="Border 3 10" xfId="17321"/>
    <cellStyle name="Border 3 2" xfId="10774"/>
    <cellStyle name="Border 3 2 10" xfId="17320"/>
    <cellStyle name="Border 3 2 2" xfId="10775"/>
    <cellStyle name="Border 3 2 2 2" xfId="10776"/>
    <cellStyle name="Border 3 2 2 2 2" xfId="10777"/>
    <cellStyle name="Border 3 2 2 2 2 2" xfId="10778"/>
    <cellStyle name="Border 3 2 2 2 2 2 2" xfId="17486"/>
    <cellStyle name="Border 3 2 2 2 2 2 3" xfId="17316"/>
    <cellStyle name="Border 3 2 2 2 2 3" xfId="17485"/>
    <cellStyle name="Border 3 2 2 2 2 4" xfId="17317"/>
    <cellStyle name="Border 3 2 2 2 3" xfId="10779"/>
    <cellStyle name="Border 3 2 2 2 3 2" xfId="17487"/>
    <cellStyle name="Border 3 2 2 2 3 3" xfId="17315"/>
    <cellStyle name="Border 3 2 2 2 4" xfId="17484"/>
    <cellStyle name="Border 3 2 2 2 5" xfId="17318"/>
    <cellStyle name="Border 3 2 2 3" xfId="10780"/>
    <cellStyle name="Border 3 2 2 3 2" xfId="10781"/>
    <cellStyle name="Border 3 2 2 3 2 2" xfId="10782"/>
    <cellStyle name="Border 3 2 2 3 2 2 2" xfId="17490"/>
    <cellStyle name="Border 3 2 2 3 2 2 3" xfId="17312"/>
    <cellStyle name="Border 3 2 2 3 2 3" xfId="17489"/>
    <cellStyle name="Border 3 2 2 3 2 4" xfId="17313"/>
    <cellStyle name="Border 3 2 2 3 3" xfId="10783"/>
    <cellStyle name="Border 3 2 2 3 3 2" xfId="17491"/>
    <cellStyle name="Border 3 2 2 3 3 3" xfId="17311"/>
    <cellStyle name="Border 3 2 2 3 4" xfId="17488"/>
    <cellStyle name="Border 3 2 2 3 5" xfId="17314"/>
    <cellStyle name="Border 3 2 2 4" xfId="10784"/>
    <cellStyle name="Border 3 2 2 4 2" xfId="10785"/>
    <cellStyle name="Border 3 2 2 4 2 2" xfId="10786"/>
    <cellStyle name="Border 3 2 2 4 2 2 2" xfId="17494"/>
    <cellStyle name="Border 3 2 2 4 2 2 3" xfId="17308"/>
    <cellStyle name="Border 3 2 2 4 2 3" xfId="17493"/>
    <cellStyle name="Border 3 2 2 4 2 4" xfId="17309"/>
    <cellStyle name="Border 3 2 2 4 3" xfId="10787"/>
    <cellStyle name="Border 3 2 2 4 3 2" xfId="17495"/>
    <cellStyle name="Border 3 2 2 4 3 3" xfId="17307"/>
    <cellStyle name="Border 3 2 2 4 4" xfId="17492"/>
    <cellStyle name="Border 3 2 2 4 5" xfId="17310"/>
    <cellStyle name="Border 3 2 2 5" xfId="10788"/>
    <cellStyle name="Border 3 2 2 5 2" xfId="10789"/>
    <cellStyle name="Border 3 2 2 5 2 2" xfId="10790"/>
    <cellStyle name="Border 3 2 2 5 2 2 2" xfId="17498"/>
    <cellStyle name="Border 3 2 2 5 2 2 3" xfId="17304"/>
    <cellStyle name="Border 3 2 2 5 2 3" xfId="17497"/>
    <cellStyle name="Border 3 2 2 5 2 4" xfId="17305"/>
    <cellStyle name="Border 3 2 2 5 3" xfId="10791"/>
    <cellStyle name="Border 3 2 2 5 3 2" xfId="17499"/>
    <cellStyle name="Border 3 2 2 5 3 3" xfId="17303"/>
    <cellStyle name="Border 3 2 2 5 4" xfId="17496"/>
    <cellStyle name="Border 3 2 2 5 5" xfId="17306"/>
    <cellStyle name="Border 3 2 2 6" xfId="10792"/>
    <cellStyle name="Border 3 2 2 6 2" xfId="10793"/>
    <cellStyle name="Border 3 2 2 6 2 2" xfId="17501"/>
    <cellStyle name="Border 3 2 2 6 2 3" xfId="17301"/>
    <cellStyle name="Border 3 2 2 6 3" xfId="17500"/>
    <cellStyle name="Border 3 2 2 6 4" xfId="17302"/>
    <cellStyle name="Border 3 2 2 7" xfId="10794"/>
    <cellStyle name="Border 3 2 2 7 2" xfId="17502"/>
    <cellStyle name="Border 3 2 2 7 3" xfId="17300"/>
    <cellStyle name="Border 3 2 2 8" xfId="17483"/>
    <cellStyle name="Border 3 2 2 9" xfId="17319"/>
    <cellStyle name="Border 3 2 3" xfId="10795"/>
    <cellStyle name="Border 3 2 3 2" xfId="10796"/>
    <cellStyle name="Border 3 2 3 2 2" xfId="10797"/>
    <cellStyle name="Border 3 2 3 2 2 2" xfId="17505"/>
    <cellStyle name="Border 3 2 3 2 2 3" xfId="17297"/>
    <cellStyle name="Border 3 2 3 2 3" xfId="17504"/>
    <cellStyle name="Border 3 2 3 2 4" xfId="17298"/>
    <cellStyle name="Border 3 2 3 3" xfId="10798"/>
    <cellStyle name="Border 3 2 3 3 2" xfId="17506"/>
    <cellStyle name="Border 3 2 3 3 3" xfId="17296"/>
    <cellStyle name="Border 3 2 3 4" xfId="17503"/>
    <cellStyle name="Border 3 2 3 5" xfId="17299"/>
    <cellStyle name="Border 3 2 4" xfId="10799"/>
    <cellStyle name="Border 3 2 4 2" xfId="10800"/>
    <cellStyle name="Border 3 2 4 2 2" xfId="10801"/>
    <cellStyle name="Border 3 2 4 2 2 2" xfId="17509"/>
    <cellStyle name="Border 3 2 4 2 2 3" xfId="17293"/>
    <cellStyle name="Border 3 2 4 2 3" xfId="17508"/>
    <cellStyle name="Border 3 2 4 2 4" xfId="17294"/>
    <cellStyle name="Border 3 2 4 3" xfId="10802"/>
    <cellStyle name="Border 3 2 4 3 2" xfId="17510"/>
    <cellStyle name="Border 3 2 4 3 3" xfId="17292"/>
    <cellStyle name="Border 3 2 4 4" xfId="17507"/>
    <cellStyle name="Border 3 2 4 5" xfId="17295"/>
    <cellStyle name="Border 3 2 5" xfId="10803"/>
    <cellStyle name="Border 3 2 5 2" xfId="10804"/>
    <cellStyle name="Border 3 2 5 2 2" xfId="10805"/>
    <cellStyle name="Border 3 2 5 2 2 2" xfId="17513"/>
    <cellStyle name="Border 3 2 5 2 2 3" xfId="17289"/>
    <cellStyle name="Border 3 2 5 2 3" xfId="17512"/>
    <cellStyle name="Border 3 2 5 2 4" xfId="17290"/>
    <cellStyle name="Border 3 2 5 3" xfId="10806"/>
    <cellStyle name="Border 3 2 5 3 2" xfId="17514"/>
    <cellStyle name="Border 3 2 5 3 3" xfId="17288"/>
    <cellStyle name="Border 3 2 5 4" xfId="17511"/>
    <cellStyle name="Border 3 2 5 5" xfId="17291"/>
    <cellStyle name="Border 3 2 6" xfId="10807"/>
    <cellStyle name="Border 3 2 6 2" xfId="10808"/>
    <cellStyle name="Border 3 2 6 2 2" xfId="10809"/>
    <cellStyle name="Border 3 2 6 2 2 2" xfId="17517"/>
    <cellStyle name="Border 3 2 6 2 2 3" xfId="17285"/>
    <cellStyle name="Border 3 2 6 2 3" xfId="17516"/>
    <cellStyle name="Border 3 2 6 2 4" xfId="17286"/>
    <cellStyle name="Border 3 2 6 3" xfId="10810"/>
    <cellStyle name="Border 3 2 6 3 2" xfId="17518"/>
    <cellStyle name="Border 3 2 6 3 3" xfId="17284"/>
    <cellStyle name="Border 3 2 6 4" xfId="17515"/>
    <cellStyle name="Border 3 2 6 5" xfId="17287"/>
    <cellStyle name="Border 3 2 7" xfId="10811"/>
    <cellStyle name="Border 3 2 7 2" xfId="10812"/>
    <cellStyle name="Border 3 2 7 2 2" xfId="17520"/>
    <cellStyle name="Border 3 2 7 2 3" xfId="17282"/>
    <cellStyle name="Border 3 2 7 3" xfId="17519"/>
    <cellStyle name="Border 3 2 7 4" xfId="17283"/>
    <cellStyle name="Border 3 2 8" xfId="10813"/>
    <cellStyle name="Border 3 2 8 2" xfId="17521"/>
    <cellStyle name="Border 3 2 8 3" xfId="17281"/>
    <cellStyle name="Border 3 2 9" xfId="17482"/>
    <cellStyle name="Border 3 3" xfId="10814"/>
    <cellStyle name="Border 3 3 2" xfId="10815"/>
    <cellStyle name="Border 3 3 2 2" xfId="10816"/>
    <cellStyle name="Border 3 3 2 2 2" xfId="10817"/>
    <cellStyle name="Border 3 3 2 2 2 2" xfId="17525"/>
    <cellStyle name="Border 3 3 2 2 2 3" xfId="17277"/>
    <cellStyle name="Border 3 3 2 2 3" xfId="17524"/>
    <cellStyle name="Border 3 3 2 2 4" xfId="17278"/>
    <cellStyle name="Border 3 3 2 3" xfId="10818"/>
    <cellStyle name="Border 3 3 2 3 2" xfId="17526"/>
    <cellStyle name="Border 3 3 2 3 3" xfId="17276"/>
    <cellStyle name="Border 3 3 2 4" xfId="17523"/>
    <cellStyle name="Border 3 3 2 5" xfId="17279"/>
    <cellStyle name="Border 3 3 3" xfId="10819"/>
    <cellStyle name="Border 3 3 3 2" xfId="10820"/>
    <cellStyle name="Border 3 3 3 2 2" xfId="10821"/>
    <cellStyle name="Border 3 3 3 2 2 2" xfId="17529"/>
    <cellStyle name="Border 3 3 3 2 2 3" xfId="17273"/>
    <cellStyle name="Border 3 3 3 2 3" xfId="17528"/>
    <cellStyle name="Border 3 3 3 2 4" xfId="17274"/>
    <cellStyle name="Border 3 3 3 3" xfId="10822"/>
    <cellStyle name="Border 3 3 3 3 2" xfId="17530"/>
    <cellStyle name="Border 3 3 3 3 3" xfId="17272"/>
    <cellStyle name="Border 3 3 3 4" xfId="17527"/>
    <cellStyle name="Border 3 3 3 5" xfId="17275"/>
    <cellStyle name="Border 3 3 4" xfId="10823"/>
    <cellStyle name="Border 3 3 4 2" xfId="10824"/>
    <cellStyle name="Border 3 3 4 2 2" xfId="10825"/>
    <cellStyle name="Border 3 3 4 2 2 2" xfId="17533"/>
    <cellStyle name="Border 3 3 4 2 2 3" xfId="17269"/>
    <cellStyle name="Border 3 3 4 2 3" xfId="17532"/>
    <cellStyle name="Border 3 3 4 2 4" xfId="17270"/>
    <cellStyle name="Border 3 3 4 3" xfId="10826"/>
    <cellStyle name="Border 3 3 4 3 2" xfId="17534"/>
    <cellStyle name="Border 3 3 4 3 3" xfId="17268"/>
    <cellStyle name="Border 3 3 4 4" xfId="17531"/>
    <cellStyle name="Border 3 3 4 5" xfId="17271"/>
    <cellStyle name="Border 3 3 5" xfId="10827"/>
    <cellStyle name="Border 3 3 5 2" xfId="10828"/>
    <cellStyle name="Border 3 3 5 2 2" xfId="10829"/>
    <cellStyle name="Border 3 3 5 2 2 2" xfId="17537"/>
    <cellStyle name="Border 3 3 5 2 2 3" xfId="17265"/>
    <cellStyle name="Border 3 3 5 2 3" xfId="17536"/>
    <cellStyle name="Border 3 3 5 2 4" xfId="17266"/>
    <cellStyle name="Border 3 3 5 3" xfId="10830"/>
    <cellStyle name="Border 3 3 5 3 2" xfId="17538"/>
    <cellStyle name="Border 3 3 5 3 3" xfId="17264"/>
    <cellStyle name="Border 3 3 5 4" xfId="17535"/>
    <cellStyle name="Border 3 3 5 5" xfId="17267"/>
    <cellStyle name="Border 3 3 6" xfId="10831"/>
    <cellStyle name="Border 3 3 6 2" xfId="10832"/>
    <cellStyle name="Border 3 3 6 2 2" xfId="17540"/>
    <cellStyle name="Border 3 3 6 2 3" xfId="17262"/>
    <cellStyle name="Border 3 3 6 3" xfId="17539"/>
    <cellStyle name="Border 3 3 6 4" xfId="17263"/>
    <cellStyle name="Border 3 3 7" xfId="10833"/>
    <cellStyle name="Border 3 3 7 2" xfId="17541"/>
    <cellStyle name="Border 3 3 7 3" xfId="17261"/>
    <cellStyle name="Border 3 3 8" xfId="17522"/>
    <cellStyle name="Border 3 3 9" xfId="17280"/>
    <cellStyle name="Border 3 4" xfId="10834"/>
    <cellStyle name="Border 3 4 2" xfId="10835"/>
    <cellStyle name="Border 3 4 2 2" xfId="10836"/>
    <cellStyle name="Border 3 4 2 2 2" xfId="17544"/>
    <cellStyle name="Border 3 4 2 2 3" xfId="17258"/>
    <cellStyle name="Border 3 4 2 3" xfId="17543"/>
    <cellStyle name="Border 3 4 2 4" xfId="17259"/>
    <cellStyle name="Border 3 4 3" xfId="10837"/>
    <cellStyle name="Border 3 4 3 2" xfId="17545"/>
    <cellStyle name="Border 3 4 3 3" xfId="17257"/>
    <cellStyle name="Border 3 4 4" xfId="17542"/>
    <cellStyle name="Border 3 4 5" xfId="17260"/>
    <cellStyle name="Border 3 5" xfId="10838"/>
    <cellStyle name="Border 3 5 2" xfId="10839"/>
    <cellStyle name="Border 3 5 2 2" xfId="10840"/>
    <cellStyle name="Border 3 5 2 2 2" xfId="17548"/>
    <cellStyle name="Border 3 5 2 2 3" xfId="17254"/>
    <cellStyle name="Border 3 5 2 3" xfId="17547"/>
    <cellStyle name="Border 3 5 2 4" xfId="17255"/>
    <cellStyle name="Border 3 5 3" xfId="10841"/>
    <cellStyle name="Border 3 5 3 2" xfId="17549"/>
    <cellStyle name="Border 3 5 3 3" xfId="17253"/>
    <cellStyle name="Border 3 5 4" xfId="17546"/>
    <cellStyle name="Border 3 5 5" xfId="17256"/>
    <cellStyle name="Border 3 6" xfId="10842"/>
    <cellStyle name="Border 3 6 2" xfId="10843"/>
    <cellStyle name="Border 3 6 2 2" xfId="10844"/>
    <cellStyle name="Border 3 6 2 2 2" xfId="17552"/>
    <cellStyle name="Border 3 6 2 2 3" xfId="17250"/>
    <cellStyle name="Border 3 6 2 3" xfId="17551"/>
    <cellStyle name="Border 3 6 2 4" xfId="17251"/>
    <cellStyle name="Border 3 6 3" xfId="10845"/>
    <cellStyle name="Border 3 6 3 2" xfId="17553"/>
    <cellStyle name="Border 3 6 3 3" xfId="17249"/>
    <cellStyle name="Border 3 6 4" xfId="17550"/>
    <cellStyle name="Border 3 6 5" xfId="17252"/>
    <cellStyle name="Border 3 7" xfId="10846"/>
    <cellStyle name="Border 3 7 2" xfId="10847"/>
    <cellStyle name="Border 3 7 2 2" xfId="17555"/>
    <cellStyle name="Border 3 7 2 3" xfId="17247"/>
    <cellStyle name="Border 3 7 3" xfId="17554"/>
    <cellStyle name="Border 3 7 4" xfId="17248"/>
    <cellStyle name="Border 3 8" xfId="10848"/>
    <cellStyle name="Border 3 8 2" xfId="17556"/>
    <cellStyle name="Border 3 8 3" xfId="17246"/>
    <cellStyle name="Border 3 9" xfId="17481"/>
    <cellStyle name="Border 4" xfId="10849"/>
    <cellStyle name="Border 4 2" xfId="17557"/>
    <cellStyle name="Border 4 3" xfId="17245"/>
    <cellStyle name="Border 5" xfId="17404"/>
    <cellStyle name="Border 6" xfId="17398"/>
    <cellStyle name="b嬜þപb嬼þഺb孬þൊb⍜þ൚b⍼þ൪b⎨þൺb⏜þඊb␌þකb濰þඪb瀠þයb灌þ්b炈þ宐&lt;෢b濈þෲb濬þขb瀐þฒb瀰þ昰_x0018_⋸þ㤕䰀ጤܕ_x0008_" xfId="10850"/>
    <cellStyle name="C" xfId="10851"/>
    <cellStyle name="C_01 제2회 변경내역(2003.10)" xfId="10852"/>
    <cellStyle name="C_01 제2회 변경내역(2003.10) 2" xfId="10853"/>
    <cellStyle name="C_TITLE" xfId="10854"/>
    <cellStyle name="C_세금계산서" xfId="10855"/>
    <cellStyle name="C_세금계산서 2" xfId="10856"/>
    <cellStyle name="C_장비비(2003.12)" xfId="10857"/>
    <cellStyle name="C¡IA¨ª_¡ic¨u¡A¨￢I¨￢¡Æ AN¡Æe " xfId="10858"/>
    <cellStyle name="C￥" xfId="10859"/>
    <cellStyle name="Ç¥" xfId="10860"/>
    <cellStyle name="C￥_마곡보완" xfId="10861"/>
    <cellStyle name="Ç¥_마곡보완" xfId="10862"/>
    <cellStyle name="C￥AØ_  A¾  CO  " xfId="10863"/>
    <cellStyle name="Ç¥ÁØ_¸ðÇü¸·" xfId="10864"/>
    <cellStyle name="C￥AØ_¿­¸° INT" xfId="10865"/>
    <cellStyle name="Ç¥ÁØ_±â¾È¿ëÁö" xfId="10866"/>
    <cellStyle name="C￥AØ_≫c¾÷ºIº° AN°e " xfId="10867"/>
    <cellStyle name="Ç¥ÁØ_°¡¼³" xfId="10868"/>
    <cellStyle name="C￥AØ_°­´c (2)" xfId="10869"/>
    <cellStyle name="Ç¥ÁØ_°­´ç (2)" xfId="10870"/>
    <cellStyle name="C￥AØ_°A·¡≫oE²" xfId="10871"/>
    <cellStyle name="Ç¥ÁØ_0N-HANDLING " xfId="10872"/>
    <cellStyle name="C￥AØ_¼oAI¼º " xfId="10873"/>
    <cellStyle name="Ç¥ÁØ_¼ÕÀÍÂ÷ÀÌ ¿øÀÎ " xfId="10874"/>
    <cellStyle name="C￥AØ_12AO " xfId="10875"/>
    <cellStyle name="Ç¥ÁØ_5-1±¤°í " xfId="10876"/>
    <cellStyle name="C￥AØ_AI¿øCoE² " xfId="10877"/>
    <cellStyle name="Ç¥ÁØ_Áý°èÇ¥(2¿ù) " xfId="10878"/>
    <cellStyle name="C￥AØ_C°¼A(AoAO) " xfId="10879"/>
    <cellStyle name="Ç¥ÁØ_Ç°¼À(ÁöÀÔ) " xfId="10880"/>
    <cellStyle name="C￥AØ_CoAo¹yAI °A¾×¿ⓒ½A " xfId="10881"/>
    <cellStyle name="Ç¥ÁØ_Sheet1_¿µ¾÷ÇöÈ² " xfId="10882"/>
    <cellStyle name="C￥AØ_Sheet1_¿μ¾÷CoE² " xfId="10883"/>
    <cellStyle name="Ç¥ÁØ_Sheet1_0N-HANDLING " xfId="10884"/>
    <cellStyle name="C￥AØ_Sheet1_Ay°eC￥(2¿u) " xfId="10885"/>
    <cellStyle name="Ç¥ÁØ_Sheet1_Áý°èÇ¥(2¿ù) " xfId="10886"/>
    <cellStyle name="Calc Currency (0)" xfId="10887"/>
    <cellStyle name="Calc Currency (2)" xfId="10888"/>
    <cellStyle name="Calc Percent (0)" xfId="10889"/>
    <cellStyle name="Calc Percent (1)" xfId="10890"/>
    <cellStyle name="Calc Percent (2)" xfId="10891"/>
    <cellStyle name="Calc Units (0)" xfId="10892"/>
    <cellStyle name="Calc Units (1)" xfId="10893"/>
    <cellStyle name="Calc Units (2)" xfId="10894"/>
    <cellStyle name="Calculation" xfId="10895"/>
    <cellStyle name="Calculation 2" xfId="10896"/>
    <cellStyle name="Calculation 2 2" xfId="10897"/>
    <cellStyle name="Calculation 2 2 2" xfId="17560"/>
    <cellStyle name="Calculation 2 2 3" xfId="17242"/>
    <cellStyle name="Calculation 2 3" xfId="10898"/>
    <cellStyle name="Calculation 2 3 2" xfId="17561"/>
    <cellStyle name="Calculation 2 3 3" xfId="17241"/>
    <cellStyle name="Calculation 2 4" xfId="17559"/>
    <cellStyle name="Calculation 2 5" xfId="17243"/>
    <cellStyle name="Calculation 3" xfId="10899"/>
    <cellStyle name="Calculation 3 2" xfId="17562"/>
    <cellStyle name="Calculation 3 3" xfId="17240"/>
    <cellStyle name="Calculation 4" xfId="10900"/>
    <cellStyle name="Calculation 4 2" xfId="17563"/>
    <cellStyle name="Calculation 4 3" xfId="17239"/>
    <cellStyle name="Calculation 5" xfId="17558"/>
    <cellStyle name="Calculation 6" xfId="17244"/>
    <cellStyle name="category" xfId="10901"/>
    <cellStyle name="Check Cell" xfId="10902"/>
    <cellStyle name="CIAIÆU¸μAⓒ" xfId="10903"/>
    <cellStyle name="ⓒo" xfId="10904"/>
    <cellStyle name="Co≫" xfId="10905"/>
    <cellStyle name="Co≫e" xfId="10906"/>
    <cellStyle name="CODE" xfId="10907"/>
    <cellStyle name="columns_array" xfId="10908"/>
    <cellStyle name="Comma" xfId="10909"/>
    <cellStyle name="Comma [0]" xfId="10910"/>
    <cellStyle name="Comma [00]" xfId="10911"/>
    <cellStyle name="comma zerodec" xfId="10912"/>
    <cellStyle name="Comma_ SG&amp;A Bridge" xfId="10913"/>
    <cellStyle name="Comma0" xfId="10914"/>
    <cellStyle name="Comm뼬_E&amp;ONW2" xfId="10915"/>
    <cellStyle name="Copied" xfId="10916"/>
    <cellStyle name="Curren?_x0012_퐀_x0017_?" xfId="10917"/>
    <cellStyle name="Currency" xfId="10918"/>
    <cellStyle name="Currency [0]" xfId="10919"/>
    <cellStyle name="Currency [00]" xfId="10920"/>
    <cellStyle name="Currency [ﺜ]_P&amp;L_laroux" xfId="10921"/>
    <cellStyle name="currency-$" xfId="10922"/>
    <cellStyle name="currency-$ 2" xfId="10923"/>
    <cellStyle name="currency-$ 2 2" xfId="10924"/>
    <cellStyle name="currency-$ 2 2 2" xfId="10925"/>
    <cellStyle name="currency-$ 2 2 2 2" xfId="10926"/>
    <cellStyle name="currency-$ 2 2 2 2 2" xfId="10927"/>
    <cellStyle name="currency-$ 2 2 2 2 2 2" xfId="10928"/>
    <cellStyle name="currency-$ 2 2 2 2 2 3" xfId="10929"/>
    <cellStyle name="currency-$ 2 2 2 2 3" xfId="10930"/>
    <cellStyle name="currency-$ 2 2 2 2 4" xfId="10931"/>
    <cellStyle name="currency-$ 2 2 2 3" xfId="10932"/>
    <cellStyle name="currency-$ 2 2 2 3 2" xfId="10933"/>
    <cellStyle name="currency-$ 2 2 2 3 2 2" xfId="10934"/>
    <cellStyle name="currency-$ 2 2 2 3 2 3" xfId="10935"/>
    <cellStyle name="currency-$ 2 2 2 3 3" xfId="10936"/>
    <cellStyle name="currency-$ 2 2 2 3 4" xfId="10937"/>
    <cellStyle name="currency-$ 2 2 2 4" xfId="10938"/>
    <cellStyle name="currency-$ 2 2 2 4 2" xfId="10939"/>
    <cellStyle name="currency-$ 2 2 2 4 2 2" xfId="10940"/>
    <cellStyle name="currency-$ 2 2 2 4 2 3" xfId="10941"/>
    <cellStyle name="currency-$ 2 2 2 4 3" xfId="10942"/>
    <cellStyle name="currency-$ 2 2 2 4 4" xfId="10943"/>
    <cellStyle name="currency-$ 2 2 2 5" xfId="10944"/>
    <cellStyle name="currency-$ 2 2 2 5 2" xfId="10945"/>
    <cellStyle name="currency-$ 2 2 2 5 2 2" xfId="10946"/>
    <cellStyle name="currency-$ 2 2 2 5 2 3" xfId="10947"/>
    <cellStyle name="currency-$ 2 2 2 5 3" xfId="10948"/>
    <cellStyle name="currency-$ 2 2 2 5 4" xfId="10949"/>
    <cellStyle name="currency-$ 2 2 2 6" xfId="10950"/>
    <cellStyle name="currency-$ 2 2 2 6 2" xfId="10951"/>
    <cellStyle name="currency-$ 2 2 2 6 3" xfId="10952"/>
    <cellStyle name="currency-$ 2 2 2 7" xfId="10953"/>
    <cellStyle name="currency-$ 2 2 2 8" xfId="10954"/>
    <cellStyle name="currency-$ 2 3" xfId="10955"/>
    <cellStyle name="currency-$ 2 3 2" xfId="10956"/>
    <cellStyle name="currency-$ 2 3 2 2" xfId="10957"/>
    <cellStyle name="currency-$ 2 3 2 2 2" xfId="10958"/>
    <cellStyle name="currency-$ 2 3 2 2 2 2" xfId="10959"/>
    <cellStyle name="currency-$ 2 3 2 2 2 3" xfId="10960"/>
    <cellStyle name="currency-$ 2 3 2 2 3" xfId="10961"/>
    <cellStyle name="currency-$ 2 3 2 2 4" xfId="10962"/>
    <cellStyle name="currency-$ 2 3 2 3" xfId="10963"/>
    <cellStyle name="currency-$ 2 3 2 3 2" xfId="10964"/>
    <cellStyle name="currency-$ 2 3 2 3 2 2" xfId="10965"/>
    <cellStyle name="currency-$ 2 3 2 3 2 3" xfId="10966"/>
    <cellStyle name="currency-$ 2 3 2 3 3" xfId="10967"/>
    <cellStyle name="currency-$ 2 3 2 3 4" xfId="10968"/>
    <cellStyle name="currency-$ 2 3 2 4" xfId="10969"/>
    <cellStyle name="currency-$ 2 3 2 4 2" xfId="10970"/>
    <cellStyle name="currency-$ 2 3 2 4 2 2" xfId="10971"/>
    <cellStyle name="currency-$ 2 3 2 4 2 3" xfId="10972"/>
    <cellStyle name="currency-$ 2 3 2 4 3" xfId="10973"/>
    <cellStyle name="currency-$ 2 3 2 4 4" xfId="10974"/>
    <cellStyle name="currency-$ 2 3 2 5" xfId="10975"/>
    <cellStyle name="currency-$ 2 3 2 5 2" xfId="10976"/>
    <cellStyle name="currency-$ 2 3 2 5 2 2" xfId="10977"/>
    <cellStyle name="currency-$ 2 3 2 5 2 3" xfId="10978"/>
    <cellStyle name="currency-$ 2 3 2 5 3" xfId="10979"/>
    <cellStyle name="currency-$ 2 3 2 5 4" xfId="10980"/>
    <cellStyle name="currency-$ 2 3 2 6" xfId="10981"/>
    <cellStyle name="currency-$ 2 3 2 6 2" xfId="10982"/>
    <cellStyle name="currency-$ 2 3 2 6 3" xfId="10983"/>
    <cellStyle name="currency-$ 2 3 2 7" xfId="10984"/>
    <cellStyle name="currency-$ 2 3 2 8" xfId="10985"/>
    <cellStyle name="currency-$ 2 3 3" xfId="10986"/>
    <cellStyle name="currency-$ 2 3 3 2" xfId="10987"/>
    <cellStyle name="currency-$ 2 3 3 2 2" xfId="10988"/>
    <cellStyle name="currency-$ 2 3 3 2 3" xfId="10989"/>
    <cellStyle name="currency-$ 2 3 3 3" xfId="10990"/>
    <cellStyle name="currency-$ 2 3 3 4" xfId="10991"/>
    <cellStyle name="currency-$ 2 3 4" xfId="10992"/>
    <cellStyle name="currency-$ 2 3 4 2" xfId="10993"/>
    <cellStyle name="currency-$ 2 3 4 2 2" xfId="10994"/>
    <cellStyle name="currency-$ 2 3 4 2 3" xfId="10995"/>
    <cellStyle name="currency-$ 2 3 4 3" xfId="10996"/>
    <cellStyle name="currency-$ 2 3 4 4" xfId="10997"/>
    <cellStyle name="currency-$ 2 3 5" xfId="10998"/>
    <cellStyle name="currency-$ 2 3 5 2" xfId="10999"/>
    <cellStyle name="currency-$ 2 3 5 2 2" xfId="11000"/>
    <cellStyle name="currency-$ 2 3 5 2 3" xfId="11001"/>
    <cellStyle name="currency-$ 2 3 5 3" xfId="11002"/>
    <cellStyle name="currency-$ 2 3 5 4" xfId="11003"/>
    <cellStyle name="currency-$ 2 3 6" xfId="11004"/>
    <cellStyle name="currency-$ 2 3 6 2" xfId="11005"/>
    <cellStyle name="currency-$ 2 3 6 2 2" xfId="11006"/>
    <cellStyle name="currency-$ 2 3 6 2 3" xfId="11007"/>
    <cellStyle name="currency-$ 2 3 6 3" xfId="11008"/>
    <cellStyle name="currency-$ 2 3 6 4" xfId="11009"/>
    <cellStyle name="currency-$ 2 3 7" xfId="11010"/>
    <cellStyle name="currency-$ 2 3 7 2" xfId="11011"/>
    <cellStyle name="currency-$ 2 3 7 3" xfId="11012"/>
    <cellStyle name="currency-$ 2 3 8" xfId="11013"/>
    <cellStyle name="currency-$ 2 3 9" xfId="11014"/>
    <cellStyle name="currency-$ 2 4" xfId="11015"/>
    <cellStyle name="currency-$ 2 4 2" xfId="11016"/>
    <cellStyle name="currency-$ 2 4 2 2" xfId="11017"/>
    <cellStyle name="currency-$ 2 4 2 3" xfId="11018"/>
    <cellStyle name="currency-$ 2 4 3" xfId="11019"/>
    <cellStyle name="currency-$ 2 4 4" xfId="11020"/>
    <cellStyle name="currency-$ 2 5" xfId="11021"/>
    <cellStyle name="currency-$ 2 5 2" xfId="11022"/>
    <cellStyle name="currency-$ 2 5 2 2" xfId="11023"/>
    <cellStyle name="currency-$ 2 5 2 3" xfId="11024"/>
    <cellStyle name="currency-$ 2 5 3" xfId="11025"/>
    <cellStyle name="currency-$ 2 5 4" xfId="11026"/>
    <cellStyle name="currency-$ 3" xfId="11027"/>
    <cellStyle name="currency-$ 3 2" xfId="11028"/>
    <cellStyle name="currency-$ 3 2 2" xfId="11029"/>
    <cellStyle name="currency-$ 3 2 2 2" xfId="11030"/>
    <cellStyle name="currency-$ 3 2 2 2 2" xfId="11031"/>
    <cellStyle name="currency-$ 3 2 2 2 2 2" xfId="11032"/>
    <cellStyle name="currency-$ 3 2 2 2 2 3" xfId="11033"/>
    <cellStyle name="currency-$ 3 2 2 2 3" xfId="11034"/>
    <cellStyle name="currency-$ 3 2 2 2 4" xfId="11035"/>
    <cellStyle name="currency-$ 3 2 2 3" xfId="11036"/>
    <cellStyle name="currency-$ 3 2 2 3 2" xfId="11037"/>
    <cellStyle name="currency-$ 3 2 2 3 2 2" xfId="11038"/>
    <cellStyle name="currency-$ 3 2 2 3 2 3" xfId="11039"/>
    <cellStyle name="currency-$ 3 2 2 3 3" xfId="11040"/>
    <cellStyle name="currency-$ 3 2 2 3 4" xfId="11041"/>
    <cellStyle name="currency-$ 3 2 2 4" xfId="11042"/>
    <cellStyle name="currency-$ 3 2 2 4 2" xfId="11043"/>
    <cellStyle name="currency-$ 3 2 2 4 2 2" xfId="11044"/>
    <cellStyle name="currency-$ 3 2 2 4 2 3" xfId="11045"/>
    <cellStyle name="currency-$ 3 2 2 4 3" xfId="11046"/>
    <cellStyle name="currency-$ 3 2 2 4 4" xfId="11047"/>
    <cellStyle name="currency-$ 3 2 2 5" xfId="11048"/>
    <cellStyle name="currency-$ 3 2 2 5 2" xfId="11049"/>
    <cellStyle name="currency-$ 3 2 2 5 2 2" xfId="11050"/>
    <cellStyle name="currency-$ 3 2 2 5 2 3" xfId="11051"/>
    <cellStyle name="currency-$ 3 2 2 5 3" xfId="11052"/>
    <cellStyle name="currency-$ 3 2 2 5 4" xfId="11053"/>
    <cellStyle name="currency-$ 3 2 2 6" xfId="11054"/>
    <cellStyle name="currency-$ 3 2 2 6 2" xfId="11055"/>
    <cellStyle name="currency-$ 3 2 2 6 3" xfId="11056"/>
    <cellStyle name="currency-$ 3 2 2 7" xfId="11057"/>
    <cellStyle name="currency-$ 3 2 2 8" xfId="11058"/>
    <cellStyle name="currency-$ 3 3" xfId="11059"/>
    <cellStyle name="currency-$ 3 3 2" xfId="11060"/>
    <cellStyle name="currency-$ 3 3 2 2" xfId="11061"/>
    <cellStyle name="currency-$ 3 3 2 2 2" xfId="11062"/>
    <cellStyle name="currency-$ 3 3 2 2 2 2" xfId="11063"/>
    <cellStyle name="currency-$ 3 3 2 2 2 3" xfId="11064"/>
    <cellStyle name="currency-$ 3 3 2 2 3" xfId="11065"/>
    <cellStyle name="currency-$ 3 3 2 2 4" xfId="11066"/>
    <cellStyle name="currency-$ 3 3 2 3" xfId="11067"/>
    <cellStyle name="currency-$ 3 3 2 3 2" xfId="11068"/>
    <cellStyle name="currency-$ 3 3 2 3 2 2" xfId="11069"/>
    <cellStyle name="currency-$ 3 3 2 3 2 3" xfId="11070"/>
    <cellStyle name="currency-$ 3 3 2 3 3" xfId="11071"/>
    <cellStyle name="currency-$ 3 3 2 3 4" xfId="11072"/>
    <cellStyle name="currency-$ 3 3 2 4" xfId="11073"/>
    <cellStyle name="currency-$ 3 3 2 4 2" xfId="11074"/>
    <cellStyle name="currency-$ 3 3 2 4 2 2" xfId="11075"/>
    <cellStyle name="currency-$ 3 3 2 4 2 3" xfId="11076"/>
    <cellStyle name="currency-$ 3 3 2 4 3" xfId="11077"/>
    <cellStyle name="currency-$ 3 3 2 4 4" xfId="11078"/>
    <cellStyle name="currency-$ 3 3 2 5" xfId="11079"/>
    <cellStyle name="currency-$ 3 3 2 5 2" xfId="11080"/>
    <cellStyle name="currency-$ 3 3 2 5 2 2" xfId="11081"/>
    <cellStyle name="currency-$ 3 3 2 5 2 3" xfId="11082"/>
    <cellStyle name="currency-$ 3 3 2 5 3" xfId="11083"/>
    <cellStyle name="currency-$ 3 3 2 5 4" xfId="11084"/>
    <cellStyle name="currency-$ 3 3 2 6" xfId="11085"/>
    <cellStyle name="currency-$ 3 3 2 6 2" xfId="11086"/>
    <cellStyle name="currency-$ 3 3 2 6 3" xfId="11087"/>
    <cellStyle name="currency-$ 3 3 2 7" xfId="11088"/>
    <cellStyle name="currency-$ 3 3 2 8" xfId="11089"/>
    <cellStyle name="currency-$ 3 3 3" xfId="11090"/>
    <cellStyle name="currency-$ 3 3 3 2" xfId="11091"/>
    <cellStyle name="currency-$ 3 3 3 2 2" xfId="11092"/>
    <cellStyle name="currency-$ 3 3 3 2 3" xfId="11093"/>
    <cellStyle name="currency-$ 3 3 3 3" xfId="11094"/>
    <cellStyle name="currency-$ 3 3 3 4" xfId="11095"/>
    <cellStyle name="currency-$ 3 3 4" xfId="11096"/>
    <cellStyle name="currency-$ 3 3 4 2" xfId="11097"/>
    <cellStyle name="currency-$ 3 3 4 2 2" xfId="11098"/>
    <cellStyle name="currency-$ 3 3 4 2 3" xfId="11099"/>
    <cellStyle name="currency-$ 3 3 4 3" xfId="11100"/>
    <cellStyle name="currency-$ 3 3 4 4" xfId="11101"/>
    <cellStyle name="currency-$ 3 3 5" xfId="11102"/>
    <cellStyle name="currency-$ 3 3 5 2" xfId="11103"/>
    <cellStyle name="currency-$ 3 3 5 2 2" xfId="11104"/>
    <cellStyle name="currency-$ 3 3 5 2 3" xfId="11105"/>
    <cellStyle name="currency-$ 3 3 5 3" xfId="11106"/>
    <cellStyle name="currency-$ 3 3 5 4" xfId="11107"/>
    <cellStyle name="currency-$ 3 3 6" xfId="11108"/>
    <cellStyle name="currency-$ 3 3 6 2" xfId="11109"/>
    <cellStyle name="currency-$ 3 3 6 2 2" xfId="11110"/>
    <cellStyle name="currency-$ 3 3 6 2 3" xfId="11111"/>
    <cellStyle name="currency-$ 3 3 6 3" xfId="11112"/>
    <cellStyle name="currency-$ 3 3 6 4" xfId="11113"/>
    <cellStyle name="currency-$ 3 3 7" xfId="11114"/>
    <cellStyle name="currency-$ 3 3 7 2" xfId="11115"/>
    <cellStyle name="currency-$ 3 3 7 3" xfId="11116"/>
    <cellStyle name="currency-$ 3 3 8" xfId="11117"/>
    <cellStyle name="currency-$ 3 3 9" xfId="11118"/>
    <cellStyle name="currency-$ 3 4" xfId="11119"/>
    <cellStyle name="currency-$ 3 4 2" xfId="11120"/>
    <cellStyle name="currency-$ 3 4 2 2" xfId="11121"/>
    <cellStyle name="currency-$ 3 4 2 3" xfId="11122"/>
    <cellStyle name="currency-$ 3 4 3" xfId="11123"/>
    <cellStyle name="currency-$ 3 4 4" xfId="11124"/>
    <cellStyle name="currency-$ 3 5" xfId="11125"/>
    <cellStyle name="currency-$ 3 5 2" xfId="11126"/>
    <cellStyle name="currency-$ 3 5 2 2" xfId="11127"/>
    <cellStyle name="currency-$ 3 5 2 3" xfId="11128"/>
    <cellStyle name="currency-$ 3 5 3" xfId="11129"/>
    <cellStyle name="currency-$ 3 5 4" xfId="11130"/>
    <cellStyle name="Currency_ SG&amp;A Bridge " xfId="11131"/>
    <cellStyle name="Currency0" xfId="11132"/>
    <cellStyle name="Currency1" xfId="11133"/>
    <cellStyle name="Currᄸncy_RQSTFRM_1월회비내역 (2)" xfId="11134"/>
    <cellStyle name="Date" xfId="11135"/>
    <cellStyle name="Date Short" xfId="11136"/>
    <cellStyle name="Date_4. 전시영상장비" xfId="11137"/>
    <cellStyle name="Dezimal [0]_Ausdruck RUND (D)" xfId="11138"/>
    <cellStyle name="Dezimal_Ausdruck RUND (D)" xfId="11139"/>
    <cellStyle name="Dollar (zero dec)" xfId="11140"/>
    <cellStyle name="EA" xfId="11141"/>
    <cellStyle name="E­æo±" xfId="11142"/>
    <cellStyle name="E­æo±a" xfId="11143"/>
    <cellStyle name="E­æo±ae￡" xfId="11144"/>
    <cellStyle name="E­æo±ae￡0" xfId="11145"/>
    <cellStyle name="Enter Currency (0)" xfId="11146"/>
    <cellStyle name="Enter Currency (2)" xfId="11147"/>
    <cellStyle name="Enter Units (0)" xfId="11148"/>
    <cellStyle name="Enter Units (1)" xfId="11149"/>
    <cellStyle name="Enter Units (2)" xfId="11150"/>
    <cellStyle name="Entered" xfId="11151"/>
    <cellStyle name="En-tête 1" xfId="11152"/>
    <cellStyle name="En-tête 2" xfId="11153"/>
    <cellStyle name="Euro" xfId="11154"/>
    <cellStyle name="Explanatory Text" xfId="11155"/>
    <cellStyle name="F2" xfId="11156"/>
    <cellStyle name="F3" xfId="11157"/>
    <cellStyle name="F4" xfId="11158"/>
    <cellStyle name="F5" xfId="11159"/>
    <cellStyle name="F6" xfId="11160"/>
    <cellStyle name="F7" xfId="11161"/>
    <cellStyle name="F8" xfId="11162"/>
    <cellStyle name="Financier0" xfId="11163"/>
    <cellStyle name="Fixed" xfId="11164"/>
    <cellStyle name="Followed Hyperlink" xfId="11165"/>
    <cellStyle name="G/표준" xfId="11166"/>
    <cellStyle name="ǦǦ_x0003_" xfId="11167"/>
    <cellStyle name="Good" xfId="11168"/>
    <cellStyle name="Grey" xfId="11169"/>
    <cellStyle name="H1" xfId="11170"/>
    <cellStyle name="H2" xfId="11171"/>
    <cellStyle name="head" xfId="11172"/>
    <cellStyle name="head 1" xfId="11173"/>
    <cellStyle name="head 1-1" xfId="11174"/>
    <cellStyle name="HEADER" xfId="11175"/>
    <cellStyle name="Header1" xfId="11176"/>
    <cellStyle name="Header2" xfId="11177"/>
    <cellStyle name="Header2 2" xfId="11178"/>
    <cellStyle name="Header2 2 2" xfId="11179"/>
    <cellStyle name="Header2 2 2 2" xfId="11180"/>
    <cellStyle name="Header2 2 2 2 2" xfId="11181"/>
    <cellStyle name="Header2 2 2 2 2 2" xfId="11182"/>
    <cellStyle name="Header2 2 2 2 2 2 2" xfId="11183"/>
    <cellStyle name="Header2 2 2 2 2 3" xfId="11184"/>
    <cellStyle name="Header2 2 2 2 3" xfId="11185"/>
    <cellStyle name="Header2 2 2 2 3 2" xfId="11186"/>
    <cellStyle name="Header2 2 2 2 3 2 2" xfId="11187"/>
    <cellStyle name="Header2 2 2 2 3 3" xfId="11188"/>
    <cellStyle name="Header2 2 2 2 4" xfId="11189"/>
    <cellStyle name="Header2 2 2 2 4 2" xfId="11190"/>
    <cellStyle name="Header2 2 2 2 4 2 2" xfId="11191"/>
    <cellStyle name="Header2 2 2 2 4 3" xfId="11192"/>
    <cellStyle name="Header2 2 2 2 5" xfId="11193"/>
    <cellStyle name="Header2 2 2 2 5 2" xfId="11194"/>
    <cellStyle name="Header2 2 2 2 5 2 2" xfId="11195"/>
    <cellStyle name="Header2 2 2 2 5 3" xfId="11196"/>
    <cellStyle name="Header2 2 2 2 6" xfId="11197"/>
    <cellStyle name="Header2 2 2 2 6 2" xfId="11198"/>
    <cellStyle name="Header2 2 2 2 7" xfId="11199"/>
    <cellStyle name="Header2 2 2 3" xfId="11200"/>
    <cellStyle name="Header2 2 2 3 2" xfId="11201"/>
    <cellStyle name="Header2 2 2 3 2 2" xfId="11202"/>
    <cellStyle name="Header2 2 2 3 2 2 2" xfId="11203"/>
    <cellStyle name="Header2 2 2 3 2 3" xfId="11204"/>
    <cellStyle name="Header2 2 2 3 3" xfId="11205"/>
    <cellStyle name="Header2 2 2 3 3 2" xfId="11206"/>
    <cellStyle name="Header2 2 2 3 3 2 2" xfId="11207"/>
    <cellStyle name="Header2 2 2 3 3 3" xfId="11208"/>
    <cellStyle name="Header2 2 2 3 4" xfId="11209"/>
    <cellStyle name="Header2 2 2 3 4 2" xfId="11210"/>
    <cellStyle name="Header2 2 2 3 4 2 2" xfId="11211"/>
    <cellStyle name="Header2 2 2 3 4 3" xfId="11212"/>
    <cellStyle name="Header2 2 2 3 5" xfId="11213"/>
    <cellStyle name="Header2 2 2 3 5 2" xfId="11214"/>
    <cellStyle name="Header2 2 2 3 5 2 2" xfId="11215"/>
    <cellStyle name="Header2 2 2 3 5 3" xfId="11216"/>
    <cellStyle name="Header2 2 2 3 6" xfId="11217"/>
    <cellStyle name="Header2 2 2 3 6 2" xfId="11218"/>
    <cellStyle name="Header2 2 2 3 7" xfId="11219"/>
    <cellStyle name="Header2 2 2 4" xfId="11220"/>
    <cellStyle name="Header2 2 3" xfId="11221"/>
    <cellStyle name="Header2 2 3 2" xfId="11222"/>
    <cellStyle name="Header2 2 3 2 2" xfId="11223"/>
    <cellStyle name="Header2 2 3 2 2 2" xfId="11224"/>
    <cellStyle name="Header2 2 3 2 2 2 2" xfId="11225"/>
    <cellStyle name="Header2 2 3 2 2 3" xfId="11226"/>
    <cellStyle name="Header2 2 3 2 3" xfId="11227"/>
    <cellStyle name="Header2 2 3 2 3 2" xfId="11228"/>
    <cellStyle name="Header2 2 3 2 3 2 2" xfId="11229"/>
    <cellStyle name="Header2 2 3 2 3 3" xfId="11230"/>
    <cellStyle name="Header2 2 3 2 4" xfId="11231"/>
    <cellStyle name="Header2 2 3 2 4 2" xfId="11232"/>
    <cellStyle name="Header2 2 3 2 4 2 2" xfId="11233"/>
    <cellStyle name="Header2 2 3 2 4 3" xfId="11234"/>
    <cellStyle name="Header2 2 3 2 5" xfId="11235"/>
    <cellStyle name="Header2 2 3 2 5 2" xfId="11236"/>
    <cellStyle name="Header2 2 3 2 5 2 2" xfId="11237"/>
    <cellStyle name="Header2 2 3 2 5 3" xfId="11238"/>
    <cellStyle name="Header2 2 3 2 6" xfId="11239"/>
    <cellStyle name="Header2 2 3 2 6 2" xfId="11240"/>
    <cellStyle name="Header2 2 3 2 7" xfId="11241"/>
    <cellStyle name="Header2 2 3 3" xfId="11242"/>
    <cellStyle name="Header2 2 3 3 2" xfId="11243"/>
    <cellStyle name="Header2 2 3 3 2 2" xfId="11244"/>
    <cellStyle name="Header2 2 3 3 3" xfId="11245"/>
    <cellStyle name="Header2 2 3 4" xfId="11246"/>
    <cellStyle name="Header2 2 3 4 2" xfId="11247"/>
    <cellStyle name="Header2 2 3 4 2 2" xfId="11248"/>
    <cellStyle name="Header2 2 3 4 3" xfId="11249"/>
    <cellStyle name="Header2 2 3 5" xfId="11250"/>
    <cellStyle name="Header2 2 3 5 2" xfId="11251"/>
    <cellStyle name="Header2 2 3 5 2 2" xfId="11252"/>
    <cellStyle name="Header2 2 3 5 3" xfId="11253"/>
    <cellStyle name="Header2 2 3 6" xfId="11254"/>
    <cellStyle name="Header2 2 3 6 2" xfId="11255"/>
    <cellStyle name="Header2 2 3 6 2 2" xfId="11256"/>
    <cellStyle name="Header2 2 3 6 3" xfId="11257"/>
    <cellStyle name="Header2 2 3 7" xfId="11258"/>
    <cellStyle name="Header2 2 3 7 2" xfId="11259"/>
    <cellStyle name="Header2 2 3 8" xfId="11260"/>
    <cellStyle name="Header2 2 4" xfId="11261"/>
    <cellStyle name="Header2 2 4 2" xfId="11262"/>
    <cellStyle name="Header2 2 4 2 2" xfId="11263"/>
    <cellStyle name="Header2 2 4 2 2 2" xfId="11264"/>
    <cellStyle name="Header2 2 4 2 3" xfId="11265"/>
    <cellStyle name="Header2 2 4 3" xfId="11266"/>
    <cellStyle name="Header2 2 4 3 2" xfId="11267"/>
    <cellStyle name="Header2 2 4 3 2 2" xfId="11268"/>
    <cellStyle name="Header2 2 4 3 3" xfId="11269"/>
    <cellStyle name="Header2 2 4 4" xfId="11270"/>
    <cellStyle name="Header2 2 4 4 2" xfId="11271"/>
    <cellStyle name="Header2 2 4 4 2 2" xfId="11272"/>
    <cellStyle name="Header2 2 4 4 3" xfId="11273"/>
    <cellStyle name="Header2 2 4 5" xfId="11274"/>
    <cellStyle name="Header2 2 4 5 2" xfId="11275"/>
    <cellStyle name="Header2 2 4 5 2 2" xfId="11276"/>
    <cellStyle name="Header2 2 4 5 3" xfId="11277"/>
    <cellStyle name="Header2 2 4 6" xfId="11278"/>
    <cellStyle name="Header2 2 4 6 2" xfId="11279"/>
    <cellStyle name="Header2 2 4 7" xfId="11280"/>
    <cellStyle name="Header2 2 5" xfId="11281"/>
    <cellStyle name="Header2 2 5 2" xfId="11282"/>
    <cellStyle name="Header2 2 5 2 2" xfId="11283"/>
    <cellStyle name="Header2 2 5 3" xfId="11284"/>
    <cellStyle name="Header2 2 6" xfId="11285"/>
    <cellStyle name="Header2 2 6 2" xfId="11286"/>
    <cellStyle name="Header2 2 6 2 2" xfId="11287"/>
    <cellStyle name="Header2 2 6 3" xfId="11288"/>
    <cellStyle name="Header2 2 7" xfId="11289"/>
    <cellStyle name="Header2 2 7 2" xfId="11290"/>
    <cellStyle name="Header2 2 7 2 2" xfId="11291"/>
    <cellStyle name="Header2 2 7 3" xfId="11292"/>
    <cellStyle name="Header2 2 8" xfId="11293"/>
    <cellStyle name="Header2 2 8 2" xfId="11294"/>
    <cellStyle name="Header2 2 9" xfId="11295"/>
    <cellStyle name="Header2 3" xfId="11296"/>
    <cellStyle name="Header2 3 2" xfId="11297"/>
    <cellStyle name="Header2 3 2 2" xfId="11298"/>
    <cellStyle name="Header2 3 2 2 2" xfId="11299"/>
    <cellStyle name="Header2 3 2 2 2 2" xfId="11300"/>
    <cellStyle name="Header2 3 2 2 2 2 2" xfId="11301"/>
    <cellStyle name="Header2 3 2 2 2 3" xfId="11302"/>
    <cellStyle name="Header2 3 2 2 3" xfId="11303"/>
    <cellStyle name="Header2 3 2 2 3 2" xfId="11304"/>
    <cellStyle name="Header2 3 2 2 3 2 2" xfId="11305"/>
    <cellStyle name="Header2 3 2 2 3 3" xfId="11306"/>
    <cellStyle name="Header2 3 2 2 4" xfId="11307"/>
    <cellStyle name="Header2 3 2 2 4 2" xfId="11308"/>
    <cellStyle name="Header2 3 2 2 4 2 2" xfId="11309"/>
    <cellStyle name="Header2 3 2 2 4 3" xfId="11310"/>
    <cellStyle name="Header2 3 2 2 5" xfId="11311"/>
    <cellStyle name="Header2 3 2 2 5 2" xfId="11312"/>
    <cellStyle name="Header2 3 2 2 5 2 2" xfId="11313"/>
    <cellStyle name="Header2 3 2 2 5 3" xfId="11314"/>
    <cellStyle name="Header2 3 2 2 6" xfId="11315"/>
    <cellStyle name="Header2 3 2 2 6 2" xfId="11316"/>
    <cellStyle name="Header2 3 2 2 7" xfId="11317"/>
    <cellStyle name="Header2 3 2 3" xfId="11318"/>
    <cellStyle name="Header2 3 2 3 2" xfId="11319"/>
    <cellStyle name="Header2 3 2 3 2 2" xfId="11320"/>
    <cellStyle name="Header2 3 2 3 2 2 2" xfId="11321"/>
    <cellStyle name="Header2 3 2 3 2 3" xfId="11322"/>
    <cellStyle name="Header2 3 2 3 3" xfId="11323"/>
    <cellStyle name="Header2 3 2 3 3 2" xfId="11324"/>
    <cellStyle name="Header2 3 2 3 3 2 2" xfId="11325"/>
    <cellStyle name="Header2 3 2 3 3 3" xfId="11326"/>
    <cellStyle name="Header2 3 2 3 4" xfId="11327"/>
    <cellStyle name="Header2 3 2 3 4 2" xfId="11328"/>
    <cellStyle name="Header2 3 2 3 4 2 2" xfId="11329"/>
    <cellStyle name="Header2 3 2 3 4 3" xfId="11330"/>
    <cellStyle name="Header2 3 2 3 5" xfId="11331"/>
    <cellStyle name="Header2 3 2 3 5 2" xfId="11332"/>
    <cellStyle name="Header2 3 2 3 5 2 2" xfId="11333"/>
    <cellStyle name="Header2 3 2 3 5 3" xfId="11334"/>
    <cellStyle name="Header2 3 2 3 6" xfId="11335"/>
    <cellStyle name="Header2 3 2 3 6 2" xfId="11336"/>
    <cellStyle name="Header2 3 2 3 7" xfId="11337"/>
    <cellStyle name="Header2 3 2 4" xfId="11338"/>
    <cellStyle name="Header2 3 3" xfId="11339"/>
    <cellStyle name="Header2 3 3 2" xfId="11340"/>
    <cellStyle name="Header2 3 3 2 2" xfId="11341"/>
    <cellStyle name="Header2 3 3 2 2 2" xfId="11342"/>
    <cellStyle name="Header2 3 3 2 2 2 2" xfId="11343"/>
    <cellStyle name="Header2 3 3 2 2 3" xfId="11344"/>
    <cellStyle name="Header2 3 3 2 3" xfId="11345"/>
    <cellStyle name="Header2 3 3 2 3 2" xfId="11346"/>
    <cellStyle name="Header2 3 3 2 3 2 2" xfId="11347"/>
    <cellStyle name="Header2 3 3 2 3 3" xfId="11348"/>
    <cellStyle name="Header2 3 3 2 4" xfId="11349"/>
    <cellStyle name="Header2 3 3 2 4 2" xfId="11350"/>
    <cellStyle name="Header2 3 3 2 4 2 2" xfId="11351"/>
    <cellStyle name="Header2 3 3 2 4 3" xfId="11352"/>
    <cellStyle name="Header2 3 3 2 5" xfId="11353"/>
    <cellStyle name="Header2 3 3 2 5 2" xfId="11354"/>
    <cellStyle name="Header2 3 3 2 5 2 2" xfId="11355"/>
    <cellStyle name="Header2 3 3 2 5 3" xfId="11356"/>
    <cellStyle name="Header2 3 3 2 6" xfId="11357"/>
    <cellStyle name="Header2 3 3 2 6 2" xfId="11358"/>
    <cellStyle name="Header2 3 3 2 7" xfId="11359"/>
    <cellStyle name="Header2 3 3 3" xfId="11360"/>
    <cellStyle name="Header2 3 3 3 2" xfId="11361"/>
    <cellStyle name="Header2 3 3 3 2 2" xfId="11362"/>
    <cellStyle name="Header2 3 3 3 3" xfId="11363"/>
    <cellStyle name="Header2 3 3 4" xfId="11364"/>
    <cellStyle name="Header2 3 3 4 2" xfId="11365"/>
    <cellStyle name="Header2 3 3 4 2 2" xfId="11366"/>
    <cellStyle name="Header2 3 3 4 3" xfId="11367"/>
    <cellStyle name="Header2 3 3 5" xfId="11368"/>
    <cellStyle name="Header2 3 3 5 2" xfId="11369"/>
    <cellStyle name="Header2 3 3 5 2 2" xfId="11370"/>
    <cellStyle name="Header2 3 3 5 3" xfId="11371"/>
    <cellStyle name="Header2 3 3 6" xfId="11372"/>
    <cellStyle name="Header2 3 3 6 2" xfId="11373"/>
    <cellStyle name="Header2 3 3 6 2 2" xfId="11374"/>
    <cellStyle name="Header2 3 3 6 3" xfId="11375"/>
    <cellStyle name="Header2 3 3 7" xfId="11376"/>
    <cellStyle name="Header2 3 3 7 2" xfId="11377"/>
    <cellStyle name="Header2 3 3 8" xfId="11378"/>
    <cellStyle name="Header2 3 4" xfId="11379"/>
    <cellStyle name="Header2 3 4 2" xfId="11380"/>
    <cellStyle name="Header2 3 4 2 2" xfId="11381"/>
    <cellStyle name="Header2 3 4 2 2 2" xfId="11382"/>
    <cellStyle name="Header2 3 4 2 3" xfId="11383"/>
    <cellStyle name="Header2 3 4 3" xfId="11384"/>
    <cellStyle name="Header2 3 4 3 2" xfId="11385"/>
    <cellStyle name="Header2 3 4 3 2 2" xfId="11386"/>
    <cellStyle name="Header2 3 4 3 3" xfId="11387"/>
    <cellStyle name="Header2 3 4 4" xfId="11388"/>
    <cellStyle name="Header2 3 4 4 2" xfId="11389"/>
    <cellStyle name="Header2 3 4 4 2 2" xfId="11390"/>
    <cellStyle name="Header2 3 4 4 3" xfId="11391"/>
    <cellStyle name="Header2 3 4 5" xfId="11392"/>
    <cellStyle name="Header2 3 4 5 2" xfId="11393"/>
    <cellStyle name="Header2 3 4 5 2 2" xfId="11394"/>
    <cellStyle name="Header2 3 4 5 3" xfId="11395"/>
    <cellStyle name="Header2 3 4 6" xfId="11396"/>
    <cellStyle name="Header2 3 4 6 2" xfId="11397"/>
    <cellStyle name="Header2 3 4 7" xfId="11398"/>
    <cellStyle name="Header2 3 5" xfId="11399"/>
    <cellStyle name="Header2 3 5 2" xfId="11400"/>
    <cellStyle name="Header2 3 5 2 2" xfId="11401"/>
    <cellStyle name="Header2 3 5 3" xfId="11402"/>
    <cellStyle name="Header2 3 6" xfId="11403"/>
    <cellStyle name="Header2 3 6 2" xfId="11404"/>
    <cellStyle name="Header2 3 6 2 2" xfId="11405"/>
    <cellStyle name="Header2 3 6 3" xfId="11406"/>
    <cellStyle name="Header2 3 7" xfId="11407"/>
    <cellStyle name="Header2 3 7 2" xfId="11408"/>
    <cellStyle name="Header2 3 7 2 2" xfId="11409"/>
    <cellStyle name="Header2 3 7 3" xfId="11410"/>
    <cellStyle name="Header2 3 8" xfId="11411"/>
    <cellStyle name="Header2 3 8 2" xfId="11412"/>
    <cellStyle name="Header2 3 9" xfId="11413"/>
    <cellStyle name="Header2 4" xfId="11414"/>
    <cellStyle name="Heading 1" xfId="11415"/>
    <cellStyle name="Heading 2" xfId="11416"/>
    <cellStyle name="Heading 3" xfId="11417"/>
    <cellStyle name="Heading 4" xfId="11418"/>
    <cellStyle name="Heading1" xfId="11419"/>
    <cellStyle name="Heading2" xfId="11420"/>
    <cellStyle name="Helv8_PFD4.XLS" xfId="11421"/>
    <cellStyle name="HIGHLIGHT" xfId="11422"/>
    <cellStyle name="Hyperlink" xfId="11423"/>
    <cellStyle name="Input" xfId="11424"/>
    <cellStyle name="Input [yellow]" xfId="11425"/>
    <cellStyle name="Input [yellow] 2" xfId="11426"/>
    <cellStyle name="Input [yellow] 2 2" xfId="11427"/>
    <cellStyle name="Input [yellow] 2 2 2" xfId="11428"/>
    <cellStyle name="Input [yellow] 2 2 2 2" xfId="11429"/>
    <cellStyle name="Input [yellow] 2 2 2 2 2" xfId="11430"/>
    <cellStyle name="Input [yellow] 2 2 2 2 2 2" xfId="11431"/>
    <cellStyle name="Input [yellow] 2 2 2 2 2 3" xfId="11432"/>
    <cellStyle name="Input [yellow] 2 2 2 2 3" xfId="11433"/>
    <cellStyle name="Input [yellow] 2 2 2 2 4" xfId="11434"/>
    <cellStyle name="Input [yellow] 2 2 2 3" xfId="11435"/>
    <cellStyle name="Input [yellow] 2 2 2 3 2" xfId="11436"/>
    <cellStyle name="Input [yellow] 2 2 2 3 2 2" xfId="11437"/>
    <cellStyle name="Input [yellow] 2 2 2 3 2 3" xfId="11438"/>
    <cellStyle name="Input [yellow] 2 2 2 3 3" xfId="11439"/>
    <cellStyle name="Input [yellow] 2 2 2 3 4" xfId="11440"/>
    <cellStyle name="Input [yellow] 2 2 2 4" xfId="11441"/>
    <cellStyle name="Input [yellow] 2 2 2 4 2" xfId="11442"/>
    <cellStyle name="Input [yellow] 2 2 2 4 2 2" xfId="11443"/>
    <cellStyle name="Input [yellow] 2 2 2 4 2 3" xfId="11444"/>
    <cellStyle name="Input [yellow] 2 2 2 4 3" xfId="11445"/>
    <cellStyle name="Input [yellow] 2 2 2 4 4" xfId="11446"/>
    <cellStyle name="Input [yellow] 2 2 2 5" xfId="11447"/>
    <cellStyle name="Input [yellow] 2 2 2 5 2" xfId="11448"/>
    <cellStyle name="Input [yellow] 2 2 2 5 2 2" xfId="11449"/>
    <cellStyle name="Input [yellow] 2 2 2 5 2 3" xfId="11450"/>
    <cellStyle name="Input [yellow] 2 2 2 5 3" xfId="11451"/>
    <cellStyle name="Input [yellow] 2 2 2 5 4" xfId="11452"/>
    <cellStyle name="Input [yellow] 2 2 2 6" xfId="11453"/>
    <cellStyle name="Input [yellow] 2 2 2 6 2" xfId="11454"/>
    <cellStyle name="Input [yellow] 2 2 2 6 3" xfId="11455"/>
    <cellStyle name="Input [yellow] 2 2 2 7" xfId="11456"/>
    <cellStyle name="Input [yellow] 2 2 2 8" xfId="11457"/>
    <cellStyle name="Input [yellow] 2 3" xfId="11458"/>
    <cellStyle name="Input [yellow] 2 3 2" xfId="11459"/>
    <cellStyle name="Input [yellow] 2 3 2 2" xfId="11460"/>
    <cellStyle name="Input [yellow] 2 3 2 2 2" xfId="11461"/>
    <cellStyle name="Input [yellow] 2 3 2 2 2 2" xfId="11462"/>
    <cellStyle name="Input [yellow] 2 3 2 2 2 3" xfId="11463"/>
    <cellStyle name="Input [yellow] 2 3 2 2 3" xfId="11464"/>
    <cellStyle name="Input [yellow] 2 3 2 2 4" xfId="11465"/>
    <cellStyle name="Input [yellow] 2 3 2 3" xfId="11466"/>
    <cellStyle name="Input [yellow] 2 3 2 3 2" xfId="11467"/>
    <cellStyle name="Input [yellow] 2 3 2 3 2 2" xfId="11468"/>
    <cellStyle name="Input [yellow] 2 3 2 3 2 3" xfId="11469"/>
    <cellStyle name="Input [yellow] 2 3 2 3 3" xfId="11470"/>
    <cellStyle name="Input [yellow] 2 3 2 3 4" xfId="11471"/>
    <cellStyle name="Input [yellow] 2 3 2 4" xfId="11472"/>
    <cellStyle name="Input [yellow] 2 3 2 4 2" xfId="11473"/>
    <cellStyle name="Input [yellow] 2 3 2 4 2 2" xfId="11474"/>
    <cellStyle name="Input [yellow] 2 3 2 4 2 3" xfId="11475"/>
    <cellStyle name="Input [yellow] 2 3 2 4 3" xfId="11476"/>
    <cellStyle name="Input [yellow] 2 3 2 4 4" xfId="11477"/>
    <cellStyle name="Input [yellow] 2 3 2 5" xfId="11478"/>
    <cellStyle name="Input [yellow] 2 3 2 5 2" xfId="11479"/>
    <cellStyle name="Input [yellow] 2 3 2 5 2 2" xfId="11480"/>
    <cellStyle name="Input [yellow] 2 3 2 5 2 3" xfId="11481"/>
    <cellStyle name="Input [yellow] 2 3 2 5 3" xfId="11482"/>
    <cellStyle name="Input [yellow] 2 3 2 5 4" xfId="11483"/>
    <cellStyle name="Input [yellow] 2 3 2 6" xfId="11484"/>
    <cellStyle name="Input [yellow] 2 3 2 6 2" xfId="11485"/>
    <cellStyle name="Input [yellow] 2 3 2 6 3" xfId="11486"/>
    <cellStyle name="Input [yellow] 2 3 2 7" xfId="11487"/>
    <cellStyle name="Input [yellow] 2 3 2 8" xfId="11488"/>
    <cellStyle name="Input [yellow] 2 3 3" xfId="11489"/>
    <cellStyle name="Input [yellow] 2 3 3 2" xfId="11490"/>
    <cellStyle name="Input [yellow] 2 3 3 2 2" xfId="11491"/>
    <cellStyle name="Input [yellow] 2 3 3 2 3" xfId="11492"/>
    <cellStyle name="Input [yellow] 2 3 3 3" xfId="11493"/>
    <cellStyle name="Input [yellow] 2 3 3 4" xfId="11494"/>
    <cellStyle name="Input [yellow] 2 3 4" xfId="11495"/>
    <cellStyle name="Input [yellow] 2 3 4 2" xfId="11496"/>
    <cellStyle name="Input [yellow] 2 3 4 2 2" xfId="11497"/>
    <cellStyle name="Input [yellow] 2 3 4 2 3" xfId="11498"/>
    <cellStyle name="Input [yellow] 2 3 4 3" xfId="11499"/>
    <cellStyle name="Input [yellow] 2 3 4 4" xfId="11500"/>
    <cellStyle name="Input [yellow] 2 3 5" xfId="11501"/>
    <cellStyle name="Input [yellow] 2 3 5 2" xfId="11502"/>
    <cellStyle name="Input [yellow] 2 3 5 2 2" xfId="11503"/>
    <cellStyle name="Input [yellow] 2 3 5 2 3" xfId="11504"/>
    <cellStyle name="Input [yellow] 2 3 5 3" xfId="11505"/>
    <cellStyle name="Input [yellow] 2 3 5 4" xfId="11506"/>
    <cellStyle name="Input [yellow] 2 3 6" xfId="11507"/>
    <cellStyle name="Input [yellow] 2 3 6 2" xfId="11508"/>
    <cellStyle name="Input [yellow] 2 3 6 2 2" xfId="11509"/>
    <cellStyle name="Input [yellow] 2 3 6 2 3" xfId="11510"/>
    <cellStyle name="Input [yellow] 2 3 6 3" xfId="11511"/>
    <cellStyle name="Input [yellow] 2 3 6 4" xfId="11512"/>
    <cellStyle name="Input [yellow] 2 3 7" xfId="11513"/>
    <cellStyle name="Input [yellow] 2 3 7 2" xfId="11514"/>
    <cellStyle name="Input [yellow] 2 3 7 3" xfId="11515"/>
    <cellStyle name="Input [yellow] 2 3 8" xfId="11516"/>
    <cellStyle name="Input [yellow] 2 3 9" xfId="11517"/>
    <cellStyle name="Input [yellow] 2 4" xfId="11518"/>
    <cellStyle name="Input [yellow] 2 4 2" xfId="11519"/>
    <cellStyle name="Input [yellow] 2 4 2 2" xfId="11520"/>
    <cellStyle name="Input [yellow] 2 4 2 3" xfId="11521"/>
    <cellStyle name="Input [yellow] 2 4 3" xfId="11522"/>
    <cellStyle name="Input [yellow] 2 4 4" xfId="11523"/>
    <cellStyle name="Input [yellow] 2 5" xfId="11524"/>
    <cellStyle name="Input [yellow] 2 5 2" xfId="11525"/>
    <cellStyle name="Input [yellow] 2 5 2 2" xfId="11526"/>
    <cellStyle name="Input [yellow] 2 5 2 3" xfId="11527"/>
    <cellStyle name="Input [yellow] 2 5 3" xfId="11528"/>
    <cellStyle name="Input [yellow] 2 5 4" xfId="11529"/>
    <cellStyle name="Input [yellow] 3" xfId="11530"/>
    <cellStyle name="Input [yellow] 3 2" xfId="11531"/>
    <cellStyle name="Input [yellow] 3 2 2" xfId="11532"/>
    <cellStyle name="Input [yellow] 3 2 2 2" xfId="11533"/>
    <cellStyle name="Input [yellow] 3 2 2 2 2" xfId="11534"/>
    <cellStyle name="Input [yellow] 3 2 2 2 2 2" xfId="11535"/>
    <cellStyle name="Input [yellow] 3 2 2 2 2 3" xfId="11536"/>
    <cellStyle name="Input [yellow] 3 2 2 2 3" xfId="11537"/>
    <cellStyle name="Input [yellow] 3 2 2 2 4" xfId="11538"/>
    <cellStyle name="Input [yellow] 3 2 2 3" xfId="11539"/>
    <cellStyle name="Input [yellow] 3 2 2 3 2" xfId="11540"/>
    <cellStyle name="Input [yellow] 3 2 2 3 2 2" xfId="11541"/>
    <cellStyle name="Input [yellow] 3 2 2 3 2 3" xfId="11542"/>
    <cellStyle name="Input [yellow] 3 2 2 3 3" xfId="11543"/>
    <cellStyle name="Input [yellow] 3 2 2 3 4" xfId="11544"/>
    <cellStyle name="Input [yellow] 3 2 2 4" xfId="11545"/>
    <cellStyle name="Input [yellow] 3 2 2 4 2" xfId="11546"/>
    <cellStyle name="Input [yellow] 3 2 2 4 2 2" xfId="11547"/>
    <cellStyle name="Input [yellow] 3 2 2 4 2 3" xfId="11548"/>
    <cellStyle name="Input [yellow] 3 2 2 4 3" xfId="11549"/>
    <cellStyle name="Input [yellow] 3 2 2 4 4" xfId="11550"/>
    <cellStyle name="Input [yellow] 3 2 2 5" xfId="11551"/>
    <cellStyle name="Input [yellow] 3 2 2 5 2" xfId="11552"/>
    <cellStyle name="Input [yellow] 3 2 2 5 2 2" xfId="11553"/>
    <cellStyle name="Input [yellow] 3 2 2 5 2 3" xfId="11554"/>
    <cellStyle name="Input [yellow] 3 2 2 5 3" xfId="11555"/>
    <cellStyle name="Input [yellow] 3 2 2 5 4" xfId="11556"/>
    <cellStyle name="Input [yellow] 3 2 2 6" xfId="11557"/>
    <cellStyle name="Input [yellow] 3 2 2 6 2" xfId="11558"/>
    <cellStyle name="Input [yellow] 3 2 2 6 3" xfId="11559"/>
    <cellStyle name="Input [yellow] 3 2 2 7" xfId="11560"/>
    <cellStyle name="Input [yellow] 3 2 2 8" xfId="11561"/>
    <cellStyle name="Input [yellow] 3 3" xfId="11562"/>
    <cellStyle name="Input [yellow] 3 3 2" xfId="11563"/>
    <cellStyle name="Input [yellow] 3 3 2 2" xfId="11564"/>
    <cellStyle name="Input [yellow] 3 3 2 2 2" xfId="11565"/>
    <cellStyle name="Input [yellow] 3 3 2 2 2 2" xfId="11566"/>
    <cellStyle name="Input [yellow] 3 3 2 2 2 3" xfId="11567"/>
    <cellStyle name="Input [yellow] 3 3 2 2 3" xfId="11568"/>
    <cellStyle name="Input [yellow] 3 3 2 2 4" xfId="11569"/>
    <cellStyle name="Input [yellow] 3 3 2 3" xfId="11570"/>
    <cellStyle name="Input [yellow] 3 3 2 3 2" xfId="11571"/>
    <cellStyle name="Input [yellow] 3 3 2 3 2 2" xfId="11572"/>
    <cellStyle name="Input [yellow] 3 3 2 3 2 3" xfId="11573"/>
    <cellStyle name="Input [yellow] 3 3 2 3 3" xfId="11574"/>
    <cellStyle name="Input [yellow] 3 3 2 3 4" xfId="11575"/>
    <cellStyle name="Input [yellow] 3 3 2 4" xfId="11576"/>
    <cellStyle name="Input [yellow] 3 3 2 4 2" xfId="11577"/>
    <cellStyle name="Input [yellow] 3 3 2 4 2 2" xfId="11578"/>
    <cellStyle name="Input [yellow] 3 3 2 4 2 3" xfId="11579"/>
    <cellStyle name="Input [yellow] 3 3 2 4 3" xfId="11580"/>
    <cellStyle name="Input [yellow] 3 3 2 4 4" xfId="11581"/>
    <cellStyle name="Input [yellow] 3 3 2 5" xfId="11582"/>
    <cellStyle name="Input [yellow] 3 3 2 5 2" xfId="11583"/>
    <cellStyle name="Input [yellow] 3 3 2 5 2 2" xfId="11584"/>
    <cellStyle name="Input [yellow] 3 3 2 5 2 3" xfId="11585"/>
    <cellStyle name="Input [yellow] 3 3 2 5 3" xfId="11586"/>
    <cellStyle name="Input [yellow] 3 3 2 5 4" xfId="11587"/>
    <cellStyle name="Input [yellow] 3 3 2 6" xfId="11588"/>
    <cellStyle name="Input [yellow] 3 3 2 6 2" xfId="11589"/>
    <cellStyle name="Input [yellow] 3 3 2 6 3" xfId="11590"/>
    <cellStyle name="Input [yellow] 3 3 2 7" xfId="11591"/>
    <cellStyle name="Input [yellow] 3 3 2 8" xfId="11592"/>
    <cellStyle name="Input [yellow] 3 3 3" xfId="11593"/>
    <cellStyle name="Input [yellow] 3 3 3 2" xfId="11594"/>
    <cellStyle name="Input [yellow] 3 3 3 2 2" xfId="11595"/>
    <cellStyle name="Input [yellow] 3 3 3 2 3" xfId="11596"/>
    <cellStyle name="Input [yellow] 3 3 3 3" xfId="11597"/>
    <cellStyle name="Input [yellow] 3 3 3 4" xfId="11598"/>
    <cellStyle name="Input [yellow] 3 3 4" xfId="11599"/>
    <cellStyle name="Input [yellow] 3 3 4 2" xfId="11600"/>
    <cellStyle name="Input [yellow] 3 3 4 2 2" xfId="11601"/>
    <cellStyle name="Input [yellow] 3 3 4 2 3" xfId="11602"/>
    <cellStyle name="Input [yellow] 3 3 4 3" xfId="11603"/>
    <cellStyle name="Input [yellow] 3 3 4 4" xfId="11604"/>
    <cellStyle name="Input [yellow] 3 3 5" xfId="11605"/>
    <cellStyle name="Input [yellow] 3 3 5 2" xfId="11606"/>
    <cellStyle name="Input [yellow] 3 3 5 2 2" xfId="11607"/>
    <cellStyle name="Input [yellow] 3 3 5 2 3" xfId="11608"/>
    <cellStyle name="Input [yellow] 3 3 5 3" xfId="11609"/>
    <cellStyle name="Input [yellow] 3 3 5 4" xfId="11610"/>
    <cellStyle name="Input [yellow] 3 3 6" xfId="11611"/>
    <cellStyle name="Input [yellow] 3 3 6 2" xfId="11612"/>
    <cellStyle name="Input [yellow] 3 3 6 2 2" xfId="11613"/>
    <cellStyle name="Input [yellow] 3 3 6 2 3" xfId="11614"/>
    <cellStyle name="Input [yellow] 3 3 6 3" xfId="11615"/>
    <cellStyle name="Input [yellow] 3 3 6 4" xfId="11616"/>
    <cellStyle name="Input [yellow] 3 3 7" xfId="11617"/>
    <cellStyle name="Input [yellow] 3 3 7 2" xfId="11618"/>
    <cellStyle name="Input [yellow] 3 3 7 3" xfId="11619"/>
    <cellStyle name="Input [yellow] 3 3 8" xfId="11620"/>
    <cellStyle name="Input [yellow] 3 3 9" xfId="11621"/>
    <cellStyle name="Input [yellow] 3 4" xfId="11622"/>
    <cellStyle name="Input [yellow] 3 4 2" xfId="11623"/>
    <cellStyle name="Input [yellow] 3 4 2 2" xfId="11624"/>
    <cellStyle name="Input [yellow] 3 4 2 3" xfId="11625"/>
    <cellStyle name="Input [yellow] 3 4 3" xfId="11626"/>
    <cellStyle name="Input [yellow] 3 4 4" xfId="11627"/>
    <cellStyle name="Input [yellow] 3 5" xfId="11628"/>
    <cellStyle name="Input [yellow] 3 5 2" xfId="11629"/>
    <cellStyle name="Input [yellow] 3 5 2 2" xfId="11630"/>
    <cellStyle name="Input [yellow] 3 5 2 3" xfId="11631"/>
    <cellStyle name="Input [yellow] 3 5 3" xfId="11632"/>
    <cellStyle name="Input [yellow] 3 5 4" xfId="11633"/>
    <cellStyle name="Input 10" xfId="11634"/>
    <cellStyle name="Input 10 2" xfId="17567"/>
    <cellStyle name="Input 10 3" xfId="17237"/>
    <cellStyle name="Input 11" xfId="11635"/>
    <cellStyle name="Input 11 2" xfId="17568"/>
    <cellStyle name="Input 11 3" xfId="17236"/>
    <cellStyle name="Input 12" xfId="11636"/>
    <cellStyle name="Input 12 2" xfId="17569"/>
    <cellStyle name="Input 12 3" xfId="17235"/>
    <cellStyle name="Input 13" xfId="11637"/>
    <cellStyle name="Input 13 2" xfId="17570"/>
    <cellStyle name="Input 13 3" xfId="17234"/>
    <cellStyle name="Input 14" xfId="11638"/>
    <cellStyle name="Input 14 2" xfId="17571"/>
    <cellStyle name="Input 14 3" xfId="17233"/>
    <cellStyle name="Input 15" xfId="11639"/>
    <cellStyle name="Input 15 2" xfId="17572"/>
    <cellStyle name="Input 15 3" xfId="17232"/>
    <cellStyle name="Input 16" xfId="11640"/>
    <cellStyle name="Input 16 2" xfId="17573"/>
    <cellStyle name="Input 16 3" xfId="17231"/>
    <cellStyle name="Input 17" xfId="11641"/>
    <cellStyle name="Input 17 2" xfId="17574"/>
    <cellStyle name="Input 17 3" xfId="17230"/>
    <cellStyle name="Input 18" xfId="11642"/>
    <cellStyle name="Input 18 2" xfId="17575"/>
    <cellStyle name="Input 18 3" xfId="17229"/>
    <cellStyle name="Input 19" xfId="11643"/>
    <cellStyle name="Input 19 2" xfId="17576"/>
    <cellStyle name="Input 19 3" xfId="17228"/>
    <cellStyle name="Input 2" xfId="11644"/>
    <cellStyle name="Input 2 2" xfId="17577"/>
    <cellStyle name="Input 2 3" xfId="17227"/>
    <cellStyle name="Input 20" xfId="11645"/>
    <cellStyle name="Input 20 2" xfId="17578"/>
    <cellStyle name="Input 20 3" xfId="17226"/>
    <cellStyle name="Input 21" xfId="11646"/>
    <cellStyle name="Input 21 2" xfId="17579"/>
    <cellStyle name="Input 21 3" xfId="17225"/>
    <cellStyle name="Input 22" xfId="11647"/>
    <cellStyle name="Input 22 2" xfId="17580"/>
    <cellStyle name="Input 22 3" xfId="17224"/>
    <cellStyle name="Input 23" xfId="11648"/>
    <cellStyle name="Input 23 2" xfId="17581"/>
    <cellStyle name="Input 23 3" xfId="17223"/>
    <cellStyle name="Input 24" xfId="11649"/>
    <cellStyle name="Input 24 2" xfId="17582"/>
    <cellStyle name="Input 24 3" xfId="17222"/>
    <cellStyle name="Input 25" xfId="11650"/>
    <cellStyle name="Input 25 2" xfId="17583"/>
    <cellStyle name="Input 25 3" xfId="17221"/>
    <cellStyle name="Input 26" xfId="11651"/>
    <cellStyle name="Input 26 2" xfId="17584"/>
    <cellStyle name="Input 26 3" xfId="17220"/>
    <cellStyle name="Input 27" xfId="11652"/>
    <cellStyle name="Input 27 2" xfId="17585"/>
    <cellStyle name="Input 27 3" xfId="17219"/>
    <cellStyle name="Input 28" xfId="11653"/>
    <cellStyle name="Input 28 2" xfId="17586"/>
    <cellStyle name="Input 28 3" xfId="17218"/>
    <cellStyle name="Input 29" xfId="11654"/>
    <cellStyle name="Input 29 2" xfId="17587"/>
    <cellStyle name="Input 29 3" xfId="17217"/>
    <cellStyle name="Input 3" xfId="11655"/>
    <cellStyle name="Input 3 2" xfId="17588"/>
    <cellStyle name="Input 3 3" xfId="17216"/>
    <cellStyle name="Input 30" xfId="11656"/>
    <cellStyle name="Input 30 2" xfId="17589"/>
    <cellStyle name="Input 30 3" xfId="17215"/>
    <cellStyle name="Input 31" xfId="11657"/>
    <cellStyle name="Input 31 2" xfId="17590"/>
    <cellStyle name="Input 31 3" xfId="17214"/>
    <cellStyle name="Input 32" xfId="17564"/>
    <cellStyle name="Input 33" xfId="17238"/>
    <cellStyle name="Input 34" xfId="17565"/>
    <cellStyle name="Input 35" xfId="17399"/>
    <cellStyle name="Input 36" xfId="17566"/>
    <cellStyle name="Input 4" xfId="11658"/>
    <cellStyle name="Input 4 2" xfId="17591"/>
    <cellStyle name="Input 4 3" xfId="17213"/>
    <cellStyle name="Input 5" xfId="11659"/>
    <cellStyle name="Input 5 2" xfId="17592"/>
    <cellStyle name="Input 5 3" xfId="17212"/>
    <cellStyle name="Input 6" xfId="11660"/>
    <cellStyle name="Input 6 2" xfId="17593"/>
    <cellStyle name="Input 6 3" xfId="17211"/>
    <cellStyle name="Input 7" xfId="11661"/>
    <cellStyle name="Input 7 2" xfId="17594"/>
    <cellStyle name="Input 7 3" xfId="17210"/>
    <cellStyle name="Input 8" xfId="11662"/>
    <cellStyle name="Input 8 2" xfId="17595"/>
    <cellStyle name="Input 8 3" xfId="17209"/>
    <cellStyle name="Input 9" xfId="11663"/>
    <cellStyle name="Input 9 2" xfId="17596"/>
    <cellStyle name="Input 9 3" xfId="17208"/>
    <cellStyle name="_x0001__x0002_ĵĵ_x0007__x0009_ĵĵ_x000d__x000d_ƨƬ_x0001__x0002_ƨƬ_x0007__x000d_ǒǓ_x0009__x000d_ǜǜ_x000d__x000d_ǪǪ_x0007__x0007__x0005__x0005__x0010__x0001_ဠ" xfId="11664"/>
    <cellStyle name="Komma [0]_BINV" xfId="11665"/>
    <cellStyle name="Komma_BINV" xfId="11666"/>
    <cellStyle name="Link Currency (0)" xfId="11667"/>
    <cellStyle name="Link Currency (2)" xfId="11668"/>
    <cellStyle name="Link Units (0)" xfId="11669"/>
    <cellStyle name="Link Units (1)" xfId="11670"/>
    <cellStyle name="Link Units (2)" xfId="11671"/>
    <cellStyle name="Linked Cell" xfId="11672"/>
    <cellStyle name="ŀ䅀؀ŀŀ䅀؀ŀŀ䅀؀ŀŀ䅀؀ŀŀ䅀؀ŀŀ䅀؀ŀŀ䅀؀ŀŀ䅀؀ŀŀ䅀؀ŀ฀䅀؀฀฀䅀؀฀฀䅀؀฀฀䅀؀฀฀䅀؀฀฀䅀؀฀฀䅀؀฀฀䅀؀฀฀䅀؀฀฀䅀؀฀฀䁀" xfId="11673"/>
    <cellStyle name="ŀ䅀؀ŀŀ䅀؀ŀŀ䅀؀ŀŀ䅀؀ŀŀ䅀؀ŀ฀䅀؀฀฀䅀؀฀฀䅀؀฀฀䅀؀฀฀䅀؀฀฀䅀؀฀฀䅀؀฀฀䅀؀฀฀䅀؀฀฀䅀؀฀฀䁀" xfId="11674"/>
    <cellStyle name="MARQ" xfId="11675"/>
    <cellStyle name="měny_Copy of zdroj" xfId="11676"/>
    <cellStyle name="Midtitle" xfId="11677"/>
    <cellStyle name="Migliaia (0)_1320 NX" xfId="11678"/>
    <cellStyle name="Migliaia_1320 NX" xfId="11679"/>
    <cellStyle name="Millares [0]_DEVISCAN" xfId="11680"/>
    <cellStyle name="Milliers [0]_399GC10" xfId="11681"/>
    <cellStyle name="Milliers_399GC10" xfId="11682"/>
    <cellStyle name="Model" xfId="11683"/>
    <cellStyle name="Mon?aire [0]_399GC10" xfId="11684"/>
    <cellStyle name="Mon?aire_399GC10" xfId="11685"/>
    <cellStyle name="MS Proofing Tools" xfId="11686"/>
    <cellStyle name="Neutral" xfId="11687"/>
    <cellStyle name="no dec" xfId="11688"/>
    <cellStyle name="nohs" xfId="11689"/>
    <cellStyle name="normal" xfId="11690"/>
    <cellStyle name="Normal - Style1" xfId="11691"/>
    <cellStyle name="Normal - Style1 2" xfId="11692"/>
    <cellStyle name="Normal - Style2" xfId="11693"/>
    <cellStyle name="Normal - Style3" xfId="11694"/>
    <cellStyle name="Normal - Style4" xfId="11695"/>
    <cellStyle name="Normal - Style5" xfId="11696"/>
    <cellStyle name="Normal - Style6" xfId="11697"/>
    <cellStyle name="Normal - Style7" xfId="11698"/>
    <cellStyle name="Normal - Style8" xfId="11699"/>
    <cellStyle name="Normal - 유형1" xfId="11700"/>
    <cellStyle name="normal 2" xfId="11701"/>
    <cellStyle name="Normal_ SG&amp;A Bridge" xfId="11702"/>
    <cellStyle name="Normale_1320 NX" xfId="11703"/>
    <cellStyle name="normální_Copy of zdroj" xfId="11704"/>
    <cellStyle name="Noroal_ SG&amp;A Bridge " xfId="11705"/>
    <cellStyle name="Note" xfId="11706"/>
    <cellStyle name="Note 2" xfId="11707"/>
    <cellStyle name="Note 2 2" xfId="17598"/>
    <cellStyle name="Note 2 3" xfId="17206"/>
    <cellStyle name="Note 3" xfId="11708"/>
    <cellStyle name="Note 3 2" xfId="17599"/>
    <cellStyle name="Note 3 3" xfId="17205"/>
    <cellStyle name="Note 4" xfId="17597"/>
    <cellStyle name="Note 5" xfId="17207"/>
    <cellStyle name="NUM_" xfId="11709"/>
    <cellStyle name="Œ…?æ맖?e [0.00]_guyan" xfId="11710"/>
    <cellStyle name="Œ…?æ맖?e_guyan" xfId="11711"/>
    <cellStyle name="oft Excel]_x000d__x000a_Comment=The open=/f lines load custom functions into the Paste Function list._x000d__x000a_Maximized=1_x000d__x000a_AutoFormat=" xfId="11712"/>
    <cellStyle name="oft Excel]_x000d__x000a_Comment=The open=/f lines load custom functions into the Paste Function list._x000d__x000a_Maximized=3_x000d__x000a_AutoFormat=" xfId="11713"/>
    <cellStyle name="oh" xfId="11714"/>
    <cellStyle name="Output" xfId="11715"/>
    <cellStyle name="Output 2" xfId="11716"/>
    <cellStyle name="Output 2 2" xfId="17601"/>
    <cellStyle name="Output 2 3" xfId="17203"/>
    <cellStyle name="Output 3" xfId="11717"/>
    <cellStyle name="Output 3 2" xfId="17602"/>
    <cellStyle name="Output 3 3" xfId="17202"/>
    <cellStyle name="Output 4" xfId="17600"/>
    <cellStyle name="Output 5" xfId="17204"/>
    <cellStyle name="Percent" xfId="11718"/>
    <cellStyle name="Percent [0]" xfId="11719"/>
    <cellStyle name="Percent [00]" xfId="11720"/>
    <cellStyle name="Percent [2]" xfId="11721"/>
    <cellStyle name="Percent_!1공구구조물내역서적용수량" xfId="11722"/>
    <cellStyle name="Pourcentage_TEMPTRAN" xfId="11723"/>
    <cellStyle name="PrePop Currency (0)" xfId="11724"/>
    <cellStyle name="PrePop Currency (2)" xfId="11725"/>
    <cellStyle name="PrePop Units (0)" xfId="11726"/>
    <cellStyle name="PrePop Units (1)" xfId="11727"/>
    <cellStyle name="PrePop Units (2)" xfId="11728"/>
    <cellStyle name="Procent_BINV" xfId="11729"/>
    <cellStyle name="Qté calculées" xfId="11730"/>
    <cellStyle name="Qté calculées 2" xfId="11731"/>
    <cellStyle name="Qté calculées 2 2" xfId="11732"/>
    <cellStyle name="Qté calculées 2 2 2" xfId="11733"/>
    <cellStyle name="Qté calculées 2 2 2 2" xfId="11734"/>
    <cellStyle name="Qté calculées 2 2 2 2 2" xfId="11735"/>
    <cellStyle name="Qté calculées 2 2 2 2 2 2" xfId="11736"/>
    <cellStyle name="Qté calculées 2 2 2 2 2 3" xfId="11737"/>
    <cellStyle name="Qté calculées 2 2 2 2 3" xfId="11738"/>
    <cellStyle name="Qté calculées 2 2 2 2 4" xfId="11739"/>
    <cellStyle name="Qté calculées 2 2 2 3" xfId="11740"/>
    <cellStyle name="Qté calculées 2 2 2 3 2" xfId="11741"/>
    <cellStyle name="Qté calculées 2 2 2 3 2 2" xfId="11742"/>
    <cellStyle name="Qté calculées 2 2 2 3 2 3" xfId="11743"/>
    <cellStyle name="Qté calculées 2 2 2 3 3" xfId="11744"/>
    <cellStyle name="Qté calculées 2 2 2 3 4" xfId="11745"/>
    <cellStyle name="Qté calculées 2 2 2 4" xfId="11746"/>
    <cellStyle name="Qté calculées 2 2 2 4 2" xfId="11747"/>
    <cellStyle name="Qté calculées 2 2 2 4 2 2" xfId="11748"/>
    <cellStyle name="Qté calculées 2 2 2 4 2 3" xfId="11749"/>
    <cellStyle name="Qté calculées 2 2 2 4 3" xfId="11750"/>
    <cellStyle name="Qté calculées 2 2 2 4 4" xfId="11751"/>
    <cellStyle name="Qté calculées 2 2 2 5" xfId="11752"/>
    <cellStyle name="Qté calculées 2 2 2 5 2" xfId="11753"/>
    <cellStyle name="Qté calculées 2 2 2 5 2 2" xfId="11754"/>
    <cellStyle name="Qté calculées 2 2 2 5 2 3" xfId="11755"/>
    <cellStyle name="Qté calculées 2 2 2 5 3" xfId="11756"/>
    <cellStyle name="Qté calculées 2 2 2 5 4" xfId="11757"/>
    <cellStyle name="Qté calculées 2 2 2 6" xfId="11758"/>
    <cellStyle name="Qté calculées 2 2 2 6 2" xfId="11759"/>
    <cellStyle name="Qté calculées 2 2 2 6 3" xfId="11760"/>
    <cellStyle name="Qté calculées 2 2 2 7" xfId="11761"/>
    <cellStyle name="Qté calculées 2 2 2 8" xfId="11762"/>
    <cellStyle name="Qté calculées 2 3" xfId="11763"/>
    <cellStyle name="Qté calculées 2 3 2" xfId="11764"/>
    <cellStyle name="Qté calculées 2 3 2 2" xfId="11765"/>
    <cellStyle name="Qté calculées 2 3 2 2 2" xfId="11766"/>
    <cellStyle name="Qté calculées 2 3 2 2 2 2" xfId="11767"/>
    <cellStyle name="Qté calculées 2 3 2 2 2 3" xfId="11768"/>
    <cellStyle name="Qté calculées 2 3 2 2 3" xfId="11769"/>
    <cellStyle name="Qté calculées 2 3 2 2 4" xfId="11770"/>
    <cellStyle name="Qté calculées 2 3 2 3" xfId="11771"/>
    <cellStyle name="Qté calculées 2 3 2 3 2" xfId="11772"/>
    <cellStyle name="Qté calculées 2 3 2 3 2 2" xfId="11773"/>
    <cellStyle name="Qté calculées 2 3 2 3 2 3" xfId="11774"/>
    <cellStyle name="Qté calculées 2 3 2 3 3" xfId="11775"/>
    <cellStyle name="Qté calculées 2 3 2 3 4" xfId="11776"/>
    <cellStyle name="Qté calculées 2 3 2 4" xfId="11777"/>
    <cellStyle name="Qté calculées 2 3 2 4 2" xfId="11778"/>
    <cellStyle name="Qté calculées 2 3 2 4 2 2" xfId="11779"/>
    <cellStyle name="Qté calculées 2 3 2 4 2 3" xfId="11780"/>
    <cellStyle name="Qté calculées 2 3 2 4 3" xfId="11781"/>
    <cellStyle name="Qté calculées 2 3 2 4 4" xfId="11782"/>
    <cellStyle name="Qté calculées 2 3 2 5" xfId="11783"/>
    <cellStyle name="Qté calculées 2 3 2 5 2" xfId="11784"/>
    <cellStyle name="Qté calculées 2 3 2 5 2 2" xfId="11785"/>
    <cellStyle name="Qté calculées 2 3 2 5 2 3" xfId="11786"/>
    <cellStyle name="Qté calculées 2 3 2 5 3" xfId="11787"/>
    <cellStyle name="Qté calculées 2 3 2 5 4" xfId="11788"/>
    <cellStyle name="Qté calculées 2 3 2 6" xfId="11789"/>
    <cellStyle name="Qté calculées 2 3 2 6 2" xfId="11790"/>
    <cellStyle name="Qté calculées 2 3 2 6 3" xfId="11791"/>
    <cellStyle name="Qté calculées 2 3 2 7" xfId="11792"/>
    <cellStyle name="Qté calculées 2 3 2 8" xfId="11793"/>
    <cellStyle name="Qté calculées 2 3 3" xfId="11794"/>
    <cellStyle name="Qté calculées 2 3 3 2" xfId="11795"/>
    <cellStyle name="Qté calculées 2 3 3 2 2" xfId="11796"/>
    <cellStyle name="Qté calculées 2 3 3 2 3" xfId="11797"/>
    <cellStyle name="Qté calculées 2 3 3 3" xfId="11798"/>
    <cellStyle name="Qté calculées 2 3 3 4" xfId="11799"/>
    <cellStyle name="Qté calculées 2 3 4" xfId="11800"/>
    <cellStyle name="Qté calculées 2 3 4 2" xfId="11801"/>
    <cellStyle name="Qté calculées 2 3 4 2 2" xfId="11802"/>
    <cellStyle name="Qté calculées 2 3 4 2 3" xfId="11803"/>
    <cellStyle name="Qté calculées 2 3 4 3" xfId="11804"/>
    <cellStyle name="Qté calculées 2 3 4 4" xfId="11805"/>
    <cellStyle name="Qté calculées 2 3 5" xfId="11806"/>
    <cellStyle name="Qté calculées 2 3 5 2" xfId="11807"/>
    <cellStyle name="Qté calculées 2 3 5 2 2" xfId="11808"/>
    <cellStyle name="Qté calculées 2 3 5 2 3" xfId="11809"/>
    <cellStyle name="Qté calculées 2 3 5 3" xfId="11810"/>
    <cellStyle name="Qté calculées 2 3 5 4" xfId="11811"/>
    <cellStyle name="Qté calculées 2 3 6" xfId="11812"/>
    <cellStyle name="Qté calculées 2 3 6 2" xfId="11813"/>
    <cellStyle name="Qté calculées 2 3 6 2 2" xfId="11814"/>
    <cellStyle name="Qté calculées 2 3 6 2 3" xfId="11815"/>
    <cellStyle name="Qté calculées 2 3 6 3" xfId="11816"/>
    <cellStyle name="Qté calculées 2 3 6 4" xfId="11817"/>
    <cellStyle name="Qté calculées 2 3 7" xfId="11818"/>
    <cellStyle name="Qté calculées 2 3 7 2" xfId="11819"/>
    <cellStyle name="Qté calculées 2 3 7 3" xfId="11820"/>
    <cellStyle name="Qté calculées 2 3 8" xfId="11821"/>
    <cellStyle name="Qté calculées 2 3 9" xfId="11822"/>
    <cellStyle name="Qté calculées 2 4" xfId="11823"/>
    <cellStyle name="Qté calculées 2 4 2" xfId="11824"/>
    <cellStyle name="Qté calculées 2 4 2 2" xfId="11825"/>
    <cellStyle name="Qté calculées 2 4 2 3" xfId="11826"/>
    <cellStyle name="Qté calculées 2 4 3" xfId="11827"/>
    <cellStyle name="Qté calculées 2 4 4" xfId="11828"/>
    <cellStyle name="Qté calculées 2 5" xfId="11829"/>
    <cellStyle name="Qté calculées 2 5 2" xfId="11830"/>
    <cellStyle name="Qté calculées 2 5 2 2" xfId="11831"/>
    <cellStyle name="Qté calculées 2 5 2 3" xfId="11832"/>
    <cellStyle name="Qté calculées 2 5 3" xfId="11833"/>
    <cellStyle name="Qté calculées 2 5 4" xfId="11834"/>
    <cellStyle name="Qté calculées 3" xfId="11835"/>
    <cellStyle name="Qté calculées 3 2" xfId="11836"/>
    <cellStyle name="Qté calculées 3 2 2" xfId="11837"/>
    <cellStyle name="Qté calculées 3 2 2 2" xfId="11838"/>
    <cellStyle name="Qté calculées 3 2 2 2 2" xfId="11839"/>
    <cellStyle name="Qté calculées 3 2 2 2 2 2" xfId="11840"/>
    <cellStyle name="Qté calculées 3 2 2 2 2 3" xfId="11841"/>
    <cellStyle name="Qté calculées 3 2 2 2 3" xfId="11842"/>
    <cellStyle name="Qté calculées 3 2 2 2 4" xfId="11843"/>
    <cellStyle name="Qté calculées 3 2 2 3" xfId="11844"/>
    <cellStyle name="Qté calculées 3 2 2 3 2" xfId="11845"/>
    <cellStyle name="Qté calculées 3 2 2 3 2 2" xfId="11846"/>
    <cellStyle name="Qté calculées 3 2 2 3 2 3" xfId="11847"/>
    <cellStyle name="Qté calculées 3 2 2 3 3" xfId="11848"/>
    <cellStyle name="Qté calculées 3 2 2 3 4" xfId="11849"/>
    <cellStyle name="Qté calculées 3 2 2 4" xfId="11850"/>
    <cellStyle name="Qté calculées 3 2 2 4 2" xfId="11851"/>
    <cellStyle name="Qté calculées 3 2 2 4 2 2" xfId="11852"/>
    <cellStyle name="Qté calculées 3 2 2 4 2 3" xfId="11853"/>
    <cellStyle name="Qté calculées 3 2 2 4 3" xfId="11854"/>
    <cellStyle name="Qté calculées 3 2 2 4 4" xfId="11855"/>
    <cellStyle name="Qté calculées 3 2 2 5" xfId="11856"/>
    <cellStyle name="Qté calculées 3 2 2 5 2" xfId="11857"/>
    <cellStyle name="Qté calculées 3 2 2 5 2 2" xfId="11858"/>
    <cellStyle name="Qté calculées 3 2 2 5 2 3" xfId="11859"/>
    <cellStyle name="Qté calculées 3 2 2 5 3" xfId="11860"/>
    <cellStyle name="Qté calculées 3 2 2 5 4" xfId="11861"/>
    <cellStyle name="Qté calculées 3 2 2 6" xfId="11862"/>
    <cellStyle name="Qté calculées 3 2 2 6 2" xfId="11863"/>
    <cellStyle name="Qté calculées 3 2 2 6 3" xfId="11864"/>
    <cellStyle name="Qté calculées 3 2 2 7" xfId="11865"/>
    <cellStyle name="Qté calculées 3 2 2 8" xfId="11866"/>
    <cellStyle name="Qté calculées 3 3" xfId="11867"/>
    <cellStyle name="Qté calculées 3 3 2" xfId="11868"/>
    <cellStyle name="Qté calculées 3 3 2 2" xfId="11869"/>
    <cellStyle name="Qté calculées 3 3 2 2 2" xfId="11870"/>
    <cellStyle name="Qté calculées 3 3 2 2 2 2" xfId="11871"/>
    <cellStyle name="Qté calculées 3 3 2 2 2 3" xfId="11872"/>
    <cellStyle name="Qté calculées 3 3 2 2 3" xfId="11873"/>
    <cellStyle name="Qté calculées 3 3 2 2 4" xfId="11874"/>
    <cellStyle name="Qté calculées 3 3 2 3" xfId="11875"/>
    <cellStyle name="Qté calculées 3 3 2 3 2" xfId="11876"/>
    <cellStyle name="Qté calculées 3 3 2 3 2 2" xfId="11877"/>
    <cellStyle name="Qté calculées 3 3 2 3 2 3" xfId="11878"/>
    <cellStyle name="Qté calculées 3 3 2 3 3" xfId="11879"/>
    <cellStyle name="Qté calculées 3 3 2 3 4" xfId="11880"/>
    <cellStyle name="Qté calculées 3 3 2 4" xfId="11881"/>
    <cellStyle name="Qté calculées 3 3 2 4 2" xfId="11882"/>
    <cellStyle name="Qté calculées 3 3 2 4 2 2" xfId="11883"/>
    <cellStyle name="Qté calculées 3 3 2 4 2 3" xfId="11884"/>
    <cellStyle name="Qté calculées 3 3 2 4 3" xfId="11885"/>
    <cellStyle name="Qté calculées 3 3 2 4 4" xfId="11886"/>
    <cellStyle name="Qté calculées 3 3 2 5" xfId="11887"/>
    <cellStyle name="Qté calculées 3 3 2 5 2" xfId="11888"/>
    <cellStyle name="Qté calculées 3 3 2 5 2 2" xfId="11889"/>
    <cellStyle name="Qté calculées 3 3 2 5 2 3" xfId="11890"/>
    <cellStyle name="Qté calculées 3 3 2 5 3" xfId="11891"/>
    <cellStyle name="Qté calculées 3 3 2 5 4" xfId="11892"/>
    <cellStyle name="Qté calculées 3 3 2 6" xfId="11893"/>
    <cellStyle name="Qté calculées 3 3 2 6 2" xfId="11894"/>
    <cellStyle name="Qté calculées 3 3 2 6 3" xfId="11895"/>
    <cellStyle name="Qté calculées 3 3 2 7" xfId="11896"/>
    <cellStyle name="Qté calculées 3 3 2 8" xfId="11897"/>
    <cellStyle name="Qté calculées 3 3 3" xfId="11898"/>
    <cellStyle name="Qté calculées 3 3 3 2" xfId="11899"/>
    <cellStyle name="Qté calculées 3 3 3 2 2" xfId="11900"/>
    <cellStyle name="Qté calculées 3 3 3 2 3" xfId="11901"/>
    <cellStyle name="Qté calculées 3 3 3 3" xfId="11902"/>
    <cellStyle name="Qté calculées 3 3 3 4" xfId="11903"/>
    <cellStyle name="Qté calculées 3 3 4" xfId="11904"/>
    <cellStyle name="Qté calculées 3 3 4 2" xfId="11905"/>
    <cellStyle name="Qté calculées 3 3 4 2 2" xfId="11906"/>
    <cellStyle name="Qté calculées 3 3 4 2 3" xfId="11907"/>
    <cellStyle name="Qté calculées 3 3 4 3" xfId="11908"/>
    <cellStyle name="Qté calculées 3 3 4 4" xfId="11909"/>
    <cellStyle name="Qté calculées 3 3 5" xfId="11910"/>
    <cellStyle name="Qté calculées 3 3 5 2" xfId="11911"/>
    <cellStyle name="Qté calculées 3 3 5 2 2" xfId="11912"/>
    <cellStyle name="Qté calculées 3 3 5 2 3" xfId="11913"/>
    <cellStyle name="Qté calculées 3 3 5 3" xfId="11914"/>
    <cellStyle name="Qté calculées 3 3 5 4" xfId="11915"/>
    <cellStyle name="Qté calculées 3 3 6" xfId="11916"/>
    <cellStyle name="Qté calculées 3 3 6 2" xfId="11917"/>
    <cellStyle name="Qté calculées 3 3 6 2 2" xfId="11918"/>
    <cellStyle name="Qté calculées 3 3 6 2 3" xfId="11919"/>
    <cellStyle name="Qté calculées 3 3 6 3" xfId="11920"/>
    <cellStyle name="Qté calculées 3 3 6 4" xfId="11921"/>
    <cellStyle name="Qté calculées 3 3 7" xfId="11922"/>
    <cellStyle name="Qté calculées 3 3 7 2" xfId="11923"/>
    <cellStyle name="Qté calculées 3 3 7 3" xfId="11924"/>
    <cellStyle name="Qté calculées 3 3 8" xfId="11925"/>
    <cellStyle name="Qté calculées 3 3 9" xfId="11926"/>
    <cellStyle name="Qté calculées 3 4" xfId="11927"/>
    <cellStyle name="Qté calculées 3 4 2" xfId="11928"/>
    <cellStyle name="Qté calculées 3 4 2 2" xfId="11929"/>
    <cellStyle name="Qté calculées 3 4 2 3" xfId="11930"/>
    <cellStyle name="Qté calculées 3 4 3" xfId="11931"/>
    <cellStyle name="Qté calculées 3 4 4" xfId="11932"/>
    <cellStyle name="Qté calculées 3 5" xfId="11933"/>
    <cellStyle name="Qté calculées 3 5 2" xfId="11934"/>
    <cellStyle name="Qté calculées 3 5 2 2" xfId="11935"/>
    <cellStyle name="Qté calculées 3 5 2 3" xfId="11936"/>
    <cellStyle name="Qté calculées 3 5 3" xfId="11937"/>
    <cellStyle name="Qté calculées 3 5 4" xfId="11938"/>
    <cellStyle name="QTé entrées" xfId="11939"/>
    <cellStyle name="R_TITLE" xfId="11940"/>
    <cellStyle name="RevList" xfId="11941"/>
    <cellStyle name="roux_laroux" xfId="11942"/>
    <cellStyle name="SAPBEXaggData" xfId="11943"/>
    <cellStyle name="SAPBEXaggData 10" xfId="11944"/>
    <cellStyle name="SAPBEXaggData 10 2" xfId="11945"/>
    <cellStyle name="SAPBEXaggData 10 2 2" xfId="11946"/>
    <cellStyle name="SAPBEXaggData 10 2 2 2" xfId="17606"/>
    <cellStyle name="SAPBEXaggData 10 2 2 3" xfId="17198"/>
    <cellStyle name="SAPBEXaggData 10 2 3" xfId="11947"/>
    <cellStyle name="SAPBEXaggData 10 2 3 2" xfId="17607"/>
    <cellStyle name="SAPBEXaggData 10 2 3 3" xfId="17197"/>
    <cellStyle name="SAPBEXaggData 10 2 4" xfId="17605"/>
    <cellStyle name="SAPBEXaggData 10 2 5" xfId="17199"/>
    <cellStyle name="SAPBEXaggData 10 3" xfId="11948"/>
    <cellStyle name="SAPBEXaggData 10 3 2" xfId="17608"/>
    <cellStyle name="SAPBEXaggData 10 3 3" xfId="17196"/>
    <cellStyle name="SAPBEXaggData 10 4" xfId="11949"/>
    <cellStyle name="SAPBEXaggData 10 4 2" xfId="17609"/>
    <cellStyle name="SAPBEXaggData 10 4 3" xfId="17195"/>
    <cellStyle name="SAPBEXaggData 10 5" xfId="17604"/>
    <cellStyle name="SAPBEXaggData 10 6" xfId="17200"/>
    <cellStyle name="SAPBEXaggData 11" xfId="11950"/>
    <cellStyle name="SAPBEXaggData 11 2" xfId="11951"/>
    <cellStyle name="SAPBEXaggData 11 2 2" xfId="11952"/>
    <cellStyle name="SAPBEXaggData 11 2 2 2" xfId="17612"/>
    <cellStyle name="SAPBEXaggData 11 2 2 3" xfId="17192"/>
    <cellStyle name="SAPBEXaggData 11 2 3" xfId="11953"/>
    <cellStyle name="SAPBEXaggData 11 2 3 2" xfId="17613"/>
    <cellStyle name="SAPBEXaggData 11 2 3 3" xfId="17191"/>
    <cellStyle name="SAPBEXaggData 11 2 4" xfId="17611"/>
    <cellStyle name="SAPBEXaggData 11 2 5" xfId="17193"/>
    <cellStyle name="SAPBEXaggData 11 3" xfId="11954"/>
    <cellStyle name="SAPBEXaggData 11 3 2" xfId="17614"/>
    <cellStyle name="SAPBEXaggData 11 3 3" xfId="17190"/>
    <cellStyle name="SAPBEXaggData 11 4" xfId="11955"/>
    <cellStyle name="SAPBEXaggData 11 4 2" xfId="17615"/>
    <cellStyle name="SAPBEXaggData 11 4 3" xfId="17189"/>
    <cellStyle name="SAPBEXaggData 11 5" xfId="17610"/>
    <cellStyle name="SAPBEXaggData 11 6" xfId="17194"/>
    <cellStyle name="SAPBEXaggData 12" xfId="11956"/>
    <cellStyle name="SAPBEXaggData 12 2" xfId="11957"/>
    <cellStyle name="SAPBEXaggData 12 2 2" xfId="11958"/>
    <cellStyle name="SAPBEXaggData 12 2 2 2" xfId="17618"/>
    <cellStyle name="SAPBEXaggData 12 2 2 3" xfId="17186"/>
    <cellStyle name="SAPBEXaggData 12 2 3" xfId="11959"/>
    <cellStyle name="SAPBEXaggData 12 2 3 2" xfId="17619"/>
    <cellStyle name="SAPBEXaggData 12 2 3 3" xfId="17185"/>
    <cellStyle name="SAPBEXaggData 12 2 4" xfId="17617"/>
    <cellStyle name="SAPBEXaggData 12 2 5" xfId="17187"/>
    <cellStyle name="SAPBEXaggData 12 3" xfId="11960"/>
    <cellStyle name="SAPBEXaggData 12 3 2" xfId="17620"/>
    <cellStyle name="SAPBEXaggData 12 3 3" xfId="17184"/>
    <cellStyle name="SAPBEXaggData 12 4" xfId="11961"/>
    <cellStyle name="SAPBEXaggData 12 4 2" xfId="17621"/>
    <cellStyle name="SAPBEXaggData 12 4 3" xfId="17183"/>
    <cellStyle name="SAPBEXaggData 12 5" xfId="17616"/>
    <cellStyle name="SAPBEXaggData 12 6" xfId="17188"/>
    <cellStyle name="SAPBEXaggData 13" xfId="11962"/>
    <cellStyle name="SAPBEXaggData 13 2" xfId="11963"/>
    <cellStyle name="SAPBEXaggData 13 2 2" xfId="17623"/>
    <cellStyle name="SAPBEXaggData 13 2 3" xfId="17181"/>
    <cellStyle name="SAPBEXaggData 13 3" xfId="11964"/>
    <cellStyle name="SAPBEXaggData 13 3 2" xfId="17624"/>
    <cellStyle name="SAPBEXaggData 13 3 3" xfId="17180"/>
    <cellStyle name="SAPBEXaggData 13 4" xfId="17622"/>
    <cellStyle name="SAPBEXaggData 13 5" xfId="17182"/>
    <cellStyle name="SAPBEXaggData 14" xfId="11965"/>
    <cellStyle name="SAPBEXaggData 14 2" xfId="17625"/>
    <cellStyle name="SAPBEXaggData 14 3" xfId="17179"/>
    <cellStyle name="SAPBEXaggData 15" xfId="11966"/>
    <cellStyle name="SAPBEXaggData 15 2" xfId="17626"/>
    <cellStyle name="SAPBEXaggData 15 3" xfId="17178"/>
    <cellStyle name="SAPBEXaggData 16" xfId="17603"/>
    <cellStyle name="SAPBEXaggData 17" xfId="17201"/>
    <cellStyle name="SAPBEXaggData 2" xfId="11967"/>
    <cellStyle name="SAPBEXaggData 2 10" xfId="11968"/>
    <cellStyle name="SAPBEXaggData 2 10 2" xfId="17628"/>
    <cellStyle name="SAPBEXaggData 2 10 3" xfId="17176"/>
    <cellStyle name="SAPBEXaggData 2 11" xfId="11969"/>
    <cellStyle name="SAPBEXaggData 2 11 2" xfId="17629"/>
    <cellStyle name="SAPBEXaggData 2 11 3" xfId="17175"/>
    <cellStyle name="SAPBEXaggData 2 12" xfId="17627"/>
    <cellStyle name="SAPBEXaggData 2 13" xfId="17177"/>
    <cellStyle name="SAPBEXaggData 2 2" xfId="11970"/>
    <cellStyle name="SAPBEXaggData 2 2 10" xfId="11971"/>
    <cellStyle name="SAPBEXaggData 2 2 10 2" xfId="17631"/>
    <cellStyle name="SAPBEXaggData 2 2 10 3" xfId="17173"/>
    <cellStyle name="SAPBEXaggData 2 2 11" xfId="17630"/>
    <cellStyle name="SAPBEXaggData 2 2 12" xfId="17174"/>
    <cellStyle name="SAPBEXaggData 2 2 2" xfId="11972"/>
    <cellStyle name="SAPBEXaggData 2 2 2 10" xfId="17172"/>
    <cellStyle name="SAPBEXaggData 2 2 2 2" xfId="11973"/>
    <cellStyle name="SAPBEXaggData 2 2 2 2 2" xfId="11974"/>
    <cellStyle name="SAPBEXaggData 2 2 2 2 2 2" xfId="11975"/>
    <cellStyle name="SAPBEXaggData 2 2 2 2 2 2 2" xfId="17635"/>
    <cellStyle name="SAPBEXaggData 2 2 2 2 2 2 3" xfId="17169"/>
    <cellStyle name="SAPBEXaggData 2 2 2 2 2 3" xfId="11976"/>
    <cellStyle name="SAPBEXaggData 2 2 2 2 2 3 2" xfId="17636"/>
    <cellStyle name="SAPBEXaggData 2 2 2 2 2 3 3" xfId="17168"/>
    <cellStyle name="SAPBEXaggData 2 2 2 2 2 4" xfId="17634"/>
    <cellStyle name="SAPBEXaggData 2 2 2 2 2 5" xfId="17170"/>
    <cellStyle name="SAPBEXaggData 2 2 2 2 3" xfId="11977"/>
    <cellStyle name="SAPBEXaggData 2 2 2 2 3 2" xfId="17637"/>
    <cellStyle name="SAPBEXaggData 2 2 2 2 3 3" xfId="17167"/>
    <cellStyle name="SAPBEXaggData 2 2 2 2 4" xfId="11978"/>
    <cellStyle name="SAPBEXaggData 2 2 2 2 4 2" xfId="17638"/>
    <cellStyle name="SAPBEXaggData 2 2 2 2 4 3" xfId="17166"/>
    <cellStyle name="SAPBEXaggData 2 2 2 2 5" xfId="17633"/>
    <cellStyle name="SAPBEXaggData 2 2 2 2 6" xfId="17171"/>
    <cellStyle name="SAPBEXaggData 2 2 2 3" xfId="11979"/>
    <cellStyle name="SAPBEXaggData 2 2 2 3 2" xfId="11980"/>
    <cellStyle name="SAPBEXaggData 2 2 2 3 2 2" xfId="11981"/>
    <cellStyle name="SAPBEXaggData 2 2 2 3 2 2 2" xfId="17641"/>
    <cellStyle name="SAPBEXaggData 2 2 2 3 2 2 3" xfId="17163"/>
    <cellStyle name="SAPBEXaggData 2 2 2 3 2 3" xfId="11982"/>
    <cellStyle name="SAPBEXaggData 2 2 2 3 2 3 2" xfId="17642"/>
    <cellStyle name="SAPBEXaggData 2 2 2 3 2 3 3" xfId="17162"/>
    <cellStyle name="SAPBEXaggData 2 2 2 3 2 4" xfId="17640"/>
    <cellStyle name="SAPBEXaggData 2 2 2 3 2 5" xfId="17164"/>
    <cellStyle name="SAPBEXaggData 2 2 2 3 3" xfId="11983"/>
    <cellStyle name="SAPBEXaggData 2 2 2 3 3 2" xfId="17643"/>
    <cellStyle name="SAPBEXaggData 2 2 2 3 3 3" xfId="17161"/>
    <cellStyle name="SAPBEXaggData 2 2 2 3 4" xfId="11984"/>
    <cellStyle name="SAPBEXaggData 2 2 2 3 4 2" xfId="17644"/>
    <cellStyle name="SAPBEXaggData 2 2 2 3 4 3" xfId="17160"/>
    <cellStyle name="SAPBEXaggData 2 2 2 3 5" xfId="17639"/>
    <cellStyle name="SAPBEXaggData 2 2 2 3 6" xfId="17165"/>
    <cellStyle name="SAPBEXaggData 2 2 2 4" xfId="11985"/>
    <cellStyle name="SAPBEXaggData 2 2 2 4 2" xfId="11986"/>
    <cellStyle name="SAPBEXaggData 2 2 2 4 2 2" xfId="11987"/>
    <cellStyle name="SAPBEXaggData 2 2 2 4 2 2 2" xfId="17647"/>
    <cellStyle name="SAPBEXaggData 2 2 2 4 2 2 3" xfId="17157"/>
    <cellStyle name="SAPBEXaggData 2 2 2 4 2 3" xfId="11988"/>
    <cellStyle name="SAPBEXaggData 2 2 2 4 2 3 2" xfId="17648"/>
    <cellStyle name="SAPBEXaggData 2 2 2 4 2 3 3" xfId="17156"/>
    <cellStyle name="SAPBEXaggData 2 2 2 4 2 4" xfId="17646"/>
    <cellStyle name="SAPBEXaggData 2 2 2 4 2 5" xfId="17158"/>
    <cellStyle name="SAPBEXaggData 2 2 2 4 3" xfId="11989"/>
    <cellStyle name="SAPBEXaggData 2 2 2 4 3 2" xfId="17649"/>
    <cellStyle name="SAPBEXaggData 2 2 2 4 3 3" xfId="17155"/>
    <cellStyle name="SAPBEXaggData 2 2 2 4 4" xfId="11990"/>
    <cellStyle name="SAPBEXaggData 2 2 2 4 4 2" xfId="17650"/>
    <cellStyle name="SAPBEXaggData 2 2 2 4 4 3" xfId="17154"/>
    <cellStyle name="SAPBEXaggData 2 2 2 4 5" xfId="17645"/>
    <cellStyle name="SAPBEXaggData 2 2 2 4 6" xfId="17159"/>
    <cellStyle name="SAPBEXaggData 2 2 2 5" xfId="11991"/>
    <cellStyle name="SAPBEXaggData 2 2 2 5 2" xfId="11992"/>
    <cellStyle name="SAPBEXaggData 2 2 2 5 2 2" xfId="11993"/>
    <cellStyle name="SAPBEXaggData 2 2 2 5 2 2 2" xfId="17653"/>
    <cellStyle name="SAPBEXaggData 2 2 2 5 2 2 3" xfId="17151"/>
    <cellStyle name="SAPBEXaggData 2 2 2 5 2 3" xfId="11994"/>
    <cellStyle name="SAPBEXaggData 2 2 2 5 2 3 2" xfId="17654"/>
    <cellStyle name="SAPBEXaggData 2 2 2 5 2 3 3" xfId="17150"/>
    <cellStyle name="SAPBEXaggData 2 2 2 5 2 4" xfId="17652"/>
    <cellStyle name="SAPBEXaggData 2 2 2 5 2 5" xfId="17152"/>
    <cellStyle name="SAPBEXaggData 2 2 2 5 3" xfId="11995"/>
    <cellStyle name="SAPBEXaggData 2 2 2 5 3 2" xfId="17655"/>
    <cellStyle name="SAPBEXaggData 2 2 2 5 3 3" xfId="17149"/>
    <cellStyle name="SAPBEXaggData 2 2 2 5 4" xfId="11996"/>
    <cellStyle name="SAPBEXaggData 2 2 2 5 4 2" xfId="17656"/>
    <cellStyle name="SAPBEXaggData 2 2 2 5 4 3" xfId="17148"/>
    <cellStyle name="SAPBEXaggData 2 2 2 5 5" xfId="17651"/>
    <cellStyle name="SAPBEXaggData 2 2 2 5 6" xfId="17153"/>
    <cellStyle name="SAPBEXaggData 2 2 2 6" xfId="11997"/>
    <cellStyle name="SAPBEXaggData 2 2 2 6 2" xfId="11998"/>
    <cellStyle name="SAPBEXaggData 2 2 2 6 2 2" xfId="17658"/>
    <cellStyle name="SAPBEXaggData 2 2 2 6 2 3" xfId="17146"/>
    <cellStyle name="SAPBEXaggData 2 2 2 6 3" xfId="11999"/>
    <cellStyle name="SAPBEXaggData 2 2 2 6 3 2" xfId="17659"/>
    <cellStyle name="SAPBEXaggData 2 2 2 6 3 3" xfId="17145"/>
    <cellStyle name="SAPBEXaggData 2 2 2 6 4" xfId="17657"/>
    <cellStyle name="SAPBEXaggData 2 2 2 6 5" xfId="17147"/>
    <cellStyle name="SAPBEXaggData 2 2 2 7" xfId="12000"/>
    <cellStyle name="SAPBEXaggData 2 2 2 7 2" xfId="17660"/>
    <cellStyle name="SAPBEXaggData 2 2 2 7 3" xfId="17144"/>
    <cellStyle name="SAPBEXaggData 2 2 2 8" xfId="12001"/>
    <cellStyle name="SAPBEXaggData 2 2 2 8 2" xfId="17661"/>
    <cellStyle name="SAPBEXaggData 2 2 2 8 3" xfId="17143"/>
    <cellStyle name="SAPBEXaggData 2 2 2 9" xfId="17632"/>
    <cellStyle name="SAPBEXaggData 2 2 3" xfId="12002"/>
    <cellStyle name="SAPBEXaggData 2 2 3 10" xfId="17142"/>
    <cellStyle name="SAPBEXaggData 2 2 3 2" xfId="12003"/>
    <cellStyle name="SAPBEXaggData 2 2 3 2 2" xfId="12004"/>
    <cellStyle name="SAPBEXaggData 2 2 3 2 2 2" xfId="12005"/>
    <cellStyle name="SAPBEXaggData 2 2 3 2 2 2 2" xfId="17665"/>
    <cellStyle name="SAPBEXaggData 2 2 3 2 2 2 3" xfId="17139"/>
    <cellStyle name="SAPBEXaggData 2 2 3 2 2 3" xfId="12006"/>
    <cellStyle name="SAPBEXaggData 2 2 3 2 2 3 2" xfId="17666"/>
    <cellStyle name="SAPBEXaggData 2 2 3 2 2 3 3" xfId="17138"/>
    <cellStyle name="SAPBEXaggData 2 2 3 2 2 4" xfId="17664"/>
    <cellStyle name="SAPBEXaggData 2 2 3 2 2 5" xfId="17140"/>
    <cellStyle name="SAPBEXaggData 2 2 3 2 3" xfId="12007"/>
    <cellStyle name="SAPBEXaggData 2 2 3 2 3 2" xfId="17667"/>
    <cellStyle name="SAPBEXaggData 2 2 3 2 3 3" xfId="17137"/>
    <cellStyle name="SAPBEXaggData 2 2 3 2 4" xfId="12008"/>
    <cellStyle name="SAPBEXaggData 2 2 3 2 4 2" xfId="17668"/>
    <cellStyle name="SAPBEXaggData 2 2 3 2 4 3" xfId="17136"/>
    <cellStyle name="SAPBEXaggData 2 2 3 2 5" xfId="17663"/>
    <cellStyle name="SAPBEXaggData 2 2 3 2 6" xfId="17141"/>
    <cellStyle name="SAPBEXaggData 2 2 3 3" xfId="12009"/>
    <cellStyle name="SAPBEXaggData 2 2 3 3 2" xfId="12010"/>
    <cellStyle name="SAPBEXaggData 2 2 3 3 2 2" xfId="12011"/>
    <cellStyle name="SAPBEXaggData 2 2 3 3 2 2 2" xfId="17671"/>
    <cellStyle name="SAPBEXaggData 2 2 3 3 2 2 3" xfId="17133"/>
    <cellStyle name="SAPBEXaggData 2 2 3 3 2 3" xfId="12012"/>
    <cellStyle name="SAPBEXaggData 2 2 3 3 2 3 2" xfId="17672"/>
    <cellStyle name="SAPBEXaggData 2 2 3 3 2 3 3" xfId="17132"/>
    <cellStyle name="SAPBEXaggData 2 2 3 3 2 4" xfId="17670"/>
    <cellStyle name="SAPBEXaggData 2 2 3 3 2 5" xfId="17134"/>
    <cellStyle name="SAPBEXaggData 2 2 3 3 3" xfId="12013"/>
    <cellStyle name="SAPBEXaggData 2 2 3 3 3 2" xfId="17673"/>
    <cellStyle name="SAPBEXaggData 2 2 3 3 3 3" xfId="17131"/>
    <cellStyle name="SAPBEXaggData 2 2 3 3 4" xfId="12014"/>
    <cellStyle name="SAPBEXaggData 2 2 3 3 4 2" xfId="17674"/>
    <cellStyle name="SAPBEXaggData 2 2 3 3 4 3" xfId="17130"/>
    <cellStyle name="SAPBEXaggData 2 2 3 3 5" xfId="17669"/>
    <cellStyle name="SAPBEXaggData 2 2 3 3 6" xfId="17135"/>
    <cellStyle name="SAPBEXaggData 2 2 3 4" xfId="12015"/>
    <cellStyle name="SAPBEXaggData 2 2 3 4 2" xfId="12016"/>
    <cellStyle name="SAPBEXaggData 2 2 3 4 2 2" xfId="12017"/>
    <cellStyle name="SAPBEXaggData 2 2 3 4 2 2 2" xfId="17677"/>
    <cellStyle name="SAPBEXaggData 2 2 3 4 2 2 3" xfId="17127"/>
    <cellStyle name="SAPBEXaggData 2 2 3 4 2 3" xfId="12018"/>
    <cellStyle name="SAPBEXaggData 2 2 3 4 2 3 2" xfId="17678"/>
    <cellStyle name="SAPBEXaggData 2 2 3 4 2 3 3" xfId="17126"/>
    <cellStyle name="SAPBEXaggData 2 2 3 4 2 4" xfId="17676"/>
    <cellStyle name="SAPBEXaggData 2 2 3 4 2 5" xfId="17128"/>
    <cellStyle name="SAPBEXaggData 2 2 3 4 3" xfId="12019"/>
    <cellStyle name="SAPBEXaggData 2 2 3 4 3 2" xfId="17679"/>
    <cellStyle name="SAPBEXaggData 2 2 3 4 3 3" xfId="17125"/>
    <cellStyle name="SAPBEXaggData 2 2 3 4 4" xfId="12020"/>
    <cellStyle name="SAPBEXaggData 2 2 3 4 4 2" xfId="17680"/>
    <cellStyle name="SAPBEXaggData 2 2 3 4 4 3" xfId="17124"/>
    <cellStyle name="SAPBEXaggData 2 2 3 4 5" xfId="17675"/>
    <cellStyle name="SAPBEXaggData 2 2 3 4 6" xfId="17129"/>
    <cellStyle name="SAPBEXaggData 2 2 3 5" xfId="12021"/>
    <cellStyle name="SAPBEXaggData 2 2 3 5 2" xfId="12022"/>
    <cellStyle name="SAPBEXaggData 2 2 3 5 2 2" xfId="12023"/>
    <cellStyle name="SAPBEXaggData 2 2 3 5 2 2 2" xfId="17683"/>
    <cellStyle name="SAPBEXaggData 2 2 3 5 2 2 3" xfId="17121"/>
    <cellStyle name="SAPBEXaggData 2 2 3 5 2 3" xfId="12024"/>
    <cellStyle name="SAPBEXaggData 2 2 3 5 2 3 2" xfId="17684"/>
    <cellStyle name="SAPBEXaggData 2 2 3 5 2 3 3" xfId="17120"/>
    <cellStyle name="SAPBEXaggData 2 2 3 5 2 4" xfId="17682"/>
    <cellStyle name="SAPBEXaggData 2 2 3 5 2 5" xfId="17122"/>
    <cellStyle name="SAPBEXaggData 2 2 3 5 3" xfId="12025"/>
    <cellStyle name="SAPBEXaggData 2 2 3 5 3 2" xfId="17685"/>
    <cellStyle name="SAPBEXaggData 2 2 3 5 3 3" xfId="17119"/>
    <cellStyle name="SAPBEXaggData 2 2 3 5 4" xfId="12026"/>
    <cellStyle name="SAPBEXaggData 2 2 3 5 4 2" xfId="17686"/>
    <cellStyle name="SAPBEXaggData 2 2 3 5 4 3" xfId="17118"/>
    <cellStyle name="SAPBEXaggData 2 2 3 5 5" xfId="17681"/>
    <cellStyle name="SAPBEXaggData 2 2 3 5 6" xfId="17123"/>
    <cellStyle name="SAPBEXaggData 2 2 3 6" xfId="12027"/>
    <cellStyle name="SAPBEXaggData 2 2 3 6 2" xfId="12028"/>
    <cellStyle name="SAPBEXaggData 2 2 3 6 2 2" xfId="17688"/>
    <cellStyle name="SAPBEXaggData 2 2 3 6 2 3" xfId="17116"/>
    <cellStyle name="SAPBEXaggData 2 2 3 6 3" xfId="12029"/>
    <cellStyle name="SAPBEXaggData 2 2 3 6 3 2" xfId="17689"/>
    <cellStyle name="SAPBEXaggData 2 2 3 6 3 3" xfId="17115"/>
    <cellStyle name="SAPBEXaggData 2 2 3 6 4" xfId="17687"/>
    <cellStyle name="SAPBEXaggData 2 2 3 6 5" xfId="17117"/>
    <cellStyle name="SAPBEXaggData 2 2 3 7" xfId="12030"/>
    <cellStyle name="SAPBEXaggData 2 2 3 7 2" xfId="17690"/>
    <cellStyle name="SAPBEXaggData 2 2 3 7 3" xfId="17114"/>
    <cellStyle name="SAPBEXaggData 2 2 3 8" xfId="12031"/>
    <cellStyle name="SAPBEXaggData 2 2 3 8 2" xfId="17691"/>
    <cellStyle name="SAPBEXaggData 2 2 3 8 3" xfId="17113"/>
    <cellStyle name="SAPBEXaggData 2 2 3 9" xfId="17662"/>
    <cellStyle name="SAPBEXaggData 2 2 4" xfId="12032"/>
    <cellStyle name="SAPBEXaggData 2 2 4 2" xfId="12033"/>
    <cellStyle name="SAPBEXaggData 2 2 4 2 2" xfId="12034"/>
    <cellStyle name="SAPBEXaggData 2 2 4 2 2 2" xfId="17694"/>
    <cellStyle name="SAPBEXaggData 2 2 4 2 2 3" xfId="17110"/>
    <cellStyle name="SAPBEXaggData 2 2 4 2 3" xfId="12035"/>
    <cellStyle name="SAPBEXaggData 2 2 4 2 3 2" xfId="17695"/>
    <cellStyle name="SAPBEXaggData 2 2 4 2 3 3" xfId="17109"/>
    <cellStyle name="SAPBEXaggData 2 2 4 2 4" xfId="17693"/>
    <cellStyle name="SAPBEXaggData 2 2 4 2 5" xfId="17111"/>
    <cellStyle name="SAPBEXaggData 2 2 4 3" xfId="12036"/>
    <cellStyle name="SAPBEXaggData 2 2 4 3 2" xfId="17696"/>
    <cellStyle name="SAPBEXaggData 2 2 4 3 3" xfId="17108"/>
    <cellStyle name="SAPBEXaggData 2 2 4 4" xfId="12037"/>
    <cellStyle name="SAPBEXaggData 2 2 4 4 2" xfId="17697"/>
    <cellStyle name="SAPBEXaggData 2 2 4 4 3" xfId="17107"/>
    <cellStyle name="SAPBEXaggData 2 2 4 5" xfId="17692"/>
    <cellStyle name="SAPBEXaggData 2 2 4 6" xfId="17112"/>
    <cellStyle name="SAPBEXaggData 2 2 5" xfId="12038"/>
    <cellStyle name="SAPBEXaggData 2 2 5 2" xfId="12039"/>
    <cellStyle name="SAPBEXaggData 2 2 5 2 2" xfId="12040"/>
    <cellStyle name="SAPBEXaggData 2 2 5 2 2 2" xfId="17700"/>
    <cellStyle name="SAPBEXaggData 2 2 5 2 2 3" xfId="17104"/>
    <cellStyle name="SAPBEXaggData 2 2 5 2 3" xfId="12041"/>
    <cellStyle name="SAPBEXaggData 2 2 5 2 3 2" xfId="17701"/>
    <cellStyle name="SAPBEXaggData 2 2 5 2 3 3" xfId="17103"/>
    <cellStyle name="SAPBEXaggData 2 2 5 2 4" xfId="17699"/>
    <cellStyle name="SAPBEXaggData 2 2 5 2 5" xfId="17105"/>
    <cellStyle name="SAPBEXaggData 2 2 5 3" xfId="12042"/>
    <cellStyle name="SAPBEXaggData 2 2 5 3 2" xfId="17702"/>
    <cellStyle name="SAPBEXaggData 2 2 5 3 3" xfId="17102"/>
    <cellStyle name="SAPBEXaggData 2 2 5 4" xfId="12043"/>
    <cellStyle name="SAPBEXaggData 2 2 5 4 2" xfId="17703"/>
    <cellStyle name="SAPBEXaggData 2 2 5 4 3" xfId="17101"/>
    <cellStyle name="SAPBEXaggData 2 2 5 5" xfId="17698"/>
    <cellStyle name="SAPBEXaggData 2 2 5 6" xfId="17106"/>
    <cellStyle name="SAPBEXaggData 2 2 6" xfId="12044"/>
    <cellStyle name="SAPBEXaggData 2 2 6 2" xfId="12045"/>
    <cellStyle name="SAPBEXaggData 2 2 6 2 2" xfId="12046"/>
    <cellStyle name="SAPBEXaggData 2 2 6 2 2 2" xfId="17706"/>
    <cellStyle name="SAPBEXaggData 2 2 6 2 2 3" xfId="17098"/>
    <cellStyle name="SAPBEXaggData 2 2 6 2 3" xfId="12047"/>
    <cellStyle name="SAPBEXaggData 2 2 6 2 3 2" xfId="17707"/>
    <cellStyle name="SAPBEXaggData 2 2 6 2 3 3" xfId="17097"/>
    <cellStyle name="SAPBEXaggData 2 2 6 2 4" xfId="17705"/>
    <cellStyle name="SAPBEXaggData 2 2 6 2 5" xfId="17099"/>
    <cellStyle name="SAPBEXaggData 2 2 6 3" xfId="12048"/>
    <cellStyle name="SAPBEXaggData 2 2 6 3 2" xfId="17708"/>
    <cellStyle name="SAPBEXaggData 2 2 6 3 3" xfId="17096"/>
    <cellStyle name="SAPBEXaggData 2 2 6 4" xfId="12049"/>
    <cellStyle name="SAPBEXaggData 2 2 6 4 2" xfId="17709"/>
    <cellStyle name="SAPBEXaggData 2 2 6 4 3" xfId="17095"/>
    <cellStyle name="SAPBEXaggData 2 2 6 5" xfId="17704"/>
    <cellStyle name="SAPBEXaggData 2 2 6 6" xfId="17100"/>
    <cellStyle name="SAPBEXaggData 2 2 7" xfId="12050"/>
    <cellStyle name="SAPBEXaggData 2 2 7 2" xfId="12051"/>
    <cellStyle name="SAPBEXaggData 2 2 7 2 2" xfId="12052"/>
    <cellStyle name="SAPBEXaggData 2 2 7 2 2 2" xfId="17712"/>
    <cellStyle name="SAPBEXaggData 2 2 7 2 2 3" xfId="17092"/>
    <cellStyle name="SAPBEXaggData 2 2 7 2 3" xfId="12053"/>
    <cellStyle name="SAPBEXaggData 2 2 7 2 3 2" xfId="17713"/>
    <cellStyle name="SAPBEXaggData 2 2 7 2 3 3" xfId="17091"/>
    <cellStyle name="SAPBEXaggData 2 2 7 2 4" xfId="17711"/>
    <cellStyle name="SAPBEXaggData 2 2 7 2 5" xfId="17093"/>
    <cellStyle name="SAPBEXaggData 2 2 7 3" xfId="12054"/>
    <cellStyle name="SAPBEXaggData 2 2 7 3 2" xfId="17714"/>
    <cellStyle name="SAPBEXaggData 2 2 7 3 3" xfId="17090"/>
    <cellStyle name="SAPBEXaggData 2 2 7 4" xfId="12055"/>
    <cellStyle name="SAPBEXaggData 2 2 7 4 2" xfId="17715"/>
    <cellStyle name="SAPBEXaggData 2 2 7 4 3" xfId="17089"/>
    <cellStyle name="SAPBEXaggData 2 2 7 5" xfId="17710"/>
    <cellStyle name="SAPBEXaggData 2 2 7 6" xfId="17094"/>
    <cellStyle name="SAPBEXaggData 2 2 8" xfId="12056"/>
    <cellStyle name="SAPBEXaggData 2 2 8 2" xfId="12057"/>
    <cellStyle name="SAPBEXaggData 2 2 8 2 2" xfId="17717"/>
    <cellStyle name="SAPBEXaggData 2 2 8 2 3" xfId="17087"/>
    <cellStyle name="SAPBEXaggData 2 2 8 3" xfId="12058"/>
    <cellStyle name="SAPBEXaggData 2 2 8 3 2" xfId="17718"/>
    <cellStyle name="SAPBEXaggData 2 2 8 3 3" xfId="17086"/>
    <cellStyle name="SAPBEXaggData 2 2 8 4" xfId="17716"/>
    <cellStyle name="SAPBEXaggData 2 2 8 5" xfId="17088"/>
    <cellStyle name="SAPBEXaggData 2 2 9" xfId="12059"/>
    <cellStyle name="SAPBEXaggData 2 2 9 2" xfId="17719"/>
    <cellStyle name="SAPBEXaggData 2 2 9 3" xfId="17085"/>
    <cellStyle name="SAPBEXaggData 2 3" xfId="12060"/>
    <cellStyle name="SAPBEXaggData 2 3 10" xfId="17084"/>
    <cellStyle name="SAPBEXaggData 2 3 2" xfId="12061"/>
    <cellStyle name="SAPBEXaggData 2 3 2 2" xfId="12062"/>
    <cellStyle name="SAPBEXaggData 2 3 2 2 2" xfId="12063"/>
    <cellStyle name="SAPBEXaggData 2 3 2 2 2 2" xfId="17723"/>
    <cellStyle name="SAPBEXaggData 2 3 2 2 2 3" xfId="17081"/>
    <cellStyle name="SAPBEXaggData 2 3 2 2 3" xfId="12064"/>
    <cellStyle name="SAPBEXaggData 2 3 2 2 3 2" xfId="17724"/>
    <cellStyle name="SAPBEXaggData 2 3 2 2 3 3" xfId="17080"/>
    <cellStyle name="SAPBEXaggData 2 3 2 2 4" xfId="17722"/>
    <cellStyle name="SAPBEXaggData 2 3 2 2 5" xfId="17082"/>
    <cellStyle name="SAPBEXaggData 2 3 2 3" xfId="12065"/>
    <cellStyle name="SAPBEXaggData 2 3 2 3 2" xfId="17725"/>
    <cellStyle name="SAPBEXaggData 2 3 2 3 3" xfId="17079"/>
    <cellStyle name="SAPBEXaggData 2 3 2 4" xfId="12066"/>
    <cellStyle name="SAPBEXaggData 2 3 2 4 2" xfId="17726"/>
    <cellStyle name="SAPBEXaggData 2 3 2 4 3" xfId="17078"/>
    <cellStyle name="SAPBEXaggData 2 3 2 5" xfId="17721"/>
    <cellStyle name="SAPBEXaggData 2 3 2 6" xfId="17083"/>
    <cellStyle name="SAPBEXaggData 2 3 3" xfId="12067"/>
    <cellStyle name="SAPBEXaggData 2 3 3 2" xfId="12068"/>
    <cellStyle name="SAPBEXaggData 2 3 3 2 2" xfId="12069"/>
    <cellStyle name="SAPBEXaggData 2 3 3 2 2 2" xfId="17729"/>
    <cellStyle name="SAPBEXaggData 2 3 3 2 2 3" xfId="17075"/>
    <cellStyle name="SAPBEXaggData 2 3 3 2 3" xfId="12070"/>
    <cellStyle name="SAPBEXaggData 2 3 3 2 3 2" xfId="17730"/>
    <cellStyle name="SAPBEXaggData 2 3 3 2 3 3" xfId="17074"/>
    <cellStyle name="SAPBEXaggData 2 3 3 2 4" xfId="17728"/>
    <cellStyle name="SAPBEXaggData 2 3 3 2 5" xfId="17076"/>
    <cellStyle name="SAPBEXaggData 2 3 3 3" xfId="12071"/>
    <cellStyle name="SAPBEXaggData 2 3 3 3 2" xfId="17731"/>
    <cellStyle name="SAPBEXaggData 2 3 3 3 3" xfId="17073"/>
    <cellStyle name="SAPBEXaggData 2 3 3 4" xfId="12072"/>
    <cellStyle name="SAPBEXaggData 2 3 3 4 2" xfId="17732"/>
    <cellStyle name="SAPBEXaggData 2 3 3 4 3" xfId="17072"/>
    <cellStyle name="SAPBEXaggData 2 3 3 5" xfId="17727"/>
    <cellStyle name="SAPBEXaggData 2 3 3 6" xfId="17077"/>
    <cellStyle name="SAPBEXaggData 2 3 4" xfId="12073"/>
    <cellStyle name="SAPBEXaggData 2 3 4 2" xfId="12074"/>
    <cellStyle name="SAPBEXaggData 2 3 4 2 2" xfId="12075"/>
    <cellStyle name="SAPBEXaggData 2 3 4 2 2 2" xfId="17735"/>
    <cellStyle name="SAPBEXaggData 2 3 4 2 2 3" xfId="17069"/>
    <cellStyle name="SAPBEXaggData 2 3 4 2 3" xfId="12076"/>
    <cellStyle name="SAPBEXaggData 2 3 4 2 3 2" xfId="17736"/>
    <cellStyle name="SAPBEXaggData 2 3 4 2 3 3" xfId="17068"/>
    <cellStyle name="SAPBEXaggData 2 3 4 2 4" xfId="17734"/>
    <cellStyle name="SAPBEXaggData 2 3 4 2 5" xfId="17070"/>
    <cellStyle name="SAPBEXaggData 2 3 4 3" xfId="12077"/>
    <cellStyle name="SAPBEXaggData 2 3 4 3 2" xfId="17737"/>
    <cellStyle name="SAPBEXaggData 2 3 4 3 3" xfId="17067"/>
    <cellStyle name="SAPBEXaggData 2 3 4 4" xfId="12078"/>
    <cellStyle name="SAPBEXaggData 2 3 4 4 2" xfId="17738"/>
    <cellStyle name="SAPBEXaggData 2 3 4 4 3" xfId="17066"/>
    <cellStyle name="SAPBEXaggData 2 3 4 5" xfId="17733"/>
    <cellStyle name="SAPBEXaggData 2 3 4 6" xfId="17071"/>
    <cellStyle name="SAPBEXaggData 2 3 5" xfId="12079"/>
    <cellStyle name="SAPBEXaggData 2 3 5 2" xfId="12080"/>
    <cellStyle name="SAPBEXaggData 2 3 5 2 2" xfId="12081"/>
    <cellStyle name="SAPBEXaggData 2 3 5 2 2 2" xfId="17741"/>
    <cellStyle name="SAPBEXaggData 2 3 5 2 2 3" xfId="17063"/>
    <cellStyle name="SAPBEXaggData 2 3 5 2 3" xfId="12082"/>
    <cellStyle name="SAPBEXaggData 2 3 5 2 3 2" xfId="17742"/>
    <cellStyle name="SAPBEXaggData 2 3 5 2 3 3" xfId="17062"/>
    <cellStyle name="SAPBEXaggData 2 3 5 2 4" xfId="17740"/>
    <cellStyle name="SAPBEXaggData 2 3 5 2 5" xfId="17064"/>
    <cellStyle name="SAPBEXaggData 2 3 5 3" xfId="12083"/>
    <cellStyle name="SAPBEXaggData 2 3 5 3 2" xfId="17743"/>
    <cellStyle name="SAPBEXaggData 2 3 5 3 3" xfId="17061"/>
    <cellStyle name="SAPBEXaggData 2 3 5 4" xfId="12084"/>
    <cellStyle name="SAPBEXaggData 2 3 5 4 2" xfId="17744"/>
    <cellStyle name="SAPBEXaggData 2 3 5 4 3" xfId="17060"/>
    <cellStyle name="SAPBEXaggData 2 3 5 5" xfId="17739"/>
    <cellStyle name="SAPBEXaggData 2 3 5 6" xfId="17065"/>
    <cellStyle name="SAPBEXaggData 2 3 6" xfId="12085"/>
    <cellStyle name="SAPBEXaggData 2 3 6 2" xfId="12086"/>
    <cellStyle name="SAPBEXaggData 2 3 6 2 2" xfId="17746"/>
    <cellStyle name="SAPBEXaggData 2 3 6 2 3" xfId="17058"/>
    <cellStyle name="SAPBEXaggData 2 3 6 3" xfId="12087"/>
    <cellStyle name="SAPBEXaggData 2 3 6 3 2" xfId="17747"/>
    <cellStyle name="SAPBEXaggData 2 3 6 3 3" xfId="17057"/>
    <cellStyle name="SAPBEXaggData 2 3 6 4" xfId="17745"/>
    <cellStyle name="SAPBEXaggData 2 3 6 5" xfId="17059"/>
    <cellStyle name="SAPBEXaggData 2 3 7" xfId="12088"/>
    <cellStyle name="SAPBEXaggData 2 3 7 2" xfId="17748"/>
    <cellStyle name="SAPBEXaggData 2 3 7 3" xfId="17056"/>
    <cellStyle name="SAPBEXaggData 2 3 8" xfId="12089"/>
    <cellStyle name="SAPBEXaggData 2 3 8 2" xfId="17749"/>
    <cellStyle name="SAPBEXaggData 2 3 8 3" xfId="17055"/>
    <cellStyle name="SAPBEXaggData 2 3 9" xfId="17720"/>
    <cellStyle name="SAPBEXaggData 2 4" xfId="12090"/>
    <cellStyle name="SAPBEXaggData 2 4 10" xfId="17054"/>
    <cellStyle name="SAPBEXaggData 2 4 2" xfId="12091"/>
    <cellStyle name="SAPBEXaggData 2 4 2 2" xfId="12092"/>
    <cellStyle name="SAPBEXaggData 2 4 2 2 2" xfId="12093"/>
    <cellStyle name="SAPBEXaggData 2 4 2 2 2 2" xfId="17753"/>
    <cellStyle name="SAPBEXaggData 2 4 2 2 2 3" xfId="17051"/>
    <cellStyle name="SAPBEXaggData 2 4 2 2 3" xfId="12094"/>
    <cellStyle name="SAPBEXaggData 2 4 2 2 3 2" xfId="17754"/>
    <cellStyle name="SAPBEXaggData 2 4 2 2 3 3" xfId="17050"/>
    <cellStyle name="SAPBEXaggData 2 4 2 2 4" xfId="17752"/>
    <cellStyle name="SAPBEXaggData 2 4 2 2 5" xfId="17052"/>
    <cellStyle name="SAPBEXaggData 2 4 2 3" xfId="12095"/>
    <cellStyle name="SAPBEXaggData 2 4 2 3 2" xfId="17755"/>
    <cellStyle name="SAPBEXaggData 2 4 2 3 3" xfId="17049"/>
    <cellStyle name="SAPBEXaggData 2 4 2 4" xfId="12096"/>
    <cellStyle name="SAPBEXaggData 2 4 2 4 2" xfId="17756"/>
    <cellStyle name="SAPBEXaggData 2 4 2 4 3" xfId="17048"/>
    <cellStyle name="SAPBEXaggData 2 4 2 5" xfId="17751"/>
    <cellStyle name="SAPBEXaggData 2 4 2 6" xfId="17053"/>
    <cellStyle name="SAPBEXaggData 2 4 3" xfId="12097"/>
    <cellStyle name="SAPBEXaggData 2 4 3 2" xfId="12098"/>
    <cellStyle name="SAPBEXaggData 2 4 3 2 2" xfId="12099"/>
    <cellStyle name="SAPBEXaggData 2 4 3 2 2 2" xfId="17759"/>
    <cellStyle name="SAPBEXaggData 2 4 3 2 2 3" xfId="17045"/>
    <cellStyle name="SAPBEXaggData 2 4 3 2 3" xfId="12100"/>
    <cellStyle name="SAPBEXaggData 2 4 3 2 3 2" xfId="17760"/>
    <cellStyle name="SAPBEXaggData 2 4 3 2 3 3" xfId="17044"/>
    <cellStyle name="SAPBEXaggData 2 4 3 2 4" xfId="17758"/>
    <cellStyle name="SAPBEXaggData 2 4 3 2 5" xfId="17046"/>
    <cellStyle name="SAPBEXaggData 2 4 3 3" xfId="12101"/>
    <cellStyle name="SAPBEXaggData 2 4 3 3 2" xfId="17761"/>
    <cellStyle name="SAPBEXaggData 2 4 3 3 3" xfId="17043"/>
    <cellStyle name="SAPBEXaggData 2 4 3 4" xfId="12102"/>
    <cellStyle name="SAPBEXaggData 2 4 3 4 2" xfId="17762"/>
    <cellStyle name="SAPBEXaggData 2 4 3 4 3" xfId="17042"/>
    <cellStyle name="SAPBEXaggData 2 4 3 5" xfId="17757"/>
    <cellStyle name="SAPBEXaggData 2 4 3 6" xfId="17047"/>
    <cellStyle name="SAPBEXaggData 2 4 4" xfId="12103"/>
    <cellStyle name="SAPBEXaggData 2 4 4 2" xfId="12104"/>
    <cellStyle name="SAPBEXaggData 2 4 4 2 2" xfId="12105"/>
    <cellStyle name="SAPBEXaggData 2 4 4 2 2 2" xfId="17765"/>
    <cellStyle name="SAPBEXaggData 2 4 4 2 2 3" xfId="17039"/>
    <cellStyle name="SAPBEXaggData 2 4 4 2 3" xfId="12106"/>
    <cellStyle name="SAPBEXaggData 2 4 4 2 3 2" xfId="17766"/>
    <cellStyle name="SAPBEXaggData 2 4 4 2 3 3" xfId="17038"/>
    <cellStyle name="SAPBEXaggData 2 4 4 2 4" xfId="17764"/>
    <cellStyle name="SAPBEXaggData 2 4 4 2 5" xfId="17040"/>
    <cellStyle name="SAPBEXaggData 2 4 4 3" xfId="12107"/>
    <cellStyle name="SAPBEXaggData 2 4 4 3 2" xfId="17767"/>
    <cellStyle name="SAPBEXaggData 2 4 4 3 3" xfId="17037"/>
    <cellStyle name="SAPBEXaggData 2 4 4 4" xfId="12108"/>
    <cellStyle name="SAPBEXaggData 2 4 4 4 2" xfId="17768"/>
    <cellStyle name="SAPBEXaggData 2 4 4 4 3" xfId="17036"/>
    <cellStyle name="SAPBEXaggData 2 4 4 5" xfId="17763"/>
    <cellStyle name="SAPBEXaggData 2 4 4 6" xfId="17041"/>
    <cellStyle name="SAPBEXaggData 2 4 5" xfId="12109"/>
    <cellStyle name="SAPBEXaggData 2 4 5 2" xfId="12110"/>
    <cellStyle name="SAPBEXaggData 2 4 5 2 2" xfId="12111"/>
    <cellStyle name="SAPBEXaggData 2 4 5 2 2 2" xfId="17771"/>
    <cellStyle name="SAPBEXaggData 2 4 5 2 2 3" xfId="17033"/>
    <cellStyle name="SAPBEXaggData 2 4 5 2 3" xfId="12112"/>
    <cellStyle name="SAPBEXaggData 2 4 5 2 3 2" xfId="17772"/>
    <cellStyle name="SAPBEXaggData 2 4 5 2 3 3" xfId="17032"/>
    <cellStyle name="SAPBEXaggData 2 4 5 2 4" xfId="17770"/>
    <cellStyle name="SAPBEXaggData 2 4 5 2 5" xfId="17034"/>
    <cellStyle name="SAPBEXaggData 2 4 5 3" xfId="12113"/>
    <cellStyle name="SAPBEXaggData 2 4 5 3 2" xfId="17773"/>
    <cellStyle name="SAPBEXaggData 2 4 5 3 3" xfId="17031"/>
    <cellStyle name="SAPBEXaggData 2 4 5 4" xfId="12114"/>
    <cellStyle name="SAPBEXaggData 2 4 5 4 2" xfId="17774"/>
    <cellStyle name="SAPBEXaggData 2 4 5 4 3" xfId="17030"/>
    <cellStyle name="SAPBEXaggData 2 4 5 5" xfId="17769"/>
    <cellStyle name="SAPBEXaggData 2 4 5 6" xfId="17035"/>
    <cellStyle name="SAPBEXaggData 2 4 6" xfId="12115"/>
    <cellStyle name="SAPBEXaggData 2 4 6 2" xfId="12116"/>
    <cellStyle name="SAPBEXaggData 2 4 6 2 2" xfId="17776"/>
    <cellStyle name="SAPBEXaggData 2 4 6 2 3" xfId="17028"/>
    <cellStyle name="SAPBEXaggData 2 4 6 3" xfId="12117"/>
    <cellStyle name="SAPBEXaggData 2 4 6 3 2" xfId="17777"/>
    <cellStyle name="SAPBEXaggData 2 4 6 3 3" xfId="17027"/>
    <cellStyle name="SAPBEXaggData 2 4 6 4" xfId="17775"/>
    <cellStyle name="SAPBEXaggData 2 4 6 5" xfId="17029"/>
    <cellStyle name="SAPBEXaggData 2 4 7" xfId="12118"/>
    <cellStyle name="SAPBEXaggData 2 4 7 2" xfId="17778"/>
    <cellStyle name="SAPBEXaggData 2 4 7 3" xfId="17026"/>
    <cellStyle name="SAPBEXaggData 2 4 8" xfId="12119"/>
    <cellStyle name="SAPBEXaggData 2 4 8 2" xfId="17779"/>
    <cellStyle name="SAPBEXaggData 2 4 8 3" xfId="17025"/>
    <cellStyle name="SAPBEXaggData 2 4 9" xfId="17750"/>
    <cellStyle name="SAPBEXaggData 2 5" xfId="12120"/>
    <cellStyle name="SAPBEXaggData 2 5 2" xfId="12121"/>
    <cellStyle name="SAPBEXaggData 2 5 2 2" xfId="12122"/>
    <cellStyle name="SAPBEXaggData 2 5 2 2 2" xfId="17782"/>
    <cellStyle name="SAPBEXaggData 2 5 2 2 3" xfId="17022"/>
    <cellStyle name="SAPBEXaggData 2 5 2 3" xfId="12123"/>
    <cellStyle name="SAPBEXaggData 2 5 2 3 2" xfId="17783"/>
    <cellStyle name="SAPBEXaggData 2 5 2 3 3" xfId="17021"/>
    <cellStyle name="SAPBEXaggData 2 5 2 4" xfId="17781"/>
    <cellStyle name="SAPBEXaggData 2 5 2 5" xfId="17023"/>
    <cellStyle name="SAPBEXaggData 2 5 3" xfId="12124"/>
    <cellStyle name="SAPBEXaggData 2 5 3 2" xfId="17784"/>
    <cellStyle name="SAPBEXaggData 2 5 3 3" xfId="17020"/>
    <cellStyle name="SAPBEXaggData 2 5 4" xfId="12125"/>
    <cellStyle name="SAPBEXaggData 2 5 4 2" xfId="17785"/>
    <cellStyle name="SAPBEXaggData 2 5 4 3" xfId="17019"/>
    <cellStyle name="SAPBEXaggData 2 5 5" xfId="17780"/>
    <cellStyle name="SAPBEXaggData 2 5 6" xfId="17024"/>
    <cellStyle name="SAPBEXaggData 2 6" xfId="12126"/>
    <cellStyle name="SAPBEXaggData 2 6 2" xfId="12127"/>
    <cellStyle name="SAPBEXaggData 2 6 2 2" xfId="12128"/>
    <cellStyle name="SAPBEXaggData 2 6 2 2 2" xfId="17788"/>
    <cellStyle name="SAPBEXaggData 2 6 2 2 3" xfId="17016"/>
    <cellStyle name="SAPBEXaggData 2 6 2 3" xfId="12129"/>
    <cellStyle name="SAPBEXaggData 2 6 2 3 2" xfId="17789"/>
    <cellStyle name="SAPBEXaggData 2 6 2 3 3" xfId="17015"/>
    <cellStyle name="SAPBEXaggData 2 6 2 4" xfId="17787"/>
    <cellStyle name="SAPBEXaggData 2 6 2 5" xfId="17017"/>
    <cellStyle name="SAPBEXaggData 2 6 3" xfId="12130"/>
    <cellStyle name="SAPBEXaggData 2 6 3 2" xfId="17790"/>
    <cellStyle name="SAPBEXaggData 2 6 3 3" xfId="17014"/>
    <cellStyle name="SAPBEXaggData 2 6 4" xfId="12131"/>
    <cellStyle name="SAPBEXaggData 2 6 4 2" xfId="17791"/>
    <cellStyle name="SAPBEXaggData 2 6 4 3" xfId="17013"/>
    <cellStyle name="SAPBEXaggData 2 6 5" xfId="17786"/>
    <cellStyle name="SAPBEXaggData 2 6 6" xfId="17018"/>
    <cellStyle name="SAPBEXaggData 2 7" xfId="12132"/>
    <cellStyle name="SAPBEXaggData 2 7 2" xfId="12133"/>
    <cellStyle name="SAPBEXaggData 2 7 2 2" xfId="12134"/>
    <cellStyle name="SAPBEXaggData 2 7 2 2 2" xfId="17794"/>
    <cellStyle name="SAPBEXaggData 2 7 2 2 3" xfId="17010"/>
    <cellStyle name="SAPBEXaggData 2 7 2 3" xfId="12135"/>
    <cellStyle name="SAPBEXaggData 2 7 2 3 2" xfId="17795"/>
    <cellStyle name="SAPBEXaggData 2 7 2 3 3" xfId="17009"/>
    <cellStyle name="SAPBEXaggData 2 7 2 4" xfId="17793"/>
    <cellStyle name="SAPBEXaggData 2 7 2 5" xfId="17011"/>
    <cellStyle name="SAPBEXaggData 2 7 3" xfId="12136"/>
    <cellStyle name="SAPBEXaggData 2 7 3 2" xfId="17796"/>
    <cellStyle name="SAPBEXaggData 2 7 3 3" xfId="17008"/>
    <cellStyle name="SAPBEXaggData 2 7 4" xfId="12137"/>
    <cellStyle name="SAPBEXaggData 2 7 4 2" xfId="17797"/>
    <cellStyle name="SAPBEXaggData 2 7 4 3" xfId="17007"/>
    <cellStyle name="SAPBEXaggData 2 7 5" xfId="17792"/>
    <cellStyle name="SAPBEXaggData 2 7 6" xfId="17012"/>
    <cellStyle name="SAPBEXaggData 2 8" xfId="12138"/>
    <cellStyle name="SAPBEXaggData 2 8 2" xfId="12139"/>
    <cellStyle name="SAPBEXaggData 2 8 2 2" xfId="12140"/>
    <cellStyle name="SAPBEXaggData 2 8 2 2 2" xfId="17800"/>
    <cellStyle name="SAPBEXaggData 2 8 2 2 3" xfId="17004"/>
    <cellStyle name="SAPBEXaggData 2 8 2 3" xfId="12141"/>
    <cellStyle name="SAPBEXaggData 2 8 2 3 2" xfId="17801"/>
    <cellStyle name="SAPBEXaggData 2 8 2 3 3" xfId="17003"/>
    <cellStyle name="SAPBEXaggData 2 8 2 4" xfId="17799"/>
    <cellStyle name="SAPBEXaggData 2 8 2 5" xfId="17005"/>
    <cellStyle name="SAPBEXaggData 2 8 3" xfId="12142"/>
    <cellStyle name="SAPBEXaggData 2 8 3 2" xfId="17802"/>
    <cellStyle name="SAPBEXaggData 2 8 3 3" xfId="17002"/>
    <cellStyle name="SAPBEXaggData 2 8 4" xfId="12143"/>
    <cellStyle name="SAPBEXaggData 2 8 4 2" xfId="17803"/>
    <cellStyle name="SAPBEXaggData 2 8 4 3" xfId="17001"/>
    <cellStyle name="SAPBEXaggData 2 8 5" xfId="17798"/>
    <cellStyle name="SAPBEXaggData 2 8 6" xfId="17006"/>
    <cellStyle name="SAPBEXaggData 2 9" xfId="12144"/>
    <cellStyle name="SAPBEXaggData 2 9 2" xfId="12145"/>
    <cellStyle name="SAPBEXaggData 2 9 2 2" xfId="17805"/>
    <cellStyle name="SAPBEXaggData 2 9 2 3" xfId="16999"/>
    <cellStyle name="SAPBEXaggData 2 9 3" xfId="12146"/>
    <cellStyle name="SAPBEXaggData 2 9 3 2" xfId="17806"/>
    <cellStyle name="SAPBEXaggData 2 9 3 3" xfId="16998"/>
    <cellStyle name="SAPBEXaggData 2 9 4" xfId="17804"/>
    <cellStyle name="SAPBEXaggData 2 9 5" xfId="17000"/>
    <cellStyle name="SAPBEXaggData 3" xfId="12147"/>
    <cellStyle name="SAPBEXaggData 3 10" xfId="12148"/>
    <cellStyle name="SAPBEXaggData 3 10 2" xfId="17808"/>
    <cellStyle name="SAPBEXaggData 3 10 3" xfId="16996"/>
    <cellStyle name="SAPBEXaggData 3 11" xfId="12149"/>
    <cellStyle name="SAPBEXaggData 3 11 2" xfId="17809"/>
    <cellStyle name="SAPBEXaggData 3 11 3" xfId="16995"/>
    <cellStyle name="SAPBEXaggData 3 12" xfId="17807"/>
    <cellStyle name="SAPBEXaggData 3 13" xfId="16997"/>
    <cellStyle name="SAPBEXaggData 3 2" xfId="12150"/>
    <cellStyle name="SAPBEXaggData 3 2 10" xfId="12151"/>
    <cellStyle name="SAPBEXaggData 3 2 10 2" xfId="17811"/>
    <cellStyle name="SAPBEXaggData 3 2 10 3" xfId="16993"/>
    <cellStyle name="SAPBEXaggData 3 2 11" xfId="17810"/>
    <cellStyle name="SAPBEXaggData 3 2 12" xfId="16994"/>
    <cellStyle name="SAPBEXaggData 3 2 2" xfId="12152"/>
    <cellStyle name="SAPBEXaggData 3 2 2 10" xfId="16992"/>
    <cellStyle name="SAPBEXaggData 3 2 2 2" xfId="12153"/>
    <cellStyle name="SAPBEXaggData 3 2 2 2 2" xfId="12154"/>
    <cellStyle name="SAPBEXaggData 3 2 2 2 2 2" xfId="12155"/>
    <cellStyle name="SAPBEXaggData 3 2 2 2 2 2 2" xfId="17815"/>
    <cellStyle name="SAPBEXaggData 3 2 2 2 2 2 3" xfId="16989"/>
    <cellStyle name="SAPBEXaggData 3 2 2 2 2 3" xfId="12156"/>
    <cellStyle name="SAPBEXaggData 3 2 2 2 2 3 2" xfId="17816"/>
    <cellStyle name="SAPBEXaggData 3 2 2 2 2 3 3" xfId="16988"/>
    <cellStyle name="SAPBEXaggData 3 2 2 2 2 4" xfId="17814"/>
    <cellStyle name="SAPBEXaggData 3 2 2 2 2 5" xfId="16990"/>
    <cellStyle name="SAPBEXaggData 3 2 2 2 3" xfId="12157"/>
    <cellStyle name="SAPBEXaggData 3 2 2 2 3 2" xfId="17817"/>
    <cellStyle name="SAPBEXaggData 3 2 2 2 3 3" xfId="16987"/>
    <cellStyle name="SAPBEXaggData 3 2 2 2 4" xfId="12158"/>
    <cellStyle name="SAPBEXaggData 3 2 2 2 4 2" xfId="17818"/>
    <cellStyle name="SAPBEXaggData 3 2 2 2 4 3" xfId="16986"/>
    <cellStyle name="SAPBEXaggData 3 2 2 2 5" xfId="17813"/>
    <cellStyle name="SAPBEXaggData 3 2 2 2 6" xfId="16991"/>
    <cellStyle name="SAPBEXaggData 3 2 2 3" xfId="12159"/>
    <cellStyle name="SAPBEXaggData 3 2 2 3 2" xfId="12160"/>
    <cellStyle name="SAPBEXaggData 3 2 2 3 2 2" xfId="12161"/>
    <cellStyle name="SAPBEXaggData 3 2 2 3 2 2 2" xfId="17821"/>
    <cellStyle name="SAPBEXaggData 3 2 2 3 2 2 3" xfId="16983"/>
    <cellStyle name="SAPBEXaggData 3 2 2 3 2 3" xfId="12162"/>
    <cellStyle name="SAPBEXaggData 3 2 2 3 2 3 2" xfId="17822"/>
    <cellStyle name="SAPBEXaggData 3 2 2 3 2 3 3" xfId="16982"/>
    <cellStyle name="SAPBEXaggData 3 2 2 3 2 4" xfId="17820"/>
    <cellStyle name="SAPBEXaggData 3 2 2 3 2 5" xfId="16984"/>
    <cellStyle name="SAPBEXaggData 3 2 2 3 3" xfId="12163"/>
    <cellStyle name="SAPBEXaggData 3 2 2 3 3 2" xfId="17823"/>
    <cellStyle name="SAPBEXaggData 3 2 2 3 3 3" xfId="16981"/>
    <cellStyle name="SAPBEXaggData 3 2 2 3 4" xfId="12164"/>
    <cellStyle name="SAPBEXaggData 3 2 2 3 4 2" xfId="17824"/>
    <cellStyle name="SAPBEXaggData 3 2 2 3 4 3" xfId="16980"/>
    <cellStyle name="SAPBEXaggData 3 2 2 3 5" xfId="17819"/>
    <cellStyle name="SAPBEXaggData 3 2 2 3 6" xfId="16985"/>
    <cellStyle name="SAPBEXaggData 3 2 2 4" xfId="12165"/>
    <cellStyle name="SAPBEXaggData 3 2 2 4 2" xfId="12166"/>
    <cellStyle name="SAPBEXaggData 3 2 2 4 2 2" xfId="12167"/>
    <cellStyle name="SAPBEXaggData 3 2 2 4 2 2 2" xfId="17827"/>
    <cellStyle name="SAPBEXaggData 3 2 2 4 2 2 3" xfId="16977"/>
    <cellStyle name="SAPBEXaggData 3 2 2 4 2 3" xfId="12168"/>
    <cellStyle name="SAPBEXaggData 3 2 2 4 2 3 2" xfId="17828"/>
    <cellStyle name="SAPBEXaggData 3 2 2 4 2 3 3" xfId="16976"/>
    <cellStyle name="SAPBEXaggData 3 2 2 4 2 4" xfId="17826"/>
    <cellStyle name="SAPBEXaggData 3 2 2 4 2 5" xfId="16978"/>
    <cellStyle name="SAPBEXaggData 3 2 2 4 3" xfId="12169"/>
    <cellStyle name="SAPBEXaggData 3 2 2 4 3 2" xfId="17829"/>
    <cellStyle name="SAPBEXaggData 3 2 2 4 3 3" xfId="16975"/>
    <cellStyle name="SAPBEXaggData 3 2 2 4 4" xfId="12170"/>
    <cellStyle name="SAPBEXaggData 3 2 2 4 4 2" xfId="17830"/>
    <cellStyle name="SAPBEXaggData 3 2 2 4 4 3" xfId="16974"/>
    <cellStyle name="SAPBEXaggData 3 2 2 4 5" xfId="17825"/>
    <cellStyle name="SAPBEXaggData 3 2 2 4 6" xfId="16979"/>
    <cellStyle name="SAPBEXaggData 3 2 2 5" xfId="12171"/>
    <cellStyle name="SAPBEXaggData 3 2 2 5 2" xfId="12172"/>
    <cellStyle name="SAPBEXaggData 3 2 2 5 2 2" xfId="12173"/>
    <cellStyle name="SAPBEXaggData 3 2 2 5 2 2 2" xfId="17833"/>
    <cellStyle name="SAPBEXaggData 3 2 2 5 2 2 3" xfId="16971"/>
    <cellStyle name="SAPBEXaggData 3 2 2 5 2 3" xfId="12174"/>
    <cellStyle name="SAPBEXaggData 3 2 2 5 2 3 2" xfId="17834"/>
    <cellStyle name="SAPBEXaggData 3 2 2 5 2 3 3" xfId="16970"/>
    <cellStyle name="SAPBEXaggData 3 2 2 5 2 4" xfId="17832"/>
    <cellStyle name="SAPBEXaggData 3 2 2 5 2 5" xfId="16972"/>
    <cellStyle name="SAPBEXaggData 3 2 2 5 3" xfId="12175"/>
    <cellStyle name="SAPBEXaggData 3 2 2 5 3 2" xfId="17835"/>
    <cellStyle name="SAPBEXaggData 3 2 2 5 3 3" xfId="16969"/>
    <cellStyle name="SAPBEXaggData 3 2 2 5 4" xfId="12176"/>
    <cellStyle name="SAPBEXaggData 3 2 2 5 4 2" xfId="17836"/>
    <cellStyle name="SAPBEXaggData 3 2 2 5 4 3" xfId="16968"/>
    <cellStyle name="SAPBEXaggData 3 2 2 5 5" xfId="17831"/>
    <cellStyle name="SAPBEXaggData 3 2 2 5 6" xfId="16973"/>
    <cellStyle name="SAPBEXaggData 3 2 2 6" xfId="12177"/>
    <cellStyle name="SAPBEXaggData 3 2 2 6 2" xfId="12178"/>
    <cellStyle name="SAPBEXaggData 3 2 2 6 2 2" xfId="17838"/>
    <cellStyle name="SAPBEXaggData 3 2 2 6 2 3" xfId="16966"/>
    <cellStyle name="SAPBEXaggData 3 2 2 6 3" xfId="12179"/>
    <cellStyle name="SAPBEXaggData 3 2 2 6 3 2" xfId="17839"/>
    <cellStyle name="SAPBEXaggData 3 2 2 6 3 3" xfId="16965"/>
    <cellStyle name="SAPBEXaggData 3 2 2 6 4" xfId="17837"/>
    <cellStyle name="SAPBEXaggData 3 2 2 6 5" xfId="16967"/>
    <cellStyle name="SAPBEXaggData 3 2 2 7" xfId="12180"/>
    <cellStyle name="SAPBEXaggData 3 2 2 7 2" xfId="17840"/>
    <cellStyle name="SAPBEXaggData 3 2 2 7 3" xfId="16964"/>
    <cellStyle name="SAPBEXaggData 3 2 2 8" xfId="12181"/>
    <cellStyle name="SAPBEXaggData 3 2 2 8 2" xfId="17841"/>
    <cellStyle name="SAPBEXaggData 3 2 2 8 3" xfId="16963"/>
    <cellStyle name="SAPBEXaggData 3 2 2 9" xfId="17812"/>
    <cellStyle name="SAPBEXaggData 3 2 3" xfId="12182"/>
    <cellStyle name="SAPBEXaggData 3 2 3 10" xfId="16962"/>
    <cellStyle name="SAPBEXaggData 3 2 3 2" xfId="12183"/>
    <cellStyle name="SAPBEXaggData 3 2 3 2 2" xfId="12184"/>
    <cellStyle name="SAPBEXaggData 3 2 3 2 2 2" xfId="12185"/>
    <cellStyle name="SAPBEXaggData 3 2 3 2 2 2 2" xfId="17845"/>
    <cellStyle name="SAPBEXaggData 3 2 3 2 2 2 3" xfId="16959"/>
    <cellStyle name="SAPBEXaggData 3 2 3 2 2 3" xfId="12186"/>
    <cellStyle name="SAPBEXaggData 3 2 3 2 2 3 2" xfId="17846"/>
    <cellStyle name="SAPBEXaggData 3 2 3 2 2 3 3" xfId="16958"/>
    <cellStyle name="SAPBEXaggData 3 2 3 2 2 4" xfId="17844"/>
    <cellStyle name="SAPBEXaggData 3 2 3 2 2 5" xfId="16960"/>
    <cellStyle name="SAPBEXaggData 3 2 3 2 3" xfId="12187"/>
    <cellStyle name="SAPBEXaggData 3 2 3 2 3 2" xfId="17847"/>
    <cellStyle name="SAPBEXaggData 3 2 3 2 3 3" xfId="16957"/>
    <cellStyle name="SAPBEXaggData 3 2 3 2 4" xfId="12188"/>
    <cellStyle name="SAPBEXaggData 3 2 3 2 4 2" xfId="17848"/>
    <cellStyle name="SAPBEXaggData 3 2 3 2 4 3" xfId="16956"/>
    <cellStyle name="SAPBEXaggData 3 2 3 2 5" xfId="17843"/>
    <cellStyle name="SAPBEXaggData 3 2 3 2 6" xfId="16961"/>
    <cellStyle name="SAPBEXaggData 3 2 3 3" xfId="12189"/>
    <cellStyle name="SAPBEXaggData 3 2 3 3 2" xfId="12190"/>
    <cellStyle name="SAPBEXaggData 3 2 3 3 2 2" xfId="12191"/>
    <cellStyle name="SAPBEXaggData 3 2 3 3 2 2 2" xfId="17851"/>
    <cellStyle name="SAPBEXaggData 3 2 3 3 2 2 3" xfId="16953"/>
    <cellStyle name="SAPBEXaggData 3 2 3 3 2 3" xfId="12192"/>
    <cellStyle name="SAPBEXaggData 3 2 3 3 2 3 2" xfId="17852"/>
    <cellStyle name="SAPBEXaggData 3 2 3 3 2 3 3" xfId="16952"/>
    <cellStyle name="SAPBEXaggData 3 2 3 3 2 4" xfId="17850"/>
    <cellStyle name="SAPBEXaggData 3 2 3 3 2 5" xfId="16954"/>
    <cellStyle name="SAPBEXaggData 3 2 3 3 3" xfId="12193"/>
    <cellStyle name="SAPBEXaggData 3 2 3 3 3 2" xfId="17853"/>
    <cellStyle name="SAPBEXaggData 3 2 3 3 3 3" xfId="16951"/>
    <cellStyle name="SAPBEXaggData 3 2 3 3 4" xfId="12194"/>
    <cellStyle name="SAPBEXaggData 3 2 3 3 4 2" xfId="17854"/>
    <cellStyle name="SAPBEXaggData 3 2 3 3 4 3" xfId="16950"/>
    <cellStyle name="SAPBEXaggData 3 2 3 3 5" xfId="17849"/>
    <cellStyle name="SAPBEXaggData 3 2 3 3 6" xfId="16955"/>
    <cellStyle name="SAPBEXaggData 3 2 3 4" xfId="12195"/>
    <cellStyle name="SAPBEXaggData 3 2 3 4 2" xfId="12196"/>
    <cellStyle name="SAPBEXaggData 3 2 3 4 2 2" xfId="12197"/>
    <cellStyle name="SAPBEXaggData 3 2 3 4 2 2 2" xfId="17857"/>
    <cellStyle name="SAPBEXaggData 3 2 3 4 2 2 3" xfId="16947"/>
    <cellStyle name="SAPBEXaggData 3 2 3 4 2 3" xfId="12198"/>
    <cellStyle name="SAPBEXaggData 3 2 3 4 2 3 2" xfId="17858"/>
    <cellStyle name="SAPBEXaggData 3 2 3 4 2 3 3" xfId="16946"/>
    <cellStyle name="SAPBEXaggData 3 2 3 4 2 4" xfId="17856"/>
    <cellStyle name="SAPBEXaggData 3 2 3 4 2 5" xfId="16948"/>
    <cellStyle name="SAPBEXaggData 3 2 3 4 3" xfId="12199"/>
    <cellStyle name="SAPBEXaggData 3 2 3 4 3 2" xfId="17859"/>
    <cellStyle name="SAPBEXaggData 3 2 3 4 3 3" xfId="16945"/>
    <cellStyle name="SAPBEXaggData 3 2 3 4 4" xfId="12200"/>
    <cellStyle name="SAPBEXaggData 3 2 3 4 4 2" xfId="17860"/>
    <cellStyle name="SAPBEXaggData 3 2 3 4 4 3" xfId="16944"/>
    <cellStyle name="SAPBEXaggData 3 2 3 4 5" xfId="17855"/>
    <cellStyle name="SAPBEXaggData 3 2 3 4 6" xfId="16949"/>
    <cellStyle name="SAPBEXaggData 3 2 3 5" xfId="12201"/>
    <cellStyle name="SAPBEXaggData 3 2 3 5 2" xfId="12202"/>
    <cellStyle name="SAPBEXaggData 3 2 3 5 2 2" xfId="12203"/>
    <cellStyle name="SAPBEXaggData 3 2 3 5 2 2 2" xfId="17863"/>
    <cellStyle name="SAPBEXaggData 3 2 3 5 2 2 3" xfId="16941"/>
    <cellStyle name="SAPBEXaggData 3 2 3 5 2 3" xfId="12204"/>
    <cellStyle name="SAPBEXaggData 3 2 3 5 2 3 2" xfId="17864"/>
    <cellStyle name="SAPBEXaggData 3 2 3 5 2 3 3" xfId="16940"/>
    <cellStyle name="SAPBEXaggData 3 2 3 5 2 4" xfId="17862"/>
    <cellStyle name="SAPBEXaggData 3 2 3 5 2 5" xfId="16942"/>
    <cellStyle name="SAPBEXaggData 3 2 3 5 3" xfId="12205"/>
    <cellStyle name="SAPBEXaggData 3 2 3 5 3 2" xfId="17865"/>
    <cellStyle name="SAPBEXaggData 3 2 3 5 3 3" xfId="16939"/>
    <cellStyle name="SAPBEXaggData 3 2 3 5 4" xfId="12206"/>
    <cellStyle name="SAPBEXaggData 3 2 3 5 4 2" xfId="17866"/>
    <cellStyle name="SAPBEXaggData 3 2 3 5 4 3" xfId="16938"/>
    <cellStyle name="SAPBEXaggData 3 2 3 5 5" xfId="17861"/>
    <cellStyle name="SAPBEXaggData 3 2 3 5 6" xfId="16943"/>
    <cellStyle name="SAPBEXaggData 3 2 3 6" xfId="12207"/>
    <cellStyle name="SAPBEXaggData 3 2 3 6 2" xfId="12208"/>
    <cellStyle name="SAPBEXaggData 3 2 3 6 2 2" xfId="17868"/>
    <cellStyle name="SAPBEXaggData 3 2 3 6 2 3" xfId="16936"/>
    <cellStyle name="SAPBEXaggData 3 2 3 6 3" xfId="12209"/>
    <cellStyle name="SAPBEXaggData 3 2 3 6 3 2" xfId="17869"/>
    <cellStyle name="SAPBEXaggData 3 2 3 6 3 3" xfId="16935"/>
    <cellStyle name="SAPBEXaggData 3 2 3 6 4" xfId="17867"/>
    <cellStyle name="SAPBEXaggData 3 2 3 6 5" xfId="16937"/>
    <cellStyle name="SAPBEXaggData 3 2 3 7" xfId="12210"/>
    <cellStyle name="SAPBEXaggData 3 2 3 7 2" xfId="17870"/>
    <cellStyle name="SAPBEXaggData 3 2 3 7 3" xfId="16934"/>
    <cellStyle name="SAPBEXaggData 3 2 3 8" xfId="12211"/>
    <cellStyle name="SAPBEXaggData 3 2 3 8 2" xfId="17871"/>
    <cellStyle name="SAPBEXaggData 3 2 3 8 3" xfId="16933"/>
    <cellStyle name="SAPBEXaggData 3 2 3 9" xfId="17842"/>
    <cellStyle name="SAPBEXaggData 3 2 4" xfId="12212"/>
    <cellStyle name="SAPBEXaggData 3 2 4 2" xfId="12213"/>
    <cellStyle name="SAPBEXaggData 3 2 4 2 2" xfId="12214"/>
    <cellStyle name="SAPBEXaggData 3 2 4 2 2 2" xfId="17874"/>
    <cellStyle name="SAPBEXaggData 3 2 4 2 2 3" xfId="16930"/>
    <cellStyle name="SAPBEXaggData 3 2 4 2 3" xfId="12215"/>
    <cellStyle name="SAPBEXaggData 3 2 4 2 3 2" xfId="17875"/>
    <cellStyle name="SAPBEXaggData 3 2 4 2 3 3" xfId="16929"/>
    <cellStyle name="SAPBEXaggData 3 2 4 2 4" xfId="17873"/>
    <cellStyle name="SAPBEXaggData 3 2 4 2 5" xfId="16931"/>
    <cellStyle name="SAPBEXaggData 3 2 4 3" xfId="12216"/>
    <cellStyle name="SAPBEXaggData 3 2 4 3 2" xfId="17876"/>
    <cellStyle name="SAPBEXaggData 3 2 4 3 3" xfId="16928"/>
    <cellStyle name="SAPBEXaggData 3 2 4 4" xfId="12217"/>
    <cellStyle name="SAPBEXaggData 3 2 4 4 2" xfId="17877"/>
    <cellStyle name="SAPBEXaggData 3 2 4 4 3" xfId="16927"/>
    <cellStyle name="SAPBEXaggData 3 2 4 5" xfId="17872"/>
    <cellStyle name="SAPBEXaggData 3 2 4 6" xfId="16932"/>
    <cellStyle name="SAPBEXaggData 3 2 5" xfId="12218"/>
    <cellStyle name="SAPBEXaggData 3 2 5 2" xfId="12219"/>
    <cellStyle name="SAPBEXaggData 3 2 5 2 2" xfId="12220"/>
    <cellStyle name="SAPBEXaggData 3 2 5 2 2 2" xfId="17880"/>
    <cellStyle name="SAPBEXaggData 3 2 5 2 2 3" xfId="16924"/>
    <cellStyle name="SAPBEXaggData 3 2 5 2 3" xfId="12221"/>
    <cellStyle name="SAPBEXaggData 3 2 5 2 3 2" xfId="17881"/>
    <cellStyle name="SAPBEXaggData 3 2 5 2 3 3" xfId="16923"/>
    <cellStyle name="SAPBEXaggData 3 2 5 2 4" xfId="17879"/>
    <cellStyle name="SAPBEXaggData 3 2 5 2 5" xfId="16925"/>
    <cellStyle name="SAPBEXaggData 3 2 5 3" xfId="12222"/>
    <cellStyle name="SAPBEXaggData 3 2 5 3 2" xfId="17882"/>
    <cellStyle name="SAPBEXaggData 3 2 5 3 3" xfId="16922"/>
    <cellStyle name="SAPBEXaggData 3 2 5 4" xfId="12223"/>
    <cellStyle name="SAPBEXaggData 3 2 5 4 2" xfId="17883"/>
    <cellStyle name="SAPBEXaggData 3 2 5 4 3" xfId="16921"/>
    <cellStyle name="SAPBEXaggData 3 2 5 5" xfId="17878"/>
    <cellStyle name="SAPBEXaggData 3 2 5 6" xfId="16926"/>
    <cellStyle name="SAPBEXaggData 3 2 6" xfId="12224"/>
    <cellStyle name="SAPBEXaggData 3 2 6 2" xfId="12225"/>
    <cellStyle name="SAPBEXaggData 3 2 6 2 2" xfId="12226"/>
    <cellStyle name="SAPBEXaggData 3 2 6 2 2 2" xfId="17886"/>
    <cellStyle name="SAPBEXaggData 3 2 6 2 2 3" xfId="16918"/>
    <cellStyle name="SAPBEXaggData 3 2 6 2 3" xfId="12227"/>
    <cellStyle name="SAPBEXaggData 3 2 6 2 3 2" xfId="17887"/>
    <cellStyle name="SAPBEXaggData 3 2 6 2 3 3" xfId="16917"/>
    <cellStyle name="SAPBEXaggData 3 2 6 2 4" xfId="17885"/>
    <cellStyle name="SAPBEXaggData 3 2 6 2 5" xfId="16919"/>
    <cellStyle name="SAPBEXaggData 3 2 6 3" xfId="12228"/>
    <cellStyle name="SAPBEXaggData 3 2 6 3 2" xfId="17888"/>
    <cellStyle name="SAPBEXaggData 3 2 6 3 3" xfId="16916"/>
    <cellStyle name="SAPBEXaggData 3 2 6 4" xfId="12229"/>
    <cellStyle name="SAPBEXaggData 3 2 6 4 2" xfId="17889"/>
    <cellStyle name="SAPBEXaggData 3 2 6 4 3" xfId="16915"/>
    <cellStyle name="SAPBEXaggData 3 2 6 5" xfId="17884"/>
    <cellStyle name="SAPBEXaggData 3 2 6 6" xfId="16920"/>
    <cellStyle name="SAPBEXaggData 3 2 7" xfId="12230"/>
    <cellStyle name="SAPBEXaggData 3 2 7 2" xfId="12231"/>
    <cellStyle name="SAPBEXaggData 3 2 7 2 2" xfId="12232"/>
    <cellStyle name="SAPBEXaggData 3 2 7 2 2 2" xfId="17892"/>
    <cellStyle name="SAPBEXaggData 3 2 7 2 2 3" xfId="16912"/>
    <cellStyle name="SAPBEXaggData 3 2 7 2 3" xfId="12233"/>
    <cellStyle name="SAPBEXaggData 3 2 7 2 3 2" xfId="17893"/>
    <cellStyle name="SAPBEXaggData 3 2 7 2 3 3" xfId="16911"/>
    <cellStyle name="SAPBEXaggData 3 2 7 2 4" xfId="17891"/>
    <cellStyle name="SAPBEXaggData 3 2 7 2 5" xfId="16913"/>
    <cellStyle name="SAPBEXaggData 3 2 7 3" xfId="12234"/>
    <cellStyle name="SAPBEXaggData 3 2 7 3 2" xfId="17894"/>
    <cellStyle name="SAPBEXaggData 3 2 7 3 3" xfId="16910"/>
    <cellStyle name="SAPBEXaggData 3 2 7 4" xfId="12235"/>
    <cellStyle name="SAPBEXaggData 3 2 7 4 2" xfId="17895"/>
    <cellStyle name="SAPBEXaggData 3 2 7 4 3" xfId="16909"/>
    <cellStyle name="SAPBEXaggData 3 2 7 5" xfId="17890"/>
    <cellStyle name="SAPBEXaggData 3 2 7 6" xfId="16914"/>
    <cellStyle name="SAPBEXaggData 3 2 8" xfId="12236"/>
    <cellStyle name="SAPBEXaggData 3 2 8 2" xfId="12237"/>
    <cellStyle name="SAPBEXaggData 3 2 8 2 2" xfId="17897"/>
    <cellStyle name="SAPBEXaggData 3 2 8 2 3" xfId="16907"/>
    <cellStyle name="SAPBEXaggData 3 2 8 3" xfId="12238"/>
    <cellStyle name="SAPBEXaggData 3 2 8 3 2" xfId="17898"/>
    <cellStyle name="SAPBEXaggData 3 2 8 3 3" xfId="16906"/>
    <cellStyle name="SAPBEXaggData 3 2 8 4" xfId="17896"/>
    <cellStyle name="SAPBEXaggData 3 2 8 5" xfId="16908"/>
    <cellStyle name="SAPBEXaggData 3 2 9" xfId="12239"/>
    <cellStyle name="SAPBEXaggData 3 2 9 2" xfId="17899"/>
    <cellStyle name="SAPBEXaggData 3 2 9 3" xfId="16905"/>
    <cellStyle name="SAPBEXaggData 3 3" xfId="12240"/>
    <cellStyle name="SAPBEXaggData 3 3 10" xfId="16904"/>
    <cellStyle name="SAPBEXaggData 3 3 2" xfId="12241"/>
    <cellStyle name="SAPBEXaggData 3 3 2 2" xfId="12242"/>
    <cellStyle name="SAPBEXaggData 3 3 2 2 2" xfId="12243"/>
    <cellStyle name="SAPBEXaggData 3 3 2 2 2 2" xfId="17903"/>
    <cellStyle name="SAPBEXaggData 3 3 2 2 2 3" xfId="16901"/>
    <cellStyle name="SAPBEXaggData 3 3 2 2 3" xfId="12244"/>
    <cellStyle name="SAPBEXaggData 3 3 2 2 3 2" xfId="17904"/>
    <cellStyle name="SAPBEXaggData 3 3 2 2 3 3" xfId="16900"/>
    <cellStyle name="SAPBEXaggData 3 3 2 2 4" xfId="17902"/>
    <cellStyle name="SAPBEXaggData 3 3 2 2 5" xfId="16902"/>
    <cellStyle name="SAPBEXaggData 3 3 2 3" xfId="12245"/>
    <cellStyle name="SAPBEXaggData 3 3 2 3 2" xfId="17905"/>
    <cellStyle name="SAPBEXaggData 3 3 2 3 3" xfId="16899"/>
    <cellStyle name="SAPBEXaggData 3 3 2 4" xfId="12246"/>
    <cellStyle name="SAPBEXaggData 3 3 2 4 2" xfId="17906"/>
    <cellStyle name="SAPBEXaggData 3 3 2 4 3" xfId="16898"/>
    <cellStyle name="SAPBEXaggData 3 3 2 5" xfId="17901"/>
    <cellStyle name="SAPBEXaggData 3 3 2 6" xfId="16903"/>
    <cellStyle name="SAPBEXaggData 3 3 3" xfId="12247"/>
    <cellStyle name="SAPBEXaggData 3 3 3 2" xfId="12248"/>
    <cellStyle name="SAPBEXaggData 3 3 3 2 2" xfId="12249"/>
    <cellStyle name="SAPBEXaggData 3 3 3 2 2 2" xfId="17909"/>
    <cellStyle name="SAPBEXaggData 3 3 3 2 2 3" xfId="16895"/>
    <cellStyle name="SAPBEXaggData 3 3 3 2 3" xfId="12250"/>
    <cellStyle name="SAPBEXaggData 3 3 3 2 3 2" xfId="17910"/>
    <cellStyle name="SAPBEXaggData 3 3 3 2 3 3" xfId="16894"/>
    <cellStyle name="SAPBEXaggData 3 3 3 2 4" xfId="17908"/>
    <cellStyle name="SAPBEXaggData 3 3 3 2 5" xfId="16896"/>
    <cellStyle name="SAPBEXaggData 3 3 3 3" xfId="12251"/>
    <cellStyle name="SAPBEXaggData 3 3 3 3 2" xfId="17911"/>
    <cellStyle name="SAPBEXaggData 3 3 3 3 3" xfId="16893"/>
    <cellStyle name="SAPBEXaggData 3 3 3 4" xfId="12252"/>
    <cellStyle name="SAPBEXaggData 3 3 3 4 2" xfId="17912"/>
    <cellStyle name="SAPBEXaggData 3 3 3 4 3" xfId="16892"/>
    <cellStyle name="SAPBEXaggData 3 3 3 5" xfId="17907"/>
    <cellStyle name="SAPBEXaggData 3 3 3 6" xfId="16897"/>
    <cellStyle name="SAPBEXaggData 3 3 4" xfId="12253"/>
    <cellStyle name="SAPBEXaggData 3 3 4 2" xfId="12254"/>
    <cellStyle name="SAPBEXaggData 3 3 4 2 2" xfId="12255"/>
    <cellStyle name="SAPBEXaggData 3 3 4 2 2 2" xfId="17915"/>
    <cellStyle name="SAPBEXaggData 3 3 4 2 2 3" xfId="16889"/>
    <cellStyle name="SAPBEXaggData 3 3 4 2 3" xfId="12256"/>
    <cellStyle name="SAPBEXaggData 3 3 4 2 3 2" xfId="17916"/>
    <cellStyle name="SAPBEXaggData 3 3 4 2 3 3" xfId="16888"/>
    <cellStyle name="SAPBEXaggData 3 3 4 2 4" xfId="17914"/>
    <cellStyle name="SAPBEXaggData 3 3 4 2 5" xfId="16890"/>
    <cellStyle name="SAPBEXaggData 3 3 4 3" xfId="12257"/>
    <cellStyle name="SAPBEXaggData 3 3 4 3 2" xfId="17917"/>
    <cellStyle name="SAPBEXaggData 3 3 4 3 3" xfId="16887"/>
    <cellStyle name="SAPBEXaggData 3 3 4 4" xfId="12258"/>
    <cellStyle name="SAPBEXaggData 3 3 4 4 2" xfId="17918"/>
    <cellStyle name="SAPBEXaggData 3 3 4 4 3" xfId="16886"/>
    <cellStyle name="SAPBEXaggData 3 3 4 5" xfId="17913"/>
    <cellStyle name="SAPBEXaggData 3 3 4 6" xfId="16891"/>
    <cellStyle name="SAPBEXaggData 3 3 5" xfId="12259"/>
    <cellStyle name="SAPBEXaggData 3 3 5 2" xfId="12260"/>
    <cellStyle name="SAPBEXaggData 3 3 5 2 2" xfId="12261"/>
    <cellStyle name="SAPBEXaggData 3 3 5 2 2 2" xfId="17921"/>
    <cellStyle name="SAPBEXaggData 3 3 5 2 2 3" xfId="16883"/>
    <cellStyle name="SAPBEXaggData 3 3 5 2 3" xfId="12262"/>
    <cellStyle name="SAPBEXaggData 3 3 5 2 3 2" xfId="17922"/>
    <cellStyle name="SAPBEXaggData 3 3 5 2 3 3" xfId="16882"/>
    <cellStyle name="SAPBEXaggData 3 3 5 2 4" xfId="17920"/>
    <cellStyle name="SAPBEXaggData 3 3 5 2 5" xfId="16884"/>
    <cellStyle name="SAPBEXaggData 3 3 5 3" xfId="12263"/>
    <cellStyle name="SAPBEXaggData 3 3 5 3 2" xfId="17923"/>
    <cellStyle name="SAPBEXaggData 3 3 5 3 3" xfId="16881"/>
    <cellStyle name="SAPBEXaggData 3 3 5 4" xfId="12264"/>
    <cellStyle name="SAPBEXaggData 3 3 5 4 2" xfId="17924"/>
    <cellStyle name="SAPBEXaggData 3 3 5 4 3" xfId="16880"/>
    <cellStyle name="SAPBEXaggData 3 3 5 5" xfId="17919"/>
    <cellStyle name="SAPBEXaggData 3 3 5 6" xfId="16885"/>
    <cellStyle name="SAPBEXaggData 3 3 6" xfId="12265"/>
    <cellStyle name="SAPBEXaggData 3 3 6 2" xfId="12266"/>
    <cellStyle name="SAPBEXaggData 3 3 6 2 2" xfId="17926"/>
    <cellStyle name="SAPBEXaggData 3 3 6 2 3" xfId="16878"/>
    <cellStyle name="SAPBEXaggData 3 3 6 3" xfId="12267"/>
    <cellStyle name="SAPBEXaggData 3 3 6 3 2" xfId="17927"/>
    <cellStyle name="SAPBEXaggData 3 3 6 3 3" xfId="16877"/>
    <cellStyle name="SAPBEXaggData 3 3 6 4" xfId="17925"/>
    <cellStyle name="SAPBEXaggData 3 3 6 5" xfId="16879"/>
    <cellStyle name="SAPBEXaggData 3 3 7" xfId="12268"/>
    <cellStyle name="SAPBEXaggData 3 3 7 2" xfId="17928"/>
    <cellStyle name="SAPBEXaggData 3 3 7 3" xfId="16876"/>
    <cellStyle name="SAPBEXaggData 3 3 8" xfId="12269"/>
    <cellStyle name="SAPBEXaggData 3 3 8 2" xfId="17929"/>
    <cellStyle name="SAPBEXaggData 3 3 8 3" xfId="16875"/>
    <cellStyle name="SAPBEXaggData 3 3 9" xfId="17900"/>
    <cellStyle name="SAPBEXaggData 3 4" xfId="12270"/>
    <cellStyle name="SAPBEXaggData 3 4 10" xfId="16874"/>
    <cellStyle name="SAPBEXaggData 3 4 2" xfId="12271"/>
    <cellStyle name="SAPBEXaggData 3 4 2 2" xfId="12272"/>
    <cellStyle name="SAPBEXaggData 3 4 2 2 2" xfId="12273"/>
    <cellStyle name="SAPBEXaggData 3 4 2 2 2 2" xfId="17933"/>
    <cellStyle name="SAPBEXaggData 3 4 2 2 2 3" xfId="16871"/>
    <cellStyle name="SAPBEXaggData 3 4 2 2 3" xfId="12274"/>
    <cellStyle name="SAPBEXaggData 3 4 2 2 3 2" xfId="17934"/>
    <cellStyle name="SAPBEXaggData 3 4 2 2 3 3" xfId="16870"/>
    <cellStyle name="SAPBEXaggData 3 4 2 2 4" xfId="17932"/>
    <cellStyle name="SAPBEXaggData 3 4 2 2 5" xfId="16872"/>
    <cellStyle name="SAPBEXaggData 3 4 2 3" xfId="12275"/>
    <cellStyle name="SAPBEXaggData 3 4 2 3 2" xfId="17935"/>
    <cellStyle name="SAPBEXaggData 3 4 2 3 3" xfId="16869"/>
    <cellStyle name="SAPBEXaggData 3 4 2 4" xfId="12276"/>
    <cellStyle name="SAPBEXaggData 3 4 2 4 2" xfId="17936"/>
    <cellStyle name="SAPBEXaggData 3 4 2 4 3" xfId="16868"/>
    <cellStyle name="SAPBEXaggData 3 4 2 5" xfId="17931"/>
    <cellStyle name="SAPBEXaggData 3 4 2 6" xfId="16873"/>
    <cellStyle name="SAPBEXaggData 3 4 3" xfId="12277"/>
    <cellStyle name="SAPBEXaggData 3 4 3 2" xfId="12278"/>
    <cellStyle name="SAPBEXaggData 3 4 3 2 2" xfId="12279"/>
    <cellStyle name="SAPBEXaggData 3 4 3 2 2 2" xfId="17939"/>
    <cellStyle name="SAPBEXaggData 3 4 3 2 2 3" xfId="16865"/>
    <cellStyle name="SAPBEXaggData 3 4 3 2 3" xfId="12280"/>
    <cellStyle name="SAPBEXaggData 3 4 3 2 3 2" xfId="17940"/>
    <cellStyle name="SAPBEXaggData 3 4 3 2 3 3" xfId="16864"/>
    <cellStyle name="SAPBEXaggData 3 4 3 2 4" xfId="17938"/>
    <cellStyle name="SAPBEXaggData 3 4 3 2 5" xfId="16866"/>
    <cellStyle name="SAPBEXaggData 3 4 3 3" xfId="12281"/>
    <cellStyle name="SAPBEXaggData 3 4 3 3 2" xfId="17941"/>
    <cellStyle name="SAPBEXaggData 3 4 3 3 3" xfId="16863"/>
    <cellStyle name="SAPBEXaggData 3 4 3 4" xfId="12282"/>
    <cellStyle name="SAPBEXaggData 3 4 3 4 2" xfId="17942"/>
    <cellStyle name="SAPBEXaggData 3 4 3 4 3" xfId="16862"/>
    <cellStyle name="SAPBEXaggData 3 4 3 5" xfId="17937"/>
    <cellStyle name="SAPBEXaggData 3 4 3 6" xfId="16867"/>
    <cellStyle name="SAPBEXaggData 3 4 4" xfId="12283"/>
    <cellStyle name="SAPBEXaggData 3 4 4 2" xfId="12284"/>
    <cellStyle name="SAPBEXaggData 3 4 4 2 2" xfId="12285"/>
    <cellStyle name="SAPBEXaggData 3 4 4 2 2 2" xfId="17945"/>
    <cellStyle name="SAPBEXaggData 3 4 4 2 2 3" xfId="16859"/>
    <cellStyle name="SAPBEXaggData 3 4 4 2 3" xfId="12286"/>
    <cellStyle name="SAPBEXaggData 3 4 4 2 3 2" xfId="17946"/>
    <cellStyle name="SAPBEXaggData 3 4 4 2 3 3" xfId="16858"/>
    <cellStyle name="SAPBEXaggData 3 4 4 2 4" xfId="17944"/>
    <cellStyle name="SAPBEXaggData 3 4 4 2 5" xfId="16860"/>
    <cellStyle name="SAPBEXaggData 3 4 4 3" xfId="12287"/>
    <cellStyle name="SAPBEXaggData 3 4 4 3 2" xfId="17947"/>
    <cellStyle name="SAPBEXaggData 3 4 4 3 3" xfId="16857"/>
    <cellStyle name="SAPBEXaggData 3 4 4 4" xfId="12288"/>
    <cellStyle name="SAPBEXaggData 3 4 4 4 2" xfId="17948"/>
    <cellStyle name="SAPBEXaggData 3 4 4 4 3" xfId="16856"/>
    <cellStyle name="SAPBEXaggData 3 4 4 5" xfId="17943"/>
    <cellStyle name="SAPBEXaggData 3 4 4 6" xfId="16861"/>
    <cellStyle name="SAPBEXaggData 3 4 5" xfId="12289"/>
    <cellStyle name="SAPBEXaggData 3 4 5 2" xfId="12290"/>
    <cellStyle name="SAPBEXaggData 3 4 5 2 2" xfId="12291"/>
    <cellStyle name="SAPBEXaggData 3 4 5 2 2 2" xfId="17951"/>
    <cellStyle name="SAPBEXaggData 3 4 5 2 2 3" xfId="16853"/>
    <cellStyle name="SAPBEXaggData 3 4 5 2 3" xfId="12292"/>
    <cellStyle name="SAPBEXaggData 3 4 5 2 3 2" xfId="17952"/>
    <cellStyle name="SAPBEXaggData 3 4 5 2 3 3" xfId="16852"/>
    <cellStyle name="SAPBEXaggData 3 4 5 2 4" xfId="17950"/>
    <cellStyle name="SAPBEXaggData 3 4 5 2 5" xfId="16854"/>
    <cellStyle name="SAPBEXaggData 3 4 5 3" xfId="12293"/>
    <cellStyle name="SAPBEXaggData 3 4 5 3 2" xfId="17953"/>
    <cellStyle name="SAPBEXaggData 3 4 5 3 3" xfId="16851"/>
    <cellStyle name="SAPBEXaggData 3 4 5 4" xfId="12294"/>
    <cellStyle name="SAPBEXaggData 3 4 5 4 2" xfId="17954"/>
    <cellStyle name="SAPBEXaggData 3 4 5 4 3" xfId="16850"/>
    <cellStyle name="SAPBEXaggData 3 4 5 5" xfId="17949"/>
    <cellStyle name="SAPBEXaggData 3 4 5 6" xfId="16855"/>
    <cellStyle name="SAPBEXaggData 3 4 6" xfId="12295"/>
    <cellStyle name="SAPBEXaggData 3 4 6 2" xfId="12296"/>
    <cellStyle name="SAPBEXaggData 3 4 6 2 2" xfId="17956"/>
    <cellStyle name="SAPBEXaggData 3 4 6 2 3" xfId="16848"/>
    <cellStyle name="SAPBEXaggData 3 4 6 3" xfId="12297"/>
    <cellStyle name="SAPBEXaggData 3 4 6 3 2" xfId="17957"/>
    <cellStyle name="SAPBEXaggData 3 4 6 3 3" xfId="16847"/>
    <cellStyle name="SAPBEXaggData 3 4 6 4" xfId="17955"/>
    <cellStyle name="SAPBEXaggData 3 4 6 5" xfId="16849"/>
    <cellStyle name="SAPBEXaggData 3 4 7" xfId="12298"/>
    <cellStyle name="SAPBEXaggData 3 4 7 2" xfId="17958"/>
    <cellStyle name="SAPBEXaggData 3 4 7 3" xfId="16846"/>
    <cellStyle name="SAPBEXaggData 3 4 8" xfId="12299"/>
    <cellStyle name="SAPBEXaggData 3 4 8 2" xfId="17959"/>
    <cellStyle name="SAPBEXaggData 3 4 8 3" xfId="16845"/>
    <cellStyle name="SAPBEXaggData 3 4 9" xfId="17930"/>
    <cellStyle name="SAPBEXaggData 3 5" xfId="12300"/>
    <cellStyle name="SAPBEXaggData 3 5 2" xfId="12301"/>
    <cellStyle name="SAPBEXaggData 3 5 2 2" xfId="12302"/>
    <cellStyle name="SAPBEXaggData 3 5 2 2 2" xfId="17962"/>
    <cellStyle name="SAPBEXaggData 3 5 2 2 3" xfId="16842"/>
    <cellStyle name="SAPBEXaggData 3 5 2 3" xfId="12303"/>
    <cellStyle name="SAPBEXaggData 3 5 2 3 2" xfId="17963"/>
    <cellStyle name="SAPBEXaggData 3 5 2 3 3" xfId="16841"/>
    <cellStyle name="SAPBEXaggData 3 5 2 4" xfId="17961"/>
    <cellStyle name="SAPBEXaggData 3 5 2 5" xfId="16843"/>
    <cellStyle name="SAPBEXaggData 3 5 3" xfId="12304"/>
    <cellStyle name="SAPBEXaggData 3 5 3 2" xfId="17964"/>
    <cellStyle name="SAPBEXaggData 3 5 3 3" xfId="16840"/>
    <cellStyle name="SAPBEXaggData 3 5 4" xfId="12305"/>
    <cellStyle name="SAPBEXaggData 3 5 4 2" xfId="17965"/>
    <cellStyle name="SAPBEXaggData 3 5 4 3" xfId="16839"/>
    <cellStyle name="SAPBEXaggData 3 5 5" xfId="17960"/>
    <cellStyle name="SAPBEXaggData 3 5 6" xfId="16844"/>
    <cellStyle name="SAPBEXaggData 3 6" xfId="12306"/>
    <cellStyle name="SAPBEXaggData 3 6 2" xfId="12307"/>
    <cellStyle name="SAPBEXaggData 3 6 2 2" xfId="12308"/>
    <cellStyle name="SAPBEXaggData 3 6 2 2 2" xfId="17968"/>
    <cellStyle name="SAPBEXaggData 3 6 2 2 3" xfId="16836"/>
    <cellStyle name="SAPBEXaggData 3 6 2 3" xfId="12309"/>
    <cellStyle name="SAPBEXaggData 3 6 2 3 2" xfId="17969"/>
    <cellStyle name="SAPBEXaggData 3 6 2 3 3" xfId="16835"/>
    <cellStyle name="SAPBEXaggData 3 6 2 4" xfId="17967"/>
    <cellStyle name="SAPBEXaggData 3 6 2 5" xfId="16837"/>
    <cellStyle name="SAPBEXaggData 3 6 3" xfId="12310"/>
    <cellStyle name="SAPBEXaggData 3 6 3 2" xfId="17970"/>
    <cellStyle name="SAPBEXaggData 3 6 3 3" xfId="16834"/>
    <cellStyle name="SAPBEXaggData 3 6 4" xfId="12311"/>
    <cellStyle name="SAPBEXaggData 3 6 4 2" xfId="17971"/>
    <cellStyle name="SAPBEXaggData 3 6 4 3" xfId="16833"/>
    <cellStyle name="SAPBEXaggData 3 6 5" xfId="17966"/>
    <cellStyle name="SAPBEXaggData 3 6 6" xfId="16838"/>
    <cellStyle name="SAPBEXaggData 3 7" xfId="12312"/>
    <cellStyle name="SAPBEXaggData 3 7 2" xfId="12313"/>
    <cellStyle name="SAPBEXaggData 3 7 2 2" xfId="12314"/>
    <cellStyle name="SAPBEXaggData 3 7 2 2 2" xfId="17974"/>
    <cellStyle name="SAPBEXaggData 3 7 2 2 3" xfId="16830"/>
    <cellStyle name="SAPBEXaggData 3 7 2 3" xfId="12315"/>
    <cellStyle name="SAPBEXaggData 3 7 2 3 2" xfId="17975"/>
    <cellStyle name="SAPBEXaggData 3 7 2 3 3" xfId="16829"/>
    <cellStyle name="SAPBEXaggData 3 7 2 4" xfId="17973"/>
    <cellStyle name="SAPBEXaggData 3 7 2 5" xfId="16831"/>
    <cellStyle name="SAPBEXaggData 3 7 3" xfId="12316"/>
    <cellStyle name="SAPBEXaggData 3 7 3 2" xfId="17976"/>
    <cellStyle name="SAPBEXaggData 3 7 3 3" xfId="16828"/>
    <cellStyle name="SAPBEXaggData 3 7 4" xfId="12317"/>
    <cellStyle name="SAPBEXaggData 3 7 4 2" xfId="17977"/>
    <cellStyle name="SAPBEXaggData 3 7 4 3" xfId="16827"/>
    <cellStyle name="SAPBEXaggData 3 7 5" xfId="17972"/>
    <cellStyle name="SAPBEXaggData 3 7 6" xfId="16832"/>
    <cellStyle name="SAPBEXaggData 3 8" xfId="12318"/>
    <cellStyle name="SAPBEXaggData 3 8 2" xfId="12319"/>
    <cellStyle name="SAPBEXaggData 3 8 2 2" xfId="12320"/>
    <cellStyle name="SAPBEXaggData 3 8 2 2 2" xfId="17980"/>
    <cellStyle name="SAPBEXaggData 3 8 2 2 3" xfId="16824"/>
    <cellStyle name="SAPBEXaggData 3 8 2 3" xfId="12321"/>
    <cellStyle name="SAPBEXaggData 3 8 2 3 2" xfId="17981"/>
    <cellStyle name="SAPBEXaggData 3 8 2 3 3" xfId="16823"/>
    <cellStyle name="SAPBEXaggData 3 8 2 4" xfId="17979"/>
    <cellStyle name="SAPBEXaggData 3 8 2 5" xfId="16825"/>
    <cellStyle name="SAPBEXaggData 3 8 3" xfId="12322"/>
    <cellStyle name="SAPBEXaggData 3 8 3 2" xfId="17982"/>
    <cellStyle name="SAPBEXaggData 3 8 3 3" xfId="16822"/>
    <cellStyle name="SAPBEXaggData 3 8 4" xfId="12323"/>
    <cellStyle name="SAPBEXaggData 3 8 4 2" xfId="17983"/>
    <cellStyle name="SAPBEXaggData 3 8 4 3" xfId="16821"/>
    <cellStyle name="SAPBEXaggData 3 8 5" xfId="17978"/>
    <cellStyle name="SAPBEXaggData 3 8 6" xfId="16826"/>
    <cellStyle name="SAPBEXaggData 3 9" xfId="12324"/>
    <cellStyle name="SAPBEXaggData 3 9 2" xfId="12325"/>
    <cellStyle name="SAPBEXaggData 3 9 2 2" xfId="17985"/>
    <cellStyle name="SAPBEXaggData 3 9 2 3" xfId="16819"/>
    <cellStyle name="SAPBEXaggData 3 9 3" xfId="12326"/>
    <cellStyle name="SAPBEXaggData 3 9 3 2" xfId="17986"/>
    <cellStyle name="SAPBEXaggData 3 9 3 3" xfId="16818"/>
    <cellStyle name="SAPBEXaggData 3 9 4" xfId="17984"/>
    <cellStyle name="SAPBEXaggData 3 9 5" xfId="16820"/>
    <cellStyle name="SAPBEXaggData 4" xfId="12327"/>
    <cellStyle name="SAPBEXaggData 4 10" xfId="12328"/>
    <cellStyle name="SAPBEXaggData 4 10 2" xfId="17988"/>
    <cellStyle name="SAPBEXaggData 4 10 3" xfId="16816"/>
    <cellStyle name="SAPBEXaggData 4 11" xfId="17987"/>
    <cellStyle name="SAPBEXaggData 4 12" xfId="16817"/>
    <cellStyle name="SAPBEXaggData 4 2" xfId="12329"/>
    <cellStyle name="SAPBEXaggData 4 2 10" xfId="16815"/>
    <cellStyle name="SAPBEXaggData 4 2 2" xfId="12330"/>
    <cellStyle name="SAPBEXaggData 4 2 2 2" xfId="12331"/>
    <cellStyle name="SAPBEXaggData 4 2 2 2 2" xfId="12332"/>
    <cellStyle name="SAPBEXaggData 4 2 2 2 2 2" xfId="17992"/>
    <cellStyle name="SAPBEXaggData 4 2 2 2 2 3" xfId="16812"/>
    <cellStyle name="SAPBEXaggData 4 2 2 2 3" xfId="12333"/>
    <cellStyle name="SAPBEXaggData 4 2 2 2 3 2" xfId="17993"/>
    <cellStyle name="SAPBEXaggData 4 2 2 2 3 3" xfId="16811"/>
    <cellStyle name="SAPBEXaggData 4 2 2 2 4" xfId="17991"/>
    <cellStyle name="SAPBEXaggData 4 2 2 2 5" xfId="16813"/>
    <cellStyle name="SAPBEXaggData 4 2 2 3" xfId="12334"/>
    <cellStyle name="SAPBEXaggData 4 2 2 3 2" xfId="17994"/>
    <cellStyle name="SAPBEXaggData 4 2 2 3 3" xfId="16810"/>
    <cellStyle name="SAPBEXaggData 4 2 2 4" xfId="12335"/>
    <cellStyle name="SAPBEXaggData 4 2 2 4 2" xfId="17995"/>
    <cellStyle name="SAPBEXaggData 4 2 2 4 3" xfId="16809"/>
    <cellStyle name="SAPBEXaggData 4 2 2 5" xfId="17990"/>
    <cellStyle name="SAPBEXaggData 4 2 2 6" xfId="16814"/>
    <cellStyle name="SAPBEXaggData 4 2 3" xfId="12336"/>
    <cellStyle name="SAPBEXaggData 4 2 3 2" xfId="12337"/>
    <cellStyle name="SAPBEXaggData 4 2 3 2 2" xfId="12338"/>
    <cellStyle name="SAPBEXaggData 4 2 3 2 2 2" xfId="17998"/>
    <cellStyle name="SAPBEXaggData 4 2 3 2 2 3" xfId="16806"/>
    <cellStyle name="SAPBEXaggData 4 2 3 2 3" xfId="12339"/>
    <cellStyle name="SAPBEXaggData 4 2 3 2 3 2" xfId="17999"/>
    <cellStyle name="SAPBEXaggData 4 2 3 2 3 3" xfId="16805"/>
    <cellStyle name="SAPBEXaggData 4 2 3 2 4" xfId="17997"/>
    <cellStyle name="SAPBEXaggData 4 2 3 2 5" xfId="16807"/>
    <cellStyle name="SAPBEXaggData 4 2 3 3" xfId="12340"/>
    <cellStyle name="SAPBEXaggData 4 2 3 3 2" xfId="18000"/>
    <cellStyle name="SAPBEXaggData 4 2 3 3 3" xfId="16804"/>
    <cellStyle name="SAPBEXaggData 4 2 3 4" xfId="12341"/>
    <cellStyle name="SAPBEXaggData 4 2 3 4 2" xfId="18001"/>
    <cellStyle name="SAPBEXaggData 4 2 3 4 3" xfId="16803"/>
    <cellStyle name="SAPBEXaggData 4 2 3 5" xfId="17996"/>
    <cellStyle name="SAPBEXaggData 4 2 3 6" xfId="16808"/>
    <cellStyle name="SAPBEXaggData 4 2 4" xfId="12342"/>
    <cellStyle name="SAPBEXaggData 4 2 4 2" xfId="12343"/>
    <cellStyle name="SAPBEXaggData 4 2 4 2 2" xfId="12344"/>
    <cellStyle name="SAPBEXaggData 4 2 4 2 2 2" xfId="18004"/>
    <cellStyle name="SAPBEXaggData 4 2 4 2 2 3" xfId="16800"/>
    <cellStyle name="SAPBEXaggData 4 2 4 2 3" xfId="12345"/>
    <cellStyle name="SAPBEXaggData 4 2 4 2 3 2" xfId="18005"/>
    <cellStyle name="SAPBEXaggData 4 2 4 2 3 3" xfId="16799"/>
    <cellStyle name="SAPBEXaggData 4 2 4 2 4" xfId="18003"/>
    <cellStyle name="SAPBEXaggData 4 2 4 2 5" xfId="16801"/>
    <cellStyle name="SAPBEXaggData 4 2 4 3" xfId="12346"/>
    <cellStyle name="SAPBEXaggData 4 2 4 3 2" xfId="18006"/>
    <cellStyle name="SAPBEXaggData 4 2 4 3 3" xfId="16798"/>
    <cellStyle name="SAPBEXaggData 4 2 4 4" xfId="12347"/>
    <cellStyle name="SAPBEXaggData 4 2 4 4 2" xfId="18007"/>
    <cellStyle name="SAPBEXaggData 4 2 4 4 3" xfId="16797"/>
    <cellStyle name="SAPBEXaggData 4 2 4 5" xfId="18002"/>
    <cellStyle name="SAPBEXaggData 4 2 4 6" xfId="16802"/>
    <cellStyle name="SAPBEXaggData 4 2 5" xfId="12348"/>
    <cellStyle name="SAPBEXaggData 4 2 5 2" xfId="12349"/>
    <cellStyle name="SAPBEXaggData 4 2 5 2 2" xfId="12350"/>
    <cellStyle name="SAPBEXaggData 4 2 5 2 2 2" xfId="18010"/>
    <cellStyle name="SAPBEXaggData 4 2 5 2 2 3" xfId="16794"/>
    <cellStyle name="SAPBEXaggData 4 2 5 2 3" xfId="12351"/>
    <cellStyle name="SAPBEXaggData 4 2 5 2 3 2" xfId="18011"/>
    <cellStyle name="SAPBEXaggData 4 2 5 2 3 3" xfId="16793"/>
    <cellStyle name="SAPBEXaggData 4 2 5 2 4" xfId="18009"/>
    <cellStyle name="SAPBEXaggData 4 2 5 2 5" xfId="16795"/>
    <cellStyle name="SAPBEXaggData 4 2 5 3" xfId="12352"/>
    <cellStyle name="SAPBEXaggData 4 2 5 3 2" xfId="18012"/>
    <cellStyle name="SAPBEXaggData 4 2 5 3 3" xfId="16792"/>
    <cellStyle name="SAPBEXaggData 4 2 5 4" xfId="12353"/>
    <cellStyle name="SAPBEXaggData 4 2 5 4 2" xfId="18013"/>
    <cellStyle name="SAPBEXaggData 4 2 5 4 3" xfId="16791"/>
    <cellStyle name="SAPBEXaggData 4 2 5 5" xfId="18008"/>
    <cellStyle name="SAPBEXaggData 4 2 5 6" xfId="16796"/>
    <cellStyle name="SAPBEXaggData 4 2 6" xfId="12354"/>
    <cellStyle name="SAPBEXaggData 4 2 6 2" xfId="12355"/>
    <cellStyle name="SAPBEXaggData 4 2 6 2 2" xfId="18015"/>
    <cellStyle name="SAPBEXaggData 4 2 6 2 3" xfId="16789"/>
    <cellStyle name="SAPBEXaggData 4 2 6 3" xfId="12356"/>
    <cellStyle name="SAPBEXaggData 4 2 6 3 2" xfId="18016"/>
    <cellStyle name="SAPBEXaggData 4 2 6 3 3" xfId="16788"/>
    <cellStyle name="SAPBEXaggData 4 2 6 4" xfId="18014"/>
    <cellStyle name="SAPBEXaggData 4 2 6 5" xfId="16790"/>
    <cellStyle name="SAPBEXaggData 4 2 7" xfId="12357"/>
    <cellStyle name="SAPBEXaggData 4 2 7 2" xfId="18017"/>
    <cellStyle name="SAPBEXaggData 4 2 7 3" xfId="16787"/>
    <cellStyle name="SAPBEXaggData 4 2 8" xfId="12358"/>
    <cellStyle name="SAPBEXaggData 4 2 8 2" xfId="18018"/>
    <cellStyle name="SAPBEXaggData 4 2 8 3" xfId="16786"/>
    <cellStyle name="SAPBEXaggData 4 2 9" xfId="17989"/>
    <cellStyle name="SAPBEXaggData 4 3" xfId="12359"/>
    <cellStyle name="SAPBEXaggData 4 3 10" xfId="16785"/>
    <cellStyle name="SAPBEXaggData 4 3 2" xfId="12360"/>
    <cellStyle name="SAPBEXaggData 4 3 2 2" xfId="12361"/>
    <cellStyle name="SAPBEXaggData 4 3 2 2 2" xfId="12362"/>
    <cellStyle name="SAPBEXaggData 4 3 2 2 2 2" xfId="18022"/>
    <cellStyle name="SAPBEXaggData 4 3 2 2 2 3" xfId="16782"/>
    <cellStyle name="SAPBEXaggData 4 3 2 2 3" xfId="12363"/>
    <cellStyle name="SAPBEXaggData 4 3 2 2 3 2" xfId="18023"/>
    <cellStyle name="SAPBEXaggData 4 3 2 2 3 3" xfId="16781"/>
    <cellStyle name="SAPBEXaggData 4 3 2 2 4" xfId="18021"/>
    <cellStyle name="SAPBEXaggData 4 3 2 2 5" xfId="16783"/>
    <cellStyle name="SAPBEXaggData 4 3 2 3" xfId="12364"/>
    <cellStyle name="SAPBEXaggData 4 3 2 3 2" xfId="18024"/>
    <cellStyle name="SAPBEXaggData 4 3 2 3 3" xfId="16780"/>
    <cellStyle name="SAPBEXaggData 4 3 2 4" xfId="12365"/>
    <cellStyle name="SAPBEXaggData 4 3 2 4 2" xfId="18025"/>
    <cellStyle name="SAPBEXaggData 4 3 2 4 3" xfId="16779"/>
    <cellStyle name="SAPBEXaggData 4 3 2 5" xfId="18020"/>
    <cellStyle name="SAPBEXaggData 4 3 2 6" xfId="16784"/>
    <cellStyle name="SAPBEXaggData 4 3 3" xfId="12366"/>
    <cellStyle name="SAPBEXaggData 4 3 3 2" xfId="12367"/>
    <cellStyle name="SAPBEXaggData 4 3 3 2 2" xfId="12368"/>
    <cellStyle name="SAPBEXaggData 4 3 3 2 2 2" xfId="18028"/>
    <cellStyle name="SAPBEXaggData 4 3 3 2 2 3" xfId="16776"/>
    <cellStyle name="SAPBEXaggData 4 3 3 2 3" xfId="12369"/>
    <cellStyle name="SAPBEXaggData 4 3 3 2 3 2" xfId="18029"/>
    <cellStyle name="SAPBEXaggData 4 3 3 2 3 3" xfId="16775"/>
    <cellStyle name="SAPBEXaggData 4 3 3 2 4" xfId="18027"/>
    <cellStyle name="SAPBEXaggData 4 3 3 2 5" xfId="16777"/>
    <cellStyle name="SAPBEXaggData 4 3 3 3" xfId="12370"/>
    <cellStyle name="SAPBEXaggData 4 3 3 3 2" xfId="18030"/>
    <cellStyle name="SAPBEXaggData 4 3 3 3 3" xfId="16774"/>
    <cellStyle name="SAPBEXaggData 4 3 3 4" xfId="12371"/>
    <cellStyle name="SAPBEXaggData 4 3 3 4 2" xfId="18031"/>
    <cellStyle name="SAPBEXaggData 4 3 3 4 3" xfId="16773"/>
    <cellStyle name="SAPBEXaggData 4 3 3 5" xfId="18026"/>
    <cellStyle name="SAPBEXaggData 4 3 3 6" xfId="16778"/>
    <cellStyle name="SAPBEXaggData 4 3 4" xfId="12372"/>
    <cellStyle name="SAPBEXaggData 4 3 4 2" xfId="12373"/>
    <cellStyle name="SAPBEXaggData 4 3 4 2 2" xfId="12374"/>
    <cellStyle name="SAPBEXaggData 4 3 4 2 2 2" xfId="18034"/>
    <cellStyle name="SAPBEXaggData 4 3 4 2 2 3" xfId="16770"/>
    <cellStyle name="SAPBEXaggData 4 3 4 2 3" xfId="12375"/>
    <cellStyle name="SAPBEXaggData 4 3 4 2 3 2" xfId="18035"/>
    <cellStyle name="SAPBEXaggData 4 3 4 2 3 3" xfId="16769"/>
    <cellStyle name="SAPBEXaggData 4 3 4 2 4" xfId="18033"/>
    <cellStyle name="SAPBEXaggData 4 3 4 2 5" xfId="16771"/>
    <cellStyle name="SAPBEXaggData 4 3 4 3" xfId="12376"/>
    <cellStyle name="SAPBEXaggData 4 3 4 3 2" xfId="18036"/>
    <cellStyle name="SAPBEXaggData 4 3 4 3 3" xfId="16768"/>
    <cellStyle name="SAPBEXaggData 4 3 4 4" xfId="12377"/>
    <cellStyle name="SAPBEXaggData 4 3 4 4 2" xfId="18037"/>
    <cellStyle name="SAPBEXaggData 4 3 4 4 3" xfId="16767"/>
    <cellStyle name="SAPBEXaggData 4 3 4 5" xfId="18032"/>
    <cellStyle name="SAPBEXaggData 4 3 4 6" xfId="16772"/>
    <cellStyle name="SAPBEXaggData 4 3 5" xfId="12378"/>
    <cellStyle name="SAPBEXaggData 4 3 5 2" xfId="12379"/>
    <cellStyle name="SAPBEXaggData 4 3 5 2 2" xfId="12380"/>
    <cellStyle name="SAPBEXaggData 4 3 5 2 2 2" xfId="18040"/>
    <cellStyle name="SAPBEXaggData 4 3 5 2 2 3" xfId="16764"/>
    <cellStyle name="SAPBEXaggData 4 3 5 2 3" xfId="12381"/>
    <cellStyle name="SAPBEXaggData 4 3 5 2 3 2" xfId="18041"/>
    <cellStyle name="SAPBEXaggData 4 3 5 2 3 3" xfId="16763"/>
    <cellStyle name="SAPBEXaggData 4 3 5 2 4" xfId="18039"/>
    <cellStyle name="SAPBEXaggData 4 3 5 2 5" xfId="16765"/>
    <cellStyle name="SAPBEXaggData 4 3 5 3" xfId="12382"/>
    <cellStyle name="SAPBEXaggData 4 3 5 3 2" xfId="18042"/>
    <cellStyle name="SAPBEXaggData 4 3 5 3 3" xfId="16762"/>
    <cellStyle name="SAPBEXaggData 4 3 5 4" xfId="12383"/>
    <cellStyle name="SAPBEXaggData 4 3 5 4 2" xfId="18043"/>
    <cellStyle name="SAPBEXaggData 4 3 5 4 3" xfId="16761"/>
    <cellStyle name="SAPBEXaggData 4 3 5 5" xfId="18038"/>
    <cellStyle name="SAPBEXaggData 4 3 5 6" xfId="16766"/>
    <cellStyle name="SAPBEXaggData 4 3 6" xfId="12384"/>
    <cellStyle name="SAPBEXaggData 4 3 6 2" xfId="12385"/>
    <cellStyle name="SAPBEXaggData 4 3 6 2 2" xfId="18045"/>
    <cellStyle name="SAPBEXaggData 4 3 6 2 3" xfId="16759"/>
    <cellStyle name="SAPBEXaggData 4 3 6 3" xfId="12386"/>
    <cellStyle name="SAPBEXaggData 4 3 6 3 2" xfId="18046"/>
    <cellStyle name="SAPBEXaggData 4 3 6 3 3" xfId="16758"/>
    <cellStyle name="SAPBEXaggData 4 3 6 4" xfId="18044"/>
    <cellStyle name="SAPBEXaggData 4 3 6 5" xfId="16760"/>
    <cellStyle name="SAPBEXaggData 4 3 7" xfId="12387"/>
    <cellStyle name="SAPBEXaggData 4 3 7 2" xfId="18047"/>
    <cellStyle name="SAPBEXaggData 4 3 7 3" xfId="16757"/>
    <cellStyle name="SAPBEXaggData 4 3 8" xfId="12388"/>
    <cellStyle name="SAPBEXaggData 4 3 8 2" xfId="18048"/>
    <cellStyle name="SAPBEXaggData 4 3 8 3" xfId="16756"/>
    <cellStyle name="SAPBEXaggData 4 3 9" xfId="18019"/>
    <cellStyle name="SAPBEXaggData 4 4" xfId="12389"/>
    <cellStyle name="SAPBEXaggData 4 4 2" xfId="12390"/>
    <cellStyle name="SAPBEXaggData 4 4 2 2" xfId="12391"/>
    <cellStyle name="SAPBEXaggData 4 4 2 2 2" xfId="18051"/>
    <cellStyle name="SAPBEXaggData 4 4 2 2 3" xfId="16753"/>
    <cellStyle name="SAPBEXaggData 4 4 2 3" xfId="12392"/>
    <cellStyle name="SAPBEXaggData 4 4 2 3 2" xfId="18052"/>
    <cellStyle name="SAPBEXaggData 4 4 2 3 3" xfId="16752"/>
    <cellStyle name="SAPBEXaggData 4 4 2 4" xfId="18050"/>
    <cellStyle name="SAPBEXaggData 4 4 2 5" xfId="16754"/>
    <cellStyle name="SAPBEXaggData 4 4 3" xfId="12393"/>
    <cellStyle name="SAPBEXaggData 4 4 3 2" xfId="18053"/>
    <cellStyle name="SAPBEXaggData 4 4 3 3" xfId="16751"/>
    <cellStyle name="SAPBEXaggData 4 4 4" xfId="12394"/>
    <cellStyle name="SAPBEXaggData 4 4 4 2" xfId="18054"/>
    <cellStyle name="SAPBEXaggData 4 4 4 3" xfId="16750"/>
    <cellStyle name="SAPBEXaggData 4 4 5" xfId="18049"/>
    <cellStyle name="SAPBEXaggData 4 4 6" xfId="16755"/>
    <cellStyle name="SAPBEXaggData 4 5" xfId="12395"/>
    <cellStyle name="SAPBEXaggData 4 5 2" xfId="12396"/>
    <cellStyle name="SAPBEXaggData 4 5 2 2" xfId="12397"/>
    <cellStyle name="SAPBEXaggData 4 5 2 2 2" xfId="18057"/>
    <cellStyle name="SAPBEXaggData 4 5 2 2 3" xfId="16747"/>
    <cellStyle name="SAPBEXaggData 4 5 2 3" xfId="12398"/>
    <cellStyle name="SAPBEXaggData 4 5 2 3 2" xfId="18058"/>
    <cellStyle name="SAPBEXaggData 4 5 2 3 3" xfId="16746"/>
    <cellStyle name="SAPBEXaggData 4 5 2 4" xfId="18056"/>
    <cellStyle name="SAPBEXaggData 4 5 2 5" xfId="16748"/>
    <cellStyle name="SAPBEXaggData 4 5 3" xfId="12399"/>
    <cellStyle name="SAPBEXaggData 4 5 3 2" xfId="18059"/>
    <cellStyle name="SAPBEXaggData 4 5 3 3" xfId="16745"/>
    <cellStyle name="SAPBEXaggData 4 5 4" xfId="12400"/>
    <cellStyle name="SAPBEXaggData 4 5 4 2" xfId="18060"/>
    <cellStyle name="SAPBEXaggData 4 5 4 3" xfId="16744"/>
    <cellStyle name="SAPBEXaggData 4 5 5" xfId="18055"/>
    <cellStyle name="SAPBEXaggData 4 5 6" xfId="16749"/>
    <cellStyle name="SAPBEXaggData 4 6" xfId="12401"/>
    <cellStyle name="SAPBEXaggData 4 6 2" xfId="12402"/>
    <cellStyle name="SAPBEXaggData 4 6 2 2" xfId="12403"/>
    <cellStyle name="SAPBEXaggData 4 6 2 2 2" xfId="18063"/>
    <cellStyle name="SAPBEXaggData 4 6 2 2 3" xfId="16741"/>
    <cellStyle name="SAPBEXaggData 4 6 2 3" xfId="12404"/>
    <cellStyle name="SAPBEXaggData 4 6 2 3 2" xfId="18064"/>
    <cellStyle name="SAPBEXaggData 4 6 2 3 3" xfId="16740"/>
    <cellStyle name="SAPBEXaggData 4 6 2 4" xfId="18062"/>
    <cellStyle name="SAPBEXaggData 4 6 2 5" xfId="16742"/>
    <cellStyle name="SAPBEXaggData 4 6 3" xfId="12405"/>
    <cellStyle name="SAPBEXaggData 4 6 3 2" xfId="18065"/>
    <cellStyle name="SAPBEXaggData 4 6 3 3" xfId="16739"/>
    <cellStyle name="SAPBEXaggData 4 6 4" xfId="12406"/>
    <cellStyle name="SAPBEXaggData 4 6 4 2" xfId="18066"/>
    <cellStyle name="SAPBEXaggData 4 6 4 3" xfId="16738"/>
    <cellStyle name="SAPBEXaggData 4 6 5" xfId="18061"/>
    <cellStyle name="SAPBEXaggData 4 6 6" xfId="16743"/>
    <cellStyle name="SAPBEXaggData 4 7" xfId="12407"/>
    <cellStyle name="SAPBEXaggData 4 7 2" xfId="12408"/>
    <cellStyle name="SAPBEXaggData 4 7 2 2" xfId="12409"/>
    <cellStyle name="SAPBEXaggData 4 7 2 2 2" xfId="18069"/>
    <cellStyle name="SAPBEXaggData 4 7 2 2 3" xfId="16735"/>
    <cellStyle name="SAPBEXaggData 4 7 2 3" xfId="12410"/>
    <cellStyle name="SAPBEXaggData 4 7 2 3 2" xfId="18070"/>
    <cellStyle name="SAPBEXaggData 4 7 2 3 3" xfId="16734"/>
    <cellStyle name="SAPBEXaggData 4 7 2 4" xfId="18068"/>
    <cellStyle name="SAPBEXaggData 4 7 2 5" xfId="16736"/>
    <cellStyle name="SAPBEXaggData 4 7 3" xfId="12411"/>
    <cellStyle name="SAPBEXaggData 4 7 3 2" xfId="18071"/>
    <cellStyle name="SAPBEXaggData 4 7 3 3" xfId="16733"/>
    <cellStyle name="SAPBEXaggData 4 7 4" xfId="12412"/>
    <cellStyle name="SAPBEXaggData 4 7 4 2" xfId="18072"/>
    <cellStyle name="SAPBEXaggData 4 7 4 3" xfId="16732"/>
    <cellStyle name="SAPBEXaggData 4 7 5" xfId="18067"/>
    <cellStyle name="SAPBEXaggData 4 7 6" xfId="16737"/>
    <cellStyle name="SAPBEXaggData 4 8" xfId="12413"/>
    <cellStyle name="SAPBEXaggData 4 8 2" xfId="12414"/>
    <cellStyle name="SAPBEXaggData 4 8 2 2" xfId="18074"/>
    <cellStyle name="SAPBEXaggData 4 8 2 3" xfId="16730"/>
    <cellStyle name="SAPBEXaggData 4 8 3" xfId="12415"/>
    <cellStyle name="SAPBEXaggData 4 8 3 2" xfId="18075"/>
    <cellStyle name="SAPBEXaggData 4 8 3 3" xfId="16729"/>
    <cellStyle name="SAPBEXaggData 4 8 4" xfId="18073"/>
    <cellStyle name="SAPBEXaggData 4 8 5" xfId="16731"/>
    <cellStyle name="SAPBEXaggData 4 9" xfId="12416"/>
    <cellStyle name="SAPBEXaggData 4 9 2" xfId="18076"/>
    <cellStyle name="SAPBEXaggData 4 9 3" xfId="16728"/>
    <cellStyle name="SAPBEXaggData 5" xfId="12417"/>
    <cellStyle name="SAPBEXaggData 5 10" xfId="16727"/>
    <cellStyle name="SAPBEXaggData 5 2" xfId="12418"/>
    <cellStyle name="SAPBEXaggData 5 2 2" xfId="12419"/>
    <cellStyle name="SAPBEXaggData 5 2 2 2" xfId="12420"/>
    <cellStyle name="SAPBEXaggData 5 2 2 2 2" xfId="18080"/>
    <cellStyle name="SAPBEXaggData 5 2 2 2 3" xfId="16724"/>
    <cellStyle name="SAPBEXaggData 5 2 2 3" xfId="12421"/>
    <cellStyle name="SAPBEXaggData 5 2 2 3 2" xfId="18081"/>
    <cellStyle name="SAPBEXaggData 5 2 2 3 3" xfId="16723"/>
    <cellStyle name="SAPBEXaggData 5 2 2 4" xfId="18079"/>
    <cellStyle name="SAPBEXaggData 5 2 2 5" xfId="16725"/>
    <cellStyle name="SAPBEXaggData 5 2 3" xfId="12422"/>
    <cellStyle name="SAPBEXaggData 5 2 3 2" xfId="18082"/>
    <cellStyle name="SAPBEXaggData 5 2 3 3" xfId="16722"/>
    <cellStyle name="SAPBEXaggData 5 2 4" xfId="12423"/>
    <cellStyle name="SAPBEXaggData 5 2 4 2" xfId="18083"/>
    <cellStyle name="SAPBEXaggData 5 2 4 3" xfId="16721"/>
    <cellStyle name="SAPBEXaggData 5 2 5" xfId="18078"/>
    <cellStyle name="SAPBEXaggData 5 2 6" xfId="16726"/>
    <cellStyle name="SAPBEXaggData 5 3" xfId="12424"/>
    <cellStyle name="SAPBEXaggData 5 3 2" xfId="12425"/>
    <cellStyle name="SAPBEXaggData 5 3 2 2" xfId="12426"/>
    <cellStyle name="SAPBEXaggData 5 3 2 2 2" xfId="18086"/>
    <cellStyle name="SAPBEXaggData 5 3 2 2 3" xfId="16718"/>
    <cellStyle name="SAPBEXaggData 5 3 2 3" xfId="12427"/>
    <cellStyle name="SAPBEXaggData 5 3 2 3 2" xfId="18087"/>
    <cellStyle name="SAPBEXaggData 5 3 2 3 3" xfId="16717"/>
    <cellStyle name="SAPBEXaggData 5 3 2 4" xfId="18085"/>
    <cellStyle name="SAPBEXaggData 5 3 2 5" xfId="16719"/>
    <cellStyle name="SAPBEXaggData 5 3 3" xfId="12428"/>
    <cellStyle name="SAPBEXaggData 5 3 3 2" xfId="18088"/>
    <cellStyle name="SAPBEXaggData 5 3 3 3" xfId="16716"/>
    <cellStyle name="SAPBEXaggData 5 3 4" xfId="12429"/>
    <cellStyle name="SAPBEXaggData 5 3 4 2" xfId="18089"/>
    <cellStyle name="SAPBEXaggData 5 3 4 3" xfId="16715"/>
    <cellStyle name="SAPBEXaggData 5 3 5" xfId="18084"/>
    <cellStyle name="SAPBEXaggData 5 3 6" xfId="16720"/>
    <cellStyle name="SAPBEXaggData 5 4" xfId="12430"/>
    <cellStyle name="SAPBEXaggData 5 4 2" xfId="12431"/>
    <cellStyle name="SAPBEXaggData 5 4 2 2" xfId="12432"/>
    <cellStyle name="SAPBEXaggData 5 4 2 2 2" xfId="18092"/>
    <cellStyle name="SAPBEXaggData 5 4 2 2 3" xfId="16712"/>
    <cellStyle name="SAPBEXaggData 5 4 2 3" xfId="12433"/>
    <cellStyle name="SAPBEXaggData 5 4 2 3 2" xfId="18093"/>
    <cellStyle name="SAPBEXaggData 5 4 2 3 3" xfId="16711"/>
    <cellStyle name="SAPBEXaggData 5 4 2 4" xfId="18091"/>
    <cellStyle name="SAPBEXaggData 5 4 2 5" xfId="16713"/>
    <cellStyle name="SAPBEXaggData 5 4 3" xfId="12434"/>
    <cellStyle name="SAPBEXaggData 5 4 3 2" xfId="18094"/>
    <cellStyle name="SAPBEXaggData 5 4 3 3" xfId="16710"/>
    <cellStyle name="SAPBEXaggData 5 4 4" xfId="12435"/>
    <cellStyle name="SAPBEXaggData 5 4 4 2" xfId="18095"/>
    <cellStyle name="SAPBEXaggData 5 4 4 3" xfId="16709"/>
    <cellStyle name="SAPBEXaggData 5 4 5" xfId="18090"/>
    <cellStyle name="SAPBEXaggData 5 4 6" xfId="16714"/>
    <cellStyle name="SAPBEXaggData 5 5" xfId="12436"/>
    <cellStyle name="SAPBEXaggData 5 5 2" xfId="12437"/>
    <cellStyle name="SAPBEXaggData 5 5 2 2" xfId="12438"/>
    <cellStyle name="SAPBEXaggData 5 5 2 2 2" xfId="18098"/>
    <cellStyle name="SAPBEXaggData 5 5 2 2 3" xfId="16706"/>
    <cellStyle name="SAPBEXaggData 5 5 2 3" xfId="12439"/>
    <cellStyle name="SAPBEXaggData 5 5 2 3 2" xfId="18099"/>
    <cellStyle name="SAPBEXaggData 5 5 2 3 3" xfId="16705"/>
    <cellStyle name="SAPBEXaggData 5 5 2 4" xfId="18097"/>
    <cellStyle name="SAPBEXaggData 5 5 2 5" xfId="16707"/>
    <cellStyle name="SAPBEXaggData 5 5 3" xfId="12440"/>
    <cellStyle name="SAPBEXaggData 5 5 3 2" xfId="18100"/>
    <cellStyle name="SAPBEXaggData 5 5 3 3" xfId="16704"/>
    <cellStyle name="SAPBEXaggData 5 5 4" xfId="12441"/>
    <cellStyle name="SAPBEXaggData 5 5 4 2" xfId="18101"/>
    <cellStyle name="SAPBEXaggData 5 5 4 3" xfId="16703"/>
    <cellStyle name="SAPBEXaggData 5 5 5" xfId="18096"/>
    <cellStyle name="SAPBEXaggData 5 5 6" xfId="16708"/>
    <cellStyle name="SAPBEXaggData 5 6" xfId="12442"/>
    <cellStyle name="SAPBEXaggData 5 6 2" xfId="12443"/>
    <cellStyle name="SAPBEXaggData 5 6 2 2" xfId="18103"/>
    <cellStyle name="SAPBEXaggData 5 6 2 3" xfId="16701"/>
    <cellStyle name="SAPBEXaggData 5 6 3" xfId="12444"/>
    <cellStyle name="SAPBEXaggData 5 6 3 2" xfId="18104"/>
    <cellStyle name="SAPBEXaggData 5 6 3 3" xfId="16700"/>
    <cellStyle name="SAPBEXaggData 5 6 4" xfId="18102"/>
    <cellStyle name="SAPBEXaggData 5 6 5" xfId="16702"/>
    <cellStyle name="SAPBEXaggData 5 7" xfId="12445"/>
    <cellStyle name="SAPBEXaggData 5 7 2" xfId="18105"/>
    <cellStyle name="SAPBEXaggData 5 7 3" xfId="16699"/>
    <cellStyle name="SAPBEXaggData 5 8" xfId="12446"/>
    <cellStyle name="SAPBEXaggData 5 8 2" xfId="18106"/>
    <cellStyle name="SAPBEXaggData 5 8 3" xfId="16698"/>
    <cellStyle name="SAPBEXaggData 5 9" xfId="18077"/>
    <cellStyle name="SAPBEXaggData 6" xfId="12447"/>
    <cellStyle name="SAPBEXaggData 6 10" xfId="16697"/>
    <cellStyle name="SAPBEXaggData 6 2" xfId="12448"/>
    <cellStyle name="SAPBEXaggData 6 2 2" xfId="12449"/>
    <cellStyle name="SAPBEXaggData 6 2 2 2" xfId="12450"/>
    <cellStyle name="SAPBEXaggData 6 2 2 2 2" xfId="18110"/>
    <cellStyle name="SAPBEXaggData 6 2 2 2 3" xfId="16694"/>
    <cellStyle name="SAPBEXaggData 6 2 2 3" xfId="12451"/>
    <cellStyle name="SAPBEXaggData 6 2 2 3 2" xfId="18111"/>
    <cellStyle name="SAPBEXaggData 6 2 2 3 3" xfId="16693"/>
    <cellStyle name="SAPBEXaggData 6 2 2 4" xfId="18109"/>
    <cellStyle name="SAPBEXaggData 6 2 2 5" xfId="16695"/>
    <cellStyle name="SAPBEXaggData 6 2 3" xfId="12452"/>
    <cellStyle name="SAPBEXaggData 6 2 3 2" xfId="18112"/>
    <cellStyle name="SAPBEXaggData 6 2 3 3" xfId="16692"/>
    <cellStyle name="SAPBEXaggData 6 2 4" xfId="12453"/>
    <cellStyle name="SAPBEXaggData 6 2 4 2" xfId="18113"/>
    <cellStyle name="SAPBEXaggData 6 2 4 3" xfId="16691"/>
    <cellStyle name="SAPBEXaggData 6 2 5" xfId="18108"/>
    <cellStyle name="SAPBEXaggData 6 2 6" xfId="16696"/>
    <cellStyle name="SAPBEXaggData 6 3" xfId="12454"/>
    <cellStyle name="SAPBEXaggData 6 3 2" xfId="12455"/>
    <cellStyle name="SAPBEXaggData 6 3 2 2" xfId="12456"/>
    <cellStyle name="SAPBEXaggData 6 3 2 2 2" xfId="18116"/>
    <cellStyle name="SAPBEXaggData 6 3 2 2 3" xfId="16688"/>
    <cellStyle name="SAPBEXaggData 6 3 2 3" xfId="12457"/>
    <cellStyle name="SAPBEXaggData 6 3 2 3 2" xfId="18117"/>
    <cellStyle name="SAPBEXaggData 6 3 2 3 3" xfId="16687"/>
    <cellStyle name="SAPBEXaggData 6 3 2 4" xfId="18115"/>
    <cellStyle name="SAPBEXaggData 6 3 2 5" xfId="16689"/>
    <cellStyle name="SAPBEXaggData 6 3 3" xfId="12458"/>
    <cellStyle name="SAPBEXaggData 6 3 3 2" xfId="18118"/>
    <cellStyle name="SAPBEXaggData 6 3 3 3" xfId="16686"/>
    <cellStyle name="SAPBEXaggData 6 3 4" xfId="12459"/>
    <cellStyle name="SAPBEXaggData 6 3 4 2" xfId="18119"/>
    <cellStyle name="SAPBEXaggData 6 3 4 3" xfId="16685"/>
    <cellStyle name="SAPBEXaggData 6 3 5" xfId="18114"/>
    <cellStyle name="SAPBEXaggData 6 3 6" xfId="16690"/>
    <cellStyle name="SAPBEXaggData 6 4" xfId="12460"/>
    <cellStyle name="SAPBEXaggData 6 4 2" xfId="12461"/>
    <cellStyle name="SAPBEXaggData 6 4 2 2" xfId="12462"/>
    <cellStyle name="SAPBEXaggData 6 4 2 2 2" xfId="18122"/>
    <cellStyle name="SAPBEXaggData 6 4 2 2 3" xfId="16682"/>
    <cellStyle name="SAPBEXaggData 6 4 2 3" xfId="12463"/>
    <cellStyle name="SAPBEXaggData 6 4 2 3 2" xfId="18123"/>
    <cellStyle name="SAPBEXaggData 6 4 2 3 3" xfId="16681"/>
    <cellStyle name="SAPBEXaggData 6 4 2 4" xfId="18121"/>
    <cellStyle name="SAPBEXaggData 6 4 2 5" xfId="16683"/>
    <cellStyle name="SAPBEXaggData 6 4 3" xfId="12464"/>
    <cellStyle name="SAPBEXaggData 6 4 3 2" xfId="18124"/>
    <cellStyle name="SAPBEXaggData 6 4 3 3" xfId="16680"/>
    <cellStyle name="SAPBEXaggData 6 4 4" xfId="12465"/>
    <cellStyle name="SAPBEXaggData 6 4 4 2" xfId="18125"/>
    <cellStyle name="SAPBEXaggData 6 4 4 3" xfId="16679"/>
    <cellStyle name="SAPBEXaggData 6 4 5" xfId="18120"/>
    <cellStyle name="SAPBEXaggData 6 4 6" xfId="16684"/>
    <cellStyle name="SAPBEXaggData 6 5" xfId="12466"/>
    <cellStyle name="SAPBEXaggData 6 5 2" xfId="12467"/>
    <cellStyle name="SAPBEXaggData 6 5 2 2" xfId="12468"/>
    <cellStyle name="SAPBEXaggData 6 5 2 2 2" xfId="18128"/>
    <cellStyle name="SAPBEXaggData 6 5 2 2 3" xfId="16676"/>
    <cellStyle name="SAPBEXaggData 6 5 2 3" xfId="12469"/>
    <cellStyle name="SAPBEXaggData 6 5 2 3 2" xfId="18129"/>
    <cellStyle name="SAPBEXaggData 6 5 2 3 3" xfId="16675"/>
    <cellStyle name="SAPBEXaggData 6 5 2 4" xfId="18127"/>
    <cellStyle name="SAPBEXaggData 6 5 2 5" xfId="16677"/>
    <cellStyle name="SAPBEXaggData 6 5 3" xfId="12470"/>
    <cellStyle name="SAPBEXaggData 6 5 3 2" xfId="18130"/>
    <cellStyle name="SAPBEXaggData 6 5 3 3" xfId="16674"/>
    <cellStyle name="SAPBEXaggData 6 5 4" xfId="12471"/>
    <cellStyle name="SAPBEXaggData 6 5 4 2" xfId="18131"/>
    <cellStyle name="SAPBEXaggData 6 5 4 3" xfId="16673"/>
    <cellStyle name="SAPBEXaggData 6 5 5" xfId="18126"/>
    <cellStyle name="SAPBEXaggData 6 5 6" xfId="16678"/>
    <cellStyle name="SAPBEXaggData 6 6" xfId="12472"/>
    <cellStyle name="SAPBEXaggData 6 6 2" xfId="12473"/>
    <cellStyle name="SAPBEXaggData 6 6 2 2" xfId="18133"/>
    <cellStyle name="SAPBEXaggData 6 6 2 3" xfId="16671"/>
    <cellStyle name="SAPBEXaggData 6 6 3" xfId="12474"/>
    <cellStyle name="SAPBEXaggData 6 6 3 2" xfId="18134"/>
    <cellStyle name="SAPBEXaggData 6 6 3 3" xfId="16670"/>
    <cellStyle name="SAPBEXaggData 6 6 4" xfId="18132"/>
    <cellStyle name="SAPBEXaggData 6 6 5" xfId="16672"/>
    <cellStyle name="SAPBEXaggData 6 7" xfId="12475"/>
    <cellStyle name="SAPBEXaggData 6 7 2" xfId="18135"/>
    <cellStyle name="SAPBEXaggData 6 7 3" xfId="16669"/>
    <cellStyle name="SAPBEXaggData 6 8" xfId="12476"/>
    <cellStyle name="SAPBEXaggData 6 8 2" xfId="18136"/>
    <cellStyle name="SAPBEXaggData 6 8 3" xfId="16668"/>
    <cellStyle name="SAPBEXaggData 6 9" xfId="18107"/>
    <cellStyle name="SAPBEXaggData 7" xfId="12477"/>
    <cellStyle name="SAPBEXaggData 7 2" xfId="12478"/>
    <cellStyle name="SAPBEXaggData 7 2 2" xfId="12479"/>
    <cellStyle name="SAPBEXaggData 7 2 2 2" xfId="18139"/>
    <cellStyle name="SAPBEXaggData 7 2 2 3" xfId="16665"/>
    <cellStyle name="SAPBEXaggData 7 2 3" xfId="12480"/>
    <cellStyle name="SAPBEXaggData 7 2 3 2" xfId="18140"/>
    <cellStyle name="SAPBEXaggData 7 2 3 3" xfId="16664"/>
    <cellStyle name="SAPBEXaggData 7 2 4" xfId="18138"/>
    <cellStyle name="SAPBEXaggData 7 2 5" xfId="16666"/>
    <cellStyle name="SAPBEXaggData 7 3" xfId="12481"/>
    <cellStyle name="SAPBEXaggData 7 3 2" xfId="18141"/>
    <cellStyle name="SAPBEXaggData 7 3 3" xfId="16663"/>
    <cellStyle name="SAPBEXaggData 7 4" xfId="12482"/>
    <cellStyle name="SAPBEXaggData 7 4 2" xfId="18142"/>
    <cellStyle name="SAPBEXaggData 7 4 3" xfId="16662"/>
    <cellStyle name="SAPBEXaggData 7 5" xfId="18137"/>
    <cellStyle name="SAPBEXaggData 7 6" xfId="16667"/>
    <cellStyle name="SAPBEXaggData 8" xfId="12483"/>
    <cellStyle name="SAPBEXaggData 8 2" xfId="12484"/>
    <cellStyle name="SAPBEXaggData 8 2 2" xfId="12485"/>
    <cellStyle name="SAPBEXaggData 8 2 2 2" xfId="18145"/>
    <cellStyle name="SAPBEXaggData 8 2 2 3" xfId="16659"/>
    <cellStyle name="SAPBEXaggData 8 2 3" xfId="12486"/>
    <cellStyle name="SAPBEXaggData 8 2 3 2" xfId="18146"/>
    <cellStyle name="SAPBEXaggData 8 2 3 3" xfId="16658"/>
    <cellStyle name="SAPBEXaggData 8 2 4" xfId="18144"/>
    <cellStyle name="SAPBEXaggData 8 2 5" xfId="16660"/>
    <cellStyle name="SAPBEXaggData 8 3" xfId="12487"/>
    <cellStyle name="SAPBEXaggData 8 3 2" xfId="18147"/>
    <cellStyle name="SAPBEXaggData 8 3 3" xfId="16657"/>
    <cellStyle name="SAPBEXaggData 8 4" xfId="12488"/>
    <cellStyle name="SAPBEXaggData 8 4 2" xfId="18148"/>
    <cellStyle name="SAPBEXaggData 8 4 3" xfId="16656"/>
    <cellStyle name="SAPBEXaggData 8 5" xfId="18143"/>
    <cellStyle name="SAPBEXaggData 8 6" xfId="16661"/>
    <cellStyle name="SAPBEXaggData 9" xfId="12489"/>
    <cellStyle name="SAPBEXaggData 9 2" xfId="12490"/>
    <cellStyle name="SAPBEXaggData 9 2 2" xfId="12491"/>
    <cellStyle name="SAPBEXaggData 9 2 2 2" xfId="18151"/>
    <cellStyle name="SAPBEXaggData 9 2 2 3" xfId="16653"/>
    <cellStyle name="SAPBEXaggData 9 2 3" xfId="12492"/>
    <cellStyle name="SAPBEXaggData 9 2 3 2" xfId="18152"/>
    <cellStyle name="SAPBEXaggData 9 2 3 3" xfId="16652"/>
    <cellStyle name="SAPBEXaggData 9 2 4" xfId="18150"/>
    <cellStyle name="SAPBEXaggData 9 2 5" xfId="16654"/>
    <cellStyle name="SAPBEXaggData 9 3" xfId="12493"/>
    <cellStyle name="SAPBEXaggData 9 3 2" xfId="18153"/>
    <cellStyle name="SAPBEXaggData 9 3 3" xfId="16651"/>
    <cellStyle name="SAPBEXaggData 9 4" xfId="12494"/>
    <cellStyle name="SAPBEXaggData 9 4 2" xfId="18154"/>
    <cellStyle name="SAPBEXaggData 9 4 3" xfId="16650"/>
    <cellStyle name="SAPBEXaggData 9 5" xfId="18149"/>
    <cellStyle name="SAPBEXaggData 9 6" xfId="16655"/>
    <cellStyle name="SAPBEXstdData" xfId="12495"/>
    <cellStyle name="SAPBEXstdData 10" xfId="12496"/>
    <cellStyle name="SAPBEXstdData 10 2" xfId="12497"/>
    <cellStyle name="SAPBEXstdData 10 2 2" xfId="12498"/>
    <cellStyle name="SAPBEXstdData 10 2 2 2" xfId="18158"/>
    <cellStyle name="SAPBEXstdData 10 2 2 3" xfId="16646"/>
    <cellStyle name="SAPBEXstdData 10 2 3" xfId="12499"/>
    <cellStyle name="SAPBEXstdData 10 2 3 2" xfId="18159"/>
    <cellStyle name="SAPBEXstdData 10 2 3 3" xfId="16645"/>
    <cellStyle name="SAPBEXstdData 10 2 4" xfId="18157"/>
    <cellStyle name="SAPBEXstdData 10 2 5" xfId="16647"/>
    <cellStyle name="SAPBEXstdData 10 3" xfId="12500"/>
    <cellStyle name="SAPBEXstdData 10 3 2" xfId="18160"/>
    <cellStyle name="SAPBEXstdData 10 3 3" xfId="16644"/>
    <cellStyle name="SAPBEXstdData 10 4" xfId="12501"/>
    <cellStyle name="SAPBEXstdData 10 4 2" xfId="18161"/>
    <cellStyle name="SAPBEXstdData 10 4 3" xfId="16643"/>
    <cellStyle name="SAPBEXstdData 10 5" xfId="18156"/>
    <cellStyle name="SAPBEXstdData 10 6" xfId="16648"/>
    <cellStyle name="SAPBEXstdData 11" xfId="12502"/>
    <cellStyle name="SAPBEXstdData 11 2" xfId="12503"/>
    <cellStyle name="SAPBEXstdData 11 2 2" xfId="12504"/>
    <cellStyle name="SAPBEXstdData 11 2 2 2" xfId="18164"/>
    <cellStyle name="SAPBEXstdData 11 2 2 3" xfId="16640"/>
    <cellStyle name="SAPBEXstdData 11 2 3" xfId="12505"/>
    <cellStyle name="SAPBEXstdData 11 2 3 2" xfId="18165"/>
    <cellStyle name="SAPBEXstdData 11 2 3 3" xfId="16639"/>
    <cellStyle name="SAPBEXstdData 11 2 4" xfId="18163"/>
    <cellStyle name="SAPBEXstdData 11 2 5" xfId="16641"/>
    <cellStyle name="SAPBEXstdData 11 3" xfId="12506"/>
    <cellStyle name="SAPBEXstdData 11 3 2" xfId="18166"/>
    <cellStyle name="SAPBEXstdData 11 3 3" xfId="16638"/>
    <cellStyle name="SAPBEXstdData 11 4" xfId="12507"/>
    <cellStyle name="SAPBEXstdData 11 4 2" xfId="18167"/>
    <cellStyle name="SAPBEXstdData 11 4 3" xfId="16637"/>
    <cellStyle name="SAPBEXstdData 11 5" xfId="18162"/>
    <cellStyle name="SAPBEXstdData 11 6" xfId="16642"/>
    <cellStyle name="SAPBEXstdData 12" xfId="12508"/>
    <cellStyle name="SAPBEXstdData 12 2" xfId="12509"/>
    <cellStyle name="SAPBEXstdData 12 2 2" xfId="12510"/>
    <cellStyle name="SAPBEXstdData 12 2 2 2" xfId="18170"/>
    <cellStyle name="SAPBEXstdData 12 2 2 3" xfId="16634"/>
    <cellStyle name="SAPBEXstdData 12 2 3" xfId="12511"/>
    <cellStyle name="SAPBEXstdData 12 2 3 2" xfId="18171"/>
    <cellStyle name="SAPBEXstdData 12 2 3 3" xfId="16633"/>
    <cellStyle name="SAPBEXstdData 12 2 4" xfId="18169"/>
    <cellStyle name="SAPBEXstdData 12 2 5" xfId="16635"/>
    <cellStyle name="SAPBEXstdData 12 3" xfId="12512"/>
    <cellStyle name="SAPBEXstdData 12 3 2" xfId="18172"/>
    <cellStyle name="SAPBEXstdData 12 3 3" xfId="16632"/>
    <cellStyle name="SAPBEXstdData 12 4" xfId="12513"/>
    <cellStyle name="SAPBEXstdData 12 4 2" xfId="18173"/>
    <cellStyle name="SAPBEXstdData 12 4 3" xfId="16631"/>
    <cellStyle name="SAPBEXstdData 12 5" xfId="18168"/>
    <cellStyle name="SAPBEXstdData 12 6" xfId="16636"/>
    <cellStyle name="SAPBEXstdData 13" xfId="12514"/>
    <cellStyle name="SAPBEXstdData 13 2" xfId="12515"/>
    <cellStyle name="SAPBEXstdData 13 2 2" xfId="18175"/>
    <cellStyle name="SAPBEXstdData 13 2 3" xfId="16629"/>
    <cellStyle name="SAPBEXstdData 13 3" xfId="12516"/>
    <cellStyle name="SAPBEXstdData 13 3 2" xfId="18176"/>
    <cellStyle name="SAPBEXstdData 13 3 3" xfId="16628"/>
    <cellStyle name="SAPBEXstdData 13 4" xfId="18174"/>
    <cellStyle name="SAPBEXstdData 13 5" xfId="16630"/>
    <cellStyle name="SAPBEXstdData 14" xfId="12517"/>
    <cellStyle name="SAPBEXstdData 14 2" xfId="18177"/>
    <cellStyle name="SAPBEXstdData 14 3" xfId="16627"/>
    <cellStyle name="SAPBEXstdData 15" xfId="12518"/>
    <cellStyle name="SAPBEXstdData 15 2" xfId="18178"/>
    <cellStyle name="SAPBEXstdData 15 3" xfId="16626"/>
    <cellStyle name="SAPBEXstdData 16" xfId="18155"/>
    <cellStyle name="SAPBEXstdData 17" xfId="16649"/>
    <cellStyle name="SAPBEXstdData 2" xfId="12519"/>
    <cellStyle name="SAPBEXstdData 2 10" xfId="12520"/>
    <cellStyle name="SAPBEXstdData 2 10 2" xfId="18180"/>
    <cellStyle name="SAPBEXstdData 2 10 3" xfId="16624"/>
    <cellStyle name="SAPBEXstdData 2 11" xfId="12521"/>
    <cellStyle name="SAPBEXstdData 2 11 2" xfId="18181"/>
    <cellStyle name="SAPBEXstdData 2 11 3" xfId="16623"/>
    <cellStyle name="SAPBEXstdData 2 12" xfId="18179"/>
    <cellStyle name="SAPBEXstdData 2 13" xfId="16625"/>
    <cellStyle name="SAPBEXstdData 2 2" xfId="12522"/>
    <cellStyle name="SAPBEXstdData 2 2 10" xfId="12523"/>
    <cellStyle name="SAPBEXstdData 2 2 10 2" xfId="18183"/>
    <cellStyle name="SAPBEXstdData 2 2 10 3" xfId="16621"/>
    <cellStyle name="SAPBEXstdData 2 2 11" xfId="18182"/>
    <cellStyle name="SAPBEXstdData 2 2 12" xfId="16622"/>
    <cellStyle name="SAPBEXstdData 2 2 2" xfId="12524"/>
    <cellStyle name="SAPBEXstdData 2 2 2 10" xfId="16620"/>
    <cellStyle name="SAPBEXstdData 2 2 2 2" xfId="12525"/>
    <cellStyle name="SAPBEXstdData 2 2 2 2 2" xfId="12526"/>
    <cellStyle name="SAPBEXstdData 2 2 2 2 2 2" xfId="12527"/>
    <cellStyle name="SAPBEXstdData 2 2 2 2 2 2 2" xfId="18187"/>
    <cellStyle name="SAPBEXstdData 2 2 2 2 2 2 3" xfId="16617"/>
    <cellStyle name="SAPBEXstdData 2 2 2 2 2 3" xfId="12528"/>
    <cellStyle name="SAPBEXstdData 2 2 2 2 2 3 2" xfId="18188"/>
    <cellStyle name="SAPBEXstdData 2 2 2 2 2 3 3" xfId="16616"/>
    <cellStyle name="SAPBEXstdData 2 2 2 2 2 4" xfId="18186"/>
    <cellStyle name="SAPBEXstdData 2 2 2 2 2 5" xfId="16618"/>
    <cellStyle name="SAPBEXstdData 2 2 2 2 3" xfId="12529"/>
    <cellStyle name="SAPBEXstdData 2 2 2 2 3 2" xfId="18189"/>
    <cellStyle name="SAPBEXstdData 2 2 2 2 3 3" xfId="16615"/>
    <cellStyle name="SAPBEXstdData 2 2 2 2 4" xfId="12530"/>
    <cellStyle name="SAPBEXstdData 2 2 2 2 4 2" xfId="18190"/>
    <cellStyle name="SAPBEXstdData 2 2 2 2 4 3" xfId="16614"/>
    <cellStyle name="SAPBEXstdData 2 2 2 2 5" xfId="18185"/>
    <cellStyle name="SAPBEXstdData 2 2 2 2 6" xfId="16619"/>
    <cellStyle name="SAPBEXstdData 2 2 2 3" xfId="12531"/>
    <cellStyle name="SAPBEXstdData 2 2 2 3 2" xfId="12532"/>
    <cellStyle name="SAPBEXstdData 2 2 2 3 2 2" xfId="12533"/>
    <cellStyle name="SAPBEXstdData 2 2 2 3 2 2 2" xfId="18193"/>
    <cellStyle name="SAPBEXstdData 2 2 2 3 2 2 3" xfId="16611"/>
    <cellStyle name="SAPBEXstdData 2 2 2 3 2 3" xfId="12534"/>
    <cellStyle name="SAPBEXstdData 2 2 2 3 2 3 2" xfId="18194"/>
    <cellStyle name="SAPBEXstdData 2 2 2 3 2 3 3" xfId="16610"/>
    <cellStyle name="SAPBEXstdData 2 2 2 3 2 4" xfId="18192"/>
    <cellStyle name="SAPBEXstdData 2 2 2 3 2 5" xfId="16612"/>
    <cellStyle name="SAPBEXstdData 2 2 2 3 3" xfId="12535"/>
    <cellStyle name="SAPBEXstdData 2 2 2 3 3 2" xfId="18195"/>
    <cellStyle name="SAPBEXstdData 2 2 2 3 3 3" xfId="16609"/>
    <cellStyle name="SAPBEXstdData 2 2 2 3 4" xfId="12536"/>
    <cellStyle name="SAPBEXstdData 2 2 2 3 4 2" xfId="18196"/>
    <cellStyle name="SAPBEXstdData 2 2 2 3 4 3" xfId="16608"/>
    <cellStyle name="SAPBEXstdData 2 2 2 3 5" xfId="18191"/>
    <cellStyle name="SAPBEXstdData 2 2 2 3 6" xfId="16613"/>
    <cellStyle name="SAPBEXstdData 2 2 2 4" xfId="12537"/>
    <cellStyle name="SAPBEXstdData 2 2 2 4 2" xfId="12538"/>
    <cellStyle name="SAPBEXstdData 2 2 2 4 2 2" xfId="12539"/>
    <cellStyle name="SAPBEXstdData 2 2 2 4 2 2 2" xfId="18199"/>
    <cellStyle name="SAPBEXstdData 2 2 2 4 2 2 3" xfId="16605"/>
    <cellStyle name="SAPBEXstdData 2 2 2 4 2 3" xfId="12540"/>
    <cellStyle name="SAPBEXstdData 2 2 2 4 2 3 2" xfId="18200"/>
    <cellStyle name="SAPBEXstdData 2 2 2 4 2 3 3" xfId="16604"/>
    <cellStyle name="SAPBEXstdData 2 2 2 4 2 4" xfId="18198"/>
    <cellStyle name="SAPBEXstdData 2 2 2 4 2 5" xfId="16606"/>
    <cellStyle name="SAPBEXstdData 2 2 2 4 3" xfId="12541"/>
    <cellStyle name="SAPBEXstdData 2 2 2 4 3 2" xfId="18201"/>
    <cellStyle name="SAPBEXstdData 2 2 2 4 3 3" xfId="16603"/>
    <cellStyle name="SAPBEXstdData 2 2 2 4 4" xfId="12542"/>
    <cellStyle name="SAPBEXstdData 2 2 2 4 4 2" xfId="18202"/>
    <cellStyle name="SAPBEXstdData 2 2 2 4 4 3" xfId="16602"/>
    <cellStyle name="SAPBEXstdData 2 2 2 4 5" xfId="18197"/>
    <cellStyle name="SAPBEXstdData 2 2 2 4 6" xfId="16607"/>
    <cellStyle name="SAPBEXstdData 2 2 2 5" xfId="12543"/>
    <cellStyle name="SAPBEXstdData 2 2 2 5 2" xfId="12544"/>
    <cellStyle name="SAPBEXstdData 2 2 2 5 2 2" xfId="12545"/>
    <cellStyle name="SAPBEXstdData 2 2 2 5 2 2 2" xfId="18205"/>
    <cellStyle name="SAPBEXstdData 2 2 2 5 2 2 3" xfId="16599"/>
    <cellStyle name="SAPBEXstdData 2 2 2 5 2 3" xfId="12546"/>
    <cellStyle name="SAPBEXstdData 2 2 2 5 2 3 2" xfId="18206"/>
    <cellStyle name="SAPBEXstdData 2 2 2 5 2 3 3" xfId="16598"/>
    <cellStyle name="SAPBEXstdData 2 2 2 5 2 4" xfId="18204"/>
    <cellStyle name="SAPBEXstdData 2 2 2 5 2 5" xfId="16600"/>
    <cellStyle name="SAPBEXstdData 2 2 2 5 3" xfId="12547"/>
    <cellStyle name="SAPBEXstdData 2 2 2 5 3 2" xfId="18207"/>
    <cellStyle name="SAPBEXstdData 2 2 2 5 3 3" xfId="16597"/>
    <cellStyle name="SAPBEXstdData 2 2 2 5 4" xfId="12548"/>
    <cellStyle name="SAPBEXstdData 2 2 2 5 4 2" xfId="18208"/>
    <cellStyle name="SAPBEXstdData 2 2 2 5 4 3" xfId="16596"/>
    <cellStyle name="SAPBEXstdData 2 2 2 5 5" xfId="18203"/>
    <cellStyle name="SAPBEXstdData 2 2 2 5 6" xfId="16601"/>
    <cellStyle name="SAPBEXstdData 2 2 2 6" xfId="12549"/>
    <cellStyle name="SAPBEXstdData 2 2 2 6 2" xfId="12550"/>
    <cellStyle name="SAPBEXstdData 2 2 2 6 2 2" xfId="18210"/>
    <cellStyle name="SAPBEXstdData 2 2 2 6 2 3" xfId="16594"/>
    <cellStyle name="SAPBEXstdData 2 2 2 6 3" xfId="12551"/>
    <cellStyle name="SAPBEXstdData 2 2 2 6 3 2" xfId="18211"/>
    <cellStyle name="SAPBEXstdData 2 2 2 6 3 3" xfId="16593"/>
    <cellStyle name="SAPBEXstdData 2 2 2 6 4" xfId="18209"/>
    <cellStyle name="SAPBEXstdData 2 2 2 6 5" xfId="16595"/>
    <cellStyle name="SAPBEXstdData 2 2 2 7" xfId="12552"/>
    <cellStyle name="SAPBEXstdData 2 2 2 7 2" xfId="18212"/>
    <cellStyle name="SAPBEXstdData 2 2 2 7 3" xfId="16592"/>
    <cellStyle name="SAPBEXstdData 2 2 2 8" xfId="12553"/>
    <cellStyle name="SAPBEXstdData 2 2 2 8 2" xfId="18213"/>
    <cellStyle name="SAPBEXstdData 2 2 2 8 3" xfId="16591"/>
    <cellStyle name="SAPBEXstdData 2 2 2 9" xfId="18184"/>
    <cellStyle name="SAPBEXstdData 2 2 3" xfId="12554"/>
    <cellStyle name="SAPBEXstdData 2 2 3 10" xfId="16590"/>
    <cellStyle name="SAPBEXstdData 2 2 3 2" xfId="12555"/>
    <cellStyle name="SAPBEXstdData 2 2 3 2 2" xfId="12556"/>
    <cellStyle name="SAPBEXstdData 2 2 3 2 2 2" xfId="12557"/>
    <cellStyle name="SAPBEXstdData 2 2 3 2 2 2 2" xfId="18217"/>
    <cellStyle name="SAPBEXstdData 2 2 3 2 2 2 3" xfId="16587"/>
    <cellStyle name="SAPBEXstdData 2 2 3 2 2 3" xfId="12558"/>
    <cellStyle name="SAPBEXstdData 2 2 3 2 2 3 2" xfId="18218"/>
    <cellStyle name="SAPBEXstdData 2 2 3 2 2 3 3" xfId="16586"/>
    <cellStyle name="SAPBEXstdData 2 2 3 2 2 4" xfId="18216"/>
    <cellStyle name="SAPBEXstdData 2 2 3 2 2 5" xfId="16588"/>
    <cellStyle name="SAPBEXstdData 2 2 3 2 3" xfId="12559"/>
    <cellStyle name="SAPBEXstdData 2 2 3 2 3 2" xfId="18219"/>
    <cellStyle name="SAPBEXstdData 2 2 3 2 3 3" xfId="16585"/>
    <cellStyle name="SAPBEXstdData 2 2 3 2 4" xfId="12560"/>
    <cellStyle name="SAPBEXstdData 2 2 3 2 4 2" xfId="18220"/>
    <cellStyle name="SAPBEXstdData 2 2 3 2 4 3" xfId="16584"/>
    <cellStyle name="SAPBEXstdData 2 2 3 2 5" xfId="18215"/>
    <cellStyle name="SAPBEXstdData 2 2 3 2 6" xfId="16589"/>
    <cellStyle name="SAPBEXstdData 2 2 3 3" xfId="12561"/>
    <cellStyle name="SAPBEXstdData 2 2 3 3 2" xfId="12562"/>
    <cellStyle name="SAPBEXstdData 2 2 3 3 2 2" xfId="12563"/>
    <cellStyle name="SAPBEXstdData 2 2 3 3 2 2 2" xfId="18223"/>
    <cellStyle name="SAPBEXstdData 2 2 3 3 2 2 3" xfId="16581"/>
    <cellStyle name="SAPBEXstdData 2 2 3 3 2 3" xfId="12564"/>
    <cellStyle name="SAPBEXstdData 2 2 3 3 2 3 2" xfId="18224"/>
    <cellStyle name="SAPBEXstdData 2 2 3 3 2 3 3" xfId="16580"/>
    <cellStyle name="SAPBEXstdData 2 2 3 3 2 4" xfId="18222"/>
    <cellStyle name="SAPBEXstdData 2 2 3 3 2 5" xfId="16582"/>
    <cellStyle name="SAPBEXstdData 2 2 3 3 3" xfId="12565"/>
    <cellStyle name="SAPBEXstdData 2 2 3 3 3 2" xfId="18225"/>
    <cellStyle name="SAPBEXstdData 2 2 3 3 3 3" xfId="16579"/>
    <cellStyle name="SAPBEXstdData 2 2 3 3 4" xfId="12566"/>
    <cellStyle name="SAPBEXstdData 2 2 3 3 4 2" xfId="18226"/>
    <cellStyle name="SAPBEXstdData 2 2 3 3 4 3" xfId="16578"/>
    <cellStyle name="SAPBEXstdData 2 2 3 3 5" xfId="18221"/>
    <cellStyle name="SAPBEXstdData 2 2 3 3 6" xfId="16583"/>
    <cellStyle name="SAPBEXstdData 2 2 3 4" xfId="12567"/>
    <cellStyle name="SAPBEXstdData 2 2 3 4 2" xfId="12568"/>
    <cellStyle name="SAPBEXstdData 2 2 3 4 2 2" xfId="12569"/>
    <cellStyle name="SAPBEXstdData 2 2 3 4 2 2 2" xfId="18229"/>
    <cellStyle name="SAPBEXstdData 2 2 3 4 2 2 3" xfId="16575"/>
    <cellStyle name="SAPBEXstdData 2 2 3 4 2 3" xfId="12570"/>
    <cellStyle name="SAPBEXstdData 2 2 3 4 2 3 2" xfId="18230"/>
    <cellStyle name="SAPBEXstdData 2 2 3 4 2 3 3" xfId="16574"/>
    <cellStyle name="SAPBEXstdData 2 2 3 4 2 4" xfId="18228"/>
    <cellStyle name="SAPBEXstdData 2 2 3 4 2 5" xfId="16576"/>
    <cellStyle name="SAPBEXstdData 2 2 3 4 3" xfId="12571"/>
    <cellStyle name="SAPBEXstdData 2 2 3 4 3 2" xfId="18231"/>
    <cellStyle name="SAPBEXstdData 2 2 3 4 3 3" xfId="16573"/>
    <cellStyle name="SAPBEXstdData 2 2 3 4 4" xfId="12572"/>
    <cellStyle name="SAPBEXstdData 2 2 3 4 4 2" xfId="18232"/>
    <cellStyle name="SAPBEXstdData 2 2 3 4 4 3" xfId="16572"/>
    <cellStyle name="SAPBEXstdData 2 2 3 4 5" xfId="18227"/>
    <cellStyle name="SAPBEXstdData 2 2 3 4 6" xfId="16577"/>
    <cellStyle name="SAPBEXstdData 2 2 3 5" xfId="12573"/>
    <cellStyle name="SAPBEXstdData 2 2 3 5 2" xfId="12574"/>
    <cellStyle name="SAPBEXstdData 2 2 3 5 2 2" xfId="12575"/>
    <cellStyle name="SAPBEXstdData 2 2 3 5 2 2 2" xfId="18235"/>
    <cellStyle name="SAPBEXstdData 2 2 3 5 2 2 3" xfId="16569"/>
    <cellStyle name="SAPBEXstdData 2 2 3 5 2 3" xfId="12576"/>
    <cellStyle name="SAPBEXstdData 2 2 3 5 2 3 2" xfId="18236"/>
    <cellStyle name="SAPBEXstdData 2 2 3 5 2 3 3" xfId="16568"/>
    <cellStyle name="SAPBEXstdData 2 2 3 5 2 4" xfId="18234"/>
    <cellStyle name="SAPBEXstdData 2 2 3 5 2 5" xfId="16570"/>
    <cellStyle name="SAPBEXstdData 2 2 3 5 3" xfId="12577"/>
    <cellStyle name="SAPBEXstdData 2 2 3 5 3 2" xfId="18237"/>
    <cellStyle name="SAPBEXstdData 2 2 3 5 3 3" xfId="16567"/>
    <cellStyle name="SAPBEXstdData 2 2 3 5 4" xfId="12578"/>
    <cellStyle name="SAPBEXstdData 2 2 3 5 4 2" xfId="18238"/>
    <cellStyle name="SAPBEXstdData 2 2 3 5 4 3" xfId="16566"/>
    <cellStyle name="SAPBEXstdData 2 2 3 5 5" xfId="18233"/>
    <cellStyle name="SAPBEXstdData 2 2 3 5 6" xfId="16571"/>
    <cellStyle name="SAPBEXstdData 2 2 3 6" xfId="12579"/>
    <cellStyle name="SAPBEXstdData 2 2 3 6 2" xfId="12580"/>
    <cellStyle name="SAPBEXstdData 2 2 3 6 2 2" xfId="18240"/>
    <cellStyle name="SAPBEXstdData 2 2 3 6 2 3" xfId="16564"/>
    <cellStyle name="SAPBEXstdData 2 2 3 6 3" xfId="12581"/>
    <cellStyle name="SAPBEXstdData 2 2 3 6 3 2" xfId="18241"/>
    <cellStyle name="SAPBEXstdData 2 2 3 6 3 3" xfId="16563"/>
    <cellStyle name="SAPBEXstdData 2 2 3 6 4" xfId="18239"/>
    <cellStyle name="SAPBEXstdData 2 2 3 6 5" xfId="16565"/>
    <cellStyle name="SAPBEXstdData 2 2 3 7" xfId="12582"/>
    <cellStyle name="SAPBEXstdData 2 2 3 7 2" xfId="18242"/>
    <cellStyle name="SAPBEXstdData 2 2 3 7 3" xfId="16562"/>
    <cellStyle name="SAPBEXstdData 2 2 3 8" xfId="12583"/>
    <cellStyle name="SAPBEXstdData 2 2 3 8 2" xfId="18243"/>
    <cellStyle name="SAPBEXstdData 2 2 3 8 3" xfId="16561"/>
    <cellStyle name="SAPBEXstdData 2 2 3 9" xfId="18214"/>
    <cellStyle name="SAPBEXstdData 2 2 4" xfId="12584"/>
    <cellStyle name="SAPBEXstdData 2 2 4 2" xfId="12585"/>
    <cellStyle name="SAPBEXstdData 2 2 4 2 2" xfId="12586"/>
    <cellStyle name="SAPBEXstdData 2 2 4 2 2 2" xfId="18246"/>
    <cellStyle name="SAPBEXstdData 2 2 4 2 2 3" xfId="16558"/>
    <cellStyle name="SAPBEXstdData 2 2 4 2 3" xfId="12587"/>
    <cellStyle name="SAPBEXstdData 2 2 4 2 3 2" xfId="18247"/>
    <cellStyle name="SAPBEXstdData 2 2 4 2 3 3" xfId="16557"/>
    <cellStyle name="SAPBEXstdData 2 2 4 2 4" xfId="18245"/>
    <cellStyle name="SAPBEXstdData 2 2 4 2 5" xfId="16559"/>
    <cellStyle name="SAPBEXstdData 2 2 4 3" xfId="12588"/>
    <cellStyle name="SAPBEXstdData 2 2 4 3 2" xfId="18248"/>
    <cellStyle name="SAPBEXstdData 2 2 4 3 3" xfId="16556"/>
    <cellStyle name="SAPBEXstdData 2 2 4 4" xfId="12589"/>
    <cellStyle name="SAPBEXstdData 2 2 4 4 2" xfId="18249"/>
    <cellStyle name="SAPBEXstdData 2 2 4 4 3" xfId="16555"/>
    <cellStyle name="SAPBEXstdData 2 2 4 5" xfId="18244"/>
    <cellStyle name="SAPBEXstdData 2 2 4 6" xfId="16560"/>
    <cellStyle name="SAPBEXstdData 2 2 5" xfId="12590"/>
    <cellStyle name="SAPBEXstdData 2 2 5 2" xfId="12591"/>
    <cellStyle name="SAPBEXstdData 2 2 5 2 2" xfId="12592"/>
    <cellStyle name="SAPBEXstdData 2 2 5 2 2 2" xfId="18252"/>
    <cellStyle name="SAPBEXstdData 2 2 5 2 2 3" xfId="16552"/>
    <cellStyle name="SAPBEXstdData 2 2 5 2 3" xfId="12593"/>
    <cellStyle name="SAPBEXstdData 2 2 5 2 3 2" xfId="18253"/>
    <cellStyle name="SAPBEXstdData 2 2 5 2 3 3" xfId="16551"/>
    <cellStyle name="SAPBEXstdData 2 2 5 2 4" xfId="18251"/>
    <cellStyle name="SAPBEXstdData 2 2 5 2 5" xfId="16553"/>
    <cellStyle name="SAPBEXstdData 2 2 5 3" xfId="12594"/>
    <cellStyle name="SAPBEXstdData 2 2 5 3 2" xfId="18254"/>
    <cellStyle name="SAPBEXstdData 2 2 5 3 3" xfId="16550"/>
    <cellStyle name="SAPBEXstdData 2 2 5 4" xfId="12595"/>
    <cellStyle name="SAPBEXstdData 2 2 5 4 2" xfId="18255"/>
    <cellStyle name="SAPBEXstdData 2 2 5 4 3" xfId="16549"/>
    <cellStyle name="SAPBEXstdData 2 2 5 5" xfId="18250"/>
    <cellStyle name="SAPBEXstdData 2 2 5 6" xfId="16554"/>
    <cellStyle name="SAPBEXstdData 2 2 6" xfId="12596"/>
    <cellStyle name="SAPBEXstdData 2 2 6 2" xfId="12597"/>
    <cellStyle name="SAPBEXstdData 2 2 6 2 2" xfId="12598"/>
    <cellStyle name="SAPBEXstdData 2 2 6 2 2 2" xfId="18258"/>
    <cellStyle name="SAPBEXstdData 2 2 6 2 2 3" xfId="16546"/>
    <cellStyle name="SAPBEXstdData 2 2 6 2 3" xfId="12599"/>
    <cellStyle name="SAPBEXstdData 2 2 6 2 3 2" xfId="18259"/>
    <cellStyle name="SAPBEXstdData 2 2 6 2 3 3" xfId="16545"/>
    <cellStyle name="SAPBEXstdData 2 2 6 2 4" xfId="18257"/>
    <cellStyle name="SAPBEXstdData 2 2 6 2 5" xfId="16547"/>
    <cellStyle name="SAPBEXstdData 2 2 6 3" xfId="12600"/>
    <cellStyle name="SAPBEXstdData 2 2 6 3 2" xfId="18260"/>
    <cellStyle name="SAPBEXstdData 2 2 6 3 3" xfId="16544"/>
    <cellStyle name="SAPBEXstdData 2 2 6 4" xfId="12601"/>
    <cellStyle name="SAPBEXstdData 2 2 6 4 2" xfId="18261"/>
    <cellStyle name="SAPBEXstdData 2 2 6 4 3" xfId="16543"/>
    <cellStyle name="SAPBEXstdData 2 2 6 5" xfId="18256"/>
    <cellStyle name="SAPBEXstdData 2 2 6 6" xfId="16548"/>
    <cellStyle name="SAPBEXstdData 2 2 7" xfId="12602"/>
    <cellStyle name="SAPBEXstdData 2 2 7 2" xfId="12603"/>
    <cellStyle name="SAPBEXstdData 2 2 7 2 2" xfId="12604"/>
    <cellStyle name="SAPBEXstdData 2 2 7 2 2 2" xfId="18264"/>
    <cellStyle name="SAPBEXstdData 2 2 7 2 2 3" xfId="16540"/>
    <cellStyle name="SAPBEXstdData 2 2 7 2 3" xfId="12605"/>
    <cellStyle name="SAPBEXstdData 2 2 7 2 3 2" xfId="18265"/>
    <cellStyle name="SAPBEXstdData 2 2 7 2 3 3" xfId="16539"/>
    <cellStyle name="SAPBEXstdData 2 2 7 2 4" xfId="18263"/>
    <cellStyle name="SAPBEXstdData 2 2 7 2 5" xfId="16541"/>
    <cellStyle name="SAPBEXstdData 2 2 7 3" xfId="12606"/>
    <cellStyle name="SAPBEXstdData 2 2 7 3 2" xfId="18266"/>
    <cellStyle name="SAPBEXstdData 2 2 7 3 3" xfId="16538"/>
    <cellStyle name="SAPBEXstdData 2 2 7 4" xfId="12607"/>
    <cellStyle name="SAPBEXstdData 2 2 7 4 2" xfId="18267"/>
    <cellStyle name="SAPBEXstdData 2 2 7 4 3" xfId="16537"/>
    <cellStyle name="SAPBEXstdData 2 2 7 5" xfId="18262"/>
    <cellStyle name="SAPBEXstdData 2 2 7 6" xfId="16542"/>
    <cellStyle name="SAPBEXstdData 2 2 8" xfId="12608"/>
    <cellStyle name="SAPBEXstdData 2 2 8 2" xfId="12609"/>
    <cellStyle name="SAPBEXstdData 2 2 8 2 2" xfId="18269"/>
    <cellStyle name="SAPBEXstdData 2 2 8 2 3" xfId="16535"/>
    <cellStyle name="SAPBEXstdData 2 2 8 3" xfId="12610"/>
    <cellStyle name="SAPBEXstdData 2 2 8 3 2" xfId="18270"/>
    <cellStyle name="SAPBEXstdData 2 2 8 3 3" xfId="16534"/>
    <cellStyle name="SAPBEXstdData 2 2 8 4" xfId="18268"/>
    <cellStyle name="SAPBEXstdData 2 2 8 5" xfId="16536"/>
    <cellStyle name="SAPBEXstdData 2 2 9" xfId="12611"/>
    <cellStyle name="SAPBEXstdData 2 2 9 2" xfId="18271"/>
    <cellStyle name="SAPBEXstdData 2 2 9 3" xfId="16533"/>
    <cellStyle name="SAPBEXstdData 2 3" xfId="12612"/>
    <cellStyle name="SAPBEXstdData 2 3 10" xfId="16532"/>
    <cellStyle name="SAPBEXstdData 2 3 2" xfId="12613"/>
    <cellStyle name="SAPBEXstdData 2 3 2 2" xfId="12614"/>
    <cellStyle name="SAPBEXstdData 2 3 2 2 2" xfId="12615"/>
    <cellStyle name="SAPBEXstdData 2 3 2 2 2 2" xfId="18275"/>
    <cellStyle name="SAPBEXstdData 2 3 2 2 2 3" xfId="16529"/>
    <cellStyle name="SAPBEXstdData 2 3 2 2 3" xfId="12616"/>
    <cellStyle name="SAPBEXstdData 2 3 2 2 3 2" xfId="18276"/>
    <cellStyle name="SAPBEXstdData 2 3 2 2 3 3" xfId="16528"/>
    <cellStyle name="SAPBEXstdData 2 3 2 2 4" xfId="18274"/>
    <cellStyle name="SAPBEXstdData 2 3 2 2 5" xfId="16530"/>
    <cellStyle name="SAPBEXstdData 2 3 2 3" xfId="12617"/>
    <cellStyle name="SAPBEXstdData 2 3 2 3 2" xfId="18277"/>
    <cellStyle name="SAPBEXstdData 2 3 2 3 3" xfId="16527"/>
    <cellStyle name="SAPBEXstdData 2 3 2 4" xfId="12618"/>
    <cellStyle name="SAPBEXstdData 2 3 2 4 2" xfId="18278"/>
    <cellStyle name="SAPBEXstdData 2 3 2 4 3" xfId="16526"/>
    <cellStyle name="SAPBEXstdData 2 3 2 5" xfId="18273"/>
    <cellStyle name="SAPBEXstdData 2 3 2 6" xfId="16531"/>
    <cellStyle name="SAPBEXstdData 2 3 3" xfId="12619"/>
    <cellStyle name="SAPBEXstdData 2 3 3 2" xfId="12620"/>
    <cellStyle name="SAPBEXstdData 2 3 3 2 2" xfId="12621"/>
    <cellStyle name="SAPBEXstdData 2 3 3 2 2 2" xfId="18281"/>
    <cellStyle name="SAPBEXstdData 2 3 3 2 2 3" xfId="16523"/>
    <cellStyle name="SAPBEXstdData 2 3 3 2 3" xfId="12622"/>
    <cellStyle name="SAPBEXstdData 2 3 3 2 3 2" xfId="18282"/>
    <cellStyle name="SAPBEXstdData 2 3 3 2 3 3" xfId="16522"/>
    <cellStyle name="SAPBEXstdData 2 3 3 2 4" xfId="18280"/>
    <cellStyle name="SAPBEXstdData 2 3 3 2 5" xfId="16524"/>
    <cellStyle name="SAPBEXstdData 2 3 3 3" xfId="12623"/>
    <cellStyle name="SAPBEXstdData 2 3 3 3 2" xfId="18283"/>
    <cellStyle name="SAPBEXstdData 2 3 3 3 3" xfId="16521"/>
    <cellStyle name="SAPBEXstdData 2 3 3 4" xfId="12624"/>
    <cellStyle name="SAPBEXstdData 2 3 3 4 2" xfId="18284"/>
    <cellStyle name="SAPBEXstdData 2 3 3 4 3" xfId="16520"/>
    <cellStyle name="SAPBEXstdData 2 3 3 5" xfId="18279"/>
    <cellStyle name="SAPBEXstdData 2 3 3 6" xfId="16525"/>
    <cellStyle name="SAPBEXstdData 2 3 4" xfId="12625"/>
    <cellStyle name="SAPBEXstdData 2 3 4 2" xfId="12626"/>
    <cellStyle name="SAPBEXstdData 2 3 4 2 2" xfId="12627"/>
    <cellStyle name="SAPBEXstdData 2 3 4 2 2 2" xfId="18287"/>
    <cellStyle name="SAPBEXstdData 2 3 4 2 2 3" xfId="16517"/>
    <cellStyle name="SAPBEXstdData 2 3 4 2 3" xfId="12628"/>
    <cellStyle name="SAPBEXstdData 2 3 4 2 3 2" xfId="18288"/>
    <cellStyle name="SAPBEXstdData 2 3 4 2 3 3" xfId="16516"/>
    <cellStyle name="SAPBEXstdData 2 3 4 2 4" xfId="18286"/>
    <cellStyle name="SAPBEXstdData 2 3 4 2 5" xfId="16518"/>
    <cellStyle name="SAPBEXstdData 2 3 4 3" xfId="12629"/>
    <cellStyle name="SAPBEXstdData 2 3 4 3 2" xfId="18289"/>
    <cellStyle name="SAPBEXstdData 2 3 4 3 3" xfId="16515"/>
    <cellStyle name="SAPBEXstdData 2 3 4 4" xfId="12630"/>
    <cellStyle name="SAPBEXstdData 2 3 4 4 2" xfId="18290"/>
    <cellStyle name="SAPBEXstdData 2 3 4 4 3" xfId="16514"/>
    <cellStyle name="SAPBEXstdData 2 3 4 5" xfId="18285"/>
    <cellStyle name="SAPBEXstdData 2 3 4 6" xfId="16519"/>
    <cellStyle name="SAPBEXstdData 2 3 5" xfId="12631"/>
    <cellStyle name="SAPBEXstdData 2 3 5 2" xfId="12632"/>
    <cellStyle name="SAPBEXstdData 2 3 5 2 2" xfId="12633"/>
    <cellStyle name="SAPBEXstdData 2 3 5 2 2 2" xfId="18293"/>
    <cellStyle name="SAPBEXstdData 2 3 5 2 2 3" xfId="16511"/>
    <cellStyle name="SAPBEXstdData 2 3 5 2 3" xfId="12634"/>
    <cellStyle name="SAPBEXstdData 2 3 5 2 3 2" xfId="18294"/>
    <cellStyle name="SAPBEXstdData 2 3 5 2 3 3" xfId="16510"/>
    <cellStyle name="SAPBEXstdData 2 3 5 2 4" xfId="18292"/>
    <cellStyle name="SAPBEXstdData 2 3 5 2 5" xfId="16512"/>
    <cellStyle name="SAPBEXstdData 2 3 5 3" xfId="12635"/>
    <cellStyle name="SAPBEXstdData 2 3 5 3 2" xfId="18295"/>
    <cellStyle name="SAPBEXstdData 2 3 5 3 3" xfId="16509"/>
    <cellStyle name="SAPBEXstdData 2 3 5 4" xfId="12636"/>
    <cellStyle name="SAPBEXstdData 2 3 5 4 2" xfId="18296"/>
    <cellStyle name="SAPBEXstdData 2 3 5 4 3" xfId="16508"/>
    <cellStyle name="SAPBEXstdData 2 3 5 5" xfId="18291"/>
    <cellStyle name="SAPBEXstdData 2 3 5 6" xfId="16513"/>
    <cellStyle name="SAPBEXstdData 2 3 6" xfId="12637"/>
    <cellStyle name="SAPBEXstdData 2 3 6 2" xfId="12638"/>
    <cellStyle name="SAPBEXstdData 2 3 6 2 2" xfId="18298"/>
    <cellStyle name="SAPBEXstdData 2 3 6 2 3" xfId="16506"/>
    <cellStyle name="SAPBEXstdData 2 3 6 3" xfId="12639"/>
    <cellStyle name="SAPBEXstdData 2 3 6 3 2" xfId="18299"/>
    <cellStyle name="SAPBEXstdData 2 3 6 3 3" xfId="16505"/>
    <cellStyle name="SAPBEXstdData 2 3 6 4" xfId="18297"/>
    <cellStyle name="SAPBEXstdData 2 3 6 5" xfId="16507"/>
    <cellStyle name="SAPBEXstdData 2 3 7" xfId="12640"/>
    <cellStyle name="SAPBEXstdData 2 3 7 2" xfId="18300"/>
    <cellStyle name="SAPBEXstdData 2 3 7 3" xfId="16504"/>
    <cellStyle name="SAPBEXstdData 2 3 8" xfId="12641"/>
    <cellStyle name="SAPBEXstdData 2 3 8 2" xfId="18301"/>
    <cellStyle name="SAPBEXstdData 2 3 8 3" xfId="16503"/>
    <cellStyle name="SAPBEXstdData 2 3 9" xfId="18272"/>
    <cellStyle name="SAPBEXstdData 2 4" xfId="12642"/>
    <cellStyle name="SAPBEXstdData 2 4 10" xfId="16502"/>
    <cellStyle name="SAPBEXstdData 2 4 2" xfId="12643"/>
    <cellStyle name="SAPBEXstdData 2 4 2 2" xfId="12644"/>
    <cellStyle name="SAPBEXstdData 2 4 2 2 2" xfId="12645"/>
    <cellStyle name="SAPBEXstdData 2 4 2 2 2 2" xfId="18305"/>
    <cellStyle name="SAPBEXstdData 2 4 2 2 2 3" xfId="16499"/>
    <cellStyle name="SAPBEXstdData 2 4 2 2 3" xfId="12646"/>
    <cellStyle name="SAPBEXstdData 2 4 2 2 3 2" xfId="18306"/>
    <cellStyle name="SAPBEXstdData 2 4 2 2 3 3" xfId="16498"/>
    <cellStyle name="SAPBEXstdData 2 4 2 2 4" xfId="18304"/>
    <cellStyle name="SAPBEXstdData 2 4 2 2 5" xfId="16500"/>
    <cellStyle name="SAPBEXstdData 2 4 2 3" xfId="12647"/>
    <cellStyle name="SAPBEXstdData 2 4 2 3 2" xfId="18307"/>
    <cellStyle name="SAPBEXstdData 2 4 2 3 3" xfId="16497"/>
    <cellStyle name="SAPBEXstdData 2 4 2 4" xfId="12648"/>
    <cellStyle name="SAPBEXstdData 2 4 2 4 2" xfId="18308"/>
    <cellStyle name="SAPBEXstdData 2 4 2 4 3" xfId="16496"/>
    <cellStyle name="SAPBEXstdData 2 4 2 5" xfId="18303"/>
    <cellStyle name="SAPBEXstdData 2 4 2 6" xfId="16501"/>
    <cellStyle name="SAPBEXstdData 2 4 3" xfId="12649"/>
    <cellStyle name="SAPBEXstdData 2 4 3 2" xfId="12650"/>
    <cellStyle name="SAPBEXstdData 2 4 3 2 2" xfId="12651"/>
    <cellStyle name="SAPBEXstdData 2 4 3 2 2 2" xfId="18311"/>
    <cellStyle name="SAPBEXstdData 2 4 3 2 2 3" xfId="16493"/>
    <cellStyle name="SAPBEXstdData 2 4 3 2 3" xfId="12652"/>
    <cellStyle name="SAPBEXstdData 2 4 3 2 3 2" xfId="18312"/>
    <cellStyle name="SAPBEXstdData 2 4 3 2 3 3" xfId="16492"/>
    <cellStyle name="SAPBEXstdData 2 4 3 2 4" xfId="18310"/>
    <cellStyle name="SAPBEXstdData 2 4 3 2 5" xfId="16494"/>
    <cellStyle name="SAPBEXstdData 2 4 3 3" xfId="12653"/>
    <cellStyle name="SAPBEXstdData 2 4 3 3 2" xfId="18313"/>
    <cellStyle name="SAPBEXstdData 2 4 3 3 3" xfId="16491"/>
    <cellStyle name="SAPBEXstdData 2 4 3 4" xfId="12654"/>
    <cellStyle name="SAPBEXstdData 2 4 3 4 2" xfId="18314"/>
    <cellStyle name="SAPBEXstdData 2 4 3 4 3" xfId="16490"/>
    <cellStyle name="SAPBEXstdData 2 4 3 5" xfId="18309"/>
    <cellStyle name="SAPBEXstdData 2 4 3 6" xfId="16495"/>
    <cellStyle name="SAPBEXstdData 2 4 4" xfId="12655"/>
    <cellStyle name="SAPBEXstdData 2 4 4 2" xfId="12656"/>
    <cellStyle name="SAPBEXstdData 2 4 4 2 2" xfId="12657"/>
    <cellStyle name="SAPBEXstdData 2 4 4 2 2 2" xfId="18317"/>
    <cellStyle name="SAPBEXstdData 2 4 4 2 2 3" xfId="16487"/>
    <cellStyle name="SAPBEXstdData 2 4 4 2 3" xfId="12658"/>
    <cellStyle name="SAPBEXstdData 2 4 4 2 3 2" xfId="18318"/>
    <cellStyle name="SAPBEXstdData 2 4 4 2 3 3" xfId="16486"/>
    <cellStyle name="SAPBEXstdData 2 4 4 2 4" xfId="18316"/>
    <cellStyle name="SAPBEXstdData 2 4 4 2 5" xfId="16488"/>
    <cellStyle name="SAPBEXstdData 2 4 4 3" xfId="12659"/>
    <cellStyle name="SAPBEXstdData 2 4 4 3 2" xfId="18319"/>
    <cellStyle name="SAPBEXstdData 2 4 4 3 3" xfId="16485"/>
    <cellStyle name="SAPBEXstdData 2 4 4 4" xfId="12660"/>
    <cellStyle name="SAPBEXstdData 2 4 4 4 2" xfId="18320"/>
    <cellStyle name="SAPBEXstdData 2 4 4 4 3" xfId="16484"/>
    <cellStyle name="SAPBEXstdData 2 4 4 5" xfId="18315"/>
    <cellStyle name="SAPBEXstdData 2 4 4 6" xfId="16489"/>
    <cellStyle name="SAPBEXstdData 2 4 5" xfId="12661"/>
    <cellStyle name="SAPBEXstdData 2 4 5 2" xfId="12662"/>
    <cellStyle name="SAPBEXstdData 2 4 5 2 2" xfId="12663"/>
    <cellStyle name="SAPBEXstdData 2 4 5 2 2 2" xfId="18323"/>
    <cellStyle name="SAPBEXstdData 2 4 5 2 2 3" xfId="16481"/>
    <cellStyle name="SAPBEXstdData 2 4 5 2 3" xfId="12664"/>
    <cellStyle name="SAPBEXstdData 2 4 5 2 3 2" xfId="18324"/>
    <cellStyle name="SAPBEXstdData 2 4 5 2 3 3" xfId="16480"/>
    <cellStyle name="SAPBEXstdData 2 4 5 2 4" xfId="18322"/>
    <cellStyle name="SAPBEXstdData 2 4 5 2 5" xfId="16482"/>
    <cellStyle name="SAPBEXstdData 2 4 5 3" xfId="12665"/>
    <cellStyle name="SAPBEXstdData 2 4 5 3 2" xfId="18325"/>
    <cellStyle name="SAPBEXstdData 2 4 5 3 3" xfId="16479"/>
    <cellStyle name="SAPBEXstdData 2 4 5 4" xfId="12666"/>
    <cellStyle name="SAPBEXstdData 2 4 5 4 2" xfId="18326"/>
    <cellStyle name="SAPBEXstdData 2 4 5 4 3" xfId="16478"/>
    <cellStyle name="SAPBEXstdData 2 4 5 5" xfId="18321"/>
    <cellStyle name="SAPBEXstdData 2 4 5 6" xfId="16483"/>
    <cellStyle name="SAPBEXstdData 2 4 6" xfId="12667"/>
    <cellStyle name="SAPBEXstdData 2 4 6 2" xfId="12668"/>
    <cellStyle name="SAPBEXstdData 2 4 6 2 2" xfId="18328"/>
    <cellStyle name="SAPBEXstdData 2 4 6 2 3" xfId="16476"/>
    <cellStyle name="SAPBEXstdData 2 4 6 3" xfId="12669"/>
    <cellStyle name="SAPBEXstdData 2 4 6 3 2" xfId="18329"/>
    <cellStyle name="SAPBEXstdData 2 4 6 3 3" xfId="16475"/>
    <cellStyle name="SAPBEXstdData 2 4 6 4" xfId="18327"/>
    <cellStyle name="SAPBEXstdData 2 4 6 5" xfId="16477"/>
    <cellStyle name="SAPBEXstdData 2 4 7" xfId="12670"/>
    <cellStyle name="SAPBEXstdData 2 4 7 2" xfId="18330"/>
    <cellStyle name="SAPBEXstdData 2 4 7 3" xfId="16474"/>
    <cellStyle name="SAPBEXstdData 2 4 8" xfId="12671"/>
    <cellStyle name="SAPBEXstdData 2 4 8 2" xfId="18331"/>
    <cellStyle name="SAPBEXstdData 2 4 8 3" xfId="16473"/>
    <cellStyle name="SAPBEXstdData 2 4 9" xfId="18302"/>
    <cellStyle name="SAPBEXstdData 2 5" xfId="12672"/>
    <cellStyle name="SAPBEXstdData 2 5 2" xfId="12673"/>
    <cellStyle name="SAPBEXstdData 2 5 2 2" xfId="12674"/>
    <cellStyle name="SAPBEXstdData 2 5 2 2 2" xfId="18334"/>
    <cellStyle name="SAPBEXstdData 2 5 2 2 3" xfId="16470"/>
    <cellStyle name="SAPBEXstdData 2 5 2 3" xfId="12675"/>
    <cellStyle name="SAPBEXstdData 2 5 2 3 2" xfId="18335"/>
    <cellStyle name="SAPBEXstdData 2 5 2 3 3" xfId="16469"/>
    <cellStyle name="SAPBEXstdData 2 5 2 4" xfId="18333"/>
    <cellStyle name="SAPBEXstdData 2 5 2 5" xfId="16471"/>
    <cellStyle name="SAPBEXstdData 2 5 3" xfId="12676"/>
    <cellStyle name="SAPBEXstdData 2 5 3 2" xfId="18336"/>
    <cellStyle name="SAPBEXstdData 2 5 3 3" xfId="16468"/>
    <cellStyle name="SAPBEXstdData 2 5 4" xfId="12677"/>
    <cellStyle name="SAPBEXstdData 2 5 4 2" xfId="18337"/>
    <cellStyle name="SAPBEXstdData 2 5 4 3" xfId="16467"/>
    <cellStyle name="SAPBEXstdData 2 5 5" xfId="18332"/>
    <cellStyle name="SAPBEXstdData 2 5 6" xfId="16472"/>
    <cellStyle name="SAPBEXstdData 2 6" xfId="12678"/>
    <cellStyle name="SAPBEXstdData 2 6 2" xfId="12679"/>
    <cellStyle name="SAPBEXstdData 2 6 2 2" xfId="12680"/>
    <cellStyle name="SAPBEXstdData 2 6 2 2 2" xfId="18340"/>
    <cellStyle name="SAPBEXstdData 2 6 2 2 3" xfId="16464"/>
    <cellStyle name="SAPBEXstdData 2 6 2 3" xfId="12681"/>
    <cellStyle name="SAPBEXstdData 2 6 2 3 2" xfId="18341"/>
    <cellStyle name="SAPBEXstdData 2 6 2 3 3" xfId="16463"/>
    <cellStyle name="SAPBEXstdData 2 6 2 4" xfId="18339"/>
    <cellStyle name="SAPBEXstdData 2 6 2 5" xfId="16465"/>
    <cellStyle name="SAPBEXstdData 2 6 3" xfId="12682"/>
    <cellStyle name="SAPBEXstdData 2 6 3 2" xfId="18342"/>
    <cellStyle name="SAPBEXstdData 2 6 3 3" xfId="16462"/>
    <cellStyle name="SAPBEXstdData 2 6 4" xfId="12683"/>
    <cellStyle name="SAPBEXstdData 2 6 4 2" xfId="18343"/>
    <cellStyle name="SAPBEXstdData 2 6 4 3" xfId="16461"/>
    <cellStyle name="SAPBEXstdData 2 6 5" xfId="18338"/>
    <cellStyle name="SAPBEXstdData 2 6 6" xfId="16466"/>
    <cellStyle name="SAPBEXstdData 2 7" xfId="12684"/>
    <cellStyle name="SAPBEXstdData 2 7 2" xfId="12685"/>
    <cellStyle name="SAPBEXstdData 2 7 2 2" xfId="12686"/>
    <cellStyle name="SAPBEXstdData 2 7 2 2 2" xfId="18346"/>
    <cellStyle name="SAPBEXstdData 2 7 2 2 3" xfId="16458"/>
    <cellStyle name="SAPBEXstdData 2 7 2 3" xfId="12687"/>
    <cellStyle name="SAPBEXstdData 2 7 2 3 2" xfId="18347"/>
    <cellStyle name="SAPBEXstdData 2 7 2 3 3" xfId="16457"/>
    <cellStyle name="SAPBEXstdData 2 7 2 4" xfId="18345"/>
    <cellStyle name="SAPBEXstdData 2 7 2 5" xfId="16459"/>
    <cellStyle name="SAPBEXstdData 2 7 3" xfId="12688"/>
    <cellStyle name="SAPBEXstdData 2 7 3 2" xfId="18348"/>
    <cellStyle name="SAPBEXstdData 2 7 3 3" xfId="16456"/>
    <cellStyle name="SAPBEXstdData 2 7 4" xfId="12689"/>
    <cellStyle name="SAPBEXstdData 2 7 4 2" xfId="18349"/>
    <cellStyle name="SAPBEXstdData 2 7 4 3" xfId="16455"/>
    <cellStyle name="SAPBEXstdData 2 7 5" xfId="18344"/>
    <cellStyle name="SAPBEXstdData 2 7 6" xfId="16460"/>
    <cellStyle name="SAPBEXstdData 2 8" xfId="12690"/>
    <cellStyle name="SAPBEXstdData 2 8 2" xfId="12691"/>
    <cellStyle name="SAPBEXstdData 2 8 2 2" xfId="12692"/>
    <cellStyle name="SAPBEXstdData 2 8 2 2 2" xfId="18352"/>
    <cellStyle name="SAPBEXstdData 2 8 2 2 3" xfId="16452"/>
    <cellStyle name="SAPBEXstdData 2 8 2 3" xfId="12693"/>
    <cellStyle name="SAPBEXstdData 2 8 2 3 2" xfId="18353"/>
    <cellStyle name="SAPBEXstdData 2 8 2 3 3" xfId="16451"/>
    <cellStyle name="SAPBEXstdData 2 8 2 4" xfId="18351"/>
    <cellStyle name="SAPBEXstdData 2 8 2 5" xfId="16453"/>
    <cellStyle name="SAPBEXstdData 2 8 3" xfId="12694"/>
    <cellStyle name="SAPBEXstdData 2 8 3 2" xfId="18354"/>
    <cellStyle name="SAPBEXstdData 2 8 3 3" xfId="16450"/>
    <cellStyle name="SAPBEXstdData 2 8 4" xfId="12695"/>
    <cellStyle name="SAPBEXstdData 2 8 4 2" xfId="18355"/>
    <cellStyle name="SAPBEXstdData 2 8 4 3" xfId="16449"/>
    <cellStyle name="SAPBEXstdData 2 8 5" xfId="18350"/>
    <cellStyle name="SAPBEXstdData 2 8 6" xfId="16454"/>
    <cellStyle name="SAPBEXstdData 2 9" xfId="12696"/>
    <cellStyle name="SAPBEXstdData 2 9 2" xfId="12697"/>
    <cellStyle name="SAPBEXstdData 2 9 2 2" xfId="18357"/>
    <cellStyle name="SAPBEXstdData 2 9 2 3" xfId="16447"/>
    <cellStyle name="SAPBEXstdData 2 9 3" xfId="12698"/>
    <cellStyle name="SAPBEXstdData 2 9 3 2" xfId="18358"/>
    <cellStyle name="SAPBEXstdData 2 9 3 3" xfId="16446"/>
    <cellStyle name="SAPBEXstdData 2 9 4" xfId="18356"/>
    <cellStyle name="SAPBEXstdData 2 9 5" xfId="16448"/>
    <cellStyle name="SAPBEXstdData 3" xfId="12699"/>
    <cellStyle name="SAPBEXstdData 3 10" xfId="12700"/>
    <cellStyle name="SAPBEXstdData 3 10 2" xfId="18360"/>
    <cellStyle name="SAPBEXstdData 3 10 3" xfId="16444"/>
    <cellStyle name="SAPBEXstdData 3 11" xfId="12701"/>
    <cellStyle name="SAPBEXstdData 3 11 2" xfId="18361"/>
    <cellStyle name="SAPBEXstdData 3 11 3" xfId="16443"/>
    <cellStyle name="SAPBEXstdData 3 12" xfId="18359"/>
    <cellStyle name="SAPBEXstdData 3 13" xfId="16445"/>
    <cellStyle name="SAPBEXstdData 3 2" xfId="12702"/>
    <cellStyle name="SAPBEXstdData 3 2 10" xfId="12703"/>
    <cellStyle name="SAPBEXstdData 3 2 10 2" xfId="18363"/>
    <cellStyle name="SAPBEXstdData 3 2 10 3" xfId="16441"/>
    <cellStyle name="SAPBEXstdData 3 2 11" xfId="18362"/>
    <cellStyle name="SAPBEXstdData 3 2 12" xfId="16442"/>
    <cellStyle name="SAPBEXstdData 3 2 2" xfId="12704"/>
    <cellStyle name="SAPBEXstdData 3 2 2 10" xfId="16440"/>
    <cellStyle name="SAPBEXstdData 3 2 2 2" xfId="12705"/>
    <cellStyle name="SAPBEXstdData 3 2 2 2 2" xfId="12706"/>
    <cellStyle name="SAPBEXstdData 3 2 2 2 2 2" xfId="12707"/>
    <cellStyle name="SAPBEXstdData 3 2 2 2 2 2 2" xfId="18367"/>
    <cellStyle name="SAPBEXstdData 3 2 2 2 2 2 3" xfId="16437"/>
    <cellStyle name="SAPBEXstdData 3 2 2 2 2 3" xfId="12708"/>
    <cellStyle name="SAPBEXstdData 3 2 2 2 2 3 2" xfId="18368"/>
    <cellStyle name="SAPBEXstdData 3 2 2 2 2 3 3" xfId="16436"/>
    <cellStyle name="SAPBEXstdData 3 2 2 2 2 4" xfId="18366"/>
    <cellStyle name="SAPBEXstdData 3 2 2 2 2 5" xfId="16438"/>
    <cellStyle name="SAPBEXstdData 3 2 2 2 3" xfId="12709"/>
    <cellStyle name="SAPBEXstdData 3 2 2 2 3 2" xfId="18369"/>
    <cellStyle name="SAPBEXstdData 3 2 2 2 3 3" xfId="16435"/>
    <cellStyle name="SAPBEXstdData 3 2 2 2 4" xfId="12710"/>
    <cellStyle name="SAPBEXstdData 3 2 2 2 4 2" xfId="18370"/>
    <cellStyle name="SAPBEXstdData 3 2 2 2 4 3" xfId="16434"/>
    <cellStyle name="SAPBEXstdData 3 2 2 2 5" xfId="18365"/>
    <cellStyle name="SAPBEXstdData 3 2 2 2 6" xfId="16439"/>
    <cellStyle name="SAPBEXstdData 3 2 2 3" xfId="12711"/>
    <cellStyle name="SAPBEXstdData 3 2 2 3 2" xfId="12712"/>
    <cellStyle name="SAPBEXstdData 3 2 2 3 2 2" xfId="12713"/>
    <cellStyle name="SAPBEXstdData 3 2 2 3 2 2 2" xfId="18373"/>
    <cellStyle name="SAPBEXstdData 3 2 2 3 2 2 3" xfId="16431"/>
    <cellStyle name="SAPBEXstdData 3 2 2 3 2 3" xfId="12714"/>
    <cellStyle name="SAPBEXstdData 3 2 2 3 2 3 2" xfId="18374"/>
    <cellStyle name="SAPBEXstdData 3 2 2 3 2 3 3" xfId="16430"/>
    <cellStyle name="SAPBEXstdData 3 2 2 3 2 4" xfId="18372"/>
    <cellStyle name="SAPBEXstdData 3 2 2 3 2 5" xfId="16432"/>
    <cellStyle name="SAPBEXstdData 3 2 2 3 3" xfId="12715"/>
    <cellStyle name="SAPBEXstdData 3 2 2 3 3 2" xfId="18375"/>
    <cellStyle name="SAPBEXstdData 3 2 2 3 3 3" xfId="16429"/>
    <cellStyle name="SAPBEXstdData 3 2 2 3 4" xfId="12716"/>
    <cellStyle name="SAPBEXstdData 3 2 2 3 4 2" xfId="18376"/>
    <cellStyle name="SAPBEXstdData 3 2 2 3 4 3" xfId="16428"/>
    <cellStyle name="SAPBEXstdData 3 2 2 3 5" xfId="18371"/>
    <cellStyle name="SAPBEXstdData 3 2 2 3 6" xfId="16433"/>
    <cellStyle name="SAPBEXstdData 3 2 2 4" xfId="12717"/>
    <cellStyle name="SAPBEXstdData 3 2 2 4 2" xfId="12718"/>
    <cellStyle name="SAPBEXstdData 3 2 2 4 2 2" xfId="12719"/>
    <cellStyle name="SAPBEXstdData 3 2 2 4 2 2 2" xfId="18379"/>
    <cellStyle name="SAPBEXstdData 3 2 2 4 2 2 3" xfId="16425"/>
    <cellStyle name="SAPBEXstdData 3 2 2 4 2 3" xfId="12720"/>
    <cellStyle name="SAPBEXstdData 3 2 2 4 2 3 2" xfId="18380"/>
    <cellStyle name="SAPBEXstdData 3 2 2 4 2 3 3" xfId="16424"/>
    <cellStyle name="SAPBEXstdData 3 2 2 4 2 4" xfId="18378"/>
    <cellStyle name="SAPBEXstdData 3 2 2 4 2 5" xfId="16426"/>
    <cellStyle name="SAPBEXstdData 3 2 2 4 3" xfId="12721"/>
    <cellStyle name="SAPBEXstdData 3 2 2 4 3 2" xfId="18381"/>
    <cellStyle name="SAPBEXstdData 3 2 2 4 3 3" xfId="16423"/>
    <cellStyle name="SAPBEXstdData 3 2 2 4 4" xfId="12722"/>
    <cellStyle name="SAPBEXstdData 3 2 2 4 4 2" xfId="18382"/>
    <cellStyle name="SAPBEXstdData 3 2 2 4 4 3" xfId="16422"/>
    <cellStyle name="SAPBEXstdData 3 2 2 4 5" xfId="18377"/>
    <cellStyle name="SAPBEXstdData 3 2 2 4 6" xfId="16427"/>
    <cellStyle name="SAPBEXstdData 3 2 2 5" xfId="12723"/>
    <cellStyle name="SAPBEXstdData 3 2 2 5 2" xfId="12724"/>
    <cellStyle name="SAPBEXstdData 3 2 2 5 2 2" xfId="12725"/>
    <cellStyle name="SAPBEXstdData 3 2 2 5 2 2 2" xfId="18385"/>
    <cellStyle name="SAPBEXstdData 3 2 2 5 2 2 3" xfId="16419"/>
    <cellStyle name="SAPBEXstdData 3 2 2 5 2 3" xfId="12726"/>
    <cellStyle name="SAPBEXstdData 3 2 2 5 2 3 2" xfId="18386"/>
    <cellStyle name="SAPBEXstdData 3 2 2 5 2 3 3" xfId="16418"/>
    <cellStyle name="SAPBEXstdData 3 2 2 5 2 4" xfId="18384"/>
    <cellStyle name="SAPBEXstdData 3 2 2 5 2 5" xfId="16420"/>
    <cellStyle name="SAPBEXstdData 3 2 2 5 3" xfId="12727"/>
    <cellStyle name="SAPBEXstdData 3 2 2 5 3 2" xfId="18387"/>
    <cellStyle name="SAPBEXstdData 3 2 2 5 3 3" xfId="16417"/>
    <cellStyle name="SAPBEXstdData 3 2 2 5 4" xfId="12728"/>
    <cellStyle name="SAPBEXstdData 3 2 2 5 4 2" xfId="18388"/>
    <cellStyle name="SAPBEXstdData 3 2 2 5 4 3" xfId="16416"/>
    <cellStyle name="SAPBEXstdData 3 2 2 5 5" xfId="18383"/>
    <cellStyle name="SAPBEXstdData 3 2 2 5 6" xfId="16421"/>
    <cellStyle name="SAPBEXstdData 3 2 2 6" xfId="12729"/>
    <cellStyle name="SAPBEXstdData 3 2 2 6 2" xfId="12730"/>
    <cellStyle name="SAPBEXstdData 3 2 2 6 2 2" xfId="18390"/>
    <cellStyle name="SAPBEXstdData 3 2 2 6 2 3" xfId="16414"/>
    <cellStyle name="SAPBEXstdData 3 2 2 6 3" xfId="12731"/>
    <cellStyle name="SAPBEXstdData 3 2 2 6 3 2" xfId="18391"/>
    <cellStyle name="SAPBEXstdData 3 2 2 6 3 3" xfId="16413"/>
    <cellStyle name="SAPBEXstdData 3 2 2 6 4" xfId="18389"/>
    <cellStyle name="SAPBEXstdData 3 2 2 6 5" xfId="16415"/>
    <cellStyle name="SAPBEXstdData 3 2 2 7" xfId="12732"/>
    <cellStyle name="SAPBEXstdData 3 2 2 7 2" xfId="18392"/>
    <cellStyle name="SAPBEXstdData 3 2 2 7 3" xfId="16412"/>
    <cellStyle name="SAPBEXstdData 3 2 2 8" xfId="12733"/>
    <cellStyle name="SAPBEXstdData 3 2 2 8 2" xfId="18393"/>
    <cellStyle name="SAPBEXstdData 3 2 2 8 3" xfId="16411"/>
    <cellStyle name="SAPBEXstdData 3 2 2 9" xfId="18364"/>
    <cellStyle name="SAPBEXstdData 3 2 3" xfId="12734"/>
    <cellStyle name="SAPBEXstdData 3 2 3 10" xfId="16410"/>
    <cellStyle name="SAPBEXstdData 3 2 3 2" xfId="12735"/>
    <cellStyle name="SAPBEXstdData 3 2 3 2 2" xfId="12736"/>
    <cellStyle name="SAPBEXstdData 3 2 3 2 2 2" xfId="12737"/>
    <cellStyle name="SAPBEXstdData 3 2 3 2 2 2 2" xfId="18397"/>
    <cellStyle name="SAPBEXstdData 3 2 3 2 2 2 3" xfId="16407"/>
    <cellStyle name="SAPBEXstdData 3 2 3 2 2 3" xfId="12738"/>
    <cellStyle name="SAPBEXstdData 3 2 3 2 2 3 2" xfId="18398"/>
    <cellStyle name="SAPBEXstdData 3 2 3 2 2 3 3" xfId="16406"/>
    <cellStyle name="SAPBEXstdData 3 2 3 2 2 4" xfId="18396"/>
    <cellStyle name="SAPBEXstdData 3 2 3 2 2 5" xfId="16408"/>
    <cellStyle name="SAPBEXstdData 3 2 3 2 3" xfId="12739"/>
    <cellStyle name="SAPBEXstdData 3 2 3 2 3 2" xfId="18399"/>
    <cellStyle name="SAPBEXstdData 3 2 3 2 3 3" xfId="16405"/>
    <cellStyle name="SAPBEXstdData 3 2 3 2 4" xfId="12740"/>
    <cellStyle name="SAPBEXstdData 3 2 3 2 4 2" xfId="18400"/>
    <cellStyle name="SAPBEXstdData 3 2 3 2 4 3" xfId="16404"/>
    <cellStyle name="SAPBEXstdData 3 2 3 2 5" xfId="18395"/>
    <cellStyle name="SAPBEXstdData 3 2 3 2 6" xfId="16409"/>
    <cellStyle name="SAPBEXstdData 3 2 3 3" xfId="12741"/>
    <cellStyle name="SAPBEXstdData 3 2 3 3 2" xfId="12742"/>
    <cellStyle name="SAPBEXstdData 3 2 3 3 2 2" xfId="12743"/>
    <cellStyle name="SAPBEXstdData 3 2 3 3 2 2 2" xfId="18403"/>
    <cellStyle name="SAPBEXstdData 3 2 3 3 2 2 3" xfId="16401"/>
    <cellStyle name="SAPBEXstdData 3 2 3 3 2 3" xfId="12744"/>
    <cellStyle name="SAPBEXstdData 3 2 3 3 2 3 2" xfId="18404"/>
    <cellStyle name="SAPBEXstdData 3 2 3 3 2 3 3" xfId="16400"/>
    <cellStyle name="SAPBEXstdData 3 2 3 3 2 4" xfId="18402"/>
    <cellStyle name="SAPBEXstdData 3 2 3 3 2 5" xfId="16402"/>
    <cellStyle name="SAPBEXstdData 3 2 3 3 3" xfId="12745"/>
    <cellStyle name="SAPBEXstdData 3 2 3 3 3 2" xfId="18405"/>
    <cellStyle name="SAPBEXstdData 3 2 3 3 3 3" xfId="16399"/>
    <cellStyle name="SAPBEXstdData 3 2 3 3 4" xfId="12746"/>
    <cellStyle name="SAPBEXstdData 3 2 3 3 4 2" xfId="18406"/>
    <cellStyle name="SAPBEXstdData 3 2 3 3 4 3" xfId="16398"/>
    <cellStyle name="SAPBEXstdData 3 2 3 3 5" xfId="18401"/>
    <cellStyle name="SAPBEXstdData 3 2 3 3 6" xfId="16403"/>
    <cellStyle name="SAPBEXstdData 3 2 3 4" xfId="12747"/>
    <cellStyle name="SAPBEXstdData 3 2 3 4 2" xfId="12748"/>
    <cellStyle name="SAPBEXstdData 3 2 3 4 2 2" xfId="12749"/>
    <cellStyle name="SAPBEXstdData 3 2 3 4 2 2 2" xfId="18409"/>
    <cellStyle name="SAPBEXstdData 3 2 3 4 2 2 3" xfId="16395"/>
    <cellStyle name="SAPBEXstdData 3 2 3 4 2 3" xfId="12750"/>
    <cellStyle name="SAPBEXstdData 3 2 3 4 2 3 2" xfId="18410"/>
    <cellStyle name="SAPBEXstdData 3 2 3 4 2 3 3" xfId="16394"/>
    <cellStyle name="SAPBEXstdData 3 2 3 4 2 4" xfId="18408"/>
    <cellStyle name="SAPBEXstdData 3 2 3 4 2 5" xfId="16396"/>
    <cellStyle name="SAPBEXstdData 3 2 3 4 3" xfId="12751"/>
    <cellStyle name="SAPBEXstdData 3 2 3 4 3 2" xfId="18411"/>
    <cellStyle name="SAPBEXstdData 3 2 3 4 3 3" xfId="16393"/>
    <cellStyle name="SAPBEXstdData 3 2 3 4 4" xfId="12752"/>
    <cellStyle name="SAPBEXstdData 3 2 3 4 4 2" xfId="18412"/>
    <cellStyle name="SAPBEXstdData 3 2 3 4 4 3" xfId="16392"/>
    <cellStyle name="SAPBEXstdData 3 2 3 4 5" xfId="18407"/>
    <cellStyle name="SAPBEXstdData 3 2 3 4 6" xfId="16397"/>
    <cellStyle name="SAPBEXstdData 3 2 3 5" xfId="12753"/>
    <cellStyle name="SAPBEXstdData 3 2 3 5 2" xfId="12754"/>
    <cellStyle name="SAPBEXstdData 3 2 3 5 2 2" xfId="12755"/>
    <cellStyle name="SAPBEXstdData 3 2 3 5 2 2 2" xfId="18415"/>
    <cellStyle name="SAPBEXstdData 3 2 3 5 2 2 3" xfId="16389"/>
    <cellStyle name="SAPBEXstdData 3 2 3 5 2 3" xfId="12756"/>
    <cellStyle name="SAPBEXstdData 3 2 3 5 2 3 2" xfId="18416"/>
    <cellStyle name="SAPBEXstdData 3 2 3 5 2 3 3" xfId="16388"/>
    <cellStyle name="SAPBEXstdData 3 2 3 5 2 4" xfId="18414"/>
    <cellStyle name="SAPBEXstdData 3 2 3 5 2 5" xfId="16390"/>
    <cellStyle name="SAPBEXstdData 3 2 3 5 3" xfId="12757"/>
    <cellStyle name="SAPBEXstdData 3 2 3 5 3 2" xfId="18417"/>
    <cellStyle name="SAPBEXstdData 3 2 3 5 3 3" xfId="16387"/>
    <cellStyle name="SAPBEXstdData 3 2 3 5 4" xfId="12758"/>
    <cellStyle name="SAPBEXstdData 3 2 3 5 4 2" xfId="18418"/>
    <cellStyle name="SAPBEXstdData 3 2 3 5 4 3" xfId="16386"/>
    <cellStyle name="SAPBEXstdData 3 2 3 5 5" xfId="18413"/>
    <cellStyle name="SAPBEXstdData 3 2 3 5 6" xfId="16391"/>
    <cellStyle name="SAPBEXstdData 3 2 3 6" xfId="12759"/>
    <cellStyle name="SAPBEXstdData 3 2 3 6 2" xfId="12760"/>
    <cellStyle name="SAPBEXstdData 3 2 3 6 2 2" xfId="18420"/>
    <cellStyle name="SAPBEXstdData 3 2 3 6 2 3" xfId="16384"/>
    <cellStyle name="SAPBEXstdData 3 2 3 6 3" xfId="12761"/>
    <cellStyle name="SAPBEXstdData 3 2 3 6 3 2" xfId="18421"/>
    <cellStyle name="SAPBEXstdData 3 2 3 6 3 3" xfId="16383"/>
    <cellStyle name="SAPBEXstdData 3 2 3 6 4" xfId="18419"/>
    <cellStyle name="SAPBEXstdData 3 2 3 6 5" xfId="16385"/>
    <cellStyle name="SAPBEXstdData 3 2 3 7" xfId="12762"/>
    <cellStyle name="SAPBEXstdData 3 2 3 7 2" xfId="18422"/>
    <cellStyle name="SAPBEXstdData 3 2 3 7 3" xfId="16382"/>
    <cellStyle name="SAPBEXstdData 3 2 3 8" xfId="12763"/>
    <cellStyle name="SAPBEXstdData 3 2 3 8 2" xfId="18423"/>
    <cellStyle name="SAPBEXstdData 3 2 3 8 3" xfId="16381"/>
    <cellStyle name="SAPBEXstdData 3 2 3 9" xfId="18394"/>
    <cellStyle name="SAPBEXstdData 3 2 4" xfId="12764"/>
    <cellStyle name="SAPBEXstdData 3 2 4 2" xfId="12765"/>
    <cellStyle name="SAPBEXstdData 3 2 4 2 2" xfId="12766"/>
    <cellStyle name="SAPBEXstdData 3 2 4 2 2 2" xfId="18426"/>
    <cellStyle name="SAPBEXstdData 3 2 4 2 2 3" xfId="16378"/>
    <cellStyle name="SAPBEXstdData 3 2 4 2 3" xfId="12767"/>
    <cellStyle name="SAPBEXstdData 3 2 4 2 3 2" xfId="18427"/>
    <cellStyle name="SAPBEXstdData 3 2 4 2 3 3" xfId="16377"/>
    <cellStyle name="SAPBEXstdData 3 2 4 2 4" xfId="18425"/>
    <cellStyle name="SAPBEXstdData 3 2 4 2 5" xfId="16379"/>
    <cellStyle name="SAPBEXstdData 3 2 4 3" xfId="12768"/>
    <cellStyle name="SAPBEXstdData 3 2 4 3 2" xfId="18428"/>
    <cellStyle name="SAPBEXstdData 3 2 4 3 3" xfId="16376"/>
    <cellStyle name="SAPBEXstdData 3 2 4 4" xfId="12769"/>
    <cellStyle name="SAPBEXstdData 3 2 4 4 2" xfId="18429"/>
    <cellStyle name="SAPBEXstdData 3 2 4 4 3" xfId="16375"/>
    <cellStyle name="SAPBEXstdData 3 2 4 5" xfId="18424"/>
    <cellStyle name="SAPBEXstdData 3 2 4 6" xfId="16380"/>
    <cellStyle name="SAPBEXstdData 3 2 5" xfId="12770"/>
    <cellStyle name="SAPBEXstdData 3 2 5 2" xfId="12771"/>
    <cellStyle name="SAPBEXstdData 3 2 5 2 2" xfId="12772"/>
    <cellStyle name="SAPBEXstdData 3 2 5 2 2 2" xfId="18432"/>
    <cellStyle name="SAPBEXstdData 3 2 5 2 2 3" xfId="16372"/>
    <cellStyle name="SAPBEXstdData 3 2 5 2 3" xfId="12773"/>
    <cellStyle name="SAPBEXstdData 3 2 5 2 3 2" xfId="18433"/>
    <cellStyle name="SAPBEXstdData 3 2 5 2 3 3" xfId="16371"/>
    <cellStyle name="SAPBEXstdData 3 2 5 2 4" xfId="18431"/>
    <cellStyle name="SAPBEXstdData 3 2 5 2 5" xfId="16373"/>
    <cellStyle name="SAPBEXstdData 3 2 5 3" xfId="12774"/>
    <cellStyle name="SAPBEXstdData 3 2 5 3 2" xfId="18434"/>
    <cellStyle name="SAPBEXstdData 3 2 5 3 3" xfId="16370"/>
    <cellStyle name="SAPBEXstdData 3 2 5 4" xfId="12775"/>
    <cellStyle name="SAPBEXstdData 3 2 5 4 2" xfId="18435"/>
    <cellStyle name="SAPBEXstdData 3 2 5 4 3" xfId="16369"/>
    <cellStyle name="SAPBEXstdData 3 2 5 5" xfId="18430"/>
    <cellStyle name="SAPBEXstdData 3 2 5 6" xfId="16374"/>
    <cellStyle name="SAPBEXstdData 3 2 6" xfId="12776"/>
    <cellStyle name="SAPBEXstdData 3 2 6 2" xfId="12777"/>
    <cellStyle name="SAPBEXstdData 3 2 6 2 2" xfId="12778"/>
    <cellStyle name="SAPBEXstdData 3 2 6 2 2 2" xfId="18438"/>
    <cellStyle name="SAPBEXstdData 3 2 6 2 2 3" xfId="16366"/>
    <cellStyle name="SAPBEXstdData 3 2 6 2 3" xfId="12779"/>
    <cellStyle name="SAPBEXstdData 3 2 6 2 3 2" xfId="18439"/>
    <cellStyle name="SAPBEXstdData 3 2 6 2 3 3" xfId="16365"/>
    <cellStyle name="SAPBEXstdData 3 2 6 2 4" xfId="18437"/>
    <cellStyle name="SAPBEXstdData 3 2 6 2 5" xfId="16367"/>
    <cellStyle name="SAPBEXstdData 3 2 6 3" xfId="12780"/>
    <cellStyle name="SAPBEXstdData 3 2 6 3 2" xfId="18440"/>
    <cellStyle name="SAPBEXstdData 3 2 6 3 3" xfId="16364"/>
    <cellStyle name="SAPBEXstdData 3 2 6 4" xfId="12781"/>
    <cellStyle name="SAPBEXstdData 3 2 6 4 2" xfId="18441"/>
    <cellStyle name="SAPBEXstdData 3 2 6 4 3" xfId="16363"/>
    <cellStyle name="SAPBEXstdData 3 2 6 5" xfId="18436"/>
    <cellStyle name="SAPBEXstdData 3 2 6 6" xfId="16368"/>
    <cellStyle name="SAPBEXstdData 3 2 7" xfId="12782"/>
    <cellStyle name="SAPBEXstdData 3 2 7 2" xfId="12783"/>
    <cellStyle name="SAPBEXstdData 3 2 7 2 2" xfId="12784"/>
    <cellStyle name="SAPBEXstdData 3 2 7 2 2 2" xfId="18444"/>
    <cellStyle name="SAPBEXstdData 3 2 7 2 2 3" xfId="16360"/>
    <cellStyle name="SAPBEXstdData 3 2 7 2 3" xfId="12785"/>
    <cellStyle name="SAPBEXstdData 3 2 7 2 3 2" xfId="18445"/>
    <cellStyle name="SAPBEXstdData 3 2 7 2 3 3" xfId="16359"/>
    <cellStyle name="SAPBEXstdData 3 2 7 2 4" xfId="18443"/>
    <cellStyle name="SAPBEXstdData 3 2 7 2 5" xfId="16361"/>
    <cellStyle name="SAPBEXstdData 3 2 7 3" xfId="12786"/>
    <cellStyle name="SAPBEXstdData 3 2 7 3 2" xfId="18446"/>
    <cellStyle name="SAPBEXstdData 3 2 7 3 3" xfId="16358"/>
    <cellStyle name="SAPBEXstdData 3 2 7 4" xfId="12787"/>
    <cellStyle name="SAPBEXstdData 3 2 7 4 2" xfId="18447"/>
    <cellStyle name="SAPBEXstdData 3 2 7 4 3" xfId="16357"/>
    <cellStyle name="SAPBEXstdData 3 2 7 5" xfId="18442"/>
    <cellStyle name="SAPBEXstdData 3 2 7 6" xfId="16362"/>
    <cellStyle name="SAPBEXstdData 3 2 8" xfId="12788"/>
    <cellStyle name="SAPBEXstdData 3 2 8 2" xfId="12789"/>
    <cellStyle name="SAPBEXstdData 3 2 8 2 2" xfId="18449"/>
    <cellStyle name="SAPBEXstdData 3 2 8 2 3" xfId="16355"/>
    <cellStyle name="SAPBEXstdData 3 2 8 3" xfId="12790"/>
    <cellStyle name="SAPBEXstdData 3 2 8 3 2" xfId="18450"/>
    <cellStyle name="SAPBEXstdData 3 2 8 3 3" xfId="16354"/>
    <cellStyle name="SAPBEXstdData 3 2 8 4" xfId="18448"/>
    <cellStyle name="SAPBEXstdData 3 2 8 5" xfId="16356"/>
    <cellStyle name="SAPBEXstdData 3 2 9" xfId="12791"/>
    <cellStyle name="SAPBEXstdData 3 2 9 2" xfId="18451"/>
    <cellStyle name="SAPBEXstdData 3 2 9 3" xfId="16353"/>
    <cellStyle name="SAPBEXstdData 3 3" xfId="12792"/>
    <cellStyle name="SAPBEXstdData 3 3 10" xfId="16352"/>
    <cellStyle name="SAPBEXstdData 3 3 2" xfId="12793"/>
    <cellStyle name="SAPBEXstdData 3 3 2 2" xfId="12794"/>
    <cellStyle name="SAPBEXstdData 3 3 2 2 2" xfId="12795"/>
    <cellStyle name="SAPBEXstdData 3 3 2 2 2 2" xfId="18455"/>
    <cellStyle name="SAPBEXstdData 3 3 2 2 2 3" xfId="16349"/>
    <cellStyle name="SAPBEXstdData 3 3 2 2 3" xfId="12796"/>
    <cellStyle name="SAPBEXstdData 3 3 2 2 3 2" xfId="18456"/>
    <cellStyle name="SAPBEXstdData 3 3 2 2 3 3" xfId="16348"/>
    <cellStyle name="SAPBEXstdData 3 3 2 2 4" xfId="18454"/>
    <cellStyle name="SAPBEXstdData 3 3 2 2 5" xfId="16350"/>
    <cellStyle name="SAPBEXstdData 3 3 2 3" xfId="12797"/>
    <cellStyle name="SAPBEXstdData 3 3 2 3 2" xfId="18457"/>
    <cellStyle name="SAPBEXstdData 3 3 2 3 3" xfId="16347"/>
    <cellStyle name="SAPBEXstdData 3 3 2 4" xfId="12798"/>
    <cellStyle name="SAPBEXstdData 3 3 2 4 2" xfId="18458"/>
    <cellStyle name="SAPBEXstdData 3 3 2 4 3" xfId="16346"/>
    <cellStyle name="SAPBEXstdData 3 3 2 5" xfId="18453"/>
    <cellStyle name="SAPBEXstdData 3 3 2 6" xfId="16351"/>
    <cellStyle name="SAPBEXstdData 3 3 3" xfId="12799"/>
    <cellStyle name="SAPBEXstdData 3 3 3 2" xfId="12800"/>
    <cellStyle name="SAPBEXstdData 3 3 3 2 2" xfId="12801"/>
    <cellStyle name="SAPBEXstdData 3 3 3 2 2 2" xfId="18461"/>
    <cellStyle name="SAPBEXstdData 3 3 3 2 2 3" xfId="16343"/>
    <cellStyle name="SAPBEXstdData 3 3 3 2 3" xfId="12802"/>
    <cellStyle name="SAPBEXstdData 3 3 3 2 3 2" xfId="18462"/>
    <cellStyle name="SAPBEXstdData 3 3 3 2 3 3" xfId="16342"/>
    <cellStyle name="SAPBEXstdData 3 3 3 2 4" xfId="18460"/>
    <cellStyle name="SAPBEXstdData 3 3 3 2 5" xfId="16344"/>
    <cellStyle name="SAPBEXstdData 3 3 3 3" xfId="12803"/>
    <cellStyle name="SAPBEXstdData 3 3 3 3 2" xfId="18463"/>
    <cellStyle name="SAPBEXstdData 3 3 3 3 3" xfId="16341"/>
    <cellStyle name="SAPBEXstdData 3 3 3 4" xfId="12804"/>
    <cellStyle name="SAPBEXstdData 3 3 3 4 2" xfId="18464"/>
    <cellStyle name="SAPBEXstdData 3 3 3 4 3" xfId="16340"/>
    <cellStyle name="SAPBEXstdData 3 3 3 5" xfId="18459"/>
    <cellStyle name="SAPBEXstdData 3 3 3 6" xfId="16345"/>
    <cellStyle name="SAPBEXstdData 3 3 4" xfId="12805"/>
    <cellStyle name="SAPBEXstdData 3 3 4 2" xfId="12806"/>
    <cellStyle name="SAPBEXstdData 3 3 4 2 2" xfId="12807"/>
    <cellStyle name="SAPBEXstdData 3 3 4 2 2 2" xfId="18467"/>
    <cellStyle name="SAPBEXstdData 3 3 4 2 2 3" xfId="16337"/>
    <cellStyle name="SAPBEXstdData 3 3 4 2 3" xfId="12808"/>
    <cellStyle name="SAPBEXstdData 3 3 4 2 3 2" xfId="18468"/>
    <cellStyle name="SAPBEXstdData 3 3 4 2 3 3" xfId="16336"/>
    <cellStyle name="SAPBEXstdData 3 3 4 2 4" xfId="18466"/>
    <cellStyle name="SAPBEXstdData 3 3 4 2 5" xfId="16338"/>
    <cellStyle name="SAPBEXstdData 3 3 4 3" xfId="12809"/>
    <cellStyle name="SAPBEXstdData 3 3 4 3 2" xfId="18469"/>
    <cellStyle name="SAPBEXstdData 3 3 4 3 3" xfId="16335"/>
    <cellStyle name="SAPBEXstdData 3 3 4 4" xfId="12810"/>
    <cellStyle name="SAPBEXstdData 3 3 4 4 2" xfId="18470"/>
    <cellStyle name="SAPBEXstdData 3 3 4 4 3" xfId="16334"/>
    <cellStyle name="SAPBEXstdData 3 3 4 5" xfId="18465"/>
    <cellStyle name="SAPBEXstdData 3 3 4 6" xfId="16339"/>
    <cellStyle name="SAPBEXstdData 3 3 5" xfId="12811"/>
    <cellStyle name="SAPBEXstdData 3 3 5 2" xfId="12812"/>
    <cellStyle name="SAPBEXstdData 3 3 5 2 2" xfId="12813"/>
    <cellStyle name="SAPBEXstdData 3 3 5 2 2 2" xfId="18473"/>
    <cellStyle name="SAPBEXstdData 3 3 5 2 2 3" xfId="16331"/>
    <cellStyle name="SAPBEXstdData 3 3 5 2 3" xfId="12814"/>
    <cellStyle name="SAPBEXstdData 3 3 5 2 3 2" xfId="18474"/>
    <cellStyle name="SAPBEXstdData 3 3 5 2 3 3" xfId="16330"/>
    <cellStyle name="SAPBEXstdData 3 3 5 2 4" xfId="18472"/>
    <cellStyle name="SAPBEXstdData 3 3 5 2 5" xfId="16332"/>
    <cellStyle name="SAPBEXstdData 3 3 5 3" xfId="12815"/>
    <cellStyle name="SAPBEXstdData 3 3 5 3 2" xfId="18475"/>
    <cellStyle name="SAPBEXstdData 3 3 5 3 3" xfId="16329"/>
    <cellStyle name="SAPBEXstdData 3 3 5 4" xfId="12816"/>
    <cellStyle name="SAPBEXstdData 3 3 5 4 2" xfId="18476"/>
    <cellStyle name="SAPBEXstdData 3 3 5 4 3" xfId="16328"/>
    <cellStyle name="SAPBEXstdData 3 3 5 5" xfId="18471"/>
    <cellStyle name="SAPBEXstdData 3 3 5 6" xfId="16333"/>
    <cellStyle name="SAPBEXstdData 3 3 6" xfId="12817"/>
    <cellStyle name="SAPBEXstdData 3 3 6 2" xfId="12818"/>
    <cellStyle name="SAPBEXstdData 3 3 6 2 2" xfId="18478"/>
    <cellStyle name="SAPBEXstdData 3 3 6 2 3" xfId="16326"/>
    <cellStyle name="SAPBEXstdData 3 3 6 3" xfId="12819"/>
    <cellStyle name="SAPBEXstdData 3 3 6 3 2" xfId="18479"/>
    <cellStyle name="SAPBEXstdData 3 3 6 3 3" xfId="16325"/>
    <cellStyle name="SAPBEXstdData 3 3 6 4" xfId="18477"/>
    <cellStyle name="SAPBEXstdData 3 3 6 5" xfId="16327"/>
    <cellStyle name="SAPBEXstdData 3 3 7" xfId="12820"/>
    <cellStyle name="SAPBEXstdData 3 3 7 2" xfId="18480"/>
    <cellStyle name="SAPBEXstdData 3 3 7 3" xfId="16324"/>
    <cellStyle name="SAPBEXstdData 3 3 8" xfId="12821"/>
    <cellStyle name="SAPBEXstdData 3 3 8 2" xfId="18481"/>
    <cellStyle name="SAPBEXstdData 3 3 8 3" xfId="16323"/>
    <cellStyle name="SAPBEXstdData 3 3 9" xfId="18452"/>
    <cellStyle name="SAPBEXstdData 3 4" xfId="12822"/>
    <cellStyle name="SAPBEXstdData 3 4 10" xfId="16322"/>
    <cellStyle name="SAPBEXstdData 3 4 2" xfId="12823"/>
    <cellStyle name="SAPBEXstdData 3 4 2 2" xfId="12824"/>
    <cellStyle name="SAPBEXstdData 3 4 2 2 2" xfId="12825"/>
    <cellStyle name="SAPBEXstdData 3 4 2 2 2 2" xfId="18485"/>
    <cellStyle name="SAPBEXstdData 3 4 2 2 2 3" xfId="16319"/>
    <cellStyle name="SAPBEXstdData 3 4 2 2 3" xfId="12826"/>
    <cellStyle name="SAPBEXstdData 3 4 2 2 3 2" xfId="18486"/>
    <cellStyle name="SAPBEXstdData 3 4 2 2 3 3" xfId="16318"/>
    <cellStyle name="SAPBEXstdData 3 4 2 2 4" xfId="18484"/>
    <cellStyle name="SAPBEXstdData 3 4 2 2 5" xfId="16320"/>
    <cellStyle name="SAPBEXstdData 3 4 2 3" xfId="12827"/>
    <cellStyle name="SAPBEXstdData 3 4 2 3 2" xfId="18487"/>
    <cellStyle name="SAPBEXstdData 3 4 2 3 3" xfId="16317"/>
    <cellStyle name="SAPBEXstdData 3 4 2 4" xfId="12828"/>
    <cellStyle name="SAPBEXstdData 3 4 2 4 2" xfId="18488"/>
    <cellStyle name="SAPBEXstdData 3 4 2 4 3" xfId="16316"/>
    <cellStyle name="SAPBEXstdData 3 4 2 5" xfId="18483"/>
    <cellStyle name="SAPBEXstdData 3 4 2 6" xfId="16321"/>
    <cellStyle name="SAPBEXstdData 3 4 3" xfId="12829"/>
    <cellStyle name="SAPBEXstdData 3 4 3 2" xfId="12830"/>
    <cellStyle name="SAPBEXstdData 3 4 3 2 2" xfId="12831"/>
    <cellStyle name="SAPBEXstdData 3 4 3 2 2 2" xfId="18491"/>
    <cellStyle name="SAPBEXstdData 3 4 3 2 2 3" xfId="16313"/>
    <cellStyle name="SAPBEXstdData 3 4 3 2 3" xfId="12832"/>
    <cellStyle name="SAPBEXstdData 3 4 3 2 3 2" xfId="18492"/>
    <cellStyle name="SAPBEXstdData 3 4 3 2 3 3" xfId="16312"/>
    <cellStyle name="SAPBEXstdData 3 4 3 2 4" xfId="18490"/>
    <cellStyle name="SAPBEXstdData 3 4 3 2 5" xfId="16314"/>
    <cellStyle name="SAPBEXstdData 3 4 3 3" xfId="12833"/>
    <cellStyle name="SAPBEXstdData 3 4 3 3 2" xfId="18493"/>
    <cellStyle name="SAPBEXstdData 3 4 3 3 3" xfId="16311"/>
    <cellStyle name="SAPBEXstdData 3 4 3 4" xfId="12834"/>
    <cellStyle name="SAPBEXstdData 3 4 3 4 2" xfId="18494"/>
    <cellStyle name="SAPBEXstdData 3 4 3 4 3" xfId="16310"/>
    <cellStyle name="SAPBEXstdData 3 4 3 5" xfId="18489"/>
    <cellStyle name="SAPBEXstdData 3 4 3 6" xfId="16315"/>
    <cellStyle name="SAPBEXstdData 3 4 4" xfId="12835"/>
    <cellStyle name="SAPBEXstdData 3 4 4 2" xfId="12836"/>
    <cellStyle name="SAPBEXstdData 3 4 4 2 2" xfId="12837"/>
    <cellStyle name="SAPBEXstdData 3 4 4 2 2 2" xfId="18497"/>
    <cellStyle name="SAPBEXstdData 3 4 4 2 2 3" xfId="16307"/>
    <cellStyle name="SAPBEXstdData 3 4 4 2 3" xfId="12838"/>
    <cellStyle name="SAPBEXstdData 3 4 4 2 3 2" xfId="18498"/>
    <cellStyle name="SAPBEXstdData 3 4 4 2 3 3" xfId="16306"/>
    <cellStyle name="SAPBEXstdData 3 4 4 2 4" xfId="18496"/>
    <cellStyle name="SAPBEXstdData 3 4 4 2 5" xfId="16308"/>
    <cellStyle name="SAPBEXstdData 3 4 4 3" xfId="12839"/>
    <cellStyle name="SAPBEXstdData 3 4 4 3 2" xfId="18499"/>
    <cellStyle name="SAPBEXstdData 3 4 4 3 3" xfId="16305"/>
    <cellStyle name="SAPBEXstdData 3 4 4 4" xfId="12840"/>
    <cellStyle name="SAPBEXstdData 3 4 4 4 2" xfId="18500"/>
    <cellStyle name="SAPBEXstdData 3 4 4 4 3" xfId="16304"/>
    <cellStyle name="SAPBEXstdData 3 4 4 5" xfId="18495"/>
    <cellStyle name="SAPBEXstdData 3 4 4 6" xfId="16309"/>
    <cellStyle name="SAPBEXstdData 3 4 5" xfId="12841"/>
    <cellStyle name="SAPBEXstdData 3 4 5 2" xfId="12842"/>
    <cellStyle name="SAPBEXstdData 3 4 5 2 2" xfId="12843"/>
    <cellStyle name="SAPBEXstdData 3 4 5 2 2 2" xfId="18503"/>
    <cellStyle name="SAPBEXstdData 3 4 5 2 2 3" xfId="16301"/>
    <cellStyle name="SAPBEXstdData 3 4 5 2 3" xfId="12844"/>
    <cellStyle name="SAPBEXstdData 3 4 5 2 3 2" xfId="18504"/>
    <cellStyle name="SAPBEXstdData 3 4 5 2 3 3" xfId="16300"/>
    <cellStyle name="SAPBEXstdData 3 4 5 2 4" xfId="18502"/>
    <cellStyle name="SAPBEXstdData 3 4 5 2 5" xfId="16302"/>
    <cellStyle name="SAPBEXstdData 3 4 5 3" xfId="12845"/>
    <cellStyle name="SAPBEXstdData 3 4 5 3 2" xfId="18505"/>
    <cellStyle name="SAPBEXstdData 3 4 5 3 3" xfId="16299"/>
    <cellStyle name="SAPBEXstdData 3 4 5 4" xfId="12846"/>
    <cellStyle name="SAPBEXstdData 3 4 5 4 2" xfId="18506"/>
    <cellStyle name="SAPBEXstdData 3 4 5 4 3" xfId="16298"/>
    <cellStyle name="SAPBEXstdData 3 4 5 5" xfId="18501"/>
    <cellStyle name="SAPBEXstdData 3 4 5 6" xfId="16303"/>
    <cellStyle name="SAPBEXstdData 3 4 6" xfId="12847"/>
    <cellStyle name="SAPBEXstdData 3 4 6 2" xfId="12848"/>
    <cellStyle name="SAPBEXstdData 3 4 6 2 2" xfId="18508"/>
    <cellStyle name="SAPBEXstdData 3 4 6 2 3" xfId="16296"/>
    <cellStyle name="SAPBEXstdData 3 4 6 3" xfId="12849"/>
    <cellStyle name="SAPBEXstdData 3 4 6 3 2" xfId="18509"/>
    <cellStyle name="SAPBEXstdData 3 4 6 3 3" xfId="16295"/>
    <cellStyle name="SAPBEXstdData 3 4 6 4" xfId="18507"/>
    <cellStyle name="SAPBEXstdData 3 4 6 5" xfId="16297"/>
    <cellStyle name="SAPBEXstdData 3 4 7" xfId="12850"/>
    <cellStyle name="SAPBEXstdData 3 4 7 2" xfId="18510"/>
    <cellStyle name="SAPBEXstdData 3 4 7 3" xfId="16294"/>
    <cellStyle name="SAPBEXstdData 3 4 8" xfId="12851"/>
    <cellStyle name="SAPBEXstdData 3 4 8 2" xfId="18511"/>
    <cellStyle name="SAPBEXstdData 3 4 8 3" xfId="16293"/>
    <cellStyle name="SAPBEXstdData 3 4 9" xfId="18482"/>
    <cellStyle name="SAPBEXstdData 3 5" xfId="12852"/>
    <cellStyle name="SAPBEXstdData 3 5 2" xfId="12853"/>
    <cellStyle name="SAPBEXstdData 3 5 2 2" xfId="12854"/>
    <cellStyle name="SAPBEXstdData 3 5 2 2 2" xfId="18514"/>
    <cellStyle name="SAPBEXstdData 3 5 2 2 3" xfId="16290"/>
    <cellStyle name="SAPBEXstdData 3 5 2 3" xfId="12855"/>
    <cellStyle name="SAPBEXstdData 3 5 2 3 2" xfId="18515"/>
    <cellStyle name="SAPBEXstdData 3 5 2 3 3" xfId="16289"/>
    <cellStyle name="SAPBEXstdData 3 5 2 4" xfId="18513"/>
    <cellStyle name="SAPBEXstdData 3 5 2 5" xfId="16291"/>
    <cellStyle name="SAPBEXstdData 3 5 3" xfId="12856"/>
    <cellStyle name="SAPBEXstdData 3 5 3 2" xfId="18516"/>
    <cellStyle name="SAPBEXstdData 3 5 3 3" xfId="16288"/>
    <cellStyle name="SAPBEXstdData 3 5 4" xfId="12857"/>
    <cellStyle name="SAPBEXstdData 3 5 4 2" xfId="18517"/>
    <cellStyle name="SAPBEXstdData 3 5 4 3" xfId="16287"/>
    <cellStyle name="SAPBEXstdData 3 5 5" xfId="18512"/>
    <cellStyle name="SAPBEXstdData 3 5 6" xfId="16292"/>
    <cellStyle name="SAPBEXstdData 3 6" xfId="12858"/>
    <cellStyle name="SAPBEXstdData 3 6 2" xfId="12859"/>
    <cellStyle name="SAPBEXstdData 3 6 2 2" xfId="12860"/>
    <cellStyle name="SAPBEXstdData 3 6 2 2 2" xfId="18520"/>
    <cellStyle name="SAPBEXstdData 3 6 2 2 3" xfId="16284"/>
    <cellStyle name="SAPBEXstdData 3 6 2 3" xfId="12861"/>
    <cellStyle name="SAPBEXstdData 3 6 2 3 2" xfId="18521"/>
    <cellStyle name="SAPBEXstdData 3 6 2 3 3" xfId="16283"/>
    <cellStyle name="SAPBEXstdData 3 6 2 4" xfId="18519"/>
    <cellStyle name="SAPBEXstdData 3 6 2 5" xfId="16285"/>
    <cellStyle name="SAPBEXstdData 3 6 3" xfId="12862"/>
    <cellStyle name="SAPBEXstdData 3 6 3 2" xfId="18522"/>
    <cellStyle name="SAPBEXstdData 3 6 3 3" xfId="16282"/>
    <cellStyle name="SAPBEXstdData 3 6 4" xfId="12863"/>
    <cellStyle name="SAPBEXstdData 3 6 4 2" xfId="18523"/>
    <cellStyle name="SAPBEXstdData 3 6 4 3" xfId="16281"/>
    <cellStyle name="SAPBEXstdData 3 6 5" xfId="18518"/>
    <cellStyle name="SAPBEXstdData 3 6 6" xfId="16286"/>
    <cellStyle name="SAPBEXstdData 3 7" xfId="12864"/>
    <cellStyle name="SAPBEXstdData 3 7 2" xfId="12865"/>
    <cellStyle name="SAPBEXstdData 3 7 2 2" xfId="12866"/>
    <cellStyle name="SAPBEXstdData 3 7 2 2 2" xfId="18526"/>
    <cellStyle name="SAPBEXstdData 3 7 2 2 3" xfId="16278"/>
    <cellStyle name="SAPBEXstdData 3 7 2 3" xfId="12867"/>
    <cellStyle name="SAPBEXstdData 3 7 2 3 2" xfId="18527"/>
    <cellStyle name="SAPBEXstdData 3 7 2 3 3" xfId="16277"/>
    <cellStyle name="SAPBEXstdData 3 7 2 4" xfId="18525"/>
    <cellStyle name="SAPBEXstdData 3 7 2 5" xfId="16279"/>
    <cellStyle name="SAPBEXstdData 3 7 3" xfId="12868"/>
    <cellStyle name="SAPBEXstdData 3 7 3 2" xfId="18528"/>
    <cellStyle name="SAPBEXstdData 3 7 3 3" xfId="16276"/>
    <cellStyle name="SAPBEXstdData 3 7 4" xfId="12869"/>
    <cellStyle name="SAPBEXstdData 3 7 4 2" xfId="18529"/>
    <cellStyle name="SAPBEXstdData 3 7 4 3" xfId="16275"/>
    <cellStyle name="SAPBEXstdData 3 7 5" xfId="18524"/>
    <cellStyle name="SAPBEXstdData 3 7 6" xfId="16280"/>
    <cellStyle name="SAPBEXstdData 3 8" xfId="12870"/>
    <cellStyle name="SAPBEXstdData 3 8 2" xfId="12871"/>
    <cellStyle name="SAPBEXstdData 3 8 2 2" xfId="12872"/>
    <cellStyle name="SAPBEXstdData 3 8 2 2 2" xfId="18532"/>
    <cellStyle name="SAPBEXstdData 3 8 2 2 3" xfId="16272"/>
    <cellStyle name="SAPBEXstdData 3 8 2 3" xfId="12873"/>
    <cellStyle name="SAPBEXstdData 3 8 2 3 2" xfId="18533"/>
    <cellStyle name="SAPBEXstdData 3 8 2 3 3" xfId="16271"/>
    <cellStyle name="SAPBEXstdData 3 8 2 4" xfId="18531"/>
    <cellStyle name="SAPBEXstdData 3 8 2 5" xfId="16273"/>
    <cellStyle name="SAPBEXstdData 3 8 3" xfId="12874"/>
    <cellStyle name="SAPBEXstdData 3 8 3 2" xfId="18534"/>
    <cellStyle name="SAPBEXstdData 3 8 3 3" xfId="16270"/>
    <cellStyle name="SAPBEXstdData 3 8 4" xfId="12875"/>
    <cellStyle name="SAPBEXstdData 3 8 4 2" xfId="18535"/>
    <cellStyle name="SAPBEXstdData 3 8 4 3" xfId="16269"/>
    <cellStyle name="SAPBEXstdData 3 8 5" xfId="18530"/>
    <cellStyle name="SAPBEXstdData 3 8 6" xfId="16274"/>
    <cellStyle name="SAPBEXstdData 3 9" xfId="12876"/>
    <cellStyle name="SAPBEXstdData 3 9 2" xfId="12877"/>
    <cellStyle name="SAPBEXstdData 3 9 2 2" xfId="18537"/>
    <cellStyle name="SAPBEXstdData 3 9 2 3" xfId="16267"/>
    <cellStyle name="SAPBEXstdData 3 9 3" xfId="12878"/>
    <cellStyle name="SAPBEXstdData 3 9 3 2" xfId="18538"/>
    <cellStyle name="SAPBEXstdData 3 9 3 3" xfId="16266"/>
    <cellStyle name="SAPBEXstdData 3 9 4" xfId="18536"/>
    <cellStyle name="SAPBEXstdData 3 9 5" xfId="16268"/>
    <cellStyle name="SAPBEXstdData 4" xfId="12879"/>
    <cellStyle name="SAPBEXstdData 4 10" xfId="12880"/>
    <cellStyle name="SAPBEXstdData 4 10 2" xfId="18540"/>
    <cellStyle name="SAPBEXstdData 4 10 3" xfId="16264"/>
    <cellStyle name="SAPBEXstdData 4 11" xfId="18539"/>
    <cellStyle name="SAPBEXstdData 4 12" xfId="16265"/>
    <cellStyle name="SAPBEXstdData 4 2" xfId="12881"/>
    <cellStyle name="SAPBEXstdData 4 2 10" xfId="16263"/>
    <cellStyle name="SAPBEXstdData 4 2 2" xfId="12882"/>
    <cellStyle name="SAPBEXstdData 4 2 2 2" xfId="12883"/>
    <cellStyle name="SAPBEXstdData 4 2 2 2 2" xfId="12884"/>
    <cellStyle name="SAPBEXstdData 4 2 2 2 2 2" xfId="18544"/>
    <cellStyle name="SAPBEXstdData 4 2 2 2 2 3" xfId="16260"/>
    <cellStyle name="SAPBEXstdData 4 2 2 2 3" xfId="12885"/>
    <cellStyle name="SAPBEXstdData 4 2 2 2 3 2" xfId="18545"/>
    <cellStyle name="SAPBEXstdData 4 2 2 2 3 3" xfId="16259"/>
    <cellStyle name="SAPBEXstdData 4 2 2 2 4" xfId="18543"/>
    <cellStyle name="SAPBEXstdData 4 2 2 2 5" xfId="16261"/>
    <cellStyle name="SAPBEXstdData 4 2 2 3" xfId="12886"/>
    <cellStyle name="SAPBEXstdData 4 2 2 3 2" xfId="18546"/>
    <cellStyle name="SAPBEXstdData 4 2 2 3 3" xfId="16258"/>
    <cellStyle name="SAPBEXstdData 4 2 2 4" xfId="12887"/>
    <cellStyle name="SAPBEXstdData 4 2 2 4 2" xfId="18547"/>
    <cellStyle name="SAPBEXstdData 4 2 2 4 3" xfId="16257"/>
    <cellStyle name="SAPBEXstdData 4 2 2 5" xfId="18542"/>
    <cellStyle name="SAPBEXstdData 4 2 2 6" xfId="16262"/>
    <cellStyle name="SAPBEXstdData 4 2 3" xfId="12888"/>
    <cellStyle name="SAPBEXstdData 4 2 3 2" xfId="12889"/>
    <cellStyle name="SAPBEXstdData 4 2 3 2 2" xfId="12890"/>
    <cellStyle name="SAPBEXstdData 4 2 3 2 2 2" xfId="18550"/>
    <cellStyle name="SAPBEXstdData 4 2 3 2 2 3" xfId="16254"/>
    <cellStyle name="SAPBEXstdData 4 2 3 2 3" xfId="12891"/>
    <cellStyle name="SAPBEXstdData 4 2 3 2 3 2" xfId="18551"/>
    <cellStyle name="SAPBEXstdData 4 2 3 2 3 3" xfId="16253"/>
    <cellStyle name="SAPBEXstdData 4 2 3 2 4" xfId="18549"/>
    <cellStyle name="SAPBEXstdData 4 2 3 2 5" xfId="16255"/>
    <cellStyle name="SAPBEXstdData 4 2 3 3" xfId="12892"/>
    <cellStyle name="SAPBEXstdData 4 2 3 3 2" xfId="18552"/>
    <cellStyle name="SAPBEXstdData 4 2 3 3 3" xfId="16252"/>
    <cellStyle name="SAPBEXstdData 4 2 3 4" xfId="12893"/>
    <cellStyle name="SAPBEXstdData 4 2 3 4 2" xfId="18553"/>
    <cellStyle name="SAPBEXstdData 4 2 3 4 3" xfId="16251"/>
    <cellStyle name="SAPBEXstdData 4 2 3 5" xfId="18548"/>
    <cellStyle name="SAPBEXstdData 4 2 3 6" xfId="16256"/>
    <cellStyle name="SAPBEXstdData 4 2 4" xfId="12894"/>
    <cellStyle name="SAPBEXstdData 4 2 4 2" xfId="12895"/>
    <cellStyle name="SAPBEXstdData 4 2 4 2 2" xfId="12896"/>
    <cellStyle name="SAPBEXstdData 4 2 4 2 2 2" xfId="18556"/>
    <cellStyle name="SAPBEXstdData 4 2 4 2 2 3" xfId="16248"/>
    <cellStyle name="SAPBEXstdData 4 2 4 2 3" xfId="12897"/>
    <cellStyle name="SAPBEXstdData 4 2 4 2 3 2" xfId="18557"/>
    <cellStyle name="SAPBEXstdData 4 2 4 2 3 3" xfId="16247"/>
    <cellStyle name="SAPBEXstdData 4 2 4 2 4" xfId="18555"/>
    <cellStyle name="SAPBEXstdData 4 2 4 2 5" xfId="16249"/>
    <cellStyle name="SAPBEXstdData 4 2 4 3" xfId="12898"/>
    <cellStyle name="SAPBEXstdData 4 2 4 3 2" xfId="18558"/>
    <cellStyle name="SAPBEXstdData 4 2 4 3 3" xfId="16246"/>
    <cellStyle name="SAPBEXstdData 4 2 4 4" xfId="12899"/>
    <cellStyle name="SAPBEXstdData 4 2 4 4 2" xfId="18559"/>
    <cellStyle name="SAPBEXstdData 4 2 4 4 3" xfId="16245"/>
    <cellStyle name="SAPBEXstdData 4 2 4 5" xfId="18554"/>
    <cellStyle name="SAPBEXstdData 4 2 4 6" xfId="16250"/>
    <cellStyle name="SAPBEXstdData 4 2 5" xfId="12900"/>
    <cellStyle name="SAPBEXstdData 4 2 5 2" xfId="12901"/>
    <cellStyle name="SAPBEXstdData 4 2 5 2 2" xfId="12902"/>
    <cellStyle name="SAPBEXstdData 4 2 5 2 2 2" xfId="18562"/>
    <cellStyle name="SAPBEXstdData 4 2 5 2 2 3" xfId="16242"/>
    <cellStyle name="SAPBEXstdData 4 2 5 2 3" xfId="12903"/>
    <cellStyle name="SAPBEXstdData 4 2 5 2 3 2" xfId="18563"/>
    <cellStyle name="SAPBEXstdData 4 2 5 2 3 3" xfId="16241"/>
    <cellStyle name="SAPBEXstdData 4 2 5 2 4" xfId="18561"/>
    <cellStyle name="SAPBEXstdData 4 2 5 2 5" xfId="16243"/>
    <cellStyle name="SAPBEXstdData 4 2 5 3" xfId="12904"/>
    <cellStyle name="SAPBEXstdData 4 2 5 3 2" xfId="18564"/>
    <cellStyle name="SAPBEXstdData 4 2 5 3 3" xfId="16240"/>
    <cellStyle name="SAPBEXstdData 4 2 5 4" xfId="12905"/>
    <cellStyle name="SAPBEXstdData 4 2 5 4 2" xfId="18565"/>
    <cellStyle name="SAPBEXstdData 4 2 5 4 3" xfId="16239"/>
    <cellStyle name="SAPBEXstdData 4 2 5 5" xfId="18560"/>
    <cellStyle name="SAPBEXstdData 4 2 5 6" xfId="16244"/>
    <cellStyle name="SAPBEXstdData 4 2 6" xfId="12906"/>
    <cellStyle name="SAPBEXstdData 4 2 6 2" xfId="12907"/>
    <cellStyle name="SAPBEXstdData 4 2 6 2 2" xfId="18567"/>
    <cellStyle name="SAPBEXstdData 4 2 6 2 3" xfId="16237"/>
    <cellStyle name="SAPBEXstdData 4 2 6 3" xfId="12908"/>
    <cellStyle name="SAPBEXstdData 4 2 6 3 2" xfId="18568"/>
    <cellStyle name="SAPBEXstdData 4 2 6 3 3" xfId="16236"/>
    <cellStyle name="SAPBEXstdData 4 2 6 4" xfId="18566"/>
    <cellStyle name="SAPBEXstdData 4 2 6 5" xfId="16238"/>
    <cellStyle name="SAPBEXstdData 4 2 7" xfId="12909"/>
    <cellStyle name="SAPBEXstdData 4 2 7 2" xfId="18569"/>
    <cellStyle name="SAPBEXstdData 4 2 7 3" xfId="16235"/>
    <cellStyle name="SAPBEXstdData 4 2 8" xfId="12910"/>
    <cellStyle name="SAPBEXstdData 4 2 8 2" xfId="18570"/>
    <cellStyle name="SAPBEXstdData 4 2 8 3" xfId="16234"/>
    <cellStyle name="SAPBEXstdData 4 2 9" xfId="18541"/>
    <cellStyle name="SAPBEXstdData 4 3" xfId="12911"/>
    <cellStyle name="SAPBEXstdData 4 3 10" xfId="16233"/>
    <cellStyle name="SAPBEXstdData 4 3 2" xfId="12912"/>
    <cellStyle name="SAPBEXstdData 4 3 2 2" xfId="12913"/>
    <cellStyle name="SAPBEXstdData 4 3 2 2 2" xfId="12914"/>
    <cellStyle name="SAPBEXstdData 4 3 2 2 2 2" xfId="18574"/>
    <cellStyle name="SAPBEXstdData 4 3 2 2 2 3" xfId="16230"/>
    <cellStyle name="SAPBEXstdData 4 3 2 2 3" xfId="12915"/>
    <cellStyle name="SAPBEXstdData 4 3 2 2 3 2" xfId="18575"/>
    <cellStyle name="SAPBEXstdData 4 3 2 2 3 3" xfId="16229"/>
    <cellStyle name="SAPBEXstdData 4 3 2 2 4" xfId="18573"/>
    <cellStyle name="SAPBEXstdData 4 3 2 2 5" xfId="16231"/>
    <cellStyle name="SAPBEXstdData 4 3 2 3" xfId="12916"/>
    <cellStyle name="SAPBEXstdData 4 3 2 3 2" xfId="18576"/>
    <cellStyle name="SAPBEXstdData 4 3 2 3 3" xfId="16228"/>
    <cellStyle name="SAPBEXstdData 4 3 2 4" xfId="12917"/>
    <cellStyle name="SAPBEXstdData 4 3 2 4 2" xfId="18577"/>
    <cellStyle name="SAPBEXstdData 4 3 2 4 3" xfId="16227"/>
    <cellStyle name="SAPBEXstdData 4 3 2 5" xfId="18572"/>
    <cellStyle name="SAPBEXstdData 4 3 2 6" xfId="16232"/>
    <cellStyle name="SAPBEXstdData 4 3 3" xfId="12918"/>
    <cellStyle name="SAPBEXstdData 4 3 3 2" xfId="12919"/>
    <cellStyle name="SAPBEXstdData 4 3 3 2 2" xfId="12920"/>
    <cellStyle name="SAPBEXstdData 4 3 3 2 2 2" xfId="18580"/>
    <cellStyle name="SAPBEXstdData 4 3 3 2 2 3" xfId="16224"/>
    <cellStyle name="SAPBEXstdData 4 3 3 2 3" xfId="12921"/>
    <cellStyle name="SAPBEXstdData 4 3 3 2 3 2" xfId="18581"/>
    <cellStyle name="SAPBEXstdData 4 3 3 2 3 3" xfId="16223"/>
    <cellStyle name="SAPBEXstdData 4 3 3 2 4" xfId="18579"/>
    <cellStyle name="SAPBEXstdData 4 3 3 2 5" xfId="16225"/>
    <cellStyle name="SAPBEXstdData 4 3 3 3" xfId="12922"/>
    <cellStyle name="SAPBEXstdData 4 3 3 3 2" xfId="18582"/>
    <cellStyle name="SAPBEXstdData 4 3 3 3 3" xfId="16222"/>
    <cellStyle name="SAPBEXstdData 4 3 3 4" xfId="12923"/>
    <cellStyle name="SAPBEXstdData 4 3 3 4 2" xfId="18583"/>
    <cellStyle name="SAPBEXstdData 4 3 3 4 3" xfId="16221"/>
    <cellStyle name="SAPBEXstdData 4 3 3 5" xfId="18578"/>
    <cellStyle name="SAPBEXstdData 4 3 3 6" xfId="16226"/>
    <cellStyle name="SAPBEXstdData 4 3 4" xfId="12924"/>
    <cellStyle name="SAPBEXstdData 4 3 4 2" xfId="12925"/>
    <cellStyle name="SAPBEXstdData 4 3 4 2 2" xfId="12926"/>
    <cellStyle name="SAPBEXstdData 4 3 4 2 2 2" xfId="18586"/>
    <cellStyle name="SAPBEXstdData 4 3 4 2 2 3" xfId="16218"/>
    <cellStyle name="SAPBEXstdData 4 3 4 2 3" xfId="12927"/>
    <cellStyle name="SAPBEXstdData 4 3 4 2 3 2" xfId="18587"/>
    <cellStyle name="SAPBEXstdData 4 3 4 2 3 3" xfId="16217"/>
    <cellStyle name="SAPBEXstdData 4 3 4 2 4" xfId="18585"/>
    <cellStyle name="SAPBEXstdData 4 3 4 2 5" xfId="16219"/>
    <cellStyle name="SAPBEXstdData 4 3 4 3" xfId="12928"/>
    <cellStyle name="SAPBEXstdData 4 3 4 3 2" xfId="18588"/>
    <cellStyle name="SAPBEXstdData 4 3 4 3 3" xfId="16216"/>
    <cellStyle name="SAPBEXstdData 4 3 4 4" xfId="12929"/>
    <cellStyle name="SAPBEXstdData 4 3 4 4 2" xfId="18589"/>
    <cellStyle name="SAPBEXstdData 4 3 4 4 3" xfId="16215"/>
    <cellStyle name="SAPBEXstdData 4 3 4 5" xfId="18584"/>
    <cellStyle name="SAPBEXstdData 4 3 4 6" xfId="16220"/>
    <cellStyle name="SAPBEXstdData 4 3 5" xfId="12930"/>
    <cellStyle name="SAPBEXstdData 4 3 5 2" xfId="12931"/>
    <cellStyle name="SAPBEXstdData 4 3 5 2 2" xfId="12932"/>
    <cellStyle name="SAPBEXstdData 4 3 5 2 2 2" xfId="18592"/>
    <cellStyle name="SAPBEXstdData 4 3 5 2 2 3" xfId="16212"/>
    <cellStyle name="SAPBEXstdData 4 3 5 2 3" xfId="12933"/>
    <cellStyle name="SAPBEXstdData 4 3 5 2 3 2" xfId="18593"/>
    <cellStyle name="SAPBEXstdData 4 3 5 2 3 3" xfId="16211"/>
    <cellStyle name="SAPBEXstdData 4 3 5 2 4" xfId="18591"/>
    <cellStyle name="SAPBEXstdData 4 3 5 2 5" xfId="16213"/>
    <cellStyle name="SAPBEXstdData 4 3 5 3" xfId="12934"/>
    <cellStyle name="SAPBEXstdData 4 3 5 3 2" xfId="18594"/>
    <cellStyle name="SAPBEXstdData 4 3 5 3 3" xfId="16210"/>
    <cellStyle name="SAPBEXstdData 4 3 5 4" xfId="12935"/>
    <cellStyle name="SAPBEXstdData 4 3 5 4 2" xfId="18595"/>
    <cellStyle name="SAPBEXstdData 4 3 5 4 3" xfId="16209"/>
    <cellStyle name="SAPBEXstdData 4 3 5 5" xfId="18590"/>
    <cellStyle name="SAPBEXstdData 4 3 5 6" xfId="16214"/>
    <cellStyle name="SAPBEXstdData 4 3 6" xfId="12936"/>
    <cellStyle name="SAPBEXstdData 4 3 6 2" xfId="12937"/>
    <cellStyle name="SAPBEXstdData 4 3 6 2 2" xfId="18597"/>
    <cellStyle name="SAPBEXstdData 4 3 6 2 3" xfId="16207"/>
    <cellStyle name="SAPBEXstdData 4 3 6 3" xfId="12938"/>
    <cellStyle name="SAPBEXstdData 4 3 6 3 2" xfId="18598"/>
    <cellStyle name="SAPBEXstdData 4 3 6 3 3" xfId="16206"/>
    <cellStyle name="SAPBEXstdData 4 3 6 4" xfId="18596"/>
    <cellStyle name="SAPBEXstdData 4 3 6 5" xfId="16208"/>
    <cellStyle name="SAPBEXstdData 4 3 7" xfId="12939"/>
    <cellStyle name="SAPBEXstdData 4 3 7 2" xfId="18599"/>
    <cellStyle name="SAPBEXstdData 4 3 7 3" xfId="16205"/>
    <cellStyle name="SAPBEXstdData 4 3 8" xfId="12940"/>
    <cellStyle name="SAPBEXstdData 4 3 8 2" xfId="18600"/>
    <cellStyle name="SAPBEXstdData 4 3 8 3" xfId="16204"/>
    <cellStyle name="SAPBEXstdData 4 3 9" xfId="18571"/>
    <cellStyle name="SAPBEXstdData 4 4" xfId="12941"/>
    <cellStyle name="SAPBEXstdData 4 4 2" xfId="12942"/>
    <cellStyle name="SAPBEXstdData 4 4 2 2" xfId="12943"/>
    <cellStyle name="SAPBEXstdData 4 4 2 2 2" xfId="18603"/>
    <cellStyle name="SAPBEXstdData 4 4 2 2 3" xfId="16201"/>
    <cellStyle name="SAPBEXstdData 4 4 2 3" xfId="12944"/>
    <cellStyle name="SAPBEXstdData 4 4 2 3 2" xfId="18604"/>
    <cellStyle name="SAPBEXstdData 4 4 2 3 3" xfId="16200"/>
    <cellStyle name="SAPBEXstdData 4 4 2 4" xfId="18602"/>
    <cellStyle name="SAPBEXstdData 4 4 2 5" xfId="16202"/>
    <cellStyle name="SAPBEXstdData 4 4 3" xfId="12945"/>
    <cellStyle name="SAPBEXstdData 4 4 3 2" xfId="18605"/>
    <cellStyle name="SAPBEXstdData 4 4 3 3" xfId="16199"/>
    <cellStyle name="SAPBEXstdData 4 4 4" xfId="12946"/>
    <cellStyle name="SAPBEXstdData 4 4 4 2" xfId="18606"/>
    <cellStyle name="SAPBEXstdData 4 4 4 3" xfId="16198"/>
    <cellStyle name="SAPBEXstdData 4 4 5" xfId="18601"/>
    <cellStyle name="SAPBEXstdData 4 4 6" xfId="16203"/>
    <cellStyle name="SAPBEXstdData 4 5" xfId="12947"/>
    <cellStyle name="SAPBEXstdData 4 5 2" xfId="12948"/>
    <cellStyle name="SAPBEXstdData 4 5 2 2" xfId="12949"/>
    <cellStyle name="SAPBEXstdData 4 5 2 2 2" xfId="18609"/>
    <cellStyle name="SAPBEXstdData 4 5 2 2 3" xfId="16195"/>
    <cellStyle name="SAPBEXstdData 4 5 2 3" xfId="12950"/>
    <cellStyle name="SAPBEXstdData 4 5 2 3 2" xfId="18610"/>
    <cellStyle name="SAPBEXstdData 4 5 2 3 3" xfId="16194"/>
    <cellStyle name="SAPBEXstdData 4 5 2 4" xfId="18608"/>
    <cellStyle name="SAPBEXstdData 4 5 2 5" xfId="16196"/>
    <cellStyle name="SAPBEXstdData 4 5 3" xfId="12951"/>
    <cellStyle name="SAPBEXstdData 4 5 3 2" xfId="18611"/>
    <cellStyle name="SAPBEXstdData 4 5 3 3" xfId="16193"/>
    <cellStyle name="SAPBEXstdData 4 5 4" xfId="12952"/>
    <cellStyle name="SAPBEXstdData 4 5 4 2" xfId="18612"/>
    <cellStyle name="SAPBEXstdData 4 5 4 3" xfId="16192"/>
    <cellStyle name="SAPBEXstdData 4 5 5" xfId="18607"/>
    <cellStyle name="SAPBEXstdData 4 5 6" xfId="16197"/>
    <cellStyle name="SAPBEXstdData 4 6" xfId="12953"/>
    <cellStyle name="SAPBEXstdData 4 6 2" xfId="12954"/>
    <cellStyle name="SAPBEXstdData 4 6 2 2" xfId="12955"/>
    <cellStyle name="SAPBEXstdData 4 6 2 2 2" xfId="18615"/>
    <cellStyle name="SAPBEXstdData 4 6 2 2 3" xfId="16189"/>
    <cellStyle name="SAPBEXstdData 4 6 2 3" xfId="12956"/>
    <cellStyle name="SAPBEXstdData 4 6 2 3 2" xfId="18616"/>
    <cellStyle name="SAPBEXstdData 4 6 2 3 3" xfId="16188"/>
    <cellStyle name="SAPBEXstdData 4 6 2 4" xfId="18614"/>
    <cellStyle name="SAPBEXstdData 4 6 2 5" xfId="16190"/>
    <cellStyle name="SAPBEXstdData 4 6 3" xfId="12957"/>
    <cellStyle name="SAPBEXstdData 4 6 3 2" xfId="18617"/>
    <cellStyle name="SAPBEXstdData 4 6 3 3" xfId="16187"/>
    <cellStyle name="SAPBEXstdData 4 6 4" xfId="12958"/>
    <cellStyle name="SAPBEXstdData 4 6 4 2" xfId="18618"/>
    <cellStyle name="SAPBEXstdData 4 6 4 3" xfId="16186"/>
    <cellStyle name="SAPBEXstdData 4 6 5" xfId="18613"/>
    <cellStyle name="SAPBEXstdData 4 6 6" xfId="16191"/>
    <cellStyle name="SAPBEXstdData 4 7" xfId="12959"/>
    <cellStyle name="SAPBEXstdData 4 7 2" xfId="12960"/>
    <cellStyle name="SAPBEXstdData 4 7 2 2" xfId="12961"/>
    <cellStyle name="SAPBEXstdData 4 7 2 2 2" xfId="18621"/>
    <cellStyle name="SAPBEXstdData 4 7 2 2 3" xfId="16183"/>
    <cellStyle name="SAPBEXstdData 4 7 2 3" xfId="12962"/>
    <cellStyle name="SAPBEXstdData 4 7 2 3 2" xfId="18622"/>
    <cellStyle name="SAPBEXstdData 4 7 2 3 3" xfId="16182"/>
    <cellStyle name="SAPBEXstdData 4 7 2 4" xfId="18620"/>
    <cellStyle name="SAPBEXstdData 4 7 2 5" xfId="16184"/>
    <cellStyle name="SAPBEXstdData 4 7 3" xfId="12963"/>
    <cellStyle name="SAPBEXstdData 4 7 3 2" xfId="18623"/>
    <cellStyle name="SAPBEXstdData 4 7 3 3" xfId="16181"/>
    <cellStyle name="SAPBEXstdData 4 7 4" xfId="12964"/>
    <cellStyle name="SAPBEXstdData 4 7 4 2" xfId="18624"/>
    <cellStyle name="SAPBEXstdData 4 7 4 3" xfId="16180"/>
    <cellStyle name="SAPBEXstdData 4 7 5" xfId="18619"/>
    <cellStyle name="SAPBEXstdData 4 7 6" xfId="16185"/>
    <cellStyle name="SAPBEXstdData 4 8" xfId="12965"/>
    <cellStyle name="SAPBEXstdData 4 8 2" xfId="12966"/>
    <cellStyle name="SAPBEXstdData 4 8 2 2" xfId="18626"/>
    <cellStyle name="SAPBEXstdData 4 8 2 3" xfId="16178"/>
    <cellStyle name="SAPBEXstdData 4 8 3" xfId="12967"/>
    <cellStyle name="SAPBEXstdData 4 8 3 2" xfId="18627"/>
    <cellStyle name="SAPBEXstdData 4 8 3 3" xfId="16177"/>
    <cellStyle name="SAPBEXstdData 4 8 4" xfId="18625"/>
    <cellStyle name="SAPBEXstdData 4 8 5" xfId="16179"/>
    <cellStyle name="SAPBEXstdData 4 9" xfId="12968"/>
    <cellStyle name="SAPBEXstdData 4 9 2" xfId="18628"/>
    <cellStyle name="SAPBEXstdData 4 9 3" xfId="16176"/>
    <cellStyle name="SAPBEXstdData 5" xfId="12969"/>
    <cellStyle name="SAPBEXstdData 5 10" xfId="16175"/>
    <cellStyle name="SAPBEXstdData 5 2" xfId="12970"/>
    <cellStyle name="SAPBEXstdData 5 2 2" xfId="12971"/>
    <cellStyle name="SAPBEXstdData 5 2 2 2" xfId="12972"/>
    <cellStyle name="SAPBEXstdData 5 2 2 2 2" xfId="18632"/>
    <cellStyle name="SAPBEXstdData 5 2 2 2 3" xfId="16172"/>
    <cellStyle name="SAPBEXstdData 5 2 2 3" xfId="12973"/>
    <cellStyle name="SAPBEXstdData 5 2 2 3 2" xfId="18633"/>
    <cellStyle name="SAPBEXstdData 5 2 2 3 3" xfId="16171"/>
    <cellStyle name="SAPBEXstdData 5 2 2 4" xfId="18631"/>
    <cellStyle name="SAPBEXstdData 5 2 2 5" xfId="16173"/>
    <cellStyle name="SAPBEXstdData 5 2 3" xfId="12974"/>
    <cellStyle name="SAPBEXstdData 5 2 3 2" xfId="18634"/>
    <cellStyle name="SAPBEXstdData 5 2 3 3" xfId="16170"/>
    <cellStyle name="SAPBEXstdData 5 2 4" xfId="12975"/>
    <cellStyle name="SAPBEXstdData 5 2 4 2" xfId="18635"/>
    <cellStyle name="SAPBEXstdData 5 2 4 3" xfId="16169"/>
    <cellStyle name="SAPBEXstdData 5 2 5" xfId="18630"/>
    <cellStyle name="SAPBEXstdData 5 2 6" xfId="16174"/>
    <cellStyle name="SAPBEXstdData 5 3" xfId="12976"/>
    <cellStyle name="SAPBEXstdData 5 3 2" xfId="12977"/>
    <cellStyle name="SAPBEXstdData 5 3 2 2" xfId="12978"/>
    <cellStyle name="SAPBEXstdData 5 3 2 2 2" xfId="18638"/>
    <cellStyle name="SAPBEXstdData 5 3 2 2 3" xfId="16166"/>
    <cellStyle name="SAPBEXstdData 5 3 2 3" xfId="12979"/>
    <cellStyle name="SAPBEXstdData 5 3 2 3 2" xfId="18639"/>
    <cellStyle name="SAPBEXstdData 5 3 2 3 3" xfId="16165"/>
    <cellStyle name="SAPBEXstdData 5 3 2 4" xfId="18637"/>
    <cellStyle name="SAPBEXstdData 5 3 2 5" xfId="16167"/>
    <cellStyle name="SAPBEXstdData 5 3 3" xfId="12980"/>
    <cellStyle name="SAPBEXstdData 5 3 3 2" xfId="18640"/>
    <cellStyle name="SAPBEXstdData 5 3 3 3" xfId="16164"/>
    <cellStyle name="SAPBEXstdData 5 3 4" xfId="12981"/>
    <cellStyle name="SAPBEXstdData 5 3 4 2" xfId="18641"/>
    <cellStyle name="SAPBEXstdData 5 3 4 3" xfId="16163"/>
    <cellStyle name="SAPBEXstdData 5 3 5" xfId="18636"/>
    <cellStyle name="SAPBEXstdData 5 3 6" xfId="16168"/>
    <cellStyle name="SAPBEXstdData 5 4" xfId="12982"/>
    <cellStyle name="SAPBEXstdData 5 4 2" xfId="12983"/>
    <cellStyle name="SAPBEXstdData 5 4 2 2" xfId="12984"/>
    <cellStyle name="SAPBEXstdData 5 4 2 2 2" xfId="18644"/>
    <cellStyle name="SAPBEXstdData 5 4 2 2 3" xfId="16160"/>
    <cellStyle name="SAPBEXstdData 5 4 2 3" xfId="12985"/>
    <cellStyle name="SAPBEXstdData 5 4 2 3 2" xfId="18645"/>
    <cellStyle name="SAPBEXstdData 5 4 2 3 3" xfId="16159"/>
    <cellStyle name="SAPBEXstdData 5 4 2 4" xfId="18643"/>
    <cellStyle name="SAPBEXstdData 5 4 2 5" xfId="16161"/>
    <cellStyle name="SAPBEXstdData 5 4 3" xfId="12986"/>
    <cellStyle name="SAPBEXstdData 5 4 3 2" xfId="18646"/>
    <cellStyle name="SAPBEXstdData 5 4 3 3" xfId="16158"/>
    <cellStyle name="SAPBEXstdData 5 4 4" xfId="12987"/>
    <cellStyle name="SAPBEXstdData 5 4 4 2" xfId="18647"/>
    <cellStyle name="SAPBEXstdData 5 4 4 3" xfId="16157"/>
    <cellStyle name="SAPBEXstdData 5 4 5" xfId="18642"/>
    <cellStyle name="SAPBEXstdData 5 4 6" xfId="16162"/>
    <cellStyle name="SAPBEXstdData 5 5" xfId="12988"/>
    <cellStyle name="SAPBEXstdData 5 5 2" xfId="12989"/>
    <cellStyle name="SAPBEXstdData 5 5 2 2" xfId="12990"/>
    <cellStyle name="SAPBEXstdData 5 5 2 2 2" xfId="18650"/>
    <cellStyle name="SAPBEXstdData 5 5 2 2 3" xfId="16154"/>
    <cellStyle name="SAPBEXstdData 5 5 2 3" xfId="12991"/>
    <cellStyle name="SAPBEXstdData 5 5 2 3 2" xfId="18651"/>
    <cellStyle name="SAPBEXstdData 5 5 2 3 3" xfId="16153"/>
    <cellStyle name="SAPBEXstdData 5 5 2 4" xfId="18649"/>
    <cellStyle name="SAPBEXstdData 5 5 2 5" xfId="16155"/>
    <cellStyle name="SAPBEXstdData 5 5 3" xfId="12992"/>
    <cellStyle name="SAPBEXstdData 5 5 3 2" xfId="18652"/>
    <cellStyle name="SAPBEXstdData 5 5 3 3" xfId="16152"/>
    <cellStyle name="SAPBEXstdData 5 5 4" xfId="12993"/>
    <cellStyle name="SAPBEXstdData 5 5 4 2" xfId="18653"/>
    <cellStyle name="SAPBEXstdData 5 5 4 3" xfId="16151"/>
    <cellStyle name="SAPBEXstdData 5 5 5" xfId="18648"/>
    <cellStyle name="SAPBEXstdData 5 5 6" xfId="16156"/>
    <cellStyle name="SAPBEXstdData 5 6" xfId="12994"/>
    <cellStyle name="SAPBEXstdData 5 6 2" xfId="12995"/>
    <cellStyle name="SAPBEXstdData 5 6 2 2" xfId="18655"/>
    <cellStyle name="SAPBEXstdData 5 6 2 3" xfId="16149"/>
    <cellStyle name="SAPBEXstdData 5 6 3" xfId="12996"/>
    <cellStyle name="SAPBEXstdData 5 6 3 2" xfId="18656"/>
    <cellStyle name="SAPBEXstdData 5 6 3 3" xfId="16148"/>
    <cellStyle name="SAPBEXstdData 5 6 4" xfId="18654"/>
    <cellStyle name="SAPBEXstdData 5 6 5" xfId="16150"/>
    <cellStyle name="SAPBEXstdData 5 7" xfId="12997"/>
    <cellStyle name="SAPBEXstdData 5 7 2" xfId="18657"/>
    <cellStyle name="SAPBEXstdData 5 7 3" xfId="16147"/>
    <cellStyle name="SAPBEXstdData 5 8" xfId="12998"/>
    <cellStyle name="SAPBEXstdData 5 8 2" xfId="18658"/>
    <cellStyle name="SAPBEXstdData 5 8 3" xfId="16146"/>
    <cellStyle name="SAPBEXstdData 5 9" xfId="18629"/>
    <cellStyle name="SAPBEXstdData 6" xfId="12999"/>
    <cellStyle name="SAPBEXstdData 6 10" xfId="16145"/>
    <cellStyle name="SAPBEXstdData 6 2" xfId="13000"/>
    <cellStyle name="SAPBEXstdData 6 2 2" xfId="13001"/>
    <cellStyle name="SAPBEXstdData 6 2 2 2" xfId="13002"/>
    <cellStyle name="SAPBEXstdData 6 2 2 2 2" xfId="18662"/>
    <cellStyle name="SAPBEXstdData 6 2 2 2 3" xfId="16142"/>
    <cellStyle name="SAPBEXstdData 6 2 2 3" xfId="13003"/>
    <cellStyle name="SAPBEXstdData 6 2 2 3 2" xfId="18663"/>
    <cellStyle name="SAPBEXstdData 6 2 2 3 3" xfId="16141"/>
    <cellStyle name="SAPBEXstdData 6 2 2 4" xfId="18661"/>
    <cellStyle name="SAPBEXstdData 6 2 2 5" xfId="16143"/>
    <cellStyle name="SAPBEXstdData 6 2 3" xfId="13004"/>
    <cellStyle name="SAPBEXstdData 6 2 3 2" xfId="18664"/>
    <cellStyle name="SAPBEXstdData 6 2 3 3" xfId="16140"/>
    <cellStyle name="SAPBEXstdData 6 2 4" xfId="13005"/>
    <cellStyle name="SAPBEXstdData 6 2 4 2" xfId="18665"/>
    <cellStyle name="SAPBEXstdData 6 2 4 3" xfId="16139"/>
    <cellStyle name="SAPBEXstdData 6 2 5" xfId="18660"/>
    <cellStyle name="SAPBEXstdData 6 2 6" xfId="16144"/>
    <cellStyle name="SAPBEXstdData 6 3" xfId="13006"/>
    <cellStyle name="SAPBEXstdData 6 3 2" xfId="13007"/>
    <cellStyle name="SAPBEXstdData 6 3 2 2" xfId="13008"/>
    <cellStyle name="SAPBEXstdData 6 3 2 2 2" xfId="18668"/>
    <cellStyle name="SAPBEXstdData 6 3 2 2 3" xfId="16136"/>
    <cellStyle name="SAPBEXstdData 6 3 2 3" xfId="13009"/>
    <cellStyle name="SAPBEXstdData 6 3 2 3 2" xfId="18669"/>
    <cellStyle name="SAPBEXstdData 6 3 2 3 3" xfId="16135"/>
    <cellStyle name="SAPBEXstdData 6 3 2 4" xfId="18667"/>
    <cellStyle name="SAPBEXstdData 6 3 2 5" xfId="16137"/>
    <cellStyle name="SAPBEXstdData 6 3 3" xfId="13010"/>
    <cellStyle name="SAPBEXstdData 6 3 3 2" xfId="18670"/>
    <cellStyle name="SAPBEXstdData 6 3 3 3" xfId="16134"/>
    <cellStyle name="SAPBEXstdData 6 3 4" xfId="13011"/>
    <cellStyle name="SAPBEXstdData 6 3 4 2" xfId="18671"/>
    <cellStyle name="SAPBEXstdData 6 3 4 3" xfId="16133"/>
    <cellStyle name="SAPBEXstdData 6 3 5" xfId="18666"/>
    <cellStyle name="SAPBEXstdData 6 3 6" xfId="16138"/>
    <cellStyle name="SAPBEXstdData 6 4" xfId="13012"/>
    <cellStyle name="SAPBEXstdData 6 4 2" xfId="13013"/>
    <cellStyle name="SAPBEXstdData 6 4 2 2" xfId="13014"/>
    <cellStyle name="SAPBEXstdData 6 4 2 2 2" xfId="18674"/>
    <cellStyle name="SAPBEXstdData 6 4 2 2 3" xfId="16130"/>
    <cellStyle name="SAPBEXstdData 6 4 2 3" xfId="13015"/>
    <cellStyle name="SAPBEXstdData 6 4 2 3 2" xfId="18675"/>
    <cellStyle name="SAPBEXstdData 6 4 2 3 3" xfId="16129"/>
    <cellStyle name="SAPBEXstdData 6 4 2 4" xfId="18673"/>
    <cellStyle name="SAPBEXstdData 6 4 2 5" xfId="16131"/>
    <cellStyle name="SAPBEXstdData 6 4 3" xfId="13016"/>
    <cellStyle name="SAPBEXstdData 6 4 3 2" xfId="18676"/>
    <cellStyle name="SAPBEXstdData 6 4 3 3" xfId="16128"/>
    <cellStyle name="SAPBEXstdData 6 4 4" xfId="13017"/>
    <cellStyle name="SAPBEXstdData 6 4 4 2" xfId="18677"/>
    <cellStyle name="SAPBEXstdData 6 4 4 3" xfId="16127"/>
    <cellStyle name="SAPBEXstdData 6 4 5" xfId="18672"/>
    <cellStyle name="SAPBEXstdData 6 4 6" xfId="16132"/>
    <cellStyle name="SAPBEXstdData 6 5" xfId="13018"/>
    <cellStyle name="SAPBEXstdData 6 5 2" xfId="13019"/>
    <cellStyle name="SAPBEXstdData 6 5 2 2" xfId="13020"/>
    <cellStyle name="SAPBEXstdData 6 5 2 2 2" xfId="18680"/>
    <cellStyle name="SAPBEXstdData 6 5 2 2 3" xfId="16124"/>
    <cellStyle name="SAPBEXstdData 6 5 2 3" xfId="13021"/>
    <cellStyle name="SAPBEXstdData 6 5 2 3 2" xfId="18681"/>
    <cellStyle name="SAPBEXstdData 6 5 2 3 3" xfId="16123"/>
    <cellStyle name="SAPBEXstdData 6 5 2 4" xfId="18679"/>
    <cellStyle name="SAPBEXstdData 6 5 2 5" xfId="16125"/>
    <cellStyle name="SAPBEXstdData 6 5 3" xfId="13022"/>
    <cellStyle name="SAPBEXstdData 6 5 3 2" xfId="18682"/>
    <cellStyle name="SAPBEXstdData 6 5 3 3" xfId="16122"/>
    <cellStyle name="SAPBEXstdData 6 5 4" xfId="13023"/>
    <cellStyle name="SAPBEXstdData 6 5 4 2" xfId="18683"/>
    <cellStyle name="SAPBEXstdData 6 5 4 3" xfId="16121"/>
    <cellStyle name="SAPBEXstdData 6 5 5" xfId="18678"/>
    <cellStyle name="SAPBEXstdData 6 5 6" xfId="16126"/>
    <cellStyle name="SAPBEXstdData 6 6" xfId="13024"/>
    <cellStyle name="SAPBEXstdData 6 6 2" xfId="13025"/>
    <cellStyle name="SAPBEXstdData 6 6 2 2" xfId="18685"/>
    <cellStyle name="SAPBEXstdData 6 6 2 3" xfId="16119"/>
    <cellStyle name="SAPBEXstdData 6 6 3" xfId="13026"/>
    <cellStyle name="SAPBEXstdData 6 6 3 2" xfId="18686"/>
    <cellStyle name="SAPBEXstdData 6 6 3 3" xfId="16118"/>
    <cellStyle name="SAPBEXstdData 6 6 4" xfId="18684"/>
    <cellStyle name="SAPBEXstdData 6 6 5" xfId="16120"/>
    <cellStyle name="SAPBEXstdData 6 7" xfId="13027"/>
    <cellStyle name="SAPBEXstdData 6 7 2" xfId="18687"/>
    <cellStyle name="SAPBEXstdData 6 7 3" xfId="16117"/>
    <cellStyle name="SAPBEXstdData 6 8" xfId="13028"/>
    <cellStyle name="SAPBEXstdData 6 8 2" xfId="18688"/>
    <cellStyle name="SAPBEXstdData 6 8 3" xfId="16116"/>
    <cellStyle name="SAPBEXstdData 6 9" xfId="18659"/>
    <cellStyle name="SAPBEXstdData 7" xfId="13029"/>
    <cellStyle name="SAPBEXstdData 7 2" xfId="13030"/>
    <cellStyle name="SAPBEXstdData 7 2 2" xfId="13031"/>
    <cellStyle name="SAPBEXstdData 7 2 2 2" xfId="18691"/>
    <cellStyle name="SAPBEXstdData 7 2 2 3" xfId="16113"/>
    <cellStyle name="SAPBEXstdData 7 2 3" xfId="13032"/>
    <cellStyle name="SAPBEXstdData 7 2 3 2" xfId="18692"/>
    <cellStyle name="SAPBEXstdData 7 2 3 3" xfId="16112"/>
    <cellStyle name="SAPBEXstdData 7 2 4" xfId="18690"/>
    <cellStyle name="SAPBEXstdData 7 2 5" xfId="16114"/>
    <cellStyle name="SAPBEXstdData 7 3" xfId="13033"/>
    <cellStyle name="SAPBEXstdData 7 3 2" xfId="18693"/>
    <cellStyle name="SAPBEXstdData 7 3 3" xfId="16111"/>
    <cellStyle name="SAPBEXstdData 7 4" xfId="13034"/>
    <cellStyle name="SAPBEXstdData 7 4 2" xfId="18694"/>
    <cellStyle name="SAPBEXstdData 7 4 3" xfId="16110"/>
    <cellStyle name="SAPBEXstdData 7 5" xfId="18689"/>
    <cellStyle name="SAPBEXstdData 7 6" xfId="16115"/>
    <cellStyle name="SAPBEXstdData 8" xfId="13035"/>
    <cellStyle name="SAPBEXstdData 8 2" xfId="13036"/>
    <cellStyle name="SAPBEXstdData 8 2 2" xfId="13037"/>
    <cellStyle name="SAPBEXstdData 8 2 2 2" xfId="18697"/>
    <cellStyle name="SAPBEXstdData 8 2 2 3" xfId="16107"/>
    <cellStyle name="SAPBEXstdData 8 2 3" xfId="13038"/>
    <cellStyle name="SAPBEXstdData 8 2 3 2" xfId="18698"/>
    <cellStyle name="SAPBEXstdData 8 2 3 3" xfId="16106"/>
    <cellStyle name="SAPBEXstdData 8 2 4" xfId="18696"/>
    <cellStyle name="SAPBEXstdData 8 2 5" xfId="16108"/>
    <cellStyle name="SAPBEXstdData 8 3" xfId="13039"/>
    <cellStyle name="SAPBEXstdData 8 3 2" xfId="18699"/>
    <cellStyle name="SAPBEXstdData 8 3 3" xfId="16105"/>
    <cellStyle name="SAPBEXstdData 8 4" xfId="13040"/>
    <cellStyle name="SAPBEXstdData 8 4 2" xfId="18700"/>
    <cellStyle name="SAPBEXstdData 8 4 3" xfId="16104"/>
    <cellStyle name="SAPBEXstdData 8 5" xfId="18695"/>
    <cellStyle name="SAPBEXstdData 8 6" xfId="16109"/>
    <cellStyle name="SAPBEXstdData 9" xfId="13041"/>
    <cellStyle name="SAPBEXstdData 9 2" xfId="13042"/>
    <cellStyle name="SAPBEXstdData 9 2 2" xfId="13043"/>
    <cellStyle name="SAPBEXstdData 9 2 2 2" xfId="18703"/>
    <cellStyle name="SAPBEXstdData 9 2 2 3" xfId="16101"/>
    <cellStyle name="SAPBEXstdData 9 2 3" xfId="13044"/>
    <cellStyle name="SAPBEXstdData 9 2 3 2" xfId="18704"/>
    <cellStyle name="SAPBEXstdData 9 2 3 3" xfId="16100"/>
    <cellStyle name="SAPBEXstdData 9 2 4" xfId="18702"/>
    <cellStyle name="SAPBEXstdData 9 2 5" xfId="16102"/>
    <cellStyle name="SAPBEXstdData 9 3" xfId="13045"/>
    <cellStyle name="SAPBEXstdData 9 3 2" xfId="18705"/>
    <cellStyle name="SAPBEXstdData 9 3 3" xfId="16099"/>
    <cellStyle name="SAPBEXstdData 9 4" xfId="13046"/>
    <cellStyle name="SAPBEXstdData 9 4 2" xfId="18706"/>
    <cellStyle name="SAPBEXstdData 9 4 3" xfId="16098"/>
    <cellStyle name="SAPBEXstdData 9 5" xfId="18701"/>
    <cellStyle name="SAPBEXstdData 9 6" xfId="16103"/>
    <cellStyle name="sh" xfId="13047"/>
    <cellStyle name="SHIM" xfId="13048"/>
    <cellStyle name="sim1" xfId="13049"/>
    <cellStyle name="sim1 2" xfId="13050"/>
    <cellStyle name="ssh" xfId="13051"/>
    <cellStyle name="_x0001__x0002_ƨƬ_x0007__x000d_ǒǓ_x0009__x000d_ǜǜ_x000d__x000d_ǪǪ_x0007__x0007__x0005__x0005__x0010__x0001_ဠ" xfId="13052"/>
    <cellStyle name="Standaard_BINV" xfId="13053"/>
    <cellStyle name="STANDARD" xfId="13054"/>
    <cellStyle name="STD" xfId="13055"/>
    <cellStyle name="subhead" xfId="13056"/>
    <cellStyle name="Subtotal" xfId="13057"/>
    <cellStyle name="SUPPR" xfId="13058"/>
    <cellStyle name="testtitle" xfId="13059"/>
    <cellStyle name="Text Indent A" xfId="13060"/>
    <cellStyle name="Text Indent B" xfId="13061"/>
    <cellStyle name="Text Indent C" xfId="13062"/>
    <cellStyle name="þ?b?þ?b?þ?b?þ?b?þ?b?þ?b?þ?b灌þ?b?þ?&lt;?b?þ?b濬þ?b?þ?b?þ昰_x0018_?þ????_x0008_" xfId="13063"/>
    <cellStyle name="þ൚b⍼þ൪b⎨þൺb⏜þඊb␌þකb濰þඪb瀠þයb灌þ්b炈þ宐&lt;෢b濈þෲb濬þขb瀐þฒb瀰þ昰_x0018_⋸þ㤕䰀ጤܕ_x0008_" xfId="13064"/>
    <cellStyle name="Title" xfId="13065"/>
    <cellStyle name="title [1]" xfId="13066"/>
    <cellStyle name="title [2]" xfId="13067"/>
    <cellStyle name="Title_4. 전시영상장비" xfId="13068"/>
    <cellStyle name="ton" xfId="13069"/>
    <cellStyle name="Total" xfId="13070"/>
    <cellStyle name="UM" xfId="13071"/>
    <cellStyle name="Unprot" xfId="13072"/>
    <cellStyle name="Unprot$" xfId="13073"/>
    <cellStyle name="Unprotect" xfId="13074"/>
    <cellStyle name="Valuta (0)_1 new STM 16 ring" xfId="13075"/>
    <cellStyle name="Valuta [0]_BINV" xfId="13076"/>
    <cellStyle name="Valuta_1 new STM 16 ring" xfId="13077"/>
    <cellStyle name="Virgule fixe" xfId="13078"/>
    <cellStyle name="W?rung [0]_Ausdruck RUND (D)" xfId="13079"/>
    <cellStyle name="W?rung_Ausdruck RUND (D)" xfId="13080"/>
    <cellStyle name="Warning Text" xfId="13081"/>
    <cellStyle name="yh01" xfId="13082"/>
    <cellStyle name="μU¿¡ ¿A´A CIAIÆU¸μAⓒ" xfId="13083"/>
    <cellStyle name="_x0010__x0001_ဠ" xfId="13084"/>
    <cellStyle name="|?ドE" xfId="13085"/>
    <cellStyle name="" xfId="13086"/>
    <cellStyle name="견적" xfId="13087"/>
    <cellStyle name="견적부" xfId="13088"/>
    <cellStyle name="견적부 2" xfId="13089"/>
    <cellStyle name="고정소숫점" xfId="13090"/>
    <cellStyle name="고정출력1" xfId="13091"/>
    <cellStyle name="고정출력2" xfId="13092"/>
    <cellStyle name="공백" xfId="13093"/>
    <cellStyle name="공백1" xfId="13094"/>
    <cellStyle name="공백1수" xfId="13095"/>
    <cellStyle name="공사원가계산서(조경)" xfId="13096"/>
    <cellStyle name="공종" xfId="13097"/>
    <cellStyle name="咬訌裝?INCOM1" xfId="13098"/>
    <cellStyle name="咬訌裝?INCOM10" xfId="13099"/>
    <cellStyle name="咬訌裝?INCOM2" xfId="13100"/>
    <cellStyle name="咬訌裝?INCOM3" xfId="13101"/>
    <cellStyle name="咬訌裝?INCOM4" xfId="13102"/>
    <cellStyle name="咬訌裝?INCOM5" xfId="13103"/>
    <cellStyle name="咬訌裝?INCOM6" xfId="13104"/>
    <cellStyle name="咬訌裝?INCOM7" xfId="13105"/>
    <cellStyle name="咬訌裝?INCOM8" xfId="13106"/>
    <cellStyle name="咬訌裝?INCOM9" xfId="13107"/>
    <cellStyle name="咬訌裝?PRIB11" xfId="13108"/>
    <cellStyle name="구        분" xfId="13109"/>
    <cellStyle name="그림" xfId="13110"/>
    <cellStyle name="금액" xfId="13111"/>
    <cellStyle name="기계" xfId="13112"/>
    <cellStyle name="김해전기" xfId="13113"/>
    <cellStyle name="끼_x0001_?" xfId="13114"/>
    <cellStyle name="날짜" xfId="13115"/>
    <cellStyle name="내역" xfId="13116"/>
    <cellStyle name="내역서" xfId="13117"/>
    <cellStyle name="네모제목" xfId="13118"/>
    <cellStyle name="단위" xfId="13119"/>
    <cellStyle name="단위(원)" xfId="13120"/>
    <cellStyle name="달러" xfId="13121"/>
    <cellStyle name="뒤에 오는 하이퍼링크" xfId="13122"/>
    <cellStyle name="똿떓죶Ø괻 [0.00]_PRODUCT DETAIL Q1" xfId="13123"/>
    <cellStyle name="똿떓죶Ø괻_PRODUCT DETAIL Q1" xfId="13124"/>
    <cellStyle name="똿뗦먛귟 [0.00]_laroux" xfId="13125"/>
    <cellStyle name="똿뗦먛귟_laroux" xfId="13126"/>
    <cellStyle name="฀䅀؀฀฀䅀؀฀฀䅀؀฀฀䅀؀฀฀䅀؀฀฀䅀؀฀฀䅀؀฀฀䅀؀฀฀䅀؀฀฀䁀" xfId="13127"/>
    <cellStyle name="마이너스키" xfId="13128"/>
    <cellStyle name="묮뎋 [0.00]_PRODUCT DETAIL Q1" xfId="13129"/>
    <cellStyle name="묮뎋_PRODUCT DETAIL Q1" xfId="13130"/>
    <cellStyle name="믅됞 [0.00]_laroux" xfId="13131"/>
    <cellStyle name="믅됞_laroux" xfId="13132"/>
    <cellStyle name="배분" xfId="13133"/>
    <cellStyle name="배분 2" xfId="13134"/>
    <cellStyle name="배분 2 2" xfId="13135"/>
    <cellStyle name="백" xfId="13136"/>
    <cellStyle name="백 " xfId="13137"/>
    <cellStyle name="백_01 제2회 변경내역(2003.10)" xfId="13138"/>
    <cellStyle name="백_01 제2회 변경내역(2003.10) 2" xfId="13139"/>
    <cellStyle name="백_3.우수" xfId="13140"/>
    <cellStyle name="백_3.우수_1" xfId="13141"/>
    <cellStyle name="백_3.우수공개략" xfId="13142"/>
    <cellStyle name="백_4.오수" xfId="13143"/>
    <cellStyle name="백_4.오수_5.구조물공" xfId="13144"/>
    <cellStyle name="백_4.오수_5.구조물공_내서읍" xfId="13145"/>
    <cellStyle name="백_4.오수_5.구조물공_삼계배수지 방수공사 설계내역서" xfId="13146"/>
    <cellStyle name="백_4.오수_5.구조물공_철물보수공사" xfId="13147"/>
    <cellStyle name="백_4.오수_7.옹벽" xfId="13148"/>
    <cellStyle name="백_4.오수_7.옹벽_내서읍" xfId="13149"/>
    <cellStyle name="백_4.오수_7.옹벽_삼계배수지 방수공사 설계내역서" xfId="13150"/>
    <cellStyle name="백_4.오수_7.옹벽_철물보수공사" xfId="13151"/>
    <cellStyle name="백_5.구조물공" xfId="13152"/>
    <cellStyle name="백_5.구조물공_내서읍" xfId="13153"/>
    <cellStyle name="백_5.구조물공_삼계배수지 방수공사 설계내역서" xfId="13154"/>
    <cellStyle name="백_5.구조물공_철물보수공사" xfId="13155"/>
    <cellStyle name="백_6.포장공개략" xfId="13156"/>
    <cellStyle name="백_내역서(조선왕궁유물전시관)" xfId="13157"/>
    <cellStyle name="백_세금계산서" xfId="13158"/>
    <cellStyle name="백_세금계산서 2" xfId="13159"/>
    <cellStyle name="백_오수" xfId="13160"/>
    <cellStyle name="백_우수개략1" xfId="13161"/>
    <cellStyle name="백_장비비(2003.12)" xfId="13162"/>
    <cellStyle name="백_화개장터시설내역서최종)" xfId="13163"/>
    <cellStyle name="백_화개장터장옥내역서" xfId="13164"/>
    <cellStyle name="백분율" xfId="1" builtinId="5"/>
    <cellStyle name="백분율 [△1]" xfId="13165"/>
    <cellStyle name="백분율 [△2]" xfId="13166"/>
    <cellStyle name="백분율 [0]" xfId="13167"/>
    <cellStyle name="백분율 [2]" xfId="13168"/>
    <cellStyle name="백분율 2" xfId="13169"/>
    <cellStyle name="백분율 2 2" xfId="13170"/>
    <cellStyle name="백분율 3" xfId="13171"/>
    <cellStyle name="백분율 4" xfId="13172"/>
    <cellStyle name="백분율 5" xfId="13173"/>
    <cellStyle name="백분율 5 2" xfId="13174"/>
    <cellStyle name="백분율 5 2 2" xfId="13175"/>
    <cellStyle name="백분율 5 3" xfId="13176"/>
    <cellStyle name="백분율 5 3 2" xfId="13177"/>
    <cellStyle name="백분율 5 4" xfId="13178"/>
    <cellStyle name="백분율 6" xfId="13179"/>
    <cellStyle name="백분율 6 2" xfId="13180"/>
    <cellStyle name="백분율 7" xfId="13181"/>
    <cellStyle name="백분율 7 2" xfId="13182"/>
    <cellStyle name="백분율［△1］" xfId="13183"/>
    <cellStyle name="백분율［△2］" xfId="13184"/>
    <cellStyle name="병합 후 가운데 맞춤" xfId="13185"/>
    <cellStyle name="병합 후 가운데 정열" xfId="13186"/>
    <cellStyle name="뷭?" xfId="13187"/>
    <cellStyle name="빨간색" xfId="13188"/>
    <cellStyle name="빨강" xfId="13189"/>
    <cellStyle name="서구니" xfId="13190"/>
    <cellStyle name="선택영역" xfId="13191"/>
    <cellStyle name="선택영역 가운데" xfId="13192"/>
    <cellStyle name="선택영역_토공수량" xfId="13193"/>
    <cellStyle name="선택영역의 가운데" xfId="13194"/>
    <cellStyle name="선택영역의 가운데로" xfId="13195"/>
    <cellStyle name="선택영영" xfId="13196"/>
    <cellStyle name="설계서" xfId="13197"/>
    <cellStyle name="설계서-내용" xfId="13198"/>
    <cellStyle name="설계서-내용 2" xfId="13199"/>
    <cellStyle name="설계서-내용 2 2" xfId="13200"/>
    <cellStyle name="설계서-내용 2 2 2" xfId="13201"/>
    <cellStyle name="설계서-내용 2 2 2 2" xfId="13202"/>
    <cellStyle name="설계서-내용 2 2 2 2 2" xfId="13203"/>
    <cellStyle name="설계서-내용 2 2 2 2 2 2" xfId="13204"/>
    <cellStyle name="설계서-내용 2 2 2 2 2 3" xfId="13205"/>
    <cellStyle name="설계서-내용 2 2 2 2 3" xfId="13206"/>
    <cellStyle name="설계서-내용 2 2 2 2 4" xfId="13207"/>
    <cellStyle name="설계서-내용 2 2 2 3" xfId="13208"/>
    <cellStyle name="설계서-내용 2 2 2 3 2" xfId="13209"/>
    <cellStyle name="설계서-내용 2 2 2 3 2 2" xfId="13210"/>
    <cellStyle name="설계서-내용 2 2 2 3 2 3" xfId="13211"/>
    <cellStyle name="설계서-내용 2 2 2 3 3" xfId="13212"/>
    <cellStyle name="설계서-내용 2 2 2 3 4" xfId="13213"/>
    <cellStyle name="설계서-내용 2 2 2 4" xfId="13214"/>
    <cellStyle name="설계서-내용 2 2 2 4 2" xfId="13215"/>
    <cellStyle name="설계서-내용 2 2 2 4 2 2" xfId="13216"/>
    <cellStyle name="설계서-내용 2 2 2 4 2 3" xfId="13217"/>
    <cellStyle name="설계서-내용 2 2 2 4 3" xfId="13218"/>
    <cellStyle name="설계서-내용 2 2 2 4 4" xfId="13219"/>
    <cellStyle name="설계서-내용 2 2 2 5" xfId="13220"/>
    <cellStyle name="설계서-내용 2 2 2 5 2" xfId="13221"/>
    <cellStyle name="설계서-내용 2 2 2 5 2 2" xfId="13222"/>
    <cellStyle name="설계서-내용 2 2 2 5 2 3" xfId="13223"/>
    <cellStyle name="설계서-내용 2 2 2 5 3" xfId="13224"/>
    <cellStyle name="설계서-내용 2 2 2 5 4" xfId="13225"/>
    <cellStyle name="설계서-내용 2 2 2 6" xfId="13226"/>
    <cellStyle name="설계서-내용 2 2 2 6 2" xfId="13227"/>
    <cellStyle name="설계서-내용 2 2 2 6 3" xfId="13228"/>
    <cellStyle name="설계서-내용 2 2 2 7" xfId="13229"/>
    <cellStyle name="설계서-내용 2 2 2 8" xfId="13230"/>
    <cellStyle name="설계서-내용 2 3" xfId="13231"/>
    <cellStyle name="설계서-내용 2 3 2" xfId="13232"/>
    <cellStyle name="설계서-내용 2 3 2 2" xfId="13233"/>
    <cellStyle name="설계서-내용 2 3 2 2 2" xfId="13234"/>
    <cellStyle name="설계서-내용 2 3 2 2 2 2" xfId="13235"/>
    <cellStyle name="설계서-내용 2 3 2 2 2 3" xfId="13236"/>
    <cellStyle name="설계서-내용 2 3 2 2 3" xfId="13237"/>
    <cellStyle name="설계서-내용 2 3 2 2 4" xfId="13238"/>
    <cellStyle name="설계서-내용 2 3 2 3" xfId="13239"/>
    <cellStyle name="설계서-내용 2 3 2 3 2" xfId="13240"/>
    <cellStyle name="설계서-내용 2 3 2 3 2 2" xfId="13241"/>
    <cellStyle name="설계서-내용 2 3 2 3 2 3" xfId="13242"/>
    <cellStyle name="설계서-내용 2 3 2 3 3" xfId="13243"/>
    <cellStyle name="설계서-내용 2 3 2 3 4" xfId="13244"/>
    <cellStyle name="설계서-내용 2 3 2 4" xfId="13245"/>
    <cellStyle name="설계서-내용 2 3 2 4 2" xfId="13246"/>
    <cellStyle name="설계서-내용 2 3 2 4 2 2" xfId="13247"/>
    <cellStyle name="설계서-내용 2 3 2 4 2 3" xfId="13248"/>
    <cellStyle name="설계서-내용 2 3 2 4 3" xfId="13249"/>
    <cellStyle name="설계서-내용 2 3 2 4 4" xfId="13250"/>
    <cellStyle name="설계서-내용 2 3 2 5" xfId="13251"/>
    <cellStyle name="설계서-내용 2 3 2 5 2" xfId="13252"/>
    <cellStyle name="설계서-내용 2 3 2 5 2 2" xfId="13253"/>
    <cellStyle name="설계서-내용 2 3 2 5 2 3" xfId="13254"/>
    <cellStyle name="설계서-내용 2 3 2 5 3" xfId="13255"/>
    <cellStyle name="설계서-내용 2 3 2 5 4" xfId="13256"/>
    <cellStyle name="설계서-내용 2 3 2 6" xfId="13257"/>
    <cellStyle name="설계서-내용 2 3 2 6 2" xfId="13258"/>
    <cellStyle name="설계서-내용 2 3 2 6 3" xfId="13259"/>
    <cellStyle name="설계서-내용 2 3 2 7" xfId="13260"/>
    <cellStyle name="설계서-내용 2 3 2 8" xfId="13261"/>
    <cellStyle name="설계서-내용 2 3 3" xfId="13262"/>
    <cellStyle name="설계서-내용 2 3 3 2" xfId="13263"/>
    <cellStyle name="설계서-내용 2 3 3 2 2" xfId="13264"/>
    <cellStyle name="설계서-내용 2 3 3 2 3" xfId="13265"/>
    <cellStyle name="설계서-내용 2 3 3 3" xfId="13266"/>
    <cellStyle name="설계서-내용 2 3 3 4" xfId="13267"/>
    <cellStyle name="설계서-내용 2 3 4" xfId="13268"/>
    <cellStyle name="설계서-내용 2 3 4 2" xfId="13269"/>
    <cellStyle name="설계서-내용 2 3 4 2 2" xfId="13270"/>
    <cellStyle name="설계서-내용 2 3 4 2 3" xfId="13271"/>
    <cellStyle name="설계서-내용 2 3 4 3" xfId="13272"/>
    <cellStyle name="설계서-내용 2 3 4 4" xfId="13273"/>
    <cellStyle name="설계서-내용 2 3 5" xfId="13274"/>
    <cellStyle name="설계서-내용 2 3 5 2" xfId="13275"/>
    <cellStyle name="설계서-내용 2 3 5 2 2" xfId="13276"/>
    <cellStyle name="설계서-내용 2 3 5 2 3" xfId="13277"/>
    <cellStyle name="설계서-내용 2 3 5 3" xfId="13278"/>
    <cellStyle name="설계서-내용 2 3 5 4" xfId="13279"/>
    <cellStyle name="설계서-내용 2 3 6" xfId="13280"/>
    <cellStyle name="설계서-내용 2 3 6 2" xfId="13281"/>
    <cellStyle name="설계서-내용 2 3 6 2 2" xfId="13282"/>
    <cellStyle name="설계서-내용 2 3 6 2 3" xfId="13283"/>
    <cellStyle name="설계서-내용 2 3 6 3" xfId="13284"/>
    <cellStyle name="설계서-내용 2 3 6 4" xfId="13285"/>
    <cellStyle name="설계서-내용 2 3 7" xfId="13286"/>
    <cellStyle name="설계서-내용 2 3 7 2" xfId="13287"/>
    <cellStyle name="설계서-내용 2 3 7 3" xfId="13288"/>
    <cellStyle name="설계서-내용 2 3 8" xfId="13289"/>
    <cellStyle name="설계서-내용 2 3 9" xfId="13290"/>
    <cellStyle name="설계서-내용 2 4" xfId="13291"/>
    <cellStyle name="설계서-내용 2 4 2" xfId="13292"/>
    <cellStyle name="설계서-내용 2 4 2 2" xfId="13293"/>
    <cellStyle name="설계서-내용 2 4 2 3" xfId="13294"/>
    <cellStyle name="설계서-내용 2 4 3" xfId="13295"/>
    <cellStyle name="설계서-내용 2 4 4" xfId="13296"/>
    <cellStyle name="설계서-내용 2 5" xfId="13297"/>
    <cellStyle name="설계서-내용 2 5 2" xfId="13298"/>
    <cellStyle name="설계서-내용 2 5 2 2" xfId="13299"/>
    <cellStyle name="설계서-내용 2 5 2 3" xfId="13300"/>
    <cellStyle name="설계서-내용 2 5 3" xfId="13301"/>
    <cellStyle name="설계서-내용 2 5 4" xfId="13302"/>
    <cellStyle name="설계서-내용 3" xfId="13303"/>
    <cellStyle name="설계서-내용 3 2" xfId="13304"/>
    <cellStyle name="설계서-내용 3 2 2" xfId="13305"/>
    <cellStyle name="설계서-내용 3 2 2 2" xfId="13306"/>
    <cellStyle name="설계서-내용 3 2 2 2 2" xfId="13307"/>
    <cellStyle name="설계서-내용 3 2 2 2 2 2" xfId="13308"/>
    <cellStyle name="설계서-내용 3 2 2 2 2 3" xfId="13309"/>
    <cellStyle name="설계서-내용 3 2 2 2 3" xfId="13310"/>
    <cellStyle name="설계서-내용 3 2 2 2 4" xfId="13311"/>
    <cellStyle name="설계서-내용 3 2 2 3" xfId="13312"/>
    <cellStyle name="설계서-내용 3 2 2 3 2" xfId="13313"/>
    <cellStyle name="설계서-내용 3 2 2 3 2 2" xfId="13314"/>
    <cellStyle name="설계서-내용 3 2 2 3 2 3" xfId="13315"/>
    <cellStyle name="설계서-내용 3 2 2 3 3" xfId="13316"/>
    <cellStyle name="설계서-내용 3 2 2 3 4" xfId="13317"/>
    <cellStyle name="설계서-내용 3 2 2 4" xfId="13318"/>
    <cellStyle name="설계서-내용 3 2 2 4 2" xfId="13319"/>
    <cellStyle name="설계서-내용 3 2 2 4 2 2" xfId="13320"/>
    <cellStyle name="설계서-내용 3 2 2 4 2 3" xfId="13321"/>
    <cellStyle name="설계서-내용 3 2 2 4 3" xfId="13322"/>
    <cellStyle name="설계서-내용 3 2 2 4 4" xfId="13323"/>
    <cellStyle name="설계서-내용 3 2 2 5" xfId="13324"/>
    <cellStyle name="설계서-내용 3 2 2 5 2" xfId="13325"/>
    <cellStyle name="설계서-내용 3 2 2 5 2 2" xfId="13326"/>
    <cellStyle name="설계서-내용 3 2 2 5 2 3" xfId="13327"/>
    <cellStyle name="설계서-내용 3 2 2 5 3" xfId="13328"/>
    <cellStyle name="설계서-내용 3 2 2 5 4" xfId="13329"/>
    <cellStyle name="설계서-내용 3 2 2 6" xfId="13330"/>
    <cellStyle name="설계서-내용 3 2 2 6 2" xfId="13331"/>
    <cellStyle name="설계서-내용 3 2 2 6 3" xfId="13332"/>
    <cellStyle name="설계서-내용 3 2 2 7" xfId="13333"/>
    <cellStyle name="설계서-내용 3 2 2 8" xfId="13334"/>
    <cellStyle name="설계서-내용 3 3" xfId="13335"/>
    <cellStyle name="설계서-내용 3 3 2" xfId="13336"/>
    <cellStyle name="설계서-내용 3 3 2 2" xfId="13337"/>
    <cellStyle name="설계서-내용 3 3 2 2 2" xfId="13338"/>
    <cellStyle name="설계서-내용 3 3 2 2 2 2" xfId="13339"/>
    <cellStyle name="설계서-내용 3 3 2 2 2 3" xfId="13340"/>
    <cellStyle name="설계서-내용 3 3 2 2 3" xfId="13341"/>
    <cellStyle name="설계서-내용 3 3 2 2 4" xfId="13342"/>
    <cellStyle name="설계서-내용 3 3 2 3" xfId="13343"/>
    <cellStyle name="설계서-내용 3 3 2 3 2" xfId="13344"/>
    <cellStyle name="설계서-내용 3 3 2 3 2 2" xfId="13345"/>
    <cellStyle name="설계서-내용 3 3 2 3 2 3" xfId="13346"/>
    <cellStyle name="설계서-내용 3 3 2 3 3" xfId="13347"/>
    <cellStyle name="설계서-내용 3 3 2 3 4" xfId="13348"/>
    <cellStyle name="설계서-내용 3 3 2 4" xfId="13349"/>
    <cellStyle name="설계서-내용 3 3 2 4 2" xfId="13350"/>
    <cellStyle name="설계서-내용 3 3 2 4 2 2" xfId="13351"/>
    <cellStyle name="설계서-내용 3 3 2 4 2 3" xfId="13352"/>
    <cellStyle name="설계서-내용 3 3 2 4 3" xfId="13353"/>
    <cellStyle name="설계서-내용 3 3 2 4 4" xfId="13354"/>
    <cellStyle name="설계서-내용 3 3 2 5" xfId="13355"/>
    <cellStyle name="설계서-내용 3 3 2 5 2" xfId="13356"/>
    <cellStyle name="설계서-내용 3 3 2 5 2 2" xfId="13357"/>
    <cellStyle name="설계서-내용 3 3 2 5 2 3" xfId="13358"/>
    <cellStyle name="설계서-내용 3 3 2 5 3" xfId="13359"/>
    <cellStyle name="설계서-내용 3 3 2 5 4" xfId="13360"/>
    <cellStyle name="설계서-내용 3 3 2 6" xfId="13361"/>
    <cellStyle name="설계서-내용 3 3 2 6 2" xfId="13362"/>
    <cellStyle name="설계서-내용 3 3 2 6 3" xfId="13363"/>
    <cellStyle name="설계서-내용 3 3 2 7" xfId="13364"/>
    <cellStyle name="설계서-내용 3 3 2 8" xfId="13365"/>
    <cellStyle name="설계서-내용 3 3 3" xfId="13366"/>
    <cellStyle name="설계서-내용 3 3 3 2" xfId="13367"/>
    <cellStyle name="설계서-내용 3 3 3 2 2" xfId="13368"/>
    <cellStyle name="설계서-내용 3 3 3 2 3" xfId="13369"/>
    <cellStyle name="설계서-내용 3 3 3 3" xfId="13370"/>
    <cellStyle name="설계서-내용 3 3 3 4" xfId="13371"/>
    <cellStyle name="설계서-내용 3 3 4" xfId="13372"/>
    <cellStyle name="설계서-내용 3 3 4 2" xfId="13373"/>
    <cellStyle name="설계서-내용 3 3 4 2 2" xfId="13374"/>
    <cellStyle name="설계서-내용 3 3 4 2 3" xfId="13375"/>
    <cellStyle name="설계서-내용 3 3 4 3" xfId="13376"/>
    <cellStyle name="설계서-내용 3 3 4 4" xfId="13377"/>
    <cellStyle name="설계서-내용 3 3 5" xfId="13378"/>
    <cellStyle name="설계서-내용 3 3 5 2" xfId="13379"/>
    <cellStyle name="설계서-내용 3 3 5 2 2" xfId="13380"/>
    <cellStyle name="설계서-내용 3 3 5 2 3" xfId="13381"/>
    <cellStyle name="설계서-내용 3 3 5 3" xfId="13382"/>
    <cellStyle name="설계서-내용 3 3 5 4" xfId="13383"/>
    <cellStyle name="설계서-내용 3 3 6" xfId="13384"/>
    <cellStyle name="설계서-내용 3 3 6 2" xfId="13385"/>
    <cellStyle name="설계서-내용 3 3 6 2 2" xfId="13386"/>
    <cellStyle name="설계서-내용 3 3 6 2 3" xfId="13387"/>
    <cellStyle name="설계서-내용 3 3 6 3" xfId="13388"/>
    <cellStyle name="설계서-내용 3 3 6 4" xfId="13389"/>
    <cellStyle name="설계서-내용 3 3 7" xfId="13390"/>
    <cellStyle name="설계서-내용 3 3 7 2" xfId="13391"/>
    <cellStyle name="설계서-내용 3 3 7 3" xfId="13392"/>
    <cellStyle name="설계서-내용 3 3 8" xfId="13393"/>
    <cellStyle name="설계서-내용 3 3 9" xfId="13394"/>
    <cellStyle name="설계서-내용 3 4" xfId="13395"/>
    <cellStyle name="설계서-내용 3 4 2" xfId="13396"/>
    <cellStyle name="설계서-내용 3 4 2 2" xfId="13397"/>
    <cellStyle name="설계서-내용 3 4 2 3" xfId="13398"/>
    <cellStyle name="설계서-내용 3 4 3" xfId="13399"/>
    <cellStyle name="설계서-내용 3 4 4" xfId="13400"/>
    <cellStyle name="설계서-내용 3 5" xfId="13401"/>
    <cellStyle name="설계서-내용 3 5 2" xfId="13402"/>
    <cellStyle name="설계서-내용 3 5 2 2" xfId="13403"/>
    <cellStyle name="설계서-내용 3 5 2 3" xfId="13404"/>
    <cellStyle name="설계서-내용 3 5 3" xfId="13405"/>
    <cellStyle name="설계서-내용 3 5 4" xfId="13406"/>
    <cellStyle name="설계서-내용-소수점" xfId="13407"/>
    <cellStyle name="설계서-내용-소수점 2" xfId="13408"/>
    <cellStyle name="설계서-내용-소수점 2 2" xfId="13409"/>
    <cellStyle name="설계서-내용-소수점 2 2 2" xfId="13410"/>
    <cellStyle name="설계서-내용-소수점 2 2 2 2" xfId="13411"/>
    <cellStyle name="설계서-내용-소수점 2 2 2 2 2" xfId="13412"/>
    <cellStyle name="설계서-내용-소수점 2 2 2 2 2 2" xfId="13413"/>
    <cellStyle name="설계서-내용-소수점 2 2 2 2 2 3" xfId="13414"/>
    <cellStyle name="설계서-내용-소수점 2 2 2 2 3" xfId="13415"/>
    <cellStyle name="설계서-내용-소수점 2 2 2 2 4" xfId="13416"/>
    <cellStyle name="설계서-내용-소수점 2 2 2 3" xfId="13417"/>
    <cellStyle name="설계서-내용-소수점 2 2 2 3 2" xfId="13418"/>
    <cellStyle name="설계서-내용-소수점 2 2 2 3 2 2" xfId="13419"/>
    <cellStyle name="설계서-내용-소수점 2 2 2 3 2 3" xfId="13420"/>
    <cellStyle name="설계서-내용-소수점 2 2 2 3 3" xfId="13421"/>
    <cellStyle name="설계서-내용-소수점 2 2 2 3 4" xfId="13422"/>
    <cellStyle name="설계서-내용-소수점 2 2 2 4" xfId="13423"/>
    <cellStyle name="설계서-내용-소수점 2 2 2 4 2" xfId="13424"/>
    <cellStyle name="설계서-내용-소수점 2 2 2 4 2 2" xfId="13425"/>
    <cellStyle name="설계서-내용-소수점 2 2 2 4 2 3" xfId="13426"/>
    <cellStyle name="설계서-내용-소수점 2 2 2 4 3" xfId="13427"/>
    <cellStyle name="설계서-내용-소수점 2 2 2 4 4" xfId="13428"/>
    <cellStyle name="설계서-내용-소수점 2 2 2 5" xfId="13429"/>
    <cellStyle name="설계서-내용-소수점 2 2 2 5 2" xfId="13430"/>
    <cellStyle name="설계서-내용-소수점 2 2 2 5 2 2" xfId="13431"/>
    <cellStyle name="설계서-내용-소수점 2 2 2 5 2 3" xfId="13432"/>
    <cellStyle name="설계서-내용-소수점 2 2 2 5 3" xfId="13433"/>
    <cellStyle name="설계서-내용-소수점 2 2 2 5 4" xfId="13434"/>
    <cellStyle name="설계서-내용-소수점 2 2 2 6" xfId="13435"/>
    <cellStyle name="설계서-내용-소수점 2 2 2 6 2" xfId="13436"/>
    <cellStyle name="설계서-내용-소수점 2 2 2 6 3" xfId="13437"/>
    <cellStyle name="설계서-내용-소수점 2 2 2 7" xfId="13438"/>
    <cellStyle name="설계서-내용-소수점 2 2 2 8" xfId="13439"/>
    <cellStyle name="설계서-내용-소수점 2 3" xfId="13440"/>
    <cellStyle name="설계서-내용-소수점 2 3 2" xfId="13441"/>
    <cellStyle name="설계서-내용-소수점 2 3 2 2" xfId="13442"/>
    <cellStyle name="설계서-내용-소수점 2 3 2 2 2" xfId="13443"/>
    <cellStyle name="설계서-내용-소수점 2 3 2 2 2 2" xfId="13444"/>
    <cellStyle name="설계서-내용-소수점 2 3 2 2 2 3" xfId="13445"/>
    <cellStyle name="설계서-내용-소수점 2 3 2 2 3" xfId="13446"/>
    <cellStyle name="설계서-내용-소수점 2 3 2 2 4" xfId="13447"/>
    <cellStyle name="설계서-내용-소수점 2 3 2 3" xfId="13448"/>
    <cellStyle name="설계서-내용-소수점 2 3 2 3 2" xfId="13449"/>
    <cellStyle name="설계서-내용-소수점 2 3 2 3 2 2" xfId="13450"/>
    <cellStyle name="설계서-내용-소수점 2 3 2 3 2 3" xfId="13451"/>
    <cellStyle name="설계서-내용-소수점 2 3 2 3 3" xfId="13452"/>
    <cellStyle name="설계서-내용-소수점 2 3 2 3 4" xfId="13453"/>
    <cellStyle name="설계서-내용-소수점 2 3 2 4" xfId="13454"/>
    <cellStyle name="설계서-내용-소수점 2 3 2 4 2" xfId="13455"/>
    <cellStyle name="설계서-내용-소수점 2 3 2 4 2 2" xfId="13456"/>
    <cellStyle name="설계서-내용-소수점 2 3 2 4 2 3" xfId="13457"/>
    <cellStyle name="설계서-내용-소수점 2 3 2 4 3" xfId="13458"/>
    <cellStyle name="설계서-내용-소수점 2 3 2 4 4" xfId="13459"/>
    <cellStyle name="설계서-내용-소수점 2 3 2 5" xfId="13460"/>
    <cellStyle name="설계서-내용-소수점 2 3 2 5 2" xfId="13461"/>
    <cellStyle name="설계서-내용-소수점 2 3 2 5 2 2" xfId="13462"/>
    <cellStyle name="설계서-내용-소수점 2 3 2 5 2 3" xfId="13463"/>
    <cellStyle name="설계서-내용-소수점 2 3 2 5 3" xfId="13464"/>
    <cellStyle name="설계서-내용-소수점 2 3 2 5 4" xfId="13465"/>
    <cellStyle name="설계서-내용-소수점 2 3 2 6" xfId="13466"/>
    <cellStyle name="설계서-내용-소수점 2 3 2 6 2" xfId="13467"/>
    <cellStyle name="설계서-내용-소수점 2 3 2 6 3" xfId="13468"/>
    <cellStyle name="설계서-내용-소수점 2 3 2 7" xfId="13469"/>
    <cellStyle name="설계서-내용-소수점 2 3 2 8" xfId="13470"/>
    <cellStyle name="설계서-내용-소수점 2 3 3" xfId="13471"/>
    <cellStyle name="설계서-내용-소수점 2 3 3 2" xfId="13472"/>
    <cellStyle name="설계서-내용-소수점 2 3 3 2 2" xfId="13473"/>
    <cellStyle name="설계서-내용-소수점 2 3 3 2 3" xfId="13474"/>
    <cellStyle name="설계서-내용-소수점 2 3 3 3" xfId="13475"/>
    <cellStyle name="설계서-내용-소수점 2 3 3 4" xfId="13476"/>
    <cellStyle name="설계서-내용-소수점 2 3 4" xfId="13477"/>
    <cellStyle name="설계서-내용-소수점 2 3 4 2" xfId="13478"/>
    <cellStyle name="설계서-내용-소수점 2 3 4 2 2" xfId="13479"/>
    <cellStyle name="설계서-내용-소수점 2 3 4 2 3" xfId="13480"/>
    <cellStyle name="설계서-내용-소수점 2 3 4 3" xfId="13481"/>
    <cellStyle name="설계서-내용-소수점 2 3 4 4" xfId="13482"/>
    <cellStyle name="설계서-내용-소수점 2 3 5" xfId="13483"/>
    <cellStyle name="설계서-내용-소수점 2 3 5 2" xfId="13484"/>
    <cellStyle name="설계서-내용-소수점 2 3 5 2 2" xfId="13485"/>
    <cellStyle name="설계서-내용-소수점 2 3 5 2 3" xfId="13486"/>
    <cellStyle name="설계서-내용-소수점 2 3 5 3" xfId="13487"/>
    <cellStyle name="설계서-내용-소수점 2 3 5 4" xfId="13488"/>
    <cellStyle name="설계서-내용-소수점 2 3 6" xfId="13489"/>
    <cellStyle name="설계서-내용-소수점 2 3 6 2" xfId="13490"/>
    <cellStyle name="설계서-내용-소수점 2 3 6 2 2" xfId="13491"/>
    <cellStyle name="설계서-내용-소수점 2 3 6 2 3" xfId="13492"/>
    <cellStyle name="설계서-내용-소수점 2 3 6 3" xfId="13493"/>
    <cellStyle name="설계서-내용-소수점 2 3 6 4" xfId="13494"/>
    <cellStyle name="설계서-내용-소수점 2 3 7" xfId="13495"/>
    <cellStyle name="설계서-내용-소수점 2 3 7 2" xfId="13496"/>
    <cellStyle name="설계서-내용-소수점 2 3 7 3" xfId="13497"/>
    <cellStyle name="설계서-내용-소수점 2 3 8" xfId="13498"/>
    <cellStyle name="설계서-내용-소수점 2 3 9" xfId="13499"/>
    <cellStyle name="설계서-내용-소수점 2 4" xfId="13500"/>
    <cellStyle name="설계서-내용-소수점 2 4 2" xfId="13501"/>
    <cellStyle name="설계서-내용-소수점 2 4 2 2" xfId="13502"/>
    <cellStyle name="설계서-내용-소수점 2 4 2 3" xfId="13503"/>
    <cellStyle name="설계서-내용-소수점 2 4 3" xfId="13504"/>
    <cellStyle name="설계서-내용-소수점 2 4 4" xfId="13505"/>
    <cellStyle name="설계서-내용-소수점 2 5" xfId="13506"/>
    <cellStyle name="설계서-내용-소수점 2 5 2" xfId="13507"/>
    <cellStyle name="설계서-내용-소수점 2 5 2 2" xfId="13508"/>
    <cellStyle name="설계서-내용-소수점 2 5 2 3" xfId="13509"/>
    <cellStyle name="설계서-내용-소수점 2 5 3" xfId="13510"/>
    <cellStyle name="설계서-내용-소수점 2 5 4" xfId="13511"/>
    <cellStyle name="설계서-내용-소수점 3" xfId="13512"/>
    <cellStyle name="설계서-내용-소수점 3 2" xfId="13513"/>
    <cellStyle name="설계서-내용-소수점 3 2 2" xfId="13514"/>
    <cellStyle name="설계서-내용-소수점 3 2 2 2" xfId="13515"/>
    <cellStyle name="설계서-내용-소수점 3 2 2 2 2" xfId="13516"/>
    <cellStyle name="설계서-내용-소수점 3 2 2 2 2 2" xfId="13517"/>
    <cellStyle name="설계서-내용-소수점 3 2 2 2 2 3" xfId="13518"/>
    <cellStyle name="설계서-내용-소수점 3 2 2 2 3" xfId="13519"/>
    <cellStyle name="설계서-내용-소수점 3 2 2 2 4" xfId="13520"/>
    <cellStyle name="설계서-내용-소수점 3 2 2 3" xfId="13521"/>
    <cellStyle name="설계서-내용-소수점 3 2 2 3 2" xfId="13522"/>
    <cellStyle name="설계서-내용-소수점 3 2 2 3 2 2" xfId="13523"/>
    <cellStyle name="설계서-내용-소수점 3 2 2 3 2 3" xfId="13524"/>
    <cellStyle name="설계서-내용-소수점 3 2 2 3 3" xfId="13525"/>
    <cellStyle name="설계서-내용-소수점 3 2 2 3 4" xfId="13526"/>
    <cellStyle name="설계서-내용-소수점 3 2 2 4" xfId="13527"/>
    <cellStyle name="설계서-내용-소수점 3 2 2 4 2" xfId="13528"/>
    <cellStyle name="설계서-내용-소수점 3 2 2 4 2 2" xfId="13529"/>
    <cellStyle name="설계서-내용-소수점 3 2 2 4 2 3" xfId="13530"/>
    <cellStyle name="설계서-내용-소수점 3 2 2 4 3" xfId="13531"/>
    <cellStyle name="설계서-내용-소수점 3 2 2 4 4" xfId="13532"/>
    <cellStyle name="설계서-내용-소수점 3 2 2 5" xfId="13533"/>
    <cellStyle name="설계서-내용-소수점 3 2 2 5 2" xfId="13534"/>
    <cellStyle name="설계서-내용-소수점 3 2 2 5 2 2" xfId="13535"/>
    <cellStyle name="설계서-내용-소수점 3 2 2 5 2 3" xfId="13536"/>
    <cellStyle name="설계서-내용-소수점 3 2 2 5 3" xfId="13537"/>
    <cellStyle name="설계서-내용-소수점 3 2 2 5 4" xfId="13538"/>
    <cellStyle name="설계서-내용-소수점 3 2 2 6" xfId="13539"/>
    <cellStyle name="설계서-내용-소수점 3 2 2 6 2" xfId="13540"/>
    <cellStyle name="설계서-내용-소수점 3 2 2 6 3" xfId="13541"/>
    <cellStyle name="설계서-내용-소수점 3 2 2 7" xfId="13542"/>
    <cellStyle name="설계서-내용-소수점 3 2 2 8" xfId="13543"/>
    <cellStyle name="설계서-내용-소수점 3 3" xfId="13544"/>
    <cellStyle name="설계서-내용-소수점 3 3 2" xfId="13545"/>
    <cellStyle name="설계서-내용-소수점 3 3 2 2" xfId="13546"/>
    <cellStyle name="설계서-내용-소수점 3 3 2 2 2" xfId="13547"/>
    <cellStyle name="설계서-내용-소수점 3 3 2 2 2 2" xfId="13548"/>
    <cellStyle name="설계서-내용-소수점 3 3 2 2 2 3" xfId="13549"/>
    <cellStyle name="설계서-내용-소수점 3 3 2 2 3" xfId="13550"/>
    <cellStyle name="설계서-내용-소수점 3 3 2 2 4" xfId="13551"/>
    <cellStyle name="설계서-내용-소수점 3 3 2 3" xfId="13552"/>
    <cellStyle name="설계서-내용-소수점 3 3 2 3 2" xfId="13553"/>
    <cellStyle name="설계서-내용-소수점 3 3 2 3 2 2" xfId="13554"/>
    <cellStyle name="설계서-내용-소수점 3 3 2 3 2 3" xfId="13555"/>
    <cellStyle name="설계서-내용-소수점 3 3 2 3 3" xfId="13556"/>
    <cellStyle name="설계서-내용-소수점 3 3 2 3 4" xfId="13557"/>
    <cellStyle name="설계서-내용-소수점 3 3 2 4" xfId="13558"/>
    <cellStyle name="설계서-내용-소수점 3 3 2 4 2" xfId="13559"/>
    <cellStyle name="설계서-내용-소수점 3 3 2 4 2 2" xfId="13560"/>
    <cellStyle name="설계서-내용-소수점 3 3 2 4 2 3" xfId="13561"/>
    <cellStyle name="설계서-내용-소수점 3 3 2 4 3" xfId="13562"/>
    <cellStyle name="설계서-내용-소수점 3 3 2 4 4" xfId="13563"/>
    <cellStyle name="설계서-내용-소수점 3 3 2 5" xfId="13564"/>
    <cellStyle name="설계서-내용-소수점 3 3 2 5 2" xfId="13565"/>
    <cellStyle name="설계서-내용-소수점 3 3 2 5 2 2" xfId="13566"/>
    <cellStyle name="설계서-내용-소수점 3 3 2 5 2 3" xfId="13567"/>
    <cellStyle name="설계서-내용-소수점 3 3 2 5 3" xfId="13568"/>
    <cellStyle name="설계서-내용-소수점 3 3 2 5 4" xfId="13569"/>
    <cellStyle name="설계서-내용-소수점 3 3 2 6" xfId="13570"/>
    <cellStyle name="설계서-내용-소수점 3 3 2 6 2" xfId="13571"/>
    <cellStyle name="설계서-내용-소수점 3 3 2 6 3" xfId="13572"/>
    <cellStyle name="설계서-내용-소수점 3 3 2 7" xfId="13573"/>
    <cellStyle name="설계서-내용-소수점 3 3 2 8" xfId="13574"/>
    <cellStyle name="설계서-내용-소수점 3 3 3" xfId="13575"/>
    <cellStyle name="설계서-내용-소수점 3 3 3 2" xfId="13576"/>
    <cellStyle name="설계서-내용-소수점 3 3 3 2 2" xfId="13577"/>
    <cellStyle name="설계서-내용-소수점 3 3 3 2 3" xfId="13578"/>
    <cellStyle name="설계서-내용-소수점 3 3 3 3" xfId="13579"/>
    <cellStyle name="설계서-내용-소수점 3 3 3 4" xfId="13580"/>
    <cellStyle name="설계서-내용-소수점 3 3 4" xfId="13581"/>
    <cellStyle name="설계서-내용-소수점 3 3 4 2" xfId="13582"/>
    <cellStyle name="설계서-내용-소수점 3 3 4 2 2" xfId="13583"/>
    <cellStyle name="설계서-내용-소수점 3 3 4 2 3" xfId="13584"/>
    <cellStyle name="설계서-내용-소수점 3 3 4 3" xfId="13585"/>
    <cellStyle name="설계서-내용-소수점 3 3 4 4" xfId="13586"/>
    <cellStyle name="설계서-내용-소수점 3 3 5" xfId="13587"/>
    <cellStyle name="설계서-내용-소수점 3 3 5 2" xfId="13588"/>
    <cellStyle name="설계서-내용-소수점 3 3 5 2 2" xfId="13589"/>
    <cellStyle name="설계서-내용-소수점 3 3 5 2 3" xfId="13590"/>
    <cellStyle name="설계서-내용-소수점 3 3 5 3" xfId="13591"/>
    <cellStyle name="설계서-내용-소수점 3 3 5 4" xfId="13592"/>
    <cellStyle name="설계서-내용-소수점 3 3 6" xfId="13593"/>
    <cellStyle name="설계서-내용-소수점 3 3 6 2" xfId="13594"/>
    <cellStyle name="설계서-내용-소수점 3 3 6 2 2" xfId="13595"/>
    <cellStyle name="설계서-내용-소수점 3 3 6 2 3" xfId="13596"/>
    <cellStyle name="설계서-내용-소수점 3 3 6 3" xfId="13597"/>
    <cellStyle name="설계서-내용-소수점 3 3 6 4" xfId="13598"/>
    <cellStyle name="설계서-내용-소수점 3 3 7" xfId="13599"/>
    <cellStyle name="설계서-내용-소수점 3 3 7 2" xfId="13600"/>
    <cellStyle name="설계서-내용-소수점 3 3 7 3" xfId="13601"/>
    <cellStyle name="설계서-내용-소수점 3 3 8" xfId="13602"/>
    <cellStyle name="설계서-내용-소수점 3 3 9" xfId="13603"/>
    <cellStyle name="설계서-내용-소수점 3 4" xfId="13604"/>
    <cellStyle name="설계서-내용-소수점 3 4 2" xfId="13605"/>
    <cellStyle name="설계서-내용-소수점 3 4 2 2" xfId="13606"/>
    <cellStyle name="설계서-내용-소수점 3 4 2 3" xfId="13607"/>
    <cellStyle name="설계서-내용-소수점 3 4 3" xfId="13608"/>
    <cellStyle name="설계서-내용-소수점 3 4 4" xfId="13609"/>
    <cellStyle name="설계서-내용-소수점 3 5" xfId="13610"/>
    <cellStyle name="설계서-내용-소수점 3 5 2" xfId="13611"/>
    <cellStyle name="설계서-내용-소수점 3 5 2 2" xfId="13612"/>
    <cellStyle name="설계서-내용-소수점 3 5 2 3" xfId="13613"/>
    <cellStyle name="설계서-내용-소수점 3 5 3" xfId="13614"/>
    <cellStyle name="설계서-내용-소수점 3 5 4" xfId="13615"/>
    <cellStyle name="설계서-내용-우" xfId="13616"/>
    <cellStyle name="설계서-내용-좌" xfId="13617"/>
    <cellStyle name="설계서-소제목" xfId="13618"/>
    <cellStyle name="설계서-소제목 2" xfId="13619"/>
    <cellStyle name="설계서-소제목 2 2" xfId="13620"/>
    <cellStyle name="설계서-소제목 2 2 2" xfId="13621"/>
    <cellStyle name="설계서-소제목 2 2 2 2" xfId="13622"/>
    <cellStyle name="설계서-소제목 2 2 2 2 2" xfId="13623"/>
    <cellStyle name="설계서-소제목 2 2 2 2 2 2" xfId="13624"/>
    <cellStyle name="설계서-소제목 2 2 2 2 2 3" xfId="13625"/>
    <cellStyle name="설계서-소제목 2 2 2 2 3" xfId="13626"/>
    <cellStyle name="설계서-소제목 2 2 2 2 4" xfId="13627"/>
    <cellStyle name="설계서-소제목 2 2 2 3" xfId="13628"/>
    <cellStyle name="설계서-소제목 2 2 2 3 2" xfId="13629"/>
    <cellStyle name="설계서-소제목 2 2 2 3 2 2" xfId="13630"/>
    <cellStyle name="설계서-소제목 2 2 2 3 2 3" xfId="13631"/>
    <cellStyle name="설계서-소제목 2 2 2 3 3" xfId="13632"/>
    <cellStyle name="설계서-소제목 2 2 2 3 4" xfId="13633"/>
    <cellStyle name="설계서-소제목 2 2 2 4" xfId="13634"/>
    <cellStyle name="설계서-소제목 2 2 2 4 2" xfId="13635"/>
    <cellStyle name="설계서-소제목 2 2 2 4 2 2" xfId="13636"/>
    <cellStyle name="설계서-소제목 2 2 2 4 2 3" xfId="13637"/>
    <cellStyle name="설계서-소제목 2 2 2 4 3" xfId="13638"/>
    <cellStyle name="설계서-소제목 2 2 2 4 4" xfId="13639"/>
    <cellStyle name="설계서-소제목 2 2 2 5" xfId="13640"/>
    <cellStyle name="설계서-소제목 2 2 2 5 2" xfId="13641"/>
    <cellStyle name="설계서-소제목 2 2 2 5 2 2" xfId="13642"/>
    <cellStyle name="설계서-소제목 2 2 2 5 2 3" xfId="13643"/>
    <cellStyle name="설계서-소제목 2 2 2 5 3" xfId="13644"/>
    <cellStyle name="설계서-소제목 2 2 2 5 4" xfId="13645"/>
    <cellStyle name="설계서-소제목 2 2 2 6" xfId="13646"/>
    <cellStyle name="설계서-소제목 2 2 2 6 2" xfId="13647"/>
    <cellStyle name="설계서-소제목 2 2 2 6 3" xfId="13648"/>
    <cellStyle name="설계서-소제목 2 2 2 7" xfId="13649"/>
    <cellStyle name="설계서-소제목 2 2 2 8" xfId="13650"/>
    <cellStyle name="설계서-소제목 2 3" xfId="13651"/>
    <cellStyle name="설계서-소제목 2 3 2" xfId="13652"/>
    <cellStyle name="설계서-소제목 2 3 2 2" xfId="13653"/>
    <cellStyle name="설계서-소제목 2 3 2 2 2" xfId="13654"/>
    <cellStyle name="설계서-소제목 2 3 2 2 2 2" xfId="13655"/>
    <cellStyle name="설계서-소제목 2 3 2 2 2 3" xfId="13656"/>
    <cellStyle name="설계서-소제목 2 3 2 2 3" xfId="13657"/>
    <cellStyle name="설계서-소제목 2 3 2 2 4" xfId="13658"/>
    <cellStyle name="설계서-소제목 2 3 2 3" xfId="13659"/>
    <cellStyle name="설계서-소제목 2 3 2 3 2" xfId="13660"/>
    <cellStyle name="설계서-소제목 2 3 2 3 2 2" xfId="13661"/>
    <cellStyle name="설계서-소제목 2 3 2 3 2 3" xfId="13662"/>
    <cellStyle name="설계서-소제목 2 3 2 3 3" xfId="13663"/>
    <cellStyle name="설계서-소제목 2 3 2 3 4" xfId="13664"/>
    <cellStyle name="설계서-소제목 2 3 2 4" xfId="13665"/>
    <cellStyle name="설계서-소제목 2 3 2 4 2" xfId="13666"/>
    <cellStyle name="설계서-소제목 2 3 2 4 2 2" xfId="13667"/>
    <cellStyle name="설계서-소제목 2 3 2 4 2 3" xfId="13668"/>
    <cellStyle name="설계서-소제목 2 3 2 4 3" xfId="13669"/>
    <cellStyle name="설계서-소제목 2 3 2 4 4" xfId="13670"/>
    <cellStyle name="설계서-소제목 2 3 2 5" xfId="13671"/>
    <cellStyle name="설계서-소제목 2 3 2 5 2" xfId="13672"/>
    <cellStyle name="설계서-소제목 2 3 2 5 2 2" xfId="13673"/>
    <cellStyle name="설계서-소제목 2 3 2 5 2 3" xfId="13674"/>
    <cellStyle name="설계서-소제목 2 3 2 5 3" xfId="13675"/>
    <cellStyle name="설계서-소제목 2 3 2 5 4" xfId="13676"/>
    <cellStyle name="설계서-소제목 2 3 2 6" xfId="13677"/>
    <cellStyle name="설계서-소제목 2 3 2 6 2" xfId="13678"/>
    <cellStyle name="설계서-소제목 2 3 2 6 3" xfId="13679"/>
    <cellStyle name="설계서-소제목 2 3 2 7" xfId="13680"/>
    <cellStyle name="설계서-소제목 2 3 2 8" xfId="13681"/>
    <cellStyle name="설계서-소제목 2 3 3" xfId="13682"/>
    <cellStyle name="설계서-소제목 2 3 3 2" xfId="13683"/>
    <cellStyle name="설계서-소제목 2 3 3 2 2" xfId="13684"/>
    <cellStyle name="설계서-소제목 2 3 3 2 3" xfId="13685"/>
    <cellStyle name="설계서-소제목 2 3 3 3" xfId="13686"/>
    <cellStyle name="설계서-소제목 2 3 3 4" xfId="13687"/>
    <cellStyle name="설계서-소제목 2 3 4" xfId="13688"/>
    <cellStyle name="설계서-소제목 2 3 4 2" xfId="13689"/>
    <cellStyle name="설계서-소제목 2 3 4 2 2" xfId="13690"/>
    <cellStyle name="설계서-소제목 2 3 4 2 3" xfId="13691"/>
    <cellStyle name="설계서-소제목 2 3 4 3" xfId="13692"/>
    <cellStyle name="설계서-소제목 2 3 4 4" xfId="13693"/>
    <cellStyle name="설계서-소제목 2 3 5" xfId="13694"/>
    <cellStyle name="설계서-소제목 2 3 5 2" xfId="13695"/>
    <cellStyle name="설계서-소제목 2 3 5 2 2" xfId="13696"/>
    <cellStyle name="설계서-소제목 2 3 5 2 3" xfId="13697"/>
    <cellStyle name="설계서-소제목 2 3 5 3" xfId="13698"/>
    <cellStyle name="설계서-소제목 2 3 5 4" xfId="13699"/>
    <cellStyle name="설계서-소제목 2 3 6" xfId="13700"/>
    <cellStyle name="설계서-소제목 2 3 6 2" xfId="13701"/>
    <cellStyle name="설계서-소제목 2 3 6 2 2" xfId="13702"/>
    <cellStyle name="설계서-소제목 2 3 6 2 3" xfId="13703"/>
    <cellStyle name="설계서-소제목 2 3 6 3" xfId="13704"/>
    <cellStyle name="설계서-소제목 2 3 6 4" xfId="13705"/>
    <cellStyle name="설계서-소제목 2 3 7" xfId="13706"/>
    <cellStyle name="설계서-소제목 2 3 7 2" xfId="13707"/>
    <cellStyle name="설계서-소제목 2 3 7 3" xfId="13708"/>
    <cellStyle name="설계서-소제목 2 3 8" xfId="13709"/>
    <cellStyle name="설계서-소제목 2 3 9" xfId="13710"/>
    <cellStyle name="설계서-소제목 2 4" xfId="13711"/>
    <cellStyle name="설계서-소제목 2 4 2" xfId="13712"/>
    <cellStyle name="설계서-소제목 2 4 2 2" xfId="13713"/>
    <cellStyle name="설계서-소제목 2 4 2 3" xfId="13714"/>
    <cellStyle name="설계서-소제목 2 4 3" xfId="13715"/>
    <cellStyle name="설계서-소제목 2 4 4" xfId="13716"/>
    <cellStyle name="설계서-소제목 2 5" xfId="13717"/>
    <cellStyle name="설계서-소제목 2 5 2" xfId="13718"/>
    <cellStyle name="설계서-소제목 2 5 2 2" xfId="13719"/>
    <cellStyle name="설계서-소제목 2 5 2 3" xfId="13720"/>
    <cellStyle name="설계서-소제목 2 5 3" xfId="13721"/>
    <cellStyle name="설계서-소제목 2 5 4" xfId="13722"/>
    <cellStyle name="설계서-소제목 3" xfId="13723"/>
    <cellStyle name="설계서-소제목 3 2" xfId="13724"/>
    <cellStyle name="설계서-소제목 3 2 2" xfId="13725"/>
    <cellStyle name="설계서-소제목 3 2 2 2" xfId="13726"/>
    <cellStyle name="설계서-소제목 3 2 2 2 2" xfId="13727"/>
    <cellStyle name="설계서-소제목 3 2 2 2 2 2" xfId="13728"/>
    <cellStyle name="설계서-소제목 3 2 2 2 2 3" xfId="13729"/>
    <cellStyle name="설계서-소제목 3 2 2 2 3" xfId="13730"/>
    <cellStyle name="설계서-소제목 3 2 2 2 4" xfId="13731"/>
    <cellStyle name="설계서-소제목 3 2 2 3" xfId="13732"/>
    <cellStyle name="설계서-소제목 3 2 2 3 2" xfId="13733"/>
    <cellStyle name="설계서-소제목 3 2 2 3 2 2" xfId="13734"/>
    <cellStyle name="설계서-소제목 3 2 2 3 2 3" xfId="13735"/>
    <cellStyle name="설계서-소제목 3 2 2 3 3" xfId="13736"/>
    <cellStyle name="설계서-소제목 3 2 2 3 4" xfId="13737"/>
    <cellStyle name="설계서-소제목 3 2 2 4" xfId="13738"/>
    <cellStyle name="설계서-소제목 3 2 2 4 2" xfId="13739"/>
    <cellStyle name="설계서-소제목 3 2 2 4 2 2" xfId="13740"/>
    <cellStyle name="설계서-소제목 3 2 2 4 2 3" xfId="13741"/>
    <cellStyle name="설계서-소제목 3 2 2 4 3" xfId="13742"/>
    <cellStyle name="설계서-소제목 3 2 2 4 4" xfId="13743"/>
    <cellStyle name="설계서-소제목 3 2 2 5" xfId="13744"/>
    <cellStyle name="설계서-소제목 3 2 2 5 2" xfId="13745"/>
    <cellStyle name="설계서-소제목 3 2 2 5 2 2" xfId="13746"/>
    <cellStyle name="설계서-소제목 3 2 2 5 2 3" xfId="13747"/>
    <cellStyle name="설계서-소제목 3 2 2 5 3" xfId="13748"/>
    <cellStyle name="설계서-소제목 3 2 2 5 4" xfId="13749"/>
    <cellStyle name="설계서-소제목 3 2 2 6" xfId="13750"/>
    <cellStyle name="설계서-소제목 3 2 2 6 2" xfId="13751"/>
    <cellStyle name="설계서-소제목 3 2 2 6 3" xfId="13752"/>
    <cellStyle name="설계서-소제목 3 2 2 7" xfId="13753"/>
    <cellStyle name="설계서-소제목 3 2 2 8" xfId="13754"/>
    <cellStyle name="설계서-소제목 3 3" xfId="13755"/>
    <cellStyle name="설계서-소제목 3 3 2" xfId="13756"/>
    <cellStyle name="설계서-소제목 3 3 2 2" xfId="13757"/>
    <cellStyle name="설계서-소제목 3 3 2 2 2" xfId="13758"/>
    <cellStyle name="설계서-소제목 3 3 2 2 2 2" xfId="13759"/>
    <cellStyle name="설계서-소제목 3 3 2 2 2 3" xfId="13760"/>
    <cellStyle name="설계서-소제목 3 3 2 2 3" xfId="13761"/>
    <cellStyle name="설계서-소제목 3 3 2 2 4" xfId="13762"/>
    <cellStyle name="설계서-소제목 3 3 2 3" xfId="13763"/>
    <cellStyle name="설계서-소제목 3 3 2 3 2" xfId="13764"/>
    <cellStyle name="설계서-소제목 3 3 2 3 2 2" xfId="13765"/>
    <cellStyle name="설계서-소제목 3 3 2 3 2 3" xfId="13766"/>
    <cellStyle name="설계서-소제목 3 3 2 3 3" xfId="13767"/>
    <cellStyle name="설계서-소제목 3 3 2 3 4" xfId="13768"/>
    <cellStyle name="설계서-소제목 3 3 2 4" xfId="13769"/>
    <cellStyle name="설계서-소제목 3 3 2 4 2" xfId="13770"/>
    <cellStyle name="설계서-소제목 3 3 2 4 2 2" xfId="13771"/>
    <cellStyle name="설계서-소제목 3 3 2 4 2 3" xfId="13772"/>
    <cellStyle name="설계서-소제목 3 3 2 4 3" xfId="13773"/>
    <cellStyle name="설계서-소제목 3 3 2 4 4" xfId="13774"/>
    <cellStyle name="설계서-소제목 3 3 2 5" xfId="13775"/>
    <cellStyle name="설계서-소제목 3 3 2 5 2" xfId="13776"/>
    <cellStyle name="설계서-소제목 3 3 2 5 2 2" xfId="13777"/>
    <cellStyle name="설계서-소제목 3 3 2 5 2 3" xfId="13778"/>
    <cellStyle name="설계서-소제목 3 3 2 5 3" xfId="13779"/>
    <cellStyle name="설계서-소제목 3 3 2 5 4" xfId="13780"/>
    <cellStyle name="설계서-소제목 3 3 2 6" xfId="13781"/>
    <cellStyle name="설계서-소제목 3 3 2 6 2" xfId="13782"/>
    <cellStyle name="설계서-소제목 3 3 2 6 3" xfId="13783"/>
    <cellStyle name="설계서-소제목 3 3 2 7" xfId="13784"/>
    <cellStyle name="설계서-소제목 3 3 2 8" xfId="13785"/>
    <cellStyle name="설계서-소제목 3 3 3" xfId="13786"/>
    <cellStyle name="설계서-소제목 3 3 3 2" xfId="13787"/>
    <cellStyle name="설계서-소제목 3 3 3 2 2" xfId="13788"/>
    <cellStyle name="설계서-소제목 3 3 3 2 3" xfId="13789"/>
    <cellStyle name="설계서-소제목 3 3 3 3" xfId="13790"/>
    <cellStyle name="설계서-소제목 3 3 3 4" xfId="13791"/>
    <cellStyle name="설계서-소제목 3 3 4" xfId="13792"/>
    <cellStyle name="설계서-소제목 3 3 4 2" xfId="13793"/>
    <cellStyle name="설계서-소제목 3 3 4 2 2" xfId="13794"/>
    <cellStyle name="설계서-소제목 3 3 4 2 3" xfId="13795"/>
    <cellStyle name="설계서-소제목 3 3 4 3" xfId="13796"/>
    <cellStyle name="설계서-소제목 3 3 4 4" xfId="13797"/>
    <cellStyle name="설계서-소제목 3 3 5" xfId="13798"/>
    <cellStyle name="설계서-소제목 3 3 5 2" xfId="13799"/>
    <cellStyle name="설계서-소제목 3 3 5 2 2" xfId="13800"/>
    <cellStyle name="설계서-소제목 3 3 5 2 3" xfId="13801"/>
    <cellStyle name="설계서-소제목 3 3 5 3" xfId="13802"/>
    <cellStyle name="설계서-소제목 3 3 5 4" xfId="13803"/>
    <cellStyle name="설계서-소제목 3 3 6" xfId="13804"/>
    <cellStyle name="설계서-소제목 3 3 6 2" xfId="13805"/>
    <cellStyle name="설계서-소제목 3 3 6 2 2" xfId="13806"/>
    <cellStyle name="설계서-소제목 3 3 6 2 3" xfId="13807"/>
    <cellStyle name="설계서-소제목 3 3 6 3" xfId="13808"/>
    <cellStyle name="설계서-소제목 3 3 6 4" xfId="13809"/>
    <cellStyle name="설계서-소제목 3 3 7" xfId="13810"/>
    <cellStyle name="설계서-소제목 3 3 7 2" xfId="13811"/>
    <cellStyle name="설계서-소제목 3 3 7 3" xfId="13812"/>
    <cellStyle name="설계서-소제목 3 3 8" xfId="13813"/>
    <cellStyle name="설계서-소제목 3 3 9" xfId="13814"/>
    <cellStyle name="설계서-소제목 3 4" xfId="13815"/>
    <cellStyle name="설계서-소제목 3 4 2" xfId="13816"/>
    <cellStyle name="설계서-소제목 3 4 2 2" xfId="13817"/>
    <cellStyle name="설계서-소제목 3 4 2 3" xfId="13818"/>
    <cellStyle name="설계서-소제목 3 4 3" xfId="13819"/>
    <cellStyle name="설계서-소제목 3 4 4" xfId="13820"/>
    <cellStyle name="설계서-소제목 3 5" xfId="13821"/>
    <cellStyle name="설계서-소제목 3 5 2" xfId="13822"/>
    <cellStyle name="설계서-소제목 3 5 2 2" xfId="13823"/>
    <cellStyle name="설계서-소제목 3 5 2 3" xfId="13824"/>
    <cellStyle name="설계서-소제목 3 5 3" xfId="13825"/>
    <cellStyle name="설계서-소제목 3 5 4" xfId="13826"/>
    <cellStyle name="설계서-타이틀" xfId="13827"/>
    <cellStyle name="설계서-항목" xfId="13828"/>
    <cellStyle name="성명" xfId="13829"/>
    <cellStyle name="소수" xfId="13830"/>
    <cellStyle name="소수3" xfId="13831"/>
    <cellStyle name="소수4" xfId="13832"/>
    <cellStyle name="소수점" xfId="13833"/>
    <cellStyle name="소수점1" xfId="13834"/>
    <cellStyle name="소숫점0" xfId="13835"/>
    <cellStyle name="소숫점3" xfId="13836"/>
    <cellStyle name="수당" xfId="13837"/>
    <cellStyle name="수당2" xfId="13838"/>
    <cellStyle name="수량" xfId="13839"/>
    <cellStyle name="수량1" xfId="13840"/>
    <cellStyle name="수량산출" xfId="13841"/>
    <cellStyle name="수목명" xfId="13842"/>
    <cellStyle name="수산" xfId="13843"/>
    <cellStyle name="숫자" xfId="13844"/>
    <cellStyle name="숫자(R)" xfId="13845"/>
    <cellStyle name="숫자_03 구조물공" xfId="13846"/>
    <cellStyle name="숫자1" xfId="13847"/>
    <cellStyle name="숫자3" xfId="13848"/>
    <cellStyle name="숫자3R" xfId="13849"/>
    <cellStyle name="숫자3자리" xfId="13850"/>
    <cellStyle name="쉼표 [0]" xfId="2" builtinId="6"/>
    <cellStyle name="쉼표 [0] 11" xfId="13851"/>
    <cellStyle name="쉼표 [0] 2" xfId="13852"/>
    <cellStyle name="쉼표 [0] 2 2" xfId="13853"/>
    <cellStyle name="쉼표 [0] 2 2 2" xfId="13854"/>
    <cellStyle name="쉼표 [0] 2 2 2 2" xfId="13855"/>
    <cellStyle name="쉼표 [0] 2 2 3" xfId="13856"/>
    <cellStyle name="쉼표 [0] 2 3" xfId="13857"/>
    <cellStyle name="쉼표 [0] 2 3 2" xfId="13858"/>
    <cellStyle name="쉼표 [0] 2 4" xfId="13859"/>
    <cellStyle name="쉼표 [0] 2 5" xfId="13860"/>
    <cellStyle name="쉼표 [0] 21" xfId="13861"/>
    <cellStyle name="쉼표 [0] 3" xfId="13862"/>
    <cellStyle name="쉼표 [0] 3 2" xfId="13863"/>
    <cellStyle name="쉼표 [0] 3 3" xfId="13864"/>
    <cellStyle name="쉼표 [0] 4" xfId="13865"/>
    <cellStyle name="쉼표 [0] 4 2" xfId="13866"/>
    <cellStyle name="쉼표 [0] 45" xfId="13867"/>
    <cellStyle name="쉼표 [0] 5" xfId="13868"/>
    <cellStyle name="쉼표 [0] 5 2" xfId="13869"/>
    <cellStyle name="쉼표 [0] 5 2 2" xfId="13870"/>
    <cellStyle name="쉼표 [0] 5 3" xfId="13871"/>
    <cellStyle name="쉼표 [0] 5 3 2" xfId="13872"/>
    <cellStyle name="쉼표 [0] 5 4" xfId="13873"/>
    <cellStyle name="쉼표 [0] 6" xfId="13874"/>
    <cellStyle name="쉼표 [0] 6 5" xfId="13875"/>
    <cellStyle name="쉼표 [0] 7" xfId="13876"/>
    <cellStyle name="쉼표 [0] 7 2" xfId="13877"/>
    <cellStyle name="쉼표 [0] 8" xfId="13878"/>
    <cellStyle name="쉼표 [0] 8 2" xfId="13879"/>
    <cellStyle name="쉼표 [0] 9" xfId="13880"/>
    <cellStyle name="쉼표 2" xfId="13881"/>
    <cellStyle name="쉼표 2 2" xfId="13882"/>
    <cellStyle name="스타일 1" xfId="13883"/>
    <cellStyle name="스타일 1 2" xfId="13884"/>
    <cellStyle name="스타일 1 3" xfId="13885"/>
    <cellStyle name="스타일 10" xfId="13886"/>
    <cellStyle name="스타일 100" xfId="13887"/>
    <cellStyle name="스타일 101" xfId="13888"/>
    <cellStyle name="스타일 102" xfId="13889"/>
    <cellStyle name="스타일 103" xfId="13890"/>
    <cellStyle name="스타일 104" xfId="13891"/>
    <cellStyle name="스타일 105" xfId="13892"/>
    <cellStyle name="스타일 106" xfId="13893"/>
    <cellStyle name="스타일 107" xfId="13894"/>
    <cellStyle name="스타일 108" xfId="13895"/>
    <cellStyle name="스타일 109" xfId="13896"/>
    <cellStyle name="스타일 11" xfId="13897"/>
    <cellStyle name="스타일 110" xfId="13898"/>
    <cellStyle name="스타일 111" xfId="13899"/>
    <cellStyle name="스타일 112" xfId="13900"/>
    <cellStyle name="스타일 113" xfId="13901"/>
    <cellStyle name="스타일 114" xfId="13902"/>
    <cellStyle name="스타일 115" xfId="13903"/>
    <cellStyle name="스타일 116" xfId="13904"/>
    <cellStyle name="스타일 117" xfId="13905"/>
    <cellStyle name="스타일 118" xfId="13906"/>
    <cellStyle name="스타일 119" xfId="13907"/>
    <cellStyle name="스타일 12" xfId="13908"/>
    <cellStyle name="스타일 120" xfId="13909"/>
    <cellStyle name="스타일 121" xfId="13910"/>
    <cellStyle name="스타일 122" xfId="13911"/>
    <cellStyle name="스타일 123" xfId="13912"/>
    <cellStyle name="스타일 124" xfId="13913"/>
    <cellStyle name="스타일 125" xfId="13914"/>
    <cellStyle name="스타일 126" xfId="13915"/>
    <cellStyle name="스타일 127" xfId="13916"/>
    <cellStyle name="스타일 128" xfId="13917"/>
    <cellStyle name="스타일 129" xfId="13918"/>
    <cellStyle name="스타일 13" xfId="13919"/>
    <cellStyle name="스타일 130" xfId="13920"/>
    <cellStyle name="스타일 131" xfId="13921"/>
    <cellStyle name="스타일 132" xfId="13922"/>
    <cellStyle name="스타일 133" xfId="13923"/>
    <cellStyle name="스타일 134" xfId="13924"/>
    <cellStyle name="스타일 135" xfId="13925"/>
    <cellStyle name="스타일 136" xfId="13926"/>
    <cellStyle name="스타일 137" xfId="13927"/>
    <cellStyle name="스타일 138" xfId="13928"/>
    <cellStyle name="스타일 139" xfId="13929"/>
    <cellStyle name="스타일 14" xfId="13930"/>
    <cellStyle name="스타일 140" xfId="13931"/>
    <cellStyle name="스타일 141" xfId="13932"/>
    <cellStyle name="스타일 142" xfId="13933"/>
    <cellStyle name="스타일 143" xfId="13934"/>
    <cellStyle name="스타일 144" xfId="13935"/>
    <cellStyle name="스타일 145" xfId="13936"/>
    <cellStyle name="스타일 146" xfId="13937"/>
    <cellStyle name="스타일 147" xfId="13938"/>
    <cellStyle name="스타일 148" xfId="13939"/>
    <cellStyle name="스타일 149" xfId="13940"/>
    <cellStyle name="스타일 15" xfId="13941"/>
    <cellStyle name="스타일 150" xfId="13942"/>
    <cellStyle name="스타일 151" xfId="13943"/>
    <cellStyle name="스타일 152" xfId="13944"/>
    <cellStyle name="스타일 153" xfId="13945"/>
    <cellStyle name="스타일 154" xfId="13946"/>
    <cellStyle name="스타일 155" xfId="13947"/>
    <cellStyle name="스타일 156" xfId="13948"/>
    <cellStyle name="스타일 157" xfId="13949"/>
    <cellStyle name="스타일 158" xfId="13950"/>
    <cellStyle name="스타일 159" xfId="13951"/>
    <cellStyle name="스타일 16" xfId="13952"/>
    <cellStyle name="스타일 160" xfId="13953"/>
    <cellStyle name="스타일 161" xfId="13954"/>
    <cellStyle name="스타일 162" xfId="13955"/>
    <cellStyle name="스타일 163" xfId="13956"/>
    <cellStyle name="스타일 164" xfId="13957"/>
    <cellStyle name="스타일 165" xfId="13958"/>
    <cellStyle name="스타일 166" xfId="13959"/>
    <cellStyle name="스타일 167" xfId="13960"/>
    <cellStyle name="스타일 168" xfId="13961"/>
    <cellStyle name="스타일 169" xfId="13962"/>
    <cellStyle name="스타일 17" xfId="13963"/>
    <cellStyle name="스타일 170" xfId="13964"/>
    <cellStyle name="스타일 171" xfId="13965"/>
    <cellStyle name="스타일 172" xfId="13966"/>
    <cellStyle name="스타일 173" xfId="13967"/>
    <cellStyle name="스타일 174" xfId="13968"/>
    <cellStyle name="스타일 175" xfId="13969"/>
    <cellStyle name="스타일 176" xfId="13970"/>
    <cellStyle name="스타일 177" xfId="13971"/>
    <cellStyle name="스타일 178" xfId="13972"/>
    <cellStyle name="스타일 179" xfId="13973"/>
    <cellStyle name="스타일 18" xfId="13974"/>
    <cellStyle name="스타일 180" xfId="13975"/>
    <cellStyle name="스타일 181" xfId="13976"/>
    <cellStyle name="스타일 182" xfId="13977"/>
    <cellStyle name="스타일 183" xfId="13978"/>
    <cellStyle name="스타일 184" xfId="13979"/>
    <cellStyle name="스타일 185" xfId="13980"/>
    <cellStyle name="스타일 186" xfId="13981"/>
    <cellStyle name="스타일 187" xfId="13982"/>
    <cellStyle name="스타일 188" xfId="13983"/>
    <cellStyle name="스타일 189" xfId="13984"/>
    <cellStyle name="스타일 19" xfId="13985"/>
    <cellStyle name="스타일 190" xfId="13986"/>
    <cellStyle name="스타일 191" xfId="13987"/>
    <cellStyle name="스타일 192" xfId="13988"/>
    <cellStyle name="스타일 193" xfId="13989"/>
    <cellStyle name="스타일 194" xfId="13990"/>
    <cellStyle name="스타일 195" xfId="13991"/>
    <cellStyle name="스타일 196" xfId="13992"/>
    <cellStyle name="스타일 197" xfId="13993"/>
    <cellStyle name="스타일 198" xfId="13994"/>
    <cellStyle name="스타일 199" xfId="13995"/>
    <cellStyle name="스타일 2" xfId="13996"/>
    <cellStyle name="스타일 20" xfId="13997"/>
    <cellStyle name="스타일 200" xfId="13998"/>
    <cellStyle name="스타일 201" xfId="13999"/>
    <cellStyle name="스타일 202" xfId="14000"/>
    <cellStyle name="스타일 203" xfId="14001"/>
    <cellStyle name="스타일 204" xfId="14002"/>
    <cellStyle name="스타일 205" xfId="14003"/>
    <cellStyle name="스타일 206" xfId="14004"/>
    <cellStyle name="스타일 207" xfId="14005"/>
    <cellStyle name="스타일 208" xfId="14006"/>
    <cellStyle name="스타일 209" xfId="14007"/>
    <cellStyle name="스타일 21" xfId="14008"/>
    <cellStyle name="스타일 210" xfId="14009"/>
    <cellStyle name="스타일 211" xfId="14010"/>
    <cellStyle name="스타일 212" xfId="14011"/>
    <cellStyle name="스타일 213" xfId="14012"/>
    <cellStyle name="스타일 214" xfId="14013"/>
    <cellStyle name="스타일 215" xfId="14014"/>
    <cellStyle name="스타일 216" xfId="14015"/>
    <cellStyle name="스타일 217" xfId="14016"/>
    <cellStyle name="스타일 218" xfId="14017"/>
    <cellStyle name="스타일 219" xfId="14018"/>
    <cellStyle name="스타일 22" xfId="14019"/>
    <cellStyle name="스타일 220" xfId="14020"/>
    <cellStyle name="스타일 221" xfId="14021"/>
    <cellStyle name="스타일 222" xfId="14022"/>
    <cellStyle name="스타일 223" xfId="14023"/>
    <cellStyle name="스타일 224" xfId="14024"/>
    <cellStyle name="스타일 225" xfId="14025"/>
    <cellStyle name="스타일 226" xfId="14026"/>
    <cellStyle name="스타일 227" xfId="14027"/>
    <cellStyle name="스타일 228" xfId="14028"/>
    <cellStyle name="스타일 229" xfId="14029"/>
    <cellStyle name="스타일 23" xfId="14030"/>
    <cellStyle name="스타일 230" xfId="14031"/>
    <cellStyle name="스타일 231" xfId="14032"/>
    <cellStyle name="스타일 232" xfId="14033"/>
    <cellStyle name="스타일 233" xfId="14034"/>
    <cellStyle name="스타일 234" xfId="14035"/>
    <cellStyle name="스타일 235" xfId="14036"/>
    <cellStyle name="스타일 236" xfId="14037"/>
    <cellStyle name="스타일 237" xfId="14038"/>
    <cellStyle name="스타일 238" xfId="14039"/>
    <cellStyle name="스타일 239" xfId="14040"/>
    <cellStyle name="스타일 24" xfId="14041"/>
    <cellStyle name="스타일 240" xfId="14042"/>
    <cellStyle name="스타일 241" xfId="14043"/>
    <cellStyle name="스타일 242" xfId="14044"/>
    <cellStyle name="스타일 243" xfId="14045"/>
    <cellStyle name="스타일 244" xfId="14046"/>
    <cellStyle name="스타일 245" xfId="14047"/>
    <cellStyle name="스타일 246" xfId="14048"/>
    <cellStyle name="스타일 247" xfId="14049"/>
    <cellStyle name="스타일 248" xfId="14050"/>
    <cellStyle name="스타일 249" xfId="14051"/>
    <cellStyle name="스타일 25" xfId="14052"/>
    <cellStyle name="스타일 250" xfId="14053"/>
    <cellStyle name="스타일 251" xfId="14054"/>
    <cellStyle name="스타일 252" xfId="14055"/>
    <cellStyle name="스타일 253" xfId="14056"/>
    <cellStyle name="스타일 254" xfId="14057"/>
    <cellStyle name="스타일 255" xfId="14058"/>
    <cellStyle name="스타일 26" xfId="14059"/>
    <cellStyle name="스타일 27" xfId="14060"/>
    <cellStyle name="스타일 28" xfId="14061"/>
    <cellStyle name="스타일 29" xfId="14062"/>
    <cellStyle name="스타일 3" xfId="14063"/>
    <cellStyle name="스타일 30" xfId="14064"/>
    <cellStyle name="스타일 31" xfId="14065"/>
    <cellStyle name="스타일 32" xfId="14066"/>
    <cellStyle name="스타일 33" xfId="14067"/>
    <cellStyle name="스타일 34" xfId="14068"/>
    <cellStyle name="스타일 35" xfId="14069"/>
    <cellStyle name="스타일 36" xfId="14070"/>
    <cellStyle name="스타일 37" xfId="14071"/>
    <cellStyle name="스타일 38" xfId="14072"/>
    <cellStyle name="스타일 39" xfId="14073"/>
    <cellStyle name="스타일 4" xfId="14074"/>
    <cellStyle name="스타일 40" xfId="14075"/>
    <cellStyle name="스타일 41" xfId="14076"/>
    <cellStyle name="스타일 42" xfId="14077"/>
    <cellStyle name="스타일 43" xfId="14078"/>
    <cellStyle name="스타일 44" xfId="14079"/>
    <cellStyle name="스타일 45" xfId="14080"/>
    <cellStyle name="스타일 46" xfId="14081"/>
    <cellStyle name="스타일 47" xfId="14082"/>
    <cellStyle name="스타일 48" xfId="14083"/>
    <cellStyle name="스타일 49" xfId="14084"/>
    <cellStyle name="스타일 5" xfId="14085"/>
    <cellStyle name="스타일 50" xfId="14086"/>
    <cellStyle name="스타일 51" xfId="14087"/>
    <cellStyle name="스타일 52" xfId="14088"/>
    <cellStyle name="스타일 53" xfId="14089"/>
    <cellStyle name="스타일 54" xfId="14090"/>
    <cellStyle name="스타일 55" xfId="14091"/>
    <cellStyle name="스타일 56" xfId="14092"/>
    <cellStyle name="스타일 57" xfId="14093"/>
    <cellStyle name="스타일 58" xfId="14094"/>
    <cellStyle name="스타일 59" xfId="14095"/>
    <cellStyle name="스타일 6" xfId="14096"/>
    <cellStyle name="스타일 60" xfId="14097"/>
    <cellStyle name="스타일 61" xfId="14098"/>
    <cellStyle name="스타일 62" xfId="14099"/>
    <cellStyle name="스타일 63" xfId="14100"/>
    <cellStyle name="스타일 64" xfId="14101"/>
    <cellStyle name="스타일 65" xfId="14102"/>
    <cellStyle name="스타일 66" xfId="14103"/>
    <cellStyle name="스타일 67" xfId="14104"/>
    <cellStyle name="스타일 68" xfId="14105"/>
    <cellStyle name="스타일 69" xfId="14106"/>
    <cellStyle name="스타일 7" xfId="14107"/>
    <cellStyle name="스타일 70" xfId="14108"/>
    <cellStyle name="스타일 71" xfId="14109"/>
    <cellStyle name="스타일 72" xfId="14110"/>
    <cellStyle name="스타일 73" xfId="14111"/>
    <cellStyle name="스타일 74" xfId="14112"/>
    <cellStyle name="스타일 75" xfId="14113"/>
    <cellStyle name="스타일 76" xfId="14114"/>
    <cellStyle name="스타일 77" xfId="14115"/>
    <cellStyle name="스타일 78" xfId="14116"/>
    <cellStyle name="스타일 79" xfId="14117"/>
    <cellStyle name="스타일 8" xfId="14118"/>
    <cellStyle name="스타일 80" xfId="14119"/>
    <cellStyle name="스타일 81" xfId="14120"/>
    <cellStyle name="스타일 82" xfId="14121"/>
    <cellStyle name="스타일 83" xfId="14122"/>
    <cellStyle name="스타일 84" xfId="14123"/>
    <cellStyle name="스타일 85" xfId="14124"/>
    <cellStyle name="스타일 86" xfId="14125"/>
    <cellStyle name="스타일 87" xfId="14126"/>
    <cellStyle name="스타일 88" xfId="14127"/>
    <cellStyle name="스타일 89" xfId="14128"/>
    <cellStyle name="스타일 9" xfId="14129"/>
    <cellStyle name="스타일 90" xfId="14130"/>
    <cellStyle name="스타일 91" xfId="14131"/>
    <cellStyle name="스타일 92" xfId="14132"/>
    <cellStyle name="스타일 93" xfId="14133"/>
    <cellStyle name="스타일 94" xfId="14134"/>
    <cellStyle name="스타일 95" xfId="14135"/>
    <cellStyle name="스타일 96" xfId="14136"/>
    <cellStyle name="스타일 97" xfId="14137"/>
    <cellStyle name="스타일 98" xfId="14138"/>
    <cellStyle name="스타일 99" xfId="14139"/>
    <cellStyle name="안건회계법인" xfId="14140"/>
    <cellStyle name="열어본 하이퍼링크" xfId="14141"/>
    <cellStyle name="옛체" xfId="14142"/>
    <cellStyle name="왼쪽2" xfId="14143"/>
    <cellStyle name="왼쪽2 2" xfId="14144"/>
    <cellStyle name="우괄호_박심배수구조물공" xfId="14145"/>
    <cellStyle name="우측양괄호" xfId="14146"/>
    <cellStyle name="원" xfId="14147"/>
    <cellStyle name="원_0008금감원통합감독검사정보시스템" xfId="14148"/>
    <cellStyle name="원_0009김포공항LED교체공사(광일)" xfId="14149"/>
    <cellStyle name="원_0009김포공항LED교체공사(광일)_1. 경북염색조합" xfId="14150"/>
    <cellStyle name="원_0009김포공항LED교체공사(광일)_1. 경북염색조합123" xfId="14151"/>
    <cellStyle name="원_0009김포공항LED교체공사(광일)_1. 노면결빙감지설비(화흥-매립식-A-최종)" xfId="14152"/>
    <cellStyle name="원_0009김포공항LED교체공사(광일)_1. 전시물" xfId="14153"/>
    <cellStyle name="원_0009김포공항LED교체공사(광일)_10-1. 의장(영상관)" xfId="14154"/>
    <cellStyle name="원_0009김포공항LED교체공사(광일)_D.보라산업" xfId="14155"/>
    <cellStyle name="원_0009김포공항LED교체공사(광일)_강원지역본부(2006년_060109)" xfId="14156"/>
    <cellStyle name="원_0009김포공항LED교체공사(광일)_경남지역본부-" xfId="14157"/>
    <cellStyle name="원_0009김포공항LED교체공사(광일)_경북지역본부-" xfId="14158"/>
    <cellStyle name="원_0009김포공항LED교체공사(광일)_수입원가계산서(앤화)" xfId="14159"/>
    <cellStyle name="원_0009김포공항LED교체공사(광일)_신·재생에너지홍보관 전시물제작(전시조합)" xfId="14160"/>
    <cellStyle name="원_0009김포공항LED교체공사(광일)_중부지역본부-" xfId="14161"/>
    <cellStyle name="원_0009김포공항LED교체공사(광일)_축중기제조" xfId="14162"/>
    <cellStyle name="원_0009김포공항LED교체공사(광일)_충청지역본부-" xfId="14163"/>
    <cellStyle name="원_0009김포공항LED교체공사(광일)_통행료면탈방지시스템(최종)" xfId="14164"/>
    <cellStyle name="원_0009김포공항LED교체공사(광일)_호남지역본부-" xfId="14165"/>
    <cellStyle name="원_0011KIST소각설비제작설치" xfId="14166"/>
    <cellStyle name="원_0011KIST소각설비제작설치_1. 경북염색조합" xfId="14167"/>
    <cellStyle name="원_0011KIST소각설비제작설치_1. 경북염색조합123" xfId="14168"/>
    <cellStyle name="원_0011KIST소각설비제작설치_1. 노면결빙감지설비(화흥-매립식-A-최종)" xfId="14169"/>
    <cellStyle name="원_0011KIST소각설비제작설치_1. 전시물" xfId="14170"/>
    <cellStyle name="원_0011KIST소각설비제작설치_10-1. 의장(영상관)" xfId="14171"/>
    <cellStyle name="원_0011KIST소각설비제작설치_D.보라산업" xfId="14172"/>
    <cellStyle name="원_0011KIST소각설비제작설치_강원지역본부(2006년_060109)" xfId="14173"/>
    <cellStyle name="원_0011KIST소각설비제작설치_경남지역본부-" xfId="14174"/>
    <cellStyle name="원_0011KIST소각설비제작설치_경북지역본부-" xfId="14175"/>
    <cellStyle name="원_0011KIST소각설비제작설치_수입원가계산서(앤화)" xfId="14176"/>
    <cellStyle name="원_0011KIST소각설비제작설치_신·재생에너지홍보관 전시물제작(전시조합)" xfId="14177"/>
    <cellStyle name="원_0011KIST소각설비제작설치_중부지역본부-" xfId="14178"/>
    <cellStyle name="원_0011KIST소각설비제작설치_축중기제조" xfId="14179"/>
    <cellStyle name="원_0011KIST소각설비제작설치_충청지역본부-" xfId="14180"/>
    <cellStyle name="원_0011KIST소각설비제작설치_통행료면탈방지시스템(최종)" xfId="14181"/>
    <cellStyle name="원_0011KIST소각설비제작설치_호남지역본부-" xfId="14182"/>
    <cellStyle name="원_0011긴급전화기정산(99년형광일)" xfId="14183"/>
    <cellStyle name="원_0011긴급전화기정산(99년형광일)_1. 경북염색조합" xfId="14184"/>
    <cellStyle name="원_0011긴급전화기정산(99년형광일)_1. 경북염색조합123" xfId="14185"/>
    <cellStyle name="원_0011긴급전화기정산(99년형광일)_1. 노면결빙감지설비(화흥-매립식-A-최종)" xfId="14186"/>
    <cellStyle name="원_0011긴급전화기정산(99년형광일)_1. 전시물" xfId="14187"/>
    <cellStyle name="원_0011긴급전화기정산(99년형광일)_10-1. 의장(영상관)" xfId="14188"/>
    <cellStyle name="원_0011긴급전화기정산(99년형광일)_D.보라산업" xfId="14189"/>
    <cellStyle name="원_0011긴급전화기정산(99년형광일)_강원지역본부(2006년_060109)" xfId="14190"/>
    <cellStyle name="원_0011긴급전화기정산(99년형광일)_경남지역본부-" xfId="14191"/>
    <cellStyle name="원_0011긴급전화기정산(99년형광일)_경북지역본부-" xfId="14192"/>
    <cellStyle name="원_0011긴급전화기정산(99년형광일)_수입원가계산서(앤화)" xfId="14193"/>
    <cellStyle name="원_0011긴급전화기정산(99년형광일)_신·재생에너지홍보관 전시물제작(전시조합)" xfId="14194"/>
    <cellStyle name="원_0011긴급전화기정산(99년형광일)_중부지역본부-" xfId="14195"/>
    <cellStyle name="원_0011긴급전화기정산(99년형광일)_축중기제조" xfId="14196"/>
    <cellStyle name="원_0011긴급전화기정산(99년형광일)_충청지역본부-" xfId="14197"/>
    <cellStyle name="원_0011긴급전화기정산(99년형광일)_통행료면탈방지시스템(최종)" xfId="14198"/>
    <cellStyle name="원_0011긴급전화기정산(99년형광일)_호남지역본부-" xfId="14199"/>
    <cellStyle name="원_0011부산종합경기장전광판" xfId="14200"/>
    <cellStyle name="원_0011부산종합경기장전광판_1. 경북염색조합" xfId="14201"/>
    <cellStyle name="원_0011부산종합경기장전광판_1. 경북염색조합123" xfId="14202"/>
    <cellStyle name="원_0011부산종합경기장전광판_1. 노면결빙감지설비(화흥-매립식-A-최종)" xfId="14203"/>
    <cellStyle name="원_0011부산종합경기장전광판_1. 전시물" xfId="14204"/>
    <cellStyle name="원_0011부산종합경기장전광판_10-1. 의장(영상관)" xfId="14205"/>
    <cellStyle name="원_0011부산종합경기장전광판_D.보라산업" xfId="14206"/>
    <cellStyle name="원_0011부산종합경기장전광판_강원지역본부(2006년_060109)" xfId="14207"/>
    <cellStyle name="원_0011부산종합경기장전광판_경남지역본부-" xfId="14208"/>
    <cellStyle name="원_0011부산종합경기장전광판_경북지역본부-" xfId="14209"/>
    <cellStyle name="원_0011부산종합경기장전광판_수입원가계산서(앤화)" xfId="14210"/>
    <cellStyle name="원_0011부산종합경기장전광판_신·재생에너지홍보관 전시물제작(전시조합)" xfId="14211"/>
    <cellStyle name="원_0011부산종합경기장전광판_중부지역본부-" xfId="14212"/>
    <cellStyle name="원_0011부산종합경기장전광판_축중기제조" xfId="14213"/>
    <cellStyle name="원_0011부산종합경기장전광판_충청지역본부-" xfId="14214"/>
    <cellStyle name="원_0011부산종합경기장전광판_통행료면탈방지시스템(최종)" xfId="14215"/>
    <cellStyle name="원_0011부산종합경기장전광판_호남지역본부-" xfId="14216"/>
    <cellStyle name="원_0012문화유적지표석제작설치" xfId="14217"/>
    <cellStyle name="원_0012문화유적지표석제작설치_1. 경북염색조합" xfId="14218"/>
    <cellStyle name="원_0012문화유적지표석제작설치_1. 경북염색조합123" xfId="14219"/>
    <cellStyle name="원_0012문화유적지표석제작설치_1. 노면결빙감지설비(화흥-매립식-A-최종)" xfId="14220"/>
    <cellStyle name="원_0012문화유적지표석제작설치_1. 전시물" xfId="14221"/>
    <cellStyle name="원_0012문화유적지표석제작설치_10-1. 의장(영상관)" xfId="14222"/>
    <cellStyle name="원_0012문화유적지표석제작설치_D.보라산업" xfId="14223"/>
    <cellStyle name="원_0012문화유적지표석제작설치_강원지역본부(2006년_060109)" xfId="14224"/>
    <cellStyle name="원_0012문화유적지표석제작설치_경남지역본부-" xfId="14225"/>
    <cellStyle name="원_0012문화유적지표석제작설치_경북지역본부-" xfId="14226"/>
    <cellStyle name="원_0012문화유적지표석제작설치_수입원가계산서(앤화)" xfId="14227"/>
    <cellStyle name="원_0012문화유적지표석제작설치_신·재생에너지홍보관 전시물제작(전시조합)" xfId="14228"/>
    <cellStyle name="원_0012문화유적지표석제작설치_중부지역본부-" xfId="14229"/>
    <cellStyle name="원_0012문화유적지표석제작설치_축중기제조" xfId="14230"/>
    <cellStyle name="원_0012문화유적지표석제작설치_충청지역본부-" xfId="14231"/>
    <cellStyle name="원_0012문화유적지표석제작설치_통행료면탈방지시스템(최종)" xfId="14232"/>
    <cellStyle name="원_0012문화유적지표석제작설치_호남지역본부-" xfId="14233"/>
    <cellStyle name="원_0102국제조명신공항분수조명" xfId="14234"/>
    <cellStyle name="원_0102국제조명신공항분수조명_1. 경북염색조합" xfId="14235"/>
    <cellStyle name="원_0102국제조명신공항분수조명_1. 경북염색조합123" xfId="14236"/>
    <cellStyle name="원_0102국제조명신공항분수조명_1. 노면결빙감지설비(화흥-매립식-A-최종)" xfId="14237"/>
    <cellStyle name="원_0102국제조명신공항분수조명_1. 전시물" xfId="14238"/>
    <cellStyle name="원_0102국제조명신공항분수조명_10-1. 의장(영상관)" xfId="14239"/>
    <cellStyle name="원_0102국제조명신공항분수조명_D.보라산업" xfId="14240"/>
    <cellStyle name="원_0102국제조명신공항분수조명_강원지역본부(2006년_060109)" xfId="14241"/>
    <cellStyle name="원_0102국제조명신공항분수조명_경남지역본부-" xfId="14242"/>
    <cellStyle name="원_0102국제조명신공항분수조명_경북지역본부-" xfId="14243"/>
    <cellStyle name="원_0102국제조명신공항분수조명_수입원가계산서(앤화)" xfId="14244"/>
    <cellStyle name="원_0102국제조명신공항분수조명_신·재생에너지홍보관 전시물제작(전시조합)" xfId="14245"/>
    <cellStyle name="원_0102국제조명신공항분수조명_중부지역본부-" xfId="14246"/>
    <cellStyle name="원_0102국제조명신공항분수조명_축중기제조" xfId="14247"/>
    <cellStyle name="원_0102국제조명신공항분수조명_충청지역본부-" xfId="14248"/>
    <cellStyle name="원_0102국제조명신공항분수조명_통행료면탈방지시스템(최종)" xfId="14249"/>
    <cellStyle name="원_0102국제조명신공항분수조명_호남지역본부-" xfId="14250"/>
    <cellStyle name="원_0103회전식현수막게시대제작설치" xfId="14251"/>
    <cellStyle name="원_0104포항시침출수처리시스템" xfId="14252"/>
    <cellStyle name="원_0105담배자판기개조원가" xfId="14253"/>
    <cellStyle name="원_0105담배자판기개조원가_1. 경북염색조합" xfId="14254"/>
    <cellStyle name="원_0105담배자판기개조원가_1. 경북염색조합123" xfId="14255"/>
    <cellStyle name="원_0105담배자판기개조원가_1. 노면결빙감지설비(화흥-매립식-A-최종)" xfId="14256"/>
    <cellStyle name="원_0105담배자판기개조원가_1. 전시물" xfId="14257"/>
    <cellStyle name="원_0105담배자판기개조원가_10-1. 의장(영상관)" xfId="14258"/>
    <cellStyle name="원_0105담배자판기개조원가_D.보라산업" xfId="14259"/>
    <cellStyle name="원_0105담배자판기개조원가_강원지역본부(2006년_060109)" xfId="14260"/>
    <cellStyle name="원_0105담배자판기개조원가_경남지역본부-" xfId="14261"/>
    <cellStyle name="원_0105담배자판기개조원가_경북지역본부-" xfId="14262"/>
    <cellStyle name="원_0105담배자판기개조원가_수입원가계산서(앤화)" xfId="14263"/>
    <cellStyle name="원_0105담배자판기개조원가_신·재생에너지홍보관 전시물제작(전시조합)" xfId="14264"/>
    <cellStyle name="원_0105담배자판기개조원가_중부지역본부-" xfId="14265"/>
    <cellStyle name="원_0105담배자판기개조원가_축중기제조" xfId="14266"/>
    <cellStyle name="원_0105담배자판기개조원가_충청지역본부-" xfId="14267"/>
    <cellStyle name="원_0105담배자판기개조원가_통행료면탈방지시스템(최종)" xfId="14268"/>
    <cellStyle name="원_0105담배자판기개조원가_호남지역본부-" xfId="14269"/>
    <cellStyle name="원_0106LG인버터냉난방기제작-1" xfId="14270"/>
    <cellStyle name="원_0106LG인버터냉난방기제작-1_1. 경북염색조합" xfId="14271"/>
    <cellStyle name="원_0106LG인버터냉난방기제작-1_1. 경북염색조합123" xfId="14272"/>
    <cellStyle name="원_0106LG인버터냉난방기제작-1_1. 노면결빙감지설비(화흥-매립식-A-최종)" xfId="14273"/>
    <cellStyle name="원_0106LG인버터냉난방기제작-1_1. 전시물" xfId="14274"/>
    <cellStyle name="원_0106LG인버터냉난방기제작-1_10-1. 의장(영상관)" xfId="14275"/>
    <cellStyle name="원_0106LG인버터냉난방기제작-1_D.보라산업" xfId="14276"/>
    <cellStyle name="원_0106LG인버터냉난방기제작-1_강원지역본부(2006년_060109)" xfId="14277"/>
    <cellStyle name="원_0106LG인버터냉난방기제작-1_경남지역본부-" xfId="14278"/>
    <cellStyle name="원_0106LG인버터냉난방기제작-1_경북지역본부-" xfId="14279"/>
    <cellStyle name="원_0106LG인버터냉난방기제작-1_수입원가계산서(앤화)" xfId="14280"/>
    <cellStyle name="원_0106LG인버터냉난방기제작-1_신·재생에너지홍보관 전시물제작(전시조합)" xfId="14281"/>
    <cellStyle name="원_0106LG인버터냉난방기제작-1_중부지역본부-" xfId="14282"/>
    <cellStyle name="원_0106LG인버터냉난방기제작-1_축중기제조" xfId="14283"/>
    <cellStyle name="원_0106LG인버터냉난방기제작-1_충청지역본부-" xfId="14284"/>
    <cellStyle name="원_0106LG인버터냉난방기제작-1_통행료면탈방지시스템(최종)" xfId="14285"/>
    <cellStyle name="원_0106LG인버터냉난방기제작-1_호남지역본부-" xfId="14286"/>
    <cellStyle name="원_0107광전송장비구매설치" xfId="14287"/>
    <cellStyle name="원_0107광전송장비구매설치_1. 경북염색조합" xfId="14288"/>
    <cellStyle name="원_0107광전송장비구매설치_1. 경북염색조합123" xfId="14289"/>
    <cellStyle name="원_0107광전송장비구매설치_1. 노면결빙감지설비(화흥-매립식-A-최종)" xfId="14290"/>
    <cellStyle name="원_0107광전송장비구매설치_1. 전시물" xfId="14291"/>
    <cellStyle name="원_0107광전송장비구매설치_10-1. 의장(영상관)" xfId="14292"/>
    <cellStyle name="원_0107광전송장비구매설치_D.보라산업" xfId="14293"/>
    <cellStyle name="원_0107광전송장비구매설치_강원지역본부(2006년_060109)" xfId="14294"/>
    <cellStyle name="원_0107광전송장비구매설치_경남지역본부-" xfId="14295"/>
    <cellStyle name="원_0107광전송장비구매설치_경북지역본부-" xfId="14296"/>
    <cellStyle name="원_0107광전송장비구매설치_수입원가계산서(앤화)" xfId="14297"/>
    <cellStyle name="원_0107광전송장비구매설치_신·재생에너지홍보관 전시물제작(전시조합)" xfId="14298"/>
    <cellStyle name="원_0107광전송장비구매설치_중부지역본부-" xfId="14299"/>
    <cellStyle name="원_0107광전송장비구매설치_축중기제조" xfId="14300"/>
    <cellStyle name="원_0107광전송장비구매설치_충청지역본부-" xfId="14301"/>
    <cellStyle name="원_0107광전송장비구매설치_통행료면탈방지시스템(최종)" xfId="14302"/>
    <cellStyle name="원_0107광전송장비구매설치_호남지역본부-" xfId="14303"/>
    <cellStyle name="원_0107도공IBS설비SW부문(참조)" xfId="14304"/>
    <cellStyle name="원_0107도공IBS설비SW부문(참조)_1. 경북염색조합" xfId="14305"/>
    <cellStyle name="원_0107도공IBS설비SW부문(참조)_1. 경북염색조합123" xfId="14306"/>
    <cellStyle name="원_0107도공IBS설비SW부문(참조)_1. 노면결빙감지설비(화흥-매립식-A-최종)" xfId="14307"/>
    <cellStyle name="원_0107도공IBS설비SW부문(참조)_1. 전시물" xfId="14308"/>
    <cellStyle name="원_0107도공IBS설비SW부문(참조)_10-1. 의장(영상관)" xfId="14309"/>
    <cellStyle name="원_0107도공IBS설비SW부문(참조)_D.보라산업" xfId="14310"/>
    <cellStyle name="원_0107도공IBS설비SW부문(참조)_강원지역본부(2006년_060109)" xfId="14311"/>
    <cellStyle name="원_0107도공IBS설비SW부문(참조)_경남지역본부-" xfId="14312"/>
    <cellStyle name="원_0107도공IBS설비SW부문(참조)_경북지역본부-" xfId="14313"/>
    <cellStyle name="원_0107도공IBS설비SW부문(참조)_수입원가계산서(앤화)" xfId="14314"/>
    <cellStyle name="원_0107도공IBS설비SW부문(참조)_신·재생에너지홍보관 전시물제작(전시조합)" xfId="14315"/>
    <cellStyle name="원_0107도공IBS설비SW부문(참조)_중부지역본부-" xfId="14316"/>
    <cellStyle name="원_0107도공IBS설비SW부문(참조)_축중기제조" xfId="14317"/>
    <cellStyle name="원_0107도공IBS설비SW부문(참조)_충청지역본부-" xfId="14318"/>
    <cellStyle name="원_0107도공IBS설비SW부문(참조)_통행료면탈방지시스템(최종)" xfId="14319"/>
    <cellStyle name="원_0107도공IBS설비SW부문(참조)_호남지역본부-" xfId="14320"/>
    <cellStyle name="원_0107문화재복원용목재-8월6일" xfId="14321"/>
    <cellStyle name="원_0107문화재복원용목재-8월6일_1. 경북염색조합" xfId="14322"/>
    <cellStyle name="원_0107문화재복원용목재-8월6일_1. 경북염색조합123" xfId="14323"/>
    <cellStyle name="원_0107문화재복원용목재-8월6일_1. 노면결빙감지설비(화흥-매립식-A-최종)" xfId="14324"/>
    <cellStyle name="원_0107문화재복원용목재-8월6일_1. 전시물" xfId="14325"/>
    <cellStyle name="원_0107문화재복원용목재-8월6일_10-1. 의장(영상관)" xfId="14326"/>
    <cellStyle name="원_0107문화재복원용목재-8월6일_D.보라산업" xfId="14327"/>
    <cellStyle name="원_0107문화재복원용목재-8월6일_강원지역본부(2006년_060109)" xfId="14328"/>
    <cellStyle name="원_0107문화재복원용목재-8월6일_경남지역본부-" xfId="14329"/>
    <cellStyle name="원_0107문화재복원용목재-8월6일_경북지역본부-" xfId="14330"/>
    <cellStyle name="원_0107문화재복원용목재-8월6일_수입원가계산서(앤화)" xfId="14331"/>
    <cellStyle name="원_0107문화재복원용목재-8월6일_신·재생에너지홍보관 전시물제작(전시조합)" xfId="14332"/>
    <cellStyle name="원_0107문화재복원용목재-8월6일_중부지역본부-" xfId="14333"/>
    <cellStyle name="원_0107문화재복원용목재-8월6일_축중기제조" xfId="14334"/>
    <cellStyle name="원_0107문화재복원용목재-8월6일_충청지역본부-" xfId="14335"/>
    <cellStyle name="원_0107문화재복원용목재-8월6일_통행료면탈방지시스템(최종)" xfId="14336"/>
    <cellStyle name="원_0107문화재복원용목재-8월6일_호남지역본부-" xfId="14337"/>
    <cellStyle name="원_0107포천영중수배전반(제조,설치)" xfId="14338"/>
    <cellStyle name="원_0107포천영중수배전반(제조,설치)_1. 경북염색조합" xfId="14339"/>
    <cellStyle name="원_0107포천영중수배전반(제조,설치)_1. 경북염색조합123" xfId="14340"/>
    <cellStyle name="원_0107포천영중수배전반(제조,설치)_1. 노면결빙감지설비(화흥-매립식-A-최종)" xfId="14341"/>
    <cellStyle name="원_0107포천영중수배전반(제조,설치)_1. 전시물" xfId="14342"/>
    <cellStyle name="원_0107포천영중수배전반(제조,설치)_10-1. 의장(영상관)" xfId="14343"/>
    <cellStyle name="원_0107포천영중수배전반(제조,설치)_D.보라산업" xfId="14344"/>
    <cellStyle name="원_0107포천영중수배전반(제조,설치)_강원지역본부(2006년_060109)" xfId="14345"/>
    <cellStyle name="원_0107포천영중수배전반(제조,설치)_경남지역본부-" xfId="14346"/>
    <cellStyle name="원_0107포천영중수배전반(제조,설치)_경북지역본부-" xfId="14347"/>
    <cellStyle name="원_0107포천영중수배전반(제조,설치)_수입원가계산서(앤화)" xfId="14348"/>
    <cellStyle name="원_0107포천영중수배전반(제조,설치)_신·재생에너지홍보관 전시물제작(전시조합)" xfId="14349"/>
    <cellStyle name="원_0107포천영중수배전반(제조,설치)_중부지역본부-" xfId="14350"/>
    <cellStyle name="원_0107포천영중수배전반(제조,설치)_축중기제조" xfId="14351"/>
    <cellStyle name="원_0107포천영중수배전반(제조,설치)_충청지역본부-" xfId="14352"/>
    <cellStyle name="원_0107포천영중수배전반(제조,설치)_통행료면탈방지시스템(최종)" xfId="14353"/>
    <cellStyle name="원_0107포천영중수배전반(제조,설치)_호남지역본부-" xfId="14354"/>
    <cellStyle name="원_0108농기반미곡건조기제작설치" xfId="14355"/>
    <cellStyle name="원_0108담배인삼공사영업춘추복" xfId="14356"/>
    <cellStyle name="원_0108한국전기교통-LED교통신호등((원본))" xfId="14357"/>
    <cellStyle name="원_0108한국전기교통-LED교통신호등((원본))_1. 경북염색조합" xfId="14358"/>
    <cellStyle name="원_0108한국전기교통-LED교통신호등((원본))_1. 경북염색조합123" xfId="14359"/>
    <cellStyle name="원_0108한국전기교통-LED교통신호등((원본))_1. 노면결빙감지설비(화흥-매립식-A-최종)" xfId="14360"/>
    <cellStyle name="원_0108한국전기교통-LED교통신호등((원본))_1. 전시물" xfId="14361"/>
    <cellStyle name="원_0108한국전기교통-LED교통신호등((원본))_10-1. 의장(영상관)" xfId="14362"/>
    <cellStyle name="원_0108한국전기교통-LED교통신호등((원본))_D.보라산업" xfId="14363"/>
    <cellStyle name="원_0108한국전기교통-LED교통신호등((원본))_강원지역본부(2006년_060109)" xfId="14364"/>
    <cellStyle name="원_0108한국전기교통-LED교통신호등((원본))_경남지역본부-" xfId="14365"/>
    <cellStyle name="원_0108한국전기교통-LED교통신호등((원본))_경북지역본부-" xfId="14366"/>
    <cellStyle name="원_0108한국전기교통-LED교통신호등((원본))_수입원가계산서(앤화)" xfId="14367"/>
    <cellStyle name="원_0108한국전기교통-LED교통신호등((원본))_신·재생에너지홍보관 전시물제작(전시조합)" xfId="14368"/>
    <cellStyle name="원_0108한국전기교통-LED교통신호등((원본))_중부지역본부-" xfId="14369"/>
    <cellStyle name="원_0108한국전기교통-LED교통신호등((원본))_축중기제조" xfId="14370"/>
    <cellStyle name="원_0108한국전기교통-LED교통신호등((원본))_충청지역본부-" xfId="14371"/>
    <cellStyle name="원_0108한국전기교통-LED교통신호등((원본))_통행료면탈방지시스템(최종)" xfId="14372"/>
    <cellStyle name="원_0108한국전기교통-LED교통신호등((원본))_호남지역본부-" xfId="14373"/>
    <cellStyle name="원_0111해양수산부등명기제작" xfId="14374"/>
    <cellStyle name="원_0111해양수산부등명기제작_1. 경북염색조합" xfId="14375"/>
    <cellStyle name="원_0111해양수산부등명기제작_1. 경북염색조합123" xfId="14376"/>
    <cellStyle name="원_0111해양수산부등명기제작_1. 노면결빙감지설비(화흥-매립식-A-최종)" xfId="14377"/>
    <cellStyle name="원_0111해양수산부등명기제작_1. 전시물" xfId="14378"/>
    <cellStyle name="원_0111해양수산부등명기제작_10-1. 의장(영상관)" xfId="14379"/>
    <cellStyle name="원_0111해양수산부등명기제작_D.보라산업" xfId="14380"/>
    <cellStyle name="원_0111해양수산부등명기제작_강원지역본부(2006년_060109)" xfId="14381"/>
    <cellStyle name="원_0111해양수산부등명기제작_경남지역본부-" xfId="14382"/>
    <cellStyle name="원_0111해양수산부등명기제작_경북지역본부-" xfId="14383"/>
    <cellStyle name="원_0111해양수산부등명기제작_수입원가계산서(앤화)" xfId="14384"/>
    <cellStyle name="원_0111해양수산부등명기제작_신·재생에너지홍보관 전시물제작(전시조합)" xfId="14385"/>
    <cellStyle name="원_0111해양수산부등명기제작_중부지역본부-" xfId="14386"/>
    <cellStyle name="원_0111해양수산부등명기제작_축중기제조" xfId="14387"/>
    <cellStyle name="원_0111해양수산부등명기제작_충청지역본부-" xfId="14388"/>
    <cellStyle name="원_0111해양수산부등명기제작_통행료면탈방지시스템(최종)" xfId="14389"/>
    <cellStyle name="원_0111해양수산부등명기제작_호남지역본부-" xfId="14390"/>
    <cellStyle name="원_0111핸디소프트-전자표준문서시스템" xfId="14391"/>
    <cellStyle name="원_0112금감원사무자동화시스템" xfId="14392"/>
    <cellStyle name="원_0112금감원사무자동화시스템_1. 경북염색조합" xfId="14393"/>
    <cellStyle name="원_0112금감원사무자동화시스템_1. 경북염색조합123" xfId="14394"/>
    <cellStyle name="원_0112금감원사무자동화시스템_1. 노면결빙감지설비(화흥-매립식-A-최종)" xfId="14395"/>
    <cellStyle name="원_0112금감원사무자동화시스템_1. 전시물" xfId="14396"/>
    <cellStyle name="원_0112금감원사무자동화시스템_10-1. 의장(영상관)" xfId="14397"/>
    <cellStyle name="원_0112금감원사무자동화시스템_D.보라산업" xfId="14398"/>
    <cellStyle name="원_0112금감원사무자동화시스템_강원지역본부(2006년_060109)" xfId="14399"/>
    <cellStyle name="원_0112금감원사무자동화시스템_경남지역본부-" xfId="14400"/>
    <cellStyle name="원_0112금감원사무자동화시스템_경북지역본부-" xfId="14401"/>
    <cellStyle name="원_0112금감원사무자동화시스템_수입원가계산서(앤화)" xfId="14402"/>
    <cellStyle name="원_0112금감원사무자동화시스템_신·재생에너지홍보관 전시물제작(전시조합)" xfId="14403"/>
    <cellStyle name="원_0112금감원사무자동화시스템_중부지역본부-" xfId="14404"/>
    <cellStyle name="원_0112금감원사무자동화시스템_축중기제조" xfId="14405"/>
    <cellStyle name="원_0112금감원사무자동화시스템_충청지역본부-" xfId="14406"/>
    <cellStyle name="원_0112금감원사무자동화시스템_통행료면탈방지시스템(최종)" xfId="14407"/>
    <cellStyle name="원_0112금감원사무자동화시스템_호남지역본부-" xfId="14408"/>
    <cellStyle name="원_0112수도권매립지SW원가" xfId="14409"/>
    <cellStyle name="원_0112수도권매립지SW원가_1. 경북염색조합" xfId="14410"/>
    <cellStyle name="원_0112수도권매립지SW원가_1. 경북염색조합123" xfId="14411"/>
    <cellStyle name="원_0112수도권매립지SW원가_1. 노면결빙감지설비(화흥-매립식-A-최종)" xfId="14412"/>
    <cellStyle name="원_0112수도권매립지SW원가_1. 전시물" xfId="14413"/>
    <cellStyle name="원_0112수도권매립지SW원가_10-1. 의장(영상관)" xfId="14414"/>
    <cellStyle name="원_0112수도권매립지SW원가_D.보라산업" xfId="14415"/>
    <cellStyle name="원_0112수도권매립지SW원가_강원지역본부(2006년_060109)" xfId="14416"/>
    <cellStyle name="원_0112수도권매립지SW원가_경남지역본부-" xfId="14417"/>
    <cellStyle name="원_0112수도권매립지SW원가_경북지역본부-" xfId="14418"/>
    <cellStyle name="원_0112수도권매립지SW원가_수입원가계산서(앤화)" xfId="14419"/>
    <cellStyle name="원_0112수도권매립지SW원가_신·재생에너지홍보관 전시물제작(전시조합)" xfId="14420"/>
    <cellStyle name="원_0112수도권매립지SW원가_중부지역본부-" xfId="14421"/>
    <cellStyle name="원_0112수도권매립지SW원가_축중기제조" xfId="14422"/>
    <cellStyle name="원_0112수도권매립지SW원가_충청지역본부-" xfId="14423"/>
    <cellStyle name="원_0112수도권매립지SW원가_통행료면탈방지시스템(최종)" xfId="14424"/>
    <cellStyle name="원_0112수도권매립지SW원가_호남지역본부-" xfId="14425"/>
    <cellStyle name="원_0112중고원-HRD종합정보망구축(完)" xfId="14426"/>
    <cellStyle name="원_0201종합예술회관의자제작설치" xfId="14427"/>
    <cellStyle name="원_0201종합예술회관의자제작설치_1. 경기35차로하이패스" xfId="14428"/>
    <cellStyle name="원_0201종합예술회관의자제작설치_1. 경북염색조합" xfId="14429"/>
    <cellStyle name="원_0201종합예술회관의자제작설치_1. 경북염색조합123" xfId="14430"/>
    <cellStyle name="원_0201종합예술회관의자제작설치_1. 노면결빙감지설비(화흥-매립식-A-최종)" xfId="14431"/>
    <cellStyle name="원_0201종합예술회관의자제작설치_1. 전시물" xfId="14432"/>
    <cellStyle name="원_0201종합예술회관의자제작설치_10-1. 의장(영상관)" xfId="14433"/>
    <cellStyle name="원_0201종합예술회관의자제작설치_D.보라산업" xfId="14434"/>
    <cellStyle name="원_0201종합예술회관의자제작설치_수입원가계산서(앤화)" xfId="14435"/>
    <cellStyle name="원_0201종합예술회관의자제작설치_신·재생에너지홍보관 전시물제작(전시조합)" xfId="14436"/>
    <cellStyle name="원_0201종합예술회관의자제작설치_축중기제조" xfId="14437"/>
    <cellStyle name="원_0201종합예술회관의자제작설치-1" xfId="14438"/>
    <cellStyle name="원_0202마사회근무복" xfId="14439"/>
    <cellStyle name="원_0202마사회근무복_1. 경북염색조합" xfId="14440"/>
    <cellStyle name="원_0202마사회근무복_1. 경북염색조합123" xfId="14441"/>
    <cellStyle name="원_0202마사회근무복_1. 노면결빙감지설비(화흥-매립식-A-최종)" xfId="14442"/>
    <cellStyle name="원_0202마사회근무복_1. 전시물" xfId="14443"/>
    <cellStyle name="원_0202마사회근무복_10-1. 의장(영상관)" xfId="14444"/>
    <cellStyle name="원_0202마사회근무복_D.보라산업" xfId="14445"/>
    <cellStyle name="원_0202마사회근무복_강원지역본부(2006년_060109)" xfId="14446"/>
    <cellStyle name="원_0202마사회근무복_경남지역본부-" xfId="14447"/>
    <cellStyle name="원_0202마사회근무복_경북지역본부-" xfId="14448"/>
    <cellStyle name="원_0202마사회근무복_수입원가계산서(앤화)" xfId="14449"/>
    <cellStyle name="원_0202마사회근무복_신·재생에너지홍보관 전시물제작(전시조합)" xfId="14450"/>
    <cellStyle name="원_0202마사회근무복_중부지역본부-" xfId="14451"/>
    <cellStyle name="원_0202마사회근무복_축중기제조" xfId="14452"/>
    <cellStyle name="원_0202마사회근무복_충청지역본부-" xfId="14453"/>
    <cellStyle name="원_0202마사회근무복_통행료면탈방지시스템(최종)" xfId="14454"/>
    <cellStyle name="원_0202마사회근무복_호남지역본부-" xfId="14455"/>
    <cellStyle name="원_0202부경교재-승강칠판" xfId="14456"/>
    <cellStyle name="원_0202부경교재-승강칠판_1. 경북염색조합" xfId="14457"/>
    <cellStyle name="원_0202부경교재-승강칠판_1. 경북염색조합123" xfId="14458"/>
    <cellStyle name="원_0202부경교재-승강칠판_1. 노면결빙감지설비(화흥-매립식-A-최종)" xfId="14459"/>
    <cellStyle name="원_0202부경교재-승강칠판_1. 전시물" xfId="14460"/>
    <cellStyle name="원_0202부경교재-승강칠판_10-1. 의장(영상관)" xfId="14461"/>
    <cellStyle name="원_0202부경교재-승강칠판_D.보라산업" xfId="14462"/>
    <cellStyle name="원_0202부경교재-승강칠판_강원지역본부(2006년_060109)" xfId="14463"/>
    <cellStyle name="원_0202부경교재-승강칠판_경남지역본부-" xfId="14464"/>
    <cellStyle name="원_0202부경교재-승강칠판_경북지역본부-" xfId="14465"/>
    <cellStyle name="원_0202부경교재-승강칠판_수입원가계산서(앤화)" xfId="14466"/>
    <cellStyle name="원_0202부경교재-승강칠판_신·재생에너지홍보관 전시물제작(전시조합)" xfId="14467"/>
    <cellStyle name="원_0202부경교재-승강칠판_중부지역본부-" xfId="14468"/>
    <cellStyle name="원_0202부경교재-승강칠판_축중기제조" xfId="14469"/>
    <cellStyle name="원_0202부경교재-승강칠판_충청지역본부-" xfId="14470"/>
    <cellStyle name="원_0202부경교재-승강칠판_통행료면탈방지시스템(최종)" xfId="14471"/>
    <cellStyle name="원_0202부경교재-승강칠판_호남지역본부-" xfId="14472"/>
    <cellStyle name="원_0204한국석묘납골함-1규격" xfId="14473"/>
    <cellStyle name="원_0204한국석묘납골함-1규격_1. 경북염색조합" xfId="14474"/>
    <cellStyle name="원_0204한국석묘납골함-1규격_1. 경북염색조합123" xfId="14475"/>
    <cellStyle name="원_0204한국석묘납골함-1규격_1. 노면결빙감지설비(화흥-매립식-A-최종)" xfId="14476"/>
    <cellStyle name="원_0204한국석묘납골함-1규격_1. 전시물" xfId="14477"/>
    <cellStyle name="원_0204한국석묘납골함-1규격_10-1. 의장(영상관)" xfId="14478"/>
    <cellStyle name="원_0204한국석묘납골함-1규격_D.보라산업" xfId="14479"/>
    <cellStyle name="원_0204한국석묘납골함-1규격_강원지역본부(2006년_060109)" xfId="14480"/>
    <cellStyle name="원_0204한국석묘납골함-1규격_경남지역본부-" xfId="14481"/>
    <cellStyle name="원_0204한국석묘납골함-1규격_경북지역본부-" xfId="14482"/>
    <cellStyle name="원_0204한국석묘납골함-1규격_수입원가계산서(앤화)" xfId="14483"/>
    <cellStyle name="원_0204한국석묘납골함-1규격_신·재생에너지홍보관 전시물제작(전시조합)" xfId="14484"/>
    <cellStyle name="원_0204한국석묘납골함-1규격_중부지역본부-" xfId="14485"/>
    <cellStyle name="원_0204한국석묘납골함-1규격_축중기제조" xfId="14486"/>
    <cellStyle name="원_0204한국석묘납골함-1규격_충청지역본부-" xfId="14487"/>
    <cellStyle name="원_0204한국석묘납골함-1규격_통행료면탈방지시스템(최종)" xfId="14488"/>
    <cellStyle name="원_0204한국석묘납골함-1규격_호남지역본부-" xfId="14489"/>
    <cellStyle name="원_0205TTMS-긴급전화기&amp;전체총괄" xfId="14490"/>
    <cellStyle name="원_0206금감원금융정보교환망재구축" xfId="14491"/>
    <cellStyle name="원_0206정통부수납장표기기제작설치" xfId="14492"/>
    <cellStyle name="원_0207담배인삼공사-담요" xfId="14493"/>
    <cellStyle name="원_0208레비텍-다층여과기설계변경" xfId="14494"/>
    <cellStyle name="원_0209이산화염소발생기-설치(50K)" xfId="14495"/>
    <cellStyle name="원_0210현대정보기술-TD이중계" xfId="14496"/>
    <cellStyle name="원_0211조달청-#1대북지원사업정산(1월7일)" xfId="14497"/>
    <cellStyle name="원_0212금감원-법규정보시스템(完)" xfId="14498"/>
    <cellStyle name="원_0301교통방송-CCTV유지보수" xfId="14499"/>
    <cellStyle name="원_0302인천경찰청-무인단속기위탁관리" xfId="14500"/>
    <cellStyle name="원_0302조달청-대북지원2차(안성연)" xfId="14501"/>
    <cellStyle name="원_0302조달청-대북지원2차(최수현)" xfId="14502"/>
    <cellStyle name="원_0302표준문서-쌍용정보통신(신)" xfId="14503"/>
    <cellStyle name="원_0304소프트파워-정부표준전자문서시스템" xfId="14504"/>
    <cellStyle name="원_0304소프트파워-정부표준전자문서시스템(完)" xfId="14505"/>
    <cellStyle name="원_0304철도청-주변환장치-1" xfId="14506"/>
    <cellStyle name="원_0305금감원-금융통계정보시스템구축(完)" xfId="14507"/>
    <cellStyle name="원_0305제낭조합-면범포지" xfId="14508"/>
    <cellStyle name="원_0306제낭공업협동조합-면범포지원단(경비까지)" xfId="14509"/>
    <cellStyle name="원_0307경찰청-무인교통단속표준SW개발용역(完)" xfId="14510"/>
    <cellStyle name="원_0308조달청-#8대북지원사업정산" xfId="14511"/>
    <cellStyle name="원_0309두합크린텍-설치원가" xfId="14512"/>
    <cellStyle name="원_0309조달청-#9대북지원사업정산" xfId="14513"/>
    <cellStyle name="원_0310여주상수도-탈수기(유천ENG)" xfId="14514"/>
    <cellStyle name="원_0311대기해양작업시간" xfId="14515"/>
    <cellStyle name="원_0311대기해양중형등명기" xfId="14516"/>
    <cellStyle name="원_0312국민체육진흥공단-전기부문" xfId="14517"/>
    <cellStyle name="원_0312대기해양-중형등명기제작설치" xfId="14518"/>
    <cellStyle name="원_0312라이준-칼라아스콘4규격" xfId="14519"/>
    <cellStyle name="원_0401집진기프로그램SW개발비산정" xfId="14520"/>
    <cellStyle name="원_1. 경북염색조합" xfId="14521"/>
    <cellStyle name="원_1. 경북염색조합123" xfId="14522"/>
    <cellStyle name="원_1. 노면결빙감지설비(화흥-매립식-A-최종)" xfId="14523"/>
    <cellStyle name="원_1. 전시물" xfId="14524"/>
    <cellStyle name="원_1_알루미늄 사물함 1인용(최종)" xfId="14525"/>
    <cellStyle name="원_10-1. 의장(영상관)" xfId="14526"/>
    <cellStyle name="원_13. 관리동" xfId="14527"/>
    <cellStyle name="원_2001-06조달청신성-한냉지형" xfId="14528"/>
    <cellStyle name="원_2002-03경찰대학-졸업식" xfId="14529"/>
    <cellStyle name="원_2002-03경찰청-경찰표지장" xfId="14530"/>
    <cellStyle name="원_2002-03반디-가로등(열주형)" xfId="14531"/>
    <cellStyle name="원_2002-03신화전자-감지기" xfId="14532"/>
    <cellStyle name="원_2002-04강원랜드-슬러트머신" xfId="14533"/>
    <cellStyle name="원_2002-04메가컴-외주무대" xfId="14534"/>
    <cellStyle name="원_2002-04엘지애드-무대" xfId="14535"/>
    <cellStyle name="원_2002-05강원랜드-슬러트머신(넥스터)" xfId="14536"/>
    <cellStyle name="원_2002-05경기경찰청-냉온수기공사" xfId="14537"/>
    <cellStyle name="원_2002-05대통령비서실-카페트" xfId="14538"/>
    <cellStyle name="원_2002결과표" xfId="14539"/>
    <cellStyle name="원_2002결과표_1. 경북염색조합" xfId="14540"/>
    <cellStyle name="원_2002결과표_1. 경북염색조합123" xfId="14541"/>
    <cellStyle name="원_2002결과표_1. 노면결빙감지설비(화흥-매립식-A-최종)" xfId="14542"/>
    <cellStyle name="원_2002결과표_1. 전시물" xfId="14543"/>
    <cellStyle name="원_2002결과표_10-1. 의장(영상관)" xfId="14544"/>
    <cellStyle name="원_2002결과표_D.보라산업" xfId="14545"/>
    <cellStyle name="원_2002결과표_강원지역본부(2006년_060109)" xfId="14546"/>
    <cellStyle name="원_2002결과표_경남지역본부-" xfId="14547"/>
    <cellStyle name="원_2002결과표_경북지역본부-" xfId="14548"/>
    <cellStyle name="원_2002결과표_수입원가계산서(앤화)" xfId="14549"/>
    <cellStyle name="원_2002결과표_신·재생에너지홍보관 전시물제작(전시조합)" xfId="14550"/>
    <cellStyle name="원_2002결과표_중부지역본부-" xfId="14551"/>
    <cellStyle name="원_2002결과표_축중기제조" xfId="14552"/>
    <cellStyle name="원_2002결과표_충청지역본부-" xfId="14553"/>
    <cellStyle name="원_2002결과표_통행료면탈방지시스템(최종)" xfId="14554"/>
    <cellStyle name="원_2002결과표_호남지역본부-" xfId="14555"/>
    <cellStyle name="원_2002결과표1" xfId="14556"/>
    <cellStyle name="원_2003-01정일사-표창5종" xfId="14557"/>
    <cellStyle name="원_6.2 VMS-C형" xfId="14558"/>
    <cellStyle name="원_99옥성양보완" xfId="14559"/>
    <cellStyle name="원_D.보라산업" xfId="14560"/>
    <cellStyle name="원_Pilot플랜트-계변경" xfId="14561"/>
    <cellStyle name="원_Pilot플랜트이전설치-변경최종" xfId="14562"/>
    <cellStyle name="원_SW(케이비)" xfId="14563"/>
    <cellStyle name="원_간지,목차,페이지,표지" xfId="14564"/>
    <cellStyle name="원_강원지역본부(2006년_060109)" xfId="14565"/>
    <cellStyle name="원_강정내역" xfId="14566"/>
    <cellStyle name="원_개나리3차아파트 퇴거세대 시설물 보수공사" xfId="14567"/>
    <cellStyle name="원_경남지역본부-" xfId="14568"/>
    <cellStyle name="원_경북지역본부-" xfId="14569"/>
    <cellStyle name="원_경찰청-근무,기동복" xfId="14570"/>
    <cellStyle name="원_고성사업비" xfId="14571"/>
    <cellStyle name="원_공사일반관리비양식" xfId="14572"/>
    <cellStyle name="원_관리동sw" xfId="14573"/>
    <cellStyle name="원_기초공사" xfId="14574"/>
    <cellStyle name="원_깨기" xfId="14575"/>
    <cellStyle name="원_네인텍정보기술-회로카드(수현)" xfId="14576"/>
    <cellStyle name="원_대기해양노무비" xfId="14577"/>
    <cellStyle name="원_대덕공사비(6장)" xfId="14578"/>
    <cellStyle name="원_대북자재8월분" xfId="14579"/>
    <cellStyle name="원_대북자재8월분-1" xfId="14580"/>
    <cellStyle name="원_대석공사비" xfId="14581"/>
    <cellStyle name="원_대정수정내역" xfId="14582"/>
    <cellStyle name="원_도로관리과(시각장애인점자유도블럭교체공사2010년2월6일)" xfId="14583"/>
    <cellStyle name="원_도장면적환산" xfId="14584"/>
    <cellStyle name="원_동구초등학교스텐드캐노피외제작설치" xfId="14585"/>
    <cellStyle name="원_동산용사촌수현(원본)" xfId="14586"/>
    <cellStyle name="원_동산용사촌수현(원본)_1. 경북염색조합" xfId="14587"/>
    <cellStyle name="원_동산용사촌수현(원본)_1. 경북염색조합123" xfId="14588"/>
    <cellStyle name="원_동산용사촌수현(원본)_1. 노면결빙감지설비(화흥-매립식-A-최종)" xfId="14589"/>
    <cellStyle name="원_동산용사촌수현(원본)_1. 전시물" xfId="14590"/>
    <cellStyle name="원_동산용사촌수현(원본)_10-1. 의장(영상관)" xfId="14591"/>
    <cellStyle name="원_동산용사촌수현(원본)_D.보라산업" xfId="14592"/>
    <cellStyle name="원_동산용사촌수현(원본)_강원지역본부(2006년_060109)" xfId="14593"/>
    <cellStyle name="원_동산용사촌수현(원본)_경남지역본부-" xfId="14594"/>
    <cellStyle name="원_동산용사촌수현(원본)_경북지역본부-" xfId="14595"/>
    <cellStyle name="원_동산용사촌수현(원본)_수입원가계산서(앤화)" xfId="14596"/>
    <cellStyle name="원_동산용사촌수현(원본)_신·재생에너지홍보관 전시물제작(전시조합)" xfId="14597"/>
    <cellStyle name="원_동산용사촌수현(원본)_중부지역본부-" xfId="14598"/>
    <cellStyle name="원_동산용사촌수현(원본)_축중기제조" xfId="14599"/>
    <cellStyle name="원_동산용사촌수현(원본)_충청지역본부-" xfId="14600"/>
    <cellStyle name="원_동산용사촌수현(원본)_통행료면탈방지시스템(최종)" xfId="14601"/>
    <cellStyle name="원_동산용사촌수현(원본)_호남지역본부-" xfId="14602"/>
    <cellStyle name="원_매내천" xfId="14603"/>
    <cellStyle name="원_매내천_깨기" xfId="14604"/>
    <cellStyle name="원_매내천_배수공" xfId="14605"/>
    <cellStyle name="원_매내천_배수공집계" xfId="14606"/>
    <cellStyle name="원_매내천_석축" xfId="14607"/>
    <cellStyle name="원_매내천_수량" xfId="14608"/>
    <cellStyle name="원_매내천_수량산출" xfId="14609"/>
    <cellStyle name="원_매내천_수량산출_1" xfId="14610"/>
    <cellStyle name="원_매내천_수량산출서" xfId="14611"/>
    <cellStyle name="원_매내천_수량산출서1" xfId="14612"/>
    <cellStyle name="원_매내천_토공(1공구)-최종" xfId="14613"/>
    <cellStyle name="원_매내천_포장공" xfId="14614"/>
    <cellStyle name="원_매내천_횡배수관공" xfId="14615"/>
    <cellStyle name="원_목차" xfId="14616"/>
    <cellStyle name="원_배수공" xfId="14617"/>
    <cellStyle name="원_배수공_1" xfId="14618"/>
    <cellStyle name="원_배수공집계" xfId="14619"/>
    <cellStyle name="원_백제군사전시1" xfId="14620"/>
    <cellStyle name="원_복곡사업수지예산서" xfId="14621"/>
    <cellStyle name="원_석재조합0224" xfId="14622"/>
    <cellStyle name="원_석축" xfId="14623"/>
    <cellStyle name="원_설계예산서(3+2세대)" xfId="14624"/>
    <cellStyle name="원_설치위치별세부내역(VMS)-0323" xfId="14625"/>
    <cellStyle name="원_설치위치별세부내역_AVI_1(new)" xfId="14626"/>
    <cellStyle name="원_센터 인테리어_여건보고_1015_제출용" xfId="14627"/>
    <cellStyle name="원_센터 인테리어_여건보고_1015_최종" xfId="14628"/>
    <cellStyle name="원_수곡TC,CN 완성" xfId="14629"/>
    <cellStyle name="원_수량" xfId="14630"/>
    <cellStyle name="원_수량산출" xfId="14631"/>
    <cellStyle name="원_수량산출_1" xfId="14632"/>
    <cellStyle name="원_수량산출_2" xfId="14633"/>
    <cellStyle name="원_수량산출서" xfId="14634"/>
    <cellStyle name="원_수량산출서1" xfId="14635"/>
    <cellStyle name="원_수입원가계산서(앤화)" xfId="14636"/>
    <cellStyle name="원_수초제거기(대양기계)" xfId="14637"/>
    <cellStyle name="원_수초제거기(대양기계)_1. 경북염색조합" xfId="14638"/>
    <cellStyle name="원_수초제거기(대양기계)_1. 경북염색조합123" xfId="14639"/>
    <cellStyle name="원_수초제거기(대양기계)_1. 노면결빙감지설비(화흥-매립식-A-최종)" xfId="14640"/>
    <cellStyle name="원_수초제거기(대양기계)_1. 전시물" xfId="14641"/>
    <cellStyle name="원_수초제거기(대양기계)_10-1. 의장(영상관)" xfId="14642"/>
    <cellStyle name="원_수초제거기(대양기계)_D.보라산업" xfId="14643"/>
    <cellStyle name="원_수초제거기(대양기계)_강원지역본부(2006년_060109)" xfId="14644"/>
    <cellStyle name="원_수초제거기(대양기계)_경남지역본부-" xfId="14645"/>
    <cellStyle name="원_수초제거기(대양기계)_경북지역본부-" xfId="14646"/>
    <cellStyle name="원_수초제거기(대양기계)_수입원가계산서(앤화)" xfId="14647"/>
    <cellStyle name="원_수초제거기(대양기계)_신·재생에너지홍보관 전시물제작(전시조합)" xfId="14648"/>
    <cellStyle name="원_수초제거기(대양기계)_중부지역본부-" xfId="14649"/>
    <cellStyle name="원_수초제거기(대양기계)_축중기제조" xfId="14650"/>
    <cellStyle name="원_수초제거기(대양기계)_충청지역본부-" xfId="14651"/>
    <cellStyle name="원_수초제거기(대양기계)_통행료면탈방지시스템(최종)" xfId="14652"/>
    <cellStyle name="원_수초제거기(대양기계)_호남지역본부-" xfId="14653"/>
    <cellStyle name="원_시설용역" xfId="14654"/>
    <cellStyle name="원_신·재생에너지홍보관 전시물제작(전시조합)" xfId="14655"/>
    <cellStyle name="원_암전정밀실체현미경(수현)" xfId="14656"/>
    <cellStyle name="원_여건보고" xfId="14657"/>
    <cellStyle name="원_오리엔탈" xfId="14658"/>
    <cellStyle name="원_요고지구공사비" xfId="14659"/>
    <cellStyle name="원_원본 - 한국전기교통-개선형신호등 4종" xfId="14660"/>
    <cellStyle name="원_원본 - 한국전기교통-개선형신호등 4종_1. 경북염색조합" xfId="14661"/>
    <cellStyle name="원_원본 - 한국전기교통-개선형신호등 4종_1. 경북염색조합123" xfId="14662"/>
    <cellStyle name="원_원본 - 한국전기교통-개선형신호등 4종_1. 노면결빙감지설비(화흥-매립식-A-최종)" xfId="14663"/>
    <cellStyle name="원_원본 - 한국전기교통-개선형신호등 4종_1. 전시물" xfId="14664"/>
    <cellStyle name="원_원본 - 한국전기교통-개선형신호등 4종_10-1. 의장(영상관)" xfId="14665"/>
    <cellStyle name="원_원본 - 한국전기교통-개선형신호등 4종_D.보라산업" xfId="14666"/>
    <cellStyle name="원_원본 - 한국전기교통-개선형신호등 4종_강원지역본부(2006년_060109)" xfId="14667"/>
    <cellStyle name="원_원본 - 한국전기교통-개선형신호등 4종_경남지역본부-" xfId="14668"/>
    <cellStyle name="원_원본 - 한국전기교통-개선형신호등 4종_경북지역본부-" xfId="14669"/>
    <cellStyle name="원_원본 - 한국전기교통-개선형신호등 4종_수입원가계산서(앤화)" xfId="14670"/>
    <cellStyle name="원_원본 - 한국전기교통-개선형신호등 4종_신·재생에너지홍보관 전시물제작(전시조합)" xfId="14671"/>
    <cellStyle name="원_원본 - 한국전기교통-개선형신호등 4종_중부지역본부-" xfId="14672"/>
    <cellStyle name="원_원본 - 한국전기교통-개선형신호등 4종_축중기제조" xfId="14673"/>
    <cellStyle name="원_원본 - 한국전기교통-개선형신호등 4종_충청지역본부-" xfId="14674"/>
    <cellStyle name="원_원본 - 한국전기교통-개선형신호등 4종_통행료면탈방지시스템(최종)" xfId="14675"/>
    <cellStyle name="원_원본 - 한국전기교통-개선형신호등 4종_호남지역본부-" xfId="14676"/>
    <cellStyle name="원_재난도로관리종합상황실" xfId="14677"/>
    <cellStyle name="원_재난안전관리과(배수펌프장수문점검로설치공사2010년2월3일)" xfId="14678"/>
    <cellStyle name="원_전기 오창_진천수량산출서" xfId="14679"/>
    <cellStyle name="원_전기(고강도접지판)_여건보고1015_제출용" xfId="14680"/>
    <cellStyle name="원_제경비율모음" xfId="14681"/>
    <cellStyle name="원_제조원가" xfId="14682"/>
    <cellStyle name="원_조달청-B판사천강교제작(최종본)" xfId="14683"/>
    <cellStyle name="원_조달청-대북지원3차(최수현)" xfId="14684"/>
    <cellStyle name="원_조달청-대북지원4차(최수현)" xfId="14685"/>
    <cellStyle name="원_조달청-대북지원5차(최수현)" xfId="14686"/>
    <cellStyle name="원_조달청-대북지원6차(번호)" xfId="14687"/>
    <cellStyle name="원_조달청-대북지원6차(최수현)" xfId="14688"/>
    <cellStyle name="원_조달청-대북지원7차(최수현)" xfId="14689"/>
    <cellStyle name="원_조달청-대북지원8차(최수현)" xfId="14690"/>
    <cellStyle name="원_조달청-대북지원9차(최수현)" xfId="14691"/>
    <cellStyle name="원_중부지역본부-" xfId="14692"/>
    <cellStyle name="원_중앙선관위(투표,개표)" xfId="14693"/>
    <cellStyle name="원_중앙선관위(투표,개표)_1. 경북염색조합" xfId="14694"/>
    <cellStyle name="원_중앙선관위(투표,개표)_1. 경북염색조합123" xfId="14695"/>
    <cellStyle name="원_중앙선관위(투표,개표)_1. 노면결빙감지설비(화흥-매립식-A-최종)" xfId="14696"/>
    <cellStyle name="원_중앙선관위(투표,개표)_1. 전시물" xfId="14697"/>
    <cellStyle name="원_중앙선관위(투표,개표)_10-1. 의장(영상관)" xfId="14698"/>
    <cellStyle name="원_중앙선관위(투표,개표)_D.보라산업" xfId="14699"/>
    <cellStyle name="원_중앙선관위(투표,개표)_강원지역본부(2006년_060109)" xfId="14700"/>
    <cellStyle name="원_중앙선관위(투표,개표)_경남지역본부-" xfId="14701"/>
    <cellStyle name="원_중앙선관위(투표,개표)_경북지역본부-" xfId="14702"/>
    <cellStyle name="원_중앙선관위(투표,개표)_수입원가계산서(앤화)" xfId="14703"/>
    <cellStyle name="원_중앙선관위(투표,개표)_신·재생에너지홍보관 전시물제작(전시조합)" xfId="14704"/>
    <cellStyle name="원_중앙선관위(투표,개표)_중부지역본부-" xfId="14705"/>
    <cellStyle name="원_중앙선관위(투표,개표)_축중기제조" xfId="14706"/>
    <cellStyle name="원_중앙선관위(투표,개표)_충청지역본부-" xfId="14707"/>
    <cellStyle name="원_중앙선관위(투표,개표)_통행료면탈방지시스템(최종)" xfId="14708"/>
    <cellStyle name="원_중앙선관위(투표,개표)_호남지역본부-" xfId="14709"/>
    <cellStyle name="원_중앙선관위(투표,개표)-사본" xfId="14710"/>
    <cellStyle name="원_지부송부-포동내역-1" xfId="14711"/>
    <cellStyle name="원_지하보도 장애인용 점자블럭 교체공사(삼동지하보도)" xfId="14712"/>
    <cellStyle name="원_철공가공조립" xfId="14713"/>
    <cellStyle name="원_최종-한국전기교통-개선형신호등 4종(공수조정)" xfId="14714"/>
    <cellStyle name="원_최종-한국전기교통-개선형신호등 4종(공수조정)_1. 경북염색조합" xfId="14715"/>
    <cellStyle name="원_최종-한국전기교통-개선형신호등 4종(공수조정)_1. 경북염색조합123" xfId="14716"/>
    <cellStyle name="원_최종-한국전기교통-개선형신호등 4종(공수조정)_1. 노면결빙감지설비(화흥-매립식-A-최종)" xfId="14717"/>
    <cellStyle name="원_최종-한국전기교통-개선형신호등 4종(공수조정)_1. 전시물" xfId="14718"/>
    <cellStyle name="원_최종-한국전기교통-개선형신호등 4종(공수조정)_10-1. 의장(영상관)" xfId="14719"/>
    <cellStyle name="원_최종-한국전기교통-개선형신호등 4종(공수조정)_D.보라산업" xfId="14720"/>
    <cellStyle name="원_최종-한국전기교통-개선형신호등 4종(공수조정)_강원지역본부(2006년_060109)" xfId="14721"/>
    <cellStyle name="원_최종-한국전기교통-개선형신호등 4종(공수조정)_경남지역본부-" xfId="14722"/>
    <cellStyle name="원_최종-한국전기교통-개선형신호등 4종(공수조정)_경북지역본부-" xfId="14723"/>
    <cellStyle name="원_최종-한국전기교통-개선형신호등 4종(공수조정)_수입원가계산서(앤화)" xfId="14724"/>
    <cellStyle name="원_최종-한국전기교통-개선형신호등 4종(공수조정)_신·재생에너지홍보관 전시물제작(전시조합)" xfId="14725"/>
    <cellStyle name="원_최종-한국전기교통-개선형신호등 4종(공수조정)_중부지역본부-" xfId="14726"/>
    <cellStyle name="원_최종-한국전기교통-개선형신호등 4종(공수조정)_축중기제조" xfId="14727"/>
    <cellStyle name="원_최종-한국전기교통-개선형신호등 4종(공수조정)_충청지역본부-" xfId="14728"/>
    <cellStyle name="원_최종-한국전기교통-개선형신호등 4종(공수조정)_통행료면탈방지시스템(최종)" xfId="14729"/>
    <cellStyle name="원_최종-한국전기교통-개선형신호등 4종(공수조정)_호남지역본부-" xfId="14730"/>
    <cellStyle name="원_축중기제조" xfId="14731"/>
    <cellStyle name="원_충청지역본부-" xfId="14732"/>
    <cellStyle name="원_코솔라-제조원가" xfId="14733"/>
    <cellStyle name="원_탄천보도교 정비 및 개선공사 제작,설치(수정)1216" xfId="14734"/>
    <cellStyle name="원_토공(1공구)-최종" xfId="14735"/>
    <cellStyle name="원_토지공사-간접비" xfId="14736"/>
    <cellStyle name="원_통행료면탈방지시스템(최종)" xfId="14737"/>
    <cellStyle name="원_포장" xfId="14738"/>
    <cellStyle name="원_포장공" xfId="14739"/>
    <cellStyle name="원_한국도로공사" xfId="14740"/>
    <cellStyle name="원_한양프레임도로명판외91종(제작설치원가)" xfId="14741"/>
    <cellStyle name="원_한전내역서-최종" xfId="14742"/>
    <cellStyle name="원_현장설비(1.VDS)-0411" xfId="14743"/>
    <cellStyle name="원_호남지역본부-" xfId="14744"/>
    <cellStyle name="원_횡배수관공" xfId="14745"/>
    <cellStyle name="유1" xfId="14746"/>
    <cellStyle name="유영" xfId="14747"/>
    <cellStyle name="을지" xfId="14748"/>
    <cellStyle name="을지 2" xfId="14749"/>
    <cellStyle name="을지 2 10" xfId="18708"/>
    <cellStyle name="을지 2 11" xfId="18946"/>
    <cellStyle name="을지 2 2" xfId="14750"/>
    <cellStyle name="을지 2 2 2" xfId="14751"/>
    <cellStyle name="을지 2 2 2 2" xfId="14752"/>
    <cellStyle name="을지 2 2 2 2 2" xfId="14753"/>
    <cellStyle name="을지 2 2 2 2 2 2" xfId="14754"/>
    <cellStyle name="을지 2 2 2 2 2 2 2" xfId="18713"/>
    <cellStyle name="을지 2 2 2 2 2 2 3" xfId="18951"/>
    <cellStyle name="을지 2 2 2 2 2 3" xfId="18712"/>
    <cellStyle name="을지 2 2 2 2 2 4" xfId="18950"/>
    <cellStyle name="을지 2 2 2 2 3" xfId="14755"/>
    <cellStyle name="을지 2 2 2 2 3 2" xfId="18714"/>
    <cellStyle name="을지 2 2 2 2 3 3" xfId="18952"/>
    <cellStyle name="을지 2 2 2 2 4" xfId="18711"/>
    <cellStyle name="을지 2 2 2 2 5" xfId="18949"/>
    <cellStyle name="을지 2 2 2 3" xfId="14756"/>
    <cellStyle name="을지 2 2 2 3 2" xfId="14757"/>
    <cellStyle name="을지 2 2 2 3 2 2" xfId="14758"/>
    <cellStyle name="을지 2 2 2 3 2 2 2" xfId="18717"/>
    <cellStyle name="을지 2 2 2 3 2 2 3" xfId="18955"/>
    <cellStyle name="을지 2 2 2 3 2 3" xfId="18716"/>
    <cellStyle name="을지 2 2 2 3 2 4" xfId="18954"/>
    <cellStyle name="을지 2 2 2 3 3" xfId="14759"/>
    <cellStyle name="을지 2 2 2 3 3 2" xfId="18718"/>
    <cellStyle name="을지 2 2 2 3 3 3" xfId="18956"/>
    <cellStyle name="을지 2 2 2 3 4" xfId="18715"/>
    <cellStyle name="을지 2 2 2 3 5" xfId="18953"/>
    <cellStyle name="을지 2 2 2 4" xfId="14760"/>
    <cellStyle name="을지 2 2 2 4 2" xfId="14761"/>
    <cellStyle name="을지 2 2 2 4 2 2" xfId="14762"/>
    <cellStyle name="을지 2 2 2 4 2 2 2" xfId="18721"/>
    <cellStyle name="을지 2 2 2 4 2 2 3" xfId="18959"/>
    <cellStyle name="을지 2 2 2 4 2 3" xfId="18720"/>
    <cellStyle name="을지 2 2 2 4 2 4" xfId="18958"/>
    <cellStyle name="을지 2 2 2 4 3" xfId="14763"/>
    <cellStyle name="을지 2 2 2 4 3 2" xfId="18722"/>
    <cellStyle name="을지 2 2 2 4 3 3" xfId="18960"/>
    <cellStyle name="을지 2 2 2 4 4" xfId="18719"/>
    <cellStyle name="을지 2 2 2 4 5" xfId="18957"/>
    <cellStyle name="을지 2 2 2 5" xfId="14764"/>
    <cellStyle name="을지 2 2 2 5 2" xfId="14765"/>
    <cellStyle name="을지 2 2 2 5 2 2" xfId="14766"/>
    <cellStyle name="을지 2 2 2 5 2 2 2" xfId="18725"/>
    <cellStyle name="을지 2 2 2 5 2 2 3" xfId="18963"/>
    <cellStyle name="을지 2 2 2 5 2 3" xfId="18724"/>
    <cellStyle name="을지 2 2 2 5 2 4" xfId="18962"/>
    <cellStyle name="을지 2 2 2 5 3" xfId="14767"/>
    <cellStyle name="을지 2 2 2 5 3 2" xfId="18726"/>
    <cellStyle name="을지 2 2 2 5 3 3" xfId="18964"/>
    <cellStyle name="을지 2 2 2 5 4" xfId="18723"/>
    <cellStyle name="을지 2 2 2 5 5" xfId="18961"/>
    <cellStyle name="을지 2 2 2 6" xfId="14768"/>
    <cellStyle name="을지 2 2 2 6 2" xfId="14769"/>
    <cellStyle name="을지 2 2 2 6 2 2" xfId="18728"/>
    <cellStyle name="을지 2 2 2 6 2 3" xfId="18966"/>
    <cellStyle name="을지 2 2 2 6 3" xfId="18727"/>
    <cellStyle name="을지 2 2 2 6 4" xfId="18965"/>
    <cellStyle name="을지 2 2 2 7" xfId="14770"/>
    <cellStyle name="을지 2 2 2 7 2" xfId="18729"/>
    <cellStyle name="을지 2 2 2 7 3" xfId="18967"/>
    <cellStyle name="을지 2 2 2 8" xfId="18710"/>
    <cellStyle name="을지 2 2 2 9" xfId="18948"/>
    <cellStyle name="을지 2 2 3" xfId="14771"/>
    <cellStyle name="을지 2 2 3 2" xfId="14772"/>
    <cellStyle name="을지 2 2 3 2 2" xfId="14773"/>
    <cellStyle name="을지 2 2 3 2 2 2" xfId="14774"/>
    <cellStyle name="을지 2 2 3 2 2 2 2" xfId="18733"/>
    <cellStyle name="을지 2 2 3 2 2 2 3" xfId="18971"/>
    <cellStyle name="을지 2 2 3 2 2 3" xfId="18732"/>
    <cellStyle name="을지 2 2 3 2 2 4" xfId="18970"/>
    <cellStyle name="을지 2 2 3 2 3" xfId="14775"/>
    <cellStyle name="을지 2 2 3 2 3 2" xfId="18734"/>
    <cellStyle name="을지 2 2 3 2 3 3" xfId="18972"/>
    <cellStyle name="을지 2 2 3 2 4" xfId="18731"/>
    <cellStyle name="을지 2 2 3 2 5" xfId="18969"/>
    <cellStyle name="을지 2 2 3 3" xfId="14776"/>
    <cellStyle name="을지 2 2 3 3 2" xfId="14777"/>
    <cellStyle name="을지 2 2 3 3 2 2" xfId="14778"/>
    <cellStyle name="을지 2 2 3 3 2 2 2" xfId="18737"/>
    <cellStyle name="을지 2 2 3 3 2 2 3" xfId="18975"/>
    <cellStyle name="을지 2 2 3 3 2 3" xfId="18736"/>
    <cellStyle name="을지 2 2 3 3 2 4" xfId="18974"/>
    <cellStyle name="을지 2 2 3 3 3" xfId="14779"/>
    <cellStyle name="을지 2 2 3 3 3 2" xfId="18738"/>
    <cellStyle name="을지 2 2 3 3 3 3" xfId="18976"/>
    <cellStyle name="을지 2 2 3 3 4" xfId="18735"/>
    <cellStyle name="을지 2 2 3 3 5" xfId="18973"/>
    <cellStyle name="을지 2 2 3 4" xfId="14780"/>
    <cellStyle name="을지 2 2 3 4 2" xfId="14781"/>
    <cellStyle name="을지 2 2 3 4 2 2" xfId="14782"/>
    <cellStyle name="을지 2 2 3 4 2 2 2" xfId="18741"/>
    <cellStyle name="을지 2 2 3 4 2 2 3" xfId="18979"/>
    <cellStyle name="을지 2 2 3 4 2 3" xfId="18740"/>
    <cellStyle name="을지 2 2 3 4 2 4" xfId="18978"/>
    <cellStyle name="을지 2 2 3 4 3" xfId="14783"/>
    <cellStyle name="을지 2 2 3 4 3 2" xfId="18742"/>
    <cellStyle name="을지 2 2 3 4 3 3" xfId="18980"/>
    <cellStyle name="을지 2 2 3 4 4" xfId="18739"/>
    <cellStyle name="을지 2 2 3 4 5" xfId="18977"/>
    <cellStyle name="을지 2 2 3 5" xfId="14784"/>
    <cellStyle name="을지 2 2 3 5 2" xfId="14785"/>
    <cellStyle name="을지 2 2 3 5 2 2" xfId="14786"/>
    <cellStyle name="을지 2 2 3 5 2 2 2" xfId="18745"/>
    <cellStyle name="을지 2 2 3 5 2 2 3" xfId="18983"/>
    <cellStyle name="을지 2 2 3 5 2 3" xfId="18744"/>
    <cellStyle name="을지 2 2 3 5 2 4" xfId="18982"/>
    <cellStyle name="을지 2 2 3 5 3" xfId="14787"/>
    <cellStyle name="을지 2 2 3 5 3 2" xfId="18746"/>
    <cellStyle name="을지 2 2 3 5 3 3" xfId="18984"/>
    <cellStyle name="을지 2 2 3 5 4" xfId="18743"/>
    <cellStyle name="을지 2 2 3 5 5" xfId="18981"/>
    <cellStyle name="을지 2 2 3 6" xfId="14788"/>
    <cellStyle name="을지 2 2 3 6 2" xfId="14789"/>
    <cellStyle name="을지 2 2 3 6 2 2" xfId="18748"/>
    <cellStyle name="을지 2 2 3 6 2 3" xfId="18986"/>
    <cellStyle name="을지 2 2 3 6 3" xfId="18747"/>
    <cellStyle name="을지 2 2 3 6 4" xfId="18985"/>
    <cellStyle name="을지 2 2 3 7" xfId="14790"/>
    <cellStyle name="을지 2 2 3 7 2" xfId="18749"/>
    <cellStyle name="을지 2 2 3 7 3" xfId="18987"/>
    <cellStyle name="을지 2 2 3 8" xfId="18730"/>
    <cellStyle name="을지 2 2 3 9" xfId="18968"/>
    <cellStyle name="을지 2 2 4" xfId="14791"/>
    <cellStyle name="을지 2 2 4 2" xfId="18750"/>
    <cellStyle name="을지 2 2 4 3" xfId="18988"/>
    <cellStyle name="을지 2 2 5" xfId="18709"/>
    <cellStyle name="을지 2 2 6" xfId="18947"/>
    <cellStyle name="을지 2 3" xfId="14792"/>
    <cellStyle name="을지 2 3 10" xfId="18989"/>
    <cellStyle name="을지 2 3 2" xfId="14793"/>
    <cellStyle name="을지 2 3 2 2" xfId="14794"/>
    <cellStyle name="을지 2 3 2 2 2" xfId="14795"/>
    <cellStyle name="을지 2 3 2 2 2 2" xfId="14796"/>
    <cellStyle name="을지 2 3 2 2 2 2 2" xfId="18755"/>
    <cellStyle name="을지 2 3 2 2 2 2 3" xfId="18993"/>
    <cellStyle name="을지 2 3 2 2 2 3" xfId="18754"/>
    <cellStyle name="을지 2 3 2 2 2 4" xfId="18992"/>
    <cellStyle name="을지 2 3 2 2 3" xfId="14797"/>
    <cellStyle name="을지 2 3 2 2 3 2" xfId="18756"/>
    <cellStyle name="을지 2 3 2 2 3 3" xfId="18994"/>
    <cellStyle name="을지 2 3 2 2 4" xfId="18753"/>
    <cellStyle name="을지 2 3 2 2 5" xfId="18991"/>
    <cellStyle name="을지 2 3 2 3" xfId="14798"/>
    <cellStyle name="을지 2 3 2 3 2" xfId="14799"/>
    <cellStyle name="을지 2 3 2 3 2 2" xfId="14800"/>
    <cellStyle name="을지 2 3 2 3 2 2 2" xfId="18759"/>
    <cellStyle name="을지 2 3 2 3 2 2 3" xfId="18997"/>
    <cellStyle name="을지 2 3 2 3 2 3" xfId="18758"/>
    <cellStyle name="을지 2 3 2 3 2 4" xfId="18996"/>
    <cellStyle name="을지 2 3 2 3 3" xfId="14801"/>
    <cellStyle name="을지 2 3 2 3 3 2" xfId="18760"/>
    <cellStyle name="을지 2 3 2 3 3 3" xfId="18998"/>
    <cellStyle name="을지 2 3 2 3 4" xfId="18757"/>
    <cellStyle name="을지 2 3 2 3 5" xfId="18995"/>
    <cellStyle name="을지 2 3 2 4" xfId="14802"/>
    <cellStyle name="을지 2 3 2 4 2" xfId="14803"/>
    <cellStyle name="을지 2 3 2 4 2 2" xfId="14804"/>
    <cellStyle name="을지 2 3 2 4 2 2 2" xfId="18763"/>
    <cellStyle name="을지 2 3 2 4 2 2 3" xfId="19001"/>
    <cellStyle name="을지 2 3 2 4 2 3" xfId="18762"/>
    <cellStyle name="을지 2 3 2 4 2 4" xfId="19000"/>
    <cellStyle name="을지 2 3 2 4 3" xfId="14805"/>
    <cellStyle name="을지 2 3 2 4 3 2" xfId="18764"/>
    <cellStyle name="을지 2 3 2 4 3 3" xfId="19002"/>
    <cellStyle name="을지 2 3 2 4 4" xfId="18761"/>
    <cellStyle name="을지 2 3 2 4 5" xfId="18999"/>
    <cellStyle name="을지 2 3 2 5" xfId="14806"/>
    <cellStyle name="을지 2 3 2 5 2" xfId="14807"/>
    <cellStyle name="을지 2 3 2 5 2 2" xfId="14808"/>
    <cellStyle name="을지 2 3 2 5 2 2 2" xfId="18767"/>
    <cellStyle name="을지 2 3 2 5 2 2 3" xfId="19005"/>
    <cellStyle name="을지 2 3 2 5 2 3" xfId="18766"/>
    <cellStyle name="을지 2 3 2 5 2 4" xfId="19004"/>
    <cellStyle name="을지 2 3 2 5 3" xfId="14809"/>
    <cellStyle name="을지 2 3 2 5 3 2" xfId="18768"/>
    <cellStyle name="을지 2 3 2 5 3 3" xfId="19006"/>
    <cellStyle name="을지 2 3 2 5 4" xfId="18765"/>
    <cellStyle name="을지 2 3 2 5 5" xfId="19003"/>
    <cellStyle name="을지 2 3 2 6" xfId="14810"/>
    <cellStyle name="을지 2 3 2 6 2" xfId="14811"/>
    <cellStyle name="을지 2 3 2 6 2 2" xfId="18770"/>
    <cellStyle name="을지 2 3 2 6 2 3" xfId="19008"/>
    <cellStyle name="을지 2 3 2 6 3" xfId="18769"/>
    <cellStyle name="을지 2 3 2 6 4" xfId="19007"/>
    <cellStyle name="을지 2 3 2 7" xfId="14812"/>
    <cellStyle name="을지 2 3 2 7 2" xfId="18771"/>
    <cellStyle name="을지 2 3 2 7 3" xfId="19009"/>
    <cellStyle name="을지 2 3 2 8" xfId="18752"/>
    <cellStyle name="을지 2 3 2 9" xfId="18990"/>
    <cellStyle name="을지 2 3 3" xfId="14813"/>
    <cellStyle name="을지 2 3 3 2" xfId="14814"/>
    <cellStyle name="을지 2 3 3 2 2" xfId="14815"/>
    <cellStyle name="을지 2 3 3 2 2 2" xfId="18774"/>
    <cellStyle name="을지 2 3 3 2 2 3" xfId="19012"/>
    <cellStyle name="을지 2 3 3 2 3" xfId="18773"/>
    <cellStyle name="을지 2 3 3 2 4" xfId="19011"/>
    <cellStyle name="을지 2 3 3 3" xfId="14816"/>
    <cellStyle name="을지 2 3 3 3 2" xfId="18775"/>
    <cellStyle name="을지 2 3 3 3 3" xfId="19013"/>
    <cellStyle name="을지 2 3 3 4" xfId="18772"/>
    <cellStyle name="을지 2 3 3 5" xfId="19010"/>
    <cellStyle name="을지 2 3 4" xfId="14817"/>
    <cellStyle name="을지 2 3 4 2" xfId="14818"/>
    <cellStyle name="을지 2 3 4 2 2" xfId="14819"/>
    <cellStyle name="을지 2 3 4 2 2 2" xfId="18778"/>
    <cellStyle name="을지 2 3 4 2 2 3" xfId="19016"/>
    <cellStyle name="을지 2 3 4 2 3" xfId="18777"/>
    <cellStyle name="을지 2 3 4 2 4" xfId="19015"/>
    <cellStyle name="을지 2 3 4 3" xfId="14820"/>
    <cellStyle name="을지 2 3 4 3 2" xfId="18779"/>
    <cellStyle name="을지 2 3 4 3 3" xfId="19017"/>
    <cellStyle name="을지 2 3 4 4" xfId="18776"/>
    <cellStyle name="을지 2 3 4 5" xfId="19014"/>
    <cellStyle name="을지 2 3 5" xfId="14821"/>
    <cellStyle name="을지 2 3 5 2" xfId="14822"/>
    <cellStyle name="을지 2 3 5 2 2" xfId="14823"/>
    <cellStyle name="을지 2 3 5 2 2 2" xfId="18782"/>
    <cellStyle name="을지 2 3 5 2 2 3" xfId="19020"/>
    <cellStyle name="을지 2 3 5 2 3" xfId="18781"/>
    <cellStyle name="을지 2 3 5 2 4" xfId="19019"/>
    <cellStyle name="을지 2 3 5 3" xfId="14824"/>
    <cellStyle name="을지 2 3 5 3 2" xfId="18783"/>
    <cellStyle name="을지 2 3 5 3 3" xfId="19021"/>
    <cellStyle name="을지 2 3 5 4" xfId="18780"/>
    <cellStyle name="을지 2 3 5 5" xfId="19018"/>
    <cellStyle name="을지 2 3 6" xfId="14825"/>
    <cellStyle name="을지 2 3 6 2" xfId="14826"/>
    <cellStyle name="을지 2 3 6 2 2" xfId="14827"/>
    <cellStyle name="을지 2 3 6 2 2 2" xfId="18786"/>
    <cellStyle name="을지 2 3 6 2 2 3" xfId="19024"/>
    <cellStyle name="을지 2 3 6 2 3" xfId="18785"/>
    <cellStyle name="을지 2 3 6 2 4" xfId="19023"/>
    <cellStyle name="을지 2 3 6 3" xfId="14828"/>
    <cellStyle name="을지 2 3 6 3 2" xfId="18787"/>
    <cellStyle name="을지 2 3 6 3 3" xfId="19025"/>
    <cellStyle name="을지 2 3 6 4" xfId="18784"/>
    <cellStyle name="을지 2 3 6 5" xfId="19022"/>
    <cellStyle name="을지 2 3 7" xfId="14829"/>
    <cellStyle name="을지 2 3 7 2" xfId="14830"/>
    <cellStyle name="을지 2 3 7 2 2" xfId="18789"/>
    <cellStyle name="을지 2 3 7 2 3" xfId="19027"/>
    <cellStyle name="을지 2 3 7 3" xfId="18788"/>
    <cellStyle name="을지 2 3 7 4" xfId="19026"/>
    <cellStyle name="을지 2 3 8" xfId="14831"/>
    <cellStyle name="을지 2 3 8 2" xfId="18790"/>
    <cellStyle name="을지 2 3 8 3" xfId="19028"/>
    <cellStyle name="을지 2 3 9" xfId="18751"/>
    <cellStyle name="을지 2 4" xfId="14832"/>
    <cellStyle name="을지 2 4 2" xfId="14833"/>
    <cellStyle name="을지 2 4 2 2" xfId="14834"/>
    <cellStyle name="을지 2 4 2 2 2" xfId="14835"/>
    <cellStyle name="을지 2 4 2 2 2 2" xfId="18794"/>
    <cellStyle name="을지 2 4 2 2 2 3" xfId="19032"/>
    <cellStyle name="을지 2 4 2 2 3" xfId="18793"/>
    <cellStyle name="을지 2 4 2 2 4" xfId="19031"/>
    <cellStyle name="을지 2 4 2 3" xfId="14836"/>
    <cellStyle name="을지 2 4 2 3 2" xfId="18795"/>
    <cellStyle name="을지 2 4 2 3 3" xfId="19033"/>
    <cellStyle name="을지 2 4 2 4" xfId="18792"/>
    <cellStyle name="을지 2 4 2 5" xfId="19030"/>
    <cellStyle name="을지 2 4 3" xfId="14837"/>
    <cellStyle name="을지 2 4 3 2" xfId="14838"/>
    <cellStyle name="을지 2 4 3 2 2" xfId="14839"/>
    <cellStyle name="을지 2 4 3 2 2 2" xfId="18798"/>
    <cellStyle name="을지 2 4 3 2 2 3" xfId="19036"/>
    <cellStyle name="을지 2 4 3 2 3" xfId="18797"/>
    <cellStyle name="을지 2 4 3 2 4" xfId="19035"/>
    <cellStyle name="을지 2 4 3 3" xfId="14840"/>
    <cellStyle name="을지 2 4 3 3 2" xfId="18799"/>
    <cellStyle name="을지 2 4 3 3 3" xfId="19037"/>
    <cellStyle name="을지 2 4 3 4" xfId="18796"/>
    <cellStyle name="을지 2 4 3 5" xfId="19034"/>
    <cellStyle name="을지 2 4 4" xfId="14841"/>
    <cellStyle name="을지 2 4 4 2" xfId="14842"/>
    <cellStyle name="을지 2 4 4 2 2" xfId="14843"/>
    <cellStyle name="을지 2 4 4 2 2 2" xfId="18802"/>
    <cellStyle name="을지 2 4 4 2 2 3" xfId="19040"/>
    <cellStyle name="을지 2 4 4 2 3" xfId="18801"/>
    <cellStyle name="을지 2 4 4 2 4" xfId="19039"/>
    <cellStyle name="을지 2 4 4 3" xfId="14844"/>
    <cellStyle name="을지 2 4 4 3 2" xfId="18803"/>
    <cellStyle name="을지 2 4 4 3 3" xfId="19041"/>
    <cellStyle name="을지 2 4 4 4" xfId="18800"/>
    <cellStyle name="을지 2 4 4 5" xfId="19038"/>
    <cellStyle name="을지 2 4 5" xfId="14845"/>
    <cellStyle name="을지 2 4 5 2" xfId="14846"/>
    <cellStyle name="을지 2 4 5 2 2" xfId="14847"/>
    <cellStyle name="을지 2 4 5 2 2 2" xfId="18806"/>
    <cellStyle name="을지 2 4 5 2 2 3" xfId="19044"/>
    <cellStyle name="을지 2 4 5 2 3" xfId="18805"/>
    <cellStyle name="을지 2 4 5 2 4" xfId="19043"/>
    <cellStyle name="을지 2 4 5 3" xfId="14848"/>
    <cellStyle name="을지 2 4 5 3 2" xfId="18807"/>
    <cellStyle name="을지 2 4 5 3 3" xfId="19045"/>
    <cellStyle name="을지 2 4 5 4" xfId="18804"/>
    <cellStyle name="을지 2 4 5 5" xfId="19042"/>
    <cellStyle name="을지 2 4 6" xfId="14849"/>
    <cellStyle name="을지 2 4 6 2" xfId="14850"/>
    <cellStyle name="을지 2 4 6 2 2" xfId="18809"/>
    <cellStyle name="을지 2 4 6 2 3" xfId="19047"/>
    <cellStyle name="을지 2 4 6 3" xfId="18808"/>
    <cellStyle name="을지 2 4 6 4" xfId="19046"/>
    <cellStyle name="을지 2 4 7" xfId="14851"/>
    <cellStyle name="을지 2 4 7 2" xfId="18810"/>
    <cellStyle name="을지 2 4 7 3" xfId="19048"/>
    <cellStyle name="을지 2 4 8" xfId="18791"/>
    <cellStyle name="을지 2 4 9" xfId="19029"/>
    <cellStyle name="을지 2 5" xfId="14852"/>
    <cellStyle name="을지 2 5 2" xfId="14853"/>
    <cellStyle name="을지 2 5 2 2" xfId="14854"/>
    <cellStyle name="을지 2 5 2 2 2" xfId="18813"/>
    <cellStyle name="을지 2 5 2 2 3" xfId="19051"/>
    <cellStyle name="을지 2 5 2 3" xfId="18812"/>
    <cellStyle name="을지 2 5 2 4" xfId="19050"/>
    <cellStyle name="을지 2 5 3" xfId="14855"/>
    <cellStyle name="을지 2 5 3 2" xfId="18814"/>
    <cellStyle name="을지 2 5 3 3" xfId="19052"/>
    <cellStyle name="을지 2 5 4" xfId="18811"/>
    <cellStyle name="을지 2 5 5" xfId="19049"/>
    <cellStyle name="을지 2 6" xfId="14856"/>
    <cellStyle name="을지 2 6 2" xfId="14857"/>
    <cellStyle name="을지 2 6 2 2" xfId="14858"/>
    <cellStyle name="을지 2 6 2 2 2" xfId="18817"/>
    <cellStyle name="을지 2 6 2 2 3" xfId="19055"/>
    <cellStyle name="을지 2 6 2 3" xfId="18816"/>
    <cellStyle name="을지 2 6 2 4" xfId="19054"/>
    <cellStyle name="을지 2 6 3" xfId="14859"/>
    <cellStyle name="을지 2 6 3 2" xfId="18818"/>
    <cellStyle name="을지 2 6 3 3" xfId="19056"/>
    <cellStyle name="을지 2 6 4" xfId="18815"/>
    <cellStyle name="을지 2 6 5" xfId="19053"/>
    <cellStyle name="을지 2 7" xfId="14860"/>
    <cellStyle name="을지 2 7 2" xfId="14861"/>
    <cellStyle name="을지 2 7 2 2" xfId="14862"/>
    <cellStyle name="을지 2 7 2 2 2" xfId="18821"/>
    <cellStyle name="을지 2 7 2 2 3" xfId="19059"/>
    <cellStyle name="을지 2 7 2 3" xfId="18820"/>
    <cellStyle name="을지 2 7 2 4" xfId="19058"/>
    <cellStyle name="을지 2 7 3" xfId="14863"/>
    <cellStyle name="을지 2 7 3 2" xfId="18822"/>
    <cellStyle name="을지 2 7 3 3" xfId="19060"/>
    <cellStyle name="을지 2 7 4" xfId="18819"/>
    <cellStyle name="을지 2 7 5" xfId="19057"/>
    <cellStyle name="을지 2 8" xfId="14864"/>
    <cellStyle name="을지 2 8 2" xfId="14865"/>
    <cellStyle name="을지 2 8 2 2" xfId="18824"/>
    <cellStyle name="을지 2 8 2 3" xfId="19062"/>
    <cellStyle name="을지 2 8 3" xfId="18823"/>
    <cellStyle name="을지 2 8 4" xfId="19061"/>
    <cellStyle name="을지 2 9" xfId="14866"/>
    <cellStyle name="을지 2 9 2" xfId="18825"/>
    <cellStyle name="을지 2 9 3" xfId="19063"/>
    <cellStyle name="을지 3" xfId="14867"/>
    <cellStyle name="을지 3 10" xfId="18826"/>
    <cellStyle name="을지 3 11" xfId="19064"/>
    <cellStyle name="을지 3 2" xfId="14868"/>
    <cellStyle name="을지 3 2 2" xfId="14869"/>
    <cellStyle name="을지 3 2 2 2" xfId="14870"/>
    <cellStyle name="을지 3 2 2 2 2" xfId="14871"/>
    <cellStyle name="을지 3 2 2 2 2 2" xfId="14872"/>
    <cellStyle name="을지 3 2 2 2 2 2 2" xfId="18831"/>
    <cellStyle name="을지 3 2 2 2 2 2 3" xfId="19069"/>
    <cellStyle name="을지 3 2 2 2 2 3" xfId="18830"/>
    <cellStyle name="을지 3 2 2 2 2 4" xfId="19068"/>
    <cellStyle name="을지 3 2 2 2 3" xfId="14873"/>
    <cellStyle name="을지 3 2 2 2 3 2" xfId="18832"/>
    <cellStyle name="을지 3 2 2 2 3 3" xfId="19070"/>
    <cellStyle name="을지 3 2 2 2 4" xfId="18829"/>
    <cellStyle name="을지 3 2 2 2 5" xfId="19067"/>
    <cellStyle name="을지 3 2 2 3" xfId="14874"/>
    <cellStyle name="을지 3 2 2 3 2" xfId="14875"/>
    <cellStyle name="을지 3 2 2 3 2 2" xfId="14876"/>
    <cellStyle name="을지 3 2 2 3 2 2 2" xfId="18835"/>
    <cellStyle name="을지 3 2 2 3 2 2 3" xfId="19073"/>
    <cellStyle name="을지 3 2 2 3 2 3" xfId="18834"/>
    <cellStyle name="을지 3 2 2 3 2 4" xfId="19072"/>
    <cellStyle name="을지 3 2 2 3 3" xfId="14877"/>
    <cellStyle name="을지 3 2 2 3 3 2" xfId="18836"/>
    <cellStyle name="을지 3 2 2 3 3 3" xfId="19074"/>
    <cellStyle name="을지 3 2 2 3 4" xfId="18833"/>
    <cellStyle name="을지 3 2 2 3 5" xfId="19071"/>
    <cellStyle name="을지 3 2 2 4" xfId="14878"/>
    <cellStyle name="을지 3 2 2 4 2" xfId="14879"/>
    <cellStyle name="을지 3 2 2 4 2 2" xfId="14880"/>
    <cellStyle name="을지 3 2 2 4 2 2 2" xfId="18839"/>
    <cellStyle name="을지 3 2 2 4 2 2 3" xfId="19077"/>
    <cellStyle name="을지 3 2 2 4 2 3" xfId="18838"/>
    <cellStyle name="을지 3 2 2 4 2 4" xfId="19076"/>
    <cellStyle name="을지 3 2 2 4 3" xfId="14881"/>
    <cellStyle name="을지 3 2 2 4 3 2" xfId="18840"/>
    <cellStyle name="을지 3 2 2 4 3 3" xfId="19078"/>
    <cellStyle name="을지 3 2 2 4 4" xfId="18837"/>
    <cellStyle name="을지 3 2 2 4 5" xfId="19075"/>
    <cellStyle name="을지 3 2 2 5" xfId="14882"/>
    <cellStyle name="을지 3 2 2 5 2" xfId="14883"/>
    <cellStyle name="을지 3 2 2 5 2 2" xfId="14884"/>
    <cellStyle name="을지 3 2 2 5 2 2 2" xfId="18843"/>
    <cellStyle name="을지 3 2 2 5 2 2 3" xfId="19081"/>
    <cellStyle name="을지 3 2 2 5 2 3" xfId="18842"/>
    <cellStyle name="을지 3 2 2 5 2 4" xfId="19080"/>
    <cellStyle name="을지 3 2 2 5 3" xfId="14885"/>
    <cellStyle name="을지 3 2 2 5 3 2" xfId="18844"/>
    <cellStyle name="을지 3 2 2 5 3 3" xfId="19082"/>
    <cellStyle name="을지 3 2 2 5 4" xfId="18841"/>
    <cellStyle name="을지 3 2 2 5 5" xfId="19079"/>
    <cellStyle name="을지 3 2 2 6" xfId="14886"/>
    <cellStyle name="을지 3 2 2 6 2" xfId="14887"/>
    <cellStyle name="을지 3 2 2 6 2 2" xfId="18846"/>
    <cellStyle name="을지 3 2 2 6 2 3" xfId="19084"/>
    <cellStyle name="을지 3 2 2 6 3" xfId="18845"/>
    <cellStyle name="을지 3 2 2 6 4" xfId="19083"/>
    <cellStyle name="을지 3 2 2 7" xfId="14888"/>
    <cellStyle name="을지 3 2 2 7 2" xfId="18847"/>
    <cellStyle name="을지 3 2 2 7 3" xfId="19085"/>
    <cellStyle name="을지 3 2 2 8" xfId="18828"/>
    <cellStyle name="을지 3 2 2 9" xfId="19066"/>
    <cellStyle name="을지 3 2 3" xfId="14889"/>
    <cellStyle name="을지 3 2 3 2" xfId="14890"/>
    <cellStyle name="을지 3 2 3 2 2" xfId="14891"/>
    <cellStyle name="을지 3 2 3 2 2 2" xfId="14892"/>
    <cellStyle name="을지 3 2 3 2 2 2 2" xfId="18851"/>
    <cellStyle name="을지 3 2 3 2 2 2 3" xfId="19089"/>
    <cellStyle name="을지 3 2 3 2 2 3" xfId="18850"/>
    <cellStyle name="을지 3 2 3 2 2 4" xfId="19088"/>
    <cellStyle name="을지 3 2 3 2 3" xfId="14893"/>
    <cellStyle name="을지 3 2 3 2 3 2" xfId="18852"/>
    <cellStyle name="을지 3 2 3 2 3 3" xfId="19090"/>
    <cellStyle name="을지 3 2 3 2 4" xfId="18849"/>
    <cellStyle name="을지 3 2 3 2 5" xfId="19087"/>
    <cellStyle name="을지 3 2 3 3" xfId="14894"/>
    <cellStyle name="을지 3 2 3 3 2" xfId="14895"/>
    <cellStyle name="을지 3 2 3 3 2 2" xfId="14896"/>
    <cellStyle name="을지 3 2 3 3 2 2 2" xfId="18855"/>
    <cellStyle name="을지 3 2 3 3 2 2 3" xfId="19093"/>
    <cellStyle name="을지 3 2 3 3 2 3" xfId="18854"/>
    <cellStyle name="을지 3 2 3 3 2 4" xfId="19092"/>
    <cellStyle name="을지 3 2 3 3 3" xfId="14897"/>
    <cellStyle name="을지 3 2 3 3 3 2" xfId="18856"/>
    <cellStyle name="을지 3 2 3 3 3 3" xfId="19094"/>
    <cellStyle name="을지 3 2 3 3 4" xfId="18853"/>
    <cellStyle name="을지 3 2 3 3 5" xfId="19091"/>
    <cellStyle name="을지 3 2 3 4" xfId="14898"/>
    <cellStyle name="을지 3 2 3 4 2" xfId="14899"/>
    <cellStyle name="을지 3 2 3 4 2 2" xfId="14900"/>
    <cellStyle name="을지 3 2 3 4 2 2 2" xfId="18859"/>
    <cellStyle name="을지 3 2 3 4 2 2 3" xfId="19097"/>
    <cellStyle name="을지 3 2 3 4 2 3" xfId="18858"/>
    <cellStyle name="을지 3 2 3 4 2 4" xfId="19096"/>
    <cellStyle name="을지 3 2 3 4 3" xfId="14901"/>
    <cellStyle name="을지 3 2 3 4 3 2" xfId="18860"/>
    <cellStyle name="을지 3 2 3 4 3 3" xfId="19098"/>
    <cellStyle name="을지 3 2 3 4 4" xfId="18857"/>
    <cellStyle name="을지 3 2 3 4 5" xfId="19095"/>
    <cellStyle name="을지 3 2 3 5" xfId="14902"/>
    <cellStyle name="을지 3 2 3 5 2" xfId="14903"/>
    <cellStyle name="을지 3 2 3 5 2 2" xfId="14904"/>
    <cellStyle name="을지 3 2 3 5 2 2 2" xfId="18863"/>
    <cellStyle name="을지 3 2 3 5 2 2 3" xfId="19101"/>
    <cellStyle name="을지 3 2 3 5 2 3" xfId="18862"/>
    <cellStyle name="을지 3 2 3 5 2 4" xfId="19100"/>
    <cellStyle name="을지 3 2 3 5 3" xfId="14905"/>
    <cellStyle name="을지 3 2 3 5 3 2" xfId="18864"/>
    <cellStyle name="을지 3 2 3 5 3 3" xfId="19102"/>
    <cellStyle name="을지 3 2 3 5 4" xfId="18861"/>
    <cellStyle name="을지 3 2 3 5 5" xfId="19099"/>
    <cellStyle name="을지 3 2 3 6" xfId="14906"/>
    <cellStyle name="을지 3 2 3 6 2" xfId="14907"/>
    <cellStyle name="을지 3 2 3 6 2 2" xfId="18866"/>
    <cellStyle name="을지 3 2 3 6 2 3" xfId="19104"/>
    <cellStyle name="을지 3 2 3 6 3" xfId="18865"/>
    <cellStyle name="을지 3 2 3 6 4" xfId="19103"/>
    <cellStyle name="을지 3 2 3 7" xfId="14908"/>
    <cellStyle name="을지 3 2 3 7 2" xfId="18867"/>
    <cellStyle name="을지 3 2 3 7 3" xfId="19105"/>
    <cellStyle name="을지 3 2 3 8" xfId="18848"/>
    <cellStyle name="을지 3 2 3 9" xfId="19086"/>
    <cellStyle name="을지 3 2 4" xfId="14909"/>
    <cellStyle name="을지 3 2 4 2" xfId="18868"/>
    <cellStyle name="을지 3 2 4 3" xfId="19106"/>
    <cellStyle name="을지 3 2 5" xfId="18827"/>
    <cellStyle name="을지 3 2 6" xfId="19065"/>
    <cellStyle name="을지 3 3" xfId="14910"/>
    <cellStyle name="을지 3 3 10" xfId="19107"/>
    <cellStyle name="을지 3 3 2" xfId="14911"/>
    <cellStyle name="을지 3 3 2 2" xfId="14912"/>
    <cellStyle name="을지 3 3 2 2 2" xfId="14913"/>
    <cellStyle name="을지 3 3 2 2 2 2" xfId="14914"/>
    <cellStyle name="을지 3 3 2 2 2 2 2" xfId="18873"/>
    <cellStyle name="을지 3 3 2 2 2 2 3" xfId="19111"/>
    <cellStyle name="을지 3 3 2 2 2 3" xfId="18872"/>
    <cellStyle name="을지 3 3 2 2 2 4" xfId="19110"/>
    <cellStyle name="을지 3 3 2 2 3" xfId="14915"/>
    <cellStyle name="을지 3 3 2 2 3 2" xfId="18874"/>
    <cellStyle name="을지 3 3 2 2 3 3" xfId="19112"/>
    <cellStyle name="을지 3 3 2 2 4" xfId="18871"/>
    <cellStyle name="을지 3 3 2 2 5" xfId="19109"/>
    <cellStyle name="을지 3 3 2 3" xfId="14916"/>
    <cellStyle name="을지 3 3 2 3 2" xfId="14917"/>
    <cellStyle name="을지 3 3 2 3 2 2" xfId="14918"/>
    <cellStyle name="을지 3 3 2 3 2 2 2" xfId="18877"/>
    <cellStyle name="을지 3 3 2 3 2 2 3" xfId="19115"/>
    <cellStyle name="을지 3 3 2 3 2 3" xfId="18876"/>
    <cellStyle name="을지 3 3 2 3 2 4" xfId="19114"/>
    <cellStyle name="을지 3 3 2 3 3" xfId="14919"/>
    <cellStyle name="을지 3 3 2 3 3 2" xfId="18878"/>
    <cellStyle name="을지 3 3 2 3 3 3" xfId="19116"/>
    <cellStyle name="을지 3 3 2 3 4" xfId="18875"/>
    <cellStyle name="을지 3 3 2 3 5" xfId="19113"/>
    <cellStyle name="을지 3 3 2 4" xfId="14920"/>
    <cellStyle name="을지 3 3 2 4 2" xfId="14921"/>
    <cellStyle name="을지 3 3 2 4 2 2" xfId="14922"/>
    <cellStyle name="을지 3 3 2 4 2 2 2" xfId="18881"/>
    <cellStyle name="을지 3 3 2 4 2 2 3" xfId="19119"/>
    <cellStyle name="을지 3 3 2 4 2 3" xfId="18880"/>
    <cellStyle name="을지 3 3 2 4 2 4" xfId="19118"/>
    <cellStyle name="을지 3 3 2 4 3" xfId="14923"/>
    <cellStyle name="을지 3 3 2 4 3 2" xfId="18882"/>
    <cellStyle name="을지 3 3 2 4 3 3" xfId="19120"/>
    <cellStyle name="을지 3 3 2 4 4" xfId="18879"/>
    <cellStyle name="을지 3 3 2 4 5" xfId="19117"/>
    <cellStyle name="을지 3 3 2 5" xfId="14924"/>
    <cellStyle name="을지 3 3 2 5 2" xfId="14925"/>
    <cellStyle name="을지 3 3 2 5 2 2" xfId="14926"/>
    <cellStyle name="을지 3 3 2 5 2 2 2" xfId="18885"/>
    <cellStyle name="을지 3 3 2 5 2 2 3" xfId="19123"/>
    <cellStyle name="을지 3 3 2 5 2 3" xfId="18884"/>
    <cellStyle name="을지 3 3 2 5 2 4" xfId="19122"/>
    <cellStyle name="을지 3 3 2 5 3" xfId="14927"/>
    <cellStyle name="을지 3 3 2 5 3 2" xfId="18886"/>
    <cellStyle name="을지 3 3 2 5 3 3" xfId="19124"/>
    <cellStyle name="을지 3 3 2 5 4" xfId="18883"/>
    <cellStyle name="을지 3 3 2 5 5" xfId="19121"/>
    <cellStyle name="을지 3 3 2 6" xfId="14928"/>
    <cellStyle name="을지 3 3 2 6 2" xfId="14929"/>
    <cellStyle name="을지 3 3 2 6 2 2" xfId="18888"/>
    <cellStyle name="을지 3 3 2 6 2 3" xfId="19126"/>
    <cellStyle name="을지 3 3 2 6 3" xfId="18887"/>
    <cellStyle name="을지 3 3 2 6 4" xfId="19125"/>
    <cellStyle name="을지 3 3 2 7" xfId="14930"/>
    <cellStyle name="을지 3 3 2 7 2" xfId="18889"/>
    <cellStyle name="을지 3 3 2 7 3" xfId="19127"/>
    <cellStyle name="을지 3 3 2 8" xfId="18870"/>
    <cellStyle name="을지 3 3 2 9" xfId="19108"/>
    <cellStyle name="을지 3 3 3" xfId="14931"/>
    <cellStyle name="을지 3 3 3 2" xfId="14932"/>
    <cellStyle name="을지 3 3 3 2 2" xfId="14933"/>
    <cellStyle name="을지 3 3 3 2 2 2" xfId="18892"/>
    <cellStyle name="을지 3 3 3 2 2 3" xfId="19130"/>
    <cellStyle name="을지 3 3 3 2 3" xfId="18891"/>
    <cellStyle name="을지 3 3 3 2 4" xfId="19129"/>
    <cellStyle name="을지 3 3 3 3" xfId="14934"/>
    <cellStyle name="을지 3 3 3 3 2" xfId="18893"/>
    <cellStyle name="을지 3 3 3 3 3" xfId="19131"/>
    <cellStyle name="을지 3 3 3 4" xfId="18890"/>
    <cellStyle name="을지 3 3 3 5" xfId="19128"/>
    <cellStyle name="을지 3 3 4" xfId="14935"/>
    <cellStyle name="을지 3 3 4 2" xfId="14936"/>
    <cellStyle name="을지 3 3 4 2 2" xfId="14937"/>
    <cellStyle name="을지 3 3 4 2 2 2" xfId="18896"/>
    <cellStyle name="을지 3 3 4 2 2 3" xfId="19134"/>
    <cellStyle name="을지 3 3 4 2 3" xfId="18895"/>
    <cellStyle name="을지 3 3 4 2 4" xfId="19133"/>
    <cellStyle name="을지 3 3 4 3" xfId="14938"/>
    <cellStyle name="을지 3 3 4 3 2" xfId="18897"/>
    <cellStyle name="을지 3 3 4 3 3" xfId="19135"/>
    <cellStyle name="을지 3 3 4 4" xfId="18894"/>
    <cellStyle name="을지 3 3 4 5" xfId="19132"/>
    <cellStyle name="을지 3 3 5" xfId="14939"/>
    <cellStyle name="을지 3 3 5 2" xfId="14940"/>
    <cellStyle name="을지 3 3 5 2 2" xfId="14941"/>
    <cellStyle name="을지 3 3 5 2 2 2" xfId="18900"/>
    <cellStyle name="을지 3 3 5 2 2 3" xfId="19138"/>
    <cellStyle name="을지 3 3 5 2 3" xfId="18899"/>
    <cellStyle name="을지 3 3 5 2 4" xfId="19137"/>
    <cellStyle name="을지 3 3 5 3" xfId="14942"/>
    <cellStyle name="을지 3 3 5 3 2" xfId="18901"/>
    <cellStyle name="을지 3 3 5 3 3" xfId="19139"/>
    <cellStyle name="을지 3 3 5 4" xfId="18898"/>
    <cellStyle name="을지 3 3 5 5" xfId="19136"/>
    <cellStyle name="을지 3 3 6" xfId="14943"/>
    <cellStyle name="을지 3 3 6 2" xfId="14944"/>
    <cellStyle name="을지 3 3 6 2 2" xfId="14945"/>
    <cellStyle name="을지 3 3 6 2 2 2" xfId="18904"/>
    <cellStyle name="을지 3 3 6 2 2 3" xfId="19142"/>
    <cellStyle name="을지 3 3 6 2 3" xfId="18903"/>
    <cellStyle name="을지 3 3 6 2 4" xfId="19141"/>
    <cellStyle name="을지 3 3 6 3" xfId="14946"/>
    <cellStyle name="을지 3 3 6 3 2" xfId="18905"/>
    <cellStyle name="을지 3 3 6 3 3" xfId="19143"/>
    <cellStyle name="을지 3 3 6 4" xfId="18902"/>
    <cellStyle name="을지 3 3 6 5" xfId="19140"/>
    <cellStyle name="을지 3 3 7" xfId="14947"/>
    <cellStyle name="을지 3 3 7 2" xfId="14948"/>
    <cellStyle name="을지 3 3 7 2 2" xfId="18907"/>
    <cellStyle name="을지 3 3 7 2 3" xfId="19145"/>
    <cellStyle name="을지 3 3 7 3" xfId="18906"/>
    <cellStyle name="을지 3 3 7 4" xfId="19144"/>
    <cellStyle name="을지 3 3 8" xfId="14949"/>
    <cellStyle name="을지 3 3 8 2" xfId="18908"/>
    <cellStyle name="을지 3 3 8 3" xfId="19146"/>
    <cellStyle name="을지 3 3 9" xfId="18869"/>
    <cellStyle name="을지 3 4" xfId="14950"/>
    <cellStyle name="을지 3 4 2" xfId="14951"/>
    <cellStyle name="을지 3 4 2 2" xfId="14952"/>
    <cellStyle name="을지 3 4 2 2 2" xfId="14953"/>
    <cellStyle name="을지 3 4 2 2 2 2" xfId="18912"/>
    <cellStyle name="을지 3 4 2 2 2 3" xfId="19150"/>
    <cellStyle name="을지 3 4 2 2 3" xfId="18911"/>
    <cellStyle name="을지 3 4 2 2 4" xfId="19149"/>
    <cellStyle name="을지 3 4 2 3" xfId="14954"/>
    <cellStyle name="을지 3 4 2 3 2" xfId="18913"/>
    <cellStyle name="을지 3 4 2 3 3" xfId="19151"/>
    <cellStyle name="을지 3 4 2 4" xfId="18910"/>
    <cellStyle name="을지 3 4 2 5" xfId="19148"/>
    <cellStyle name="을지 3 4 3" xfId="14955"/>
    <cellStyle name="을지 3 4 3 2" xfId="14956"/>
    <cellStyle name="을지 3 4 3 2 2" xfId="14957"/>
    <cellStyle name="을지 3 4 3 2 2 2" xfId="18916"/>
    <cellStyle name="을지 3 4 3 2 2 3" xfId="19154"/>
    <cellStyle name="을지 3 4 3 2 3" xfId="18915"/>
    <cellStyle name="을지 3 4 3 2 4" xfId="19153"/>
    <cellStyle name="을지 3 4 3 3" xfId="14958"/>
    <cellStyle name="을지 3 4 3 3 2" xfId="18917"/>
    <cellStyle name="을지 3 4 3 3 3" xfId="19155"/>
    <cellStyle name="을지 3 4 3 4" xfId="18914"/>
    <cellStyle name="을지 3 4 3 5" xfId="19152"/>
    <cellStyle name="을지 3 4 4" xfId="14959"/>
    <cellStyle name="을지 3 4 4 2" xfId="14960"/>
    <cellStyle name="을지 3 4 4 2 2" xfId="14961"/>
    <cellStyle name="을지 3 4 4 2 2 2" xfId="18920"/>
    <cellStyle name="을지 3 4 4 2 2 3" xfId="19158"/>
    <cellStyle name="을지 3 4 4 2 3" xfId="18919"/>
    <cellStyle name="을지 3 4 4 2 4" xfId="19157"/>
    <cellStyle name="을지 3 4 4 3" xfId="14962"/>
    <cellStyle name="을지 3 4 4 3 2" xfId="18921"/>
    <cellStyle name="을지 3 4 4 3 3" xfId="19159"/>
    <cellStyle name="을지 3 4 4 4" xfId="18918"/>
    <cellStyle name="을지 3 4 4 5" xfId="19156"/>
    <cellStyle name="을지 3 4 5" xfId="14963"/>
    <cellStyle name="을지 3 4 5 2" xfId="14964"/>
    <cellStyle name="을지 3 4 5 2 2" xfId="14965"/>
    <cellStyle name="을지 3 4 5 2 2 2" xfId="18924"/>
    <cellStyle name="을지 3 4 5 2 2 3" xfId="19162"/>
    <cellStyle name="을지 3 4 5 2 3" xfId="18923"/>
    <cellStyle name="을지 3 4 5 2 4" xfId="19161"/>
    <cellStyle name="을지 3 4 5 3" xfId="14966"/>
    <cellStyle name="을지 3 4 5 3 2" xfId="18925"/>
    <cellStyle name="을지 3 4 5 3 3" xfId="19163"/>
    <cellStyle name="을지 3 4 5 4" xfId="18922"/>
    <cellStyle name="을지 3 4 5 5" xfId="19160"/>
    <cellStyle name="을지 3 4 6" xfId="14967"/>
    <cellStyle name="을지 3 4 6 2" xfId="14968"/>
    <cellStyle name="을지 3 4 6 2 2" xfId="18927"/>
    <cellStyle name="을지 3 4 6 2 3" xfId="19165"/>
    <cellStyle name="을지 3 4 6 3" xfId="18926"/>
    <cellStyle name="을지 3 4 6 4" xfId="19164"/>
    <cellStyle name="을지 3 4 7" xfId="14969"/>
    <cellStyle name="을지 3 4 7 2" xfId="18928"/>
    <cellStyle name="을지 3 4 7 3" xfId="19166"/>
    <cellStyle name="을지 3 4 8" xfId="18909"/>
    <cellStyle name="을지 3 4 9" xfId="19147"/>
    <cellStyle name="을지 3 5" xfId="14970"/>
    <cellStyle name="을지 3 5 2" xfId="14971"/>
    <cellStyle name="을지 3 5 2 2" xfId="14972"/>
    <cellStyle name="을지 3 5 2 2 2" xfId="18931"/>
    <cellStyle name="을지 3 5 2 2 3" xfId="19169"/>
    <cellStyle name="을지 3 5 2 3" xfId="18930"/>
    <cellStyle name="을지 3 5 2 4" xfId="19168"/>
    <cellStyle name="을지 3 5 3" xfId="14973"/>
    <cellStyle name="을지 3 5 3 2" xfId="18932"/>
    <cellStyle name="을지 3 5 3 3" xfId="19170"/>
    <cellStyle name="을지 3 5 4" xfId="18929"/>
    <cellStyle name="을지 3 5 5" xfId="19167"/>
    <cellStyle name="을지 3 6" xfId="14974"/>
    <cellStyle name="을지 3 6 2" xfId="14975"/>
    <cellStyle name="을지 3 6 2 2" xfId="14976"/>
    <cellStyle name="을지 3 6 2 2 2" xfId="18935"/>
    <cellStyle name="을지 3 6 2 2 3" xfId="19173"/>
    <cellStyle name="을지 3 6 2 3" xfId="18934"/>
    <cellStyle name="을지 3 6 2 4" xfId="19172"/>
    <cellStyle name="을지 3 6 3" xfId="14977"/>
    <cellStyle name="을지 3 6 3 2" xfId="18936"/>
    <cellStyle name="을지 3 6 3 3" xfId="19174"/>
    <cellStyle name="을지 3 6 4" xfId="18933"/>
    <cellStyle name="을지 3 6 5" xfId="19171"/>
    <cellStyle name="을지 3 7" xfId="14978"/>
    <cellStyle name="을지 3 7 2" xfId="14979"/>
    <cellStyle name="을지 3 7 2 2" xfId="14980"/>
    <cellStyle name="을지 3 7 2 2 2" xfId="18939"/>
    <cellStyle name="을지 3 7 2 2 3" xfId="19177"/>
    <cellStyle name="을지 3 7 2 3" xfId="18938"/>
    <cellStyle name="을지 3 7 2 4" xfId="19176"/>
    <cellStyle name="을지 3 7 3" xfId="14981"/>
    <cellStyle name="을지 3 7 3 2" xfId="18940"/>
    <cellStyle name="을지 3 7 3 3" xfId="19178"/>
    <cellStyle name="을지 3 7 4" xfId="18937"/>
    <cellStyle name="을지 3 7 5" xfId="19175"/>
    <cellStyle name="을지 3 8" xfId="14982"/>
    <cellStyle name="을지 3 8 2" xfId="14983"/>
    <cellStyle name="을지 3 8 2 2" xfId="18942"/>
    <cellStyle name="을지 3 8 2 3" xfId="19180"/>
    <cellStyle name="을지 3 8 3" xfId="18941"/>
    <cellStyle name="을지 3 8 4" xfId="19179"/>
    <cellStyle name="을지 3 9" xfId="14984"/>
    <cellStyle name="을지 3 9 2" xfId="18943"/>
    <cellStyle name="을지 3 9 3" xfId="19181"/>
    <cellStyle name="을지 4" xfId="14985"/>
    <cellStyle name="을지 4 2" xfId="18944"/>
    <cellStyle name="을지 4 3" xfId="19182"/>
    <cellStyle name="을지 5" xfId="18707"/>
    <cellStyle name="을지 6" xfId="18945"/>
    <cellStyle name="일반" xfId="14986"/>
    <cellStyle name="一般_C-NMS-BOM-v1" xfId="14987"/>
    <cellStyle name="일위대가" xfId="14988"/>
    <cellStyle name="일정_K200창정비 (2)" xfId="14989"/>
    <cellStyle name="자리수" xfId="14990"/>
    <cellStyle name="자리수 - 유형1" xfId="14991"/>
    <cellStyle name="자리수_건설산림과(진해목재문화체험관시설물보수2010년12월7일)-설계변경제출" xfId="14992"/>
    <cellStyle name="자리수0" xfId="14993"/>
    <cellStyle name="자재집계표" xfId="14994"/>
    <cellStyle name="점선" xfId="14995"/>
    <cellStyle name="제곱" xfId="14996"/>
    <cellStyle name="제목[1 줄]" xfId="14997"/>
    <cellStyle name="제목[1 줄] 2" xfId="14998"/>
    <cellStyle name="제목[1 줄] 2 2" xfId="14999"/>
    <cellStyle name="제목[1 줄] 2 2 2" xfId="15000"/>
    <cellStyle name="제목[1 줄] 2 2 2 2" xfId="15001"/>
    <cellStyle name="제목[1 줄] 2 2 2 2 2" xfId="15002"/>
    <cellStyle name="제목[1 줄] 2 2 2 2 2 2" xfId="15003"/>
    <cellStyle name="제목[1 줄] 2 2 2 2 2 3" xfId="15004"/>
    <cellStyle name="제목[1 줄] 2 2 2 2 3" xfId="15005"/>
    <cellStyle name="제목[1 줄] 2 2 2 2 4" xfId="15006"/>
    <cellStyle name="제목[1 줄] 2 2 2 3" xfId="15007"/>
    <cellStyle name="제목[1 줄] 2 2 2 3 2" xfId="15008"/>
    <cellStyle name="제목[1 줄] 2 2 2 3 2 2" xfId="15009"/>
    <cellStyle name="제목[1 줄] 2 2 2 3 2 3" xfId="15010"/>
    <cellStyle name="제목[1 줄] 2 2 2 3 3" xfId="15011"/>
    <cellStyle name="제목[1 줄] 2 2 2 3 4" xfId="15012"/>
    <cellStyle name="제목[1 줄] 2 2 2 4" xfId="15013"/>
    <cellStyle name="제목[1 줄] 2 2 2 4 2" xfId="15014"/>
    <cellStyle name="제목[1 줄] 2 2 2 4 2 2" xfId="15015"/>
    <cellStyle name="제목[1 줄] 2 2 2 4 2 3" xfId="15016"/>
    <cellStyle name="제목[1 줄] 2 2 2 4 3" xfId="15017"/>
    <cellStyle name="제목[1 줄] 2 2 2 4 4" xfId="15018"/>
    <cellStyle name="제목[1 줄] 2 2 2 5" xfId="15019"/>
    <cellStyle name="제목[1 줄] 2 2 2 5 2" xfId="15020"/>
    <cellStyle name="제목[1 줄] 2 2 2 5 2 2" xfId="15021"/>
    <cellStyle name="제목[1 줄] 2 2 2 5 2 3" xfId="15022"/>
    <cellStyle name="제목[1 줄] 2 2 2 5 3" xfId="15023"/>
    <cellStyle name="제목[1 줄] 2 2 2 5 4" xfId="15024"/>
    <cellStyle name="제목[1 줄] 2 2 2 6" xfId="15025"/>
    <cellStyle name="제목[1 줄] 2 2 2 6 2" xfId="15026"/>
    <cellStyle name="제목[1 줄] 2 2 2 6 3" xfId="15027"/>
    <cellStyle name="제목[1 줄] 2 2 2 7" xfId="15028"/>
    <cellStyle name="제목[1 줄] 2 2 2 8" xfId="15029"/>
    <cellStyle name="제목[1 줄] 2 3" xfId="15030"/>
    <cellStyle name="제목[1 줄] 2 3 2" xfId="15031"/>
    <cellStyle name="제목[1 줄] 2 3 2 2" xfId="15032"/>
    <cellStyle name="제목[1 줄] 2 3 2 2 2" xfId="15033"/>
    <cellStyle name="제목[1 줄] 2 3 2 2 2 2" xfId="15034"/>
    <cellStyle name="제목[1 줄] 2 3 2 2 2 3" xfId="15035"/>
    <cellStyle name="제목[1 줄] 2 3 2 2 3" xfId="15036"/>
    <cellStyle name="제목[1 줄] 2 3 2 2 4" xfId="15037"/>
    <cellStyle name="제목[1 줄] 2 3 2 3" xfId="15038"/>
    <cellStyle name="제목[1 줄] 2 3 2 3 2" xfId="15039"/>
    <cellStyle name="제목[1 줄] 2 3 2 3 2 2" xfId="15040"/>
    <cellStyle name="제목[1 줄] 2 3 2 3 2 3" xfId="15041"/>
    <cellStyle name="제목[1 줄] 2 3 2 3 3" xfId="15042"/>
    <cellStyle name="제목[1 줄] 2 3 2 3 4" xfId="15043"/>
    <cellStyle name="제목[1 줄] 2 3 2 4" xfId="15044"/>
    <cellStyle name="제목[1 줄] 2 3 2 4 2" xfId="15045"/>
    <cellStyle name="제목[1 줄] 2 3 2 4 2 2" xfId="15046"/>
    <cellStyle name="제목[1 줄] 2 3 2 4 2 3" xfId="15047"/>
    <cellStyle name="제목[1 줄] 2 3 2 4 3" xfId="15048"/>
    <cellStyle name="제목[1 줄] 2 3 2 4 4" xfId="15049"/>
    <cellStyle name="제목[1 줄] 2 3 2 5" xfId="15050"/>
    <cellStyle name="제목[1 줄] 2 3 2 5 2" xfId="15051"/>
    <cellStyle name="제목[1 줄] 2 3 2 5 2 2" xfId="15052"/>
    <cellStyle name="제목[1 줄] 2 3 2 5 2 3" xfId="15053"/>
    <cellStyle name="제목[1 줄] 2 3 2 5 3" xfId="15054"/>
    <cellStyle name="제목[1 줄] 2 3 2 5 4" xfId="15055"/>
    <cellStyle name="제목[1 줄] 2 3 2 6" xfId="15056"/>
    <cellStyle name="제목[1 줄] 2 3 2 6 2" xfId="15057"/>
    <cellStyle name="제목[1 줄] 2 3 2 6 3" xfId="15058"/>
    <cellStyle name="제목[1 줄] 2 3 2 7" xfId="15059"/>
    <cellStyle name="제목[1 줄] 2 3 2 8" xfId="15060"/>
    <cellStyle name="제목[1 줄] 2 3 3" xfId="15061"/>
    <cellStyle name="제목[1 줄] 2 3 3 2" xfId="15062"/>
    <cellStyle name="제목[1 줄] 2 3 3 2 2" xfId="15063"/>
    <cellStyle name="제목[1 줄] 2 3 3 2 3" xfId="15064"/>
    <cellStyle name="제목[1 줄] 2 3 3 3" xfId="15065"/>
    <cellStyle name="제목[1 줄] 2 3 3 4" xfId="15066"/>
    <cellStyle name="제목[1 줄] 2 3 4" xfId="15067"/>
    <cellStyle name="제목[1 줄] 2 3 4 2" xfId="15068"/>
    <cellStyle name="제목[1 줄] 2 3 4 2 2" xfId="15069"/>
    <cellStyle name="제목[1 줄] 2 3 4 2 3" xfId="15070"/>
    <cellStyle name="제목[1 줄] 2 3 4 3" xfId="15071"/>
    <cellStyle name="제목[1 줄] 2 3 4 4" xfId="15072"/>
    <cellStyle name="제목[1 줄] 2 3 5" xfId="15073"/>
    <cellStyle name="제목[1 줄] 2 3 5 2" xfId="15074"/>
    <cellStyle name="제목[1 줄] 2 3 5 2 2" xfId="15075"/>
    <cellStyle name="제목[1 줄] 2 3 5 2 3" xfId="15076"/>
    <cellStyle name="제목[1 줄] 2 3 5 3" xfId="15077"/>
    <cellStyle name="제목[1 줄] 2 3 5 4" xfId="15078"/>
    <cellStyle name="제목[1 줄] 2 3 6" xfId="15079"/>
    <cellStyle name="제목[1 줄] 2 3 6 2" xfId="15080"/>
    <cellStyle name="제목[1 줄] 2 3 6 2 2" xfId="15081"/>
    <cellStyle name="제목[1 줄] 2 3 6 2 3" xfId="15082"/>
    <cellStyle name="제목[1 줄] 2 3 6 3" xfId="15083"/>
    <cellStyle name="제목[1 줄] 2 3 6 4" xfId="15084"/>
    <cellStyle name="제목[1 줄] 2 3 7" xfId="15085"/>
    <cellStyle name="제목[1 줄] 2 3 7 2" xfId="15086"/>
    <cellStyle name="제목[1 줄] 2 3 7 3" xfId="15087"/>
    <cellStyle name="제목[1 줄] 2 3 8" xfId="15088"/>
    <cellStyle name="제목[1 줄] 2 3 9" xfId="15089"/>
    <cellStyle name="제목[1 줄] 2 4" xfId="15090"/>
    <cellStyle name="제목[1 줄] 2 4 2" xfId="15091"/>
    <cellStyle name="제목[1 줄] 2 4 2 2" xfId="15092"/>
    <cellStyle name="제목[1 줄] 2 4 2 3" xfId="15093"/>
    <cellStyle name="제목[1 줄] 2 4 3" xfId="15094"/>
    <cellStyle name="제목[1 줄] 2 4 4" xfId="15095"/>
    <cellStyle name="제목[1 줄] 2 5" xfId="15096"/>
    <cellStyle name="제목[1 줄] 2 5 2" xfId="15097"/>
    <cellStyle name="제목[1 줄] 2 5 2 2" xfId="15098"/>
    <cellStyle name="제목[1 줄] 2 5 2 3" xfId="15099"/>
    <cellStyle name="제목[1 줄] 2 5 3" xfId="15100"/>
    <cellStyle name="제목[1 줄] 2 5 4" xfId="15101"/>
    <cellStyle name="제목[1 줄] 3" xfId="15102"/>
    <cellStyle name="제목[1 줄] 3 2" xfId="15103"/>
    <cellStyle name="제목[1 줄] 3 2 2" xfId="15104"/>
    <cellStyle name="제목[1 줄] 3 2 2 2" xfId="15105"/>
    <cellStyle name="제목[1 줄] 3 2 2 2 2" xfId="15106"/>
    <cellStyle name="제목[1 줄] 3 2 2 2 2 2" xfId="15107"/>
    <cellStyle name="제목[1 줄] 3 2 2 2 2 3" xfId="15108"/>
    <cellStyle name="제목[1 줄] 3 2 2 2 3" xfId="15109"/>
    <cellStyle name="제목[1 줄] 3 2 2 2 4" xfId="15110"/>
    <cellStyle name="제목[1 줄] 3 2 2 3" xfId="15111"/>
    <cellStyle name="제목[1 줄] 3 2 2 3 2" xfId="15112"/>
    <cellStyle name="제목[1 줄] 3 2 2 3 2 2" xfId="15113"/>
    <cellStyle name="제목[1 줄] 3 2 2 3 2 3" xfId="15114"/>
    <cellStyle name="제목[1 줄] 3 2 2 3 3" xfId="15115"/>
    <cellStyle name="제목[1 줄] 3 2 2 3 4" xfId="15116"/>
    <cellStyle name="제목[1 줄] 3 2 2 4" xfId="15117"/>
    <cellStyle name="제목[1 줄] 3 2 2 4 2" xfId="15118"/>
    <cellStyle name="제목[1 줄] 3 2 2 4 2 2" xfId="15119"/>
    <cellStyle name="제목[1 줄] 3 2 2 4 2 3" xfId="15120"/>
    <cellStyle name="제목[1 줄] 3 2 2 4 3" xfId="15121"/>
    <cellStyle name="제목[1 줄] 3 2 2 4 4" xfId="15122"/>
    <cellStyle name="제목[1 줄] 3 2 2 5" xfId="15123"/>
    <cellStyle name="제목[1 줄] 3 2 2 5 2" xfId="15124"/>
    <cellStyle name="제목[1 줄] 3 2 2 5 2 2" xfId="15125"/>
    <cellStyle name="제목[1 줄] 3 2 2 5 2 3" xfId="15126"/>
    <cellStyle name="제목[1 줄] 3 2 2 5 3" xfId="15127"/>
    <cellStyle name="제목[1 줄] 3 2 2 5 4" xfId="15128"/>
    <cellStyle name="제목[1 줄] 3 2 2 6" xfId="15129"/>
    <cellStyle name="제목[1 줄] 3 2 2 6 2" xfId="15130"/>
    <cellStyle name="제목[1 줄] 3 2 2 6 3" xfId="15131"/>
    <cellStyle name="제목[1 줄] 3 2 2 7" xfId="15132"/>
    <cellStyle name="제목[1 줄] 3 2 2 8" xfId="15133"/>
    <cellStyle name="제목[1 줄] 3 3" xfId="15134"/>
    <cellStyle name="제목[1 줄] 3 3 2" xfId="15135"/>
    <cellStyle name="제목[1 줄] 3 3 2 2" xfId="15136"/>
    <cellStyle name="제목[1 줄] 3 3 2 2 2" xfId="15137"/>
    <cellStyle name="제목[1 줄] 3 3 2 2 2 2" xfId="15138"/>
    <cellStyle name="제목[1 줄] 3 3 2 2 2 3" xfId="15139"/>
    <cellStyle name="제목[1 줄] 3 3 2 2 3" xfId="15140"/>
    <cellStyle name="제목[1 줄] 3 3 2 2 4" xfId="15141"/>
    <cellStyle name="제목[1 줄] 3 3 2 3" xfId="15142"/>
    <cellStyle name="제목[1 줄] 3 3 2 3 2" xfId="15143"/>
    <cellStyle name="제목[1 줄] 3 3 2 3 2 2" xfId="15144"/>
    <cellStyle name="제목[1 줄] 3 3 2 3 2 3" xfId="15145"/>
    <cellStyle name="제목[1 줄] 3 3 2 3 3" xfId="15146"/>
    <cellStyle name="제목[1 줄] 3 3 2 3 4" xfId="15147"/>
    <cellStyle name="제목[1 줄] 3 3 2 4" xfId="15148"/>
    <cellStyle name="제목[1 줄] 3 3 2 4 2" xfId="15149"/>
    <cellStyle name="제목[1 줄] 3 3 2 4 2 2" xfId="15150"/>
    <cellStyle name="제목[1 줄] 3 3 2 4 2 3" xfId="15151"/>
    <cellStyle name="제목[1 줄] 3 3 2 4 3" xfId="15152"/>
    <cellStyle name="제목[1 줄] 3 3 2 4 4" xfId="15153"/>
    <cellStyle name="제목[1 줄] 3 3 2 5" xfId="15154"/>
    <cellStyle name="제목[1 줄] 3 3 2 5 2" xfId="15155"/>
    <cellStyle name="제목[1 줄] 3 3 2 5 2 2" xfId="15156"/>
    <cellStyle name="제목[1 줄] 3 3 2 5 2 3" xfId="15157"/>
    <cellStyle name="제목[1 줄] 3 3 2 5 3" xfId="15158"/>
    <cellStyle name="제목[1 줄] 3 3 2 5 4" xfId="15159"/>
    <cellStyle name="제목[1 줄] 3 3 2 6" xfId="15160"/>
    <cellStyle name="제목[1 줄] 3 3 2 6 2" xfId="15161"/>
    <cellStyle name="제목[1 줄] 3 3 2 6 3" xfId="15162"/>
    <cellStyle name="제목[1 줄] 3 3 2 7" xfId="15163"/>
    <cellStyle name="제목[1 줄] 3 3 2 8" xfId="15164"/>
    <cellStyle name="제목[1 줄] 3 3 3" xfId="15165"/>
    <cellStyle name="제목[1 줄] 3 3 3 2" xfId="15166"/>
    <cellStyle name="제목[1 줄] 3 3 3 2 2" xfId="15167"/>
    <cellStyle name="제목[1 줄] 3 3 3 2 3" xfId="15168"/>
    <cellStyle name="제목[1 줄] 3 3 3 3" xfId="15169"/>
    <cellStyle name="제목[1 줄] 3 3 3 4" xfId="15170"/>
    <cellStyle name="제목[1 줄] 3 3 4" xfId="15171"/>
    <cellStyle name="제목[1 줄] 3 3 4 2" xfId="15172"/>
    <cellStyle name="제목[1 줄] 3 3 4 2 2" xfId="15173"/>
    <cellStyle name="제목[1 줄] 3 3 4 2 3" xfId="15174"/>
    <cellStyle name="제목[1 줄] 3 3 4 3" xfId="15175"/>
    <cellStyle name="제목[1 줄] 3 3 4 4" xfId="15176"/>
    <cellStyle name="제목[1 줄] 3 3 5" xfId="15177"/>
    <cellStyle name="제목[1 줄] 3 3 5 2" xfId="15178"/>
    <cellStyle name="제목[1 줄] 3 3 5 2 2" xfId="15179"/>
    <cellStyle name="제목[1 줄] 3 3 5 2 3" xfId="15180"/>
    <cellStyle name="제목[1 줄] 3 3 5 3" xfId="15181"/>
    <cellStyle name="제목[1 줄] 3 3 5 4" xfId="15182"/>
    <cellStyle name="제목[1 줄] 3 3 6" xfId="15183"/>
    <cellStyle name="제목[1 줄] 3 3 6 2" xfId="15184"/>
    <cellStyle name="제목[1 줄] 3 3 6 2 2" xfId="15185"/>
    <cellStyle name="제목[1 줄] 3 3 6 2 3" xfId="15186"/>
    <cellStyle name="제목[1 줄] 3 3 6 3" xfId="15187"/>
    <cellStyle name="제목[1 줄] 3 3 6 4" xfId="15188"/>
    <cellStyle name="제목[1 줄] 3 3 7" xfId="15189"/>
    <cellStyle name="제목[1 줄] 3 3 7 2" xfId="15190"/>
    <cellStyle name="제목[1 줄] 3 3 7 3" xfId="15191"/>
    <cellStyle name="제목[1 줄] 3 3 8" xfId="15192"/>
    <cellStyle name="제목[1 줄] 3 3 9" xfId="15193"/>
    <cellStyle name="제목[1 줄] 3 4" xfId="15194"/>
    <cellStyle name="제목[1 줄] 3 4 2" xfId="15195"/>
    <cellStyle name="제목[1 줄] 3 4 2 2" xfId="15196"/>
    <cellStyle name="제목[1 줄] 3 4 2 3" xfId="15197"/>
    <cellStyle name="제목[1 줄] 3 4 3" xfId="15198"/>
    <cellStyle name="제목[1 줄] 3 4 4" xfId="15199"/>
    <cellStyle name="제목[1 줄] 3 5" xfId="15200"/>
    <cellStyle name="제목[1 줄] 3 5 2" xfId="15201"/>
    <cellStyle name="제목[1 줄] 3 5 2 2" xfId="15202"/>
    <cellStyle name="제목[1 줄] 3 5 2 3" xfId="15203"/>
    <cellStyle name="제목[1 줄] 3 5 3" xfId="15204"/>
    <cellStyle name="제목[1 줄] 3 5 4" xfId="15205"/>
    <cellStyle name="제목[2줄 아래]" xfId="15206"/>
    <cellStyle name="제목[2줄 위]" xfId="15207"/>
    <cellStyle name="제목[2줄 위] 2" xfId="15208"/>
    <cellStyle name="제목[2줄 위] 2 2" xfId="15209"/>
    <cellStyle name="제목[2줄 위] 2 2 2" xfId="15210"/>
    <cellStyle name="제목[2줄 위] 2 2 2 2" xfId="15211"/>
    <cellStyle name="제목[2줄 위] 2 2 2 2 2" xfId="15212"/>
    <cellStyle name="제목[2줄 위] 2 2 2 2 2 2" xfId="15213"/>
    <cellStyle name="제목[2줄 위] 2 2 2 2 3" xfId="15214"/>
    <cellStyle name="제목[2줄 위] 2 2 2 3" xfId="15215"/>
    <cellStyle name="제목[2줄 위] 2 2 2 3 2" xfId="15216"/>
    <cellStyle name="제목[2줄 위] 2 2 2 3 2 2" xfId="15217"/>
    <cellStyle name="제목[2줄 위] 2 2 2 3 3" xfId="15218"/>
    <cellStyle name="제목[2줄 위] 2 2 2 4" xfId="15219"/>
    <cellStyle name="제목[2줄 위] 2 2 2 4 2" xfId="15220"/>
    <cellStyle name="제목[2줄 위] 2 2 2 4 2 2" xfId="15221"/>
    <cellStyle name="제목[2줄 위] 2 2 2 4 3" xfId="15222"/>
    <cellStyle name="제목[2줄 위] 2 2 2 5" xfId="15223"/>
    <cellStyle name="제목[2줄 위] 2 2 2 5 2" xfId="15224"/>
    <cellStyle name="제목[2줄 위] 2 2 2 5 2 2" xfId="15225"/>
    <cellStyle name="제목[2줄 위] 2 2 2 5 3" xfId="15226"/>
    <cellStyle name="제목[2줄 위] 2 2 2 6" xfId="15227"/>
    <cellStyle name="제목[2줄 위] 2 2 2 6 2" xfId="15228"/>
    <cellStyle name="제목[2줄 위] 2 2 2 7" xfId="15229"/>
    <cellStyle name="제목[2줄 위] 2 2 3" xfId="15230"/>
    <cellStyle name="제목[2줄 위] 2 2 3 2" xfId="15231"/>
    <cellStyle name="제목[2줄 위] 2 2 3 2 2" xfId="15232"/>
    <cellStyle name="제목[2줄 위] 2 2 3 2 2 2" xfId="15233"/>
    <cellStyle name="제목[2줄 위] 2 2 3 2 3" xfId="15234"/>
    <cellStyle name="제목[2줄 위] 2 2 3 3" xfId="15235"/>
    <cellStyle name="제목[2줄 위] 2 2 3 3 2" xfId="15236"/>
    <cellStyle name="제목[2줄 위] 2 2 3 3 2 2" xfId="15237"/>
    <cellStyle name="제목[2줄 위] 2 2 3 3 3" xfId="15238"/>
    <cellStyle name="제목[2줄 위] 2 2 3 4" xfId="15239"/>
    <cellStyle name="제목[2줄 위] 2 2 3 4 2" xfId="15240"/>
    <cellStyle name="제목[2줄 위] 2 2 3 4 2 2" xfId="15241"/>
    <cellStyle name="제목[2줄 위] 2 2 3 4 3" xfId="15242"/>
    <cellStyle name="제목[2줄 위] 2 2 3 5" xfId="15243"/>
    <cellStyle name="제목[2줄 위] 2 2 3 5 2" xfId="15244"/>
    <cellStyle name="제목[2줄 위] 2 2 3 5 2 2" xfId="15245"/>
    <cellStyle name="제목[2줄 위] 2 2 3 5 3" xfId="15246"/>
    <cellStyle name="제목[2줄 위] 2 2 3 6" xfId="15247"/>
    <cellStyle name="제목[2줄 위] 2 2 3 6 2" xfId="15248"/>
    <cellStyle name="제목[2줄 위] 2 2 3 7" xfId="15249"/>
    <cellStyle name="제목[2줄 위] 2 2 4" xfId="15250"/>
    <cellStyle name="제목[2줄 위] 2 3" xfId="15251"/>
    <cellStyle name="제목[2줄 위] 2 3 2" xfId="15252"/>
    <cellStyle name="제목[2줄 위] 2 3 2 2" xfId="15253"/>
    <cellStyle name="제목[2줄 위] 2 3 2 2 2" xfId="15254"/>
    <cellStyle name="제목[2줄 위] 2 3 2 2 2 2" xfId="15255"/>
    <cellStyle name="제목[2줄 위] 2 3 2 2 3" xfId="15256"/>
    <cellStyle name="제목[2줄 위] 2 3 2 3" xfId="15257"/>
    <cellStyle name="제목[2줄 위] 2 3 2 3 2" xfId="15258"/>
    <cellStyle name="제목[2줄 위] 2 3 2 3 2 2" xfId="15259"/>
    <cellStyle name="제목[2줄 위] 2 3 2 3 3" xfId="15260"/>
    <cellStyle name="제목[2줄 위] 2 3 2 4" xfId="15261"/>
    <cellStyle name="제목[2줄 위] 2 3 2 4 2" xfId="15262"/>
    <cellStyle name="제목[2줄 위] 2 3 2 4 2 2" xfId="15263"/>
    <cellStyle name="제목[2줄 위] 2 3 2 4 3" xfId="15264"/>
    <cellStyle name="제목[2줄 위] 2 3 2 5" xfId="15265"/>
    <cellStyle name="제목[2줄 위] 2 3 2 5 2" xfId="15266"/>
    <cellStyle name="제목[2줄 위] 2 3 2 5 2 2" xfId="15267"/>
    <cellStyle name="제목[2줄 위] 2 3 2 5 3" xfId="15268"/>
    <cellStyle name="제목[2줄 위] 2 3 2 6" xfId="15269"/>
    <cellStyle name="제목[2줄 위] 2 3 2 6 2" xfId="15270"/>
    <cellStyle name="제목[2줄 위] 2 3 2 7" xfId="15271"/>
    <cellStyle name="제목[2줄 위] 2 3 3" xfId="15272"/>
    <cellStyle name="제목[2줄 위] 2 3 3 2" xfId="15273"/>
    <cellStyle name="제목[2줄 위] 2 3 3 2 2" xfId="15274"/>
    <cellStyle name="제목[2줄 위] 2 3 3 3" xfId="15275"/>
    <cellStyle name="제목[2줄 위] 2 3 4" xfId="15276"/>
    <cellStyle name="제목[2줄 위] 2 3 4 2" xfId="15277"/>
    <cellStyle name="제목[2줄 위] 2 3 4 2 2" xfId="15278"/>
    <cellStyle name="제목[2줄 위] 2 3 4 3" xfId="15279"/>
    <cellStyle name="제목[2줄 위] 2 3 5" xfId="15280"/>
    <cellStyle name="제목[2줄 위] 2 3 5 2" xfId="15281"/>
    <cellStyle name="제목[2줄 위] 2 3 5 2 2" xfId="15282"/>
    <cellStyle name="제목[2줄 위] 2 3 5 3" xfId="15283"/>
    <cellStyle name="제목[2줄 위] 2 3 6" xfId="15284"/>
    <cellStyle name="제목[2줄 위] 2 3 6 2" xfId="15285"/>
    <cellStyle name="제목[2줄 위] 2 3 6 2 2" xfId="15286"/>
    <cellStyle name="제목[2줄 위] 2 3 6 3" xfId="15287"/>
    <cellStyle name="제목[2줄 위] 2 3 7" xfId="15288"/>
    <cellStyle name="제목[2줄 위] 2 3 7 2" xfId="15289"/>
    <cellStyle name="제목[2줄 위] 2 3 8" xfId="15290"/>
    <cellStyle name="제목[2줄 위] 2 4" xfId="15291"/>
    <cellStyle name="제목[2줄 위] 2 4 2" xfId="15292"/>
    <cellStyle name="제목[2줄 위] 2 4 2 2" xfId="15293"/>
    <cellStyle name="제목[2줄 위] 2 4 2 2 2" xfId="15294"/>
    <cellStyle name="제목[2줄 위] 2 4 2 3" xfId="15295"/>
    <cellStyle name="제목[2줄 위] 2 4 3" xfId="15296"/>
    <cellStyle name="제목[2줄 위] 2 4 3 2" xfId="15297"/>
    <cellStyle name="제목[2줄 위] 2 4 3 2 2" xfId="15298"/>
    <cellStyle name="제목[2줄 위] 2 4 3 3" xfId="15299"/>
    <cellStyle name="제목[2줄 위] 2 4 4" xfId="15300"/>
    <cellStyle name="제목[2줄 위] 2 4 4 2" xfId="15301"/>
    <cellStyle name="제목[2줄 위] 2 4 4 2 2" xfId="15302"/>
    <cellStyle name="제목[2줄 위] 2 4 4 3" xfId="15303"/>
    <cellStyle name="제목[2줄 위] 2 4 5" xfId="15304"/>
    <cellStyle name="제목[2줄 위] 2 4 5 2" xfId="15305"/>
    <cellStyle name="제목[2줄 위] 2 4 5 2 2" xfId="15306"/>
    <cellStyle name="제목[2줄 위] 2 4 5 3" xfId="15307"/>
    <cellStyle name="제목[2줄 위] 2 4 6" xfId="15308"/>
    <cellStyle name="제목[2줄 위] 2 4 6 2" xfId="15309"/>
    <cellStyle name="제목[2줄 위] 2 4 7" xfId="15310"/>
    <cellStyle name="제목[2줄 위] 2 5" xfId="15311"/>
    <cellStyle name="제목[2줄 위] 2 5 2" xfId="15312"/>
    <cellStyle name="제목[2줄 위] 2 5 2 2" xfId="15313"/>
    <cellStyle name="제목[2줄 위] 2 5 3" xfId="15314"/>
    <cellStyle name="제목[2줄 위] 2 6" xfId="15315"/>
    <cellStyle name="제목[2줄 위] 2 6 2" xfId="15316"/>
    <cellStyle name="제목[2줄 위] 2 6 2 2" xfId="15317"/>
    <cellStyle name="제목[2줄 위] 2 6 3" xfId="15318"/>
    <cellStyle name="제목[2줄 위] 2 7" xfId="15319"/>
    <cellStyle name="제목[2줄 위] 2 7 2" xfId="15320"/>
    <cellStyle name="제목[2줄 위] 2 7 2 2" xfId="15321"/>
    <cellStyle name="제목[2줄 위] 2 7 3" xfId="15322"/>
    <cellStyle name="제목[2줄 위] 2 8" xfId="15323"/>
    <cellStyle name="제목[2줄 위] 2 8 2" xfId="15324"/>
    <cellStyle name="제목[2줄 위] 2 9" xfId="15325"/>
    <cellStyle name="제목[2줄 위] 3" xfId="15326"/>
    <cellStyle name="제목[2줄 위] 3 2" xfId="15327"/>
    <cellStyle name="제목[2줄 위] 3 2 2" xfId="15328"/>
    <cellStyle name="제목[2줄 위] 3 2 2 2" xfId="15329"/>
    <cellStyle name="제목[2줄 위] 3 2 2 2 2" xfId="15330"/>
    <cellStyle name="제목[2줄 위] 3 2 2 2 2 2" xfId="15331"/>
    <cellStyle name="제목[2줄 위] 3 2 2 2 3" xfId="15332"/>
    <cellStyle name="제목[2줄 위] 3 2 2 3" xfId="15333"/>
    <cellStyle name="제목[2줄 위] 3 2 2 3 2" xfId="15334"/>
    <cellStyle name="제목[2줄 위] 3 2 2 3 2 2" xfId="15335"/>
    <cellStyle name="제목[2줄 위] 3 2 2 3 3" xfId="15336"/>
    <cellStyle name="제목[2줄 위] 3 2 2 4" xfId="15337"/>
    <cellStyle name="제목[2줄 위] 3 2 2 4 2" xfId="15338"/>
    <cellStyle name="제목[2줄 위] 3 2 2 4 2 2" xfId="15339"/>
    <cellStyle name="제목[2줄 위] 3 2 2 4 3" xfId="15340"/>
    <cellStyle name="제목[2줄 위] 3 2 2 5" xfId="15341"/>
    <cellStyle name="제목[2줄 위] 3 2 2 5 2" xfId="15342"/>
    <cellStyle name="제목[2줄 위] 3 2 2 5 2 2" xfId="15343"/>
    <cellStyle name="제목[2줄 위] 3 2 2 5 3" xfId="15344"/>
    <cellStyle name="제목[2줄 위] 3 2 2 6" xfId="15345"/>
    <cellStyle name="제목[2줄 위] 3 2 2 6 2" xfId="15346"/>
    <cellStyle name="제목[2줄 위] 3 2 2 7" xfId="15347"/>
    <cellStyle name="제목[2줄 위] 3 2 3" xfId="15348"/>
    <cellStyle name="제목[2줄 위] 3 2 3 2" xfId="15349"/>
    <cellStyle name="제목[2줄 위] 3 2 3 2 2" xfId="15350"/>
    <cellStyle name="제목[2줄 위] 3 2 3 2 2 2" xfId="15351"/>
    <cellStyle name="제목[2줄 위] 3 2 3 2 3" xfId="15352"/>
    <cellStyle name="제목[2줄 위] 3 2 3 3" xfId="15353"/>
    <cellStyle name="제목[2줄 위] 3 2 3 3 2" xfId="15354"/>
    <cellStyle name="제목[2줄 위] 3 2 3 3 2 2" xfId="15355"/>
    <cellStyle name="제목[2줄 위] 3 2 3 3 3" xfId="15356"/>
    <cellStyle name="제목[2줄 위] 3 2 3 4" xfId="15357"/>
    <cellStyle name="제목[2줄 위] 3 2 3 4 2" xfId="15358"/>
    <cellStyle name="제목[2줄 위] 3 2 3 4 2 2" xfId="15359"/>
    <cellStyle name="제목[2줄 위] 3 2 3 4 3" xfId="15360"/>
    <cellStyle name="제목[2줄 위] 3 2 3 5" xfId="15361"/>
    <cellStyle name="제목[2줄 위] 3 2 3 5 2" xfId="15362"/>
    <cellStyle name="제목[2줄 위] 3 2 3 5 2 2" xfId="15363"/>
    <cellStyle name="제목[2줄 위] 3 2 3 5 3" xfId="15364"/>
    <cellStyle name="제목[2줄 위] 3 2 3 6" xfId="15365"/>
    <cellStyle name="제목[2줄 위] 3 2 3 6 2" xfId="15366"/>
    <cellStyle name="제목[2줄 위] 3 2 3 7" xfId="15367"/>
    <cellStyle name="제목[2줄 위] 3 2 4" xfId="15368"/>
    <cellStyle name="제목[2줄 위] 3 3" xfId="15369"/>
    <cellStyle name="제목[2줄 위] 3 3 2" xfId="15370"/>
    <cellStyle name="제목[2줄 위] 3 3 2 2" xfId="15371"/>
    <cellStyle name="제목[2줄 위] 3 3 2 2 2" xfId="15372"/>
    <cellStyle name="제목[2줄 위] 3 3 2 2 2 2" xfId="15373"/>
    <cellStyle name="제목[2줄 위] 3 3 2 2 3" xfId="15374"/>
    <cellStyle name="제목[2줄 위] 3 3 2 3" xfId="15375"/>
    <cellStyle name="제목[2줄 위] 3 3 2 3 2" xfId="15376"/>
    <cellStyle name="제목[2줄 위] 3 3 2 3 2 2" xfId="15377"/>
    <cellStyle name="제목[2줄 위] 3 3 2 3 3" xfId="15378"/>
    <cellStyle name="제목[2줄 위] 3 3 2 4" xfId="15379"/>
    <cellStyle name="제목[2줄 위] 3 3 2 4 2" xfId="15380"/>
    <cellStyle name="제목[2줄 위] 3 3 2 4 2 2" xfId="15381"/>
    <cellStyle name="제목[2줄 위] 3 3 2 4 3" xfId="15382"/>
    <cellStyle name="제목[2줄 위] 3 3 2 5" xfId="15383"/>
    <cellStyle name="제목[2줄 위] 3 3 2 5 2" xfId="15384"/>
    <cellStyle name="제목[2줄 위] 3 3 2 5 2 2" xfId="15385"/>
    <cellStyle name="제목[2줄 위] 3 3 2 5 3" xfId="15386"/>
    <cellStyle name="제목[2줄 위] 3 3 2 6" xfId="15387"/>
    <cellStyle name="제목[2줄 위] 3 3 2 6 2" xfId="15388"/>
    <cellStyle name="제목[2줄 위] 3 3 2 7" xfId="15389"/>
    <cellStyle name="제목[2줄 위] 3 3 3" xfId="15390"/>
    <cellStyle name="제목[2줄 위] 3 3 3 2" xfId="15391"/>
    <cellStyle name="제목[2줄 위] 3 3 3 2 2" xfId="15392"/>
    <cellStyle name="제목[2줄 위] 3 3 3 3" xfId="15393"/>
    <cellStyle name="제목[2줄 위] 3 3 4" xfId="15394"/>
    <cellStyle name="제목[2줄 위] 3 3 4 2" xfId="15395"/>
    <cellStyle name="제목[2줄 위] 3 3 4 2 2" xfId="15396"/>
    <cellStyle name="제목[2줄 위] 3 3 4 3" xfId="15397"/>
    <cellStyle name="제목[2줄 위] 3 3 5" xfId="15398"/>
    <cellStyle name="제목[2줄 위] 3 3 5 2" xfId="15399"/>
    <cellStyle name="제목[2줄 위] 3 3 5 2 2" xfId="15400"/>
    <cellStyle name="제목[2줄 위] 3 3 5 3" xfId="15401"/>
    <cellStyle name="제목[2줄 위] 3 3 6" xfId="15402"/>
    <cellStyle name="제목[2줄 위] 3 3 6 2" xfId="15403"/>
    <cellStyle name="제목[2줄 위] 3 3 6 2 2" xfId="15404"/>
    <cellStyle name="제목[2줄 위] 3 3 6 3" xfId="15405"/>
    <cellStyle name="제목[2줄 위] 3 3 7" xfId="15406"/>
    <cellStyle name="제목[2줄 위] 3 3 7 2" xfId="15407"/>
    <cellStyle name="제목[2줄 위] 3 3 8" xfId="15408"/>
    <cellStyle name="제목[2줄 위] 3 4" xfId="15409"/>
    <cellStyle name="제목[2줄 위] 3 4 2" xfId="15410"/>
    <cellStyle name="제목[2줄 위] 3 4 2 2" xfId="15411"/>
    <cellStyle name="제목[2줄 위] 3 4 2 2 2" xfId="15412"/>
    <cellStyle name="제목[2줄 위] 3 4 2 3" xfId="15413"/>
    <cellStyle name="제목[2줄 위] 3 4 3" xfId="15414"/>
    <cellStyle name="제목[2줄 위] 3 4 3 2" xfId="15415"/>
    <cellStyle name="제목[2줄 위] 3 4 3 2 2" xfId="15416"/>
    <cellStyle name="제목[2줄 위] 3 4 3 3" xfId="15417"/>
    <cellStyle name="제목[2줄 위] 3 4 4" xfId="15418"/>
    <cellStyle name="제목[2줄 위] 3 4 4 2" xfId="15419"/>
    <cellStyle name="제목[2줄 위] 3 4 4 2 2" xfId="15420"/>
    <cellStyle name="제목[2줄 위] 3 4 4 3" xfId="15421"/>
    <cellStyle name="제목[2줄 위] 3 4 5" xfId="15422"/>
    <cellStyle name="제목[2줄 위] 3 4 5 2" xfId="15423"/>
    <cellStyle name="제목[2줄 위] 3 4 5 2 2" xfId="15424"/>
    <cellStyle name="제목[2줄 위] 3 4 5 3" xfId="15425"/>
    <cellStyle name="제목[2줄 위] 3 4 6" xfId="15426"/>
    <cellStyle name="제목[2줄 위] 3 4 6 2" xfId="15427"/>
    <cellStyle name="제목[2줄 위] 3 4 7" xfId="15428"/>
    <cellStyle name="제목[2줄 위] 3 5" xfId="15429"/>
    <cellStyle name="제목[2줄 위] 3 5 2" xfId="15430"/>
    <cellStyle name="제목[2줄 위] 3 5 2 2" xfId="15431"/>
    <cellStyle name="제목[2줄 위] 3 5 3" xfId="15432"/>
    <cellStyle name="제목[2줄 위] 3 6" xfId="15433"/>
    <cellStyle name="제목[2줄 위] 3 6 2" xfId="15434"/>
    <cellStyle name="제목[2줄 위] 3 6 2 2" xfId="15435"/>
    <cellStyle name="제목[2줄 위] 3 6 3" xfId="15436"/>
    <cellStyle name="제목[2줄 위] 3 7" xfId="15437"/>
    <cellStyle name="제목[2줄 위] 3 7 2" xfId="15438"/>
    <cellStyle name="제목[2줄 위] 3 7 2 2" xfId="15439"/>
    <cellStyle name="제목[2줄 위] 3 7 3" xfId="15440"/>
    <cellStyle name="제목[2줄 위] 3 8" xfId="15441"/>
    <cellStyle name="제목[2줄 위] 3 8 2" xfId="15442"/>
    <cellStyle name="제목[2줄 위] 3 9" xfId="15443"/>
    <cellStyle name="제목[2줄 위] 4" xfId="15444"/>
    <cellStyle name="제목1" xfId="15445"/>
    <cellStyle name="좌괄호_박심배수구조물공" xfId="15446"/>
    <cellStyle name="좌측양괄호" xfId="15447"/>
    <cellStyle name="지정되지 않음" xfId="15448"/>
    <cellStyle name="千分位_CPC5040_ED01_DL" xfId="15449"/>
    <cellStyle name="측점" xfId="15450"/>
    <cellStyle name="코드" xfId="15451"/>
    <cellStyle name="콤" xfId="15452"/>
    <cellStyle name="콤_01 제2회 변경내역(2003.10)" xfId="15453"/>
    <cellStyle name="콤_01 제2회 변경내역(2003.10) 2" xfId="15454"/>
    <cellStyle name="콤_3.우수" xfId="15455"/>
    <cellStyle name="콤_3.우수_1" xfId="15456"/>
    <cellStyle name="콤_3.우수공개략" xfId="15457"/>
    <cellStyle name="콤_4.오수" xfId="15458"/>
    <cellStyle name="콤_4.오수_5.구조물공" xfId="15459"/>
    <cellStyle name="콤_4.오수_5.구조물공_내서읍" xfId="15460"/>
    <cellStyle name="콤_4.오수_5.구조물공_삼계배수지 방수공사 설계내역서" xfId="15461"/>
    <cellStyle name="콤_4.오수_5.구조물공_철물보수공사" xfId="15462"/>
    <cellStyle name="콤_4.오수_7.옹벽" xfId="15463"/>
    <cellStyle name="콤_4.오수_7.옹벽_내서읍" xfId="15464"/>
    <cellStyle name="콤_4.오수_7.옹벽_삼계배수지 방수공사 설계내역서" xfId="15465"/>
    <cellStyle name="콤_4.오수_7.옹벽_철물보수공사" xfId="15466"/>
    <cellStyle name="콤_5.구조물공" xfId="15467"/>
    <cellStyle name="콤_5.구조물공_내서읍" xfId="15468"/>
    <cellStyle name="콤_5.구조물공_삼계배수지 방수공사 설계내역서" xfId="15469"/>
    <cellStyle name="콤_5.구조물공_철물보수공사" xfId="15470"/>
    <cellStyle name="콤_6.포장공개략" xfId="15471"/>
    <cellStyle name="콤_건설산림과(진해목재문화체험관시설물보수2010년12월7일)-설계변경제출" xfId="15472"/>
    <cellStyle name="콤_견적서표지(리빌드,아키인)" xfId="15473"/>
    <cellStyle name="콤_견적서표지(리빌드,아키인)_1" xfId="15474"/>
    <cellStyle name="콤_견적서표지(리빌드,아키인)_1_재난관리과(민방위교육장화장실바닥타일교체공사2011년3월11일)-2" xfId="15475"/>
    <cellStyle name="콤_견적서표지(리빌드,아키인)_1_전산실내부대수선공사(최종_수정)-1" xfId="15476"/>
    <cellStyle name="콤_견적서표지(리빌드,아키인)_1_창원시설관리공단스포츠레져부(관리본관동내사무실조성공사2011년3월2일)-2" xfId="15477"/>
    <cellStyle name="콤_견적서표지(리빌드,아키인)_1_환경사업소(창원매립장내스틸크레이팅설치공사2011년3월23일)" xfId="15478"/>
    <cellStyle name="콤_견적서표지(리빌드,아키인)_건설산림과(진해목재문화체험관시설물보수2010년12월7일)-설계변경제출" xfId="15479"/>
    <cellStyle name="콤_견적서표지(리빌드,아키인)_견적서표지(이륙,신창)" xfId="15480"/>
    <cellStyle name="콤_견적서표지(리빌드,아키인)_경남지방병무청(노후(암면)천정재교체공사2010년1월10일)-4층 동원관리과,병적고,문서고" xfId="15481"/>
    <cellStyle name="콤_견적서표지(리빌드,아키인)_먼지털이기계설치공사(누리제출)" xfId="15482"/>
    <cellStyle name="콤_견적서표지(리빌드,아키인)_산림과(유니온빌리지등산로입구먼지털이기설치공사2011년2월21일)" xfId="15483"/>
    <cellStyle name="콤_견적서표지(리빌드,아키인)_시방서(2011년상반기)" xfId="15484"/>
    <cellStyle name="콤_견적서표지(리빌드,아키인)_시방서(2011년상반기)_재난관리과(민방위교육장화장실바닥타일교체공사2011년3월11일)-2" xfId="15485"/>
    <cellStyle name="콤_견적서표지(리빌드,아키인)_일위대가표(2010년하반기)" xfId="15486"/>
    <cellStyle name="콤_견적서표지(이륙,신창)" xfId="15487"/>
    <cellStyle name="콤_경남지방병무청(노후(암면)천정재교체공사2010년1월10일)-4층 동원관리과,병적고,문서고" xfId="15488"/>
    <cellStyle name="콤_공원사업소(2011년 공원화장실 단가계약 2011년3월7일)-2" xfId="15489"/>
    <cellStyle name="콤_교통행정과(모범운전자초소설치공사)-공사후에수정" xfId="15490"/>
    <cellStyle name="콤_농업기술센터(동물사육장시설보수2010년3월31일)-부경3" xfId="15491"/>
    <cellStyle name="콤_도로관리과(대방지하보도시각장애인점자유도타일교체공사2010년4월15일)" xfId="15492"/>
    <cellStyle name="콤_도로관리과(대방지하보도시각장애인점자유도타일교체공사2010년4월15일)_견적서표지(이륙,신창)" xfId="15493"/>
    <cellStyle name="콤_도로관리과(대방지하보도시각장애인점자유도타일교체공사2010년4월15일)_경남지방병무청(노후(암면)천정재교체공사2010년1월10일)-4층 동원관리과,병적고,문서고" xfId="15494"/>
    <cellStyle name="콤_도로관리과(대방지하보도시각장애인점자유도타일교체공사2010년4월15일)_먼지털이기계설치공사(누리제출)" xfId="15495"/>
    <cellStyle name="콤_도로관리과(대방지하보도시각장애인점자유도타일교체공사2010년4월15일)_북면사무소(온천마을회관온돌판넬설치2010년10월10일)-제출" xfId="15496"/>
    <cellStyle name="콤_도로관리과(대방지하보도시각장애인점자유도타일교체공사2010년4월15일)_북면사무소(온천마을회관온돌판넬설치2010년10월10일)-제출_재난관리과(민방위교육장화장실바닥타일교체공사2011년3월11일)-2" xfId="15497"/>
    <cellStyle name="콤_도로관리과(대방지하보도시각장애인점자유도타일교체공사2010년4월15일)_산림과(유니온빌리지등산로입구먼지털이기설치공사2011년2월21일)" xfId="15498"/>
    <cellStyle name="콤_도로관리과(대방지하보도시각장애인점자유도타일교체공사2010년4월15일)_상하수도사업소(자외선차단썬팅필림설치공사2010년6월4일)-4" xfId="15499"/>
    <cellStyle name="콤_도로관리과(대방지하보도시각장애인점자유도타일교체공사2010년4월15일)_시방서(2010년하반기)" xfId="15500"/>
    <cellStyle name="콤_도로관리과(대방지하보도시각장애인점자유도타일교체공사2010년4월15일)_시방서(2011년상반기)" xfId="15501"/>
    <cellStyle name="콤_도로관리과(대방지하보도시각장애인점자유도타일교체공사2010년4월15일)_웅남동주민센터(관내노인정보수공사2010년12월1일)" xfId="15502"/>
    <cellStyle name="콤_도로관리과(대방지하보도시각장애인점자유도타일교체공사2010년4월15일)_웅남동주민센터(관내노인정보수공사2010년12월1일)_시방서(2011년상반기)" xfId="15503"/>
    <cellStyle name="콤_도로관리과(대방지하보도시각장애인점자유도타일교체공사2010년4월15일)_웅남동주민센터(관내노인정보수공사2010년12월1일)_재난관리과(민방위교육장화장실바닥타일교체공사2011년3월11일)-2" xfId="15504"/>
    <cellStyle name="콤_도로관리과(대방지하보도시각장애인점자유도타일교체공사2010년4월15일)_의회사무국(의회청사시설물보수2010년8월25일)-수정" xfId="15505"/>
    <cellStyle name="콤_도로관리과(대방지하보도시각장애인점자유도타일교체공사2010년4월15일)_일위대가표(2010년상반기)" xfId="15506"/>
    <cellStyle name="콤_도로관리과(대방지하보도시각장애인점자유도타일교체공사2010년4월15일)_일위대가표(2010년하반기)" xfId="15507"/>
    <cellStyle name="콤_먼지털이기계설치공사(누리제출)" xfId="15508"/>
    <cellStyle name="콤_부대공" xfId="15509"/>
    <cellStyle name="콤_부대공_산정용수로정비공사(최종설계서)" xfId="15510"/>
    <cellStyle name="콤_부대공사" xfId="15511"/>
    <cellStyle name="콤_부대공사_산정용수로정비공사(최종설계서)" xfId="15512"/>
    <cellStyle name="콤_부대공사단위수량" xfId="15513"/>
    <cellStyle name="콤_부대공사단위수량_산정용수로정비공사(최종설계서)" xfId="15514"/>
    <cellStyle name="콤_북면사무소(고암마을회관화장실구조개선공사2010년6월5일)" xfId="15515"/>
    <cellStyle name="콤_북면사무소(온천마을회관온돌판넬설치2010년10월10일)-제출" xfId="15516"/>
    <cellStyle name="콤_북면사무소(온천마을회관온돌판넬설치2010년10월10일)-제출_재난관리과(민방위교육장화장실바닥타일교체공사2011년3월11일)-2" xfId="15517"/>
    <cellStyle name="콤_산림과(유니온빌리지등산로입구먼지털이기설치공사2011년2월21일)" xfId="15518"/>
    <cellStyle name="콤_산정용수로정비공사(최종설계서)" xfId="15519"/>
    <cellStyle name="콤_상수도사업소창원급수과(불곡가압장출입문교체공사2010년10월13일)" xfId="15520"/>
    <cellStyle name="콤_상하수도사업소(자외선차단썬팅필림설치공사2010년6월4일)-4" xfId="15521"/>
    <cellStyle name="콤_세금계산서" xfId="15522"/>
    <cellStyle name="콤_세금계산서 2" xfId="15523"/>
    <cellStyle name="콤_시방서(2010년상반기)" xfId="15524"/>
    <cellStyle name="콤_시방서(2010년상반기)_건설산림과(진해목재문화체험관시설물보수2010년12월7일)-설계변경제출" xfId="15525"/>
    <cellStyle name="콤_시방서(2010년상반기)_견적서표지(이륙,신창)" xfId="15526"/>
    <cellStyle name="콤_시방서(2010년상반기)_경남지방병무청(노후(암면)천정재교체공사2010년1월10일)-4층 동원관리과,병적고,문서고" xfId="15527"/>
    <cellStyle name="콤_시방서(2010년상반기)_먼지털이기계설치공사(누리제출)" xfId="15528"/>
    <cellStyle name="콤_시방서(2010년상반기)_산림과(유니온빌리지등산로입구먼지털이기설치공사2011년2월21일)" xfId="15529"/>
    <cellStyle name="콤_시방서(2010년상반기)_시방서(2011년상반기)" xfId="15530"/>
    <cellStyle name="콤_시방서(2010년상반기)_시방서(2011년상반기)_재난관리과(민방위교육장화장실바닥타일교체공사2011년3월11일)-2" xfId="15531"/>
    <cellStyle name="콤_시방서(2010년상반기)_일위대가표(2010년하반기)" xfId="15532"/>
    <cellStyle name="콤_시방서(2010년하반기)" xfId="15533"/>
    <cellStyle name="콤_시방서(2010년하반기)_건설산림과(진해목재문화체험관시설물보수2010년12월7일)-설계변경제출" xfId="15534"/>
    <cellStyle name="콤_시방서(2010년하반기)_견적서표지(이륙,신창)" xfId="15535"/>
    <cellStyle name="콤_시방서(2010년하반기)_경남지방병무청(노후(암면)천정재교체공사2010년1월10일)-4층 동원관리과,병적고,문서고" xfId="15536"/>
    <cellStyle name="콤_시방서(2010년하반기)_먼지털이기계설치공사(누리제출)" xfId="15537"/>
    <cellStyle name="콤_시방서(2010년하반기)_산림과(유니온빌리지등산로입구먼지털이기설치공사2011년2월21일)" xfId="15538"/>
    <cellStyle name="콤_시방서(2010년하반기)_시방서(2011년상반기)" xfId="15539"/>
    <cellStyle name="콤_시방서(2010년하반기)_시방서(2011년상반기)_재난관리과(민방위교육장화장실바닥타일교체공사2011년3월11일)-2" xfId="15540"/>
    <cellStyle name="콤_시방서(2011년상반기)" xfId="15541"/>
    <cellStyle name="콤_시방서(2011년상반기)_재난관리과(민방위교육장화장실바닥타일교체공사2011년3월11일)-2" xfId="15542"/>
    <cellStyle name="콤_오수" xfId="15543"/>
    <cellStyle name="콤_우수개략1" xfId="15544"/>
    <cellStyle name="콤_웅남동주민센터(소회의실무빙월설치외2010년5월17일)" xfId="15545"/>
    <cellStyle name="콤_의창구청(방송실리모델링2010년8월9일)-수정1" xfId="15546"/>
    <cellStyle name="콤_의회사무국(의회청사시설물보수2010년8월25일)-수정" xfId="15547"/>
    <cellStyle name="콤_의회사무국(의회청사시설물보수2010년8월25일)-수정_건설산림과(진해목재문화체험관시설물보수2010년12월7일)-설계변경제출" xfId="15548"/>
    <cellStyle name="콤_의회사무국(의회청사시설물보수2010년8월25일)-수정_견적서표지(이륙,신창)" xfId="15549"/>
    <cellStyle name="콤_의회사무국(의회청사시설물보수2010년8월25일)-수정_경남지방병무청(노후(암면)천정재교체공사2010년1월10일)-4층 동원관리과,병적고,문서고" xfId="15550"/>
    <cellStyle name="콤_의회사무국(의회청사시설물보수2010년8월25일)-수정_먼지털이기계설치공사(누리제출)" xfId="15551"/>
    <cellStyle name="콤_의회사무국(의회청사시설물보수2010년8월25일)-수정_산림과(유니온빌리지등산로입구먼지털이기설치공사2011년2월21일)" xfId="15552"/>
    <cellStyle name="콤_의회사무국(의회청사시설물보수2010년8월25일)-수정_시방서(2011년상반기)" xfId="15553"/>
    <cellStyle name="콤_의회사무국(의회청사시설물보수2010년8월25일)-수정_시방서(2011년상반기)_재난관리과(민방위교육장화장실바닥타일교체공사2011년3월11일)-2" xfId="15554"/>
    <cellStyle name="콤_의회사무국(의회청사시설물보수2010년8월25일)-수정_일위대가표(2010년하반기)" xfId="15555"/>
    <cellStyle name="콤_일위대가표(2010년상반기)" xfId="15556"/>
    <cellStyle name="콤_일위대가표(2010년상반기)_웅남동주민센터(소회의실무빙월설치외2010년5월17일)" xfId="15557"/>
    <cellStyle name="콤_일위대가표(2010년상반기)_웅남동주민센터(소회의실무빙월설치외2010년5월17일)_시방서(2011년상반기)" xfId="15558"/>
    <cellStyle name="콤_일위대가표(2010년상반기)_웅남동주민센터(소회의실무빙월설치외2010년5월17일)_재난관리과(민방위교육장화장실바닥타일교체공사2011년3월11일)-2" xfId="15559"/>
    <cellStyle name="콤_일위대가표(2010년하반기)" xfId="15560"/>
    <cellStyle name="콤_장비비(2003.12)" xfId="15561"/>
    <cellStyle name="콤_재난관리과(민방위교육장화장실바닥타일교체공사2011년3월11일)-2" xfId="15562"/>
    <cellStyle name="콤_청사시설보수공사(통합창원시출범에따른사무실칸막이설치공사2010년7월20일)-2" xfId="15563"/>
    <cellStyle name="콤냡?&lt;_x000f_$??: `1_1 " xfId="15564"/>
    <cellStyle name="콤마 " xfId="15565"/>
    <cellStyle name="콤마 [" xfId="15566"/>
    <cellStyle name="콤마 [#]" xfId="15567"/>
    <cellStyle name="콤마 []" xfId="15568"/>
    <cellStyle name="콤마 [_건설산림과(진해목재문화체험관시설물보수2010년12월7일)-설계변경제출" xfId="15569"/>
    <cellStyle name="콤마 [0.00]" xfId="15570"/>
    <cellStyle name="콤마 [0]" xfId="15571"/>
    <cellStyle name="콤마 [0] 2" xfId="15572"/>
    <cellStyle name="콤마 [0]_NOIM" xfId="15573"/>
    <cellStyle name="콤마 [0]기기자재비" xfId="15574"/>
    <cellStyle name="콤마 [000]" xfId="15575"/>
    <cellStyle name="콤마 [1]" xfId="15576"/>
    <cellStyle name="콤마 [1] 2" xfId="15577"/>
    <cellStyle name="콤마 [2]" xfId="15578"/>
    <cellStyle name="콤마 [금액]" xfId="15579"/>
    <cellStyle name="콤마 [소수]" xfId="15580"/>
    <cellStyle name="콤마 [수량]" xfId="15581"/>
    <cellStyle name="콤마 &lt;0&gt;" xfId="15582"/>
    <cellStyle name="콤마 1" xfId="15583"/>
    <cellStyle name="콤마(1)" xfId="15584"/>
    <cellStyle name="콤마[ ]" xfId="15585"/>
    <cellStyle name="콤마[*]" xfId="15586"/>
    <cellStyle name="콤마[,]" xfId="15587"/>
    <cellStyle name="콤마[,] 2" xfId="15588"/>
    <cellStyle name="콤마[.]" xfId="15589"/>
    <cellStyle name="콤마[0]" xfId="15590"/>
    <cellStyle name="콤마_  종  합  " xfId="15591"/>
    <cellStyle name="타이틀" xfId="15592"/>
    <cellStyle name="통" xfId="15593"/>
    <cellStyle name="통_01 제2회 변경내역(2003.10)" xfId="15594"/>
    <cellStyle name="통_01 제2회 변경내역(2003.10) 2" xfId="15595"/>
    <cellStyle name="통_3.우수" xfId="15596"/>
    <cellStyle name="통_3.우수_1" xfId="15597"/>
    <cellStyle name="통_3.우수공개략" xfId="15598"/>
    <cellStyle name="통_4.오수" xfId="15599"/>
    <cellStyle name="통_4.오수_5.구조물공" xfId="15600"/>
    <cellStyle name="통_4.오수_5.구조물공_내서읍" xfId="15601"/>
    <cellStyle name="통_4.오수_5.구조물공_삼계배수지 방수공사 설계내역서" xfId="15602"/>
    <cellStyle name="통_4.오수_5.구조물공_철물보수공사" xfId="15603"/>
    <cellStyle name="통_4.오수_7.옹벽" xfId="15604"/>
    <cellStyle name="통_4.오수_7.옹벽_내서읍" xfId="15605"/>
    <cellStyle name="통_4.오수_7.옹벽_삼계배수지 방수공사 설계내역서" xfId="15606"/>
    <cellStyle name="통_4.오수_7.옹벽_철물보수공사" xfId="15607"/>
    <cellStyle name="통_5.구조물공" xfId="15608"/>
    <cellStyle name="통_5.구조물공_내서읍" xfId="15609"/>
    <cellStyle name="통_5.구조물공_삼계배수지 방수공사 설계내역서" xfId="15610"/>
    <cellStyle name="통_5.구조물공_철물보수공사" xfId="15611"/>
    <cellStyle name="통_6.포장공개략" xfId="15612"/>
    <cellStyle name="통_건설산림과(진해목재문화체험관시설물보수2010년12월7일)-설계변경제출" xfId="15613"/>
    <cellStyle name="통_견적서표지(리빌드,아키인)" xfId="15614"/>
    <cellStyle name="통_견적서표지(리빌드,아키인)_1" xfId="15615"/>
    <cellStyle name="통_견적서표지(리빌드,아키인)_1_재난관리과(민방위교육장화장실바닥타일교체공사2011년3월11일)-2" xfId="15616"/>
    <cellStyle name="통_견적서표지(리빌드,아키인)_1_전산실내부대수선공사(최종_수정)-1" xfId="15617"/>
    <cellStyle name="통_견적서표지(리빌드,아키인)_1_창원시설관리공단스포츠레져부(관리본관동내사무실조성공사2011년3월2일)-2" xfId="15618"/>
    <cellStyle name="통_견적서표지(리빌드,아키인)_1_환경사업소(창원매립장내스틸크레이팅설치공사2011년3월23일)" xfId="15619"/>
    <cellStyle name="통_견적서표지(리빌드,아키인)_건설산림과(진해목재문화체험관시설물보수2010년12월7일)-설계변경제출" xfId="15620"/>
    <cellStyle name="통_견적서표지(리빌드,아키인)_견적서표지(이륙,신창)" xfId="15621"/>
    <cellStyle name="통_견적서표지(리빌드,아키인)_경남지방병무청(노후(암면)천정재교체공사2010년1월10일)-4층 동원관리과,병적고,문서고" xfId="15622"/>
    <cellStyle name="통_견적서표지(리빌드,아키인)_먼지털이기계설치공사(누리제출)" xfId="15623"/>
    <cellStyle name="통_견적서표지(리빌드,아키인)_산림과(유니온빌리지등산로입구먼지털이기설치공사2011년2월21일)" xfId="15624"/>
    <cellStyle name="통_견적서표지(리빌드,아키인)_시방서(2011년상반기)" xfId="15625"/>
    <cellStyle name="통_견적서표지(리빌드,아키인)_시방서(2011년상반기)_재난관리과(민방위교육장화장실바닥타일교체공사2011년3월11일)-2" xfId="15626"/>
    <cellStyle name="통_견적서표지(리빌드,아키인)_일위대가표(2010년하반기)" xfId="15627"/>
    <cellStyle name="통_견적서표지(이륙,신창)" xfId="15628"/>
    <cellStyle name="통_경남지방병무청(노후(암면)천정재교체공사2010년1월10일)-4층 동원관리과,병적고,문서고" xfId="15629"/>
    <cellStyle name="통_공원사업소(2011년 공원화장실 단가계약 2011년3월7일)-2" xfId="15630"/>
    <cellStyle name="통_교통행정과(모범운전자초소설치공사)-공사후에수정" xfId="15631"/>
    <cellStyle name="통_농업기술센터(동물사육장시설보수2010년3월31일)-부경3" xfId="15632"/>
    <cellStyle name="통_도로관리과(대방지하보도시각장애인점자유도타일교체공사2010년4월15일)" xfId="15633"/>
    <cellStyle name="통_도로관리과(대방지하보도시각장애인점자유도타일교체공사2010년4월15일)_견적서표지(이륙,신창)" xfId="15634"/>
    <cellStyle name="통_도로관리과(대방지하보도시각장애인점자유도타일교체공사2010년4월15일)_경남지방병무청(노후(암면)천정재교체공사2010년1월10일)-4층 동원관리과,병적고,문서고" xfId="15635"/>
    <cellStyle name="통_도로관리과(대방지하보도시각장애인점자유도타일교체공사2010년4월15일)_먼지털이기계설치공사(누리제출)" xfId="15636"/>
    <cellStyle name="통_도로관리과(대방지하보도시각장애인점자유도타일교체공사2010년4월15일)_북면사무소(온천마을회관온돌판넬설치2010년10월10일)-제출" xfId="15637"/>
    <cellStyle name="통_도로관리과(대방지하보도시각장애인점자유도타일교체공사2010년4월15일)_북면사무소(온천마을회관온돌판넬설치2010년10월10일)-제출_재난관리과(민방위교육장화장실바닥타일교체공사2011년3월11일)-2" xfId="15638"/>
    <cellStyle name="통_도로관리과(대방지하보도시각장애인점자유도타일교체공사2010년4월15일)_산림과(유니온빌리지등산로입구먼지털이기설치공사2011년2월21일)" xfId="15639"/>
    <cellStyle name="통_도로관리과(대방지하보도시각장애인점자유도타일교체공사2010년4월15일)_상하수도사업소(자외선차단썬팅필림설치공사2010년6월4일)-4" xfId="15640"/>
    <cellStyle name="통_도로관리과(대방지하보도시각장애인점자유도타일교체공사2010년4월15일)_시방서(2010년하반기)" xfId="15641"/>
    <cellStyle name="통_도로관리과(대방지하보도시각장애인점자유도타일교체공사2010년4월15일)_시방서(2011년상반기)" xfId="15642"/>
    <cellStyle name="통_도로관리과(대방지하보도시각장애인점자유도타일교체공사2010년4월15일)_웅남동주민센터(관내노인정보수공사2010년12월1일)" xfId="15643"/>
    <cellStyle name="통_도로관리과(대방지하보도시각장애인점자유도타일교체공사2010년4월15일)_웅남동주민센터(관내노인정보수공사2010년12월1일)_시방서(2011년상반기)" xfId="15644"/>
    <cellStyle name="통_도로관리과(대방지하보도시각장애인점자유도타일교체공사2010년4월15일)_웅남동주민센터(관내노인정보수공사2010년12월1일)_재난관리과(민방위교육장화장실바닥타일교체공사2011년3월11일)-2" xfId="15645"/>
    <cellStyle name="통_도로관리과(대방지하보도시각장애인점자유도타일교체공사2010년4월15일)_의회사무국(의회청사시설물보수2010년8월25일)-수정" xfId="15646"/>
    <cellStyle name="통_도로관리과(대방지하보도시각장애인점자유도타일교체공사2010년4월15일)_일위대가표(2010년상반기)" xfId="15647"/>
    <cellStyle name="통_도로관리과(대방지하보도시각장애인점자유도타일교체공사2010년4월15일)_일위대가표(2010년하반기)" xfId="15648"/>
    <cellStyle name="통_먼지털이기계설치공사(누리제출)" xfId="15649"/>
    <cellStyle name="통_부대공" xfId="15650"/>
    <cellStyle name="통_부대공_산정용수로정비공사(최종설계서)" xfId="15651"/>
    <cellStyle name="통_부대공사" xfId="15652"/>
    <cellStyle name="통_부대공사_산정용수로정비공사(최종설계서)" xfId="15653"/>
    <cellStyle name="통_부대공사단위수량" xfId="15654"/>
    <cellStyle name="통_부대공사단위수량_산정용수로정비공사(최종설계서)" xfId="15655"/>
    <cellStyle name="통_북면사무소(고암마을회관화장실구조개선공사2010년6월5일)" xfId="15656"/>
    <cellStyle name="통_북면사무소(온천마을회관온돌판넬설치2010년10월10일)-제출" xfId="15657"/>
    <cellStyle name="통_북면사무소(온천마을회관온돌판넬설치2010년10월10일)-제출_재난관리과(민방위교육장화장실바닥타일교체공사2011년3월11일)-2" xfId="15658"/>
    <cellStyle name="통_산림과(유니온빌리지등산로입구먼지털이기설치공사2011년2월21일)" xfId="15659"/>
    <cellStyle name="통_산정용수로정비공사(최종설계서)" xfId="15660"/>
    <cellStyle name="통_상수도사업소창원급수과(불곡가압장출입문교체공사2010년10월13일)" xfId="15661"/>
    <cellStyle name="통_상하수도사업소(자외선차단썬팅필림설치공사2010년6월4일)-4" xfId="15662"/>
    <cellStyle name="통_세금계산서" xfId="15663"/>
    <cellStyle name="통_세금계산서 2" xfId="15664"/>
    <cellStyle name="통_시방서(2010년상반기)" xfId="15665"/>
    <cellStyle name="통_시방서(2010년상반기)_건설산림과(진해목재문화체험관시설물보수2010년12월7일)-설계변경제출" xfId="15666"/>
    <cellStyle name="통_시방서(2010년상반기)_견적서표지(이륙,신창)" xfId="15667"/>
    <cellStyle name="통_시방서(2010년상반기)_경남지방병무청(노후(암면)천정재교체공사2010년1월10일)-4층 동원관리과,병적고,문서고" xfId="15668"/>
    <cellStyle name="통_시방서(2010년상반기)_먼지털이기계설치공사(누리제출)" xfId="15669"/>
    <cellStyle name="통_시방서(2010년상반기)_산림과(유니온빌리지등산로입구먼지털이기설치공사2011년2월21일)" xfId="15670"/>
    <cellStyle name="통_시방서(2010년상반기)_시방서(2011년상반기)" xfId="15671"/>
    <cellStyle name="통_시방서(2010년상반기)_시방서(2011년상반기)_재난관리과(민방위교육장화장실바닥타일교체공사2011년3월11일)-2" xfId="15672"/>
    <cellStyle name="통_시방서(2010년상반기)_일위대가표(2010년하반기)" xfId="15673"/>
    <cellStyle name="통_시방서(2010년하반기)" xfId="15674"/>
    <cellStyle name="통_시방서(2010년하반기)_건설산림과(진해목재문화체험관시설물보수2010년12월7일)-설계변경제출" xfId="15675"/>
    <cellStyle name="통_시방서(2010년하반기)_견적서표지(이륙,신창)" xfId="15676"/>
    <cellStyle name="통_시방서(2010년하반기)_경남지방병무청(노후(암면)천정재교체공사2010년1월10일)-4층 동원관리과,병적고,문서고" xfId="15677"/>
    <cellStyle name="통_시방서(2010년하반기)_먼지털이기계설치공사(누리제출)" xfId="15678"/>
    <cellStyle name="통_시방서(2010년하반기)_산림과(유니온빌리지등산로입구먼지털이기설치공사2011년2월21일)" xfId="15679"/>
    <cellStyle name="통_시방서(2010년하반기)_시방서(2011년상반기)" xfId="15680"/>
    <cellStyle name="통_시방서(2010년하반기)_시방서(2011년상반기)_재난관리과(민방위교육장화장실바닥타일교체공사2011년3월11일)-2" xfId="15681"/>
    <cellStyle name="통_시방서(2011년상반기)" xfId="15682"/>
    <cellStyle name="통_시방서(2011년상반기)_재난관리과(민방위교육장화장실바닥타일교체공사2011년3월11일)-2" xfId="15683"/>
    <cellStyle name="통_오수" xfId="15684"/>
    <cellStyle name="통_우수개략1" xfId="15685"/>
    <cellStyle name="통_웅남동주민센터(소회의실무빙월설치외2010년5월17일)" xfId="15686"/>
    <cellStyle name="통_의창구청(방송실리모델링2010년8월9일)-수정1" xfId="15687"/>
    <cellStyle name="통_의회사무국(의회청사시설물보수2010년8월25일)-수정" xfId="15688"/>
    <cellStyle name="통_의회사무국(의회청사시설물보수2010년8월25일)-수정_건설산림과(진해목재문화체험관시설물보수2010년12월7일)-설계변경제출" xfId="15689"/>
    <cellStyle name="통_의회사무국(의회청사시설물보수2010년8월25일)-수정_견적서표지(이륙,신창)" xfId="15690"/>
    <cellStyle name="통_의회사무국(의회청사시설물보수2010년8월25일)-수정_경남지방병무청(노후(암면)천정재교체공사2010년1월10일)-4층 동원관리과,병적고,문서고" xfId="15691"/>
    <cellStyle name="통_의회사무국(의회청사시설물보수2010년8월25일)-수정_먼지털이기계설치공사(누리제출)" xfId="15692"/>
    <cellStyle name="통_의회사무국(의회청사시설물보수2010년8월25일)-수정_산림과(유니온빌리지등산로입구먼지털이기설치공사2011년2월21일)" xfId="15693"/>
    <cellStyle name="통_의회사무국(의회청사시설물보수2010년8월25일)-수정_시방서(2011년상반기)" xfId="15694"/>
    <cellStyle name="통_의회사무국(의회청사시설물보수2010년8월25일)-수정_시방서(2011년상반기)_재난관리과(민방위교육장화장실바닥타일교체공사2011년3월11일)-2" xfId="15695"/>
    <cellStyle name="통_의회사무국(의회청사시설물보수2010년8월25일)-수정_일위대가표(2010년하반기)" xfId="15696"/>
    <cellStyle name="통_일위대가표(2010년상반기)" xfId="15697"/>
    <cellStyle name="통_일위대가표(2010년상반기)_웅남동주민센터(소회의실무빙월설치외2010년5월17일)" xfId="15698"/>
    <cellStyle name="통_일위대가표(2010년상반기)_웅남동주민센터(소회의실무빙월설치외2010년5월17일)_시방서(2011년상반기)" xfId="15699"/>
    <cellStyle name="통_일위대가표(2010년상반기)_웅남동주민센터(소회의실무빙월설치외2010년5월17일)_재난관리과(민방위교육장화장실바닥타일교체공사2011년3월11일)-2" xfId="15700"/>
    <cellStyle name="통_일위대가표(2010년하반기)" xfId="15701"/>
    <cellStyle name="통_장비비(2003.12)" xfId="15702"/>
    <cellStyle name="통_재난관리과(민방위교육장화장실바닥타일교체공사2011년3월11일)-2" xfId="15703"/>
    <cellStyle name="통_청사시설보수공사(통합창원시출범에따른사무실칸막이설치공사2010년7월20일)-2" xfId="15704"/>
    <cellStyle name="통화 [" xfId="15705"/>
    <cellStyle name="통화 [0] 2" xfId="15706"/>
    <cellStyle name="통화 [0] 2 2" xfId="15707"/>
    <cellStyle name="통화 [0㉝〸" xfId="15708"/>
    <cellStyle name="퍼센트" xfId="15709"/>
    <cellStyle name="표" xfId="15710"/>
    <cellStyle name="표(가는선,가운데,중앙)" xfId="15711"/>
    <cellStyle name="표(가는선,왼쪽,중앙)" xfId="15712"/>
    <cellStyle name="표(세로쓰기)" xfId="15713"/>
    <cellStyle name="표_01 제2회 변경내역(2003.10)" xfId="15714"/>
    <cellStyle name="표_01 제2회 변경내역(2003.10) 2" xfId="15715"/>
    <cellStyle name="표_3.우수" xfId="15716"/>
    <cellStyle name="표_3.우수_1" xfId="15717"/>
    <cellStyle name="표_3.우수공개략" xfId="15718"/>
    <cellStyle name="표_4.오수" xfId="15719"/>
    <cellStyle name="표_4.오수_5.구조물공" xfId="15720"/>
    <cellStyle name="표_4.오수_5.구조물공_내서읍" xfId="15721"/>
    <cellStyle name="표_4.오수_5.구조물공_삼계배수지 방수공사 설계내역서" xfId="15722"/>
    <cellStyle name="표_4.오수_5.구조물공_철물보수공사" xfId="15723"/>
    <cellStyle name="표_4.오수_7.옹벽" xfId="15724"/>
    <cellStyle name="표_4.오수_7.옹벽_내서읍" xfId="15725"/>
    <cellStyle name="표_4.오수_7.옹벽_삼계배수지 방수공사 설계내역서" xfId="15726"/>
    <cellStyle name="표_4.오수_7.옹벽_철물보수공사" xfId="15727"/>
    <cellStyle name="표_5.구조물공" xfId="15728"/>
    <cellStyle name="표_5.구조물공_내서읍" xfId="15729"/>
    <cellStyle name="표_5.구조물공_삼계배수지 방수공사 설계내역서" xfId="15730"/>
    <cellStyle name="표_5.구조물공_철물보수공사" xfId="15731"/>
    <cellStyle name="표_6.포장공개략" xfId="15732"/>
    <cellStyle name="표_건설산림과(진해목재문화체험관시설물보수2010년12월7일)-설계변경제출" xfId="15733"/>
    <cellStyle name="표_견적서표지(리빌드,아키인)" xfId="15734"/>
    <cellStyle name="표_견적서표지(리빌드,아키인)_1" xfId="15735"/>
    <cellStyle name="표_견적서표지(리빌드,아키인)_1_재난관리과(민방위교육장화장실바닥타일교체공사2011년3월11일)-2" xfId="15736"/>
    <cellStyle name="표_견적서표지(리빌드,아키인)_1_전산실내부대수선공사(최종_수정)-1" xfId="15737"/>
    <cellStyle name="표_견적서표지(리빌드,아키인)_1_창원시설관리공단스포츠레져부(관리본관동내사무실조성공사2011년3월2일)-2" xfId="15738"/>
    <cellStyle name="표_견적서표지(리빌드,아키인)_1_환경사업소(창원매립장내스틸크레이팅설치공사2011년3월23일)" xfId="15739"/>
    <cellStyle name="표_견적서표지(리빌드,아키인)_건설산림과(진해목재문화체험관시설물보수2010년12월7일)-설계변경제출" xfId="15740"/>
    <cellStyle name="표_견적서표지(리빌드,아키인)_견적서표지(이륙,신창)" xfId="15741"/>
    <cellStyle name="표_견적서표지(리빌드,아키인)_경남지방병무청(노후(암면)천정재교체공사2010년1월10일)-4층 동원관리과,병적고,문서고" xfId="15742"/>
    <cellStyle name="표_견적서표지(리빌드,아키인)_먼지털이기계설치공사(누리제출)" xfId="15743"/>
    <cellStyle name="표_견적서표지(리빌드,아키인)_산림과(유니온빌리지등산로입구먼지털이기설치공사2011년2월21일)" xfId="15744"/>
    <cellStyle name="표_견적서표지(리빌드,아키인)_시방서(2011년상반기)" xfId="15745"/>
    <cellStyle name="표_견적서표지(리빌드,아키인)_시방서(2011년상반기)_재난관리과(민방위교육장화장실바닥타일교체공사2011년3월11일)-2" xfId="15746"/>
    <cellStyle name="표_견적서표지(리빌드,아키인)_일위대가표(2010년하반기)" xfId="15747"/>
    <cellStyle name="표_견적서표지(이륙,신창)" xfId="15748"/>
    <cellStyle name="표_경남지방병무청(노후(암면)천정재교체공사2010년1월10일)-4층 동원관리과,병적고,문서고" xfId="15749"/>
    <cellStyle name="표_공원사업소(2011년 공원화장실 단가계약 2011년3월7일)-2" xfId="15750"/>
    <cellStyle name="표_교통행정과(모범운전자초소설치공사)-공사후에수정" xfId="15751"/>
    <cellStyle name="표_내서읍" xfId="15752"/>
    <cellStyle name="표_농업기술센터(동물사육장시설보수2010년3월31일)-부경3" xfId="15753"/>
    <cellStyle name="표_도로관리과(대방지하보도시각장애인점자유도타일교체공사2010년4월15일)" xfId="15754"/>
    <cellStyle name="표_도로관리과(대방지하보도시각장애인점자유도타일교체공사2010년4월15일)_견적서표지(이륙,신창)" xfId="15755"/>
    <cellStyle name="표_도로관리과(대방지하보도시각장애인점자유도타일교체공사2010년4월15일)_경남지방병무청(노후(암면)천정재교체공사2010년1월10일)-4층 동원관리과,병적고,문서고" xfId="15756"/>
    <cellStyle name="표_도로관리과(대방지하보도시각장애인점자유도타일교체공사2010년4월15일)_먼지털이기계설치공사(누리제출)" xfId="15757"/>
    <cellStyle name="표_도로관리과(대방지하보도시각장애인점자유도타일교체공사2010년4월15일)_북면사무소(온천마을회관온돌판넬설치2010년10월10일)-제출" xfId="15758"/>
    <cellStyle name="표_도로관리과(대방지하보도시각장애인점자유도타일교체공사2010년4월15일)_북면사무소(온천마을회관온돌판넬설치2010년10월10일)-제출_재난관리과(민방위교육장화장실바닥타일교체공사2011년3월11일)-2" xfId="15759"/>
    <cellStyle name="표_도로관리과(대방지하보도시각장애인점자유도타일교체공사2010년4월15일)_산림과(유니온빌리지등산로입구먼지털이기설치공사2011년2월21일)" xfId="15760"/>
    <cellStyle name="표_도로관리과(대방지하보도시각장애인점자유도타일교체공사2010년4월15일)_상하수도사업소(자외선차단썬팅필림설치공사2010년6월4일)-4" xfId="15761"/>
    <cellStyle name="표_도로관리과(대방지하보도시각장애인점자유도타일교체공사2010년4월15일)_시방서(2010년하반기)" xfId="15762"/>
    <cellStyle name="표_도로관리과(대방지하보도시각장애인점자유도타일교체공사2010년4월15일)_시방서(2011년상반기)" xfId="15763"/>
    <cellStyle name="표_도로관리과(대방지하보도시각장애인점자유도타일교체공사2010년4월15일)_웅남동주민센터(관내노인정보수공사2010년12월1일)" xfId="15764"/>
    <cellStyle name="표_도로관리과(대방지하보도시각장애인점자유도타일교체공사2010년4월15일)_웅남동주민센터(관내노인정보수공사2010년12월1일)_시방서(2011년상반기)" xfId="15765"/>
    <cellStyle name="표_도로관리과(대방지하보도시각장애인점자유도타일교체공사2010년4월15일)_웅남동주민센터(관내노인정보수공사2010년12월1일)_재난관리과(민방위교육장화장실바닥타일교체공사2011년3월11일)-2" xfId="15766"/>
    <cellStyle name="표_도로관리과(대방지하보도시각장애인점자유도타일교체공사2010년4월15일)_의회사무국(의회청사시설물보수2010년8월25일)-수정" xfId="15767"/>
    <cellStyle name="표_도로관리과(대방지하보도시각장애인점자유도타일교체공사2010년4월15일)_일위대가표(2010년상반기)" xfId="15768"/>
    <cellStyle name="표_도로관리과(대방지하보도시각장애인점자유도타일교체공사2010년4월15일)_일위대가표(2010년하반기)" xfId="15769"/>
    <cellStyle name="표_먼지털이기계설치공사(누리제출)" xfId="15770"/>
    <cellStyle name="표_부대공" xfId="15771"/>
    <cellStyle name="표_부대공_산정용수로정비공사(최종설계서)" xfId="15772"/>
    <cellStyle name="표_부대공사" xfId="15773"/>
    <cellStyle name="표_부대공사_산정용수로정비공사(최종설계서)" xfId="15774"/>
    <cellStyle name="표_부대공사단위수량" xfId="15775"/>
    <cellStyle name="표_부대공사단위수량_산정용수로정비공사(최종설계서)" xfId="15776"/>
    <cellStyle name="표_북면사무소(고암마을회관화장실구조개선공사2010년6월5일)" xfId="15777"/>
    <cellStyle name="표_북면사무소(온천마을회관온돌판넬설치2010년10월10일)-제출" xfId="15778"/>
    <cellStyle name="표_북면사무소(온천마을회관온돌판넬설치2010년10월10일)-제출_재난관리과(민방위교육장화장실바닥타일교체공사2011년3월11일)-2" xfId="15779"/>
    <cellStyle name="표_산림과(유니온빌리지등산로입구먼지털이기설치공사2011년2월21일)" xfId="15780"/>
    <cellStyle name="표_산정용수로정비공사(최종설계서)" xfId="15781"/>
    <cellStyle name="표_삼계배수지 방수공사 설계내역서" xfId="15782"/>
    <cellStyle name="표_상수도사업소창원급수과(불곡가압장출입문교체공사2010년10월13일)" xfId="15783"/>
    <cellStyle name="표_상하수도사업소(자외선차단썬팅필림설치공사2010년6월4일)-4" xfId="15784"/>
    <cellStyle name="표_세금계산서" xfId="15785"/>
    <cellStyle name="표_세금계산서 2" xfId="15786"/>
    <cellStyle name="표_시방서(2010년상반기)" xfId="15787"/>
    <cellStyle name="표_시방서(2010년상반기)_건설산림과(진해목재문화체험관시설물보수2010년12월7일)-설계변경제출" xfId="15788"/>
    <cellStyle name="표_시방서(2010년상반기)_견적서표지(이륙,신창)" xfId="15789"/>
    <cellStyle name="표_시방서(2010년상반기)_경남지방병무청(노후(암면)천정재교체공사2010년1월10일)-4층 동원관리과,병적고,문서고" xfId="15790"/>
    <cellStyle name="표_시방서(2010년상반기)_먼지털이기계설치공사(누리제출)" xfId="15791"/>
    <cellStyle name="표_시방서(2010년상반기)_산림과(유니온빌리지등산로입구먼지털이기설치공사2011년2월21일)" xfId="15792"/>
    <cellStyle name="표_시방서(2010년상반기)_시방서(2011년상반기)" xfId="15793"/>
    <cellStyle name="표_시방서(2010년상반기)_시방서(2011년상반기)_재난관리과(민방위교육장화장실바닥타일교체공사2011년3월11일)-2" xfId="15794"/>
    <cellStyle name="표_시방서(2010년상반기)_일위대가표(2010년하반기)" xfId="15795"/>
    <cellStyle name="표_시방서(2010년하반기)" xfId="15796"/>
    <cellStyle name="표_시방서(2010년하반기)_건설산림과(진해목재문화체험관시설물보수2010년12월7일)-설계변경제출" xfId="15797"/>
    <cellStyle name="표_시방서(2010년하반기)_견적서표지(이륙,신창)" xfId="15798"/>
    <cellStyle name="표_시방서(2010년하반기)_경남지방병무청(노후(암면)천정재교체공사2010년1월10일)-4층 동원관리과,병적고,문서고" xfId="15799"/>
    <cellStyle name="표_시방서(2010년하반기)_먼지털이기계설치공사(누리제출)" xfId="15800"/>
    <cellStyle name="표_시방서(2010년하반기)_산림과(유니온빌리지등산로입구먼지털이기설치공사2011년2월21일)" xfId="15801"/>
    <cellStyle name="표_시방서(2010년하반기)_시방서(2011년상반기)" xfId="15802"/>
    <cellStyle name="표_시방서(2010년하반기)_시방서(2011년상반기)_재난관리과(민방위교육장화장실바닥타일교체공사2011년3월11일)-2" xfId="15803"/>
    <cellStyle name="표_시방서(2011년상반기)" xfId="15804"/>
    <cellStyle name="표_시방서(2011년상반기)_재난관리과(민방위교육장화장실바닥타일교체공사2011년3월11일)-2" xfId="15805"/>
    <cellStyle name="표_오수" xfId="15806"/>
    <cellStyle name="표_우수개략1" xfId="15807"/>
    <cellStyle name="표_웅남동주민센터(소회의실무빙월설치외2010년5월17일)" xfId="15808"/>
    <cellStyle name="표_의창구청(방송실리모델링2010년8월9일)-수정1" xfId="15809"/>
    <cellStyle name="표_의회사무국(의회청사시설물보수2010년8월25일)-수정" xfId="15810"/>
    <cellStyle name="표_의회사무국(의회청사시설물보수2010년8월25일)-수정_건설산림과(진해목재문화체험관시설물보수2010년12월7일)-설계변경제출" xfId="15811"/>
    <cellStyle name="표_의회사무국(의회청사시설물보수2010년8월25일)-수정_견적서표지(이륙,신창)" xfId="15812"/>
    <cellStyle name="표_의회사무국(의회청사시설물보수2010년8월25일)-수정_경남지방병무청(노후(암면)천정재교체공사2010년1월10일)-4층 동원관리과,병적고,문서고" xfId="15813"/>
    <cellStyle name="표_의회사무국(의회청사시설물보수2010년8월25일)-수정_먼지털이기계설치공사(누리제출)" xfId="15814"/>
    <cellStyle name="표_의회사무국(의회청사시설물보수2010년8월25일)-수정_산림과(유니온빌리지등산로입구먼지털이기설치공사2011년2월21일)" xfId="15815"/>
    <cellStyle name="표_의회사무국(의회청사시설물보수2010년8월25일)-수정_시방서(2011년상반기)" xfId="15816"/>
    <cellStyle name="표_의회사무국(의회청사시설물보수2010년8월25일)-수정_시방서(2011년상반기)_재난관리과(민방위교육장화장실바닥타일교체공사2011년3월11일)-2" xfId="15817"/>
    <cellStyle name="표_의회사무국(의회청사시설물보수2010년8월25일)-수정_일위대가표(2010년하반기)" xfId="15818"/>
    <cellStyle name="표_일위대가표(2010년상반기)" xfId="15819"/>
    <cellStyle name="표_일위대가표(2010년상반기)_웅남동주민센터(소회의실무빙월설치외2010년5월17일)" xfId="15820"/>
    <cellStyle name="표_일위대가표(2010년상반기)_웅남동주민센터(소회의실무빙월설치외2010년5월17일)_시방서(2011년상반기)" xfId="15821"/>
    <cellStyle name="표_일위대가표(2010년상반기)_웅남동주민센터(소회의실무빙월설치외2010년5월17일)_재난관리과(민방위교육장화장실바닥타일교체공사2011년3월11일)-2" xfId="15822"/>
    <cellStyle name="표_일위대가표(2010년하반기)" xfId="15823"/>
    <cellStyle name="표_장비비(2003.12)" xfId="15824"/>
    <cellStyle name="표_재난관리과(민방위교육장화장실바닥타일교체공사2011년3월11일)-2" xfId="15825"/>
    <cellStyle name="표_철물보수공사" xfId="15826"/>
    <cellStyle name="표_청사시설보수공사(통합창원시출범에따른사무실칸막이설치공사2010년7월20일)-2" xfId="15827"/>
    <cellStyle name="표서식" xfId="15828"/>
    <cellStyle name="표준" xfId="0" builtinId="0"/>
    <cellStyle name="표준 10" xfId="15829"/>
    <cellStyle name="표준 10 2" xfId="15830"/>
    <cellStyle name="표준 10 2 2" xfId="15831"/>
    <cellStyle name="표준 10 2 3" xfId="15832"/>
    <cellStyle name="표준 10 3" xfId="15833"/>
    <cellStyle name="표준 10 3 2" xfId="15834"/>
    <cellStyle name="표준 10 4" xfId="15835"/>
    <cellStyle name="표준 10 5" xfId="15836"/>
    <cellStyle name="표준 11" xfId="15837"/>
    <cellStyle name="표준 11 5" xfId="15838"/>
    <cellStyle name="표준 12" xfId="15839"/>
    <cellStyle name="표준 17" xfId="15840"/>
    <cellStyle name="표준 19" xfId="15841"/>
    <cellStyle name="표준 2" xfId="15842"/>
    <cellStyle name="표준 2 10" xfId="15843"/>
    <cellStyle name="표준 2 2" xfId="15844"/>
    <cellStyle name="표준 2 2 2" xfId="15845"/>
    <cellStyle name="표준 2 26" xfId="15846"/>
    <cellStyle name="표준 2 3" xfId="15847"/>
    <cellStyle name="표준 2 3 2" xfId="15848"/>
    <cellStyle name="표준 2 4" xfId="15849"/>
    <cellStyle name="표준 2 5" xfId="15850"/>
    <cellStyle name="표준 22" xfId="15851"/>
    <cellStyle name="표준 23" xfId="3"/>
    <cellStyle name="표준 26" xfId="15852"/>
    <cellStyle name="표준 28" xfId="15853"/>
    <cellStyle name="표준 3" xfId="15854"/>
    <cellStyle name="표준 3 2" xfId="15855"/>
    <cellStyle name="표준 3 3" xfId="15856"/>
    <cellStyle name="표준 4" xfId="15857"/>
    <cellStyle name="표준 4 2" xfId="15858"/>
    <cellStyle name="표준 4 3" xfId="15859"/>
    <cellStyle name="표준 5" xfId="15860"/>
    <cellStyle name="표준 5 2" xfId="15861"/>
    <cellStyle name="표준 6" xfId="15862"/>
    <cellStyle name="표준 67" xfId="15863"/>
    <cellStyle name="표준 7" xfId="15864"/>
    <cellStyle name="표준 7 2" xfId="15865"/>
    <cellStyle name="표준 8" xfId="15866"/>
    <cellStyle name="표준 8 2" xfId="15867"/>
    <cellStyle name="표준 8 2 2" xfId="15868"/>
    <cellStyle name="표준 8 2 2 2" xfId="15869"/>
    <cellStyle name="표준 8 2 3" xfId="15870"/>
    <cellStyle name="표준 8 2 3 2" xfId="15871"/>
    <cellStyle name="표준 8 2 4" xfId="15872"/>
    <cellStyle name="표준 8 3" xfId="15873"/>
    <cellStyle name="표준 8 3 2" xfId="15874"/>
    <cellStyle name="표준 8 4" xfId="15875"/>
    <cellStyle name="표준 8 4 2" xfId="15876"/>
    <cellStyle name="표준 8 5" xfId="15877"/>
    <cellStyle name="표준 9" xfId="15878"/>
    <cellStyle name="표준 9 2" xfId="15879"/>
    <cellStyle name="標準_Akia(F）-8" xfId="15880"/>
    <cellStyle name="표준1" xfId="15881"/>
    <cellStyle name="표준2" xfId="15882"/>
    <cellStyle name="표준2 2" xfId="15883"/>
    <cellStyle name="표준2 2 2" xfId="15884"/>
    <cellStyle name="표준2 2 2 2" xfId="15885"/>
    <cellStyle name="표준2 2 2 2 2" xfId="15886"/>
    <cellStyle name="표준2 2 2 2 2 2" xfId="15887"/>
    <cellStyle name="표준2 2 2 2 2 2 2" xfId="15888"/>
    <cellStyle name="표준2 2 2 2 2 2 3" xfId="15889"/>
    <cellStyle name="표준2 2 2 2 2 3" xfId="15890"/>
    <cellStyle name="표준2 2 2 2 2 4" xfId="15891"/>
    <cellStyle name="표준2 2 2 2 3" xfId="15892"/>
    <cellStyle name="표준2 2 2 2 3 2" xfId="15893"/>
    <cellStyle name="표준2 2 2 2 3 2 2" xfId="15894"/>
    <cellStyle name="표준2 2 2 2 3 2 3" xfId="15895"/>
    <cellStyle name="표준2 2 2 2 3 3" xfId="15896"/>
    <cellStyle name="표준2 2 2 2 3 4" xfId="15897"/>
    <cellStyle name="표준2 2 2 2 4" xfId="15898"/>
    <cellStyle name="표준2 2 2 2 4 2" xfId="15899"/>
    <cellStyle name="표준2 2 2 2 4 2 2" xfId="15900"/>
    <cellStyle name="표준2 2 2 2 4 2 3" xfId="15901"/>
    <cellStyle name="표준2 2 2 2 4 3" xfId="15902"/>
    <cellStyle name="표준2 2 2 2 4 4" xfId="15903"/>
    <cellStyle name="표준2 2 2 2 5" xfId="15904"/>
    <cellStyle name="표준2 2 2 2 5 2" xfId="15905"/>
    <cellStyle name="표준2 2 2 2 5 2 2" xfId="15906"/>
    <cellStyle name="표준2 2 2 2 5 2 3" xfId="15907"/>
    <cellStyle name="표준2 2 2 2 5 3" xfId="15908"/>
    <cellStyle name="표준2 2 2 2 5 4" xfId="15909"/>
    <cellStyle name="표준2 2 2 2 6" xfId="15910"/>
    <cellStyle name="표준2 2 2 2 6 2" xfId="15911"/>
    <cellStyle name="표준2 2 2 2 6 3" xfId="15912"/>
    <cellStyle name="표준2 2 2 2 7" xfId="15913"/>
    <cellStyle name="표준2 2 2 2 8" xfId="15914"/>
    <cellStyle name="표준2 2 3" xfId="15915"/>
    <cellStyle name="표준2 2 3 2" xfId="15916"/>
    <cellStyle name="표준2 2 3 2 2" xfId="15917"/>
    <cellStyle name="표준2 2 3 2 2 2" xfId="15918"/>
    <cellStyle name="표준2 2 3 2 2 2 2" xfId="15919"/>
    <cellStyle name="표준2 2 3 2 2 2 3" xfId="15920"/>
    <cellStyle name="표준2 2 3 2 2 3" xfId="15921"/>
    <cellStyle name="표준2 2 3 2 2 4" xfId="15922"/>
    <cellStyle name="표준2 2 3 2 3" xfId="15923"/>
    <cellStyle name="표준2 2 3 2 3 2" xfId="15924"/>
    <cellStyle name="표준2 2 3 2 3 2 2" xfId="15925"/>
    <cellStyle name="표준2 2 3 2 3 2 3" xfId="15926"/>
    <cellStyle name="표준2 2 3 2 3 3" xfId="15927"/>
    <cellStyle name="표준2 2 3 2 3 4" xfId="15928"/>
    <cellStyle name="표준2 2 3 2 4" xfId="15929"/>
    <cellStyle name="표준2 2 3 2 4 2" xfId="15930"/>
    <cellStyle name="표준2 2 3 2 4 2 2" xfId="15931"/>
    <cellStyle name="표준2 2 3 2 4 2 3" xfId="15932"/>
    <cellStyle name="표준2 2 3 2 4 3" xfId="15933"/>
    <cellStyle name="표준2 2 3 2 4 4" xfId="15934"/>
    <cellStyle name="표준2 2 3 2 5" xfId="15935"/>
    <cellStyle name="표준2 2 3 2 5 2" xfId="15936"/>
    <cellStyle name="표준2 2 3 2 5 2 2" xfId="15937"/>
    <cellStyle name="표준2 2 3 2 5 2 3" xfId="15938"/>
    <cellStyle name="표준2 2 3 2 5 3" xfId="15939"/>
    <cellStyle name="표준2 2 3 2 5 4" xfId="15940"/>
    <cellStyle name="표준2 2 3 2 6" xfId="15941"/>
    <cellStyle name="표준2 2 3 2 6 2" xfId="15942"/>
    <cellStyle name="표준2 2 3 2 6 3" xfId="15943"/>
    <cellStyle name="표준2 2 3 2 7" xfId="15944"/>
    <cellStyle name="표준2 2 3 2 8" xfId="15945"/>
    <cellStyle name="표준2 2 3 3" xfId="15946"/>
    <cellStyle name="표준2 2 3 3 2" xfId="15947"/>
    <cellStyle name="표준2 2 3 3 2 2" xfId="15948"/>
    <cellStyle name="표준2 2 3 3 2 3" xfId="15949"/>
    <cellStyle name="표준2 2 3 3 3" xfId="15950"/>
    <cellStyle name="표준2 2 3 3 4" xfId="15951"/>
    <cellStyle name="표준2 2 3 4" xfId="15952"/>
    <cellStyle name="표준2 2 3 4 2" xfId="15953"/>
    <cellStyle name="표준2 2 3 4 2 2" xfId="15954"/>
    <cellStyle name="표준2 2 3 4 2 3" xfId="15955"/>
    <cellStyle name="표준2 2 3 4 3" xfId="15956"/>
    <cellStyle name="표준2 2 3 4 4" xfId="15957"/>
    <cellStyle name="표준2 2 3 5" xfId="15958"/>
    <cellStyle name="표준2 2 3 5 2" xfId="15959"/>
    <cellStyle name="표준2 2 3 5 2 2" xfId="15960"/>
    <cellStyle name="표준2 2 3 5 2 3" xfId="15961"/>
    <cellStyle name="표준2 2 3 5 3" xfId="15962"/>
    <cellStyle name="표준2 2 3 5 4" xfId="15963"/>
    <cellStyle name="표준2 2 3 6" xfId="15964"/>
    <cellStyle name="표준2 2 3 6 2" xfId="15965"/>
    <cellStyle name="표준2 2 3 6 2 2" xfId="15966"/>
    <cellStyle name="표준2 2 3 6 2 3" xfId="15967"/>
    <cellStyle name="표준2 2 3 6 3" xfId="15968"/>
    <cellStyle name="표준2 2 3 6 4" xfId="15969"/>
    <cellStyle name="표준2 2 3 7" xfId="15970"/>
    <cellStyle name="표준2 2 3 7 2" xfId="15971"/>
    <cellStyle name="표준2 2 3 7 3" xfId="15972"/>
    <cellStyle name="표준2 2 3 8" xfId="15973"/>
    <cellStyle name="표준2 2 3 9" xfId="15974"/>
    <cellStyle name="표준2 2 4" xfId="15975"/>
    <cellStyle name="표준2 2 4 2" xfId="15976"/>
    <cellStyle name="표준2 2 4 2 2" xfId="15977"/>
    <cellStyle name="표준2 2 4 2 3" xfId="15978"/>
    <cellStyle name="표준2 2 4 3" xfId="15979"/>
    <cellStyle name="표준2 2 4 4" xfId="15980"/>
    <cellStyle name="표준2 2 5" xfId="15981"/>
    <cellStyle name="표준2 2 5 2" xfId="15982"/>
    <cellStyle name="표준2 2 5 2 2" xfId="15983"/>
    <cellStyle name="표준2 2 5 2 3" xfId="15984"/>
    <cellStyle name="표준2 2 5 3" xfId="15985"/>
    <cellStyle name="표준2 2 5 4" xfId="15986"/>
    <cellStyle name="표준2 3" xfId="15987"/>
    <cellStyle name="표준2 3 2" xfId="15988"/>
    <cellStyle name="표준2 3 2 2" xfId="15989"/>
    <cellStyle name="표준2 3 2 2 2" xfId="15990"/>
    <cellStyle name="표준2 3 2 2 2 2" xfId="15991"/>
    <cellStyle name="표준2 3 2 2 2 2 2" xfId="15992"/>
    <cellStyle name="표준2 3 2 2 2 2 3" xfId="15993"/>
    <cellStyle name="표준2 3 2 2 2 3" xfId="15994"/>
    <cellStyle name="표준2 3 2 2 2 4" xfId="15995"/>
    <cellStyle name="표준2 3 2 2 3" xfId="15996"/>
    <cellStyle name="표준2 3 2 2 3 2" xfId="15997"/>
    <cellStyle name="표준2 3 2 2 3 2 2" xfId="15998"/>
    <cellStyle name="표준2 3 2 2 3 2 3" xfId="15999"/>
    <cellStyle name="표준2 3 2 2 3 3" xfId="16000"/>
    <cellStyle name="표준2 3 2 2 3 4" xfId="16001"/>
    <cellStyle name="표준2 3 2 2 4" xfId="16002"/>
    <cellStyle name="표준2 3 2 2 4 2" xfId="16003"/>
    <cellStyle name="표준2 3 2 2 4 2 2" xfId="16004"/>
    <cellStyle name="표준2 3 2 2 4 2 3" xfId="16005"/>
    <cellStyle name="표준2 3 2 2 4 3" xfId="16006"/>
    <cellStyle name="표준2 3 2 2 4 4" xfId="16007"/>
    <cellStyle name="표준2 3 2 2 5" xfId="16008"/>
    <cellStyle name="표준2 3 2 2 5 2" xfId="16009"/>
    <cellStyle name="표준2 3 2 2 5 2 2" xfId="16010"/>
    <cellStyle name="표준2 3 2 2 5 2 3" xfId="16011"/>
    <cellStyle name="표준2 3 2 2 5 3" xfId="16012"/>
    <cellStyle name="표준2 3 2 2 5 4" xfId="16013"/>
    <cellStyle name="표준2 3 2 2 6" xfId="16014"/>
    <cellStyle name="표준2 3 2 2 6 2" xfId="16015"/>
    <cellStyle name="표준2 3 2 2 6 3" xfId="16016"/>
    <cellStyle name="표준2 3 2 2 7" xfId="16017"/>
    <cellStyle name="표준2 3 2 2 8" xfId="16018"/>
    <cellStyle name="표준2 3 3" xfId="16019"/>
    <cellStyle name="표준2 3 3 2" xfId="16020"/>
    <cellStyle name="표준2 3 3 2 2" xfId="16021"/>
    <cellStyle name="표준2 3 3 2 2 2" xfId="16022"/>
    <cellStyle name="표준2 3 3 2 2 2 2" xfId="16023"/>
    <cellStyle name="표준2 3 3 2 2 2 3" xfId="16024"/>
    <cellStyle name="표준2 3 3 2 2 3" xfId="16025"/>
    <cellStyle name="표준2 3 3 2 2 4" xfId="16026"/>
    <cellStyle name="표준2 3 3 2 3" xfId="16027"/>
    <cellStyle name="표준2 3 3 2 3 2" xfId="16028"/>
    <cellStyle name="표준2 3 3 2 3 2 2" xfId="16029"/>
    <cellStyle name="표준2 3 3 2 3 2 3" xfId="16030"/>
    <cellStyle name="표준2 3 3 2 3 3" xfId="16031"/>
    <cellStyle name="표준2 3 3 2 3 4" xfId="16032"/>
    <cellStyle name="표준2 3 3 2 4" xfId="16033"/>
    <cellStyle name="표준2 3 3 2 4 2" xfId="16034"/>
    <cellStyle name="표준2 3 3 2 4 2 2" xfId="16035"/>
    <cellStyle name="표준2 3 3 2 4 2 3" xfId="16036"/>
    <cellStyle name="표준2 3 3 2 4 3" xfId="16037"/>
    <cellStyle name="표준2 3 3 2 4 4" xfId="16038"/>
    <cellStyle name="표준2 3 3 2 5" xfId="16039"/>
    <cellStyle name="표준2 3 3 2 5 2" xfId="16040"/>
    <cellStyle name="표준2 3 3 2 5 2 2" xfId="16041"/>
    <cellStyle name="표준2 3 3 2 5 2 3" xfId="16042"/>
    <cellStyle name="표준2 3 3 2 5 3" xfId="16043"/>
    <cellStyle name="표준2 3 3 2 5 4" xfId="16044"/>
    <cellStyle name="표준2 3 3 2 6" xfId="16045"/>
    <cellStyle name="표준2 3 3 2 6 2" xfId="16046"/>
    <cellStyle name="표준2 3 3 2 6 3" xfId="16047"/>
    <cellStyle name="표준2 3 3 2 7" xfId="16048"/>
    <cellStyle name="표준2 3 3 2 8" xfId="16049"/>
    <cellStyle name="표준2 3 3 3" xfId="16050"/>
    <cellStyle name="표준2 3 3 3 2" xfId="16051"/>
    <cellStyle name="표준2 3 3 3 2 2" xfId="16052"/>
    <cellStyle name="표준2 3 3 3 2 3" xfId="16053"/>
    <cellStyle name="표준2 3 3 3 3" xfId="16054"/>
    <cellStyle name="표준2 3 3 3 4" xfId="16055"/>
    <cellStyle name="표준2 3 3 4" xfId="16056"/>
    <cellStyle name="표준2 3 3 4 2" xfId="16057"/>
    <cellStyle name="표준2 3 3 4 2 2" xfId="16058"/>
    <cellStyle name="표준2 3 3 4 2 3" xfId="16059"/>
    <cellStyle name="표준2 3 3 4 3" xfId="16060"/>
    <cellStyle name="표준2 3 3 4 4" xfId="16061"/>
    <cellStyle name="표준2 3 3 5" xfId="16062"/>
    <cellStyle name="표준2 3 3 5 2" xfId="16063"/>
    <cellStyle name="표준2 3 3 5 2 2" xfId="16064"/>
    <cellStyle name="표준2 3 3 5 2 3" xfId="16065"/>
    <cellStyle name="표준2 3 3 5 3" xfId="16066"/>
    <cellStyle name="표준2 3 3 5 4" xfId="16067"/>
    <cellStyle name="표준2 3 3 6" xfId="16068"/>
    <cellStyle name="표준2 3 3 6 2" xfId="16069"/>
    <cellStyle name="표준2 3 3 6 2 2" xfId="16070"/>
    <cellStyle name="표준2 3 3 6 2 3" xfId="16071"/>
    <cellStyle name="표준2 3 3 6 3" xfId="16072"/>
    <cellStyle name="표준2 3 3 6 4" xfId="16073"/>
    <cellStyle name="표준2 3 3 7" xfId="16074"/>
    <cellStyle name="표준2 3 3 7 2" xfId="16075"/>
    <cellStyle name="표준2 3 3 7 3" xfId="16076"/>
    <cellStyle name="표준2 3 3 8" xfId="16077"/>
    <cellStyle name="표준2 3 3 9" xfId="16078"/>
    <cellStyle name="표준2 3 4" xfId="16079"/>
    <cellStyle name="표준2 3 4 2" xfId="16080"/>
    <cellStyle name="표준2 3 4 2 2" xfId="16081"/>
    <cellStyle name="표준2 3 4 2 3" xfId="16082"/>
    <cellStyle name="표준2 3 4 3" xfId="16083"/>
    <cellStyle name="표준2 3 4 4" xfId="16084"/>
    <cellStyle name="표준2 3 5" xfId="16085"/>
    <cellStyle name="표준2 3 5 2" xfId="16086"/>
    <cellStyle name="표준2 3 5 2 2" xfId="16087"/>
    <cellStyle name="표준2 3 5 2 3" xfId="16088"/>
    <cellStyle name="표준2 3 5 3" xfId="16089"/>
    <cellStyle name="표준2 3 5 4" xfId="16090"/>
    <cellStyle name="표준날짜" xfId="16091"/>
    <cellStyle name="표준숫자" xfId="16092"/>
    <cellStyle name="표쥰" xfId="16093"/>
    <cellStyle name="합계" xfId="16094"/>
    <cellStyle name="합산" xfId="16095"/>
    <cellStyle name="화폐기호" xfId="16096"/>
    <cellStyle name="화폐기호0" xfId="1609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26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42" Type="http://schemas.openxmlformats.org/officeDocument/2006/relationships/externalLink" Target="externalLinks/externalLink29.xml"/><Relationship Id="rId47" Type="http://schemas.openxmlformats.org/officeDocument/2006/relationships/externalLink" Target="externalLinks/externalLink34.xml"/><Relationship Id="rId50" Type="http://schemas.openxmlformats.org/officeDocument/2006/relationships/externalLink" Target="externalLinks/externalLink37.xml"/><Relationship Id="rId55" Type="http://schemas.openxmlformats.org/officeDocument/2006/relationships/externalLink" Target="externalLinks/externalLink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externalLink" Target="externalLinks/externalLink24.xml"/><Relationship Id="rId40" Type="http://schemas.openxmlformats.org/officeDocument/2006/relationships/externalLink" Target="externalLinks/externalLink27.xml"/><Relationship Id="rId45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0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0.xml"/><Relationship Id="rId48" Type="http://schemas.openxmlformats.org/officeDocument/2006/relationships/externalLink" Target="externalLinks/externalLink35.xml"/><Relationship Id="rId56" Type="http://schemas.openxmlformats.org/officeDocument/2006/relationships/externalLink" Target="externalLinks/externalLink4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externalLink" Target="externalLinks/externalLink25.xml"/><Relationship Id="rId46" Type="http://schemas.openxmlformats.org/officeDocument/2006/relationships/externalLink" Target="externalLinks/externalLink33.xml"/><Relationship Id="rId59" Type="http://schemas.openxmlformats.org/officeDocument/2006/relationships/sharedStrings" Target="sharedStrings.xml"/><Relationship Id="rId20" Type="http://schemas.openxmlformats.org/officeDocument/2006/relationships/externalLink" Target="externalLinks/externalLink7.xml"/><Relationship Id="rId41" Type="http://schemas.openxmlformats.org/officeDocument/2006/relationships/externalLink" Target="externalLinks/externalLink28.xml"/><Relationship Id="rId54" Type="http://schemas.openxmlformats.org/officeDocument/2006/relationships/externalLink" Target="externalLinks/externalLink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36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8.xml"/><Relationship Id="rId44" Type="http://schemas.openxmlformats.org/officeDocument/2006/relationships/externalLink" Target="externalLinks/externalLink31.xml"/><Relationship Id="rId52" Type="http://schemas.openxmlformats.org/officeDocument/2006/relationships/externalLink" Target="externalLinks/externalLink39.xml"/><Relationship Id="rId6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&#51060;&#50857;&#51452;\My%20Documents\Smsc%231(72R)\&#44228;&#50557;&#51312;&#51221;(%231)\366&#51221;&#49328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SE6380\TOP1\MISS_&#49688;\ORIGINAL\&#49688;_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39.15.21:8080/MIT/C/&#44608;&#49849;&#44592;/&#44608;&#49849;&#44592;%20&#50641;&#49472;&#47928;&#49436;/&#45824;&#50864;/&#44148;&#49444;&#44277;&#49324;&#48708;%20&#48320;&#46041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&#45824;&#47564;&#48512;2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4277;&#50976;&#51088;&#47308;\&#54620;&#50577;&#54532;&#47112;&#51076;-&#46020;&#47196;&#47749;&#54032;-37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92;&#51088;\MY%20DOCUMENTS\sun-14\&#50500;&#53412;&#54532;&#47004;\&#51228;&#51452;&#50672;&#46041;\EXCEL\&#51312;&#47749;&#5098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9.63.6/My%20Documents/&#47560;&#54252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8716;&#46972;&#51204;&#50857;DB-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HOFFICE\TMP\~TMP6653.$$$\&#54252;&#5110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WINDOWS\Local%20Settings\Temporary%20Internet%20Files\Content.IE5\FGHRJTUD\WINDOWS\TEMP\WINDOWS\&#48148;&#53461;%20&#54868;&#47732;\&#54868;&#52264;&#54788;&#54889;\KROFFICE\viewtmp\&#51204;&#49437;&#44540;\&#52264;&#51333;&#51652;&#54665;&#54788;&#54889;\&#50724;&#49828;&#53944;&#47532;&#50500;\&#50724;&#49828;&#53944;&#47532;&#50500;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2002file\&#49569;&#51204;&#49440;&#48372;&#54840;&#48152;(&#50976;&#54840;,&#49440;&#46020;)\&#51076;&#49884;&#54028;&#51068;\KNK\file\0002&#46020;&#44277;&#51312;&#47749;&#5345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a363154\Prog\&#50629;&#47924;\Bmdown\&#48708;&#50656;&#49660;&#5394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452;\1&#54840;&#49440;ES\1&#44060;&#51312;&#51064;t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3TL0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99cost\&#51068;&#50948;&#45824;&#44032;\&#44592;&#53440;&#51068;&#5094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4608;&#44221;&#55148;\Desktop\&#51088;&#46041;&#49328;&#52636;-&#54633;&#49457;&#49688;&#51648;&#52285;&#54840;2003-&#44592;&#51456;&#48512;&#50857;(1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%20&#49444;&#44228;&#48320;&#44221;\&#51648;&#44553;&#51088;&#51116;%20&#49444;&#44228;&#48320;&#44221;\060517\&#49888;&#48156;&#51109;\05&#49888;&#48156;&#51109;%20&#49444;&#44228;&#44032;(LPM,&#54252;&#47492;)-2&#44396;&#49552;&#51105;&#51060;(&#52572;&#51333;-&#44608;&#52397;&#49688;&#45824;&#47532;&#45784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896;&#44032;&#44228;&#49328;\2014&#45380;\8&#50900;\&#54620;&#44397;&#53664;&#51648;&#51452;&#53469;&#44277;&#49324;_&#54633;&#49457;&#49688;&#51648;&#52285;&#54840;%20&#50896;&#44032;&#44228;&#49328;%20&#48143;%20&#44032;&#44201;&#49328;&#51221;%20&#53812;%20&#51228;&#51089;%20&#50857;&#50669;\&#51221;&#47532;\&#51088;&#47308;\&#54633;&#49457;&#49688;&#51648;&#52285;&#54840;(2012&#45380;_&#45432;&#51076;)_2012-02-03_1725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896;&#44032;&#44228;&#49328;\2014&#45380;\8&#50900;\&#54620;&#44397;&#53664;&#51648;&#51452;&#53469;&#44277;&#49324;_&#54633;&#49457;&#49688;&#51648;&#52285;&#54840;%20&#50896;&#44032;&#44228;&#49328;%20&#48143;%20&#44032;&#44201;&#49328;&#51221;%20&#53812;%20&#51228;&#51089;%20&#50857;&#50669;\&#48372;&#44256;&#49436;\&#52280;&#44256;\&#54633;&#49457;&#49688;&#51648;&#52285;&#54840;(2012&#45380;_&#45432;&#51076;)_2012-02-03_1725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3)%20&#54224;&#47561;&#5122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902_&#49688;&#49440;&#44553;&#50668;(&#51452;&#44144;&#48373;&#51648;&#51648;&#50896;&#52376;)\02_&#44592;&#51456;%20&#48143;%20&#47928;&#49436;\02_&#47928;&#49436;\190114_'19&#45380;&#46020;%20&#49688;&#49440;&#44553;&#50668;&#49324;&#50629;%20&#44277;&#49324;&#48156;&#51452;%20&#44592;&#52488;&#51088;&#47308;%20&#51089;&#49457;&#183;&#49569;&#48512;\&#48324;&#52392;2_&#45800;&#44032;&#49328;&#51221;%20TOOL\02_2017&#45380;%20&#51088;&#47308;\01_&#49688;&#49440;&#44553;&#50668;%20&#45800;&#44032;&#53812;\01_&#54633;&#49457;&#49688;&#51648;&#51228;&#52285;&#54840;%20&#45800;&#44032;&#49328;&#51221;%20&#53812;_(&#44048;&#46021;&#50857;,%2017&#45380;)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0857;&#49437;\Cest2002\1&#44592;&#51456;\&#54364;&#51456;&#51068;&#50948;&#45824;&#44032;&#51089;&#49457;&#48143;&#44288;&#47532;\&#54633;&#49457;&#49688;&#51648;&#52285;&#54840;\&#50857;&#50669;&#44208;&#44284;\&#52572;&#51333;\&#54633;&#49457;&#49688;&#51648;&#52285;&#54840;\&#54633;&#49457;&#49688;&#51648;&#52285;&#54840;20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Startup" Target="2002WORK/&#51109;&#50528;&#51064;&#48373;&#51648;&#44288;/&#52572;&#51333;&#45225;&#54408;/1-1&#51032;&#51221;&#48512;&#51109;&#50528;&#51064;&#49688;&#4704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089;&#50629;&#49892;\&#49324;&#51064;&#47448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49849;&#54984;\01.%202005&#45380;%20&#50629;&#47924;\26.%20&#51068;&#50948;&#45824;&#44032;\8&#50900;%20&#51068;&#50948;&#45824;&#44032;%20&#48143;%20&#51088;&#51116;&#45800;&#44032;\7.%20&#54841;&#54620;&#51648;%20&#44208;&#47196;&#48169;&#51648;%20&#44288;&#47144;(&#44053;&#51228;&#52285;&#54840;,&#49464;&#45824;&#54788;&#44288;&#47928;)\&#44053;&#51228;&#52285;&#54840;\&#44053;&#51228;&#52285;&#54840;&#51068;&#50948;&#45824;&#44032;(&#51089;&#50629;&#51473;)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001_&#51452;&#44144;&#48373;&#51648;&#51648;&#50896;&#52376;-&#51452;&#44144;&#44553;&#50668;&#49324;&#50629;&#45800;\202001_&#44277;&#49324;&#48156;&#51452;%20&#44592;&#52488;&#51088;&#47308;%20&#49569;&#48512;\19&#45380;%2012&#50900;%20&#51068;&#50948;&#45824;&#44032;(&#50976;&#47532;&#44277;&#49324;)%20(&#51088;&#46041;%20&#51200;&#51109;&#46120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4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0857;&#49437;\Cest2002\2&#47932;&#44032;\&#51088;&#51116;&#44032;&#44201;&#51312;&#49324;\&#51648;&#44553;&#49324;&#44553;\PL&#52285;&#54840;\&#51452;&#44277;-&#50648;&#51536;-&#53685;2000(&#49444;&#44228;&#44032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02\cad00-e\HEXCEL\XLS\XL_DATA\&#44204;&#51201;\&#50629;&#52404;\HIT\&#50500;&#49328;&#44277;&#51109;\&#50500;&#49328;&#51032;&#5120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5148;\&#51089;&#50629;&#51473;\&#45236;&#51089;&#50629;&#49892;\&#51064;&#52380;&#51648;&#54616;&#52384;&#44277;&#49324;%209.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692;&#54840;\ES\&#44592;&#44228;&#44221;&#48708;\WINDOWS\EXCEL\KIM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4620;&#44397;&#45812;&#48176;&#51064;&#49340;(&#53441;&#49345;&#54805;%20&#51652;&#50676;&#4582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5148;\&#51089;&#50629;&#51473;\2002file\&#49569;&#51204;&#49440;&#48372;&#54840;&#48152;(&#50976;&#54840;,&#49440;&#46020;)\OFFICE%20&#50577;&#49885;\N&#36035;&#63963;-&#328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실적현황"/>
      <sheetName val="원가계산서"/>
      <sheetName val="차종재료"/>
      <sheetName val="내자366"/>
      <sheetName val="내자내역"/>
      <sheetName val="외자총괄"/>
      <sheetName val="외자배분"/>
      <sheetName val="외자내역"/>
      <sheetName val="노무비"/>
      <sheetName val="기준임율"/>
      <sheetName val="정부노임"/>
      <sheetName val="표지"/>
      <sheetName val="노임변동"/>
      <sheetName val="기타재료"/>
      <sheetName val="366정산자료"/>
      <sheetName val="단면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D6">
            <v>92</v>
          </cell>
          <cell r="E6">
            <v>92</v>
          </cell>
          <cell r="F6">
            <v>91</v>
          </cell>
          <cell r="G6">
            <v>46</v>
          </cell>
          <cell r="H6">
            <v>45</v>
          </cell>
        </row>
      </sheetData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"/>
      <sheetName val="내역서"/>
      <sheetName val="I一般比"/>
      <sheetName val="N賃率-職"/>
      <sheetName val="설직재-1"/>
      <sheetName val="제직재"/>
      <sheetName val="B2BERP"/>
      <sheetName val="을"/>
      <sheetName val="교각1"/>
      <sheetName val="광혁기성"/>
      <sheetName val="9-1차이내역"/>
      <sheetName val="Sheet5"/>
      <sheetName val="BSD (2)"/>
      <sheetName val="B부대공"/>
      <sheetName val="직재"/>
      <sheetName val="#REF"/>
      <sheetName val="20관리비율"/>
      <sheetName val="집계"/>
      <sheetName val="직노"/>
      <sheetName val="기본일위"/>
      <sheetName val="내역서2안"/>
      <sheetName val="패널"/>
      <sheetName val="실행내역"/>
      <sheetName val="전차선로 물량표"/>
      <sheetName val="자재단가비교표"/>
      <sheetName val="수로교총재료집계"/>
      <sheetName val="Sheet1"/>
      <sheetName val="수_01"/>
      <sheetName val="선번"/>
      <sheetName val="갑지"/>
      <sheetName val="집계표"/>
      <sheetName val="제-노임"/>
      <sheetName val="전신환매도율"/>
      <sheetName val="96갑지"/>
      <sheetName val="일위대가(계측기설치)"/>
      <sheetName val="유기공정"/>
      <sheetName val="참조자료"/>
      <sheetName val="포장복구집계"/>
      <sheetName val="홍보비디오"/>
      <sheetName val="남양시작동자105노65기1.3화1.2"/>
      <sheetName val="ABUT수량-A1"/>
      <sheetName val="1.설계조건"/>
      <sheetName val="출력X"/>
      <sheetName val="왕십리방향"/>
      <sheetName val="양천현"/>
      <sheetName val="제경집계"/>
      <sheetName val="신우"/>
      <sheetName val="간선계산"/>
      <sheetName val="공정집계_국별"/>
      <sheetName val="DATA"/>
      <sheetName val="버스운행안내"/>
      <sheetName val="예방접종계획"/>
      <sheetName val="근태계획서"/>
      <sheetName val="J直材4"/>
      <sheetName val="Sheet2"/>
      <sheetName val="교통대책내역"/>
      <sheetName val="갑지1"/>
      <sheetName val="인테리어내역"/>
      <sheetName val="슬래브(유곡)"/>
      <sheetName val="단가대비표"/>
      <sheetName val="기초DATA(2)"/>
      <sheetName val="FKM_장애분류별"/>
      <sheetName val="기초DATA(5)"/>
      <sheetName val="ﾕﾆｯﾄ別ｴﾗｰ"/>
      <sheetName val="CDU"/>
      <sheetName val="BRU休止分布"/>
      <sheetName val="本体適用"/>
      <sheetName val="토적표(1)"/>
      <sheetName val="말뚝물량"/>
      <sheetName val="AILC004"/>
      <sheetName val="부속동"/>
      <sheetName val="노임단가"/>
      <sheetName val="경산"/>
      <sheetName val="일위대가"/>
      <sheetName val="금액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일위대가"/>
      <sheetName val="단면가정"/>
      <sheetName val="내역서"/>
      <sheetName val="LEGEND"/>
      <sheetName val="직공비"/>
      <sheetName val="직노"/>
      <sheetName val="계화배수"/>
      <sheetName val="I一般比"/>
      <sheetName val="1월"/>
      <sheetName val="공사비명세서"/>
      <sheetName val="Y-WORK"/>
      <sheetName val="TABLE"/>
      <sheetName val="토공"/>
      <sheetName val="일위대가목차"/>
      <sheetName val="20관리비율"/>
      <sheetName val="평가데이터"/>
      <sheetName val="날개벽(시점좌측)"/>
      <sheetName val="기본단가표"/>
      <sheetName val="맨홀수량집계"/>
      <sheetName val="정부노임단가"/>
      <sheetName val="공통가설"/>
      <sheetName val="3BL공동구 수량"/>
      <sheetName val="교각계산"/>
      <sheetName val="INPUT(덕도방향-시점)"/>
      <sheetName val="기둥(원형)"/>
      <sheetName val="일위대가표"/>
      <sheetName val="토목내역"/>
      <sheetName val="포장절단"/>
      <sheetName val="정보매체A동"/>
      <sheetName val="code"/>
      <sheetName val="일반물자(한국통신)"/>
      <sheetName val="JUCKEYK"/>
      <sheetName val="SLAB&quot;1&quot;"/>
      <sheetName val="수량3"/>
      <sheetName val="차액보증"/>
      <sheetName val="투찰"/>
      <sheetName val="교각1"/>
      <sheetName val="마산방향철근집계"/>
      <sheetName val="진주방향"/>
      <sheetName val="마산방향"/>
      <sheetName val="품셈"/>
      <sheetName val="1-1"/>
      <sheetName val="Sheet5"/>
      <sheetName val="DATA"/>
      <sheetName val="Total"/>
      <sheetName val="내역"/>
      <sheetName val="BID"/>
      <sheetName val="전기"/>
      <sheetName val="연령현황"/>
      <sheetName val="설계변경원가계산총괄표"/>
      <sheetName val="3.하중산정4.지지력"/>
      <sheetName val="현장"/>
      <sheetName val=" 견적서"/>
      <sheetName val="총괄-1"/>
      <sheetName val="집계표"/>
      <sheetName val="열린교실"/>
      <sheetName val="96수출"/>
      <sheetName val="COPING"/>
      <sheetName val="공정집계_국별"/>
      <sheetName val="적용률"/>
      <sheetName val="TB-내역서"/>
      <sheetName val="설산1.나"/>
      <sheetName val="본사S"/>
      <sheetName val="일반맨홀수량집계(A-7 LINE)"/>
      <sheetName val="일반맨홀수량집계"/>
      <sheetName val="LOPCALC"/>
      <sheetName val="공사비"/>
      <sheetName val="N賃率-職"/>
      <sheetName val="대비"/>
      <sheetName val="변화치수"/>
      <sheetName val="품목"/>
      <sheetName val="공통부대비"/>
      <sheetName val="물량산출근거"/>
      <sheetName val="공사개요"/>
      <sheetName val="Sheet4"/>
      <sheetName val="#REF"/>
      <sheetName val="기본일위"/>
      <sheetName val="J直材4"/>
      <sheetName val="예산서"/>
      <sheetName val="가공비"/>
      <sheetName val="작성"/>
      <sheetName val="산출내역"/>
      <sheetName val="b_gunmul"/>
      <sheetName val="b_balju (2)"/>
      <sheetName val="모니터"/>
      <sheetName val="내역1"/>
      <sheetName val="부하(성남)"/>
      <sheetName val="건축내역"/>
      <sheetName val="CAT_5"/>
      <sheetName val="토공(완충)"/>
      <sheetName val="input"/>
      <sheetName val="VXXXXXXX"/>
      <sheetName val="원형맨홀수량"/>
      <sheetName val="가설건물"/>
      <sheetName val="방송노임"/>
      <sheetName val="설계조건"/>
      <sheetName val="안정계산"/>
      <sheetName val="SORCE1"/>
      <sheetName val="가시설단위수량"/>
      <sheetName val="단위수량"/>
      <sheetName val="연부97-1"/>
      <sheetName val="갑지1"/>
      <sheetName val="총괄"/>
      <sheetName val="부속동"/>
      <sheetName val="깨기"/>
      <sheetName val="기계경비"/>
      <sheetName val="인건비(환율)"/>
      <sheetName val="단가표 "/>
      <sheetName val="woo(mac)"/>
      <sheetName val="방송일위대가"/>
      <sheetName val="쌍송교"/>
      <sheetName val="목록"/>
      <sheetName val="공사비예산서(토목분)"/>
      <sheetName val="표지"/>
      <sheetName val="토목품셈"/>
      <sheetName val="기초공"/>
      <sheetName val="부대내역"/>
      <sheetName val="Sheet1"/>
      <sheetName val="입찰안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DATA1"/>
      <sheetName val="전장품(관리용)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SILICATE"/>
      <sheetName val="guard(mac)"/>
      <sheetName val="06-BATCH "/>
      <sheetName val="실행내역"/>
      <sheetName val="수량산출"/>
      <sheetName val="대치판정"/>
      <sheetName val="단면검토"/>
      <sheetName val="기계내역"/>
      <sheetName val="CIVIL"/>
      <sheetName val="데이타"/>
      <sheetName val="노임단가"/>
      <sheetName val="공통가설공사"/>
      <sheetName val="BEND LOSS"/>
      <sheetName val="RING WALL"/>
      <sheetName val="D-3503"/>
      <sheetName val="전기품산출"/>
      <sheetName val="내역서(갑)"/>
      <sheetName val="DATE"/>
      <sheetName val="제품"/>
      <sheetName val="세부내역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1단계"/>
      <sheetName val="정렬"/>
      <sheetName val="자재단가비교표"/>
      <sheetName val="KMT물량"/>
      <sheetName val="97년추정손익계산서"/>
      <sheetName val="관람석제출"/>
      <sheetName val="케이블"/>
      <sheetName val="단가산출2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Mc1"/>
      <sheetName val="조작대(1연)"/>
      <sheetName val="금액"/>
      <sheetName val="FRT_O"/>
      <sheetName val="FAB_I"/>
      <sheetName val="기성내역"/>
      <sheetName val="증감분석"/>
      <sheetName val="식재품셈"/>
      <sheetName val="XL4Poppy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마감물량3"/>
      <sheetName val="집1"/>
      <sheetName val="총계"/>
      <sheetName val="CPM챠트"/>
      <sheetName val="갑지(추정)"/>
      <sheetName val="2.가정단면"/>
      <sheetName val="치수표"/>
      <sheetName val="을지"/>
      <sheetName val="하중계산"/>
      <sheetName val="단면 (2)"/>
      <sheetName val="설계명세서"/>
      <sheetName val="수량산출서"/>
      <sheetName val="기본"/>
      <sheetName val="TEL"/>
      <sheetName val="계산근거"/>
      <sheetName val="2.냉난방설비공사"/>
      <sheetName val="A"/>
      <sheetName val="민속촌메뉴"/>
      <sheetName val="우각부보강"/>
      <sheetName val="출력X"/>
      <sheetName val="공사요율"/>
      <sheetName val="제원.설계조건"/>
      <sheetName val="기초1"/>
      <sheetName val="별표집계"/>
      <sheetName val="ITEM"/>
      <sheetName val="견적대비표"/>
      <sheetName val="SLAB"/>
      <sheetName val="설계"/>
      <sheetName val="터파기및재료"/>
      <sheetName val="골재산출"/>
      <sheetName val="사급자재"/>
      <sheetName val="입출재고현황 (2)"/>
      <sheetName val="자재대"/>
      <sheetName val="대전월평내역"/>
      <sheetName val="중기사용료산출근거"/>
      <sheetName val="단가 및 재료비"/>
      <sheetName val="토공(우물통,기타) "/>
      <sheetName val="단가견적조사표"/>
      <sheetName val="토사(PE)"/>
      <sheetName val="cross beam"/>
      <sheetName val="안정검토"/>
      <sheetName val="1을"/>
      <sheetName val="FAB별"/>
      <sheetName val="원형1호맨홀토공수량"/>
      <sheetName val="조명시설"/>
      <sheetName val="방음벽기초-수량"/>
      <sheetName val="COPING-1"/>
      <sheetName val="역T형교대-2수량"/>
      <sheetName val="_산근2_"/>
      <sheetName val="_산근4_"/>
      <sheetName val="_산근5_"/>
      <sheetName val="설계명세서(선로)"/>
      <sheetName val="실행내역 "/>
      <sheetName val="도급"/>
      <sheetName val="지장물C"/>
      <sheetName val="폐토수익화 "/>
      <sheetName val="종합일지"/>
      <sheetName val="단면치수"/>
      <sheetName val="물가자료"/>
      <sheetName val="리터팬내장형"/>
      <sheetName val="각종양식"/>
      <sheetName val="설비"/>
      <sheetName val="보차도경계석"/>
      <sheetName val="CABLE SIZE-3"/>
      <sheetName val="건축원가계산서"/>
      <sheetName val="ABUT수량-A1"/>
      <sheetName val="단가조사"/>
      <sheetName val="BLOCK(1)"/>
      <sheetName val="샘플표지"/>
      <sheetName val="대,유,램"/>
      <sheetName val="ASP"/>
      <sheetName val="직재"/>
      <sheetName val="내역서form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PRE"/>
      <sheetName val="PLCAL"/>
      <sheetName val="IMPEADENCE MAP 취수장"/>
      <sheetName val="일위"/>
      <sheetName val="6.수량산출서(설치공사)"/>
      <sheetName val="국별인원"/>
      <sheetName val="공사비 내역 (가)"/>
      <sheetName val="기별(종합)"/>
      <sheetName val="wall"/>
      <sheetName val="산출근거"/>
      <sheetName val="조명율표"/>
      <sheetName val="실행"/>
      <sheetName val="대전21토목내역서"/>
      <sheetName val="말뚝지지력산정"/>
      <sheetName val="B부대공"/>
      <sheetName val="배수공"/>
      <sheetName val="원가"/>
      <sheetName val="단가산출1"/>
      <sheetName val="Sheet3"/>
      <sheetName val="일위대가(가설)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4.2유효폭의 계산"/>
      <sheetName val="1.설계조건"/>
      <sheetName val="보도경계블럭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내역(입찰)"/>
      <sheetName val="식재인부"/>
      <sheetName val="말뚝물량"/>
      <sheetName val="부표총괄"/>
      <sheetName val="품셈1-17"/>
      <sheetName val="b_balju"/>
      <sheetName val="와동25-3(변경)"/>
      <sheetName val="금액집계"/>
      <sheetName val="공주-교대(A1)"/>
      <sheetName val="특별교실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단가표"/>
      <sheetName val="단"/>
      <sheetName val="단가일람"/>
      <sheetName val="송라터널총괄"/>
      <sheetName val="C-직노1"/>
      <sheetName val="경비_원본"/>
      <sheetName val="설비내역서"/>
      <sheetName val="건축내역서"/>
      <sheetName val="전기내역서"/>
      <sheetName val="SANTOGO"/>
      <sheetName val="SANBAISU"/>
      <sheetName val="전체"/>
      <sheetName val="슬래브"/>
      <sheetName val="현장관리비집계표"/>
      <sheetName val="기계경비일람"/>
      <sheetName val="근고 블록 유형별 수량"/>
      <sheetName val="2000.05"/>
      <sheetName val="주관사업"/>
      <sheetName val="Sheet6"/>
      <sheetName val="FACTOR"/>
      <sheetName val="지중자재단가"/>
      <sheetName val="UserData"/>
      <sheetName val="11.단가비교표_"/>
      <sheetName val="16.기계경비산출내역_"/>
      <sheetName val="기초자료"/>
      <sheetName val="견적집계표"/>
      <sheetName val="특2호하천산근"/>
      <sheetName val="특2호부관하천산근"/>
      <sheetName val="산근(PE,300)"/>
      <sheetName val="집수정"/>
      <sheetName val="단가대비표"/>
      <sheetName val="CABdata"/>
      <sheetName val="배"/>
      <sheetName val=" HIT-&gt;HMC 견적(3900)"/>
      <sheetName val="Parts"/>
      <sheetName val="Menu A"/>
      <sheetName val="동관마찰손실표"/>
      <sheetName val="공통자료"/>
      <sheetName val="약품공급2"/>
      <sheetName val="06 일위대가목록"/>
      <sheetName val="개요"/>
      <sheetName val="갑지"/>
      <sheetName val="8.PILE  (돌출)"/>
      <sheetName val="NNV"/>
      <sheetName val="자재집계표"/>
      <sheetName val="인건비 "/>
      <sheetName val="횡분배정리(DB)"/>
      <sheetName val="type-F"/>
      <sheetName val="흄관기초"/>
      <sheetName val="재집"/>
      <sheetName val="토공대가"/>
      <sheetName val="구조대가"/>
      <sheetName val="포설대가1"/>
      <sheetName val="부대대가"/>
      <sheetName val="LABTOTAL"/>
      <sheetName val="노임"/>
      <sheetName val="재1"/>
      <sheetName val="사통"/>
      <sheetName val="전신환매도율"/>
      <sheetName val="MATRLDATA"/>
      <sheetName val="견적"/>
      <sheetName val="내역서_1.(3)"/>
      <sheetName val="F-Assump"/>
      <sheetName val="Project Information In-Out"/>
      <sheetName val="재료-CODE"/>
      <sheetName val="내역_FILE"/>
      <sheetName val="9.2단가산출서"/>
      <sheetName val="손료"/>
      <sheetName val="손익분석"/>
      <sheetName val="케이블(6)"/>
      <sheetName val="구조물"/>
      <sheetName val="토공총괄표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  <sheetName val="공종별 집계"/>
      <sheetName val="심사계산"/>
      <sheetName val="심사물량"/>
      <sheetName val="Macro(차단기)"/>
      <sheetName val="예산M12A"/>
      <sheetName val="토공연장"/>
      <sheetName val="인공LIST"/>
      <sheetName val="준검 내역서"/>
      <sheetName val="CAL."/>
      <sheetName val="건설노임"/>
      <sheetName val="기둥(하중)"/>
      <sheetName val="11.자재단가"/>
      <sheetName val="기별"/>
      <sheetName val="계단수량집계"/>
      <sheetName val="협조전"/>
      <sheetName val="Macro(전선)"/>
      <sheetName val="교각1(좌)"/>
      <sheetName val="점수계산1-2"/>
      <sheetName val="버스운행안내"/>
      <sheetName val="예방접종계획"/>
      <sheetName val="근태계획서"/>
      <sheetName val="dg"/>
      <sheetName val="PAINT"/>
      <sheetName val="인건-측정"/>
      <sheetName val="차수"/>
      <sheetName val="인건비"/>
      <sheetName val="자재단가"/>
      <sheetName val="재료집계"/>
      <sheetName val="소모"/>
      <sheetName val="석축단"/>
      <sheetName val="법면수집"/>
      <sheetName val="석축설면"/>
      <sheetName val="법면단"/>
      <sheetName val="모래운반"/>
      <sheetName val="타공종이기"/>
      <sheetName val="대전-교대(A1-A2)"/>
      <sheetName val="수량산출내역1115"/>
      <sheetName val="가정단면"/>
      <sheetName val="2000전체분"/>
      <sheetName val="가격정보"/>
      <sheetName val="Baby일위대가"/>
      <sheetName val="암거공"/>
      <sheetName val="기타 정보통신공사"/>
      <sheetName val="원가입력"/>
      <sheetName val="내역서1"/>
      <sheetName val="가로내역"/>
      <sheetName val="환율"/>
      <sheetName val="CP-E2 (품셈표)"/>
      <sheetName val="보합"/>
      <sheetName val="상부하중"/>
      <sheetName val="풍하중1"/>
      <sheetName val="HW"/>
      <sheetName val="DS-최종"/>
      <sheetName val="한강운반비"/>
      <sheetName val="5지구단위"/>
      <sheetName val="조도계산서 (도서)"/>
    </sheetNames>
    <sheetDataSet>
      <sheetData sheetId="0" refreshError="1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Y-WORK"/>
      <sheetName val="danga"/>
      <sheetName val="ilch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AP1"/>
      <sheetName val="WORK"/>
      <sheetName val="을"/>
      <sheetName val="9811"/>
      <sheetName val="손익분석"/>
      <sheetName val="실행내역"/>
      <sheetName val="직노"/>
      <sheetName val="단면가정"/>
      <sheetName val="내역"/>
      <sheetName val="일반물자(한국통신)"/>
      <sheetName val="DATA"/>
      <sheetName val="공통가설"/>
      <sheetName val="표준건축비"/>
      <sheetName val="단가표"/>
      <sheetName val="기둥(원형)"/>
      <sheetName val="SLAB&quot;1&quot;"/>
      <sheetName val="데리네이타현황"/>
      <sheetName val="c_balju"/>
      <sheetName val="주경기-오배수"/>
      <sheetName val="CODE"/>
      <sheetName val="단가대비"/>
      <sheetName val="목록"/>
      <sheetName val="금액"/>
      <sheetName val="조경"/>
      <sheetName val="1-1"/>
      <sheetName val="내역서 "/>
      <sheetName val="총괄"/>
      <sheetName val="직공비"/>
      <sheetName val="정부노임단가"/>
      <sheetName val="LEGEND"/>
      <sheetName val="인테리어내역"/>
      <sheetName val="I一般比"/>
      <sheetName val="N賃率-職"/>
      <sheetName val="노임단가"/>
      <sheetName val="전체"/>
      <sheetName val="문학간접"/>
      <sheetName val="토공(우물통,기타) "/>
      <sheetName val="현장관리비"/>
      <sheetName val="공내역서"/>
      <sheetName val="일위대가시트"/>
      <sheetName val="Sheet3"/>
      <sheetName val="2000년1차"/>
      <sheetName val="9509"/>
      <sheetName val="설비내역서"/>
      <sheetName val="건축내역서"/>
      <sheetName val="전기내역서"/>
      <sheetName val="기초일위"/>
      <sheetName val="시설일위"/>
      <sheetName val="조명일위"/>
      <sheetName val="금액내역서"/>
      <sheetName val="경산"/>
      <sheetName val="노무비"/>
      <sheetName val="남양시작동자105노65기1.3화1.2"/>
      <sheetName val="코드"/>
      <sheetName val="ITEM"/>
      <sheetName val="부대tu"/>
      <sheetName val="내역서"/>
      <sheetName val="대전우편"/>
      <sheetName val="#REF"/>
      <sheetName val="단가산출1"/>
      <sheetName val="단가산출2"/>
      <sheetName val="BEND LOSS"/>
      <sheetName val="견적대비 견적서"/>
      <sheetName val="09년부서별원가"/>
      <sheetName val="사급자재"/>
      <sheetName val="산출내역서집계표"/>
      <sheetName val="guard(mac)"/>
      <sheetName val="BASIC (2)"/>
      <sheetName val="전체내역서"/>
      <sheetName val="건축집계"/>
      <sheetName val="일위대가목록"/>
      <sheetName val="2F 회의실견적(5_14 일대)"/>
      <sheetName val="교각계산"/>
      <sheetName val="o현장경비"/>
      <sheetName val="wall"/>
      <sheetName val="식생블럭단위수량"/>
      <sheetName val="관급"/>
      <sheetName val="청주(철골발주의뢰서)"/>
      <sheetName val="자료"/>
      <sheetName val="날개벽(시점좌측)"/>
      <sheetName val="설계조건"/>
      <sheetName val="적용률"/>
      <sheetName val="Breakdown"/>
      <sheetName val="UnitRate"/>
      <sheetName val="대비"/>
      <sheetName val="옥외"/>
      <sheetName val="전기"/>
      <sheetName val="개요"/>
      <sheetName val="방송일위대가"/>
      <sheetName val="미드수량"/>
      <sheetName val="부하계산서"/>
      <sheetName val="LOAD-46"/>
      <sheetName val="11.자재단가"/>
      <sheetName val="원가"/>
      <sheetName val="간선계산"/>
      <sheetName val="Y_WORK"/>
      <sheetName val="Macro(전선)"/>
      <sheetName val="천마갑지"/>
      <sheetName val="DATE"/>
      <sheetName val="COPING-1"/>
      <sheetName val="역T형교대-2수량"/>
      <sheetName val="J直材4"/>
      <sheetName val="tggwan(mac)"/>
      <sheetName val="단가조사서"/>
      <sheetName val="input"/>
      <sheetName val="esc"/>
      <sheetName val="재료집계"/>
      <sheetName val="역T형"/>
      <sheetName val="교각1"/>
      <sheetName val="단가"/>
      <sheetName val="TEST1"/>
      <sheetName val="토목내역"/>
      <sheetName val="2000년하반기"/>
      <sheetName val="공틀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현황"/>
      <sheetName val="엔지니어링노임단가"/>
      <sheetName val="공종별 공사비변동"/>
      <sheetName val="경산"/>
      <sheetName val="직노"/>
      <sheetName val="#REF"/>
      <sheetName val="실행내역"/>
      <sheetName val="I一般比"/>
      <sheetName val="N賃率-職"/>
      <sheetName val="J直材4"/>
      <sheetName val="일위"/>
      <sheetName val="설직재-1"/>
      <sheetName val="제직재"/>
      <sheetName val="내역서2안"/>
      <sheetName val="공사현황"/>
      <sheetName val="code"/>
      <sheetName val="경율산정"/>
      <sheetName val="경율산정.XLS"/>
      <sheetName val="건설공사비 변동현황"/>
      <sheetName val="일집"/>
      <sheetName val="설치비율"/>
      <sheetName val="내역"/>
      <sheetName val="일위집계"/>
      <sheetName val="공사비예산서(토목분)"/>
      <sheetName val="MOTOR"/>
      <sheetName val="원가계산 (2)"/>
      <sheetName val="원가계산"/>
      <sheetName val="일위대가"/>
      <sheetName val="집계"/>
      <sheetName val="내역서 (12월 17일)개산"/>
      <sheetName val="3.하중산정4.지지력"/>
      <sheetName val="1.우편집중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20관리비율"/>
      <sheetName val="직노"/>
      <sheetName val="아산의전"/>
      <sheetName val="민속촌메뉴"/>
      <sheetName val="2F 회의실견적_5_14 일대_"/>
      <sheetName val="N賃率-職"/>
      <sheetName val="TABLE"/>
      <sheetName val="일위대가(가설)"/>
      <sheetName val="외주가공"/>
      <sheetName val="정부노임단가"/>
      <sheetName val="기초공"/>
      <sheetName val="기둥(원형)"/>
      <sheetName val="J直材4"/>
      <sheetName val="I一般比"/>
      <sheetName val="내역서"/>
      <sheetName val="Galaxy 소비자가격표"/>
      <sheetName val="수량산출"/>
      <sheetName val="제-노임"/>
      <sheetName val="제직재"/>
      <sheetName val="9GNG운반"/>
      <sheetName val="Total"/>
      <sheetName val="일위"/>
      <sheetName val="일위대가"/>
      <sheetName val="COPING"/>
      <sheetName val="Proposal"/>
      <sheetName val="직재"/>
      <sheetName val="토목내역"/>
      <sheetName val="남양시작동자105노65기1.3화1.2"/>
      <sheetName val="을"/>
      <sheetName val="실행내역"/>
      <sheetName val="손익분석"/>
      <sheetName val="단가표 "/>
      <sheetName val="Customer Databas"/>
      <sheetName val="전기일위대가"/>
      <sheetName val="Sheet1"/>
      <sheetName val="DATA(BAC)"/>
      <sheetName val="데이타"/>
      <sheetName val="DATA"/>
      <sheetName val="TEL"/>
      <sheetName val="노임단가 (2)"/>
      <sheetName val="기본일위"/>
      <sheetName val="설계명세서"/>
      <sheetName val="예산명세서"/>
      <sheetName val="자료입력"/>
      <sheetName val="3BL공동구 수량"/>
      <sheetName val="공통부대비"/>
      <sheetName val="설직재-1"/>
      <sheetName val="Sheet6"/>
      <sheetName val="XL4Poppy"/>
      <sheetName val="dt0301"/>
      <sheetName val="dtt0301"/>
      <sheetName val="부대내역"/>
      <sheetName val="깨기"/>
      <sheetName val="민감도"/>
      <sheetName val="GRDBS"/>
      <sheetName val="보도경계블럭"/>
      <sheetName val="CONCRETE"/>
      <sheetName val="공사내역"/>
      <sheetName val="견적대비 견적서"/>
      <sheetName val="간접재료비산출표-27-30"/>
      <sheetName val="옹벽"/>
      <sheetName val="danga"/>
      <sheetName val="ilch"/>
      <sheetName val="T13(P68~72,78)"/>
      <sheetName val="건축내역"/>
      <sheetName val="예산서"/>
      <sheetName val="변화치수"/>
      <sheetName val="실행철강하도"/>
      <sheetName val="원형맨홀수량"/>
      <sheetName val="설계조건"/>
      <sheetName val="안정계산"/>
      <sheetName val="단면검토"/>
      <sheetName val=" 견적서"/>
      <sheetName val="치수표"/>
      <sheetName val="L형옹벽"/>
      <sheetName val="2F_회의실견적(5_14_일대)"/>
      <sheetName val="2F_회의실견적_5_14_일대_"/>
      <sheetName val="2F_회의실견적(5_14_일대)1"/>
      <sheetName val="2F_회의실견적_5_14_일대_1"/>
      <sheetName val="Galaxy_소비자가격표"/>
      <sheetName val="공사원가계산서"/>
      <sheetName val="일위_파일"/>
      <sheetName val="04상노임"/>
      <sheetName val="L형옹벽(key)"/>
      <sheetName val="EACT10"/>
      <sheetName val="재1"/>
      <sheetName val="차액보증"/>
      <sheetName val="일위대가목록"/>
      <sheetName val="기타 정보통신공사"/>
      <sheetName val="UserData"/>
      <sheetName val="11.단가비교표_"/>
      <sheetName val="16.기계경비산출내역_"/>
      <sheetName val="금액"/>
      <sheetName val="목차"/>
      <sheetName val="신우"/>
      <sheetName val="보차도경계석"/>
      <sheetName val="ABUT수량-A1"/>
      <sheetName val="원가"/>
      <sheetName val="BID"/>
      <sheetName val="단가표"/>
      <sheetName val="단락전류-A"/>
      <sheetName val="CTEMCOST"/>
      <sheetName val="매크로"/>
      <sheetName val="FAB별"/>
      <sheetName val="개요"/>
      <sheetName val=""/>
      <sheetName val="관람석제출"/>
      <sheetName val="금액집계"/>
      <sheetName val="Sheet3"/>
      <sheetName val="조명시설"/>
      <sheetName val="부하계산서"/>
      <sheetName val="공사현황"/>
      <sheetName val="설산1.나"/>
      <sheetName val="본사S"/>
      <sheetName val="내역"/>
      <sheetName val="투찰"/>
      <sheetName val="2.설계제원"/>
      <sheetName val="#REF"/>
      <sheetName val="첨부파일"/>
      <sheetName val="기계실주위배관"/>
      <sheetName val="천공배관"/>
      <sheetName val="노임(2010상)"/>
      <sheetName val="기타"/>
      <sheetName val="C-직노1"/>
      <sheetName val="SORCE1"/>
      <sheetName val="가시설단위수량"/>
      <sheetName val="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만부2R"/>
      <sheetName val="일위대가목록"/>
      <sheetName val=""/>
      <sheetName val="2F 회의실견적(5_14 일대)"/>
      <sheetName val="참조"/>
      <sheetName val="MOTOR"/>
      <sheetName val="#REF"/>
      <sheetName val="일위목록"/>
      <sheetName val="노임단가"/>
      <sheetName val="K1자재(3차등)"/>
      <sheetName val="부하_성남_"/>
      <sheetName val="내역서"/>
      <sheetName val="cost"/>
      <sheetName val="DATA"/>
      <sheetName val="TRE TABLE"/>
      <sheetName val="건축내역"/>
    </sheetNames>
    <definedNames>
      <definedName name="Line132_Click"/>
    </defined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재집"/>
      <sheetName val="재산"/>
      <sheetName val="간재"/>
      <sheetName val="작업설"/>
      <sheetName val="단가"/>
      <sheetName val="노집"/>
      <sheetName val="직노"/>
      <sheetName val="공수"/>
      <sheetName val="간노"/>
      <sheetName val="간노비"/>
      <sheetName val="임율"/>
      <sheetName val="경집"/>
      <sheetName val="경산"/>
      <sheetName val="경배"/>
      <sheetName val="경조"/>
      <sheetName val="일반"/>
      <sheetName val="일반비"/>
      <sheetName val="이윤"/>
      <sheetName val="손익"/>
      <sheetName val="제조"/>
      <sheetName val="Sheet2"/>
      <sheetName val="Sheet1"/>
      <sheetName val="급여대장"/>
      <sheetName val="제조부문"/>
      <sheetName val="한양프레임-도로명판-37종"/>
    </sheetNames>
    <sheetDataSet>
      <sheetData sheetId="0">
        <row r="7">
          <cell r="M7">
            <v>600</v>
          </cell>
          <cell r="N7">
            <v>200</v>
          </cell>
          <cell r="O7">
            <v>3</v>
          </cell>
          <cell r="P7" t="str">
            <v>일반</v>
          </cell>
          <cell r="Q7" t="str">
            <v>양면</v>
          </cell>
          <cell r="R7" t="str">
            <v>지주식, 밴드식용</v>
          </cell>
          <cell r="S7" t="str">
            <v>600×200×3t 일반 (양면)</v>
          </cell>
        </row>
        <row r="8">
          <cell r="M8">
            <v>600</v>
          </cell>
          <cell r="N8">
            <v>200</v>
          </cell>
          <cell r="O8">
            <v>3</v>
          </cell>
          <cell r="P8" t="str">
            <v>고휘도</v>
          </cell>
          <cell r="Q8" t="str">
            <v>양면</v>
          </cell>
          <cell r="R8" t="str">
            <v>지주식, 밴드식용</v>
          </cell>
          <cell r="S8" t="str">
            <v>600×200×3t 고휘도 (양면)</v>
          </cell>
        </row>
        <row r="9">
          <cell r="M9">
            <v>700</v>
          </cell>
          <cell r="N9">
            <v>200</v>
          </cell>
          <cell r="O9">
            <v>3</v>
          </cell>
          <cell r="P9" t="str">
            <v>일반</v>
          </cell>
          <cell r="Q9" t="str">
            <v>양면</v>
          </cell>
          <cell r="R9" t="str">
            <v>지주식, 밴드식용</v>
          </cell>
          <cell r="S9" t="str">
            <v>700×200×3t 일반 (양면)</v>
          </cell>
        </row>
        <row r="10">
          <cell r="M10">
            <v>700</v>
          </cell>
          <cell r="N10">
            <v>200</v>
          </cell>
          <cell r="O10">
            <v>3</v>
          </cell>
          <cell r="P10" t="str">
            <v>고휘도</v>
          </cell>
          <cell r="Q10" t="str">
            <v>양면</v>
          </cell>
          <cell r="R10" t="str">
            <v>지주식, 밴드식용</v>
          </cell>
          <cell r="S10" t="str">
            <v>700×200×3t 고휘도 (양면)</v>
          </cell>
        </row>
        <row r="11">
          <cell r="M11">
            <v>700</v>
          </cell>
          <cell r="N11">
            <v>250</v>
          </cell>
          <cell r="O11">
            <v>3</v>
          </cell>
          <cell r="P11" t="str">
            <v>고휘도</v>
          </cell>
          <cell r="Q11" t="str">
            <v>양면</v>
          </cell>
          <cell r="R11" t="str">
            <v>지주식, 밴드식용</v>
          </cell>
          <cell r="S11" t="str">
            <v>700×250×3t 고휘도 (양면)</v>
          </cell>
        </row>
        <row r="12">
          <cell r="M12">
            <v>900</v>
          </cell>
          <cell r="N12">
            <v>300</v>
          </cell>
          <cell r="O12">
            <v>3</v>
          </cell>
          <cell r="P12" t="str">
            <v>고휘도</v>
          </cell>
          <cell r="Q12" t="str">
            <v>양면</v>
          </cell>
          <cell r="R12" t="str">
            <v>지주식, 밴드식용</v>
          </cell>
          <cell r="S12" t="str">
            <v>900×300×3t 고휘도 (양면)</v>
          </cell>
        </row>
        <row r="13">
          <cell r="M13">
            <v>950</v>
          </cell>
          <cell r="N13">
            <v>300</v>
          </cell>
          <cell r="O13">
            <v>3</v>
          </cell>
          <cell r="P13" t="str">
            <v>고휘도</v>
          </cell>
          <cell r="Q13" t="str">
            <v>양면</v>
          </cell>
          <cell r="R13" t="str">
            <v>지주식, 밴드식용</v>
          </cell>
          <cell r="S13" t="str">
            <v>950×300×3t 고휘도 (양면)</v>
          </cell>
        </row>
        <row r="14">
          <cell r="M14">
            <v>1100</v>
          </cell>
          <cell r="N14">
            <v>300</v>
          </cell>
          <cell r="O14">
            <v>3</v>
          </cell>
          <cell r="P14" t="str">
            <v>고휘도</v>
          </cell>
          <cell r="Q14" t="str">
            <v>양면</v>
          </cell>
          <cell r="R14" t="str">
            <v>지주식, 밴드식용</v>
          </cell>
          <cell r="S14" t="str">
            <v>1100×300×3t 고휘도 (양면)</v>
          </cell>
        </row>
        <row r="15">
          <cell r="M15">
            <v>900</v>
          </cell>
          <cell r="N15">
            <v>350</v>
          </cell>
          <cell r="O15">
            <v>3</v>
          </cell>
          <cell r="P15" t="str">
            <v>고휘도</v>
          </cell>
          <cell r="Q15" t="str">
            <v>양면</v>
          </cell>
          <cell r="R15" t="str">
            <v>지주식, 밴드식용</v>
          </cell>
          <cell r="S15" t="str">
            <v>900×350×3t 고휘도 (양면)</v>
          </cell>
        </row>
        <row r="16">
          <cell r="M16">
            <v>900</v>
          </cell>
          <cell r="N16">
            <v>350</v>
          </cell>
          <cell r="O16">
            <v>3</v>
          </cell>
          <cell r="P16" t="str">
            <v>광각 초고휘도</v>
          </cell>
          <cell r="Q16" t="str">
            <v>양면</v>
          </cell>
          <cell r="R16" t="str">
            <v>지주식, 밴드식용</v>
          </cell>
          <cell r="S16" t="str">
            <v>900×350×3t 광각 초고휘도 (양면)</v>
          </cell>
        </row>
        <row r="17">
          <cell r="M17">
            <v>950</v>
          </cell>
          <cell r="N17">
            <v>350</v>
          </cell>
          <cell r="O17">
            <v>3</v>
          </cell>
          <cell r="P17" t="str">
            <v>고휘도</v>
          </cell>
          <cell r="Q17" t="str">
            <v>양면</v>
          </cell>
          <cell r="R17" t="str">
            <v>지주식, 밴드식용</v>
          </cell>
          <cell r="S17" t="str">
            <v>950×350×3t 고휘도 (양면)</v>
          </cell>
        </row>
        <row r="18">
          <cell r="M18">
            <v>950</v>
          </cell>
          <cell r="N18">
            <v>350</v>
          </cell>
          <cell r="O18">
            <v>3</v>
          </cell>
          <cell r="P18" t="str">
            <v>광각 초고휘도</v>
          </cell>
          <cell r="Q18" t="str">
            <v>양면</v>
          </cell>
          <cell r="R18" t="str">
            <v>지주식, 밴드식용</v>
          </cell>
          <cell r="S18" t="str">
            <v>950×350×3t 광각 초고휘도 (양면)</v>
          </cell>
        </row>
        <row r="19">
          <cell r="M19">
            <v>1200</v>
          </cell>
          <cell r="N19">
            <v>450</v>
          </cell>
          <cell r="O19">
            <v>3</v>
          </cell>
          <cell r="P19" t="str">
            <v>광각 초고휘도</v>
          </cell>
          <cell r="Q19" t="str">
            <v>양면</v>
          </cell>
          <cell r="R19" t="str">
            <v>지주식, 밴드식용</v>
          </cell>
          <cell r="S19" t="str">
            <v>1200×450×3t 광각 초고휘도 (양면)</v>
          </cell>
        </row>
        <row r="20">
          <cell r="M20">
            <v>600</v>
          </cell>
          <cell r="N20">
            <v>200</v>
          </cell>
          <cell r="O20">
            <v>3</v>
          </cell>
          <cell r="P20" t="str">
            <v>일반</v>
          </cell>
          <cell r="Q20" t="str">
            <v>양면</v>
          </cell>
          <cell r="R20" t="str">
            <v>지주용 현수식, 현수식용</v>
          </cell>
          <cell r="S20" t="str">
            <v>600×200×3t 일반 (양면)</v>
          </cell>
        </row>
        <row r="21">
          <cell r="M21">
            <v>600</v>
          </cell>
          <cell r="N21">
            <v>200</v>
          </cell>
          <cell r="O21">
            <v>3</v>
          </cell>
          <cell r="P21" t="str">
            <v>고휘도</v>
          </cell>
          <cell r="Q21" t="str">
            <v>양면</v>
          </cell>
          <cell r="R21" t="str">
            <v>지주용 현수식, 현수식용</v>
          </cell>
          <cell r="S21" t="str">
            <v>600×200×3t 고휘도 (양면)</v>
          </cell>
        </row>
        <row r="22">
          <cell r="M22">
            <v>700</v>
          </cell>
          <cell r="N22">
            <v>200</v>
          </cell>
          <cell r="O22">
            <v>3</v>
          </cell>
          <cell r="P22" t="str">
            <v>일반</v>
          </cell>
          <cell r="Q22" t="str">
            <v>양면</v>
          </cell>
          <cell r="R22" t="str">
            <v>지주용 현수식, 현수식용</v>
          </cell>
          <cell r="S22" t="str">
            <v>700×200×3t 일반 (양면)</v>
          </cell>
        </row>
        <row r="23">
          <cell r="M23">
            <v>700</v>
          </cell>
          <cell r="N23">
            <v>200</v>
          </cell>
          <cell r="O23">
            <v>3</v>
          </cell>
          <cell r="P23" t="str">
            <v>고휘도</v>
          </cell>
          <cell r="Q23" t="str">
            <v>양면</v>
          </cell>
          <cell r="R23" t="str">
            <v>지주용 현수식, 현수식용</v>
          </cell>
          <cell r="S23" t="str">
            <v>700×200×3t 고휘도 (양면)</v>
          </cell>
        </row>
        <row r="24">
          <cell r="M24">
            <v>700</v>
          </cell>
          <cell r="N24">
            <v>250</v>
          </cell>
          <cell r="O24">
            <v>3</v>
          </cell>
          <cell r="P24" t="str">
            <v>고휘도</v>
          </cell>
          <cell r="Q24" t="str">
            <v>양면</v>
          </cell>
          <cell r="R24" t="str">
            <v>지주용 현수식, 현수식용</v>
          </cell>
          <cell r="S24" t="str">
            <v>700×250×3t 고휘도 (양면)</v>
          </cell>
        </row>
        <row r="25">
          <cell r="M25">
            <v>950</v>
          </cell>
          <cell r="N25">
            <v>300</v>
          </cell>
          <cell r="O25">
            <v>3</v>
          </cell>
          <cell r="P25" t="str">
            <v>고휘도</v>
          </cell>
          <cell r="Q25" t="str">
            <v>양면</v>
          </cell>
          <cell r="R25" t="str">
            <v>지주용 현수식, 현수식용</v>
          </cell>
          <cell r="S25" t="str">
            <v>950×300×3t 고휘도 (양면)</v>
          </cell>
        </row>
        <row r="26">
          <cell r="M26">
            <v>1100</v>
          </cell>
          <cell r="N26">
            <v>300</v>
          </cell>
          <cell r="O26">
            <v>3</v>
          </cell>
          <cell r="P26" t="str">
            <v>고휘도</v>
          </cell>
          <cell r="Q26" t="str">
            <v>양면</v>
          </cell>
          <cell r="R26" t="str">
            <v>지주용 현수식, 현수식용</v>
          </cell>
          <cell r="S26" t="str">
            <v>1100×300×3t 고휘도 (양면)</v>
          </cell>
        </row>
        <row r="27">
          <cell r="M27">
            <v>900</v>
          </cell>
          <cell r="N27">
            <v>350</v>
          </cell>
          <cell r="O27">
            <v>3</v>
          </cell>
          <cell r="P27" t="str">
            <v>고휘도</v>
          </cell>
          <cell r="Q27" t="str">
            <v>양면</v>
          </cell>
          <cell r="R27" t="str">
            <v>지주용 현수식, 현수식용</v>
          </cell>
          <cell r="S27" t="str">
            <v>900×350×3t 고휘도 (양면)</v>
          </cell>
        </row>
        <row r="28">
          <cell r="M28">
            <v>900</v>
          </cell>
          <cell r="N28">
            <v>350</v>
          </cell>
          <cell r="O28">
            <v>3</v>
          </cell>
          <cell r="P28" t="str">
            <v>광각 초고휘도</v>
          </cell>
          <cell r="Q28" t="str">
            <v>양면</v>
          </cell>
          <cell r="R28" t="str">
            <v>지주용 현수식, 현수식용</v>
          </cell>
          <cell r="S28" t="str">
            <v>900×350×3t 광각 초고휘도 (양면)</v>
          </cell>
        </row>
        <row r="29">
          <cell r="M29">
            <v>1200</v>
          </cell>
          <cell r="N29">
            <v>450</v>
          </cell>
          <cell r="O29">
            <v>3</v>
          </cell>
          <cell r="P29" t="str">
            <v>고휘도</v>
          </cell>
          <cell r="Q29" t="str">
            <v>양면</v>
          </cell>
          <cell r="R29" t="str">
            <v>지주용 현수식, 현수식용</v>
          </cell>
          <cell r="S29" t="str">
            <v>1200×450×3t 고휘도 (양면)</v>
          </cell>
        </row>
        <row r="30">
          <cell r="M30">
            <v>1200</v>
          </cell>
          <cell r="N30">
            <v>450</v>
          </cell>
          <cell r="O30">
            <v>3</v>
          </cell>
          <cell r="P30" t="str">
            <v>광각 초고휘도</v>
          </cell>
          <cell r="Q30" t="str">
            <v>양면</v>
          </cell>
          <cell r="R30" t="str">
            <v>지주용 현수식, 현수식용</v>
          </cell>
          <cell r="S30" t="str">
            <v>1200×450×3t 광각 초고휘도 (양면)</v>
          </cell>
        </row>
        <row r="31">
          <cell r="M31">
            <v>1400</v>
          </cell>
          <cell r="N31">
            <v>450</v>
          </cell>
          <cell r="O31">
            <v>3</v>
          </cell>
          <cell r="P31" t="str">
            <v>고휘도</v>
          </cell>
          <cell r="Q31" t="str">
            <v>양면</v>
          </cell>
          <cell r="R31" t="str">
            <v>지주용 현수식, 현수식용</v>
          </cell>
          <cell r="S31" t="str">
            <v>1400×450×3t 고휘도 (양면)</v>
          </cell>
        </row>
        <row r="32">
          <cell r="M32">
            <v>1400</v>
          </cell>
          <cell r="N32">
            <v>450</v>
          </cell>
          <cell r="O32">
            <v>3</v>
          </cell>
          <cell r="P32" t="str">
            <v>광각 초고휘도</v>
          </cell>
          <cell r="Q32" t="str">
            <v>양면</v>
          </cell>
          <cell r="R32" t="str">
            <v>지주용 현수식, 현수식용</v>
          </cell>
          <cell r="S32" t="str">
            <v>1400×450×3t 광각 초고휘도 (양면)</v>
          </cell>
        </row>
        <row r="33">
          <cell r="M33">
            <v>1600</v>
          </cell>
          <cell r="N33">
            <v>600</v>
          </cell>
          <cell r="O33">
            <v>3</v>
          </cell>
          <cell r="P33" t="str">
            <v>광각 초고휘도</v>
          </cell>
          <cell r="Q33" t="str">
            <v>양면</v>
          </cell>
          <cell r="R33" t="str">
            <v>지주용 현수식, 현수식용</v>
          </cell>
          <cell r="S33" t="str">
            <v>1600×600×3t 광각 초고휘도 (양면)</v>
          </cell>
        </row>
        <row r="34">
          <cell r="M34">
            <v>900</v>
          </cell>
          <cell r="N34">
            <v>350</v>
          </cell>
          <cell r="O34">
            <v>3</v>
          </cell>
          <cell r="P34" t="str">
            <v>고휘도</v>
          </cell>
          <cell r="Q34" t="str">
            <v>단면</v>
          </cell>
          <cell r="R34" t="str">
            <v>도로표지판 부착용</v>
          </cell>
          <cell r="S34" t="str">
            <v>900×350×3t 고휘도 (단면)</v>
          </cell>
        </row>
        <row r="35">
          <cell r="M35">
            <v>900</v>
          </cell>
          <cell r="N35">
            <v>350</v>
          </cell>
          <cell r="O35">
            <v>3</v>
          </cell>
          <cell r="P35" t="str">
            <v>고휘도</v>
          </cell>
          <cell r="Q35" t="str">
            <v>양면</v>
          </cell>
          <cell r="R35" t="str">
            <v>도로표지판 부착용</v>
          </cell>
          <cell r="S35" t="str">
            <v>900×350×3t 고휘도 (양면)</v>
          </cell>
        </row>
        <row r="36">
          <cell r="M36">
            <v>900</v>
          </cell>
          <cell r="N36">
            <v>350</v>
          </cell>
          <cell r="O36">
            <v>3</v>
          </cell>
          <cell r="P36" t="str">
            <v>광각 초고휘도</v>
          </cell>
          <cell r="Q36" t="str">
            <v>단면</v>
          </cell>
          <cell r="R36" t="str">
            <v>도로표지판 부착용</v>
          </cell>
          <cell r="S36" t="str">
            <v>900×350×3t 광각 초고휘도 (단면)</v>
          </cell>
        </row>
        <row r="37">
          <cell r="M37">
            <v>900</v>
          </cell>
          <cell r="N37">
            <v>350</v>
          </cell>
          <cell r="O37">
            <v>3</v>
          </cell>
          <cell r="P37" t="str">
            <v>광각 초고휘도</v>
          </cell>
          <cell r="Q37" t="str">
            <v>양면</v>
          </cell>
          <cell r="R37" t="str">
            <v>도로표지판 부착용</v>
          </cell>
          <cell r="S37" t="str">
            <v>900×350×3t 광각 초고휘도 (양면)</v>
          </cell>
        </row>
        <row r="38">
          <cell r="M38">
            <v>1200</v>
          </cell>
          <cell r="N38">
            <v>450</v>
          </cell>
          <cell r="O38">
            <v>3</v>
          </cell>
          <cell r="P38" t="str">
            <v>고휘도</v>
          </cell>
          <cell r="Q38" t="str">
            <v>단면</v>
          </cell>
          <cell r="R38" t="str">
            <v>도로표지판 부착용</v>
          </cell>
          <cell r="S38" t="str">
            <v>1200×450×3t 고휘도 (단면)</v>
          </cell>
        </row>
        <row r="39">
          <cell r="M39">
            <v>1200</v>
          </cell>
          <cell r="N39">
            <v>450</v>
          </cell>
          <cell r="O39">
            <v>3</v>
          </cell>
          <cell r="P39" t="str">
            <v>고휘도</v>
          </cell>
          <cell r="Q39" t="str">
            <v>양면</v>
          </cell>
          <cell r="R39" t="str">
            <v>도로표지판 부착용</v>
          </cell>
          <cell r="S39" t="str">
            <v>1200×450×3t 고휘도 (양면)</v>
          </cell>
        </row>
        <row r="40">
          <cell r="M40">
            <v>1200</v>
          </cell>
          <cell r="N40">
            <v>450</v>
          </cell>
          <cell r="O40">
            <v>3</v>
          </cell>
          <cell r="P40" t="str">
            <v>광각 초고휘도</v>
          </cell>
          <cell r="Q40" t="str">
            <v>단면</v>
          </cell>
          <cell r="R40" t="str">
            <v>도로표지판 부착용</v>
          </cell>
          <cell r="S40" t="str">
            <v>1200×450×3t 광각 초고휘도 (단면)</v>
          </cell>
        </row>
        <row r="41">
          <cell r="M41">
            <v>1200</v>
          </cell>
          <cell r="N41">
            <v>450</v>
          </cell>
          <cell r="O41">
            <v>3</v>
          </cell>
          <cell r="P41" t="str">
            <v>광각 초고휘도</v>
          </cell>
          <cell r="Q41" t="str">
            <v>양면</v>
          </cell>
          <cell r="R41" t="str">
            <v>도로표지판 부착용</v>
          </cell>
          <cell r="S41" t="str">
            <v>1200×450×3t 광각 초고휘도 (양면)</v>
          </cell>
        </row>
        <row r="42">
          <cell r="M42">
            <v>1600</v>
          </cell>
          <cell r="N42">
            <v>600</v>
          </cell>
          <cell r="O42">
            <v>3</v>
          </cell>
          <cell r="P42" t="str">
            <v>광각 초고휘도</v>
          </cell>
          <cell r="Q42" t="str">
            <v>단면</v>
          </cell>
          <cell r="R42" t="str">
            <v>도로표지판 부착용</v>
          </cell>
          <cell r="S42" t="str">
            <v>1600×600×3t 광각 초고휘도 (단면)</v>
          </cell>
        </row>
        <row r="43">
          <cell r="M43">
            <v>1600</v>
          </cell>
          <cell r="N43">
            <v>600</v>
          </cell>
          <cell r="O43">
            <v>3</v>
          </cell>
          <cell r="P43" t="str">
            <v>광각 초고휘도</v>
          </cell>
          <cell r="Q43" t="str">
            <v>양면</v>
          </cell>
          <cell r="R43" t="str">
            <v>도로표지판 부착용</v>
          </cell>
          <cell r="S43" t="str">
            <v>1600×600×3t 광각 초고휘도 (양면)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조명율"/>
      <sheetName val="Sheet3"/>
      <sheetName val="96작생능"/>
      <sheetName val="을지"/>
      <sheetName val="총괄"/>
    </sheetNames>
    <sheetDataSet>
      <sheetData sheetId="0" refreshError="1"/>
      <sheetData sheetId="1">
        <row r="2">
          <cell r="D2">
            <v>0</v>
          </cell>
          <cell r="E2">
            <v>0.6</v>
          </cell>
          <cell r="F2">
            <v>30</v>
          </cell>
          <cell r="G2">
            <v>14</v>
          </cell>
          <cell r="I2">
            <v>10</v>
          </cell>
          <cell r="J2">
            <v>3</v>
          </cell>
        </row>
        <row r="3">
          <cell r="D3">
            <v>0.6</v>
          </cell>
          <cell r="E3">
            <v>0.8</v>
          </cell>
          <cell r="F3">
            <v>50</v>
          </cell>
          <cell r="G3">
            <v>10</v>
          </cell>
          <cell r="I3">
            <v>30</v>
          </cell>
          <cell r="J3">
            <v>2</v>
          </cell>
        </row>
        <row r="4">
          <cell r="D4">
            <v>0.8</v>
          </cell>
          <cell r="E4">
            <v>1</v>
          </cell>
          <cell r="F4">
            <v>70</v>
          </cell>
          <cell r="G4">
            <v>6</v>
          </cell>
          <cell r="I4">
            <v>50</v>
          </cell>
          <cell r="J4">
            <v>1</v>
          </cell>
        </row>
        <row r="5">
          <cell r="D5">
            <v>1</v>
          </cell>
          <cell r="E5">
            <v>1.25</v>
          </cell>
          <cell r="F5">
            <v>80</v>
          </cell>
          <cell r="G5">
            <v>2</v>
          </cell>
          <cell r="I5">
            <v>70</v>
          </cell>
          <cell r="J5">
            <v>0</v>
          </cell>
        </row>
        <row r="6">
          <cell r="D6">
            <v>1.25</v>
          </cell>
          <cell r="E6">
            <v>1.5</v>
          </cell>
          <cell r="I6">
            <v>100</v>
          </cell>
        </row>
        <row r="7">
          <cell r="D7">
            <v>1.5</v>
          </cell>
          <cell r="E7">
            <v>2</v>
          </cell>
        </row>
        <row r="8">
          <cell r="D8">
            <v>2</v>
          </cell>
          <cell r="E8">
            <v>2.5</v>
          </cell>
        </row>
        <row r="9">
          <cell r="D9">
            <v>2.5</v>
          </cell>
          <cell r="E9">
            <v>3</v>
          </cell>
        </row>
        <row r="10">
          <cell r="D10">
            <v>3</v>
          </cell>
          <cell r="E10">
            <v>4</v>
          </cell>
        </row>
        <row r="11">
          <cell r="D11">
            <v>4</v>
          </cell>
          <cell r="E11">
            <v>5</v>
          </cell>
        </row>
        <row r="12">
          <cell r="D12">
            <v>5</v>
          </cell>
          <cell r="E12">
            <v>7</v>
          </cell>
        </row>
        <row r="13">
          <cell r="D13">
            <v>7</v>
          </cell>
          <cell r="E13">
            <v>10</v>
          </cell>
        </row>
        <row r="14">
          <cell r="D14">
            <v>10</v>
          </cell>
        </row>
        <row r="25">
          <cell r="E25">
            <v>0.6</v>
          </cell>
          <cell r="F25">
            <v>42</v>
          </cell>
          <cell r="G25">
            <v>31</v>
          </cell>
          <cell r="H25">
            <v>23</v>
          </cell>
          <cell r="I25">
            <v>19</v>
          </cell>
          <cell r="J25">
            <v>39</v>
          </cell>
          <cell r="K25">
            <v>29</v>
          </cell>
          <cell r="L25">
            <v>22</v>
          </cell>
          <cell r="M25">
            <v>18</v>
          </cell>
          <cell r="N25">
            <v>34</v>
          </cell>
          <cell r="O25">
            <v>26</v>
          </cell>
          <cell r="P25">
            <v>20</v>
          </cell>
          <cell r="Q25">
            <v>16</v>
          </cell>
          <cell r="R25">
            <v>30</v>
          </cell>
          <cell r="S25">
            <v>23</v>
          </cell>
          <cell r="T25">
            <v>18</v>
          </cell>
          <cell r="U25">
            <v>15</v>
          </cell>
          <cell r="V25">
            <v>11</v>
          </cell>
        </row>
        <row r="26">
          <cell r="E26">
            <v>0.8</v>
          </cell>
          <cell r="F26">
            <v>49</v>
          </cell>
          <cell r="G26">
            <v>39</v>
          </cell>
          <cell r="H26">
            <v>31</v>
          </cell>
          <cell r="I26">
            <v>26</v>
          </cell>
          <cell r="J26">
            <v>46</v>
          </cell>
          <cell r="K26">
            <v>37</v>
          </cell>
          <cell r="L26">
            <v>30</v>
          </cell>
          <cell r="M26">
            <v>25</v>
          </cell>
          <cell r="N26">
            <v>41</v>
          </cell>
          <cell r="O26">
            <v>33</v>
          </cell>
          <cell r="P26">
            <v>27</v>
          </cell>
          <cell r="Q26">
            <v>23</v>
          </cell>
          <cell r="R26">
            <v>36</v>
          </cell>
          <cell r="S26">
            <v>29</v>
          </cell>
          <cell r="T26">
            <v>24</v>
          </cell>
          <cell r="U26">
            <v>21</v>
          </cell>
          <cell r="V26">
            <v>16</v>
          </cell>
        </row>
        <row r="27">
          <cell r="E27">
            <v>1</v>
          </cell>
          <cell r="F27">
            <v>55</v>
          </cell>
          <cell r="G27">
            <v>44</v>
          </cell>
          <cell r="H27">
            <v>37</v>
          </cell>
          <cell r="I27">
            <v>31</v>
          </cell>
          <cell r="J27">
            <v>51</v>
          </cell>
          <cell r="K27">
            <v>42</v>
          </cell>
          <cell r="L27">
            <v>35</v>
          </cell>
          <cell r="M27">
            <v>30</v>
          </cell>
          <cell r="N27">
            <v>45</v>
          </cell>
          <cell r="O27">
            <v>38</v>
          </cell>
          <cell r="P27">
            <v>32</v>
          </cell>
          <cell r="Q27">
            <v>27</v>
          </cell>
          <cell r="R27">
            <v>40</v>
          </cell>
          <cell r="S27">
            <v>33</v>
          </cell>
          <cell r="T27">
            <v>29</v>
          </cell>
          <cell r="U27">
            <v>25</v>
          </cell>
          <cell r="V27">
            <v>20</v>
          </cell>
        </row>
        <row r="28">
          <cell r="E28">
            <v>1.25</v>
          </cell>
          <cell r="F28">
            <v>60</v>
          </cell>
          <cell r="G28">
            <v>50</v>
          </cell>
          <cell r="H28">
            <v>43</v>
          </cell>
          <cell r="I28">
            <v>37</v>
          </cell>
          <cell r="J28">
            <v>56</v>
          </cell>
          <cell r="K28">
            <v>47</v>
          </cell>
          <cell r="L28">
            <v>41</v>
          </cell>
          <cell r="M28">
            <v>35</v>
          </cell>
          <cell r="N28">
            <v>50</v>
          </cell>
          <cell r="O28">
            <v>42</v>
          </cell>
          <cell r="P28">
            <v>37</v>
          </cell>
          <cell r="Q28">
            <v>32</v>
          </cell>
          <cell r="R28">
            <v>43</v>
          </cell>
          <cell r="S28">
            <v>38</v>
          </cell>
          <cell r="T28">
            <v>33</v>
          </cell>
          <cell r="U28">
            <v>29</v>
          </cell>
          <cell r="V28">
            <v>24</v>
          </cell>
        </row>
        <row r="29">
          <cell r="E29">
            <v>1.5</v>
          </cell>
          <cell r="F29">
            <v>63</v>
          </cell>
          <cell r="G29">
            <v>54</v>
          </cell>
          <cell r="H29">
            <v>47</v>
          </cell>
          <cell r="I29">
            <v>42</v>
          </cell>
          <cell r="J29">
            <v>60</v>
          </cell>
          <cell r="K29">
            <v>51</v>
          </cell>
          <cell r="L29">
            <v>45</v>
          </cell>
          <cell r="M29">
            <v>40</v>
          </cell>
          <cell r="N29">
            <v>53</v>
          </cell>
          <cell r="O29">
            <v>46</v>
          </cell>
          <cell r="P29">
            <v>41</v>
          </cell>
          <cell r="Q29">
            <v>36</v>
          </cell>
          <cell r="R29">
            <v>46</v>
          </cell>
          <cell r="S29">
            <v>41</v>
          </cell>
          <cell r="T29">
            <v>37</v>
          </cell>
          <cell r="U29">
            <v>33</v>
          </cell>
          <cell r="V29">
            <v>27</v>
          </cell>
        </row>
        <row r="30">
          <cell r="E30">
            <v>2</v>
          </cell>
          <cell r="F30">
            <v>68</v>
          </cell>
          <cell r="G30">
            <v>60</v>
          </cell>
          <cell r="H30">
            <v>54</v>
          </cell>
          <cell r="I30">
            <v>49</v>
          </cell>
          <cell r="J30">
            <v>64</v>
          </cell>
          <cell r="K30">
            <v>57</v>
          </cell>
          <cell r="L30">
            <v>51</v>
          </cell>
          <cell r="M30">
            <v>47</v>
          </cell>
          <cell r="N30">
            <v>57</v>
          </cell>
          <cell r="O30">
            <v>51</v>
          </cell>
          <cell r="P30">
            <v>47</v>
          </cell>
          <cell r="Q30">
            <v>43</v>
          </cell>
          <cell r="R30">
            <v>50</v>
          </cell>
          <cell r="S30">
            <v>46</v>
          </cell>
          <cell r="T30">
            <v>42</v>
          </cell>
          <cell r="U30">
            <v>39</v>
          </cell>
          <cell r="V30">
            <v>32</v>
          </cell>
        </row>
        <row r="31">
          <cell r="E31">
            <v>2.5</v>
          </cell>
          <cell r="F31">
            <v>71</v>
          </cell>
          <cell r="G31">
            <v>65</v>
          </cell>
          <cell r="H31">
            <v>59</v>
          </cell>
          <cell r="I31">
            <v>54</v>
          </cell>
          <cell r="J31">
            <v>68</v>
          </cell>
          <cell r="K31">
            <v>61</v>
          </cell>
          <cell r="L31">
            <v>56</v>
          </cell>
          <cell r="M31">
            <v>51</v>
          </cell>
          <cell r="N31">
            <v>60</v>
          </cell>
          <cell r="O31">
            <v>55</v>
          </cell>
          <cell r="P31">
            <v>51</v>
          </cell>
          <cell r="Q31">
            <v>47</v>
          </cell>
          <cell r="R31">
            <v>53</v>
          </cell>
          <cell r="S31">
            <v>49</v>
          </cell>
          <cell r="T31">
            <v>46</v>
          </cell>
          <cell r="U31">
            <v>43</v>
          </cell>
          <cell r="V31">
            <v>35</v>
          </cell>
        </row>
        <row r="32">
          <cell r="E32">
            <v>3</v>
          </cell>
          <cell r="F32">
            <v>74</v>
          </cell>
          <cell r="G32">
            <v>68</v>
          </cell>
          <cell r="H32">
            <v>62</v>
          </cell>
          <cell r="I32">
            <v>58</v>
          </cell>
          <cell r="J32">
            <v>70</v>
          </cell>
          <cell r="K32">
            <v>64</v>
          </cell>
          <cell r="L32">
            <v>59</v>
          </cell>
          <cell r="M32">
            <v>55</v>
          </cell>
          <cell r="N32">
            <v>62</v>
          </cell>
          <cell r="O32">
            <v>58</v>
          </cell>
          <cell r="P32">
            <v>54</v>
          </cell>
          <cell r="Q32">
            <v>50</v>
          </cell>
          <cell r="R32">
            <v>55</v>
          </cell>
          <cell r="S32">
            <v>52</v>
          </cell>
          <cell r="T32">
            <v>49</v>
          </cell>
          <cell r="U32">
            <v>46</v>
          </cell>
          <cell r="V32">
            <v>38</v>
          </cell>
        </row>
        <row r="33">
          <cell r="E33">
            <v>4</v>
          </cell>
          <cell r="F33">
            <v>77</v>
          </cell>
          <cell r="G33">
            <v>72</v>
          </cell>
          <cell r="H33">
            <v>67</v>
          </cell>
          <cell r="I33">
            <v>63</v>
          </cell>
          <cell r="J33">
            <v>73</v>
          </cell>
          <cell r="K33">
            <v>68</v>
          </cell>
          <cell r="L33">
            <v>64</v>
          </cell>
          <cell r="M33">
            <v>60</v>
          </cell>
          <cell r="N33">
            <v>65</v>
          </cell>
          <cell r="O33">
            <v>62</v>
          </cell>
          <cell r="P33">
            <v>58</v>
          </cell>
          <cell r="Q33">
            <v>55</v>
          </cell>
          <cell r="R33">
            <v>58</v>
          </cell>
          <cell r="S33">
            <v>55</v>
          </cell>
          <cell r="T33">
            <v>52</v>
          </cell>
          <cell r="U33">
            <v>50</v>
          </cell>
          <cell r="V33">
            <v>42</v>
          </cell>
        </row>
        <row r="34">
          <cell r="E34">
            <v>5</v>
          </cell>
          <cell r="F34">
            <v>79</v>
          </cell>
          <cell r="G34">
            <v>74</v>
          </cell>
          <cell r="H34">
            <v>70</v>
          </cell>
          <cell r="I34">
            <v>67</v>
          </cell>
          <cell r="J34">
            <v>75</v>
          </cell>
          <cell r="K34">
            <v>71</v>
          </cell>
          <cell r="L34">
            <v>67</v>
          </cell>
          <cell r="M34">
            <v>64</v>
          </cell>
          <cell r="N34">
            <v>67</v>
          </cell>
          <cell r="O34">
            <v>64</v>
          </cell>
          <cell r="P34">
            <v>61</v>
          </cell>
          <cell r="Q34">
            <v>58</v>
          </cell>
          <cell r="R34">
            <v>60</v>
          </cell>
          <cell r="S34">
            <v>57</v>
          </cell>
          <cell r="T34">
            <v>55</v>
          </cell>
          <cell r="U34">
            <v>53</v>
          </cell>
          <cell r="V34">
            <v>44</v>
          </cell>
        </row>
        <row r="35">
          <cell r="E35">
            <v>7</v>
          </cell>
          <cell r="F35">
            <v>81</v>
          </cell>
          <cell r="G35">
            <v>78</v>
          </cell>
          <cell r="H35">
            <v>75</v>
          </cell>
          <cell r="I35">
            <v>72</v>
          </cell>
          <cell r="J35">
            <v>77</v>
          </cell>
          <cell r="K35">
            <v>74</v>
          </cell>
          <cell r="L35">
            <v>71</v>
          </cell>
          <cell r="M35">
            <v>69</v>
          </cell>
          <cell r="N35">
            <v>70</v>
          </cell>
          <cell r="O35">
            <v>67</v>
          </cell>
          <cell r="P35">
            <v>65</v>
          </cell>
          <cell r="Q35">
            <v>62</v>
          </cell>
          <cell r="R35">
            <v>62</v>
          </cell>
          <cell r="S35">
            <v>60</v>
          </cell>
          <cell r="T35">
            <v>58</v>
          </cell>
          <cell r="U35">
            <v>57</v>
          </cell>
          <cell r="V35">
            <v>48</v>
          </cell>
        </row>
        <row r="36">
          <cell r="E36">
            <v>10</v>
          </cell>
          <cell r="F36">
            <v>83</v>
          </cell>
          <cell r="G36">
            <v>80</v>
          </cell>
          <cell r="H36">
            <v>78</v>
          </cell>
          <cell r="I36">
            <v>76</v>
          </cell>
          <cell r="J36">
            <v>79</v>
          </cell>
          <cell r="K36">
            <v>77</v>
          </cell>
          <cell r="L36">
            <v>74</v>
          </cell>
          <cell r="M36">
            <v>72</v>
          </cell>
          <cell r="N36">
            <v>71</v>
          </cell>
          <cell r="O36">
            <v>70</v>
          </cell>
          <cell r="P36">
            <v>68</v>
          </cell>
          <cell r="Q36">
            <v>66</v>
          </cell>
          <cell r="R36">
            <v>64</v>
          </cell>
          <cell r="S36">
            <v>63</v>
          </cell>
          <cell r="T36">
            <v>61</v>
          </cell>
          <cell r="U36">
            <v>60</v>
          </cell>
          <cell r="V36">
            <v>51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노무비(CATV) "/>
      <sheetName val="일위대가(CATV) "/>
      <sheetName val="가격조사표(CCTV) "/>
      <sheetName val="가격조사표(CATV)  "/>
      <sheetName val="경산"/>
      <sheetName val="원가 (2)"/>
      <sheetName val="부하계산서"/>
      <sheetName val="프로젝트"/>
      <sheetName val="단위단가"/>
      <sheetName val="기본일위"/>
      <sheetName val="마포2"/>
      <sheetName val="직노"/>
      <sheetName val="일위대가(가설)"/>
      <sheetName val="Sheet1"/>
      <sheetName val="건축내역"/>
      <sheetName val="부하(성남)"/>
      <sheetName val="말뚝지지력산정"/>
      <sheetName val="일위대가표"/>
      <sheetName val="환산"/>
      <sheetName val="설직재-1"/>
      <sheetName val="Sheet2"/>
      <sheetName val="일위"/>
      <sheetName val="PANEL"/>
      <sheetName val="교통대책내역"/>
      <sheetName val="001"/>
      <sheetName val="노임단가"/>
      <sheetName val="기계설비"/>
      <sheetName val="내역"/>
      <sheetName val="발신정보"/>
      <sheetName val="샘플표지"/>
      <sheetName val="N賃率-職"/>
      <sheetName val="실행내역"/>
      <sheetName val="목록"/>
      <sheetName val="48평형"/>
      <sheetName val="62평형"/>
      <sheetName val="DB"/>
      <sheetName val="건축공사실행"/>
      <sheetName val="일위대가"/>
      <sheetName val="공조기(삭제)"/>
      <sheetName val="건축원가"/>
      <sheetName val="차액보증"/>
      <sheetName val="내역서2안"/>
      <sheetName val="내역서"/>
      <sheetName val="J直材4"/>
      <sheetName val="Baby일위대가"/>
      <sheetName val="대,유,램"/>
      <sheetName val="단가조사"/>
      <sheetName val="기본사항"/>
      <sheetName val="하조서"/>
      <sheetName val="2000년1차"/>
      <sheetName val="#REF"/>
      <sheetName val="조도계산서 (도서)"/>
      <sheetName val="1공구(을)"/>
      <sheetName val="절취및터파기"/>
      <sheetName val="BID"/>
      <sheetName val="공통(20-91)"/>
      <sheetName val="전기"/>
      <sheetName val="Macro1"/>
      <sheetName val="조명율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조명율"/>
      <sheetName val="laroux"/>
      <sheetName val="갑"/>
      <sheetName val="중"/>
      <sheetName val="DB"/>
      <sheetName val="실행"/>
      <sheetName val="기성"/>
      <sheetName val="정산"/>
      <sheetName val="금액집계"/>
      <sheetName val="ITEM"/>
      <sheetName val="차액보증"/>
      <sheetName val="BID"/>
      <sheetName val="Sheet3"/>
      <sheetName val="1-1"/>
      <sheetName val=" 견적서"/>
      <sheetName val="관람석제출"/>
      <sheetName val="교통대책내역"/>
      <sheetName val="견적내용입력"/>
      <sheetName val="견적서세부내용"/>
      <sheetName val="기본일위"/>
      <sheetName val="TEL"/>
      <sheetName val="물량산출근거"/>
      <sheetName val="BSD (2)"/>
      <sheetName val="설계명세서"/>
      <sheetName val="2F 회의실견적(5_14 일대)"/>
      <sheetName val="노원열병합  건축공사기성내역서"/>
      <sheetName val="공사개요"/>
      <sheetName val="방배동내역(리라)"/>
      <sheetName val="현장경비"/>
      <sheetName val="방배동내역(한영)"/>
      <sheetName val="견적서"/>
      <sheetName val="Sheet1"/>
      <sheetName val="수량산출"/>
      <sheetName val="WORK"/>
      <sheetName val="1F"/>
      <sheetName val="Proposal"/>
      <sheetName val="현장"/>
      <sheetName val="집계표"/>
      <sheetName val="AL공사(원)"/>
      <sheetName val="소비자가"/>
      <sheetName val="입찰안"/>
      <sheetName val="일위대가목차"/>
      <sheetName val="공통가설"/>
      <sheetName val="Customer Databas"/>
      <sheetName val="투찰"/>
      <sheetName val="외주비"/>
      <sheetName val="Y-WORK"/>
      <sheetName val="빌라전용DB-2"/>
      <sheetName val="내역서"/>
      <sheetName val="Macro(전선)"/>
      <sheetName val="6호기"/>
      <sheetName val="정부노임단가"/>
      <sheetName val="PUMP"/>
      <sheetName val="전기일위대가"/>
      <sheetName val="내역"/>
      <sheetName val="Comb"/>
      <sheetName val="기본사항"/>
    </sheetNames>
    <sheetDataSet>
      <sheetData sheetId="0" refreshError="1">
        <row r="2">
          <cell r="J2" t="str">
            <v>금  액</v>
          </cell>
          <cell r="M2" t="str">
            <v>금  액</v>
          </cell>
        </row>
        <row r="3">
          <cell r="M3" t="str">
            <v xml:space="preserve"> </v>
          </cell>
        </row>
        <row r="4">
          <cell r="M4" t="str">
            <v/>
          </cell>
        </row>
        <row r="5">
          <cell r="M5">
            <v>0</v>
          </cell>
        </row>
        <row r="6">
          <cell r="M6">
            <v>0</v>
          </cell>
        </row>
        <row r="7">
          <cell r="M7">
            <v>0</v>
          </cell>
        </row>
        <row r="8">
          <cell r="M8">
            <v>0</v>
          </cell>
        </row>
        <row r="9">
          <cell r="M9" t="str">
            <v/>
          </cell>
        </row>
        <row r="10">
          <cell r="M10">
            <v>0</v>
          </cell>
        </row>
        <row r="11">
          <cell r="M11" t="str">
            <v/>
          </cell>
        </row>
        <row r="12">
          <cell r="M12">
            <v>0</v>
          </cell>
        </row>
        <row r="13">
          <cell r="M13">
            <v>18520</v>
          </cell>
        </row>
        <row r="14">
          <cell r="M14">
            <v>2406</v>
          </cell>
        </row>
        <row r="15">
          <cell r="M15">
            <v>8615</v>
          </cell>
        </row>
        <row r="16">
          <cell r="M16">
            <v>9563</v>
          </cell>
        </row>
        <row r="17">
          <cell r="M17">
            <v>13170</v>
          </cell>
        </row>
        <row r="18">
          <cell r="M18">
            <v>9675</v>
          </cell>
        </row>
        <row r="19">
          <cell r="M19">
            <v>11350</v>
          </cell>
        </row>
        <row r="20">
          <cell r="M20" t="str">
            <v/>
          </cell>
        </row>
        <row r="21">
          <cell r="M21">
            <v>73299</v>
          </cell>
        </row>
        <row r="22">
          <cell r="M22" t="str">
            <v/>
          </cell>
        </row>
        <row r="23">
          <cell r="M23" t="str">
            <v/>
          </cell>
        </row>
        <row r="24">
          <cell r="M24" t="str">
            <v/>
          </cell>
        </row>
        <row r="25">
          <cell r="M25" t="str">
            <v/>
          </cell>
        </row>
        <row r="26">
          <cell r="M26" t="str">
            <v/>
          </cell>
        </row>
        <row r="27">
          <cell r="M27" t="str">
            <v/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M161">
            <v>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0</v>
          </cell>
        </row>
        <row r="222">
          <cell r="M222">
            <v>0</v>
          </cell>
        </row>
        <row r="223">
          <cell r="M223">
            <v>0</v>
          </cell>
        </row>
        <row r="224">
          <cell r="M224">
            <v>0</v>
          </cell>
        </row>
        <row r="225">
          <cell r="M225">
            <v>0</v>
          </cell>
        </row>
        <row r="226">
          <cell r="M226">
            <v>0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 t="str">
            <v>-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 t="str">
            <v>-</v>
          </cell>
        </row>
        <row r="640">
          <cell r="M640">
            <v>0</v>
          </cell>
        </row>
        <row r="641">
          <cell r="M641" t="str">
            <v>-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 t="str">
            <v>-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 t="str">
            <v>-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597">
          <cell r="M8597">
            <v>0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포장"/>
      <sheetName val="빌딩 안내"/>
      <sheetName val="COPING"/>
      <sheetName val=""/>
      <sheetName val="을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환율적용표"/>
      <sheetName val="발주현황"/>
      <sheetName val="납기"/>
      <sheetName val="품의자료"/>
      <sheetName val="suspension"/>
      <sheetName val="견적검토"/>
      <sheetName val="예산요청"/>
      <sheetName val="예산요청변형"/>
      <sheetName val="WHEEL"/>
      <sheetName val="제동가격"/>
      <sheetName val="AXLE BOX"/>
      <sheetName val="업체현황"/>
      <sheetName val="예산요청 (2)"/>
      <sheetName val="COUPLER"/>
      <sheetName val="BUFFER"/>
      <sheetName val="DRAWGEAR"/>
      <sheetName val="오스트리아2"/>
      <sheetName val="단면치수"/>
    </sheetNames>
    <sheetDataSet>
      <sheetData sheetId="0"/>
      <sheetData sheetId="1" refreshError="1">
        <row r="6">
          <cell r="J6">
            <v>10.4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60NAEYOK"/>
      <sheetName val="전장품(관리용)"/>
      <sheetName val="부서현황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환율적용표"/>
      <sheetName val="회로내역(승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53" refreshError="1"/>
      <sheetData sheetId="5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20관리비율"/>
    </sheetNames>
    <sheetDataSet>
      <sheetData sheetId="0"/>
      <sheetData sheetId="1"/>
      <sheetData sheetId="2" refreshError="1"/>
      <sheetData sheetId="3">
        <row r="4">
          <cell r="I4">
            <v>1373.76</v>
          </cell>
        </row>
        <row r="5">
          <cell r="I5">
            <v>11.812200000000001</v>
          </cell>
        </row>
        <row r="6">
          <cell r="I6">
            <v>2298.16</v>
          </cell>
        </row>
        <row r="9">
          <cell r="I9">
            <v>999.81</v>
          </cell>
        </row>
        <row r="12">
          <cell r="I12">
            <v>179.99</v>
          </cell>
        </row>
        <row r="14">
          <cell r="I14">
            <v>829.19</v>
          </cell>
        </row>
        <row r="18">
          <cell r="I18">
            <v>720.25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  <sheetName val="환율"/>
      <sheetName val="노임"/>
    </sheetNames>
    <sheetDataSet>
      <sheetData sheetId="0"/>
      <sheetData sheetId="1">
        <row r="7">
          <cell r="C7">
            <v>10.9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기둥(원형)"/>
      <sheetName val="설직재-1"/>
      <sheetName val="제-노임"/>
      <sheetName val="제직재"/>
      <sheetName val="ABUT수량-A1"/>
      <sheetName val="당초"/>
      <sheetName val="MOTOR"/>
      <sheetName val="양식"/>
    </sheetNames>
    <sheetDataSet>
      <sheetData sheetId="0" refreshError="1"/>
      <sheetData sheetId="1" refreshError="1">
        <row r="41">
          <cell r="I41">
            <v>35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969910( R)"/>
      <sheetName val="1.설계기준"/>
      <sheetName val="부서현황"/>
      <sheetName val="불출요청"/>
      <sheetName val="내역서"/>
      <sheetName val="원가계산서"/>
    </sheetNames>
    <sheetDataSet>
      <sheetData sheetId="0" refreshError="1">
        <row r="6">
          <cell r="C6">
            <v>1415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일위"/>
      <sheetName val="N賃率-職"/>
      <sheetName val="원가 (2)"/>
      <sheetName val="Price List"/>
      <sheetName val="I一般比"/>
      <sheetName val="G.R300경비"/>
      <sheetName val="DATA"/>
      <sheetName val="기존단가 (2)"/>
      <sheetName val="단"/>
      <sheetName val="입력"/>
      <sheetName val="간접"/>
      <sheetName val="SG"/>
      <sheetName val="일위대가"/>
      <sheetName val="예정(3)"/>
      <sheetName val="계정"/>
      <sheetName val="총괄집계표"/>
      <sheetName val="C-노임단가"/>
      <sheetName val="실행철강하도"/>
      <sheetName val="ABUT수량-A1"/>
      <sheetName val="설계명세서"/>
      <sheetName val="예산명세서"/>
      <sheetName val="자료입력"/>
      <sheetName val="전기"/>
      <sheetName val="제직재"/>
      <sheetName val="설직재-1"/>
      <sheetName val="제-노임"/>
      <sheetName val="C3"/>
      <sheetName val="계수시트"/>
      <sheetName val="원가계산서"/>
      <sheetName val="20관리비율"/>
      <sheetName val="지구단위계획"/>
      <sheetName val="구의33고"/>
      <sheetName val="직재"/>
      <sheetName val="실행내역"/>
      <sheetName val="직노"/>
      <sheetName val="토적표"/>
      <sheetName val="DATE"/>
      <sheetName val="MOTOR"/>
      <sheetName val="DATA-UPS"/>
      <sheetName val="C-직노1"/>
      <sheetName val="D-경비1"/>
      <sheetName val="ilch"/>
      <sheetName val="데이타"/>
      <sheetName val="#REF"/>
      <sheetName val="대치판정"/>
      <sheetName val="일위대가목록"/>
      <sheetName val="수량산출"/>
      <sheetName val="data(완전)"/>
      <sheetName val="시화점실행"/>
      <sheetName val="건축내역"/>
      <sheetName val="대창(장성)"/>
      <sheetName val="내역서"/>
      <sheetName val="유기공정"/>
      <sheetName val="bm(CIcable)"/>
      <sheetName val="신우"/>
      <sheetName val="일위대가(가설)"/>
      <sheetName val="물집"/>
      <sheetName val="주소"/>
      <sheetName val="산출내역서집계표"/>
      <sheetName val="왕십리방향"/>
      <sheetName val="호남2"/>
      <sheetName val="잡철물"/>
      <sheetName val="Phantom"/>
      <sheetName val="CAL"/>
      <sheetName val="관로부문"/>
      <sheetName val="하조서"/>
      <sheetName val="Galaxy 소비자가격표"/>
      <sheetName val="UNIT"/>
      <sheetName val="발전,기타"/>
      <sheetName val="표지"/>
      <sheetName val="언양"/>
      <sheetName val="1.설계조건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  <sheetName val="계화배수"/>
      <sheetName val="J直材4"/>
    </sheetNames>
    <sheetDataSet>
      <sheetData sheetId="0" refreshError="1">
        <row r="13">
          <cell r="C13">
            <v>0.95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99년1월"/>
      <sheetName val="물가자료1월"/>
      <sheetName val="유통물가1월"/>
      <sheetName val="재료단가"/>
      <sheetName val="권양기 설치"/>
      <sheetName val="랙크바제작"/>
      <sheetName val="로라게이트 문틀설치"/>
      <sheetName val="로라게이트 문틀 제작"/>
      <sheetName val="메인로라"/>
      <sheetName val="문비설치"/>
      <sheetName val="문비제작"/>
      <sheetName val="일반문틀 설치"/>
      <sheetName val="일반문틀제작"/>
      <sheetName val="샌딩 에폭시 도장"/>
      <sheetName val="스텐문틀설치"/>
      <sheetName val="스텐문틀 제작"/>
      <sheetName val="일반도장"/>
      <sheetName val="잡철물 제작 설치"/>
      <sheetName val="잡철물 설치"/>
      <sheetName val="잡철물 제작"/>
      <sheetName val="사이드 로라"/>
      <sheetName val="스텐카바 제작설치"/>
      <sheetName val="스텐카바전동(2)"/>
      <sheetName val="스텐카바전동(3)"/>
      <sheetName val="스텐카바전동(5)"/>
      <sheetName val="스텐카바전동(7)"/>
      <sheetName val="바닥고무교체(m당)"/>
      <sheetName val="바닥고무교체(m당) (2)"/>
      <sheetName val="기어박스분해(5톤)"/>
      <sheetName val="코어천공"/>
      <sheetName val="수량산출"/>
      <sheetName val="양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B1" t="str">
            <v>문틀  설치 ( TON 당 )</v>
          </cell>
        </row>
        <row r="2">
          <cell r="A2" t="str">
            <v>공   종</v>
          </cell>
          <cell r="B2" t="str">
            <v>규  격</v>
          </cell>
          <cell r="C2" t="str">
            <v>수 량</v>
          </cell>
          <cell r="D2" t="str">
            <v>단위</v>
          </cell>
          <cell r="E2" t="str">
            <v>계</v>
          </cell>
          <cell r="F2" t="str">
            <v>노   무   비</v>
          </cell>
          <cell r="H2" t="str">
            <v>재   료   비</v>
          </cell>
          <cell r="J2" t="str">
            <v>경</v>
          </cell>
          <cell r="K2" t="str">
            <v>비</v>
          </cell>
          <cell r="L2" t="str">
            <v>비  고</v>
          </cell>
        </row>
        <row r="3">
          <cell r="F3" t="str">
            <v>단  가</v>
          </cell>
          <cell r="G3" t="str">
            <v>금  액</v>
          </cell>
          <cell r="H3" t="str">
            <v>단  가</v>
          </cell>
          <cell r="I3" t="str">
            <v>금  액</v>
          </cell>
          <cell r="J3" t="str">
            <v>단  가</v>
          </cell>
          <cell r="K3" t="str">
            <v>금  액</v>
          </cell>
        </row>
        <row r="4">
          <cell r="A4" t="str">
            <v>기계기사 1급</v>
          </cell>
          <cell r="C4">
            <v>3.9</v>
          </cell>
          <cell r="D4" t="str">
            <v>인</v>
          </cell>
          <cell r="E4">
            <v>335302</v>
          </cell>
          <cell r="F4">
            <v>85975</v>
          </cell>
          <cell r="G4">
            <v>335302</v>
          </cell>
        </row>
        <row r="5">
          <cell r="A5" t="str">
            <v>플랜트기계설치공</v>
          </cell>
          <cell r="C5">
            <v>3.96</v>
          </cell>
          <cell r="D5" t="str">
            <v>인</v>
          </cell>
          <cell r="E5">
            <v>328561</v>
          </cell>
          <cell r="F5">
            <v>82970</v>
          </cell>
          <cell r="G5">
            <v>328561</v>
          </cell>
        </row>
        <row r="6">
          <cell r="A6" t="str">
            <v>플랜트 용접공</v>
          </cell>
          <cell r="C6">
            <v>6.62</v>
          </cell>
          <cell r="D6" t="str">
            <v>인</v>
          </cell>
          <cell r="E6">
            <v>592437</v>
          </cell>
          <cell r="F6">
            <v>89492</v>
          </cell>
          <cell r="G6">
            <v>592437</v>
          </cell>
        </row>
        <row r="7">
          <cell r="A7" t="str">
            <v>산소 절단공</v>
          </cell>
          <cell r="C7">
            <v>1.78</v>
          </cell>
          <cell r="D7" t="str">
            <v>인</v>
          </cell>
          <cell r="E7">
            <v>117371</v>
          </cell>
          <cell r="F7">
            <v>65939</v>
          </cell>
          <cell r="G7">
            <v>117371</v>
          </cell>
        </row>
        <row r="8">
          <cell r="A8" t="str">
            <v>특 별  인 부</v>
          </cell>
          <cell r="C8">
            <v>13.06</v>
          </cell>
          <cell r="D8" t="str">
            <v>인</v>
          </cell>
          <cell r="E8">
            <v>702993</v>
          </cell>
          <cell r="F8">
            <v>53828</v>
          </cell>
          <cell r="G8">
            <v>702993</v>
          </cell>
        </row>
        <row r="9">
          <cell r="A9" t="str">
            <v>산        소</v>
          </cell>
          <cell r="B9" t="str">
            <v>6000ℓ</v>
          </cell>
          <cell r="C9">
            <v>0.69</v>
          </cell>
          <cell r="D9" t="str">
            <v>병</v>
          </cell>
          <cell r="E9">
            <v>4140</v>
          </cell>
          <cell r="H9">
            <v>6000</v>
          </cell>
          <cell r="I9">
            <v>4140</v>
          </cell>
        </row>
        <row r="10">
          <cell r="A10" t="str">
            <v>아 세 틸 렌</v>
          </cell>
          <cell r="B10" t="str">
            <v>2100ℓ</v>
          </cell>
          <cell r="C10">
            <v>0.2</v>
          </cell>
          <cell r="D10" t="str">
            <v>병</v>
          </cell>
          <cell r="E10">
            <v>2708</v>
          </cell>
          <cell r="H10">
            <v>13540</v>
          </cell>
          <cell r="I10">
            <v>2708</v>
          </cell>
        </row>
        <row r="11">
          <cell r="A11" t="str">
            <v>용  접  봉</v>
          </cell>
          <cell r="B11" t="str">
            <v>KSE 4313 4φ</v>
          </cell>
          <cell r="C11">
            <v>31.05</v>
          </cell>
          <cell r="D11" t="str">
            <v>kg</v>
          </cell>
          <cell r="E11">
            <v>20182</v>
          </cell>
          <cell r="H11">
            <v>650</v>
          </cell>
          <cell r="I11">
            <v>20182</v>
          </cell>
        </row>
        <row r="12">
          <cell r="A12" t="str">
            <v>계</v>
          </cell>
          <cell r="E12">
            <v>2103694</v>
          </cell>
          <cell r="G12">
            <v>2076664</v>
          </cell>
          <cell r="I12">
            <v>27030</v>
          </cell>
        </row>
      </sheetData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수량산출"/>
      <sheetName val="내역"/>
      <sheetName val="단가"/>
      <sheetName val="ABUT수량-A1"/>
      <sheetName val="설계개요"/>
      <sheetName val="발주내역"/>
      <sheetName val="제출내역 (2)"/>
      <sheetName val="예가표"/>
      <sheetName val="사리부설"/>
      <sheetName val="자재견적 (대왕) (2)"/>
      <sheetName val="재료값"/>
      <sheetName val="내역서"/>
      <sheetName val="도로구조공사비"/>
      <sheetName val="도로토공공사비"/>
      <sheetName val="여수토공사비"/>
      <sheetName val="재료비"/>
      <sheetName val="사유서(출)"/>
      <sheetName val="제경비요율"/>
      <sheetName val="한전납입금"/>
      <sheetName val="계약일반사항"/>
      <sheetName val="실행철강하도"/>
      <sheetName val="약품설비"/>
      <sheetName val="노무비"/>
      <sheetName val="총괄표"/>
      <sheetName val="조경일람"/>
      <sheetName val="집계표"/>
      <sheetName val="VXXXXX"/>
      <sheetName val="산출근거"/>
      <sheetName val="공사비"/>
      <sheetName val="철집"/>
      <sheetName val="#REF"/>
      <sheetName val="부안일위"/>
      <sheetName val="내역표지"/>
      <sheetName val="현장관리비 산출내역"/>
      <sheetName val="참조"/>
      <sheetName val="날개벽(시점좌측)"/>
      <sheetName val="구조물철거타공정이월"/>
      <sheetName val="공사비집계"/>
      <sheetName val="입찰안"/>
      <sheetName val="unit"/>
      <sheetName val="품셈(기초)"/>
      <sheetName val="CCTV내역서"/>
      <sheetName val="전차선로 물량표"/>
      <sheetName val="결과조달"/>
      <sheetName val="전기"/>
      <sheetName val="1.동력공사"/>
      <sheetName val="남양내역"/>
      <sheetName val="밸브설치"/>
      <sheetName val="SG"/>
      <sheetName val="98NS-N"/>
      <sheetName val="공사비총괄표"/>
      <sheetName val="반중력식옹벽"/>
      <sheetName val="Sheet1"/>
      <sheetName val="DATE"/>
      <sheetName val="DATA"/>
      <sheetName val="당초명세(평)"/>
      <sheetName val="BID"/>
      <sheetName val="총괄내역서"/>
      <sheetName val="A(Rev.3)"/>
      <sheetName val="Macro"/>
      <sheetName val="Taux"/>
      <sheetName val="일위대가표"/>
      <sheetName val="금액내역서"/>
      <sheetName val="전기혼잡제경비(45)"/>
      <sheetName val="단면가정"/>
      <sheetName val="부대내역"/>
      <sheetName val="터파기및재료"/>
      <sheetName val="설계"/>
      <sheetName val="1단계"/>
      <sheetName val="단면 (2)"/>
      <sheetName val="A-4"/>
      <sheetName val="공문"/>
      <sheetName val="일위"/>
      <sheetName val="설명"/>
      <sheetName val="시공여유율"/>
      <sheetName val="수토공단위당"/>
      <sheetName val="PAD TR보호대기초"/>
      <sheetName val="가로등기초"/>
      <sheetName val="HANDHOLE(2)"/>
      <sheetName val="일위대가(계측기설치)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단위가격 "/>
      <sheetName val="교각계산"/>
      <sheetName val="일위대가"/>
      <sheetName val="조명시설"/>
      <sheetName val="요율"/>
      <sheetName val="Sheet1 (2)"/>
      <sheetName val="1호맨홀토공"/>
      <sheetName val="유림골조"/>
      <sheetName val="3.공통공사대비"/>
      <sheetName val="일반문틀 설치"/>
      <sheetName val="샌딩 에폭시 도장"/>
      <sheetName val="스텐문틀설치"/>
      <sheetName val="D-623D"/>
      <sheetName val="6PILE  (돌출)"/>
      <sheetName val="공사비예산서(토목분)"/>
      <sheetName val="고창방향"/>
      <sheetName val="일위대가(목록)"/>
      <sheetName val="자원리스트"/>
      <sheetName val="대비"/>
      <sheetName val="별첨1-임식"/>
      <sheetName val="기본자료"/>
      <sheetName val="1.토공"/>
      <sheetName val="전선 및 전선관"/>
      <sheetName val="찍기"/>
      <sheetName val="P-산#1-1(WOWA1)"/>
      <sheetName val="매립"/>
      <sheetName val="98수문일위"/>
      <sheetName val="천방교접속"/>
      <sheetName val="양수장내역"/>
      <sheetName val="양수장"/>
      <sheetName val="견적대비"/>
      <sheetName val="가설공사비"/>
      <sheetName val="공내역"/>
      <sheetName val="일위_파일"/>
      <sheetName val="단가산출내역(노임부분수정)"/>
      <sheetName val="MACRO(MCC)"/>
      <sheetName val="횡배수관집현황(2공구)"/>
      <sheetName val="일위대가목차"/>
      <sheetName val="년도별"/>
      <sheetName val="대치판정"/>
      <sheetName val="일위집계표"/>
      <sheetName val="중기비"/>
      <sheetName val="상 부"/>
      <sheetName val="약품공급2"/>
      <sheetName val="건축내역"/>
      <sheetName val="직원유류수불현황"/>
      <sheetName val="기존구조물철거집계계표"/>
      <sheetName val="GI-LIST"/>
      <sheetName val="기기리스트"/>
      <sheetName val="을"/>
      <sheetName val="공사비증감"/>
      <sheetName val="기계경비일람"/>
      <sheetName val="수지예산서(세부) (2)"/>
      <sheetName val="NYS"/>
      <sheetName val="토적"/>
      <sheetName val="Sheet2"/>
      <sheetName val="자재단가비교표"/>
      <sheetName val="CAT_5"/>
      <sheetName val="입상내역"/>
      <sheetName val="COPING-1"/>
      <sheetName val="역T형교대-2수량"/>
      <sheetName val="96보완계획7.12"/>
      <sheetName val="안정검토"/>
      <sheetName val="날개벽"/>
      <sheetName val="교각1"/>
      <sheetName val="CODE"/>
      <sheetName val="COPING"/>
      <sheetName val="기초공"/>
      <sheetName val="MOTOR"/>
      <sheetName val="기둥(원형)"/>
      <sheetName val="건              축"/>
      <sheetName val="PIPE내역_FCN_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조건표"/>
      <sheetName val="지급자재"/>
      <sheetName val="변경집계표"/>
      <sheetName val="원가계산서 "/>
      <sheetName val="고용보험료"/>
      <sheetName val="예산내역서"/>
      <sheetName val="9509"/>
      <sheetName val="배수내역"/>
      <sheetName val="업무처리전"/>
      <sheetName val="설계내역서"/>
      <sheetName val="INPUT"/>
      <sheetName val="계산근거"/>
      <sheetName val="문학간접"/>
      <sheetName val="계화배수"/>
      <sheetName val="자재일위(경)"/>
      <sheetName val="Y-WORK"/>
      <sheetName val="가공비"/>
      <sheetName val="원가계산서(집계)"/>
      <sheetName val="갑지"/>
      <sheetName val="Macro2"/>
      <sheetName val="석탄2.3물량"/>
      <sheetName val="수문일위(2012)"/>
      <sheetName val="본지점중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8.PILE  (돌출)"/>
      <sheetName val="지장물C"/>
      <sheetName val="설계조건"/>
      <sheetName val="안정계산"/>
      <sheetName val="단면검토"/>
      <sheetName val="관급수량총"/>
      <sheetName val="공장유"/>
      <sheetName val="계화총괄"/>
      <sheetName val="계화배수(3대)"/>
      <sheetName val="현산지구200420"/>
      <sheetName val="공통"/>
      <sheetName val="설치중량_"/>
      <sheetName val="수문일위_"/>
      <sheetName val="청하배수"/>
      <sheetName val="건축"/>
      <sheetName val="건축-물가변동"/>
      <sheetName val="주beam"/>
      <sheetName val="1.설계조건"/>
      <sheetName val="장문교(대전)"/>
      <sheetName val="주재료비"/>
      <sheetName val="새공통"/>
      <sheetName val="화해(함평)"/>
      <sheetName val="화해(장성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INPUT(덕도방향-시점)"/>
      <sheetName val="단면설계"/>
      <sheetName val="Macro1"/>
      <sheetName val="입력단가"/>
      <sheetName val="200"/>
      <sheetName val="계수시트"/>
      <sheetName val="원가계산서"/>
      <sheetName val="(A)내역서"/>
      <sheetName val="TARGET"/>
      <sheetName val="시행후면적"/>
      <sheetName val="수지예산"/>
      <sheetName val="원형1호맨홀토공수량"/>
      <sheetName val="1NYS(당)"/>
      <sheetName val="자재견적_(대왕)_(2)"/>
      <sheetName val="PIPE내역(FCN)"/>
      <sheetName val="공통비총괄표"/>
      <sheetName val="M-EQPT-Z"/>
      <sheetName val="토공총괄표"/>
      <sheetName val="재개발"/>
      <sheetName val="토총괄 (2)"/>
      <sheetName val="음봉방향"/>
      <sheetName val="단가일람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내역서1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아파트 "/>
      <sheetName val="TYPE-A"/>
      <sheetName val="증감내역서"/>
      <sheetName val="수량이동"/>
      <sheetName val="충돌 내용"/>
      <sheetName val="Sheet3"/>
      <sheetName val="차액보증"/>
      <sheetName val="포장물량집계"/>
      <sheetName val="경비2내역"/>
      <sheetName val="국내"/>
      <sheetName val="b_balju_cho"/>
      <sheetName val="견적"/>
      <sheetName val="3.하중산정4.지지력"/>
      <sheetName val="입력시트"/>
      <sheetName val="준검 내역서"/>
      <sheetName val="이설도로유용토"/>
      <sheetName val="인부신상자료"/>
      <sheetName val="BLOCK(1)"/>
      <sheetName val="위치조서"/>
      <sheetName val="Total"/>
      <sheetName val="제진기"/>
      <sheetName val="DATA-UPS"/>
      <sheetName val="1.설계기준"/>
      <sheetName val="집계표(육상)"/>
      <sheetName val="수문보고"/>
      <sheetName val="각형맨홀"/>
      <sheetName val="공사비내역서"/>
      <sheetName val="산근터빈"/>
      <sheetName val="S.중기사용료"/>
      <sheetName val="CTEMCOST"/>
      <sheetName val="산근(PE,300)"/>
      <sheetName val="특2호부관하천산근"/>
      <sheetName val="입력란"/>
      <sheetName val="97노임단가"/>
      <sheetName val="견적대비표"/>
      <sheetName val="부표총괄"/>
      <sheetName val="플랜트 설치"/>
      <sheetName val="교량하부공"/>
      <sheetName val="A1"/>
      <sheetName val="간접비"/>
      <sheetName val="NAI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총괄내역"/>
      <sheetName val="입력값"/>
      <sheetName val="설계기준 및 하중계산"/>
      <sheetName val="BSD (2)"/>
      <sheetName val="strut type"/>
      <sheetName val="DATA1"/>
      <sheetName val="설계명세서"/>
      <sheetName val="예산명세서"/>
      <sheetName val="자료입력"/>
      <sheetName val="착공내역서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cal"/>
      <sheetName val="Eq. Mobilization"/>
      <sheetName val="PI"/>
      <sheetName val="용수간선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일반부표"/>
      <sheetName val="손익분석"/>
      <sheetName val="진로도급"/>
      <sheetName val="백호우계수"/>
      <sheetName val="대림경상68억"/>
      <sheetName val="tggwan(mac)"/>
      <sheetName val="Sheet4"/>
      <sheetName val="갑지(추정)"/>
      <sheetName val="IW-LIST"/>
      <sheetName val="국공유지및사유지"/>
      <sheetName val="S0"/>
      <sheetName val="단위가격"/>
      <sheetName val="대로근거"/>
      <sheetName val="중로근거"/>
      <sheetName val="N賃率-職"/>
      <sheetName val="연돌일위집계"/>
      <sheetName val="Macro(전선)"/>
      <sheetName val="96노임기준"/>
      <sheetName val="DHEQSUPT"/>
      <sheetName val="실행예산(97.12.17)"/>
      <sheetName val="수로단위수량"/>
      <sheetName val="총집계표"/>
      <sheetName val="3.바닥판설계"/>
      <sheetName val="보온 회사분"/>
      <sheetName val="RING WALL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케이슨Type-A(제원)"/>
      <sheetName val="LRT Style BOQ"/>
      <sheetName val="세골재  T2 변경 현황"/>
      <sheetName val="호안블럭단가"/>
      <sheetName val="TOWER 12TON"/>
      <sheetName val="TOWER 10TON"/>
      <sheetName val="맨홀수량산출"/>
      <sheetName val="아울렛박스"/>
      <sheetName val="골조시행"/>
      <sheetName val="소산진입"/>
      <sheetName val="토사(PE)"/>
      <sheetName val="CC16-내역서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DT"/>
      <sheetName val="롤러"/>
      <sheetName val="BH"/>
      <sheetName val="펌프차타설"/>
      <sheetName val="수량산출서 갑지"/>
      <sheetName val="데리네이타현황"/>
      <sheetName val="토적계산서(전체)"/>
      <sheetName val="종단유용(전체)"/>
      <sheetName val="포장공위치조서"/>
      <sheetName val="data2"/>
      <sheetName val="단가보완"/>
      <sheetName val="옹벽수량집계"/>
      <sheetName val="관로조서"/>
      <sheetName val="바닥판"/>
      <sheetName val="대부예산서"/>
      <sheetName val="MODELING"/>
      <sheetName val="9GNG운반"/>
      <sheetName val="공종단가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다곡2교"/>
      <sheetName val="3.공통공사_x0000__x0000_"/>
      <sheetName val="U-TYPE(1)"/>
      <sheetName val="가격조사서"/>
      <sheetName val="시설물일위"/>
      <sheetName val="견"/>
      <sheetName val="말뚝지지력산정"/>
      <sheetName val="청구서 (별지)(3차분)"/>
      <sheetName val="기성내역서(전체,3차)"/>
      <sheetName val="사업수지"/>
      <sheetName val="3도로"/>
      <sheetName val="사  업  비  수  지  예  산  서"/>
      <sheetName val="자재일람"/>
      <sheetName val="기계원가계_xd800_"/>
      <sheetName val="자료"/>
      <sheetName val="무근깨기"/>
      <sheetName val="공사총원가계多⾊"/>
      <sheetName val="건축내역서"/>
      <sheetName val="설비내역서"/>
      <sheetName val="전기내역서"/>
      <sheetName val="배관배선 단가조사"/>
      <sheetName val="일위대가집계"/>
      <sheetName val="총괄집계표"/>
      <sheetName val="list"/>
      <sheetName val="도근좌표"/>
      <sheetName val="다곡땭⾘"/>
      <sheetName val="48일위(기존)"/>
      <sheetName val="Requirement(Work Crew)"/>
      <sheetName val="목표세부명세"/>
      <sheetName val="화설내"/>
      <sheetName val="정_x0000__x0000__x0005_"/>
      <sheetName val="정부노임단가"/>
      <sheetName val="DANGA"/>
      <sheetName val="석문"/>
      <sheetName val="인지"/>
      <sheetName val="신흑2"/>
      <sheetName val="괴산"/>
      <sheetName val="단월"/>
      <sheetName val="산척"/>
      <sheetName val="바인드"/>
      <sheetName val="데이타"/>
      <sheetName val="식재인부"/>
      <sheetName val="FOOTING단면력"/>
      <sheetName val="노무비계"/>
      <sheetName val="제수변수량"/>
      <sheetName val="설계예시"/>
      <sheetName val="옵션"/>
      <sheetName val="합산자재"/>
      <sheetName val="노임근거"/>
      <sheetName val="옵션1"/>
      <sheetName val="합산자재1"/>
      <sheetName val="bm(CIcable)"/>
      <sheetName val="수량산출표"/>
      <sheetName val="노견단위수량"/>
      <sheetName val="전력"/>
      <sheetName val="woo(mac)"/>
      <sheetName val="Electricity"/>
      <sheetName val="송라터널총괄"/>
      <sheetName val="COVER"/>
      <sheetName val="교대(A1)"/>
      <sheetName val="공구원가계산"/>
      <sheetName val="평균H"/>
      <sheetName val="우수"/>
      <sheetName val="인건비"/>
      <sheetName val="연결관산출조서"/>
      <sheetName val="3련 BOX"/>
      <sheetName val="저리조양"/>
      <sheetName val="1차네트공정"/>
      <sheetName val="P.M 별"/>
      <sheetName val="빗물받이(910-510-410)"/>
      <sheetName val="날개벽(TYPE1)"/>
      <sheetName val="우수공"/>
      <sheetName val="최적단면"/>
      <sheetName val="PKG"/>
      <sheetName val="본부소개"/>
      <sheetName val="집계표(OPTION)"/>
      <sheetName val="왕십리방향"/>
      <sheetName val="4.포장집계"/>
      <sheetName val="주행"/>
      <sheetName val="외주비"/>
      <sheetName val="SLAB"/>
      <sheetName val="공종"/>
      <sheetName val="C3"/>
      <sheetName val="요약서"/>
      <sheetName val="단"/>
      <sheetName val="순공사비"/>
      <sheetName val="일_방수"/>
      <sheetName val="대상1"/>
      <sheetName val="I一般比"/>
      <sheetName val="견적조건"/>
      <sheetName val="전체내역서"/>
      <sheetName val="6.7.8.우물통"/>
      <sheetName val="날개벽수량표"/>
      <sheetName val="YES-T"/>
      <sheetName val="관리비"/>
      <sheetName val="2.단면가정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평가데이터"/>
      <sheetName val="내역서01"/>
      <sheetName val="3BL공동구 수량"/>
      <sheetName val="철근단면적"/>
      <sheetName val="전기일위대가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비탈면보호공수량산출"/>
      <sheetName val="1.설_x0000__x0000__x0005_"/>
      <sheetName val="1.설_x0000__x0000_Ā"/>
      <sheetName val="1.설壆⿜_x0000_"/>
      <sheetName val="30신설일위대가"/>
      <sheetName val="30집계표"/>
      <sheetName val="상_부"/>
      <sheetName val="전차선로_물량표"/>
      <sheetName val="1_동력공사"/>
      <sheetName val="제출내역_(2)"/>
      <sheetName val="현장관리비_산출내역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원가계산서_"/>
      <sheetName val="내역서_(변경)"/>
      <sheetName val="_U형배수관"/>
      <sheetName val="집수정_(우오수)"/>
      <sheetName val="Sheet1_(2)"/>
      <sheetName val="PAD_TR보호대기초"/>
      <sheetName val="단위가격_"/>
      <sheetName val="B"/>
      <sheetName val="지선량"/>
      <sheetName val="현금"/>
      <sheetName val="3. GROUNDING SYSTEM"/>
      <sheetName val="1.경관조명산출"/>
      <sheetName val="1.경관조명산출집계"/>
      <sheetName val="AHU집계"/>
      <sheetName val="공조기휀"/>
      <sheetName val="공조기"/>
      <sheetName val="산출내역서"/>
      <sheetName val="간접재료비산출표-27-30"/>
      <sheetName val="신당동집계표"/>
      <sheetName val="신규일위대가"/>
      <sheetName val="포장복구집계"/>
      <sheetName val="범례"/>
      <sheetName val="Baby일_x0000__x0000__x0005_"/>
      <sheetName val="Baby일鄀谏Û"/>
      <sheetName val="산업_x0000__x0000__x0005_"/>
      <sheetName val="시운전연료"/>
      <sheetName val="1TL종점(1)"/>
      <sheetName val="설계단Ä"/>
      <sheetName val="1공구원가계산서"/>
      <sheetName val="제직재"/>
      <sheetName val="설직재-1"/>
      <sheetName val="제-노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마-2.전화"/>
      <sheetName val="구천"/>
      <sheetName val="T13(P68~72,78)"/>
      <sheetName val="Baby일닑⾸_x0005_"/>
      <sheetName val="TEST1"/>
      <sheetName val="산출2-기기동력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곡관산근원본"/>
      <sheetName val="신고분기설정참고"/>
      <sheetName val="01"/>
      <sheetName val="マージン"/>
      <sheetName val="설명(1~8) "/>
      <sheetName val="용산1(해보)"/>
      <sheetName val="토공,철콘"/>
      <sheetName val="소운반"/>
      <sheetName val="설계서을"/>
      <sheetName val="설치중량_1"/>
      <sheetName val="수문일위_1"/>
      <sheetName val="자재견적_(대왕)_(2)1"/>
      <sheetName val="1_토공"/>
      <sheetName val="전선_및_전선관"/>
      <sheetName val="건______________축"/>
      <sheetName val="일반문틀_설치"/>
      <sheetName val="샌딩_에폭시_도장"/>
      <sheetName val="1_설계조건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횡배수관"/>
      <sheetName val="견적의뢰"/>
      <sheetName val="DATA2000"/>
      <sheetName val="b_balj_x0000__x0000__x0005__x0000_彀"/>
      <sheetName val="b_balj_x0000__x0000__x0005__x0000_㻀"/>
      <sheetName val="정"/>
      <sheetName val="이형관중량"/>
      <sheetName val="산근(목록)"/>
      <sheetName val="경비"/>
      <sheetName val="화산경계"/>
      <sheetName val="건축집계"/>
      <sheetName val="기성내역"/>
      <sheetName val="1을"/>
      <sheetName val="유동표"/>
      <sheetName val="진주방향"/>
      <sheetName val="대운산출"/>
      <sheetName val="건축(공종별내역서)"/>
      <sheetName val="철골"/>
      <sheetName val="마감산출"/>
      <sheetName val="L형옹벽(key)"/>
      <sheetName val="전정1"/>
      <sheetName val="수량"/>
      <sheetName val="40총괄"/>
      <sheetName val="40집계"/>
      <sheetName val="가시설(TYPE-A)"/>
      <sheetName val="1호맨홀가감수량"/>
      <sheetName val="1호맨홀수량산출"/>
      <sheetName val="EQT-ESTN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자재 집계표"/>
      <sheetName val="펌프장토공수량산출"/>
      <sheetName val="woo_mac_"/>
      <sheetName val="예정_3_"/>
      <sheetName val="동원_3_"/>
      <sheetName val="I.설계조건"/>
      <sheetName val="세목전체"/>
      <sheetName val="예산총괄표"/>
      <sheetName val="유천배수장"/>
      <sheetName val="토적계산"/>
      <sheetName val="_x005f_x0000__x005f_x000c__x005f_x0000__x005f_x000c__x0"/>
      <sheetName val="와동수량"/>
      <sheetName val="입력정보"/>
      <sheetName val="이토변실(A3-LINE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총집계"/>
      <sheetName val="ENE-CAL 1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재료_x0000__x0000_Ԁ_x0000_"/>
      <sheetName val="조도계산"/>
      <sheetName val="횡배수관설치현황"/>
      <sheetName val="노임,재료비"/>
      <sheetName val="공사총원가계_x0000__x0000_"/>
      <sheetName val="공사총원가계芨-"/>
      <sheetName val="내역(한신APT)"/>
      <sheetName val="대가수량"/>
      <sheetName val="토적1"/>
      <sheetName val="2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1.설"/>
      <sheetName val="Baby일"/>
      <sheetName val="산업"/>
      <sheetName val="3.하중산정枵⿯_x0000__x0000_肨"/>
      <sheetName val="석탄2ဴ_x0000_倀ﰨ"/>
      <sheetName val="석탄2쎕々/_x0000_"/>
      <sheetName val="정산내역서"/>
      <sheetName val="표준건축비"/>
      <sheetName val="b_balj"/>
      <sheetName val="3.하중산정枵⿯"/>
      <sheetName val="석탄2ဴ"/>
      <sheetName val="주현(해보)"/>
      <sheetName val="금융비용"/>
      <sheetName val="직재"/>
      <sheetName val="MAT_N048"/>
      <sheetName val="공종별내역서"/>
      <sheetName val="1.공사원가"/>
      <sheetName val="GAS"/>
      <sheetName val="감액총괄표"/>
      <sheetName val="설산1.나"/>
      <sheetName val="본사S"/>
      <sheetName val="내역(총)"/>
      <sheetName val="제잡비집계"/>
      <sheetName val="수안보-MBR1"/>
      <sheetName val="D+W"/>
      <sheetName val="KL THÉP MÓNG,DẦM, SÀN, CỘT B2"/>
      <sheetName val="THKLTT THÉP B2"/>
      <sheetName val="Tra_bang"/>
      <sheetName val="CHITIET VL-NC-TT -1p"/>
      <sheetName val="FACTOR"/>
      <sheetName val="금융"/>
      <sheetName val="화전내"/>
      <sheetName val="기초자료"/>
      <sheetName val="2000시행총괄"/>
      <sheetName val="여주,이천(명세)"/>
      <sheetName val="인건-측정"/>
      <sheetName val="복통공Á_x0000_"/>
      <sheetName val="?_x000c_?_x000c_??耀僵䅛????_x0001_???‎ӥ_x001b_?_x000c_?_x000c_??"/>
      <sheetName val="?_x000c_?_x000c_??렀హ䆍????_x0001_???2?????_x001c_?_x000c_?"/>
      <sheetName val="[내역.XLS]A__MSOffice_Excel_wor_2"/>
      <sheetName val="Baby嚸×닑『"/>
      <sheetName val="[내역.XLS]A__MSOffice_Excel_wor_3"/>
      <sheetName val="[내역.XLS]A__MSOffice_Excel_wor_4"/>
      <sheetName val="[내역.XLS]A__MSOffice_Excel_wor_5"/>
      <sheetName val="[내역.XLS]A__MSOffice_Excel_wor_6"/>
      <sheetName val="[내역.XLS]A__MSOffice_Excel_wor_7"/>
      <sheetName val="새공·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해전배수"/>
      <sheetName val="[내역.XLS]A__MSOffice_Excel_wo_23"/>
      <sheetName val="計算条件"/>
      <sheetName val="SITE-E"/>
      <sheetName val="Cao độ"/>
      <sheetName val="gvl"/>
      <sheetName val="chitiet"/>
      <sheetName val="NEW-PANEL"/>
      <sheetName val="MTL(AG)"/>
      <sheetName val="MTL$-INTER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품셈총괄표"/>
      <sheetName val="사유"/>
      <sheetName val="증감내역"/>
      <sheetName val="99노임"/>
      <sheetName val="산출서"/>
      <sheetName val="증설시공분"/>
      <sheetName val="교대(A1-A2)"/>
      <sheetName val="[내역.XLS]A__MSOffice_Excel_wor_9"/>
      <sheetName val="[내역.XLS]A__MSOffice_Excel_wor_8"/>
      <sheetName val="[내역.XLS]A__MSOffice_Excel_wo_13"/>
      <sheetName val="[내역.XLS]A__MSOffice_Excel_wo_10"/>
      <sheetName val="[내역.XLS]A__MSOffice_Excel_wo_11"/>
      <sheetName val="[내역.XLS]A__MSOffice_Excel_wo_12"/>
      <sheetName val="[내역.XLS]A__MSOffice_Excel_wo_16"/>
      <sheetName val="[내역.XLS]A__MSOffice_Excel_wo_14"/>
      <sheetName val="[내역.XLS]A__MSOffice_Excel_wo_15"/>
      <sheetName val="[내역.XLS]A__MSOffice_Excel_wo_17"/>
      <sheetName val="[내역.XLS]A__MSOffice_Excel_wo_19"/>
      <sheetName val="본체"/>
      <sheetName val="산출내역"/>
      <sheetName val="[내역.XLS]A__MSOffice_Excel_wo_18"/>
      <sheetName val="05년"/>
      <sheetName val="ASCEandUBC"/>
      <sheetName val="2000양배"/>
      <sheetName val="원데이타"/>
      <sheetName val="옹벽"/>
      <sheetName val="Rekap Addendum"/>
      <sheetName val="Har-mat"/>
      <sheetName val="일위대가-1"/>
      <sheetName val="L형옹벽단위수량(35)"/>
      <sheetName val="L형옹벽_x0006__x0004__x0004__x001a__x001b__x0003__x0004__x000b_"/>
      <sheetName val="_x0000__x0006__x0000__x0000__x0000__x0000_"/>
      <sheetName val="견적서갑지연속"/>
      <sheetName val="MAT"/>
      <sheetName val="[내역.XLS]A__MSOffice_Excel_wo_20"/>
      <sheetName val="중간부"/>
      <sheetName val="[내역.XLS]A__MSOffice_Excel_wo_22"/>
      <sheetName val="[내역.XLS]A__MSOffice_Excel_wo_21"/>
      <sheetName val="예정(3)"/>
      <sheetName val="동원(3)"/>
      <sheetName val="JUCKEY_x0000_"/>
      <sheetName val="하수처리장-토_x0002__x0004__x0004_"/>
      <sheetName val="ఀ᠀갇_x0001__x0000_"/>
      <sheetName val="가락화장을지"/>
      <sheetName val="기계공사"/>
      <sheetName val="106C0300"/>
      <sheetName val="흄관헐기(원본)"/>
      <sheetName val="배선DATA"/>
      <sheetName val="로우프"/>
      <sheetName val="데이터입력"/>
      <sheetName val="Sensitivity"/>
      <sheetName val="설계기준"/>
      <sheetName val="내역1"/>
      <sheetName val="7.PILE  (돌출)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중기일위대가"/>
      <sheetName val="본사공가현황"/>
      <sheetName val="원가계산서(변경)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유림콘도"/>
      <sheetName val="건축내역(안동)"/>
      <sheetName val="교대"/>
      <sheetName val="단가표"/>
      <sheetName val="1공구8.개쌃"/>
      <sheetName val="아이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>
        <row r="1">
          <cell r="C1" t="str">
            <v>F_CODE</v>
          </cell>
        </row>
      </sheetData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>
        <row r="1">
          <cell r="C1" t="str">
            <v>F_CODE</v>
          </cell>
        </row>
      </sheetData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>
        <row r="1">
          <cell r="C1" t="str">
            <v>F_CODE</v>
          </cell>
        </row>
      </sheetData>
      <sheetData sheetId="994">
        <row r="1">
          <cell r="C1" t="str">
            <v>F_CODE</v>
          </cell>
        </row>
      </sheetData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>
        <row r="1">
          <cell r="C1" t="str">
            <v>F_CODE</v>
          </cell>
        </row>
      </sheetData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>
        <row r="1">
          <cell r="C1" t="str">
            <v>F_CODE</v>
          </cell>
        </row>
      </sheetData>
      <sheetData sheetId="1070"/>
      <sheetData sheetId="1071">
        <row r="1">
          <cell r="C1" t="str">
            <v>F_CODE</v>
          </cell>
        </row>
      </sheetData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>
        <row r="1">
          <cell r="C1" t="str">
            <v>F_CODE</v>
          </cell>
        </row>
      </sheetData>
      <sheetData sheetId="1088"/>
      <sheetData sheetId="1089">
        <row r="1">
          <cell r="C1" t="str">
            <v>F_CODE</v>
          </cell>
        </row>
      </sheetData>
      <sheetData sheetId="1090"/>
      <sheetData sheetId="1091"/>
      <sheetData sheetId="1092"/>
      <sheetData sheetId="1093"/>
      <sheetData sheetId="1094"/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>
        <row r="1">
          <cell r="C1" t="str">
            <v>F_CODE</v>
          </cell>
        </row>
      </sheetData>
      <sheetData sheetId="1298"/>
      <sheetData sheetId="1299"/>
      <sheetData sheetId="1300"/>
      <sheetData sheetId="130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>
        <row r="1">
          <cell r="C1" t="str">
            <v>F_CODE</v>
          </cell>
        </row>
      </sheetData>
      <sheetData sheetId="1347" refreshError="1"/>
      <sheetData sheetId="1348">
        <row r="1">
          <cell r="C1" t="str">
            <v>F_CODE</v>
          </cell>
        </row>
      </sheetData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>
        <row r="1">
          <cell r="C1" t="str">
            <v>F_CODE</v>
          </cell>
        </row>
      </sheetData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>
        <row r="1">
          <cell r="C1" t="str">
            <v>F_CODE</v>
          </cell>
        </row>
      </sheetData>
      <sheetData sheetId="1409">
        <row r="1">
          <cell r="C1" t="str">
            <v>F_CODE</v>
          </cell>
        </row>
      </sheetData>
      <sheetData sheetId="1410">
        <row r="1">
          <cell r="C1" t="str">
            <v>F_CODE</v>
          </cell>
        </row>
      </sheetData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>
        <row r="1">
          <cell r="C1" t="str">
            <v>F_CODE</v>
          </cell>
        </row>
      </sheetData>
      <sheetData sheetId="1421">
        <row r="1">
          <cell r="C1" t="str">
            <v>F_CODE</v>
          </cell>
        </row>
      </sheetData>
      <sheetData sheetId="1422">
        <row r="1">
          <cell r="C1" t="str">
            <v>F_CODE</v>
          </cell>
        </row>
      </sheetData>
      <sheetData sheetId="1423">
        <row r="1">
          <cell r="C1" t="str">
            <v>F_CODE</v>
          </cell>
        </row>
      </sheetData>
      <sheetData sheetId="1424">
        <row r="1">
          <cell r="C1" t="str">
            <v>F_CODE</v>
          </cell>
        </row>
      </sheetData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>
        <row r="1">
          <cell r="C1" t="str">
            <v>F_CODE</v>
          </cell>
        </row>
      </sheetData>
      <sheetData sheetId="1433" refreshError="1"/>
      <sheetData sheetId="1434" refreshError="1"/>
      <sheetData sheetId="1435" refreshError="1"/>
      <sheetData sheetId="1436" refreshError="1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 refreshError="1"/>
      <sheetData sheetId="1492" refreshError="1"/>
      <sheetData sheetId="1493" refreshError="1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 refreshError="1"/>
      <sheetData sheetId="1584" refreshError="1"/>
      <sheetData sheetId="1585"/>
      <sheetData sheetId="1586" refreshError="1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 refreshError="1"/>
      <sheetData sheetId="1620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총괄집계표"/>
      <sheetName val="업뎃"/>
      <sheetName val="총목록"/>
      <sheetName val="구성"/>
      <sheetName val="직재틀"/>
      <sheetName val="간재틀"/>
      <sheetName val="간재창"/>
      <sheetName val="작업설틀"/>
      <sheetName val="단가표"/>
      <sheetName val="직노"/>
      <sheetName val="공수"/>
      <sheetName val="임율"/>
      <sheetName val="경산"/>
      <sheetName val="경배"/>
      <sheetName val="운반1"/>
      <sheetName val="설치산출"/>
      <sheetName val="설치"/>
      <sheetName val="자재"/>
      <sheetName val="구분자"/>
      <sheetName val="그림"/>
      <sheetName val="그림2"/>
      <sheetName val="p원가"/>
      <sheetName val="p직재"/>
      <sheetName val="p수입"/>
      <sheetName val="pCOM"/>
      <sheetName val="p환율표"/>
      <sheetName val="p수율"/>
      <sheetName val="pLOSS"/>
      <sheetName val="p목무늬"/>
      <sheetName val="p단가비교"/>
      <sheetName val="p간재"/>
      <sheetName val="p직노"/>
      <sheetName val="p임율1"/>
      <sheetName val="p임율2"/>
      <sheetName val="p간접노비"/>
      <sheetName val="p경비"/>
      <sheetName val="p제조비율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6">
          <cell r="E6">
            <v>0.16450000000000001</v>
          </cell>
          <cell r="F6">
            <v>4.1399999999999999E-2</v>
          </cell>
          <cell r="G6">
            <v>0.15</v>
          </cell>
        </row>
        <row r="7">
          <cell r="E7">
            <v>0.1789</v>
          </cell>
          <cell r="F7">
            <v>6.2E-2</v>
          </cell>
          <cell r="G7">
            <v>0.16239999999999999</v>
          </cell>
        </row>
        <row r="8">
          <cell r="E8">
            <v>0.2213</v>
          </cell>
          <cell r="F8">
            <v>0.1241</v>
          </cell>
          <cell r="G8">
            <v>0.2084</v>
          </cell>
        </row>
        <row r="9">
          <cell r="E9">
            <v>0.30590000000000001</v>
          </cell>
          <cell r="F9">
            <v>0.24840000000000001</v>
          </cell>
          <cell r="G9">
            <v>0.29580000000000001</v>
          </cell>
        </row>
        <row r="10">
          <cell r="E10">
            <v>0.36230000000000001</v>
          </cell>
          <cell r="F10">
            <v>0.33119999999999999</v>
          </cell>
          <cell r="G10">
            <v>0.4461</v>
          </cell>
        </row>
        <row r="11">
          <cell r="E11">
            <v>0.27200000000000002</v>
          </cell>
          <cell r="F11">
            <v>4.65E-2</v>
          </cell>
          <cell r="G11">
            <v>0.15029999999999999</v>
          </cell>
        </row>
        <row r="12">
          <cell r="E12">
            <v>0.28620000000000001</v>
          </cell>
          <cell r="F12">
            <v>6.9800000000000001E-2</v>
          </cell>
          <cell r="G12">
            <v>0.1721</v>
          </cell>
        </row>
        <row r="13">
          <cell r="E13">
            <v>0.32840000000000003</v>
          </cell>
          <cell r="F13">
            <v>0.13969999999999999</v>
          </cell>
          <cell r="G13">
            <v>0.223</v>
          </cell>
        </row>
        <row r="14">
          <cell r="E14">
            <v>0.41299999999999998</v>
          </cell>
          <cell r="F14">
            <v>0.27939999999999998</v>
          </cell>
          <cell r="G14">
            <v>0.32</v>
          </cell>
        </row>
        <row r="15">
          <cell r="E15">
            <v>0.46939999999999998</v>
          </cell>
          <cell r="F15">
            <v>0.37259999999999999</v>
          </cell>
          <cell r="G15">
            <v>0.4703</v>
          </cell>
        </row>
        <row r="16">
          <cell r="E16">
            <v>0.1734</v>
          </cell>
          <cell r="F16">
            <v>0.13239999999999999</v>
          </cell>
          <cell r="G16">
            <v>0.15029999999999999</v>
          </cell>
        </row>
        <row r="17">
          <cell r="E17">
            <v>0.20019999999999999</v>
          </cell>
          <cell r="F17">
            <v>0.14949999999999999</v>
          </cell>
          <cell r="G17">
            <v>0.16239999999999999</v>
          </cell>
        </row>
        <row r="18">
          <cell r="E18">
            <v>0.2424</v>
          </cell>
          <cell r="F18">
            <v>0.22040000000000001</v>
          </cell>
          <cell r="G18">
            <v>0.20849999999999999</v>
          </cell>
        </row>
        <row r="19">
          <cell r="E19">
            <v>0.3271</v>
          </cell>
          <cell r="F19">
            <v>0.36020000000000002</v>
          </cell>
          <cell r="G19">
            <v>0.29580000000000001</v>
          </cell>
        </row>
        <row r="20">
          <cell r="E20">
            <v>0.49619999999999997</v>
          </cell>
          <cell r="F20">
            <v>0.42230000000000001</v>
          </cell>
          <cell r="G20">
            <v>0.44130000000000003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>
        <row r="22">
          <cell r="J22" t="str">
            <v>소형단창</v>
          </cell>
        </row>
        <row r="23">
          <cell r="J23" t="str">
            <v>중대형단창</v>
          </cell>
        </row>
        <row r="24">
          <cell r="J24" t="str">
            <v>미서기문</v>
          </cell>
        </row>
        <row r="25">
          <cell r="J25" t="str">
            <v>소형이중창</v>
          </cell>
        </row>
        <row r="26">
          <cell r="J26" t="str">
            <v>중대형이중창</v>
          </cell>
        </row>
        <row r="27">
          <cell r="J27" t="str">
            <v>공틀일체형</v>
          </cell>
        </row>
        <row r="28">
          <cell r="J28" t="str">
            <v>프로젝트창(F/P)</v>
          </cell>
        </row>
        <row r="29">
          <cell r="J29" t="str">
            <v>프로젝트창(P)</v>
          </cell>
        </row>
        <row r="30">
          <cell r="J30" t="str">
            <v>여닫이창</v>
          </cell>
        </row>
        <row r="31">
          <cell r="J31" t="str">
            <v>고정창</v>
          </cell>
        </row>
        <row r="32">
          <cell r="J32" t="str">
            <v>소형복층단창</v>
          </cell>
        </row>
        <row r="33">
          <cell r="J33" t="str">
            <v>중대형복층단창</v>
          </cell>
        </row>
        <row r="34">
          <cell r="J34" t="str">
            <v>고정&amp;미서기창</v>
          </cell>
        </row>
        <row r="35">
          <cell r="J35" t="str">
            <v>발코니외부창호</v>
          </cell>
        </row>
        <row r="36">
          <cell r="J36" t="str">
            <v>공틀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Sheet1"/>
      <sheetName val="중요"/>
      <sheetName val="수정내용"/>
    </sheetNames>
    <sheetDataSet>
      <sheetData sheetId="0" refreshError="1"/>
      <sheetData sheetId="1" refreshError="1"/>
      <sheetData sheetId="2" refreshError="1">
        <row r="7">
          <cell r="AE7" t="str">
            <v>천판</v>
          </cell>
          <cell r="AF7" t="str">
            <v>측판</v>
          </cell>
          <cell r="AG7" t="str">
            <v>지판</v>
          </cell>
          <cell r="AH7" t="str">
            <v>뒷판</v>
          </cell>
          <cell r="AI7" t="str">
            <v>고정선반</v>
          </cell>
          <cell r="AJ7" t="str">
            <v>이동선반1</v>
          </cell>
          <cell r="AK7" t="str">
            <v>이동선반2</v>
          </cell>
          <cell r="AL7" t="str">
            <v>사절</v>
          </cell>
          <cell r="AM7" t="str">
            <v>걸레받이</v>
          </cell>
          <cell r="AN7" t="str">
            <v>서랍앞판</v>
          </cell>
          <cell r="AO7" t="str">
            <v>서랍측판</v>
          </cell>
          <cell r="AP7" t="str">
            <v>서랍밑판</v>
          </cell>
          <cell r="AQ7" t="str">
            <v>서랍고정밑판</v>
          </cell>
          <cell r="AR7" t="str">
            <v>서랍레일판</v>
          </cell>
          <cell r="AS7" t="str">
            <v>서랍사절</v>
          </cell>
          <cell r="AT7" t="str">
            <v>서랍장천판</v>
          </cell>
          <cell r="AU7" t="str">
            <v>서랍장측판</v>
          </cell>
          <cell r="AV7" t="str">
            <v>서랍장지판</v>
          </cell>
          <cell r="AW7" t="str">
            <v>기둥</v>
          </cell>
          <cell r="AX7" t="str">
            <v>보조목</v>
          </cell>
          <cell r="AY7" t="str">
            <v>설치목</v>
          </cell>
          <cell r="AZ7" t="str">
            <v>소계</v>
          </cell>
          <cell r="BA7" t="str">
            <v>에지접착</v>
          </cell>
          <cell r="BB7" t="str">
            <v>흰지접착</v>
          </cell>
          <cell r="BC7" t="str">
            <v>모따기</v>
          </cell>
          <cell r="BD7" t="str">
            <v>마감포장</v>
          </cell>
        </row>
        <row r="8">
          <cell r="AE8">
            <v>1</v>
          </cell>
          <cell r="AF8">
            <v>1</v>
          </cell>
          <cell r="AG8">
            <v>1</v>
          </cell>
          <cell r="AH8">
            <v>1</v>
          </cell>
          <cell r="AI8">
            <v>1</v>
          </cell>
          <cell r="AJ8">
            <v>1</v>
          </cell>
          <cell r="AK8">
            <v>1</v>
          </cell>
          <cell r="AL8">
            <v>1</v>
          </cell>
          <cell r="AM8">
            <v>1</v>
          </cell>
          <cell r="AN8">
            <v>1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1</v>
          </cell>
          <cell r="AT8">
            <v>1</v>
          </cell>
          <cell r="AU8">
            <v>1</v>
          </cell>
          <cell r="AV8">
            <v>1</v>
          </cell>
          <cell r="AW8">
            <v>1</v>
          </cell>
          <cell r="AY8">
            <v>1</v>
          </cell>
        </row>
        <row r="9">
          <cell r="AE9">
            <v>1</v>
          </cell>
          <cell r="AF9">
            <v>1</v>
          </cell>
          <cell r="AG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1</v>
          </cell>
          <cell r="AN9">
            <v>1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1</v>
          </cell>
          <cell r="AU9">
            <v>1</v>
          </cell>
          <cell r="AV9">
            <v>1</v>
          </cell>
          <cell r="AW9">
            <v>1</v>
          </cell>
          <cell r="AX9">
            <v>1</v>
          </cell>
        </row>
        <row r="10">
          <cell r="AE10">
            <v>2</v>
          </cell>
          <cell r="AF10">
            <v>2</v>
          </cell>
          <cell r="AG10">
            <v>1</v>
          </cell>
          <cell r="AI10">
            <v>2</v>
          </cell>
          <cell r="AL10">
            <v>2</v>
          </cell>
          <cell r="AM10">
            <v>2</v>
          </cell>
          <cell r="AN10">
            <v>2</v>
          </cell>
          <cell r="AO10">
            <v>2</v>
          </cell>
          <cell r="AP10">
            <v>2</v>
          </cell>
          <cell r="AQ10">
            <v>2</v>
          </cell>
          <cell r="AR10">
            <v>2</v>
          </cell>
          <cell r="AS10">
            <v>2</v>
          </cell>
          <cell r="AT10">
            <v>2</v>
          </cell>
          <cell r="AU10">
            <v>2</v>
          </cell>
          <cell r="AV10">
            <v>2</v>
          </cell>
          <cell r="AW10">
            <v>2</v>
          </cell>
          <cell r="AX10">
            <v>1</v>
          </cell>
        </row>
        <row r="11">
          <cell r="AZ11">
            <v>1</v>
          </cell>
          <cell r="BA11">
            <v>1</v>
          </cell>
        </row>
        <row r="12">
          <cell r="AN12">
            <v>1</v>
          </cell>
        </row>
        <row r="13">
          <cell r="AZ13">
            <v>1</v>
          </cell>
          <cell r="BB13">
            <v>1</v>
          </cell>
        </row>
        <row r="14">
          <cell r="AZ14">
            <v>1</v>
          </cell>
          <cell r="BC14">
            <v>1</v>
          </cell>
        </row>
        <row r="15">
          <cell r="AZ15">
            <v>1</v>
          </cell>
          <cell r="BD15">
            <v>1</v>
          </cell>
        </row>
      </sheetData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2000년1차"/>
      <sheetName val="2000전체분"/>
      <sheetName val="내역서(교량)전체"/>
      <sheetName val="#REF"/>
      <sheetName val="직노"/>
      <sheetName val="직재"/>
      <sheetName val="내역서"/>
      <sheetName val="터파기및재료"/>
      <sheetName val="경율산정.XLS"/>
      <sheetName val="Y-WORK"/>
      <sheetName val="연결임시"/>
      <sheetName val="토사(PE)"/>
      <sheetName val="요율"/>
      <sheetName val="계양구청"/>
      <sheetName val="관급_File"/>
      <sheetName val="구역화물"/>
      <sheetName val="단위목록"/>
      <sheetName val="시험비"/>
      <sheetName val="일위대가목록"/>
      <sheetName val="자재단가"/>
      <sheetName val="공통(20-91)"/>
      <sheetName val="기계경비목록"/>
      <sheetName val="노임단가"/>
      <sheetName val="경율산정_XLS"/>
      <sheetName val="DB"/>
      <sheetName val="ELEC"/>
      <sheetName val="INPUT"/>
      <sheetName val="APT"/>
      <sheetName val="조건표"/>
      <sheetName val="내역"/>
      <sheetName val="동원인원"/>
      <sheetName val="부대tu"/>
      <sheetName val="파일의이용"/>
      <sheetName val="구조물"/>
      <sheetName val="경산"/>
      <sheetName val="유림골조"/>
      <sheetName val="비교1"/>
      <sheetName val="중요"/>
      <sheetName val="토목공사일반"/>
      <sheetName val="내역서01"/>
      <sheetName val="기계경비(시간당)"/>
      <sheetName val="램머"/>
      <sheetName val="조명시설"/>
      <sheetName val="금액내역서"/>
      <sheetName val="데이타"/>
      <sheetName val="공종목록표"/>
      <sheetName val="건축내역"/>
      <sheetName val="1차 내역서"/>
      <sheetName val="제노임"/>
      <sheetName val="원가계산서"/>
      <sheetName val="약품공급2"/>
      <sheetName val="CTEMCOST"/>
      <sheetName val="자동제어"/>
      <sheetName val="일위"/>
      <sheetName val="국내조달(통합-1)"/>
      <sheetName val="경율산정"/>
      <sheetName val="한강운반비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요망"/>
      <sheetName val="미서기문(2011년 대 2010년)"/>
      <sheetName val="미서기창(2011년 대 2010년)"/>
      <sheetName val="미서기문(2011년 대 2003년)"/>
      <sheetName val="미서기창(2011년 대 2003년)"/>
      <sheetName val="단가리스트"/>
      <sheetName val="비교(증감)"/>
      <sheetName val="비교표"/>
      <sheetName val="매뉴얼"/>
      <sheetName val="총괄집계표"/>
      <sheetName val="구성"/>
      <sheetName val="총목록"/>
      <sheetName val="직재틀"/>
      <sheetName val="직노"/>
      <sheetName val="설치산출"/>
      <sheetName val="경산"/>
      <sheetName val="자재"/>
      <sheetName val="구분자"/>
      <sheetName val="단가표"/>
      <sheetName val="업뎃"/>
      <sheetName val="그림"/>
      <sheetName val="그림2"/>
      <sheetName val="Sheet1"/>
      <sheetName val="단가비교표"/>
      <sheetName val="2004년 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3">
          <cell r="L3">
            <v>95.5</v>
          </cell>
        </row>
      </sheetData>
      <sheetData sheetId="18">
        <row r="6">
          <cell r="A6" t="str">
            <v>고정용나사개</v>
          </cell>
          <cell r="B6" t="str">
            <v>고정용나사</v>
          </cell>
          <cell r="D6" t="str">
            <v>개</v>
          </cell>
          <cell r="I6">
            <v>16.350000000000001</v>
          </cell>
          <cell r="J6">
            <v>16.350000000000001</v>
          </cell>
        </row>
        <row r="7">
          <cell r="A7" t="str">
            <v>OPP TAPEm</v>
          </cell>
          <cell r="B7" t="str">
            <v>OPP TAPE</v>
          </cell>
          <cell r="C7" t="str">
            <v>50mm</v>
          </cell>
          <cell r="D7" t="str">
            <v>m</v>
          </cell>
          <cell r="E7" t="str">
            <v>975(Ⅱ)</v>
          </cell>
          <cell r="F7">
            <v>22</v>
          </cell>
          <cell r="I7">
            <v>12.76</v>
          </cell>
          <cell r="J7">
            <v>12.76</v>
          </cell>
        </row>
        <row r="8">
          <cell r="A8" t="str">
            <v>보호 TAPEm</v>
          </cell>
          <cell r="B8" t="str">
            <v>보호 TAPE</v>
          </cell>
          <cell r="C8" t="str">
            <v>보호 TAPE</v>
          </cell>
          <cell r="D8" t="str">
            <v>m</v>
          </cell>
          <cell r="I8">
            <v>134.35</v>
          </cell>
          <cell r="J8">
            <v>134.35</v>
          </cell>
        </row>
        <row r="9">
          <cell r="A9" t="str">
            <v>PE 폼m</v>
          </cell>
          <cell r="B9" t="str">
            <v>PE 폼</v>
          </cell>
          <cell r="C9" t="str">
            <v>PE 폼</v>
          </cell>
          <cell r="D9" t="str">
            <v>m</v>
          </cell>
          <cell r="I9">
            <v>408.91</v>
          </cell>
          <cell r="J9">
            <v>408.91</v>
          </cell>
        </row>
        <row r="10">
          <cell r="A10" t="str">
            <v>스크린방충망㎡</v>
          </cell>
          <cell r="B10" t="str">
            <v>스크린방충망</v>
          </cell>
          <cell r="D10" t="str">
            <v>㎡</v>
          </cell>
          <cell r="I10">
            <v>4673.3100000000004</v>
          </cell>
          <cell r="J10">
            <v>4673.3100000000004</v>
          </cell>
        </row>
        <row r="11">
          <cell r="A11" t="str">
            <v>유구봉m</v>
          </cell>
          <cell r="B11" t="str">
            <v>유구봉</v>
          </cell>
          <cell r="D11" t="str">
            <v>m</v>
          </cell>
          <cell r="I11">
            <v>72.430000000000007</v>
          </cell>
          <cell r="J11">
            <v>72.430000000000007</v>
          </cell>
        </row>
        <row r="12">
          <cell r="A12" t="str">
            <v>홀캡개</v>
          </cell>
          <cell r="B12" t="str">
            <v>홀캡</v>
          </cell>
          <cell r="D12" t="str">
            <v>개</v>
          </cell>
          <cell r="I12">
            <v>934.66</v>
          </cell>
          <cell r="J12">
            <v>934.66</v>
          </cell>
        </row>
        <row r="13">
          <cell r="A13" t="str">
            <v>CS-115개</v>
          </cell>
          <cell r="B13" t="str">
            <v>CS-115</v>
          </cell>
          <cell r="D13" t="str">
            <v>개</v>
          </cell>
          <cell r="I13">
            <v>113.32</v>
          </cell>
          <cell r="J13">
            <v>113.32</v>
          </cell>
        </row>
        <row r="14">
          <cell r="A14" t="str">
            <v>CS-96개</v>
          </cell>
          <cell r="B14" t="str">
            <v>CS-96</v>
          </cell>
          <cell r="D14" t="str">
            <v>개</v>
          </cell>
          <cell r="I14">
            <v>99.3</v>
          </cell>
          <cell r="J14">
            <v>99.3</v>
          </cell>
        </row>
        <row r="15">
          <cell r="A15" t="str">
            <v>ARM-P개</v>
          </cell>
          <cell r="B15" t="str">
            <v>ARM-P</v>
          </cell>
          <cell r="D15" t="str">
            <v>개</v>
          </cell>
          <cell r="I15">
            <v>3504.98</v>
          </cell>
          <cell r="J15">
            <v>3504.98</v>
          </cell>
        </row>
        <row r="16">
          <cell r="A16" t="str">
            <v>MROL-115개</v>
          </cell>
          <cell r="B16" t="str">
            <v>MROL-115</v>
          </cell>
          <cell r="D16" t="str">
            <v>개</v>
          </cell>
          <cell r="I16">
            <v>186.93</v>
          </cell>
          <cell r="J16">
            <v>186.93</v>
          </cell>
        </row>
        <row r="17">
          <cell r="A17" t="str">
            <v>MROL-123개</v>
          </cell>
          <cell r="B17" t="str">
            <v>MROL-123</v>
          </cell>
          <cell r="D17" t="str">
            <v>개</v>
          </cell>
          <cell r="I17">
            <v>286.24</v>
          </cell>
          <cell r="J17">
            <v>286.24</v>
          </cell>
        </row>
        <row r="18">
          <cell r="A18" t="str">
            <v>ROL-115개</v>
          </cell>
          <cell r="B18" t="str">
            <v>ROL-115</v>
          </cell>
          <cell r="D18" t="str">
            <v>개</v>
          </cell>
          <cell r="I18">
            <v>467.33</v>
          </cell>
          <cell r="J18">
            <v>467.33</v>
          </cell>
        </row>
        <row r="19">
          <cell r="A19" t="str">
            <v>ROL-96개</v>
          </cell>
          <cell r="B19" t="str">
            <v>ROL-96</v>
          </cell>
          <cell r="D19" t="str">
            <v>개</v>
          </cell>
          <cell r="I19">
            <v>356.34</v>
          </cell>
          <cell r="J19">
            <v>356.34</v>
          </cell>
        </row>
        <row r="20">
          <cell r="A20" t="str">
            <v>GS-115Fm</v>
          </cell>
          <cell r="B20" t="str">
            <v>GS-115F</v>
          </cell>
          <cell r="D20" t="str">
            <v>m</v>
          </cell>
          <cell r="I20">
            <v>724.36</v>
          </cell>
          <cell r="J20">
            <v>724.36</v>
          </cell>
        </row>
        <row r="21">
          <cell r="A21" t="str">
            <v>GS-115m</v>
          </cell>
          <cell r="B21" t="str">
            <v>GS-115</v>
          </cell>
          <cell r="D21" t="str">
            <v>m</v>
          </cell>
          <cell r="I21">
            <v>426.44</v>
          </cell>
          <cell r="J21">
            <v>426.44</v>
          </cell>
        </row>
        <row r="22">
          <cell r="A22" t="str">
            <v>GS-75Cm</v>
          </cell>
          <cell r="B22" t="str">
            <v>GS-75C</v>
          </cell>
          <cell r="D22" t="str">
            <v>m</v>
          </cell>
          <cell r="I22">
            <v>373.86</v>
          </cell>
          <cell r="J22">
            <v>373.86</v>
          </cell>
        </row>
        <row r="23">
          <cell r="A23" t="str">
            <v>GS-96m</v>
          </cell>
          <cell r="B23" t="str">
            <v>GS-96</v>
          </cell>
          <cell r="D23" t="str">
            <v>m</v>
          </cell>
          <cell r="I23">
            <v>338.81</v>
          </cell>
          <cell r="J23">
            <v>338.81</v>
          </cell>
        </row>
        <row r="24">
          <cell r="A24" t="str">
            <v>MFF-96개</v>
          </cell>
          <cell r="B24" t="str">
            <v>MFF-96</v>
          </cell>
          <cell r="D24" t="str">
            <v>개</v>
          </cell>
          <cell r="I24">
            <v>77.099999999999994</v>
          </cell>
          <cell r="J24">
            <v>77.099999999999994</v>
          </cell>
        </row>
        <row r="25">
          <cell r="A25" t="str">
            <v>MMOH-115m</v>
          </cell>
          <cell r="B25" t="str">
            <v>MMOH-115</v>
          </cell>
          <cell r="D25" t="str">
            <v>m</v>
          </cell>
          <cell r="I25">
            <v>286.24</v>
          </cell>
          <cell r="J25">
            <v>286.24</v>
          </cell>
        </row>
        <row r="26">
          <cell r="A26" t="str">
            <v>MOH-115m</v>
          </cell>
          <cell r="B26" t="str">
            <v>MOH-115</v>
          </cell>
          <cell r="D26" t="str">
            <v>m</v>
          </cell>
          <cell r="I26">
            <v>245.34</v>
          </cell>
          <cell r="J26">
            <v>245.34</v>
          </cell>
        </row>
        <row r="27">
          <cell r="A27" t="str">
            <v>MOH-96m</v>
          </cell>
          <cell r="B27" t="str">
            <v>MOH-96</v>
          </cell>
          <cell r="D27" t="str">
            <v>m</v>
          </cell>
          <cell r="I27">
            <v>221.98</v>
          </cell>
          <cell r="J27">
            <v>221.98</v>
          </cell>
        </row>
        <row r="28">
          <cell r="A28" t="str">
            <v>NOH-96m</v>
          </cell>
          <cell r="B28" t="str">
            <v>NOH-96</v>
          </cell>
          <cell r="D28" t="str">
            <v>m</v>
          </cell>
          <cell r="I28">
            <v>221.98</v>
          </cell>
          <cell r="J28">
            <v>221.98</v>
          </cell>
        </row>
        <row r="29">
          <cell r="A29" t="str">
            <v>P.E FILMm</v>
          </cell>
          <cell r="B29" t="str">
            <v>P.E FILM</v>
          </cell>
          <cell r="C29" t="str">
            <v>380mm</v>
          </cell>
          <cell r="D29" t="str">
            <v>m</v>
          </cell>
          <cell r="E29" t="str">
            <v>976(Ⅱ)</v>
          </cell>
          <cell r="F29">
            <v>63.23</v>
          </cell>
          <cell r="G29">
            <v>1338</v>
          </cell>
          <cell r="H29">
            <v>81.569999999999993</v>
          </cell>
          <cell r="I29">
            <v>53.45</v>
          </cell>
          <cell r="J29">
            <v>53.45</v>
          </cell>
        </row>
        <row r="30">
          <cell r="A30" t="str">
            <v>ROL-115G(쌍)개</v>
          </cell>
          <cell r="B30" t="str">
            <v>ROL-115G(쌍)</v>
          </cell>
          <cell r="D30" t="str">
            <v>개</v>
          </cell>
          <cell r="I30">
            <v>4264.3999999999996</v>
          </cell>
          <cell r="J30">
            <v>4264.3999999999996</v>
          </cell>
        </row>
        <row r="31">
          <cell r="A31" t="str">
            <v>ROL-115G개</v>
          </cell>
          <cell r="B31" t="str">
            <v>ROL-115G</v>
          </cell>
          <cell r="D31" t="str">
            <v>개</v>
          </cell>
          <cell r="I31">
            <v>2979.23</v>
          </cell>
          <cell r="J31">
            <v>2979.23</v>
          </cell>
        </row>
        <row r="32">
          <cell r="A32" t="str">
            <v>WP-60ALm</v>
          </cell>
          <cell r="B32" t="str">
            <v>WP-60AL</v>
          </cell>
          <cell r="D32" t="str">
            <v>m</v>
          </cell>
          <cell r="I32">
            <v>1378.62</v>
          </cell>
          <cell r="J32">
            <v>1378.62</v>
          </cell>
        </row>
        <row r="33">
          <cell r="A33" t="str">
            <v>SFF-115개</v>
          </cell>
          <cell r="B33" t="str">
            <v>SFF-115</v>
          </cell>
          <cell r="D33" t="str">
            <v>개</v>
          </cell>
          <cell r="I33">
            <v>100.47</v>
          </cell>
          <cell r="J33">
            <v>100.47</v>
          </cell>
        </row>
        <row r="34">
          <cell r="A34" t="str">
            <v>SFF-115b개</v>
          </cell>
          <cell r="B34" t="str">
            <v>SFF-115b</v>
          </cell>
          <cell r="D34" t="str">
            <v>개</v>
          </cell>
          <cell r="I34">
            <v>128.51</v>
          </cell>
          <cell r="J34">
            <v>128.51</v>
          </cell>
        </row>
        <row r="35">
          <cell r="A35" t="str">
            <v>SFF-96개</v>
          </cell>
          <cell r="B35" t="str">
            <v>SFF-96</v>
          </cell>
          <cell r="D35" t="str">
            <v>개</v>
          </cell>
          <cell r="I35">
            <v>103.98</v>
          </cell>
          <cell r="J35">
            <v>103.98</v>
          </cell>
        </row>
        <row r="36">
          <cell r="A36" t="str">
            <v>ROL-115B개</v>
          </cell>
          <cell r="B36" t="str">
            <v>ROL-115B</v>
          </cell>
          <cell r="D36" t="str">
            <v>개</v>
          </cell>
          <cell r="I36">
            <v>4264.3999999999996</v>
          </cell>
          <cell r="J36">
            <v>4264.3999999999996</v>
          </cell>
        </row>
        <row r="37">
          <cell r="A37" t="str">
            <v>SFS-115개</v>
          </cell>
          <cell r="B37" t="str">
            <v>SFS-115</v>
          </cell>
          <cell r="D37" t="str">
            <v>개</v>
          </cell>
          <cell r="I37">
            <v>38.549999999999997</v>
          </cell>
          <cell r="J37">
            <v>38.549999999999997</v>
          </cell>
        </row>
        <row r="38">
          <cell r="A38" t="str">
            <v>SFS-115B개</v>
          </cell>
          <cell r="B38" t="str">
            <v>SFS-115B</v>
          </cell>
          <cell r="D38" t="str">
            <v>개</v>
          </cell>
          <cell r="I38">
            <v>51.4</v>
          </cell>
          <cell r="J38">
            <v>51.4</v>
          </cell>
        </row>
        <row r="39">
          <cell r="A39" t="str">
            <v>SFS-115G개</v>
          </cell>
          <cell r="B39" t="str">
            <v>SFS-115G</v>
          </cell>
          <cell r="D39" t="str">
            <v>개</v>
          </cell>
          <cell r="I39">
            <v>42.05</v>
          </cell>
          <cell r="J39">
            <v>42.05</v>
          </cell>
        </row>
        <row r="40">
          <cell r="A40" t="str">
            <v>SFS-96개</v>
          </cell>
          <cell r="B40" t="str">
            <v>SFS-96</v>
          </cell>
          <cell r="D40" t="str">
            <v>개</v>
          </cell>
          <cell r="I40">
            <v>29.2</v>
          </cell>
          <cell r="J40">
            <v>29.2</v>
          </cell>
        </row>
        <row r="41">
          <cell r="A41" t="str">
            <v>힌지개</v>
          </cell>
          <cell r="B41" t="str">
            <v>힌지</v>
          </cell>
          <cell r="D41" t="str">
            <v>개</v>
          </cell>
          <cell r="I41">
            <v>5280.84</v>
          </cell>
          <cell r="J41">
            <v>5280.84</v>
          </cell>
        </row>
        <row r="42">
          <cell r="A42" t="str">
            <v>핸들 PI/PO개</v>
          </cell>
          <cell r="B42" t="str">
            <v>핸들 PI/PO</v>
          </cell>
          <cell r="D42" t="str">
            <v>개</v>
          </cell>
          <cell r="I42">
            <v>3972.31</v>
          </cell>
          <cell r="J42">
            <v>3972.31</v>
          </cell>
        </row>
        <row r="43">
          <cell r="A43" t="str">
            <v>MFF-115개</v>
          </cell>
          <cell r="B43" t="str">
            <v>MFF-115</v>
          </cell>
          <cell r="D43" t="str">
            <v>개</v>
          </cell>
          <cell r="I43">
            <v>72.430000000000007</v>
          </cell>
          <cell r="J43">
            <v>72.430000000000007</v>
          </cell>
        </row>
        <row r="44">
          <cell r="A44" t="str">
            <v>BF-115(보)m</v>
          </cell>
          <cell r="B44" t="str">
            <v>BF-115(보)</v>
          </cell>
          <cell r="D44" t="str">
            <v>m</v>
          </cell>
          <cell r="I44">
            <v>1309.3</v>
          </cell>
          <cell r="J44">
            <v>1309.3</v>
          </cell>
        </row>
        <row r="45">
          <cell r="A45" t="str">
            <v>BF-115B(1.0t)m</v>
          </cell>
          <cell r="B45" t="str">
            <v>BF-115B(1.0t)</v>
          </cell>
          <cell r="D45" t="str">
            <v>m</v>
          </cell>
          <cell r="I45">
            <v>1234.06</v>
          </cell>
          <cell r="J45">
            <v>1234.06</v>
          </cell>
        </row>
        <row r="46">
          <cell r="A46" t="str">
            <v>BF-115WAJ(보)m</v>
          </cell>
          <cell r="B46" t="str">
            <v>BF-115WAJ(보)</v>
          </cell>
          <cell r="D46" t="str">
            <v>m</v>
          </cell>
          <cell r="I46">
            <v>1414.65</v>
          </cell>
          <cell r="J46">
            <v>1414.65</v>
          </cell>
        </row>
        <row r="47">
          <cell r="A47" t="str">
            <v>BF-200(보)m</v>
          </cell>
          <cell r="B47" t="str">
            <v>BF-200(보)</v>
          </cell>
          <cell r="D47" t="str">
            <v>m</v>
          </cell>
          <cell r="I47">
            <v>1083.56</v>
          </cell>
          <cell r="J47">
            <v>1083.56</v>
          </cell>
        </row>
        <row r="48">
          <cell r="A48" t="str">
            <v>CB-100(보)2.0tm</v>
          </cell>
          <cell r="B48" t="str">
            <v>CB-100(보)2.0t</v>
          </cell>
          <cell r="D48" t="str">
            <v>m</v>
          </cell>
          <cell r="I48">
            <v>1921.52</v>
          </cell>
          <cell r="J48">
            <v>1921.52</v>
          </cell>
        </row>
        <row r="49">
          <cell r="A49" t="str">
            <v>CB-90(보)0.8tm</v>
          </cell>
          <cell r="B49" t="str">
            <v>CB-90(보)0.8t</v>
          </cell>
          <cell r="D49" t="str">
            <v>m</v>
          </cell>
          <cell r="I49">
            <v>1011.32</v>
          </cell>
          <cell r="J49">
            <v>1011.32</v>
          </cell>
        </row>
        <row r="50">
          <cell r="A50" t="str">
            <v>FF-60N(보)m</v>
          </cell>
          <cell r="B50" t="str">
            <v>FF-60N(보)</v>
          </cell>
          <cell r="D50" t="str">
            <v>m</v>
          </cell>
          <cell r="I50">
            <v>1128.71</v>
          </cell>
          <cell r="J50">
            <v>1128.71</v>
          </cell>
        </row>
        <row r="51">
          <cell r="A51" t="str">
            <v>FM-60N(보)1.2tm</v>
          </cell>
          <cell r="B51" t="str">
            <v>FM-60N(보)1.2t</v>
          </cell>
          <cell r="D51" t="str">
            <v>m</v>
          </cell>
          <cell r="I51">
            <v>918.02</v>
          </cell>
          <cell r="J51">
            <v>918.02</v>
          </cell>
        </row>
        <row r="52">
          <cell r="A52" t="str">
            <v>FM-90N(보)1.2tm</v>
          </cell>
          <cell r="B52" t="str">
            <v>FM-90N(보)1.2t</v>
          </cell>
          <cell r="D52" t="str">
            <v>m</v>
          </cell>
          <cell r="I52">
            <v>1285.23</v>
          </cell>
          <cell r="J52">
            <v>1285.23</v>
          </cell>
        </row>
        <row r="53">
          <cell r="A53" t="str">
            <v>MF-115(보)m</v>
          </cell>
          <cell r="B53" t="str">
            <v>MF-115(보)</v>
          </cell>
          <cell r="D53" t="str">
            <v>m</v>
          </cell>
          <cell r="I53">
            <v>722.37</v>
          </cell>
          <cell r="J53">
            <v>722.37</v>
          </cell>
        </row>
        <row r="54">
          <cell r="A54" t="str">
            <v>MF-123(1.2t)m</v>
          </cell>
          <cell r="B54" t="str">
            <v>MF-123(1.2t)</v>
          </cell>
          <cell r="D54" t="str">
            <v>m</v>
          </cell>
          <cell r="I54">
            <v>797.62</v>
          </cell>
          <cell r="J54">
            <v>797.62</v>
          </cell>
        </row>
        <row r="55">
          <cell r="A55" t="str">
            <v>SF-115(보)1.0tm</v>
          </cell>
          <cell r="B55" t="str">
            <v>SF-115(보)1.0t</v>
          </cell>
          <cell r="D55" t="str">
            <v>m</v>
          </cell>
          <cell r="I55">
            <v>617.03</v>
          </cell>
          <cell r="J55">
            <v>617.03</v>
          </cell>
        </row>
        <row r="56">
          <cell r="A56" t="str">
            <v>SF-115(보)1.2tm</v>
          </cell>
          <cell r="B56" t="str">
            <v>SF-115(보)1.2t</v>
          </cell>
          <cell r="D56" t="str">
            <v>m</v>
          </cell>
          <cell r="I56">
            <v>782.57</v>
          </cell>
          <cell r="J56">
            <v>782.57</v>
          </cell>
        </row>
        <row r="57">
          <cell r="A57" t="str">
            <v>SF-115(보)1.6tm</v>
          </cell>
          <cell r="B57" t="str">
            <v>SF-115(보)1.6t</v>
          </cell>
          <cell r="D57" t="str">
            <v>m</v>
          </cell>
          <cell r="I57">
            <v>1023.36</v>
          </cell>
          <cell r="J57">
            <v>1023.36</v>
          </cell>
        </row>
        <row r="58">
          <cell r="A58" t="str">
            <v>SF-115B(보)1.6tm</v>
          </cell>
          <cell r="B58" t="str">
            <v>SF-115B(보)1.6t</v>
          </cell>
          <cell r="D58" t="str">
            <v>m</v>
          </cell>
          <cell r="I58">
            <v>1489.9</v>
          </cell>
          <cell r="J58">
            <v>1489.9</v>
          </cell>
        </row>
        <row r="59">
          <cell r="A59" t="str">
            <v>SF-115B(보)2.0tm</v>
          </cell>
          <cell r="B59" t="str">
            <v>SF-115B(보)2.0t</v>
          </cell>
          <cell r="D59" t="str">
            <v>m</v>
          </cell>
          <cell r="I59">
            <v>1820.99</v>
          </cell>
          <cell r="J59">
            <v>1820.99</v>
          </cell>
        </row>
        <row r="60">
          <cell r="A60" t="str">
            <v>SF-115G(보)1.6tm</v>
          </cell>
          <cell r="B60" t="str">
            <v>SF-115G(보)1.6t</v>
          </cell>
          <cell r="D60" t="str">
            <v>m</v>
          </cell>
          <cell r="I60">
            <v>1429.7</v>
          </cell>
          <cell r="J60">
            <v>1429.7</v>
          </cell>
        </row>
        <row r="61">
          <cell r="A61" t="str">
            <v>SF-115G(보)2.0tm</v>
          </cell>
          <cell r="B61" t="str">
            <v>SF-115G(보)2.0t</v>
          </cell>
          <cell r="D61" t="str">
            <v>m</v>
          </cell>
          <cell r="I61">
            <v>1655.44</v>
          </cell>
          <cell r="J61">
            <v>1655.44</v>
          </cell>
        </row>
        <row r="62">
          <cell r="A62" t="str">
            <v>SF-150(보)1.6tm</v>
          </cell>
          <cell r="B62" t="str">
            <v>SF-150(보)1.6t</v>
          </cell>
          <cell r="D62" t="str">
            <v>m</v>
          </cell>
          <cell r="I62">
            <v>1173.8599999999999</v>
          </cell>
          <cell r="J62">
            <v>1173.8599999999999</v>
          </cell>
        </row>
        <row r="63">
          <cell r="A63" t="str">
            <v>SF-150(보)2.0tm</v>
          </cell>
          <cell r="B63" t="str">
            <v>SF-150(보)2.0t</v>
          </cell>
          <cell r="D63" t="str">
            <v>m</v>
          </cell>
          <cell r="I63">
            <v>1173.8599999999999</v>
          </cell>
          <cell r="J63">
            <v>1173.8599999999999</v>
          </cell>
        </row>
        <row r="64">
          <cell r="A64" t="str">
            <v>SF-80(보)m</v>
          </cell>
          <cell r="B64" t="str">
            <v>SF-80(보)</v>
          </cell>
          <cell r="D64" t="str">
            <v>m</v>
          </cell>
          <cell r="I64">
            <v>496.63</v>
          </cell>
          <cell r="J64">
            <v>496.63</v>
          </cell>
        </row>
        <row r="65">
          <cell r="A65" t="str">
            <v>SS-115(1.6t)m</v>
          </cell>
          <cell r="B65" t="str">
            <v>SS-115(1.6t)</v>
          </cell>
          <cell r="D65" t="str">
            <v>m</v>
          </cell>
          <cell r="I65">
            <v>1520</v>
          </cell>
          <cell r="J65">
            <v>1520</v>
          </cell>
        </row>
        <row r="66">
          <cell r="A66" t="str">
            <v>BF-115(c)m</v>
          </cell>
          <cell r="B66" t="str">
            <v>BF-115(c)</v>
          </cell>
          <cell r="C66" t="str">
            <v>보양재</v>
          </cell>
          <cell r="D66" t="str">
            <v>m</v>
          </cell>
          <cell r="I66">
            <v>317.77999999999997</v>
          </cell>
          <cell r="J66">
            <v>317.77999999999997</v>
          </cell>
        </row>
        <row r="67">
          <cell r="A67" t="str">
            <v>BF-115WAm</v>
          </cell>
          <cell r="B67" t="str">
            <v>BF-115WA</v>
          </cell>
          <cell r="C67" t="str">
            <v>보양재</v>
          </cell>
          <cell r="D67" t="str">
            <v>m</v>
          </cell>
          <cell r="I67">
            <v>706.83</v>
          </cell>
          <cell r="J67">
            <v>706.83</v>
          </cell>
        </row>
        <row r="68">
          <cell r="A68" t="str">
            <v>BF-130RBm</v>
          </cell>
          <cell r="B68" t="str">
            <v>BF-130RB</v>
          </cell>
          <cell r="C68" t="str">
            <v>보양재</v>
          </cell>
          <cell r="D68" t="str">
            <v>m</v>
          </cell>
          <cell r="I68">
            <v>572.48</v>
          </cell>
          <cell r="J68">
            <v>572.48</v>
          </cell>
        </row>
        <row r="69">
          <cell r="A69" t="str">
            <v>BF-230Bm</v>
          </cell>
          <cell r="B69" t="str">
            <v>BF-230B</v>
          </cell>
          <cell r="C69" t="str">
            <v>보양재</v>
          </cell>
          <cell r="D69" t="str">
            <v>m</v>
          </cell>
          <cell r="I69">
            <v>317.77999999999997</v>
          </cell>
          <cell r="J69">
            <v>317.77999999999997</v>
          </cell>
        </row>
        <row r="70">
          <cell r="A70" t="str">
            <v>ㄱ철물개</v>
          </cell>
          <cell r="B70" t="str">
            <v>ㄱ철물</v>
          </cell>
          <cell r="D70" t="str">
            <v>개</v>
          </cell>
          <cell r="I70">
            <v>204.45</v>
          </cell>
          <cell r="J70">
            <v>204.45</v>
          </cell>
        </row>
        <row r="71">
          <cell r="A71" t="str">
            <v>설치용나사개</v>
          </cell>
          <cell r="B71" t="str">
            <v>설치용나사</v>
          </cell>
          <cell r="D71" t="str">
            <v>개</v>
          </cell>
          <cell r="I71">
            <v>31.54</v>
          </cell>
          <cell r="J71">
            <v>31.54</v>
          </cell>
        </row>
        <row r="72">
          <cell r="A72" t="str">
            <v>스트롱앙카개</v>
          </cell>
          <cell r="B72" t="str">
            <v>스트롱앙카</v>
          </cell>
          <cell r="D72" t="str">
            <v>개</v>
          </cell>
          <cell r="I72">
            <v>924.14</v>
          </cell>
          <cell r="J72">
            <v>924.14</v>
          </cell>
        </row>
        <row r="73">
          <cell r="A73" t="str">
            <v>앙카개</v>
          </cell>
          <cell r="B73" t="str">
            <v>앙카</v>
          </cell>
          <cell r="D73" t="str">
            <v>개</v>
          </cell>
          <cell r="I73">
            <v>221.98</v>
          </cell>
          <cell r="J73">
            <v>221.98</v>
          </cell>
        </row>
        <row r="74">
          <cell r="A74" t="str">
            <v>칼블럭개</v>
          </cell>
          <cell r="B74" t="str">
            <v>칼블럭</v>
          </cell>
          <cell r="D74" t="str">
            <v>개</v>
          </cell>
          <cell r="I74">
            <v>221.98</v>
          </cell>
          <cell r="J74">
            <v>221.98</v>
          </cell>
        </row>
        <row r="75">
          <cell r="A75" t="str">
            <v>평철개</v>
          </cell>
          <cell r="B75" t="str">
            <v>평철</v>
          </cell>
          <cell r="D75" t="str">
            <v>개</v>
          </cell>
          <cell r="I75">
            <v>63.08</v>
          </cell>
          <cell r="J75">
            <v>63.08</v>
          </cell>
        </row>
        <row r="76">
          <cell r="A76" t="str">
            <v>화약+핀개</v>
          </cell>
          <cell r="B76" t="str">
            <v>화약+핀</v>
          </cell>
          <cell r="D76" t="str">
            <v>개</v>
          </cell>
          <cell r="I76">
            <v>160.06</v>
          </cell>
          <cell r="J76">
            <v>160.06</v>
          </cell>
        </row>
        <row r="77">
          <cell r="A77" t="str">
            <v>크리센트204개</v>
          </cell>
          <cell r="B77" t="str">
            <v>크리센트204</v>
          </cell>
          <cell r="D77" t="str">
            <v>개</v>
          </cell>
          <cell r="I77">
            <v>2300</v>
          </cell>
          <cell r="J77">
            <v>2300</v>
          </cell>
        </row>
        <row r="78">
          <cell r="A78" t="str">
            <v>크리센트942개</v>
          </cell>
          <cell r="B78" t="str">
            <v>크리센트942</v>
          </cell>
          <cell r="D78" t="str">
            <v>개</v>
          </cell>
          <cell r="I78">
            <v>4050</v>
          </cell>
          <cell r="J78">
            <v>4050</v>
          </cell>
        </row>
        <row r="79">
          <cell r="A79" t="str">
            <v>BF-115-목m</v>
          </cell>
          <cell r="B79" t="str">
            <v>BF-115-목</v>
          </cell>
          <cell r="D79" t="str">
            <v>m</v>
          </cell>
          <cell r="I79">
            <v>3858.9100000000003</v>
          </cell>
          <cell r="J79">
            <v>3858.9100000000003</v>
          </cell>
        </row>
        <row r="80">
          <cell r="A80" t="str">
            <v>BF-115m</v>
          </cell>
          <cell r="B80" t="str">
            <v>BF-115</v>
          </cell>
          <cell r="D80" t="str">
            <v>m</v>
          </cell>
          <cell r="I80">
            <v>3176.4849899999999</v>
          </cell>
          <cell r="J80">
            <v>3176.4849899999999</v>
          </cell>
        </row>
        <row r="81">
          <cell r="A81" t="str">
            <v>BF-115WAJ-목m</v>
          </cell>
          <cell r="B81" t="str">
            <v>BF-115WAJ-목</v>
          </cell>
          <cell r="D81" t="str">
            <v>m</v>
          </cell>
          <cell r="I81">
            <v>6939.1080000000002</v>
          </cell>
          <cell r="J81">
            <v>6939.1080000000002</v>
          </cell>
        </row>
        <row r="82">
          <cell r="A82" t="str">
            <v>BF-115WAJm</v>
          </cell>
          <cell r="B82" t="str">
            <v>BF-115WAJ</v>
          </cell>
          <cell r="D82" t="str">
            <v>m</v>
          </cell>
          <cell r="I82">
            <v>5867.2191899999998</v>
          </cell>
          <cell r="J82">
            <v>5867.2191899999998</v>
          </cell>
        </row>
        <row r="83">
          <cell r="A83" t="str">
            <v>bf-150-목m</v>
          </cell>
          <cell r="B83" t="str">
            <v>bf-150-목</v>
          </cell>
          <cell r="D83" t="str">
            <v>m</v>
          </cell>
          <cell r="I83">
            <v>1169.81844</v>
          </cell>
          <cell r="J83">
            <v>1169.81844</v>
          </cell>
        </row>
        <row r="84">
          <cell r="A84" t="str">
            <v>bf-150m</v>
          </cell>
          <cell r="B84" t="str">
            <v>bf-150</v>
          </cell>
          <cell r="D84" t="str">
            <v>m</v>
          </cell>
          <cell r="I84">
            <v>707.08883000000003</v>
          </cell>
          <cell r="J84">
            <v>707.08883000000003</v>
          </cell>
        </row>
        <row r="85">
          <cell r="A85" t="str">
            <v>BF-184-목m</v>
          </cell>
          <cell r="B85" t="str">
            <v>BF-184-목</v>
          </cell>
          <cell r="D85" t="str">
            <v>m</v>
          </cell>
          <cell r="I85">
            <v>5263.148000000001</v>
          </cell>
          <cell r="J85">
            <v>5263.148000000001</v>
          </cell>
        </row>
        <row r="86">
          <cell r="A86" t="str">
            <v>BF-184m</v>
          </cell>
          <cell r="B86" t="str">
            <v>BF-184</v>
          </cell>
          <cell r="D86" t="str">
            <v>m</v>
          </cell>
          <cell r="I86">
            <v>4405.3061500000003</v>
          </cell>
          <cell r="J86">
            <v>4405.3061500000003</v>
          </cell>
        </row>
        <row r="87">
          <cell r="A87" t="str">
            <v>BF-200-목m</v>
          </cell>
          <cell r="B87" t="str">
            <v>BF-200-목</v>
          </cell>
          <cell r="D87" t="str">
            <v>m</v>
          </cell>
          <cell r="I87">
            <v>3689.9662800000001</v>
          </cell>
          <cell r="J87">
            <v>3689.9662800000001</v>
          </cell>
        </row>
        <row r="88">
          <cell r="A88" t="str">
            <v>BF-200B-목m</v>
          </cell>
          <cell r="B88" t="str">
            <v>BF-200B-목</v>
          </cell>
          <cell r="D88" t="str">
            <v>m</v>
          </cell>
          <cell r="I88">
            <v>4744.4258399999999</v>
          </cell>
          <cell r="J88">
            <v>4744.4258399999999</v>
          </cell>
        </row>
        <row r="89">
          <cell r="A89" t="str">
            <v>BF-200Bm</v>
          </cell>
          <cell r="B89" t="str">
            <v>BF-200B</v>
          </cell>
          <cell r="D89" t="str">
            <v>m</v>
          </cell>
          <cell r="I89">
            <v>4294.2187400000003</v>
          </cell>
          <cell r="J89">
            <v>4294.2187400000003</v>
          </cell>
        </row>
        <row r="90">
          <cell r="A90" t="str">
            <v>BF-200F-목m</v>
          </cell>
          <cell r="B90" t="str">
            <v>BF-200F-목</v>
          </cell>
          <cell r="D90" t="str">
            <v>m</v>
          </cell>
          <cell r="I90">
            <v>5815.0469299999995</v>
          </cell>
          <cell r="J90">
            <v>5815.0469299999995</v>
          </cell>
        </row>
        <row r="91">
          <cell r="A91" t="str">
            <v>BF-200Fm</v>
          </cell>
          <cell r="B91" t="str">
            <v>BF-200F</v>
          </cell>
          <cell r="D91" t="str">
            <v>m</v>
          </cell>
          <cell r="I91">
            <v>5364.8495600000006</v>
          </cell>
          <cell r="J91">
            <v>5364.8495600000006</v>
          </cell>
        </row>
        <row r="92">
          <cell r="A92" t="str">
            <v>BF-200m</v>
          </cell>
          <cell r="B92" t="str">
            <v>BF-200</v>
          </cell>
          <cell r="D92" t="str">
            <v>m</v>
          </cell>
          <cell r="I92">
            <v>3239.7494499999998</v>
          </cell>
          <cell r="J92">
            <v>3239.7494499999998</v>
          </cell>
        </row>
        <row r="93">
          <cell r="A93" t="str">
            <v>BF-225-목m</v>
          </cell>
          <cell r="B93" t="str">
            <v>BF-225-목</v>
          </cell>
          <cell r="D93" t="str">
            <v>m</v>
          </cell>
          <cell r="I93">
            <v>6939.1080000000002</v>
          </cell>
          <cell r="J93">
            <v>6939.1080000000002</v>
          </cell>
        </row>
        <row r="94">
          <cell r="A94" t="str">
            <v>BF-225m</v>
          </cell>
          <cell r="B94" t="str">
            <v>BF-225</v>
          </cell>
          <cell r="D94" t="str">
            <v>m</v>
          </cell>
          <cell r="I94">
            <v>5867.2191899999998</v>
          </cell>
          <cell r="J94">
            <v>5867.2191899999998</v>
          </cell>
        </row>
        <row r="95">
          <cell r="A95" t="str">
            <v>BF-96-목m</v>
          </cell>
          <cell r="B95" t="str">
            <v>BF-96-목</v>
          </cell>
          <cell r="D95" t="str">
            <v>m</v>
          </cell>
          <cell r="I95">
            <v>2977.172</v>
          </cell>
          <cell r="J95">
            <v>2977.172</v>
          </cell>
        </row>
        <row r="96">
          <cell r="A96" t="str">
            <v>BF-96m</v>
          </cell>
          <cell r="B96" t="str">
            <v>BF-96</v>
          </cell>
          <cell r="D96" t="str">
            <v>m</v>
          </cell>
          <cell r="I96">
            <v>2397.3552399999999</v>
          </cell>
          <cell r="J96">
            <v>2397.3552399999999</v>
          </cell>
        </row>
        <row r="97">
          <cell r="A97" t="str">
            <v>CB-100-목m</v>
          </cell>
          <cell r="B97" t="str">
            <v>CB-100-목</v>
          </cell>
          <cell r="D97" t="str">
            <v>m</v>
          </cell>
          <cell r="I97">
            <v>1020.1710399999999</v>
          </cell>
          <cell r="J97">
            <v>1020.1710399999999</v>
          </cell>
        </row>
        <row r="98">
          <cell r="A98" t="str">
            <v>CB-100m</v>
          </cell>
          <cell r="B98" t="str">
            <v>CB-100</v>
          </cell>
          <cell r="D98" t="str">
            <v>m</v>
          </cell>
          <cell r="I98">
            <v>436.64347999999995</v>
          </cell>
          <cell r="J98">
            <v>436.64347999999995</v>
          </cell>
        </row>
        <row r="99">
          <cell r="A99" t="str">
            <v>CI-107M-목m</v>
          </cell>
          <cell r="B99" t="str">
            <v>CI-107M-목</v>
          </cell>
          <cell r="D99" t="str">
            <v>m</v>
          </cell>
          <cell r="I99">
            <v>630.73752000000002</v>
          </cell>
          <cell r="J99">
            <v>630.73752000000002</v>
          </cell>
        </row>
        <row r="100">
          <cell r="A100" t="str">
            <v>CI-107Mm</v>
          </cell>
          <cell r="B100" t="str">
            <v>CI-107M</v>
          </cell>
          <cell r="D100" t="str">
            <v>m</v>
          </cell>
          <cell r="I100">
            <v>447.18106999999998</v>
          </cell>
          <cell r="J100">
            <v>447.18106999999998</v>
          </cell>
        </row>
        <row r="101">
          <cell r="A101" t="str">
            <v>CI-115-목m</v>
          </cell>
          <cell r="B101" t="str">
            <v>CI-115-목</v>
          </cell>
          <cell r="D101" t="str">
            <v>m</v>
          </cell>
          <cell r="I101">
            <v>822.0001299999999</v>
          </cell>
          <cell r="J101">
            <v>822.0001299999999</v>
          </cell>
        </row>
        <row r="102">
          <cell r="A102" t="str">
            <v>CI-115m</v>
          </cell>
          <cell r="B102" t="str">
            <v>CI-115</v>
          </cell>
          <cell r="D102" t="str">
            <v>m</v>
          </cell>
          <cell r="I102">
            <v>599.23177999999996</v>
          </cell>
          <cell r="J102">
            <v>599.23177999999996</v>
          </cell>
        </row>
        <row r="103">
          <cell r="A103" t="str">
            <v>CI-80-목m</v>
          </cell>
          <cell r="B103" t="str">
            <v>CI-80-목</v>
          </cell>
          <cell r="D103" t="str">
            <v>m</v>
          </cell>
          <cell r="I103">
            <v>715.79717999999991</v>
          </cell>
          <cell r="J103">
            <v>715.79717999999991</v>
          </cell>
        </row>
        <row r="104">
          <cell r="A104" t="str">
            <v>CI-80m</v>
          </cell>
          <cell r="B104" t="str">
            <v>CI-80</v>
          </cell>
          <cell r="D104" t="str">
            <v>m</v>
          </cell>
          <cell r="I104">
            <v>540.65717999999993</v>
          </cell>
          <cell r="J104">
            <v>540.65717999999993</v>
          </cell>
        </row>
        <row r="105">
          <cell r="A105" t="str">
            <v>FF-60N-목m</v>
          </cell>
          <cell r="B105" t="str">
            <v>FF-60N-목</v>
          </cell>
          <cell r="D105" t="str">
            <v>m</v>
          </cell>
          <cell r="I105">
            <v>3006.9710000000005</v>
          </cell>
          <cell r="J105">
            <v>3006.9710000000005</v>
          </cell>
        </row>
        <row r="106">
          <cell r="A106" t="str">
            <v>FF-60Nm</v>
          </cell>
          <cell r="B106" t="str">
            <v>FF-60N</v>
          </cell>
          <cell r="D106" t="str">
            <v>m</v>
          </cell>
          <cell r="I106">
            <v>2390.92371</v>
          </cell>
          <cell r="J106">
            <v>2390.92371</v>
          </cell>
        </row>
        <row r="107">
          <cell r="A107" t="str">
            <v>FM-115F-목m</v>
          </cell>
          <cell r="B107" t="str">
            <v>FM-115F-목</v>
          </cell>
          <cell r="D107" t="str">
            <v>m</v>
          </cell>
          <cell r="I107">
            <v>1320.1955899999998</v>
          </cell>
          <cell r="J107">
            <v>1320.1955899999998</v>
          </cell>
        </row>
        <row r="108">
          <cell r="A108" t="str">
            <v>FM-115Fm</v>
          </cell>
          <cell r="B108" t="str">
            <v>FM-115F</v>
          </cell>
          <cell r="D108" t="str">
            <v>m</v>
          </cell>
          <cell r="I108">
            <v>1149.9887000000001</v>
          </cell>
          <cell r="J108">
            <v>1149.9887000000001</v>
          </cell>
        </row>
        <row r="109">
          <cell r="A109" t="str">
            <v>FM-60N-목m</v>
          </cell>
          <cell r="B109" t="str">
            <v>FM-60N-목</v>
          </cell>
          <cell r="D109" t="str">
            <v>m</v>
          </cell>
          <cell r="I109">
            <v>2504.6780000000003</v>
          </cell>
          <cell r="J109">
            <v>2504.6780000000003</v>
          </cell>
        </row>
        <row r="110">
          <cell r="A110" t="str">
            <v>FM-60Nm</v>
          </cell>
          <cell r="B110" t="str">
            <v>FM-60N</v>
          </cell>
          <cell r="D110" t="str">
            <v>m</v>
          </cell>
          <cell r="I110">
            <v>2013.6916100000001</v>
          </cell>
          <cell r="J110">
            <v>2013.6916100000001</v>
          </cell>
        </row>
        <row r="111">
          <cell r="A111" t="str">
            <v>FM-90N-목m</v>
          </cell>
          <cell r="B111" t="str">
            <v>FM-90N-목</v>
          </cell>
          <cell r="D111" t="str">
            <v>m</v>
          </cell>
          <cell r="I111">
            <v>3445.3760000000002</v>
          </cell>
          <cell r="J111">
            <v>3445.3760000000002</v>
          </cell>
        </row>
        <row r="112">
          <cell r="A112" t="str">
            <v>FM-90Nm</v>
          </cell>
          <cell r="B112" t="str">
            <v>FM-90N</v>
          </cell>
          <cell r="D112" t="str">
            <v>m</v>
          </cell>
          <cell r="I112">
            <v>2597.3845799999999</v>
          </cell>
          <cell r="J112">
            <v>2597.3845799999999</v>
          </cell>
        </row>
        <row r="113">
          <cell r="A113" t="str">
            <v>GB-5m</v>
          </cell>
          <cell r="B113" t="str">
            <v>GB-5</v>
          </cell>
          <cell r="D113" t="str">
            <v>m</v>
          </cell>
          <cell r="I113">
            <v>294.39087999999998</v>
          </cell>
          <cell r="J113">
            <v>294.39087999999998</v>
          </cell>
        </row>
        <row r="114">
          <cell r="A114" t="str">
            <v>GB-60m</v>
          </cell>
          <cell r="B114" t="str">
            <v>GB-60</v>
          </cell>
          <cell r="D114" t="str">
            <v>m</v>
          </cell>
          <cell r="I114">
            <v>729.17592999999999</v>
          </cell>
          <cell r="J114">
            <v>729.17592999999999</v>
          </cell>
        </row>
        <row r="115">
          <cell r="A115" t="str">
            <v>GB-91Pm</v>
          </cell>
          <cell r="B115" t="str">
            <v>GB-91P</v>
          </cell>
          <cell r="D115" t="str">
            <v>m</v>
          </cell>
          <cell r="I115">
            <v>305.33713</v>
          </cell>
          <cell r="J115">
            <v>305.33713</v>
          </cell>
        </row>
        <row r="116">
          <cell r="A116" t="str">
            <v>GB-94m</v>
          </cell>
          <cell r="B116" t="str">
            <v>GB-94</v>
          </cell>
          <cell r="D116" t="str">
            <v>m</v>
          </cell>
          <cell r="I116">
            <v>316.29311000000001</v>
          </cell>
          <cell r="J116">
            <v>316.29311000000001</v>
          </cell>
        </row>
        <row r="117">
          <cell r="A117" t="str">
            <v>HP-75C-목m</v>
          </cell>
          <cell r="B117" t="str">
            <v>HP-75C-목</v>
          </cell>
          <cell r="D117" t="str">
            <v>m</v>
          </cell>
          <cell r="I117">
            <v>304.96739000000002</v>
          </cell>
          <cell r="J117">
            <v>304.96739000000002</v>
          </cell>
        </row>
        <row r="118">
          <cell r="A118" t="str">
            <v>HP-75Cm</v>
          </cell>
          <cell r="B118" t="str">
            <v>HP-75C</v>
          </cell>
          <cell r="D118" t="str">
            <v>m</v>
          </cell>
          <cell r="I118">
            <v>162.22828999999999</v>
          </cell>
          <cell r="J118">
            <v>162.22828999999999</v>
          </cell>
        </row>
        <row r="119">
          <cell r="A119" t="str">
            <v>JF-150-목m</v>
          </cell>
          <cell r="B119" t="str">
            <v>JF-150-목</v>
          </cell>
          <cell r="D119" t="str">
            <v>m</v>
          </cell>
          <cell r="I119">
            <v>2809.2570000000001</v>
          </cell>
          <cell r="J119">
            <v>2809.2570000000001</v>
          </cell>
        </row>
        <row r="120">
          <cell r="A120" t="str">
            <v>JF-150m</v>
          </cell>
          <cell r="B120" t="str">
            <v>JF-150</v>
          </cell>
          <cell r="D120" t="str">
            <v>m</v>
          </cell>
          <cell r="I120">
            <v>2328.8171200000002</v>
          </cell>
          <cell r="J120">
            <v>2328.8171200000002</v>
          </cell>
        </row>
        <row r="121">
          <cell r="A121" t="str">
            <v>MC-115-목m</v>
          </cell>
          <cell r="B121" t="str">
            <v>MC-115-목</v>
          </cell>
          <cell r="D121" t="str">
            <v>m</v>
          </cell>
          <cell r="I121">
            <v>879.20280000000002</v>
          </cell>
          <cell r="J121">
            <v>879.20280000000002</v>
          </cell>
        </row>
        <row r="122">
          <cell r="A122" t="str">
            <v>MC-115B-목m</v>
          </cell>
          <cell r="B122" t="str">
            <v>MC-115B-목</v>
          </cell>
          <cell r="D122" t="str">
            <v>m</v>
          </cell>
          <cell r="I122">
            <v>847.47326999999996</v>
          </cell>
          <cell r="J122">
            <v>847.47326999999996</v>
          </cell>
        </row>
        <row r="123">
          <cell r="A123" t="str">
            <v>MC-115Bm</v>
          </cell>
          <cell r="B123" t="str">
            <v>MC-115B</v>
          </cell>
          <cell r="D123" t="str">
            <v>m</v>
          </cell>
          <cell r="I123">
            <v>637.27607999999998</v>
          </cell>
          <cell r="J123">
            <v>637.27607999999998</v>
          </cell>
        </row>
        <row r="124">
          <cell r="A124" t="str">
            <v>MC-115m</v>
          </cell>
          <cell r="B124" t="str">
            <v>MC-115</v>
          </cell>
          <cell r="D124" t="str">
            <v>m</v>
          </cell>
          <cell r="I124">
            <v>557.00358000000006</v>
          </cell>
          <cell r="J124">
            <v>557.00358000000006</v>
          </cell>
        </row>
        <row r="125">
          <cell r="A125" t="str">
            <v>MC-80N-목m</v>
          </cell>
          <cell r="B125" t="str">
            <v>MC-80N-목</v>
          </cell>
          <cell r="D125" t="str">
            <v>m</v>
          </cell>
          <cell r="I125">
            <v>811.14144999999996</v>
          </cell>
          <cell r="J125">
            <v>811.14144999999996</v>
          </cell>
        </row>
        <row r="126">
          <cell r="A126" t="str">
            <v>MC-80Nm</v>
          </cell>
          <cell r="B126" t="str">
            <v>MC-80N</v>
          </cell>
          <cell r="D126" t="str">
            <v>m</v>
          </cell>
          <cell r="I126">
            <v>539.61607000000004</v>
          </cell>
          <cell r="J126">
            <v>539.61607000000004</v>
          </cell>
        </row>
        <row r="127">
          <cell r="A127" t="str">
            <v>MC-150m</v>
          </cell>
          <cell r="B127" t="str">
            <v>MC-150</v>
          </cell>
          <cell r="D127" t="str">
            <v>m</v>
          </cell>
          <cell r="I127">
            <v>1635.00974</v>
          </cell>
          <cell r="J127">
            <v>1635.00974</v>
          </cell>
        </row>
        <row r="128">
          <cell r="A128" t="str">
            <v>MC-150-목m</v>
          </cell>
          <cell r="B128" t="str">
            <v>MC-150-목</v>
          </cell>
          <cell r="D128" t="str">
            <v>m</v>
          </cell>
          <cell r="I128">
            <v>2097.7393499999998</v>
          </cell>
          <cell r="J128">
            <v>2097.7393499999998</v>
          </cell>
        </row>
        <row r="129">
          <cell r="A129" t="str">
            <v>MF-115m</v>
          </cell>
          <cell r="B129" t="str">
            <v>MF-115</v>
          </cell>
          <cell r="D129" t="str">
            <v>m</v>
          </cell>
          <cell r="I129">
            <v>1143.5279800000001</v>
          </cell>
          <cell r="J129">
            <v>1143.5279800000001</v>
          </cell>
        </row>
        <row r="130">
          <cell r="A130" t="str">
            <v>MF-123m</v>
          </cell>
          <cell r="B130" t="str">
            <v>MF-123</v>
          </cell>
          <cell r="D130" t="str">
            <v>m</v>
          </cell>
          <cell r="I130">
            <v>1311.43859</v>
          </cell>
          <cell r="J130">
            <v>1311.43859</v>
          </cell>
        </row>
        <row r="131">
          <cell r="A131" t="str">
            <v>SF-115-목m</v>
          </cell>
          <cell r="B131" t="str">
            <v>SF-115-목</v>
          </cell>
          <cell r="D131" t="str">
            <v>m</v>
          </cell>
          <cell r="I131">
            <v>2232.0430000000001</v>
          </cell>
          <cell r="J131">
            <v>2232.0430000000001</v>
          </cell>
        </row>
        <row r="132">
          <cell r="A132" t="str">
            <v>SF-115B-목m</v>
          </cell>
          <cell r="B132" t="str">
            <v>SF-115B-목</v>
          </cell>
          <cell r="D132" t="str">
            <v>m</v>
          </cell>
          <cell r="I132">
            <v>3141.9960000000005</v>
          </cell>
          <cell r="J132">
            <v>3141.9960000000005</v>
          </cell>
        </row>
        <row r="133">
          <cell r="A133" t="str">
            <v>SF-115Bm</v>
          </cell>
          <cell r="B133" t="str">
            <v>SF-115B</v>
          </cell>
          <cell r="D133" t="str">
            <v>m</v>
          </cell>
          <cell r="I133">
            <v>2513.01575</v>
          </cell>
          <cell r="J133">
            <v>2513.01575</v>
          </cell>
        </row>
        <row r="134">
          <cell r="A134" t="str">
            <v>SF-115G-목m</v>
          </cell>
          <cell r="B134" t="str">
            <v>SF-115G-목</v>
          </cell>
          <cell r="D134" t="str">
            <v>m</v>
          </cell>
          <cell r="I134">
            <v>2520.9139999999998</v>
          </cell>
          <cell r="J134">
            <v>2520.9139999999998</v>
          </cell>
        </row>
        <row r="135">
          <cell r="A135" t="str">
            <v>SF-115Gm</v>
          </cell>
          <cell r="B135" t="str">
            <v>SF-115G</v>
          </cell>
          <cell r="D135" t="str">
            <v>m</v>
          </cell>
          <cell r="I135">
            <v>2186.8110000000001</v>
          </cell>
          <cell r="J135">
            <v>2186.8110000000001</v>
          </cell>
        </row>
        <row r="136">
          <cell r="A136" t="str">
            <v>SF-115m</v>
          </cell>
          <cell r="B136" t="str">
            <v>SF-115</v>
          </cell>
          <cell r="D136" t="str">
            <v>m</v>
          </cell>
          <cell r="I136">
            <v>1698.2644700000001</v>
          </cell>
          <cell r="J136">
            <v>1698.2644700000001</v>
          </cell>
        </row>
        <row r="137">
          <cell r="A137" t="str">
            <v>SF-150-목m</v>
          </cell>
          <cell r="B137" t="str">
            <v>SF-150-목</v>
          </cell>
          <cell r="D137" t="str">
            <v>m</v>
          </cell>
          <cell r="I137">
            <v>2203.18336</v>
          </cell>
          <cell r="J137">
            <v>2203.18336</v>
          </cell>
        </row>
        <row r="138">
          <cell r="A138" t="str">
            <v>SF-150m</v>
          </cell>
          <cell r="B138" t="str">
            <v>SF-150</v>
          </cell>
          <cell r="D138" t="str">
            <v>m</v>
          </cell>
          <cell r="I138">
            <v>1740.4440199999999</v>
          </cell>
          <cell r="J138">
            <v>1740.4440199999999</v>
          </cell>
        </row>
        <row r="139">
          <cell r="A139" t="str">
            <v>SF-80N-목m</v>
          </cell>
          <cell r="B139" t="str">
            <v>SF-80N-목</v>
          </cell>
          <cell r="D139" t="str">
            <v>m</v>
          </cell>
          <cell r="I139">
            <v>1683.4069999999999</v>
          </cell>
          <cell r="J139">
            <v>1683.4069999999999</v>
          </cell>
        </row>
        <row r="140">
          <cell r="A140" t="str">
            <v>SF-80Nm</v>
          </cell>
          <cell r="B140" t="str">
            <v>SF-80N</v>
          </cell>
          <cell r="D140" t="str">
            <v>m</v>
          </cell>
          <cell r="I140">
            <v>1246.84112</v>
          </cell>
          <cell r="J140">
            <v>1246.84112</v>
          </cell>
        </row>
        <row r="141">
          <cell r="A141" t="str">
            <v>SS-115A-목m</v>
          </cell>
          <cell r="B141" t="str">
            <v>SS-115A-목</v>
          </cell>
          <cell r="D141" t="str">
            <v>m</v>
          </cell>
          <cell r="I141">
            <v>4786.3037599999998</v>
          </cell>
          <cell r="J141">
            <v>4786.3037599999998</v>
          </cell>
        </row>
        <row r="142">
          <cell r="A142" t="str">
            <v>SS-115Am</v>
          </cell>
          <cell r="B142" t="str">
            <v>SS-115A</v>
          </cell>
          <cell r="D142" t="str">
            <v>m</v>
          </cell>
          <cell r="I142">
            <v>4522.7472499999994</v>
          </cell>
          <cell r="J142">
            <v>4522.7472499999994</v>
          </cell>
        </row>
        <row r="143">
          <cell r="A143" t="str">
            <v>5.6×12 롤스크린set</v>
          </cell>
          <cell r="B143" t="str">
            <v>방충망</v>
          </cell>
          <cell r="C143" t="str">
            <v>5.6×12 롤스크린</v>
          </cell>
          <cell r="D143" t="str">
            <v>set</v>
          </cell>
          <cell r="I143">
            <v>54042.63</v>
          </cell>
          <cell r="J143">
            <v>54042.63</v>
          </cell>
        </row>
        <row r="144">
          <cell r="A144" t="str">
            <v>MFF-115B개</v>
          </cell>
          <cell r="B144" t="str">
            <v>MFF-115B</v>
          </cell>
          <cell r="D144" t="str">
            <v>개</v>
          </cell>
          <cell r="I144">
            <v>71.290000000000006</v>
          </cell>
          <cell r="J144">
            <v>71.290000000000006</v>
          </cell>
        </row>
        <row r="145">
          <cell r="A145" t="str">
            <v>PE CAP개</v>
          </cell>
          <cell r="B145" t="str">
            <v>PE CAP</v>
          </cell>
          <cell r="D145" t="str">
            <v>개</v>
          </cell>
          <cell r="I145">
            <v>13.79</v>
          </cell>
          <cell r="J145">
            <v>13.79</v>
          </cell>
        </row>
        <row r="146">
          <cell r="A146" t="str">
            <v>Scrapkg</v>
          </cell>
          <cell r="B146" t="str">
            <v>Scrap</v>
          </cell>
          <cell r="D146" t="str">
            <v>kg</v>
          </cell>
          <cell r="I146">
            <v>1385.56</v>
          </cell>
          <cell r="J146">
            <v>1385.56</v>
          </cell>
        </row>
        <row r="147">
          <cell r="A147" t="str">
            <v>설치용 환기구(돌출형)m</v>
          </cell>
          <cell r="B147" t="str">
            <v>설치용 환기구(돌출형)</v>
          </cell>
          <cell r="D147" t="str">
            <v>m</v>
          </cell>
          <cell r="I147">
            <v>40000</v>
          </cell>
          <cell r="J147">
            <v>40000</v>
          </cell>
        </row>
        <row r="148">
          <cell r="A148" t="str">
            <v>설치용 환기구(비돌출형)m</v>
          </cell>
          <cell r="B148" t="str">
            <v>설치용 환기구(비돌출형)</v>
          </cell>
          <cell r="D148" t="str">
            <v>m</v>
          </cell>
          <cell r="I148">
            <v>40000</v>
          </cell>
          <cell r="J148">
            <v>40000</v>
          </cell>
        </row>
        <row r="149">
          <cell r="A149" t="str">
            <v>BF-115RBm</v>
          </cell>
          <cell r="B149" t="str">
            <v>BF-115RB</v>
          </cell>
          <cell r="D149" t="str">
            <v>m</v>
          </cell>
          <cell r="I149">
            <v>7759.02</v>
          </cell>
          <cell r="J149">
            <v>7759.02</v>
          </cell>
        </row>
        <row r="150">
          <cell r="A150" t="str">
            <v>BF-245RBm</v>
          </cell>
          <cell r="B150" t="str">
            <v>BF-245RB</v>
          </cell>
          <cell r="D150" t="str">
            <v>m</v>
          </cell>
          <cell r="I150">
            <v>16494.939999999999</v>
          </cell>
          <cell r="J150">
            <v>16494.939999999999</v>
          </cell>
        </row>
        <row r="151">
          <cell r="A151" t="str">
            <v>BF-130RB(보)m</v>
          </cell>
          <cell r="B151" t="str">
            <v>BF-130RB(보)</v>
          </cell>
          <cell r="D151" t="str">
            <v>m</v>
          </cell>
          <cell r="I151">
            <v>1479.94</v>
          </cell>
          <cell r="J151">
            <v>1479.94</v>
          </cell>
        </row>
        <row r="152">
          <cell r="A152" t="str">
            <v>BF-115RB-목m</v>
          </cell>
          <cell r="B152" t="str">
            <v>BF-115RB-목</v>
          </cell>
          <cell r="D152" t="str">
            <v>m</v>
          </cell>
          <cell r="I152">
            <v>9634.9220000000005</v>
          </cell>
          <cell r="J152">
            <v>9634.9220000000005</v>
          </cell>
        </row>
        <row r="153">
          <cell r="A153" t="str">
            <v>BF-245RB-목m</v>
          </cell>
          <cell r="B153" t="str">
            <v>BF-245RB-목</v>
          </cell>
          <cell r="D153" t="str">
            <v>m</v>
          </cell>
          <cell r="I153">
            <v>23650.000000000004</v>
          </cell>
          <cell r="J153">
            <v>23650.000000000004</v>
          </cell>
        </row>
        <row r="154">
          <cell r="A154" t="str">
            <v>T철물개</v>
          </cell>
          <cell r="B154" t="str">
            <v>T철물</v>
          </cell>
          <cell r="D154" t="str">
            <v>개</v>
          </cell>
          <cell r="I154">
            <v>4050</v>
          </cell>
          <cell r="J154">
            <v>4050</v>
          </cell>
        </row>
        <row r="155">
          <cell r="A155" t="str">
            <v>방범용㎡</v>
          </cell>
          <cell r="B155" t="str">
            <v>방범용</v>
          </cell>
          <cell r="D155" t="str">
            <v>㎡</v>
          </cell>
          <cell r="I155">
            <v>111400</v>
          </cell>
          <cell r="J155">
            <v>111400</v>
          </cell>
        </row>
        <row r="156">
          <cell r="A156" t="str">
            <v>AL(Φ0.24, 18×16메쉬)㎡</v>
          </cell>
          <cell r="B156" t="str">
            <v>AL(Φ0.24, 18×16메쉬)</v>
          </cell>
          <cell r="D156" t="str">
            <v>㎡</v>
          </cell>
          <cell r="H156">
            <v>4888</v>
          </cell>
          <cell r="I156">
            <v>4888</v>
          </cell>
          <cell r="J156">
            <v>4888</v>
          </cell>
        </row>
        <row r="157">
          <cell r="A157" t="str">
            <v>ST(Φ0.23, 18메쉬)㎡</v>
          </cell>
          <cell r="B157" t="str">
            <v>ST(Φ0.23, 18메쉬)</v>
          </cell>
          <cell r="D157" t="str">
            <v>㎡</v>
          </cell>
          <cell r="H157">
            <v>11546</v>
          </cell>
          <cell r="I157">
            <v>11546</v>
          </cell>
          <cell r="J157">
            <v>11546</v>
          </cell>
        </row>
        <row r="158">
          <cell r="A158" t="str">
            <v>방충망set</v>
          </cell>
          <cell r="B158" t="str">
            <v>방충망</v>
          </cell>
          <cell r="C158" t="str">
            <v>5.6×12 롤스크린</v>
          </cell>
          <cell r="D158" t="str">
            <v>set</v>
          </cell>
          <cell r="I158">
            <v>54042.63</v>
          </cell>
          <cell r="J158">
            <v>54042.63</v>
          </cell>
        </row>
        <row r="159">
          <cell r="A159" t="str">
            <v>일반손잡이조</v>
          </cell>
          <cell r="B159" t="str">
            <v>일반손잡이</v>
          </cell>
          <cell r="D159" t="str">
            <v>조</v>
          </cell>
          <cell r="I159">
            <v>4050</v>
          </cell>
          <cell r="J159">
            <v>4050</v>
          </cell>
        </row>
        <row r="160">
          <cell r="A160" t="str">
            <v>자동잠김손잡이조</v>
          </cell>
          <cell r="B160" t="str">
            <v>자동잠김손잡이</v>
          </cell>
          <cell r="D160" t="str">
            <v>조</v>
          </cell>
          <cell r="I160">
            <v>23650</v>
          </cell>
          <cell r="J160">
            <v>23650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요망"/>
      <sheetName val="미서기문(2011년 대 2010년)"/>
      <sheetName val="미서기창(2011년 대 2010년)"/>
      <sheetName val="미서기문(2011년 대 2003년)"/>
      <sheetName val="미서기창(2011년 대 2003년)"/>
      <sheetName val="단가리스트"/>
      <sheetName val="비교(증감)"/>
      <sheetName val="비교표"/>
      <sheetName val="매뉴얼"/>
      <sheetName val="총괄집계표"/>
      <sheetName val="구성"/>
      <sheetName val="총목록"/>
      <sheetName val="직재틀"/>
      <sheetName val="직노"/>
      <sheetName val="설치산출"/>
      <sheetName val="경산"/>
      <sheetName val="자재"/>
      <sheetName val="구분자"/>
      <sheetName val="단가표"/>
      <sheetName val="업뎃"/>
      <sheetName val="그림"/>
      <sheetName val="그림2"/>
      <sheetName val="Sheet1"/>
      <sheetName val="단가비교표"/>
      <sheetName val="2004년 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9">
          <cell r="C9" t="str">
            <v>목무늬</v>
          </cell>
        </row>
        <row r="25">
          <cell r="O25" t="str">
            <v>단창(W)</v>
          </cell>
        </row>
        <row r="26">
          <cell r="O26" t="str">
            <v>이중창(W)</v>
          </cell>
        </row>
        <row r="27">
          <cell r="O27" t="str">
            <v>미서기문(DP)</v>
          </cell>
        </row>
        <row r="28">
          <cell r="O28" t="str">
            <v>공틀일체형 미서기문(DP)</v>
          </cell>
        </row>
        <row r="29">
          <cell r="O29" t="str">
            <v>복층단창(W)</v>
          </cell>
        </row>
        <row r="30">
          <cell r="O30" t="str">
            <v>발코니외부창호(BP)</v>
          </cell>
        </row>
        <row r="31">
          <cell r="O31" t="str">
            <v>확장형발코니외부창호(BPW)</v>
          </cell>
        </row>
        <row r="32">
          <cell r="O32" t="str">
            <v>특수창</v>
          </cell>
        </row>
        <row r="35">
          <cell r="O35" t="str">
            <v>2짝 대칭</v>
          </cell>
        </row>
        <row r="36">
          <cell r="O36" t="str">
            <v>2짝 비대칭</v>
          </cell>
        </row>
        <row r="37">
          <cell r="O37" t="str">
            <v>3짝 비대칭</v>
          </cell>
        </row>
        <row r="39">
          <cell r="O39" t="str">
            <v>2짝 대칭</v>
          </cell>
        </row>
        <row r="40">
          <cell r="O40" t="str">
            <v>3짝 비대칭</v>
          </cell>
        </row>
        <row r="41">
          <cell r="O41" t="str">
            <v>4짝 대칭</v>
          </cell>
        </row>
        <row r="43">
          <cell r="O43" t="str">
            <v>프로젝트창(F/P)</v>
          </cell>
        </row>
        <row r="44">
          <cell r="O44" t="str">
            <v>프로젝트창(P)</v>
          </cell>
        </row>
        <row r="45">
          <cell r="O45" t="str">
            <v>여닫이창</v>
          </cell>
        </row>
        <row r="46">
          <cell r="O46" t="str">
            <v>고정창</v>
          </cell>
        </row>
        <row r="47">
          <cell r="O47" t="str">
            <v>고정&amp;미서기창</v>
          </cell>
        </row>
        <row r="48">
          <cell r="O48" t="str">
            <v>공틀</v>
          </cell>
        </row>
      </sheetData>
      <sheetData sheetId="10">
        <row r="5">
          <cell r="O5">
            <v>7</v>
          </cell>
          <cell r="Q5">
            <v>14</v>
          </cell>
        </row>
      </sheetData>
      <sheetData sheetId="11" refreshError="1"/>
      <sheetData sheetId="12" refreshError="1"/>
      <sheetData sheetId="13" refreshError="1"/>
      <sheetData sheetId="14">
        <row r="9">
          <cell r="CF9" t="str">
            <v>12×10/W</v>
          </cell>
          <cell r="CG9">
            <v>8</v>
          </cell>
          <cell r="CH9">
            <v>0</v>
          </cell>
          <cell r="CI9">
            <v>8</v>
          </cell>
          <cell r="CJ9">
            <v>24</v>
          </cell>
          <cell r="CK9">
            <v>0</v>
          </cell>
        </row>
        <row r="10">
          <cell r="CF10" t="str">
            <v>12×4/W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6</v>
          </cell>
        </row>
        <row r="11">
          <cell r="CF11" t="str">
            <v>12×6/W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6</v>
          </cell>
        </row>
        <row r="12">
          <cell r="CF12" t="str">
            <v>12×9/W</v>
          </cell>
          <cell r="CG12">
            <v>8</v>
          </cell>
          <cell r="CH12">
            <v>0</v>
          </cell>
          <cell r="CI12">
            <v>8</v>
          </cell>
          <cell r="CJ12">
            <v>24</v>
          </cell>
          <cell r="CK12">
            <v>0</v>
          </cell>
        </row>
        <row r="13">
          <cell r="CF13" t="str">
            <v>15×10/W</v>
          </cell>
          <cell r="CG13">
            <v>10</v>
          </cell>
          <cell r="CH13">
            <v>0</v>
          </cell>
          <cell r="CI13">
            <v>10</v>
          </cell>
          <cell r="CJ13">
            <v>30</v>
          </cell>
          <cell r="CK13">
            <v>0</v>
          </cell>
        </row>
        <row r="14">
          <cell r="CF14" t="str">
            <v>15×12/W</v>
          </cell>
          <cell r="CG14">
            <v>10</v>
          </cell>
          <cell r="CH14">
            <v>0</v>
          </cell>
          <cell r="CI14">
            <v>10</v>
          </cell>
          <cell r="CJ14">
            <v>30</v>
          </cell>
          <cell r="CK14">
            <v>0</v>
          </cell>
        </row>
        <row r="15">
          <cell r="CF15" t="str">
            <v>15×13/W</v>
          </cell>
          <cell r="CG15">
            <v>12</v>
          </cell>
          <cell r="CH15">
            <v>0</v>
          </cell>
          <cell r="CI15">
            <v>12</v>
          </cell>
          <cell r="CJ15">
            <v>36</v>
          </cell>
          <cell r="CK15">
            <v>0</v>
          </cell>
        </row>
        <row r="16">
          <cell r="CF16" t="str">
            <v>15×16/W</v>
          </cell>
          <cell r="CG16">
            <v>14</v>
          </cell>
          <cell r="CH16">
            <v>0</v>
          </cell>
          <cell r="CI16">
            <v>14</v>
          </cell>
          <cell r="CJ16">
            <v>42</v>
          </cell>
          <cell r="CK16">
            <v>0</v>
          </cell>
        </row>
        <row r="17">
          <cell r="CF17" t="str">
            <v>15×18/W</v>
          </cell>
          <cell r="CG17">
            <v>11</v>
          </cell>
          <cell r="CH17">
            <v>0</v>
          </cell>
          <cell r="CI17">
            <v>11</v>
          </cell>
          <cell r="CJ17">
            <v>33</v>
          </cell>
          <cell r="CK17">
            <v>3</v>
          </cell>
        </row>
        <row r="18">
          <cell r="CF18" t="str">
            <v>15×21/DP</v>
          </cell>
          <cell r="CG18">
            <v>3</v>
          </cell>
          <cell r="CH18">
            <v>10</v>
          </cell>
          <cell r="CI18">
            <v>23</v>
          </cell>
          <cell r="CJ18">
            <v>39</v>
          </cell>
          <cell r="CK18">
            <v>10</v>
          </cell>
        </row>
        <row r="19">
          <cell r="CF19" t="str">
            <v>15×22/DP</v>
          </cell>
          <cell r="CG19">
            <v>3</v>
          </cell>
          <cell r="CH19">
            <v>10</v>
          </cell>
          <cell r="CI19">
            <v>23</v>
          </cell>
          <cell r="CJ19">
            <v>39</v>
          </cell>
          <cell r="CK19">
            <v>10</v>
          </cell>
        </row>
        <row r="20">
          <cell r="CF20" t="str">
            <v>15×24/DP</v>
          </cell>
          <cell r="CG20">
            <v>0</v>
          </cell>
          <cell r="CH20">
            <v>10</v>
          </cell>
          <cell r="CI20">
            <v>20</v>
          </cell>
          <cell r="CJ20">
            <v>30</v>
          </cell>
          <cell r="CK20">
            <v>13</v>
          </cell>
        </row>
        <row r="21">
          <cell r="CF21" t="str">
            <v>15×4/W</v>
          </cell>
          <cell r="CG21">
            <v>12</v>
          </cell>
          <cell r="CH21">
            <v>0</v>
          </cell>
          <cell r="CI21">
            <v>12</v>
          </cell>
          <cell r="CJ21">
            <v>36</v>
          </cell>
          <cell r="CK21">
            <v>0</v>
          </cell>
        </row>
        <row r="22">
          <cell r="CF22" t="str">
            <v>15×6/W</v>
          </cell>
          <cell r="CG22">
            <v>8</v>
          </cell>
          <cell r="CH22">
            <v>0</v>
          </cell>
          <cell r="CI22">
            <v>8</v>
          </cell>
          <cell r="CJ22">
            <v>24</v>
          </cell>
          <cell r="CK22">
            <v>0</v>
          </cell>
        </row>
        <row r="23">
          <cell r="CF23" t="str">
            <v>15×6/W</v>
          </cell>
          <cell r="CG23">
            <v>8</v>
          </cell>
          <cell r="CH23">
            <v>0</v>
          </cell>
          <cell r="CI23">
            <v>8</v>
          </cell>
          <cell r="CJ23">
            <v>24</v>
          </cell>
          <cell r="CK23">
            <v>0</v>
          </cell>
        </row>
        <row r="24">
          <cell r="CF24" t="str">
            <v>15×9/W</v>
          </cell>
          <cell r="CG24">
            <v>10</v>
          </cell>
          <cell r="CH24">
            <v>0</v>
          </cell>
          <cell r="CI24">
            <v>10</v>
          </cell>
          <cell r="CJ24">
            <v>30</v>
          </cell>
          <cell r="CK24">
            <v>0</v>
          </cell>
        </row>
        <row r="25">
          <cell r="CF25" t="str">
            <v>16×22/DP</v>
          </cell>
          <cell r="CG25">
            <v>4</v>
          </cell>
          <cell r="CH25">
            <v>12</v>
          </cell>
          <cell r="CI25">
            <v>28</v>
          </cell>
          <cell r="CJ25">
            <v>48</v>
          </cell>
          <cell r="CK25">
            <v>10</v>
          </cell>
        </row>
        <row r="26">
          <cell r="CF26" t="str">
            <v>16×24/DP</v>
          </cell>
          <cell r="CG26">
            <v>0</v>
          </cell>
          <cell r="CH26">
            <v>12</v>
          </cell>
          <cell r="CI26">
            <v>24</v>
          </cell>
          <cell r="CJ26">
            <v>36</v>
          </cell>
          <cell r="CK26">
            <v>14</v>
          </cell>
        </row>
        <row r="27">
          <cell r="CF27" t="str">
            <v>18×12/W</v>
          </cell>
          <cell r="CG27">
            <v>12</v>
          </cell>
          <cell r="CH27">
            <v>0</v>
          </cell>
          <cell r="CI27">
            <v>12</v>
          </cell>
          <cell r="CJ27">
            <v>36</v>
          </cell>
          <cell r="CK27">
            <v>0</v>
          </cell>
        </row>
        <row r="28">
          <cell r="CF28" t="str">
            <v>18×13/W</v>
          </cell>
          <cell r="CG28">
            <v>14</v>
          </cell>
          <cell r="CH28">
            <v>0</v>
          </cell>
          <cell r="CI28">
            <v>14</v>
          </cell>
          <cell r="CJ28">
            <v>42</v>
          </cell>
          <cell r="CK28">
            <v>0</v>
          </cell>
        </row>
        <row r="29">
          <cell r="CF29" t="str">
            <v>18×16/W</v>
          </cell>
          <cell r="CG29">
            <v>16</v>
          </cell>
          <cell r="CH29">
            <v>0</v>
          </cell>
          <cell r="CI29">
            <v>16</v>
          </cell>
          <cell r="CJ29">
            <v>48</v>
          </cell>
          <cell r="CK29">
            <v>0</v>
          </cell>
        </row>
        <row r="30">
          <cell r="CF30" t="str">
            <v>18×18/DP</v>
          </cell>
          <cell r="CG30">
            <v>4</v>
          </cell>
          <cell r="CH30">
            <v>12</v>
          </cell>
          <cell r="CI30">
            <v>28</v>
          </cell>
          <cell r="CJ30">
            <v>48</v>
          </cell>
          <cell r="CK30">
            <v>8</v>
          </cell>
        </row>
        <row r="31">
          <cell r="CF31" t="str">
            <v>18×18/W</v>
          </cell>
          <cell r="CG31">
            <v>12</v>
          </cell>
          <cell r="CH31">
            <v>0</v>
          </cell>
          <cell r="CI31">
            <v>12</v>
          </cell>
          <cell r="CJ31">
            <v>36</v>
          </cell>
          <cell r="CK31">
            <v>4</v>
          </cell>
        </row>
        <row r="32">
          <cell r="CF32" t="str">
            <v>18×22/DP</v>
          </cell>
          <cell r="CG32">
            <v>4</v>
          </cell>
          <cell r="CH32">
            <v>12</v>
          </cell>
          <cell r="CI32">
            <v>28</v>
          </cell>
          <cell r="CJ32">
            <v>48</v>
          </cell>
          <cell r="CK32">
            <v>10</v>
          </cell>
        </row>
        <row r="33">
          <cell r="CF33" t="str">
            <v>18×24/DP</v>
          </cell>
          <cell r="CG33">
            <v>0</v>
          </cell>
          <cell r="CH33">
            <v>12</v>
          </cell>
          <cell r="CI33">
            <v>24</v>
          </cell>
          <cell r="CJ33">
            <v>36</v>
          </cell>
          <cell r="CK33">
            <v>14</v>
          </cell>
        </row>
        <row r="34">
          <cell r="CF34" t="str">
            <v>21×12/W</v>
          </cell>
          <cell r="CG34">
            <v>14</v>
          </cell>
          <cell r="CH34">
            <v>0</v>
          </cell>
          <cell r="CI34">
            <v>14</v>
          </cell>
          <cell r="CJ34">
            <v>42</v>
          </cell>
          <cell r="CK34">
            <v>0</v>
          </cell>
        </row>
        <row r="35">
          <cell r="CF35" t="str">
            <v>21×13/W</v>
          </cell>
          <cell r="CG35">
            <v>16</v>
          </cell>
          <cell r="CH35">
            <v>0</v>
          </cell>
          <cell r="CI35">
            <v>16</v>
          </cell>
          <cell r="CJ35">
            <v>48</v>
          </cell>
          <cell r="CK35">
            <v>0</v>
          </cell>
        </row>
        <row r="36">
          <cell r="CF36" t="str">
            <v>21×16/W</v>
          </cell>
          <cell r="CG36">
            <v>18</v>
          </cell>
          <cell r="CH36">
            <v>0</v>
          </cell>
          <cell r="CI36">
            <v>18</v>
          </cell>
          <cell r="CJ36">
            <v>54</v>
          </cell>
          <cell r="CK36">
            <v>0</v>
          </cell>
        </row>
        <row r="37">
          <cell r="CF37" t="str">
            <v>21×18/W</v>
          </cell>
          <cell r="CG37">
            <v>13</v>
          </cell>
          <cell r="CH37">
            <v>0</v>
          </cell>
          <cell r="CI37">
            <v>13</v>
          </cell>
          <cell r="CJ37">
            <v>39</v>
          </cell>
          <cell r="CK37">
            <v>5</v>
          </cell>
        </row>
        <row r="38">
          <cell r="CF38" t="str">
            <v>21×22/DP</v>
          </cell>
          <cell r="CG38">
            <v>10</v>
          </cell>
          <cell r="CH38">
            <v>14</v>
          </cell>
          <cell r="CI38">
            <v>38</v>
          </cell>
          <cell r="CJ38">
            <v>72</v>
          </cell>
          <cell r="CK38">
            <v>5</v>
          </cell>
        </row>
        <row r="39">
          <cell r="CF39" t="str">
            <v>21×24/DP</v>
          </cell>
          <cell r="CG39">
            <v>5</v>
          </cell>
          <cell r="CH39">
            <v>14</v>
          </cell>
          <cell r="CI39">
            <v>33</v>
          </cell>
          <cell r="CJ39">
            <v>57</v>
          </cell>
          <cell r="CK39">
            <v>10</v>
          </cell>
        </row>
        <row r="40">
          <cell r="CF40" t="str">
            <v>24×16/W</v>
          </cell>
          <cell r="CG40">
            <v>18</v>
          </cell>
          <cell r="CH40">
            <v>0</v>
          </cell>
          <cell r="CI40">
            <v>18</v>
          </cell>
          <cell r="CJ40">
            <v>54</v>
          </cell>
          <cell r="CK40">
            <v>0</v>
          </cell>
        </row>
        <row r="41">
          <cell r="CF41" t="str">
            <v>24×18/W</v>
          </cell>
          <cell r="CG41">
            <v>13</v>
          </cell>
          <cell r="CH41">
            <v>0</v>
          </cell>
          <cell r="CI41">
            <v>13</v>
          </cell>
          <cell r="CJ41">
            <v>39</v>
          </cell>
          <cell r="CK41">
            <v>5</v>
          </cell>
        </row>
        <row r="42">
          <cell r="CF42" t="str">
            <v>24×18/W</v>
          </cell>
          <cell r="CG42">
            <v>13</v>
          </cell>
          <cell r="CH42">
            <v>0</v>
          </cell>
          <cell r="CI42">
            <v>13</v>
          </cell>
          <cell r="CJ42">
            <v>39</v>
          </cell>
          <cell r="CK42">
            <v>5</v>
          </cell>
        </row>
        <row r="43">
          <cell r="CF43" t="str">
            <v>24×22/DP</v>
          </cell>
          <cell r="CG43">
            <v>10</v>
          </cell>
          <cell r="CH43">
            <v>16</v>
          </cell>
          <cell r="CI43">
            <v>42</v>
          </cell>
          <cell r="CJ43">
            <v>78</v>
          </cell>
          <cell r="CK43">
            <v>5</v>
          </cell>
        </row>
        <row r="44">
          <cell r="CF44" t="str">
            <v>24×24/DP</v>
          </cell>
          <cell r="CG44">
            <v>5</v>
          </cell>
          <cell r="CH44">
            <v>16</v>
          </cell>
          <cell r="CI44">
            <v>37</v>
          </cell>
          <cell r="CJ44">
            <v>63</v>
          </cell>
          <cell r="CK44">
            <v>10</v>
          </cell>
        </row>
        <row r="45">
          <cell r="CF45" t="str">
            <v>27×16/W</v>
          </cell>
          <cell r="CG45">
            <v>20</v>
          </cell>
          <cell r="CH45">
            <v>0</v>
          </cell>
          <cell r="CI45">
            <v>20</v>
          </cell>
          <cell r="CJ45">
            <v>60</v>
          </cell>
          <cell r="CK45">
            <v>0</v>
          </cell>
        </row>
        <row r="46">
          <cell r="CF46" t="str">
            <v>27×16/W</v>
          </cell>
          <cell r="CG46">
            <v>20</v>
          </cell>
          <cell r="CH46">
            <v>0</v>
          </cell>
          <cell r="CI46">
            <v>20</v>
          </cell>
          <cell r="CJ46">
            <v>60</v>
          </cell>
          <cell r="CK46">
            <v>0</v>
          </cell>
        </row>
        <row r="47">
          <cell r="CF47" t="str">
            <v>27×18/W</v>
          </cell>
          <cell r="CG47">
            <v>14</v>
          </cell>
          <cell r="CH47">
            <v>0</v>
          </cell>
          <cell r="CI47">
            <v>14</v>
          </cell>
          <cell r="CJ47">
            <v>42</v>
          </cell>
          <cell r="CK47">
            <v>6</v>
          </cell>
        </row>
        <row r="48">
          <cell r="CF48" t="str">
            <v>27×18/W</v>
          </cell>
          <cell r="CG48">
            <v>14</v>
          </cell>
          <cell r="CH48">
            <v>0</v>
          </cell>
          <cell r="CI48">
            <v>14</v>
          </cell>
          <cell r="CJ48">
            <v>42</v>
          </cell>
          <cell r="CK48">
            <v>6</v>
          </cell>
        </row>
        <row r="49">
          <cell r="CF49" t="str">
            <v>27×22/DP</v>
          </cell>
          <cell r="CG49">
            <v>16</v>
          </cell>
          <cell r="CH49">
            <v>18</v>
          </cell>
          <cell r="CI49">
            <v>52</v>
          </cell>
          <cell r="CJ49">
            <v>102</v>
          </cell>
          <cell r="CK49">
            <v>0</v>
          </cell>
        </row>
        <row r="50">
          <cell r="CF50" t="str">
            <v>27×24/DP</v>
          </cell>
          <cell r="CG50">
            <v>10</v>
          </cell>
          <cell r="CH50">
            <v>18</v>
          </cell>
          <cell r="CI50">
            <v>46</v>
          </cell>
          <cell r="CJ50">
            <v>84</v>
          </cell>
          <cell r="CK50">
            <v>6</v>
          </cell>
        </row>
        <row r="51">
          <cell r="CF51" t="str">
            <v>30×16/W</v>
          </cell>
          <cell r="CG51">
            <v>20</v>
          </cell>
          <cell r="CH51">
            <v>0</v>
          </cell>
          <cell r="CI51">
            <v>20</v>
          </cell>
          <cell r="CJ51">
            <v>60</v>
          </cell>
          <cell r="CK51">
            <v>0</v>
          </cell>
        </row>
        <row r="52">
          <cell r="CF52" t="str">
            <v>30×16/W</v>
          </cell>
          <cell r="CG52">
            <v>20</v>
          </cell>
          <cell r="CH52">
            <v>0</v>
          </cell>
          <cell r="CI52">
            <v>20</v>
          </cell>
          <cell r="CJ52">
            <v>60</v>
          </cell>
          <cell r="CK52">
            <v>0</v>
          </cell>
        </row>
        <row r="53">
          <cell r="CF53" t="str">
            <v>30×18/W</v>
          </cell>
          <cell r="CG53">
            <v>14</v>
          </cell>
          <cell r="CH53">
            <v>0</v>
          </cell>
          <cell r="CI53">
            <v>14</v>
          </cell>
          <cell r="CJ53">
            <v>42</v>
          </cell>
          <cell r="CK53">
            <v>6</v>
          </cell>
        </row>
        <row r="54">
          <cell r="CF54" t="str">
            <v>30×18/W</v>
          </cell>
          <cell r="CG54">
            <v>14</v>
          </cell>
          <cell r="CH54">
            <v>0</v>
          </cell>
          <cell r="CI54">
            <v>14</v>
          </cell>
          <cell r="CJ54">
            <v>42</v>
          </cell>
          <cell r="CK54">
            <v>6</v>
          </cell>
        </row>
        <row r="55">
          <cell r="CF55" t="str">
            <v>30×22/DP</v>
          </cell>
          <cell r="CG55">
            <v>16</v>
          </cell>
          <cell r="CH55">
            <v>20</v>
          </cell>
          <cell r="CI55">
            <v>56</v>
          </cell>
          <cell r="CJ55">
            <v>108</v>
          </cell>
          <cell r="CK55">
            <v>0</v>
          </cell>
        </row>
        <row r="56">
          <cell r="CF56" t="str">
            <v>30×22/DP</v>
          </cell>
          <cell r="CG56">
            <v>16</v>
          </cell>
          <cell r="CH56">
            <v>20</v>
          </cell>
          <cell r="CI56">
            <v>56</v>
          </cell>
          <cell r="CJ56">
            <v>108</v>
          </cell>
          <cell r="CK56">
            <v>0</v>
          </cell>
        </row>
        <row r="57">
          <cell r="CF57" t="str">
            <v>30×24/DP</v>
          </cell>
          <cell r="CG57">
            <v>10</v>
          </cell>
          <cell r="CH57">
            <v>20</v>
          </cell>
          <cell r="CI57">
            <v>50</v>
          </cell>
          <cell r="CJ57">
            <v>90</v>
          </cell>
          <cell r="CK57">
            <v>6</v>
          </cell>
        </row>
        <row r="58">
          <cell r="CF58" t="str">
            <v>30×24/DP</v>
          </cell>
          <cell r="CG58">
            <v>10</v>
          </cell>
          <cell r="CH58">
            <v>20</v>
          </cell>
          <cell r="CI58">
            <v>50</v>
          </cell>
          <cell r="CJ58">
            <v>90</v>
          </cell>
          <cell r="CK58">
            <v>6</v>
          </cell>
        </row>
        <row r="59">
          <cell r="CF59" t="str">
            <v>33×16/W</v>
          </cell>
          <cell r="CG59">
            <v>22</v>
          </cell>
          <cell r="CH59">
            <v>0</v>
          </cell>
          <cell r="CI59">
            <v>22</v>
          </cell>
          <cell r="CJ59">
            <v>66</v>
          </cell>
          <cell r="CK59">
            <v>0</v>
          </cell>
        </row>
        <row r="60">
          <cell r="CF60" t="str">
            <v>33×16/W</v>
          </cell>
          <cell r="CG60">
            <v>22</v>
          </cell>
          <cell r="CH60">
            <v>0</v>
          </cell>
          <cell r="CI60">
            <v>22</v>
          </cell>
          <cell r="CJ60">
            <v>66</v>
          </cell>
          <cell r="CK60">
            <v>0</v>
          </cell>
        </row>
        <row r="61">
          <cell r="CF61" t="str">
            <v>33×18/W</v>
          </cell>
          <cell r="CG61">
            <v>15</v>
          </cell>
          <cell r="CH61">
            <v>0</v>
          </cell>
          <cell r="CI61">
            <v>15</v>
          </cell>
          <cell r="CJ61">
            <v>45</v>
          </cell>
          <cell r="CK61">
            <v>7</v>
          </cell>
        </row>
        <row r="62">
          <cell r="CF62" t="str">
            <v>33×18/W</v>
          </cell>
          <cell r="CG62">
            <v>15</v>
          </cell>
          <cell r="CH62">
            <v>0</v>
          </cell>
          <cell r="CI62">
            <v>15</v>
          </cell>
          <cell r="CJ62">
            <v>45</v>
          </cell>
          <cell r="CK62">
            <v>7</v>
          </cell>
        </row>
        <row r="63">
          <cell r="CF63" t="str">
            <v>33×22/DP</v>
          </cell>
          <cell r="CG63">
            <v>17</v>
          </cell>
          <cell r="CH63">
            <v>22</v>
          </cell>
          <cell r="CI63">
            <v>61</v>
          </cell>
          <cell r="CJ63">
            <v>117</v>
          </cell>
          <cell r="CK63">
            <v>0</v>
          </cell>
        </row>
        <row r="64">
          <cell r="CF64" t="str">
            <v>33×24/DP</v>
          </cell>
          <cell r="CG64">
            <v>10</v>
          </cell>
          <cell r="CH64">
            <v>22</v>
          </cell>
          <cell r="CI64">
            <v>54</v>
          </cell>
          <cell r="CJ64">
            <v>96</v>
          </cell>
          <cell r="CK64">
            <v>7</v>
          </cell>
        </row>
        <row r="65">
          <cell r="CF65" t="str">
            <v>36×22/DP</v>
          </cell>
          <cell r="CG65">
            <v>18</v>
          </cell>
          <cell r="CH65">
            <v>24</v>
          </cell>
          <cell r="CI65">
            <v>66</v>
          </cell>
          <cell r="CJ65">
            <v>126</v>
          </cell>
          <cell r="CK65">
            <v>0</v>
          </cell>
        </row>
        <row r="66">
          <cell r="CF66" t="str">
            <v>36×24/DP</v>
          </cell>
          <cell r="CG66">
            <v>10</v>
          </cell>
          <cell r="CH66">
            <v>24</v>
          </cell>
          <cell r="CI66">
            <v>58</v>
          </cell>
          <cell r="CJ66">
            <v>102</v>
          </cell>
          <cell r="CK66">
            <v>8</v>
          </cell>
        </row>
        <row r="67">
          <cell r="CF67" t="str">
            <v>39×22/DP</v>
          </cell>
          <cell r="CG67">
            <v>18</v>
          </cell>
          <cell r="CH67">
            <v>26</v>
          </cell>
          <cell r="CI67">
            <v>70</v>
          </cell>
          <cell r="CJ67">
            <v>132</v>
          </cell>
          <cell r="CK67">
            <v>0</v>
          </cell>
        </row>
        <row r="68">
          <cell r="CF68" t="str">
            <v>39×24/DP</v>
          </cell>
          <cell r="CG68">
            <v>10</v>
          </cell>
          <cell r="CH68">
            <v>26</v>
          </cell>
          <cell r="CI68">
            <v>62</v>
          </cell>
          <cell r="CJ68">
            <v>108</v>
          </cell>
          <cell r="CK68">
            <v>8</v>
          </cell>
        </row>
        <row r="69">
          <cell r="CF69" t="str">
            <v>42×24/DP</v>
          </cell>
          <cell r="CG69">
            <v>10</v>
          </cell>
          <cell r="CH69">
            <v>28</v>
          </cell>
          <cell r="CI69">
            <v>66</v>
          </cell>
          <cell r="CJ69">
            <v>114</v>
          </cell>
          <cell r="CK69">
            <v>9</v>
          </cell>
        </row>
        <row r="70">
          <cell r="CF70" t="str">
            <v>42×24/DP</v>
          </cell>
          <cell r="CG70">
            <v>10</v>
          </cell>
          <cell r="CH70">
            <v>28</v>
          </cell>
          <cell r="CI70">
            <v>66</v>
          </cell>
          <cell r="CJ70">
            <v>114</v>
          </cell>
          <cell r="CK70">
            <v>9</v>
          </cell>
        </row>
        <row r="71">
          <cell r="CF71" t="str">
            <v>6×4/W</v>
          </cell>
          <cell r="CG71">
            <v>4</v>
          </cell>
          <cell r="CH71">
            <v>0</v>
          </cell>
          <cell r="CI71">
            <v>4</v>
          </cell>
          <cell r="CJ71">
            <v>12</v>
          </cell>
          <cell r="CK71">
            <v>0</v>
          </cell>
        </row>
        <row r="72">
          <cell r="CF72" t="str">
            <v>6×6/W</v>
          </cell>
          <cell r="CG72">
            <v>4</v>
          </cell>
          <cell r="CH72">
            <v>0</v>
          </cell>
          <cell r="CI72">
            <v>4</v>
          </cell>
          <cell r="CJ72">
            <v>12</v>
          </cell>
          <cell r="CK72">
            <v>0</v>
          </cell>
        </row>
        <row r="73">
          <cell r="CF73" t="str">
            <v>9×4/W</v>
          </cell>
          <cell r="CG73">
            <v>6</v>
          </cell>
          <cell r="CH73">
            <v>0</v>
          </cell>
          <cell r="CI73">
            <v>6</v>
          </cell>
          <cell r="CJ73">
            <v>18</v>
          </cell>
          <cell r="CK73">
            <v>0</v>
          </cell>
        </row>
        <row r="74">
          <cell r="CF74" t="str">
            <v>9×6/W</v>
          </cell>
          <cell r="CG74">
            <v>6</v>
          </cell>
          <cell r="CH74">
            <v>0</v>
          </cell>
          <cell r="CI74">
            <v>6</v>
          </cell>
          <cell r="CJ74">
            <v>18</v>
          </cell>
          <cell r="CK74">
            <v>0</v>
          </cell>
        </row>
        <row r="75">
          <cell r="CF75" t="str">
            <v>9×9/W</v>
          </cell>
          <cell r="CG75">
            <v>8</v>
          </cell>
          <cell r="CH75">
            <v>0</v>
          </cell>
          <cell r="CI75">
            <v>8</v>
          </cell>
          <cell r="CJ75">
            <v>24</v>
          </cell>
          <cell r="CK75">
            <v>0</v>
          </cell>
        </row>
      </sheetData>
      <sheetData sheetId="15" refreshError="1"/>
      <sheetData sheetId="16">
        <row r="5">
          <cell r="D5" t="str">
            <v>BF-96</v>
          </cell>
          <cell r="E5" t="str">
            <v>BF-115</v>
          </cell>
          <cell r="F5" t="str">
            <v>BF-115</v>
          </cell>
          <cell r="G5" t="str">
            <v>BF-184</v>
          </cell>
          <cell r="H5" t="str">
            <v>BF-225</v>
          </cell>
          <cell r="I5" t="str">
            <v>BF-115WAJ</v>
          </cell>
          <cell r="J5" t="str">
            <v>FM-60N</v>
          </cell>
          <cell r="K5" t="str">
            <v>FM-60N</v>
          </cell>
          <cell r="L5" t="str">
            <v>FM-60N</v>
          </cell>
          <cell r="M5" t="str">
            <v>FM-90N</v>
          </cell>
          <cell r="N5" t="str">
            <v>BF-115WAJ</v>
          </cell>
          <cell r="O5" t="str">
            <v>BF-115WAJ</v>
          </cell>
          <cell r="P5" t="str">
            <v>BF-115</v>
          </cell>
          <cell r="Q5" t="str">
            <v>BF-115RB</v>
          </cell>
          <cell r="R5" t="str">
            <v>BF-245RB</v>
          </cell>
          <cell r="S5" t="str">
            <v>JF-150</v>
          </cell>
          <cell r="T5" t="str">
            <v>BF-96-목</v>
          </cell>
          <cell r="U5" t="str">
            <v>BF-115-목</v>
          </cell>
          <cell r="V5" t="str">
            <v>BF-115-목</v>
          </cell>
          <cell r="W5" t="str">
            <v>BF-184-목</v>
          </cell>
          <cell r="X5" t="str">
            <v>BF-225-목</v>
          </cell>
          <cell r="Y5" t="str">
            <v>BF-115WAJ-목</v>
          </cell>
          <cell r="Z5" t="str">
            <v>FM-60N-목</v>
          </cell>
          <cell r="AA5" t="str">
            <v>FM-60N-목</v>
          </cell>
          <cell r="AB5" t="str">
            <v>FM-60N-목</v>
          </cell>
          <cell r="AC5" t="str">
            <v>FM-90N-목</v>
          </cell>
          <cell r="AD5" t="str">
            <v>BF-115WAJ-목</v>
          </cell>
          <cell r="AE5" t="str">
            <v>BF-115WAJ-목</v>
          </cell>
          <cell r="AF5" t="str">
            <v>BF-115-목</v>
          </cell>
          <cell r="AG5" t="str">
            <v>BF-115RB-목</v>
          </cell>
          <cell r="AH5" t="str">
            <v>BF-245RB-목</v>
          </cell>
          <cell r="AI5" t="str">
            <v>JF-150-목</v>
          </cell>
        </row>
        <row r="6">
          <cell r="F6" t="str">
            <v>BF-115(보)</v>
          </cell>
          <cell r="G6" t="str">
            <v>BF-115(보)</v>
          </cell>
          <cell r="H6" t="str">
            <v>BF-115(보)</v>
          </cell>
          <cell r="I6" t="str">
            <v>BF-115(보)</v>
          </cell>
          <cell r="J6" t="str">
            <v>FM-60N(보)1.2t</v>
          </cell>
          <cell r="K6" t="str">
            <v>FM-60N(보)1.2t</v>
          </cell>
          <cell r="L6" t="str">
            <v>FM-60N(보)1.2t</v>
          </cell>
          <cell r="M6" t="str">
            <v>FM-90N(보)1.2t</v>
          </cell>
          <cell r="N6" t="str">
            <v>BF-115(보)</v>
          </cell>
          <cell r="O6" t="str">
            <v>BF-115(보)</v>
          </cell>
          <cell r="P6" t="str">
            <v>BF-115</v>
          </cell>
          <cell r="Q6" t="str">
            <v>BF-130RB(보)</v>
          </cell>
          <cell r="R6" t="str">
            <v>BF-130RB(보)</v>
          </cell>
          <cell r="V6" t="str">
            <v>BF-115(보)</v>
          </cell>
          <cell r="W6" t="str">
            <v>BF-115(보)</v>
          </cell>
          <cell r="X6" t="str">
            <v>BF-115(보)</v>
          </cell>
          <cell r="Y6" t="str">
            <v>BF-115(보)</v>
          </cell>
          <cell r="Z6" t="str">
            <v>FM-60N(보)1.2t</v>
          </cell>
          <cell r="AA6" t="str">
            <v>FM-60N(보)1.2t</v>
          </cell>
          <cell r="AB6" t="str">
            <v>FM-60N(보)1.2t</v>
          </cell>
          <cell r="AC6" t="str">
            <v>FM-90N(보)1.2t</v>
          </cell>
          <cell r="AD6" t="str">
            <v>BF-115(보)</v>
          </cell>
          <cell r="AE6" t="str">
            <v>BF-115(보)</v>
          </cell>
          <cell r="AF6" t="str">
            <v>BF-115</v>
          </cell>
          <cell r="AG6" t="str">
            <v>BF-130RB(보)</v>
          </cell>
          <cell r="AH6" t="str">
            <v>BF-130RB(보)</v>
          </cell>
        </row>
        <row r="7">
          <cell r="I7" t="str">
            <v>BF-115WAJ(보)</v>
          </cell>
          <cell r="N7" t="str">
            <v>BF-115WAJ(보)</v>
          </cell>
          <cell r="O7" t="str">
            <v>BF-115WAJ(보)</v>
          </cell>
          <cell r="P7" t="str">
            <v>SS-115(1.6t)</v>
          </cell>
          <cell r="Y7" t="str">
            <v>BF-115WAJ(보)</v>
          </cell>
          <cell r="AD7" t="str">
            <v>BF-115WAJ(보)</v>
          </cell>
          <cell r="AE7" t="str">
            <v>BF-115WAJ(보)</v>
          </cell>
          <cell r="AF7" t="str">
            <v>SS-115(1.6t)</v>
          </cell>
        </row>
        <row r="8">
          <cell r="D8" t="str">
            <v>CS-96</v>
          </cell>
          <cell r="E8" t="str">
            <v>CS-115</v>
          </cell>
          <cell r="F8" t="str">
            <v>CS-115</v>
          </cell>
          <cell r="G8" t="str">
            <v>CS-96</v>
          </cell>
          <cell r="H8" t="str">
            <v>CS-115</v>
          </cell>
          <cell r="I8" t="str">
            <v>CS-115</v>
          </cell>
          <cell r="N8" t="str">
            <v>CS-115</v>
          </cell>
          <cell r="O8" t="str">
            <v>CS-115</v>
          </cell>
          <cell r="P8" t="str">
            <v>CS-115</v>
          </cell>
          <cell r="T8" t="str">
            <v>CS-96</v>
          </cell>
          <cell r="U8" t="str">
            <v>CS-115</v>
          </cell>
          <cell r="V8" t="str">
            <v>CS-115</v>
          </cell>
          <cell r="W8" t="str">
            <v>CS-96</v>
          </cell>
          <cell r="X8" t="str">
            <v>CS-115</v>
          </cell>
          <cell r="Y8" t="str">
            <v>CS-115</v>
          </cell>
          <cell r="AD8" t="str">
            <v>CS-115</v>
          </cell>
          <cell r="AE8" t="str">
            <v>CS-115</v>
          </cell>
          <cell r="AF8" t="str">
            <v>CS-115</v>
          </cell>
        </row>
        <row r="9">
          <cell r="D9" t="str">
            <v>SFF-96</v>
          </cell>
          <cell r="E9" t="str">
            <v>SFF-115</v>
          </cell>
          <cell r="F9" t="str">
            <v>SFF-115</v>
          </cell>
          <cell r="G9" t="str">
            <v>SFF-96</v>
          </cell>
          <cell r="H9" t="str">
            <v>SFF-115</v>
          </cell>
          <cell r="I9" t="str">
            <v>SFF-115</v>
          </cell>
          <cell r="N9" t="str">
            <v>SFF-115</v>
          </cell>
          <cell r="O9" t="str">
            <v>SFF-115</v>
          </cell>
          <cell r="P9" t="str">
            <v>SFF-115</v>
          </cell>
          <cell r="Q9" t="str">
            <v>SFF-115B</v>
          </cell>
          <cell r="R9" t="str">
            <v>SFF-115B</v>
          </cell>
          <cell r="T9" t="str">
            <v>SFF-96</v>
          </cell>
          <cell r="U9" t="str">
            <v>SFF-115</v>
          </cell>
          <cell r="V9" t="str">
            <v>SFF-115</v>
          </cell>
          <cell r="W9" t="str">
            <v>SFF-96</v>
          </cell>
          <cell r="X9" t="str">
            <v>SFF-115</v>
          </cell>
          <cell r="Y9" t="str">
            <v>SFF-115</v>
          </cell>
          <cell r="AD9" t="str">
            <v>SFF-115</v>
          </cell>
          <cell r="AE9" t="str">
            <v>SFF-115</v>
          </cell>
          <cell r="AF9" t="str">
            <v>SFF-115</v>
          </cell>
          <cell r="AG9" t="str">
            <v>SFF-115B</v>
          </cell>
          <cell r="AH9" t="str">
            <v>SFF-115B</v>
          </cell>
        </row>
        <row r="10">
          <cell r="D10" t="str">
            <v>MFF-96</v>
          </cell>
          <cell r="E10" t="str">
            <v>MFF-115</v>
          </cell>
          <cell r="F10" t="str">
            <v>MFF-115</v>
          </cell>
          <cell r="G10" t="str">
            <v>MFF-96</v>
          </cell>
          <cell r="H10" t="str">
            <v>MFF-115</v>
          </cell>
          <cell r="I10" t="str">
            <v>MFF-115</v>
          </cell>
          <cell r="N10" t="str">
            <v>MFF-115</v>
          </cell>
          <cell r="O10" t="str">
            <v>MFF-115</v>
          </cell>
          <cell r="P10" t="str">
            <v>MFF-115</v>
          </cell>
          <cell r="Q10" t="str">
            <v>MFF-115B</v>
          </cell>
          <cell r="R10" t="str">
            <v>MFF-115B</v>
          </cell>
          <cell r="T10" t="str">
            <v>MFF-96</v>
          </cell>
          <cell r="U10" t="str">
            <v>MFF-115</v>
          </cell>
          <cell r="V10" t="str">
            <v>MFF-115</v>
          </cell>
          <cell r="W10" t="str">
            <v>MFF-96</v>
          </cell>
          <cell r="X10" t="str">
            <v>MFF-115</v>
          </cell>
          <cell r="Y10" t="str">
            <v>MFF-115</v>
          </cell>
          <cell r="AD10" t="str">
            <v>MFF-115</v>
          </cell>
          <cell r="AE10" t="str">
            <v>MFF-115</v>
          </cell>
          <cell r="AF10" t="str">
            <v>MFF-115</v>
          </cell>
          <cell r="AG10" t="str">
            <v>MFF-115B</v>
          </cell>
          <cell r="AH10" t="str">
            <v>MFF-115B</v>
          </cell>
        </row>
        <row r="11">
          <cell r="O11">
            <v>0</v>
          </cell>
          <cell r="P11" t="str">
            <v>SS-115A</v>
          </cell>
          <cell r="AE11">
            <v>0</v>
          </cell>
          <cell r="AF11" t="str">
            <v>SS-115A-목</v>
          </cell>
        </row>
        <row r="12">
          <cell r="O12">
            <v>0</v>
          </cell>
          <cell r="P12" t="str">
            <v>FM-115F</v>
          </cell>
          <cell r="AE12">
            <v>0</v>
          </cell>
          <cell r="AF12" t="str">
            <v>FM-115F-목</v>
          </cell>
        </row>
        <row r="13">
          <cell r="J13" t="str">
            <v>GB-60</v>
          </cell>
          <cell r="L13" t="str">
            <v>GB-60</v>
          </cell>
          <cell r="M13" t="str">
            <v>GB-60</v>
          </cell>
          <cell r="O13">
            <v>0</v>
          </cell>
          <cell r="Z13" t="str">
            <v>GB-60</v>
          </cell>
          <cell r="AB13" t="str">
            <v>GB-60</v>
          </cell>
          <cell r="AC13" t="str">
            <v>GB-60</v>
          </cell>
          <cell r="AE13">
            <v>0</v>
          </cell>
        </row>
        <row r="14">
          <cell r="D14" t="str">
            <v>크리센트204</v>
          </cell>
          <cell r="E14" t="str">
            <v>크리센트204</v>
          </cell>
          <cell r="F14" t="str">
            <v>크리센트942</v>
          </cell>
          <cell r="G14" t="str">
            <v>크리센트204</v>
          </cell>
          <cell r="H14" t="str">
            <v>크리센트204</v>
          </cell>
          <cell r="I14" t="str">
            <v>크리센트942</v>
          </cell>
          <cell r="N14" t="str">
            <v>크리센트204</v>
          </cell>
          <cell r="O14" t="str">
            <v>크리센트942</v>
          </cell>
          <cell r="P14" t="str">
            <v>크리센트204</v>
          </cell>
          <cell r="Q14" t="str">
            <v>크리센트942</v>
          </cell>
          <cell r="R14" t="str">
            <v>크리센트942</v>
          </cell>
          <cell r="T14" t="str">
            <v>크리센트204</v>
          </cell>
          <cell r="U14" t="str">
            <v>크리센트204</v>
          </cell>
          <cell r="V14" t="str">
            <v>크리센트942</v>
          </cell>
          <cell r="W14" t="str">
            <v>크리센트204</v>
          </cell>
          <cell r="X14" t="str">
            <v>크리센트204</v>
          </cell>
          <cell r="Y14" t="str">
            <v>크리센트942</v>
          </cell>
          <cell r="AC14">
            <v>0</v>
          </cell>
          <cell r="AD14" t="str">
            <v>크리센트204</v>
          </cell>
          <cell r="AE14" t="str">
            <v>크리센트942</v>
          </cell>
          <cell r="AF14" t="str">
            <v>크리센트204</v>
          </cell>
          <cell r="AG14" t="str">
            <v>크리센트942</v>
          </cell>
          <cell r="AH14" t="str">
            <v>크리센트942</v>
          </cell>
        </row>
        <row r="15">
          <cell r="J15" t="str">
            <v>HP-75C</v>
          </cell>
          <cell r="O15">
            <v>0</v>
          </cell>
          <cell r="Z15" t="str">
            <v>HP-75C-목</v>
          </cell>
          <cell r="AE15">
            <v>0</v>
          </cell>
        </row>
        <row r="16">
          <cell r="O16">
            <v>0</v>
          </cell>
          <cell r="Q16" t="str">
            <v>CB-</v>
          </cell>
          <cell r="R16" t="str">
            <v>CB-</v>
          </cell>
          <cell r="AE16">
            <v>0</v>
          </cell>
          <cell r="AG16" t="str">
            <v>CB-</v>
          </cell>
          <cell r="AH16" t="str">
            <v>CB-</v>
          </cell>
        </row>
        <row r="17">
          <cell r="O17">
            <v>0</v>
          </cell>
          <cell r="Q17" t="str">
            <v>CB-</v>
          </cell>
          <cell r="R17" t="str">
            <v>CB-</v>
          </cell>
          <cell r="AE17">
            <v>0</v>
          </cell>
          <cell r="AG17" t="str">
            <v>CB-</v>
          </cell>
          <cell r="AH17" t="str">
            <v>CB-</v>
          </cell>
        </row>
        <row r="19">
          <cell r="D19" t="str">
            <v>SF-80N</v>
          </cell>
          <cell r="E19" t="str">
            <v>SF-115</v>
          </cell>
          <cell r="F19" t="str">
            <v>SF-115G</v>
          </cell>
          <cell r="G19" t="str">
            <v>SF-80N</v>
          </cell>
          <cell r="H19" t="str">
            <v>SF-115</v>
          </cell>
          <cell r="I19" t="str">
            <v>SF-115G</v>
          </cell>
          <cell r="J19" t="str">
            <v>FF-60N</v>
          </cell>
          <cell r="K19" t="str">
            <v>FF-60N</v>
          </cell>
          <cell r="L19" t="str">
            <v>FF-60N</v>
          </cell>
          <cell r="M19" t="str">
            <v>FF-60N</v>
          </cell>
          <cell r="N19" t="str">
            <v>SF-115G</v>
          </cell>
          <cell r="O19" t="str">
            <v>SF-115G</v>
          </cell>
          <cell r="P19" t="str">
            <v>SF-115</v>
          </cell>
          <cell r="Q19" t="str">
            <v>SF-115B</v>
          </cell>
          <cell r="R19" t="str">
            <v>SF-115B</v>
          </cell>
          <cell r="T19" t="str">
            <v>SF-80N-목</v>
          </cell>
          <cell r="U19" t="str">
            <v>SF-115-목</v>
          </cell>
          <cell r="V19" t="str">
            <v>SF-115G-목</v>
          </cell>
          <cell r="W19" t="str">
            <v>SF-80N-목</v>
          </cell>
          <cell r="X19" t="str">
            <v>SF-115-목</v>
          </cell>
          <cell r="Y19" t="str">
            <v>SF-115G-목</v>
          </cell>
          <cell r="Z19" t="str">
            <v>FF-60N-목</v>
          </cell>
          <cell r="AA19" t="str">
            <v>FF-60N-목</v>
          </cell>
          <cell r="AB19" t="str">
            <v>FF-60N-목</v>
          </cell>
          <cell r="AC19" t="str">
            <v>FF-60N-목</v>
          </cell>
          <cell r="AD19" t="str">
            <v>SF-115G</v>
          </cell>
          <cell r="AE19" t="str">
            <v>SF-115G-목</v>
          </cell>
          <cell r="AF19" t="str">
            <v>SF-115-목</v>
          </cell>
          <cell r="AG19" t="str">
            <v>SF-115B-목</v>
          </cell>
          <cell r="AH19" t="str">
            <v>SF-115B-목</v>
          </cell>
        </row>
        <row r="20">
          <cell r="D20" t="str">
            <v>SF-80(보)</v>
          </cell>
          <cell r="E20" t="str">
            <v>SF-115(보)</v>
          </cell>
          <cell r="F20" t="str">
            <v>SF-115G(보)</v>
          </cell>
          <cell r="G20" t="str">
            <v>SF-80(보)</v>
          </cell>
          <cell r="H20" t="str">
            <v>SF-115(보)</v>
          </cell>
          <cell r="I20" t="str">
            <v>SF-115G(보)</v>
          </cell>
          <cell r="J20" t="str">
            <v>FF-60N(보)</v>
          </cell>
          <cell r="K20" t="str">
            <v>FF-60N(보)</v>
          </cell>
          <cell r="L20" t="str">
            <v>FF-60N(보)</v>
          </cell>
          <cell r="M20" t="str">
            <v>FF-60N(보)</v>
          </cell>
          <cell r="N20" t="str">
            <v>SF-115G(보)</v>
          </cell>
          <cell r="O20" t="str">
            <v>SF-115B(보)</v>
          </cell>
          <cell r="P20" t="str">
            <v>SF-115(보)</v>
          </cell>
          <cell r="Q20" t="str">
            <v>SF-115B(보)</v>
          </cell>
          <cell r="R20" t="str">
            <v>SF-115B(보)</v>
          </cell>
          <cell r="T20" t="str">
            <v>SF-80(보)</v>
          </cell>
          <cell r="U20" t="str">
            <v>SF-115(보)</v>
          </cell>
          <cell r="V20" t="str">
            <v>SF-115G(보)</v>
          </cell>
          <cell r="W20" t="str">
            <v>SF-80(보)</v>
          </cell>
          <cell r="X20" t="str">
            <v>SF-115(보)</v>
          </cell>
          <cell r="Y20" t="str">
            <v>SF-115G(보)</v>
          </cell>
          <cell r="Z20" t="str">
            <v>FF-60N(보)</v>
          </cell>
          <cell r="AA20" t="str">
            <v>FF-60N(보)</v>
          </cell>
          <cell r="AB20" t="str">
            <v>FF-60N(보)</v>
          </cell>
          <cell r="AC20" t="str">
            <v>FF-60N(보)</v>
          </cell>
          <cell r="AD20" t="str">
            <v>SF-115G(보)</v>
          </cell>
          <cell r="AE20" t="str">
            <v>SF-115B(보)</v>
          </cell>
          <cell r="AF20" t="str">
            <v>SF-115(보)</v>
          </cell>
          <cell r="AG20" t="str">
            <v>SF-115B(보)</v>
          </cell>
          <cell r="AH20" t="str">
            <v>SF-115B(보)</v>
          </cell>
        </row>
        <row r="21">
          <cell r="D21" t="str">
            <v>MC-80N</v>
          </cell>
          <cell r="E21" t="str">
            <v>MC-115</v>
          </cell>
          <cell r="F21" t="str">
            <v>MC-115</v>
          </cell>
          <cell r="G21" t="str">
            <v>MC-80N</v>
          </cell>
          <cell r="H21" t="str">
            <v>MC-115</v>
          </cell>
          <cell r="I21" t="str">
            <v>MC-115</v>
          </cell>
          <cell r="N21" t="str">
            <v>MC-115</v>
          </cell>
          <cell r="O21" t="str">
            <v>MC-115</v>
          </cell>
          <cell r="P21" t="str">
            <v>MC-115</v>
          </cell>
          <cell r="Q21" t="str">
            <v>MC-115B</v>
          </cell>
          <cell r="R21" t="str">
            <v>MC-115B</v>
          </cell>
          <cell r="T21" t="str">
            <v>MC-80N-목</v>
          </cell>
          <cell r="U21" t="str">
            <v>MC-115-목</v>
          </cell>
          <cell r="V21" t="str">
            <v>MC-115-목</v>
          </cell>
          <cell r="W21" t="str">
            <v>MC-80N-목</v>
          </cell>
          <cell r="X21" t="str">
            <v>MC-115-목</v>
          </cell>
          <cell r="Y21" t="str">
            <v>MC-115-목</v>
          </cell>
          <cell r="AD21" t="str">
            <v>MC-115</v>
          </cell>
          <cell r="AE21" t="str">
            <v>MC-115-목</v>
          </cell>
          <cell r="AF21" t="str">
            <v>MC-115-목</v>
          </cell>
          <cell r="AG21" t="str">
            <v>MC-115B-목</v>
          </cell>
          <cell r="AH21" t="str">
            <v>MC-115B-목</v>
          </cell>
        </row>
        <row r="22">
          <cell r="D22" t="str">
            <v>GB-5</v>
          </cell>
          <cell r="E22" t="str">
            <v>GB-94</v>
          </cell>
          <cell r="F22" t="str">
            <v>GB-94</v>
          </cell>
          <cell r="G22" t="str">
            <v>GB-5</v>
          </cell>
          <cell r="H22" t="str">
            <v>GB-94</v>
          </cell>
          <cell r="I22" t="str">
            <v>GB-94</v>
          </cell>
          <cell r="J22" t="str">
            <v>GB-60</v>
          </cell>
          <cell r="K22" t="str">
            <v>GB-60</v>
          </cell>
          <cell r="L22" t="str">
            <v>GB-60</v>
          </cell>
          <cell r="M22" t="str">
            <v>GB-60</v>
          </cell>
          <cell r="N22" t="str">
            <v>GB-91P</v>
          </cell>
          <cell r="O22" t="str">
            <v>GB-94</v>
          </cell>
          <cell r="P22" t="str">
            <v>GB-5</v>
          </cell>
          <cell r="Q22" t="str">
            <v>GB-91P</v>
          </cell>
          <cell r="R22" t="str">
            <v>GB-91P</v>
          </cell>
          <cell r="T22" t="str">
            <v>GB-5</v>
          </cell>
          <cell r="U22" t="str">
            <v>GB-94</v>
          </cell>
          <cell r="V22" t="str">
            <v>GB-94</v>
          </cell>
          <cell r="W22" t="str">
            <v>GB-5</v>
          </cell>
          <cell r="X22" t="str">
            <v>GB-94</v>
          </cell>
          <cell r="Y22" t="str">
            <v>GB-94</v>
          </cell>
          <cell r="Z22" t="str">
            <v>GB-60</v>
          </cell>
          <cell r="AA22" t="str">
            <v>GB-60</v>
          </cell>
          <cell r="AB22" t="str">
            <v>GB-60</v>
          </cell>
          <cell r="AC22" t="str">
            <v>GB-60</v>
          </cell>
          <cell r="AD22" t="str">
            <v>GB-91P</v>
          </cell>
          <cell r="AE22" t="str">
            <v>GB-94</v>
          </cell>
          <cell r="AF22" t="str">
            <v>GB-5</v>
          </cell>
          <cell r="AG22" t="str">
            <v>GB-91P</v>
          </cell>
          <cell r="AH22" t="str">
            <v>GB-91P</v>
          </cell>
        </row>
        <row r="23">
          <cell r="D23" t="str">
            <v>CI-80</v>
          </cell>
          <cell r="E23" t="str">
            <v>CI-115</v>
          </cell>
          <cell r="F23" t="str">
            <v>CI-115</v>
          </cell>
          <cell r="G23" t="str">
            <v>CI-80</v>
          </cell>
          <cell r="H23" t="str">
            <v>CI-115</v>
          </cell>
          <cell r="I23" t="str">
            <v>CI-115</v>
          </cell>
          <cell r="N23" t="str">
            <v>CI-115</v>
          </cell>
          <cell r="O23" t="str">
            <v>CI-115</v>
          </cell>
          <cell r="T23" t="str">
            <v>CI-80-목</v>
          </cell>
          <cell r="U23" t="str">
            <v>CI-115-목</v>
          </cell>
          <cell r="V23" t="str">
            <v>CI-115-목</v>
          </cell>
          <cell r="W23" t="str">
            <v>CI-80-목</v>
          </cell>
          <cell r="X23" t="str">
            <v>CI-115-목</v>
          </cell>
          <cell r="Y23" t="str">
            <v>CI-115-목</v>
          </cell>
          <cell r="AD23" t="str">
            <v>CI-115</v>
          </cell>
          <cell r="AE23" t="str">
            <v>CI-115-목</v>
          </cell>
        </row>
        <row r="24">
          <cell r="D24" t="str">
            <v>GS-96</v>
          </cell>
          <cell r="E24" t="str">
            <v>GS-115</v>
          </cell>
          <cell r="G24" t="str">
            <v>GS-96</v>
          </cell>
          <cell r="H24" t="str">
            <v>GS-115</v>
          </cell>
          <cell r="N24" t="str">
            <v>GS-115</v>
          </cell>
          <cell r="O24">
            <v>0</v>
          </cell>
          <cell r="P24" t="str">
            <v>GS-115F</v>
          </cell>
          <cell r="T24" t="str">
            <v>GS-96</v>
          </cell>
          <cell r="U24" t="str">
            <v>GS-115</v>
          </cell>
          <cell r="W24" t="str">
            <v>GS-96</v>
          </cell>
          <cell r="X24" t="str">
            <v>GS-115</v>
          </cell>
          <cell r="AD24" t="str">
            <v>GS-115</v>
          </cell>
          <cell r="AE24">
            <v>0</v>
          </cell>
          <cell r="AF24" t="str">
            <v>GS-115F</v>
          </cell>
        </row>
        <row r="25">
          <cell r="E25" t="str">
            <v>CS-115</v>
          </cell>
          <cell r="H25" t="str">
            <v>CS-115</v>
          </cell>
          <cell r="N25" t="str">
            <v>CS-115</v>
          </cell>
          <cell r="O25">
            <v>0</v>
          </cell>
          <cell r="U25" t="str">
            <v>CS-115</v>
          </cell>
          <cell r="X25" t="str">
            <v>CS-115</v>
          </cell>
          <cell r="AD25" t="str">
            <v>CS-115</v>
          </cell>
          <cell r="AE25">
            <v>0</v>
          </cell>
        </row>
        <row r="26">
          <cell r="J26" t="str">
            <v>GS-115</v>
          </cell>
          <cell r="K26" t="str">
            <v>GS-115</v>
          </cell>
          <cell r="L26" t="str">
            <v>GS-115</v>
          </cell>
          <cell r="M26" t="str">
            <v>GS-115</v>
          </cell>
          <cell r="O26">
            <v>0</v>
          </cell>
          <cell r="Z26" t="str">
            <v>GS-115</v>
          </cell>
          <cell r="AA26" t="str">
            <v>GS-115</v>
          </cell>
          <cell r="AB26" t="str">
            <v>GS-115</v>
          </cell>
          <cell r="AC26" t="str">
            <v>GS-115</v>
          </cell>
          <cell r="AE26">
            <v>0</v>
          </cell>
        </row>
        <row r="27">
          <cell r="J27" t="str">
            <v>GS-75C</v>
          </cell>
          <cell r="K27" t="str">
            <v>GS-75C</v>
          </cell>
          <cell r="L27" t="str">
            <v>GS-75C</v>
          </cell>
          <cell r="M27" t="str">
            <v>GS-75C</v>
          </cell>
          <cell r="O27">
            <v>0</v>
          </cell>
          <cell r="Z27" t="str">
            <v>GS-75C</v>
          </cell>
          <cell r="AA27" t="str">
            <v>GS-75C</v>
          </cell>
          <cell r="AB27" t="str">
            <v>GS-75C</v>
          </cell>
          <cell r="AC27" t="str">
            <v>GS-75C</v>
          </cell>
          <cell r="AE27">
            <v>0</v>
          </cell>
        </row>
        <row r="28">
          <cell r="D28" t="str">
            <v>MOH-96</v>
          </cell>
          <cell r="E28" t="str">
            <v>MOH-115</v>
          </cell>
          <cell r="F28" t="str">
            <v>MOH-115</v>
          </cell>
          <cell r="G28" t="str">
            <v>NOH-96</v>
          </cell>
          <cell r="H28" t="str">
            <v>MOH-115</v>
          </cell>
          <cell r="I28" t="str">
            <v>MOH-115</v>
          </cell>
          <cell r="N28" t="str">
            <v>MOH-115</v>
          </cell>
          <cell r="O28" t="str">
            <v>MOH-115</v>
          </cell>
          <cell r="P28" t="str">
            <v>MOH-115</v>
          </cell>
          <cell r="Q28" t="str">
            <v>MOH-115</v>
          </cell>
          <cell r="R28" t="str">
            <v>MOH-115</v>
          </cell>
          <cell r="T28" t="str">
            <v>MOH-96</v>
          </cell>
          <cell r="U28" t="str">
            <v>MOH-115</v>
          </cell>
          <cell r="V28" t="str">
            <v>MOH-115</v>
          </cell>
          <cell r="W28" t="str">
            <v>NOH-96</v>
          </cell>
          <cell r="X28" t="str">
            <v>MOH-115</v>
          </cell>
          <cell r="Y28" t="str">
            <v>MOH-115</v>
          </cell>
          <cell r="AD28" t="str">
            <v>MOH-115</v>
          </cell>
          <cell r="AE28" t="str">
            <v>MOH-115</v>
          </cell>
          <cell r="AF28" t="str">
            <v>MOH-115</v>
          </cell>
          <cell r="AG28" t="str">
            <v>MOH-115</v>
          </cell>
          <cell r="AH28" t="str">
            <v>MOH-115</v>
          </cell>
        </row>
        <row r="29">
          <cell r="D29" t="str">
            <v>ROL-96</v>
          </cell>
          <cell r="E29" t="str">
            <v>ROL-115</v>
          </cell>
          <cell r="F29" t="str">
            <v>ROL-115G</v>
          </cell>
          <cell r="G29" t="str">
            <v>ROL-96</v>
          </cell>
          <cell r="H29" t="str">
            <v>ROL-115</v>
          </cell>
          <cell r="I29" t="str">
            <v>ROL-115G</v>
          </cell>
          <cell r="N29" t="str">
            <v>ROL-115</v>
          </cell>
          <cell r="O29" t="str">
            <v>ROL-115G</v>
          </cell>
          <cell r="P29" t="str">
            <v>ROL-115</v>
          </cell>
          <cell r="Q29" t="str">
            <v>ROL-115B</v>
          </cell>
          <cell r="R29" t="str">
            <v>ROL-115B</v>
          </cell>
          <cell r="T29" t="str">
            <v>ROL-96</v>
          </cell>
          <cell r="U29" t="str">
            <v>ROL-115</v>
          </cell>
          <cell r="V29" t="str">
            <v>ROL-115G</v>
          </cell>
          <cell r="W29" t="str">
            <v>ROL-96</v>
          </cell>
          <cell r="X29" t="str">
            <v>ROL-115</v>
          </cell>
          <cell r="Y29" t="str">
            <v>ROL-115G</v>
          </cell>
          <cell r="AD29" t="str">
            <v>ROL-115</v>
          </cell>
          <cell r="AE29" t="str">
            <v>ROL-115G</v>
          </cell>
          <cell r="AF29" t="str">
            <v>ROL-115</v>
          </cell>
          <cell r="AG29" t="str">
            <v>ROL-115B</v>
          </cell>
          <cell r="AH29" t="str">
            <v>ROL-115B</v>
          </cell>
        </row>
        <row r="30">
          <cell r="D30" t="str">
            <v>SFS-96</v>
          </cell>
          <cell r="E30" t="str">
            <v>SFS-115</v>
          </cell>
          <cell r="F30" t="str">
            <v>SFS-115G</v>
          </cell>
          <cell r="G30" t="str">
            <v>SFS-96</v>
          </cell>
          <cell r="H30" t="str">
            <v>SFS-115</v>
          </cell>
          <cell r="I30" t="str">
            <v>SFS-115G</v>
          </cell>
          <cell r="N30" t="str">
            <v>SFS-96</v>
          </cell>
          <cell r="O30" t="str">
            <v>SFS-115G</v>
          </cell>
          <cell r="P30" t="str">
            <v>SFS-115G</v>
          </cell>
          <cell r="Q30" t="str">
            <v>SFS-115B</v>
          </cell>
          <cell r="R30" t="str">
            <v>SFS-115B</v>
          </cell>
          <cell r="T30" t="str">
            <v>SFS-96</v>
          </cell>
          <cell r="U30" t="str">
            <v>SFS-115</v>
          </cell>
          <cell r="V30" t="str">
            <v>SFS-115G</v>
          </cell>
          <cell r="W30" t="str">
            <v>SFS-96</v>
          </cell>
          <cell r="X30" t="str">
            <v>SFS-115</v>
          </cell>
          <cell r="Y30" t="str">
            <v>SFS-115G</v>
          </cell>
          <cell r="AD30" t="str">
            <v>SFS-96</v>
          </cell>
          <cell r="AE30" t="str">
            <v>SFS-115G</v>
          </cell>
          <cell r="AF30" t="str">
            <v>SFS-115G</v>
          </cell>
          <cell r="AG30" t="str">
            <v>SFS-115B</v>
          </cell>
          <cell r="AH30" t="str">
            <v>SFS-115B</v>
          </cell>
        </row>
        <row r="31">
          <cell r="J31" t="str">
            <v>핸들 PI/PO</v>
          </cell>
          <cell r="K31" t="str">
            <v>핸들 PI/PO</v>
          </cell>
          <cell r="L31" t="str">
            <v>핸들 PI/PO</v>
          </cell>
          <cell r="O31">
            <v>0</v>
          </cell>
          <cell r="Z31" t="str">
            <v>핸들 PI/PO</v>
          </cell>
          <cell r="AA31" t="str">
            <v>핸들 PI/PO</v>
          </cell>
          <cell r="AB31" t="str">
            <v>핸들 PI/PO</v>
          </cell>
          <cell r="AE31">
            <v>0</v>
          </cell>
        </row>
        <row r="32">
          <cell r="L32" t="str">
            <v>힌지</v>
          </cell>
          <cell r="O32">
            <v>0</v>
          </cell>
          <cell r="AB32" t="str">
            <v>힌지</v>
          </cell>
          <cell r="AE32">
            <v>0</v>
          </cell>
        </row>
        <row r="33">
          <cell r="J33" t="str">
            <v>ARM-P</v>
          </cell>
          <cell r="K33" t="str">
            <v>ARM-P</v>
          </cell>
          <cell r="L33" t="str">
            <v>ARM-P</v>
          </cell>
          <cell r="O33">
            <v>0</v>
          </cell>
          <cell r="Z33" t="str">
            <v>ARM-P</v>
          </cell>
          <cell r="AA33" t="str">
            <v>ARM-P</v>
          </cell>
          <cell r="AB33" t="str">
            <v>ARM-P</v>
          </cell>
          <cell r="AE33">
            <v>0</v>
          </cell>
        </row>
        <row r="34">
          <cell r="L34" t="str">
            <v>WP-60AL</v>
          </cell>
          <cell r="O34">
            <v>0</v>
          </cell>
          <cell r="AB34" t="str">
            <v>WP-60AL</v>
          </cell>
          <cell r="AE34">
            <v>0</v>
          </cell>
        </row>
        <row r="35">
          <cell r="O35">
            <v>0</v>
          </cell>
          <cell r="AE35">
            <v>0</v>
          </cell>
        </row>
        <row r="36">
          <cell r="O36">
            <v>0</v>
          </cell>
          <cell r="AE36">
            <v>0</v>
          </cell>
        </row>
        <row r="37">
          <cell r="O37">
            <v>0</v>
          </cell>
          <cell r="AE37">
            <v>0</v>
          </cell>
        </row>
        <row r="38">
          <cell r="O38">
            <v>0</v>
          </cell>
          <cell r="AE38">
            <v>0</v>
          </cell>
        </row>
        <row r="39">
          <cell r="D39" t="str">
            <v>MF-115</v>
          </cell>
          <cell r="E39" t="str">
            <v>MF-115</v>
          </cell>
          <cell r="F39" t="str">
            <v>MF-115</v>
          </cell>
          <cell r="G39" t="str">
            <v>MF-115</v>
          </cell>
          <cell r="H39" t="str">
            <v>MF-115</v>
          </cell>
          <cell r="I39" t="str">
            <v>MF-115</v>
          </cell>
          <cell r="N39" t="str">
            <v>MF-115</v>
          </cell>
          <cell r="O39" t="str">
            <v>MF-115</v>
          </cell>
          <cell r="P39" t="str">
            <v>MF-115</v>
          </cell>
          <cell r="Q39" t="str">
            <v>MF-123</v>
          </cell>
          <cell r="R39" t="str">
            <v>MF-123</v>
          </cell>
          <cell r="T39" t="str">
            <v>MF-115</v>
          </cell>
          <cell r="U39" t="str">
            <v>MF-115</v>
          </cell>
          <cell r="V39" t="str">
            <v>MF-115</v>
          </cell>
          <cell r="W39" t="str">
            <v>MF-115</v>
          </cell>
          <cell r="X39" t="str">
            <v>MF-115</v>
          </cell>
          <cell r="Y39" t="str">
            <v>MF-115</v>
          </cell>
          <cell r="AD39" t="str">
            <v>MF-115</v>
          </cell>
          <cell r="AE39" t="str">
            <v>MF-115</v>
          </cell>
          <cell r="AF39" t="str">
            <v>MF-115</v>
          </cell>
          <cell r="AG39" t="str">
            <v>MF-123</v>
          </cell>
          <cell r="AH39" t="str">
            <v>MF-123</v>
          </cell>
        </row>
        <row r="40">
          <cell r="E40" t="str">
            <v>MF-115(보)</v>
          </cell>
          <cell r="F40" t="str">
            <v>MF-115(보)</v>
          </cell>
          <cell r="H40" t="str">
            <v>MF-115(보)</v>
          </cell>
          <cell r="I40" t="str">
            <v>MF-115(보)</v>
          </cell>
          <cell r="O40" t="str">
            <v>MF-115(보)</v>
          </cell>
          <cell r="P40" t="str">
            <v>MF-115(보)</v>
          </cell>
          <cell r="Q40" t="str">
            <v>MF-123(1.2t)</v>
          </cell>
          <cell r="R40" t="str">
            <v>MF-123(1.2t)</v>
          </cell>
          <cell r="U40" t="str">
            <v>MF-115(보)</v>
          </cell>
          <cell r="V40" t="str">
            <v>MF-115(보)</v>
          </cell>
          <cell r="X40" t="str">
            <v>MF-115(보)</v>
          </cell>
          <cell r="Y40" t="str">
            <v>MF-115(보)</v>
          </cell>
          <cell r="AE40" t="str">
            <v>MF-115(보)</v>
          </cell>
          <cell r="AF40" t="str">
            <v>MF-115(보)</v>
          </cell>
          <cell r="AG40" t="str">
            <v>MF-123(1.2t)</v>
          </cell>
          <cell r="AH40" t="str">
            <v>MF-123(1.2t)</v>
          </cell>
        </row>
        <row r="41">
          <cell r="D41" t="str">
            <v>MMOH-115</v>
          </cell>
          <cell r="E41" t="str">
            <v>MMOH-115</v>
          </cell>
          <cell r="F41" t="str">
            <v>MMOH-115</v>
          </cell>
          <cell r="G41" t="str">
            <v>MMOH-115</v>
          </cell>
          <cell r="H41" t="str">
            <v>MMOH-115</v>
          </cell>
          <cell r="I41" t="str">
            <v>MMOH-115</v>
          </cell>
          <cell r="N41" t="str">
            <v>MMOH-115</v>
          </cell>
          <cell r="O41" t="str">
            <v>MMOH-115</v>
          </cell>
          <cell r="P41" t="str">
            <v>MMOH-115</v>
          </cell>
          <cell r="Q41" t="str">
            <v>MMOH-115</v>
          </cell>
          <cell r="R41" t="str">
            <v>MMOH-115</v>
          </cell>
          <cell r="T41" t="str">
            <v>MMOH-115</v>
          </cell>
          <cell r="U41" t="str">
            <v>MMOH-115</v>
          </cell>
          <cell r="V41" t="str">
            <v>MMOH-115</v>
          </cell>
          <cell r="W41" t="str">
            <v>MMOH-115</v>
          </cell>
          <cell r="X41" t="str">
            <v>MMOH-115</v>
          </cell>
          <cell r="Y41" t="str">
            <v>MMOH-115</v>
          </cell>
          <cell r="AD41" t="str">
            <v>MMOH-115</v>
          </cell>
          <cell r="AE41" t="str">
            <v>MMOH-115</v>
          </cell>
          <cell r="AF41" t="str">
            <v>MMOH-115</v>
          </cell>
          <cell r="AG41" t="str">
            <v>MMOH-115</v>
          </cell>
          <cell r="AH41" t="str">
            <v>MMOH-115</v>
          </cell>
        </row>
        <row r="42">
          <cell r="D42" t="str">
            <v>MROL-115</v>
          </cell>
          <cell r="E42" t="str">
            <v>MROL-115</v>
          </cell>
          <cell r="F42" t="str">
            <v>MROL-115</v>
          </cell>
          <cell r="G42" t="str">
            <v>MROL-115</v>
          </cell>
          <cell r="H42" t="str">
            <v>MROL-115</v>
          </cell>
          <cell r="I42" t="str">
            <v>MROL-115</v>
          </cell>
          <cell r="N42" t="str">
            <v>MROL-115</v>
          </cell>
          <cell r="O42" t="str">
            <v>MROL-115</v>
          </cell>
          <cell r="P42" t="str">
            <v>MROL-115</v>
          </cell>
          <cell r="Q42" t="str">
            <v>MROL-123</v>
          </cell>
          <cell r="R42" t="str">
            <v>MROL-123</v>
          </cell>
          <cell r="T42" t="str">
            <v>MROL-115</v>
          </cell>
          <cell r="U42" t="str">
            <v>MROL-115</v>
          </cell>
          <cell r="V42" t="str">
            <v>MROL-115</v>
          </cell>
          <cell r="W42" t="str">
            <v>MROL-115</v>
          </cell>
          <cell r="X42" t="str">
            <v>MROL-115</v>
          </cell>
          <cell r="Y42" t="str">
            <v>MROL-115</v>
          </cell>
          <cell r="AD42" t="str">
            <v>MROL-115</v>
          </cell>
          <cell r="AE42" t="str">
            <v>MROL-115</v>
          </cell>
          <cell r="AF42" t="str">
            <v>MROL-115</v>
          </cell>
          <cell r="AG42" t="str">
            <v>MROL-123</v>
          </cell>
          <cell r="AH42" t="str">
            <v>MROL-123</v>
          </cell>
        </row>
        <row r="43">
          <cell r="D43" t="str">
            <v>CI-107M</v>
          </cell>
          <cell r="E43" t="str">
            <v>CI-107M</v>
          </cell>
          <cell r="F43" t="str">
            <v>CI-107M</v>
          </cell>
          <cell r="G43" t="str">
            <v>CI-107M</v>
          </cell>
          <cell r="H43" t="str">
            <v>CI-107M</v>
          </cell>
          <cell r="I43" t="str">
            <v>CI-107M</v>
          </cell>
          <cell r="N43" t="str">
            <v>CI-107M</v>
          </cell>
          <cell r="O43" t="str">
            <v>CI-107M</v>
          </cell>
          <cell r="T43" t="str">
            <v>CI-107M</v>
          </cell>
          <cell r="U43" t="str">
            <v>CI-107M</v>
          </cell>
          <cell r="V43" t="str">
            <v>CI-107M</v>
          </cell>
          <cell r="W43" t="str">
            <v>CI-107M</v>
          </cell>
          <cell r="X43" t="str">
            <v>CI-107M</v>
          </cell>
          <cell r="Y43" t="str">
            <v>CI-107M</v>
          </cell>
          <cell r="AD43" t="str">
            <v>CI-107M</v>
          </cell>
          <cell r="AE43" t="str">
            <v>CI-107M</v>
          </cell>
        </row>
        <row r="44">
          <cell r="D44" t="str">
            <v>유구봉</v>
          </cell>
          <cell r="E44" t="str">
            <v>유구봉</v>
          </cell>
          <cell r="F44" t="str">
            <v>유구봉</v>
          </cell>
          <cell r="G44" t="str">
            <v>유구봉</v>
          </cell>
          <cell r="H44" t="str">
            <v>유구봉</v>
          </cell>
          <cell r="I44" t="str">
            <v>유구봉</v>
          </cell>
          <cell r="N44" t="str">
            <v>유구봉</v>
          </cell>
          <cell r="O44" t="str">
            <v>유구봉</v>
          </cell>
          <cell r="P44" t="str">
            <v>유구봉</v>
          </cell>
          <cell r="T44" t="str">
            <v>유구봉</v>
          </cell>
          <cell r="U44" t="str">
            <v>유구봉</v>
          </cell>
          <cell r="V44" t="str">
            <v>유구봉</v>
          </cell>
          <cell r="W44" t="str">
            <v>유구봉</v>
          </cell>
          <cell r="X44" t="str">
            <v>유구봉</v>
          </cell>
          <cell r="Y44" t="str">
            <v>유구봉</v>
          </cell>
          <cell r="AD44" t="str">
            <v>유구봉</v>
          </cell>
          <cell r="AE44" t="str">
            <v>유구봉</v>
          </cell>
          <cell r="AF44" t="str">
            <v>유구봉</v>
          </cell>
        </row>
        <row r="45">
          <cell r="O45">
            <v>0</v>
          </cell>
          <cell r="AE45">
            <v>0</v>
          </cell>
        </row>
        <row r="46">
          <cell r="O46">
            <v>0</v>
          </cell>
          <cell r="AE46">
            <v>0</v>
          </cell>
        </row>
      </sheetData>
      <sheetData sheetId="17">
        <row r="3">
          <cell r="B3" t="str">
            <v>가</v>
          </cell>
          <cell r="C3" t="str">
            <v>2짝 미서기문(대칭)</v>
          </cell>
          <cell r="D3">
            <v>2</v>
          </cell>
          <cell r="I3">
            <v>1</v>
          </cell>
          <cell r="J3" t="str">
            <v>소형단창</v>
          </cell>
          <cell r="K3" t="str">
            <v>BF-96</v>
          </cell>
          <cell r="L3">
            <v>95.5</v>
          </cell>
          <cell r="M3">
            <v>40</v>
          </cell>
          <cell r="N3" t="str">
            <v>SF-80N</v>
          </cell>
          <cell r="O3">
            <v>30</v>
          </cell>
          <cell r="P3">
            <v>49.2</v>
          </cell>
          <cell r="Q3">
            <v>9</v>
          </cell>
          <cell r="R3">
            <v>7</v>
          </cell>
          <cell r="S3">
            <v>7</v>
          </cell>
          <cell r="T3">
            <v>50</v>
          </cell>
        </row>
        <row r="4">
          <cell r="B4" t="str">
            <v>나</v>
          </cell>
          <cell r="C4" t="str">
            <v>2짝 미서기문(비대칭)</v>
          </cell>
          <cell r="D4">
            <v>1</v>
          </cell>
          <cell r="E4">
            <v>1</v>
          </cell>
          <cell r="I4">
            <v>2</v>
          </cell>
          <cell r="J4" t="str">
            <v>중대형단창</v>
          </cell>
          <cell r="K4" t="str">
            <v>BF-115</v>
          </cell>
          <cell r="L4">
            <v>115.5</v>
          </cell>
          <cell r="M4">
            <v>46</v>
          </cell>
          <cell r="N4" t="str">
            <v>SF-115</v>
          </cell>
          <cell r="O4">
            <v>36</v>
          </cell>
          <cell r="P4">
            <v>57</v>
          </cell>
          <cell r="Q4">
            <v>10</v>
          </cell>
          <cell r="R4">
            <v>10</v>
          </cell>
          <cell r="S4">
            <v>8.5</v>
          </cell>
          <cell r="T4">
            <v>50</v>
          </cell>
        </row>
        <row r="5">
          <cell r="B5" t="str">
            <v>다</v>
          </cell>
          <cell r="C5" t="str">
            <v>3짝 미서기문(비대칭)</v>
          </cell>
          <cell r="D5">
            <v>2</v>
          </cell>
          <cell r="E5">
            <v>1</v>
          </cell>
          <cell r="I5">
            <v>3</v>
          </cell>
          <cell r="J5" t="str">
            <v>미서기문</v>
          </cell>
          <cell r="K5" t="str">
            <v>BF-115</v>
          </cell>
          <cell r="L5">
            <v>115.5</v>
          </cell>
          <cell r="M5">
            <v>46</v>
          </cell>
          <cell r="N5" t="str">
            <v>SF-115G</v>
          </cell>
          <cell r="O5">
            <v>36</v>
          </cell>
          <cell r="P5">
            <v>70</v>
          </cell>
          <cell r="Q5">
            <v>10</v>
          </cell>
          <cell r="R5">
            <v>10</v>
          </cell>
          <cell r="S5">
            <v>8.5</v>
          </cell>
          <cell r="T5">
            <v>50</v>
          </cell>
        </row>
        <row r="6">
          <cell r="B6" t="str">
            <v>라</v>
          </cell>
          <cell r="C6" t="str">
            <v>2짝 미서기창(대칭)</v>
          </cell>
          <cell r="D6">
            <v>2</v>
          </cell>
          <cell r="I6">
            <v>4</v>
          </cell>
          <cell r="J6" t="str">
            <v>소형이중창</v>
          </cell>
          <cell r="K6" t="str">
            <v>BF-184</v>
          </cell>
          <cell r="L6">
            <v>183.5</v>
          </cell>
          <cell r="M6">
            <v>45</v>
          </cell>
          <cell r="N6" t="str">
            <v>SF-80N</v>
          </cell>
          <cell r="O6">
            <v>30</v>
          </cell>
          <cell r="P6">
            <v>49.2</v>
          </cell>
          <cell r="Q6">
            <v>9</v>
          </cell>
          <cell r="R6">
            <v>7</v>
          </cell>
          <cell r="S6">
            <v>7</v>
          </cell>
          <cell r="T6">
            <v>50</v>
          </cell>
        </row>
        <row r="7">
          <cell r="B7" t="str">
            <v>마</v>
          </cell>
          <cell r="I7">
            <v>5</v>
          </cell>
          <cell r="J7" t="str">
            <v>중대형이중창</v>
          </cell>
          <cell r="K7" t="str">
            <v>BF-225</v>
          </cell>
          <cell r="L7">
            <v>225.5</v>
          </cell>
          <cell r="M7">
            <v>56</v>
          </cell>
          <cell r="N7" t="str">
            <v>SF-115</v>
          </cell>
          <cell r="O7">
            <v>36</v>
          </cell>
          <cell r="P7">
            <v>57</v>
          </cell>
          <cell r="Q7">
            <v>10</v>
          </cell>
          <cell r="R7">
            <v>10</v>
          </cell>
          <cell r="S7">
            <v>8.5</v>
          </cell>
          <cell r="T7">
            <v>50</v>
          </cell>
        </row>
        <row r="8">
          <cell r="B8" t="str">
            <v>바</v>
          </cell>
          <cell r="I8">
            <v>6</v>
          </cell>
          <cell r="J8" t="str">
            <v>공틀일체형 미서기문</v>
          </cell>
          <cell r="K8" t="str">
            <v>BF-115WAJ</v>
          </cell>
          <cell r="L8">
            <v>225</v>
          </cell>
          <cell r="M8">
            <v>46</v>
          </cell>
          <cell r="N8" t="str">
            <v>SF-115G</v>
          </cell>
          <cell r="O8">
            <v>36</v>
          </cell>
          <cell r="P8">
            <v>70</v>
          </cell>
          <cell r="Q8">
            <v>10</v>
          </cell>
          <cell r="R8">
            <v>10</v>
          </cell>
          <cell r="S8">
            <v>8.5</v>
          </cell>
          <cell r="T8">
            <v>50</v>
          </cell>
        </row>
        <row r="9">
          <cell r="B9" t="str">
            <v>사</v>
          </cell>
          <cell r="C9" t="str">
            <v>3짝 미서기창(비대칭)</v>
          </cell>
          <cell r="D9">
            <v>2</v>
          </cell>
          <cell r="E9">
            <v>1</v>
          </cell>
          <cell r="I9">
            <v>7</v>
          </cell>
          <cell r="J9" t="str">
            <v>프로젝트창(F/P)</v>
          </cell>
          <cell r="K9" t="str">
            <v>FM-60N</v>
          </cell>
          <cell r="L9">
            <v>58</v>
          </cell>
          <cell r="M9">
            <v>56</v>
          </cell>
          <cell r="N9" t="str">
            <v>FF-60N</v>
          </cell>
          <cell r="O9">
            <v>78</v>
          </cell>
          <cell r="P9">
            <v>58</v>
          </cell>
          <cell r="Q9">
            <v>30</v>
          </cell>
          <cell r="R9">
            <v>30</v>
          </cell>
          <cell r="S9">
            <v>30</v>
          </cell>
        </row>
        <row r="10">
          <cell r="B10" t="str">
            <v>아</v>
          </cell>
          <cell r="C10" t="str">
            <v>4짝 미서기창(대칭)</v>
          </cell>
          <cell r="D10">
            <v>4</v>
          </cell>
          <cell r="I10">
            <v>8</v>
          </cell>
          <cell r="J10" t="str">
            <v>프로젝트창(P)</v>
          </cell>
          <cell r="K10" t="str">
            <v>FM-60N</v>
          </cell>
          <cell r="L10">
            <v>58</v>
          </cell>
          <cell r="M10">
            <v>56</v>
          </cell>
          <cell r="N10" t="str">
            <v>FF-60N</v>
          </cell>
          <cell r="O10">
            <v>78</v>
          </cell>
          <cell r="P10">
            <v>58</v>
          </cell>
          <cell r="Q10">
            <v>30</v>
          </cell>
          <cell r="R10">
            <v>30</v>
          </cell>
          <cell r="S10">
            <v>30</v>
          </cell>
        </row>
        <row r="11">
          <cell r="B11" t="str">
            <v>자</v>
          </cell>
          <cell r="C11" t="str">
            <v>프로젝트창(F/P)</v>
          </cell>
          <cell r="D11">
            <v>1</v>
          </cell>
          <cell r="I11">
            <v>9</v>
          </cell>
          <cell r="J11" t="str">
            <v>여닫이창</v>
          </cell>
          <cell r="K11" t="str">
            <v>FM-60N</v>
          </cell>
          <cell r="L11">
            <v>58</v>
          </cell>
          <cell r="M11">
            <v>56</v>
          </cell>
          <cell r="N11" t="str">
            <v>FF-60N</v>
          </cell>
          <cell r="O11">
            <v>78</v>
          </cell>
          <cell r="P11">
            <v>58</v>
          </cell>
          <cell r="Q11">
            <v>30</v>
          </cell>
          <cell r="R11">
            <v>30</v>
          </cell>
          <cell r="S11">
            <v>30</v>
          </cell>
        </row>
        <row r="12">
          <cell r="B12" t="str">
            <v>차</v>
          </cell>
          <cell r="C12" t="str">
            <v>프로젝트창(P)</v>
          </cell>
          <cell r="D12">
            <v>1</v>
          </cell>
          <cell r="I12">
            <v>10</v>
          </cell>
          <cell r="J12" t="str">
            <v>고정창</v>
          </cell>
          <cell r="K12" t="str">
            <v>FM-90N</v>
          </cell>
          <cell r="L12">
            <v>90</v>
          </cell>
          <cell r="M12">
            <v>56</v>
          </cell>
          <cell r="N12" t="str">
            <v>FF-60N</v>
          </cell>
          <cell r="O12">
            <v>78</v>
          </cell>
          <cell r="P12">
            <v>58</v>
          </cell>
          <cell r="Q12">
            <v>30</v>
          </cell>
          <cell r="R12">
            <v>30</v>
          </cell>
          <cell r="S12">
            <v>30</v>
          </cell>
        </row>
        <row r="13">
          <cell r="B13" t="str">
            <v>카</v>
          </cell>
          <cell r="C13" t="str">
            <v>여닫이창</v>
          </cell>
          <cell r="D13">
            <v>1</v>
          </cell>
          <cell r="I13">
            <v>11</v>
          </cell>
          <cell r="J13" t="str">
            <v>소형복층단창</v>
          </cell>
          <cell r="K13" t="str">
            <v>BF-115WAJ</v>
          </cell>
          <cell r="L13">
            <v>225</v>
          </cell>
          <cell r="M13">
            <v>46</v>
          </cell>
          <cell r="N13" t="str">
            <v>SF-115G</v>
          </cell>
          <cell r="O13">
            <v>36</v>
          </cell>
          <cell r="P13">
            <v>70</v>
          </cell>
          <cell r="Q13">
            <v>10</v>
          </cell>
          <cell r="R13">
            <v>10</v>
          </cell>
          <cell r="S13">
            <v>8.5</v>
          </cell>
          <cell r="T13">
            <v>50</v>
          </cell>
        </row>
        <row r="14">
          <cell r="B14" t="str">
            <v>타</v>
          </cell>
          <cell r="C14" t="str">
            <v>고정창</v>
          </cell>
          <cell r="I14">
            <v>12</v>
          </cell>
          <cell r="J14" t="str">
            <v>중대형복층단창</v>
          </cell>
          <cell r="K14" t="str">
            <v>BF-115WAJ</v>
          </cell>
          <cell r="L14">
            <v>225</v>
          </cell>
          <cell r="M14">
            <v>46</v>
          </cell>
          <cell r="N14" t="str">
            <v>SF-115G</v>
          </cell>
          <cell r="O14">
            <v>36</v>
          </cell>
          <cell r="P14">
            <v>70</v>
          </cell>
          <cell r="Q14">
            <v>10</v>
          </cell>
          <cell r="R14">
            <v>10</v>
          </cell>
          <cell r="S14">
            <v>8.5</v>
          </cell>
          <cell r="T14">
            <v>50</v>
          </cell>
        </row>
        <row r="15">
          <cell r="B15" t="str">
            <v>파</v>
          </cell>
          <cell r="C15" t="str">
            <v>고정&amp;미서기창</v>
          </cell>
          <cell r="D15">
            <v>1</v>
          </cell>
          <cell r="I15">
            <v>13</v>
          </cell>
          <cell r="J15" t="str">
            <v>고정&amp;미서기창</v>
          </cell>
          <cell r="K15" t="str">
            <v>BF-115</v>
          </cell>
          <cell r="L15">
            <v>115.5</v>
          </cell>
          <cell r="M15">
            <v>46</v>
          </cell>
          <cell r="N15" t="str">
            <v>SF-115</v>
          </cell>
          <cell r="O15">
            <v>36</v>
          </cell>
          <cell r="P15">
            <v>57</v>
          </cell>
          <cell r="Q15">
            <v>10</v>
          </cell>
          <cell r="R15">
            <v>10</v>
          </cell>
          <cell r="S15">
            <v>8.5</v>
          </cell>
        </row>
        <row r="16">
          <cell r="B16" t="str">
            <v>하</v>
          </cell>
          <cell r="C16" t="str">
            <v>공틀</v>
          </cell>
          <cell r="I16">
            <v>14</v>
          </cell>
          <cell r="J16" t="str">
            <v>발코니외부창호</v>
          </cell>
          <cell r="K16" t="str">
            <v>BF-115RB</v>
          </cell>
          <cell r="L16">
            <v>115</v>
          </cell>
          <cell r="M16">
            <v>58</v>
          </cell>
          <cell r="N16" t="str">
            <v>SF-115B</v>
          </cell>
          <cell r="O16">
            <v>40</v>
          </cell>
          <cell r="P16">
            <v>81</v>
          </cell>
          <cell r="Q16">
            <v>18</v>
          </cell>
          <cell r="R16">
            <v>10</v>
          </cell>
          <cell r="S16">
            <v>8.5</v>
          </cell>
          <cell r="T16">
            <v>50</v>
          </cell>
        </row>
        <row r="17">
          <cell r="I17">
            <v>15</v>
          </cell>
          <cell r="J17" t="str">
            <v>확장형발코니외부창호</v>
          </cell>
          <cell r="K17" t="str">
            <v>BF-245RB</v>
          </cell>
          <cell r="L17">
            <v>245</v>
          </cell>
          <cell r="M17">
            <v>58</v>
          </cell>
          <cell r="N17" t="str">
            <v>SF-115B</v>
          </cell>
          <cell r="O17">
            <v>40</v>
          </cell>
          <cell r="P17">
            <v>81</v>
          </cell>
          <cell r="Q17">
            <v>18</v>
          </cell>
          <cell r="R17">
            <v>10</v>
          </cell>
          <cell r="S17">
            <v>8.5</v>
          </cell>
          <cell r="T17">
            <v>50</v>
          </cell>
        </row>
        <row r="18">
          <cell r="I18">
            <v>16</v>
          </cell>
          <cell r="J18" t="str">
            <v>공틀</v>
          </cell>
          <cell r="K18" t="str">
            <v>JF-150</v>
          </cell>
          <cell r="L18">
            <v>150</v>
          </cell>
          <cell r="M18">
            <v>20</v>
          </cell>
        </row>
        <row r="20">
          <cell r="C20" t="str">
            <v>BF-115</v>
          </cell>
          <cell r="D20">
            <v>1.42</v>
          </cell>
        </row>
        <row r="21">
          <cell r="C21" t="str">
            <v>BC-290B</v>
          </cell>
          <cell r="D21">
            <v>0.73499999999999999</v>
          </cell>
        </row>
        <row r="22">
          <cell r="C22" t="str">
            <v>BC-50</v>
          </cell>
          <cell r="D22">
            <v>0.54200000000000004</v>
          </cell>
        </row>
        <row r="23">
          <cell r="C23" t="str">
            <v>BC-55</v>
          </cell>
          <cell r="D23">
            <v>0.78100000000000003</v>
          </cell>
        </row>
        <row r="24">
          <cell r="C24" t="str">
            <v>BF-100C</v>
          </cell>
          <cell r="D24">
            <v>1.2350000000000001</v>
          </cell>
        </row>
        <row r="25">
          <cell r="C25" t="str">
            <v>BF-100OS</v>
          </cell>
          <cell r="D25">
            <v>1.532</v>
          </cell>
        </row>
        <row r="26">
          <cell r="C26" t="str">
            <v>BF-105</v>
          </cell>
          <cell r="D26">
            <v>1.335</v>
          </cell>
        </row>
        <row r="27">
          <cell r="C27" t="str">
            <v>BF-105R</v>
          </cell>
          <cell r="D27">
            <v>1.53</v>
          </cell>
        </row>
        <row r="28">
          <cell r="C28" t="str">
            <v>BF-110</v>
          </cell>
          <cell r="D28">
            <v>1.49</v>
          </cell>
        </row>
        <row r="29">
          <cell r="C29" t="str">
            <v>BF-110RB</v>
          </cell>
          <cell r="D29">
            <v>1.81</v>
          </cell>
        </row>
        <row r="30">
          <cell r="C30" t="str">
            <v>BF-115</v>
          </cell>
          <cell r="D30">
            <v>1.526</v>
          </cell>
        </row>
        <row r="31">
          <cell r="C31" t="str">
            <v>BF-115A</v>
          </cell>
          <cell r="D31">
            <v>1.54</v>
          </cell>
        </row>
        <row r="32">
          <cell r="C32" t="str">
            <v>BF-115Q</v>
          </cell>
          <cell r="D32">
            <v>1.51</v>
          </cell>
        </row>
        <row r="33">
          <cell r="C33" t="str">
            <v>BF-115RB</v>
          </cell>
          <cell r="D33">
            <v>1.7929999999999999</v>
          </cell>
        </row>
        <row r="34">
          <cell r="C34" t="str">
            <v>BF-115RB</v>
          </cell>
          <cell r="D34">
            <v>1.82</v>
          </cell>
        </row>
        <row r="35">
          <cell r="C35" t="str">
            <v>BF-115RBN</v>
          </cell>
          <cell r="D35">
            <v>1.62</v>
          </cell>
        </row>
        <row r="36">
          <cell r="C36" t="str">
            <v>BF-115RB-목</v>
          </cell>
          <cell r="D36">
            <v>1.7929999999999999</v>
          </cell>
        </row>
        <row r="37">
          <cell r="C37" t="str">
            <v>BF-115S</v>
          </cell>
          <cell r="D37">
            <v>1.28</v>
          </cell>
        </row>
        <row r="38">
          <cell r="C38" t="str">
            <v>BF-115V</v>
          </cell>
          <cell r="D38">
            <v>1.526</v>
          </cell>
        </row>
        <row r="39">
          <cell r="C39" t="str">
            <v>BF-115VC</v>
          </cell>
          <cell r="D39">
            <v>1.5219999999999998</v>
          </cell>
        </row>
        <row r="40">
          <cell r="C40" t="str">
            <v>BF-115W</v>
          </cell>
          <cell r="D40">
            <v>2.7</v>
          </cell>
        </row>
        <row r="41">
          <cell r="C41" t="str">
            <v>BF-115WAJ</v>
          </cell>
          <cell r="D41">
            <v>3</v>
          </cell>
        </row>
        <row r="42">
          <cell r="C42" t="str">
            <v>BF-115WAJ</v>
          </cell>
          <cell r="D42">
            <v>3</v>
          </cell>
        </row>
        <row r="43">
          <cell r="C43" t="str">
            <v>BF-115WAJ-목</v>
          </cell>
          <cell r="D43">
            <v>3</v>
          </cell>
        </row>
        <row r="44">
          <cell r="C44" t="str">
            <v>BF-115WAQ</v>
          </cell>
          <cell r="D44">
            <v>2.9119999999999999</v>
          </cell>
        </row>
        <row r="45">
          <cell r="C45" t="str">
            <v>BF-115WL</v>
          </cell>
          <cell r="D45">
            <v>1.536</v>
          </cell>
        </row>
        <row r="46">
          <cell r="C46" t="str">
            <v>BF-115WN</v>
          </cell>
          <cell r="D46">
            <v>2.4329999999999998</v>
          </cell>
        </row>
        <row r="47">
          <cell r="C47" t="str">
            <v>BF-115W-목</v>
          </cell>
          <cell r="D47">
            <v>2.7</v>
          </cell>
        </row>
        <row r="48">
          <cell r="C48" t="str">
            <v>BF-115-목</v>
          </cell>
          <cell r="D48">
            <v>1.42</v>
          </cell>
        </row>
        <row r="49">
          <cell r="C49" t="str">
            <v>BF-120</v>
          </cell>
          <cell r="D49">
            <v>1.6</v>
          </cell>
        </row>
        <row r="50">
          <cell r="C50" t="str">
            <v>BF-120R</v>
          </cell>
          <cell r="D50">
            <v>1.7</v>
          </cell>
        </row>
        <row r="51">
          <cell r="C51" t="str">
            <v>BF-121</v>
          </cell>
          <cell r="D51">
            <v>1.5820000000000001</v>
          </cell>
        </row>
        <row r="52">
          <cell r="C52" t="str">
            <v>BF-121W</v>
          </cell>
          <cell r="D52">
            <v>1.617</v>
          </cell>
        </row>
        <row r="53">
          <cell r="C53" t="str">
            <v>BF-123</v>
          </cell>
          <cell r="D53">
            <v>2</v>
          </cell>
        </row>
        <row r="54">
          <cell r="C54" t="str">
            <v>BF-124</v>
          </cell>
          <cell r="D54">
            <v>1.8460000000000001</v>
          </cell>
        </row>
        <row r="55">
          <cell r="C55" t="str">
            <v>BF-124ND</v>
          </cell>
          <cell r="D55">
            <v>1.7889999999999999</v>
          </cell>
        </row>
        <row r="56">
          <cell r="C56" t="str">
            <v>BF-124W</v>
          </cell>
          <cell r="D56">
            <v>1.7210000000000001</v>
          </cell>
        </row>
        <row r="57">
          <cell r="C57" t="str">
            <v>BF-130RB</v>
          </cell>
          <cell r="D57">
            <v>1.946</v>
          </cell>
        </row>
        <row r="58">
          <cell r="C58" t="str">
            <v>BF-130RBA</v>
          </cell>
          <cell r="D58">
            <v>2.0840000000000001</v>
          </cell>
        </row>
        <row r="59">
          <cell r="C59" t="str">
            <v>BF-130RBC</v>
          </cell>
          <cell r="D59">
            <v>1.946</v>
          </cell>
        </row>
        <row r="60">
          <cell r="C60" t="str">
            <v>BF-130RBW</v>
          </cell>
          <cell r="D60">
            <v>3.43</v>
          </cell>
        </row>
        <row r="61">
          <cell r="C61" t="str">
            <v>BF-135RB</v>
          </cell>
          <cell r="D61">
            <v>1.71</v>
          </cell>
        </row>
        <row r="62">
          <cell r="C62" t="str">
            <v>BF-135RBC</v>
          </cell>
          <cell r="D62">
            <v>1.6859999999999999</v>
          </cell>
        </row>
        <row r="63">
          <cell r="C63" t="str">
            <v>BF-140RB</v>
          </cell>
          <cell r="D63">
            <v>2.13</v>
          </cell>
        </row>
        <row r="64">
          <cell r="C64" t="str">
            <v>BF-140RBC</v>
          </cell>
          <cell r="D64">
            <v>2.121</v>
          </cell>
        </row>
        <row r="65">
          <cell r="C65" t="str">
            <v>BF-141RB</v>
          </cell>
          <cell r="D65">
            <v>2.16</v>
          </cell>
        </row>
        <row r="66">
          <cell r="C66" t="str">
            <v>BF-141RBC</v>
          </cell>
          <cell r="D66">
            <v>2.1459999999999999</v>
          </cell>
        </row>
        <row r="67">
          <cell r="C67" t="str">
            <v>BF-141RBE</v>
          </cell>
          <cell r="D67">
            <v>2.16</v>
          </cell>
        </row>
        <row r="68">
          <cell r="C68" t="str">
            <v>BF-141RB-목</v>
          </cell>
          <cell r="D68">
            <v>2.16</v>
          </cell>
        </row>
        <row r="69">
          <cell r="C69" t="str">
            <v>BF-142</v>
          </cell>
          <cell r="D69">
            <v>1.98</v>
          </cell>
        </row>
        <row r="70">
          <cell r="C70" t="str">
            <v>BF-143H</v>
          </cell>
          <cell r="D70">
            <v>2.198</v>
          </cell>
        </row>
        <row r="71">
          <cell r="C71" t="str">
            <v>BF-143RB</v>
          </cell>
          <cell r="D71">
            <v>2.1669999999999998</v>
          </cell>
        </row>
        <row r="72">
          <cell r="C72" t="str">
            <v>BF-143RBC</v>
          </cell>
          <cell r="D72">
            <v>2.15</v>
          </cell>
        </row>
        <row r="73">
          <cell r="C73" t="str">
            <v>BF-145</v>
          </cell>
          <cell r="D73">
            <v>2.2309999999999999</v>
          </cell>
        </row>
        <row r="74">
          <cell r="C74" t="str">
            <v>BF-145C</v>
          </cell>
          <cell r="D74">
            <v>2.2309999999999999</v>
          </cell>
        </row>
        <row r="75">
          <cell r="C75" t="str">
            <v>BF-150RB</v>
          </cell>
          <cell r="D75">
            <v>2.5569999999999999</v>
          </cell>
        </row>
        <row r="76">
          <cell r="C76" t="str">
            <v>BF-158</v>
          </cell>
          <cell r="D76">
            <v>2.347</v>
          </cell>
        </row>
        <row r="77">
          <cell r="C77" t="str">
            <v>BF-158BLE</v>
          </cell>
          <cell r="D77">
            <v>2.8559999999999999</v>
          </cell>
        </row>
        <row r="78">
          <cell r="C78" t="str">
            <v>BF-160C</v>
          </cell>
          <cell r="D78">
            <v>2.3729999999999998</v>
          </cell>
        </row>
        <row r="79">
          <cell r="C79" t="str">
            <v>BF-160MB</v>
          </cell>
          <cell r="D79">
            <v>2.62</v>
          </cell>
        </row>
        <row r="80">
          <cell r="C80" t="str">
            <v>BF-160RB</v>
          </cell>
          <cell r="D80">
            <v>2.3450000000000002</v>
          </cell>
        </row>
        <row r="81">
          <cell r="C81" t="str">
            <v>BF-165RB</v>
          </cell>
          <cell r="D81">
            <v>2.8980000000000001</v>
          </cell>
        </row>
        <row r="82">
          <cell r="C82" t="str">
            <v>BF-170</v>
          </cell>
          <cell r="D82">
            <v>2.645</v>
          </cell>
        </row>
        <row r="83">
          <cell r="C83" t="str">
            <v>BF-170C</v>
          </cell>
          <cell r="D83">
            <v>2.7489999999999997</v>
          </cell>
        </row>
        <row r="84">
          <cell r="C84" t="str">
            <v>BF-184</v>
          </cell>
          <cell r="D84">
            <v>1.9850000000000001</v>
          </cell>
        </row>
        <row r="85">
          <cell r="C85" t="str">
            <v>BF-184</v>
          </cell>
          <cell r="D85">
            <v>2.0449999999999999</v>
          </cell>
        </row>
        <row r="86">
          <cell r="C86" t="str">
            <v>BF-184-목</v>
          </cell>
          <cell r="D86">
            <v>1.9850000000000001</v>
          </cell>
        </row>
        <row r="87">
          <cell r="C87" t="str">
            <v>BF-193R</v>
          </cell>
          <cell r="D87">
            <v>2.6</v>
          </cell>
        </row>
        <row r="88">
          <cell r="C88" t="str">
            <v>BF-200</v>
          </cell>
          <cell r="D88">
            <v>3.1240000000000001</v>
          </cell>
        </row>
        <row r="89">
          <cell r="C89" t="str">
            <v>BF-200LA</v>
          </cell>
          <cell r="D89">
            <v>2.85</v>
          </cell>
        </row>
        <row r="90">
          <cell r="C90" t="str">
            <v>BF-200W</v>
          </cell>
          <cell r="D90">
            <v>2.2549999999999999</v>
          </cell>
        </row>
        <row r="91">
          <cell r="C91" t="str">
            <v>BF-200WL</v>
          </cell>
          <cell r="D91">
            <v>2.0289999999999999</v>
          </cell>
        </row>
        <row r="92">
          <cell r="C92" t="str">
            <v>BF-205</v>
          </cell>
          <cell r="D92">
            <v>3.0579999999999998</v>
          </cell>
        </row>
        <row r="93">
          <cell r="C93" t="str">
            <v>BF-205L</v>
          </cell>
          <cell r="D93">
            <v>2.14</v>
          </cell>
        </row>
        <row r="94">
          <cell r="C94" t="str">
            <v>BF-205W</v>
          </cell>
          <cell r="D94">
            <v>2.8050000000000002</v>
          </cell>
        </row>
        <row r="95">
          <cell r="C95" t="str">
            <v>BF-205WAJ</v>
          </cell>
          <cell r="D95">
            <v>2.4510000000000001</v>
          </cell>
        </row>
        <row r="96">
          <cell r="C96" t="str">
            <v>BF-206LC</v>
          </cell>
          <cell r="D96">
            <v>1.4419999999999999</v>
          </cell>
        </row>
        <row r="97">
          <cell r="C97" t="str">
            <v>BF-206LL</v>
          </cell>
          <cell r="D97">
            <v>1.0249999999999999</v>
          </cell>
        </row>
        <row r="98">
          <cell r="C98" t="str">
            <v>BF-206LP</v>
          </cell>
          <cell r="D98">
            <v>2.12</v>
          </cell>
        </row>
        <row r="99">
          <cell r="C99" t="str">
            <v>BF-206LU</v>
          </cell>
          <cell r="D99">
            <v>1.1439999999999999</v>
          </cell>
        </row>
        <row r="100">
          <cell r="C100" t="str">
            <v>BF-206LW</v>
          </cell>
          <cell r="D100">
            <v>0</v>
          </cell>
        </row>
        <row r="101">
          <cell r="C101" t="str">
            <v>BF-206WAJ</v>
          </cell>
          <cell r="D101">
            <v>2.3610000000000002</v>
          </cell>
        </row>
        <row r="102">
          <cell r="C102" t="str">
            <v>BF-220</v>
          </cell>
          <cell r="D102">
            <v>3.048</v>
          </cell>
        </row>
        <row r="103">
          <cell r="C103" t="str">
            <v>BF-220H</v>
          </cell>
          <cell r="D103">
            <v>2.8279999999999998</v>
          </cell>
        </row>
        <row r="104">
          <cell r="C104" t="str">
            <v>BF-220HC</v>
          </cell>
          <cell r="D104">
            <v>2.8279999999999998</v>
          </cell>
        </row>
        <row r="105">
          <cell r="C105" t="str">
            <v>BF-220L</v>
          </cell>
          <cell r="D105">
            <v>3.37</v>
          </cell>
        </row>
        <row r="106">
          <cell r="C106" t="str">
            <v>BF-220LC</v>
          </cell>
          <cell r="D106">
            <v>3.35</v>
          </cell>
        </row>
        <row r="107">
          <cell r="C107" t="str">
            <v>BF-221</v>
          </cell>
          <cell r="D107">
            <v>2.968</v>
          </cell>
        </row>
        <row r="108">
          <cell r="C108" t="str">
            <v>BF-225</v>
          </cell>
          <cell r="D108">
            <v>2.85</v>
          </cell>
        </row>
        <row r="109">
          <cell r="C109" t="str">
            <v>BF-225</v>
          </cell>
          <cell r="D109">
            <v>2.94</v>
          </cell>
        </row>
        <row r="110">
          <cell r="C110" t="str">
            <v>BF-225A</v>
          </cell>
          <cell r="D110">
            <v>3.093</v>
          </cell>
        </row>
        <row r="111">
          <cell r="C111" t="str">
            <v>BF-225N</v>
          </cell>
          <cell r="D111">
            <v>2.69</v>
          </cell>
        </row>
        <row r="112">
          <cell r="C112" t="str">
            <v>BF-225N2</v>
          </cell>
          <cell r="D112">
            <v>2.5459999999999998</v>
          </cell>
        </row>
        <row r="113">
          <cell r="C113" t="str">
            <v>BF-225Q</v>
          </cell>
          <cell r="D113">
            <v>2.8450000000000002</v>
          </cell>
        </row>
        <row r="114">
          <cell r="C114" t="str">
            <v>BF-225-목</v>
          </cell>
          <cell r="D114">
            <v>2.85</v>
          </cell>
        </row>
        <row r="115">
          <cell r="C115" t="str">
            <v>BF-227R</v>
          </cell>
          <cell r="D115">
            <v>3.17</v>
          </cell>
        </row>
        <row r="116">
          <cell r="C116" t="str">
            <v>BF-230</v>
          </cell>
          <cell r="D116">
            <v>2.5529999999999999</v>
          </cell>
        </row>
        <row r="117">
          <cell r="C117" t="str">
            <v>BF-230C</v>
          </cell>
          <cell r="D117">
            <v>2.5529999999999999</v>
          </cell>
        </row>
        <row r="118">
          <cell r="C118" t="str">
            <v>BF-232</v>
          </cell>
          <cell r="D118">
            <v>2.9329999999999998</v>
          </cell>
        </row>
        <row r="119">
          <cell r="C119" t="str">
            <v>BF-232W</v>
          </cell>
          <cell r="D119">
            <v>2.9620000000000002</v>
          </cell>
        </row>
        <row r="120">
          <cell r="C120" t="str">
            <v>BF-235</v>
          </cell>
          <cell r="D120">
            <v>3.4809999999999999</v>
          </cell>
        </row>
        <row r="121">
          <cell r="C121" t="str">
            <v>BF-238RBN</v>
          </cell>
          <cell r="D121">
            <v>3.4140000000000001</v>
          </cell>
        </row>
        <row r="122">
          <cell r="C122" t="str">
            <v>BF-240RB</v>
          </cell>
          <cell r="D122">
            <v>3.883</v>
          </cell>
        </row>
        <row r="123">
          <cell r="C123" t="str">
            <v>BF-240RBC</v>
          </cell>
          <cell r="D123">
            <v>3.8760000000000003</v>
          </cell>
        </row>
        <row r="124">
          <cell r="C124" t="str">
            <v>BF-245</v>
          </cell>
          <cell r="D124">
            <v>3.339</v>
          </cell>
        </row>
        <row r="125">
          <cell r="C125" t="str">
            <v>BF-246RB</v>
          </cell>
          <cell r="D125">
            <v>3.7669999999999999</v>
          </cell>
        </row>
        <row r="126">
          <cell r="C126" t="str">
            <v>BF-246RBC</v>
          </cell>
          <cell r="D126">
            <v>3.7509999999999999</v>
          </cell>
        </row>
        <row r="127">
          <cell r="C127" t="str">
            <v>BF-246RBE</v>
          </cell>
          <cell r="D127">
            <v>3.7669999999999999</v>
          </cell>
        </row>
        <row r="128">
          <cell r="C128" t="str">
            <v>BF-250</v>
          </cell>
          <cell r="D128">
            <v>2.569</v>
          </cell>
        </row>
        <row r="129">
          <cell r="C129" t="str">
            <v>BF-250C</v>
          </cell>
          <cell r="D129">
            <v>2.64</v>
          </cell>
        </row>
        <row r="130">
          <cell r="C130" t="str">
            <v>BF-255R</v>
          </cell>
          <cell r="D130">
            <v>3.371</v>
          </cell>
        </row>
        <row r="131">
          <cell r="C131" t="str">
            <v>BF-255RB</v>
          </cell>
          <cell r="D131">
            <v>3.82</v>
          </cell>
        </row>
        <row r="132">
          <cell r="C132" t="str">
            <v>BF-255RBC</v>
          </cell>
          <cell r="D132">
            <v>3.7850000000000001</v>
          </cell>
        </row>
        <row r="133">
          <cell r="C133" t="str">
            <v>BF-256</v>
          </cell>
          <cell r="D133">
            <v>3.1019999999999999</v>
          </cell>
        </row>
        <row r="134">
          <cell r="C134" t="str">
            <v>BF-260RB</v>
          </cell>
          <cell r="D134">
            <v>4.1900000000000004</v>
          </cell>
        </row>
        <row r="135">
          <cell r="C135" t="str">
            <v>BF-260RBC</v>
          </cell>
          <cell r="D135">
            <v>4.1829999999999998</v>
          </cell>
        </row>
        <row r="136">
          <cell r="C136" t="str">
            <v>BF-265RB</v>
          </cell>
          <cell r="D136">
            <v>3.7970000000000002</v>
          </cell>
        </row>
        <row r="137">
          <cell r="C137" t="str">
            <v>BF-265RBC</v>
          </cell>
          <cell r="D137">
            <v>3.887</v>
          </cell>
        </row>
        <row r="138">
          <cell r="C138" t="str">
            <v>BF-265RBW</v>
          </cell>
          <cell r="D138">
            <v>3.9729999999999999</v>
          </cell>
        </row>
        <row r="139">
          <cell r="C139" t="str">
            <v>BF-270RB</v>
          </cell>
          <cell r="D139">
            <v>4.5380000000000003</v>
          </cell>
        </row>
        <row r="140">
          <cell r="C140" t="str">
            <v>BF-290L</v>
          </cell>
          <cell r="D140">
            <v>4.532</v>
          </cell>
        </row>
        <row r="141">
          <cell r="C141" t="str">
            <v>BF-290LC</v>
          </cell>
          <cell r="D141">
            <v>4.5090000000000003</v>
          </cell>
        </row>
        <row r="142">
          <cell r="C142" t="str">
            <v>BF-245RB</v>
          </cell>
          <cell r="D142">
            <v>4.3250000000000002</v>
          </cell>
        </row>
        <row r="143">
          <cell r="C143" t="str">
            <v>BF-245RB-목</v>
          </cell>
          <cell r="D143">
            <v>4.3250000000000002</v>
          </cell>
        </row>
        <row r="144">
          <cell r="C144" t="str">
            <v>BF-295BLE</v>
          </cell>
          <cell r="D144">
            <v>4.2830000000000004</v>
          </cell>
        </row>
        <row r="145">
          <cell r="C145" t="str">
            <v>BF-60B</v>
          </cell>
          <cell r="D145">
            <v>0.92300000000000004</v>
          </cell>
        </row>
        <row r="146">
          <cell r="C146" t="str">
            <v>BF-60D</v>
          </cell>
          <cell r="D146">
            <v>1.3740000000000001</v>
          </cell>
        </row>
        <row r="147">
          <cell r="C147" t="str">
            <v>BF-60K</v>
          </cell>
          <cell r="D147">
            <v>1.29</v>
          </cell>
        </row>
        <row r="148">
          <cell r="C148" t="str">
            <v>BF-60ND</v>
          </cell>
          <cell r="D148">
            <v>0.90800000000000003</v>
          </cell>
        </row>
        <row r="149">
          <cell r="C149" t="str">
            <v>BF-60R</v>
          </cell>
          <cell r="D149">
            <v>1.226</v>
          </cell>
        </row>
        <row r="150">
          <cell r="C150" t="str">
            <v>BF-60RJ</v>
          </cell>
          <cell r="D150">
            <v>1.115</v>
          </cell>
        </row>
        <row r="151">
          <cell r="C151" t="str">
            <v>BF-68ND</v>
          </cell>
          <cell r="D151">
            <v>1.0940000000000001</v>
          </cell>
        </row>
        <row r="152">
          <cell r="C152" t="str">
            <v>BF-70H OUT</v>
          </cell>
          <cell r="D152">
            <v>1.111</v>
          </cell>
        </row>
        <row r="153">
          <cell r="C153" t="str">
            <v>BF-70I</v>
          </cell>
          <cell r="D153">
            <v>1.369</v>
          </cell>
        </row>
        <row r="154">
          <cell r="C154" t="str">
            <v>BF-70IC</v>
          </cell>
          <cell r="D154">
            <v>1.369</v>
          </cell>
        </row>
        <row r="155">
          <cell r="C155" t="str">
            <v>BF-70K</v>
          </cell>
          <cell r="D155">
            <v>1.5620000000000001</v>
          </cell>
        </row>
        <row r="156">
          <cell r="C156" t="str">
            <v>BF-70KP</v>
          </cell>
          <cell r="D156">
            <v>1.627</v>
          </cell>
        </row>
        <row r="157">
          <cell r="C157" t="str">
            <v>BF-70OG</v>
          </cell>
          <cell r="D157">
            <v>1.524</v>
          </cell>
        </row>
        <row r="158">
          <cell r="C158" t="str">
            <v>BF-70R</v>
          </cell>
          <cell r="D158">
            <v>1.3620000000000001</v>
          </cell>
        </row>
        <row r="159">
          <cell r="C159" t="str">
            <v>BF-70RJ</v>
          </cell>
          <cell r="D159">
            <v>1.2290000000000001</v>
          </cell>
        </row>
        <row r="160">
          <cell r="C160" t="str">
            <v>BF-70TT</v>
          </cell>
          <cell r="D160">
            <v>1.7989999999999999</v>
          </cell>
        </row>
        <row r="161">
          <cell r="C161" t="str">
            <v>BF-85B</v>
          </cell>
          <cell r="D161">
            <v>1.0620000000000001</v>
          </cell>
        </row>
        <row r="162">
          <cell r="C162" t="str">
            <v>BF-85C</v>
          </cell>
          <cell r="D162">
            <v>1.25</v>
          </cell>
        </row>
        <row r="163">
          <cell r="C163" t="str">
            <v>BF-85D</v>
          </cell>
          <cell r="D163">
            <v>0.99</v>
          </cell>
        </row>
        <row r="164">
          <cell r="C164" t="str">
            <v>BF-85TT</v>
          </cell>
          <cell r="D164">
            <v>2.1080000000000001</v>
          </cell>
        </row>
        <row r="165">
          <cell r="C165" t="str">
            <v>BF-88ND</v>
          </cell>
          <cell r="D165">
            <v>1.208</v>
          </cell>
        </row>
        <row r="166">
          <cell r="C166" t="str">
            <v>BF-89C</v>
          </cell>
          <cell r="D166">
            <v>1.036</v>
          </cell>
        </row>
        <row r="167">
          <cell r="C167" t="str">
            <v>BF-90C</v>
          </cell>
          <cell r="D167">
            <v>1.4770000000000001</v>
          </cell>
        </row>
        <row r="168">
          <cell r="C168" t="str">
            <v>BF-91TT</v>
          </cell>
          <cell r="D168">
            <v>1.571</v>
          </cell>
        </row>
        <row r="169">
          <cell r="C169" t="str">
            <v>BF-96</v>
          </cell>
          <cell r="D169">
            <v>1.05</v>
          </cell>
        </row>
        <row r="170">
          <cell r="C170" t="str">
            <v>BF-96</v>
          </cell>
          <cell r="D170">
            <v>1.1060000000000001</v>
          </cell>
        </row>
        <row r="171">
          <cell r="C171" t="str">
            <v>BF-96-목</v>
          </cell>
          <cell r="D171">
            <v>1.05</v>
          </cell>
        </row>
        <row r="172">
          <cell r="C172" t="str">
            <v>BF-AP130</v>
          </cell>
          <cell r="D172">
            <v>1.538</v>
          </cell>
        </row>
        <row r="173">
          <cell r="C173" t="str">
            <v>BF-AP74</v>
          </cell>
          <cell r="D173">
            <v>0.68300000000000005</v>
          </cell>
        </row>
        <row r="174">
          <cell r="C174" t="str">
            <v>BF-ASH66</v>
          </cell>
          <cell r="D174">
            <v>0.73799999999999999</v>
          </cell>
        </row>
        <row r="175">
          <cell r="C175" t="str">
            <v>BF-ASH74</v>
          </cell>
          <cell r="D175">
            <v>0.77800000000000002</v>
          </cell>
        </row>
        <row r="176">
          <cell r="C176" t="str">
            <v>BFJ-175AW</v>
          </cell>
          <cell r="D176">
            <v>0.502</v>
          </cell>
        </row>
        <row r="177">
          <cell r="C177" t="str">
            <v>BP-60K</v>
          </cell>
          <cell r="D177">
            <v>0.86699999999999999</v>
          </cell>
        </row>
        <row r="178">
          <cell r="C178" t="str">
            <v>BP-60R</v>
          </cell>
          <cell r="D178">
            <v>1.075</v>
          </cell>
        </row>
        <row r="179">
          <cell r="C179" t="str">
            <v>BP-70R</v>
          </cell>
          <cell r="D179">
            <v>1.2529999999999999</v>
          </cell>
        </row>
        <row r="180">
          <cell r="C180" t="str">
            <v>BR-107M</v>
          </cell>
          <cell r="D180">
            <v>0.12</v>
          </cell>
        </row>
        <row r="181">
          <cell r="C181" t="str">
            <v>BR-200LP</v>
          </cell>
          <cell r="D181">
            <v>0.55300000000000005</v>
          </cell>
        </row>
        <row r="182">
          <cell r="C182" t="str">
            <v>BR-ASH74</v>
          </cell>
          <cell r="D182">
            <v>0.16300000000000001</v>
          </cell>
        </row>
        <row r="183">
          <cell r="C183" t="str">
            <v>CB-10</v>
          </cell>
          <cell r="D183">
            <v>0.76</v>
          </cell>
        </row>
        <row r="184">
          <cell r="C184" t="str">
            <v>CB-100</v>
          </cell>
          <cell r="D184">
            <v>1.95</v>
          </cell>
        </row>
        <row r="185">
          <cell r="C185" t="str">
            <v>CB-100C</v>
          </cell>
          <cell r="D185">
            <v>1.5580000000000001</v>
          </cell>
        </row>
        <row r="186">
          <cell r="C186" t="str">
            <v>CB-115R</v>
          </cell>
          <cell r="D186">
            <v>0.66</v>
          </cell>
        </row>
        <row r="187">
          <cell r="C187" t="str">
            <v>CB-130B</v>
          </cell>
          <cell r="D187">
            <v>2.19</v>
          </cell>
        </row>
        <row r="188">
          <cell r="C188" t="str">
            <v>CB-130BC</v>
          </cell>
          <cell r="D188">
            <v>2.1219999999999999</v>
          </cell>
        </row>
        <row r="189">
          <cell r="C189" t="str">
            <v>CB-135C</v>
          </cell>
          <cell r="D189">
            <v>2.7170000000000001</v>
          </cell>
        </row>
        <row r="190">
          <cell r="C190" t="str">
            <v>CB-135TT</v>
          </cell>
          <cell r="D190">
            <v>1.226</v>
          </cell>
        </row>
        <row r="191">
          <cell r="C191" t="str">
            <v>CB-135TT-1</v>
          </cell>
          <cell r="D191">
            <v>0.127</v>
          </cell>
        </row>
        <row r="192">
          <cell r="C192" t="str">
            <v>CB-145</v>
          </cell>
          <cell r="D192">
            <v>2.7610000000000001</v>
          </cell>
        </row>
        <row r="193">
          <cell r="C193" t="str">
            <v>CB-145B</v>
          </cell>
          <cell r="D193">
            <v>3.2280000000000002</v>
          </cell>
        </row>
        <row r="194">
          <cell r="C194" t="str">
            <v>CB-160B</v>
          </cell>
          <cell r="D194">
            <v>2.52</v>
          </cell>
        </row>
        <row r="195">
          <cell r="C195" t="str">
            <v>CB-20</v>
          </cell>
          <cell r="D195">
            <v>0.85</v>
          </cell>
        </row>
        <row r="196">
          <cell r="C196" t="str">
            <v>CB-200</v>
          </cell>
          <cell r="D196">
            <v>2.75</v>
          </cell>
        </row>
        <row r="197">
          <cell r="C197" t="str">
            <v>CB-220</v>
          </cell>
          <cell r="D197">
            <v>3.7309999999999999</v>
          </cell>
        </row>
        <row r="198">
          <cell r="C198" t="str">
            <v>CB-220B</v>
          </cell>
          <cell r="D198">
            <v>4.9080000000000004</v>
          </cell>
        </row>
        <row r="199">
          <cell r="C199" t="str">
            <v>CB-45C</v>
          </cell>
          <cell r="D199">
            <v>2.64</v>
          </cell>
        </row>
        <row r="200">
          <cell r="C200" t="str">
            <v>CB-60</v>
          </cell>
          <cell r="D200">
            <v>0.54800000000000004</v>
          </cell>
        </row>
        <row r="201">
          <cell r="C201" t="str">
            <v>CB-60R</v>
          </cell>
          <cell r="D201">
            <v>1.081</v>
          </cell>
        </row>
        <row r="202">
          <cell r="C202" t="str">
            <v>CB-70R</v>
          </cell>
          <cell r="D202">
            <v>1.2609999999999999</v>
          </cell>
        </row>
        <row r="203">
          <cell r="C203" t="str">
            <v>CB-70TT-90</v>
          </cell>
          <cell r="D203">
            <v>1.5089999999999999</v>
          </cell>
        </row>
        <row r="204">
          <cell r="C204" t="str">
            <v>CB-85C</v>
          </cell>
          <cell r="D204">
            <v>1.085</v>
          </cell>
        </row>
        <row r="205">
          <cell r="C205" t="str">
            <v>CB-90</v>
          </cell>
          <cell r="D205">
            <v>0.99299999999999999</v>
          </cell>
        </row>
        <row r="206">
          <cell r="C206" t="str">
            <v>CB-90S</v>
          </cell>
          <cell r="D206">
            <v>0.94</v>
          </cell>
        </row>
        <row r="207">
          <cell r="C207" t="str">
            <v>CB-91TT</v>
          </cell>
          <cell r="D207">
            <v>1.496</v>
          </cell>
        </row>
        <row r="208">
          <cell r="C208" t="str">
            <v>CB-A74</v>
          </cell>
          <cell r="D208">
            <v>0.53</v>
          </cell>
        </row>
        <row r="209">
          <cell r="C209" t="str">
            <v>CI-105</v>
          </cell>
          <cell r="D209">
            <v>0.25700000000000001</v>
          </cell>
        </row>
        <row r="210">
          <cell r="C210" t="str">
            <v>CI-107M</v>
          </cell>
          <cell r="D210">
            <v>0.2</v>
          </cell>
        </row>
        <row r="211">
          <cell r="C211" t="str">
            <v>CI-110FB</v>
          </cell>
          <cell r="D211">
            <v>0.99</v>
          </cell>
        </row>
        <row r="212">
          <cell r="C212" t="str">
            <v>CI-110RB</v>
          </cell>
          <cell r="D212">
            <v>0.66500000000000004</v>
          </cell>
        </row>
        <row r="213">
          <cell r="C213" t="str">
            <v>CI-115</v>
          </cell>
          <cell r="D213">
            <v>0.27</v>
          </cell>
        </row>
        <row r="214">
          <cell r="C214" t="str">
            <v>CI-115Q</v>
          </cell>
          <cell r="D214">
            <v>0.26600000000000001</v>
          </cell>
        </row>
        <row r="215">
          <cell r="C215" t="str">
            <v>CI-121</v>
          </cell>
          <cell r="D215">
            <v>0.27200000000000002</v>
          </cell>
        </row>
        <row r="216">
          <cell r="C216" t="str">
            <v>CI-121G</v>
          </cell>
          <cell r="D216">
            <v>0.28199999999999997</v>
          </cell>
        </row>
        <row r="217">
          <cell r="C217" t="str">
            <v>CI-221</v>
          </cell>
          <cell r="D217">
            <v>0.25</v>
          </cell>
        </row>
        <row r="218">
          <cell r="C218" t="str">
            <v>CI-235</v>
          </cell>
          <cell r="D218">
            <v>0.32900000000000001</v>
          </cell>
        </row>
        <row r="219">
          <cell r="C219" t="str">
            <v>CI-60A</v>
          </cell>
          <cell r="D219">
            <v>0.27300000000000002</v>
          </cell>
        </row>
        <row r="220">
          <cell r="C220" t="str">
            <v>CI-60B</v>
          </cell>
          <cell r="D220">
            <v>0.42599999999999999</v>
          </cell>
        </row>
        <row r="221">
          <cell r="C221" t="str">
            <v>CI-60H</v>
          </cell>
          <cell r="D221">
            <v>0.81299999999999994</v>
          </cell>
        </row>
        <row r="222">
          <cell r="C222" t="str">
            <v>CI-60K</v>
          </cell>
          <cell r="D222">
            <v>0.23</v>
          </cell>
        </row>
        <row r="223">
          <cell r="C223" t="str">
            <v>CI-60R</v>
          </cell>
          <cell r="D223">
            <v>0.23699999999999999</v>
          </cell>
        </row>
        <row r="224">
          <cell r="C224" t="str">
            <v>CI-60W</v>
          </cell>
          <cell r="D224">
            <v>0.80800000000000005</v>
          </cell>
        </row>
        <row r="225">
          <cell r="C225" t="str">
            <v>CI-70R</v>
          </cell>
          <cell r="D225">
            <v>0.22600000000000001</v>
          </cell>
        </row>
        <row r="226">
          <cell r="C226" t="str">
            <v>CI-77ND</v>
          </cell>
          <cell r="D226">
            <v>0.25800000000000001</v>
          </cell>
        </row>
        <row r="227">
          <cell r="C227" t="str">
            <v>CI-80N</v>
          </cell>
          <cell r="D227">
            <v>0.247</v>
          </cell>
        </row>
        <row r="228">
          <cell r="C228" t="str">
            <v>CI-91PN</v>
          </cell>
          <cell r="D228">
            <v>0.31</v>
          </cell>
        </row>
        <row r="229">
          <cell r="C229" t="str">
            <v>CJ-60</v>
          </cell>
          <cell r="D229">
            <v>0.41799999999999998</v>
          </cell>
        </row>
        <row r="230">
          <cell r="C230" t="str">
            <v>CP-105R</v>
          </cell>
          <cell r="D230">
            <v>0.4</v>
          </cell>
        </row>
        <row r="231">
          <cell r="C231" t="str">
            <v>CP-110B</v>
          </cell>
          <cell r="D231">
            <v>8.5000000000000006E-2</v>
          </cell>
        </row>
        <row r="232">
          <cell r="C232" t="str">
            <v>CP-110B</v>
          </cell>
          <cell r="D232">
            <v>8.5000000000000006E-2</v>
          </cell>
        </row>
        <row r="233">
          <cell r="C233" t="str">
            <v>CP-110M</v>
          </cell>
          <cell r="D233">
            <v>0.14399999999999999</v>
          </cell>
        </row>
        <row r="234">
          <cell r="C234" t="str">
            <v>CP-110M</v>
          </cell>
          <cell r="D234">
            <v>0.14399999999999999</v>
          </cell>
        </row>
        <row r="235">
          <cell r="C235" t="str">
            <v>CP-110S</v>
          </cell>
          <cell r="D235">
            <v>0.13600000000000001</v>
          </cell>
        </row>
        <row r="236">
          <cell r="C236" t="str">
            <v>CP-110S</v>
          </cell>
          <cell r="D236">
            <v>0.13600000000000001</v>
          </cell>
        </row>
        <row r="237">
          <cell r="C237" t="str">
            <v>CP-120H</v>
          </cell>
          <cell r="D237">
            <v>0.21</v>
          </cell>
        </row>
        <row r="238">
          <cell r="C238" t="str">
            <v>CP-120R</v>
          </cell>
          <cell r="D238">
            <v>0.45</v>
          </cell>
        </row>
        <row r="239">
          <cell r="C239" t="str">
            <v>CP-120S</v>
          </cell>
          <cell r="D239">
            <v>0.219</v>
          </cell>
        </row>
        <row r="240">
          <cell r="C240" t="str">
            <v>CP-120W</v>
          </cell>
          <cell r="D240">
            <v>0.16800000000000001</v>
          </cell>
        </row>
        <row r="241">
          <cell r="C241" t="str">
            <v>CP-120WA</v>
          </cell>
          <cell r="D241">
            <v>0.21199999999999999</v>
          </cell>
        </row>
        <row r="242">
          <cell r="C242" t="str">
            <v>CP-120WB</v>
          </cell>
          <cell r="D242">
            <v>0.24399999999999999</v>
          </cell>
        </row>
        <row r="243">
          <cell r="C243" t="str">
            <v>CP-121B</v>
          </cell>
          <cell r="D243">
            <v>0.36699999999999999</v>
          </cell>
        </row>
        <row r="244">
          <cell r="C244" t="str">
            <v>CP-121S</v>
          </cell>
          <cell r="D244">
            <v>0.33900000000000002</v>
          </cell>
        </row>
        <row r="245">
          <cell r="C245" t="str">
            <v>CP-123H</v>
          </cell>
          <cell r="D245">
            <v>0.24</v>
          </cell>
        </row>
        <row r="246">
          <cell r="C246" t="str">
            <v>CP-123R</v>
          </cell>
          <cell r="D246">
            <v>0.47399999999999998</v>
          </cell>
        </row>
        <row r="247">
          <cell r="C247" t="str">
            <v>CP-123W</v>
          </cell>
          <cell r="D247">
            <v>0.2</v>
          </cell>
        </row>
        <row r="248">
          <cell r="C248" t="str">
            <v>CP-123WA</v>
          </cell>
          <cell r="D248">
            <v>0.254</v>
          </cell>
        </row>
        <row r="249">
          <cell r="C249" t="str">
            <v>CP-123WB</v>
          </cell>
          <cell r="D249">
            <v>0.27200000000000002</v>
          </cell>
        </row>
        <row r="250">
          <cell r="C250" t="str">
            <v>CP-123WD</v>
          </cell>
          <cell r="D250">
            <v>0.317</v>
          </cell>
        </row>
        <row r="251">
          <cell r="C251" t="str">
            <v>CP-124</v>
          </cell>
          <cell r="D251">
            <v>0.432</v>
          </cell>
        </row>
        <row r="252">
          <cell r="C252" t="str">
            <v>CP-130JB</v>
          </cell>
          <cell r="D252">
            <v>0.435</v>
          </cell>
        </row>
        <row r="253">
          <cell r="C253" t="str">
            <v>CP-130SB</v>
          </cell>
          <cell r="D253">
            <v>0.4</v>
          </cell>
        </row>
        <row r="254">
          <cell r="C254" t="str">
            <v>CP-135B</v>
          </cell>
          <cell r="D254">
            <v>7.8E-2</v>
          </cell>
        </row>
        <row r="255">
          <cell r="C255" t="str">
            <v>CP-135S</v>
          </cell>
          <cell r="D255">
            <v>0.128</v>
          </cell>
        </row>
        <row r="256">
          <cell r="C256" t="str">
            <v>CP-140L</v>
          </cell>
          <cell r="D256">
            <v>0.45500000000000002</v>
          </cell>
        </row>
        <row r="257">
          <cell r="C257" t="str">
            <v>CP-140SF</v>
          </cell>
          <cell r="D257">
            <v>0.49299999999999999</v>
          </cell>
        </row>
        <row r="258">
          <cell r="C258" t="str">
            <v>CP-140SV</v>
          </cell>
          <cell r="D258">
            <v>0.51600000000000001</v>
          </cell>
        </row>
        <row r="259">
          <cell r="C259" t="str">
            <v>CP-140U</v>
          </cell>
          <cell r="D259">
            <v>0.40400000000000003</v>
          </cell>
        </row>
        <row r="260">
          <cell r="C260" t="str">
            <v>CP-143L</v>
          </cell>
          <cell r="D260">
            <v>0.45500000000000002</v>
          </cell>
        </row>
        <row r="261">
          <cell r="C261" t="str">
            <v>CP-143SF</v>
          </cell>
          <cell r="D261">
            <v>0.53800000000000003</v>
          </cell>
        </row>
        <row r="262">
          <cell r="C262" t="str">
            <v>CP-143SV</v>
          </cell>
          <cell r="D262">
            <v>0.55200000000000005</v>
          </cell>
        </row>
        <row r="263">
          <cell r="C263" t="str">
            <v>CP-143U</v>
          </cell>
          <cell r="D263">
            <v>0.34599999999999997</v>
          </cell>
        </row>
        <row r="264">
          <cell r="C264" t="str">
            <v>CP-143UN</v>
          </cell>
          <cell r="D264">
            <v>0.44</v>
          </cell>
        </row>
        <row r="265">
          <cell r="C265" t="str">
            <v>CP-160HB</v>
          </cell>
          <cell r="D265">
            <v>0.48399999999999999</v>
          </cell>
        </row>
        <row r="266">
          <cell r="C266" t="str">
            <v>CP-160IN</v>
          </cell>
          <cell r="D266">
            <v>0.11600000000000001</v>
          </cell>
        </row>
        <row r="267">
          <cell r="C267" t="str">
            <v>CP-160JB</v>
          </cell>
          <cell r="D267">
            <v>0.58699999999999997</v>
          </cell>
        </row>
        <row r="268">
          <cell r="C268" t="str">
            <v>CP-160JB2</v>
          </cell>
          <cell r="D268">
            <v>0.58299999999999996</v>
          </cell>
        </row>
        <row r="269">
          <cell r="C269" t="str">
            <v>CP-160JBC</v>
          </cell>
          <cell r="D269">
            <v>0.66100000000000003</v>
          </cell>
        </row>
        <row r="270">
          <cell r="C270" t="str">
            <v>CP-160MB</v>
          </cell>
          <cell r="D270">
            <v>0.48799999999999999</v>
          </cell>
        </row>
        <row r="271">
          <cell r="C271" t="str">
            <v>CP-160SB</v>
          </cell>
          <cell r="D271">
            <v>0.61699999999999999</v>
          </cell>
        </row>
        <row r="272">
          <cell r="C272" t="str">
            <v>CP-160SB2</v>
          </cell>
          <cell r="D272">
            <v>0.71799999999999997</v>
          </cell>
        </row>
        <row r="273">
          <cell r="C273" t="str">
            <v>CP-160SB2C</v>
          </cell>
          <cell r="D273">
            <v>0.67300000000000004</v>
          </cell>
        </row>
        <row r="274">
          <cell r="C274" t="str">
            <v>CP-165</v>
          </cell>
          <cell r="D274">
            <v>0.14599999999999999</v>
          </cell>
        </row>
        <row r="275">
          <cell r="C275" t="str">
            <v>CP-170</v>
          </cell>
          <cell r="D275">
            <v>0.17</v>
          </cell>
        </row>
        <row r="276">
          <cell r="C276" t="str">
            <v>CP-200</v>
          </cell>
          <cell r="D276">
            <v>0.503</v>
          </cell>
        </row>
        <row r="277">
          <cell r="C277" t="str">
            <v>CP-200A</v>
          </cell>
          <cell r="D277">
            <v>0.25</v>
          </cell>
        </row>
        <row r="278">
          <cell r="C278" t="str">
            <v>CP-200J</v>
          </cell>
          <cell r="D278">
            <v>0.53400000000000003</v>
          </cell>
        </row>
        <row r="279">
          <cell r="C279" t="str">
            <v>CP-205</v>
          </cell>
          <cell r="D279">
            <v>0.39400000000000002</v>
          </cell>
        </row>
        <row r="280">
          <cell r="C280" t="str">
            <v>CP-206</v>
          </cell>
          <cell r="D280">
            <v>0.745</v>
          </cell>
        </row>
        <row r="281">
          <cell r="C281" t="str">
            <v>CP-220B</v>
          </cell>
          <cell r="D281">
            <v>0.33500000000000002</v>
          </cell>
        </row>
        <row r="282">
          <cell r="C282" t="str">
            <v>CP-220F</v>
          </cell>
          <cell r="D282">
            <v>0.67500000000000004</v>
          </cell>
        </row>
        <row r="283">
          <cell r="C283" t="str">
            <v>CP-220U</v>
          </cell>
          <cell r="D283">
            <v>0.66500000000000004</v>
          </cell>
        </row>
        <row r="284">
          <cell r="C284" t="str">
            <v>CP-220UC</v>
          </cell>
          <cell r="D284">
            <v>0.65600000000000003</v>
          </cell>
        </row>
        <row r="285">
          <cell r="C285" t="str">
            <v>CP-220V</v>
          </cell>
          <cell r="D285">
            <v>0.83499999999999996</v>
          </cell>
        </row>
        <row r="286">
          <cell r="C286" t="str">
            <v>CP-220VC</v>
          </cell>
          <cell r="D286">
            <v>0.83</v>
          </cell>
        </row>
        <row r="287">
          <cell r="C287" t="str">
            <v>CP-221H</v>
          </cell>
          <cell r="D287">
            <v>0.64500000000000002</v>
          </cell>
        </row>
        <row r="288">
          <cell r="C288" t="str">
            <v>CP-221WL</v>
          </cell>
          <cell r="D288">
            <v>0.90200000000000002</v>
          </cell>
        </row>
        <row r="289">
          <cell r="C289" t="str">
            <v>CP-221WU</v>
          </cell>
          <cell r="D289">
            <v>0.76100000000000001</v>
          </cell>
        </row>
        <row r="290">
          <cell r="C290" t="str">
            <v>CP-227S</v>
          </cell>
          <cell r="D290">
            <v>0.23499999999999999</v>
          </cell>
        </row>
        <row r="291">
          <cell r="C291" t="str">
            <v>CP-235B</v>
          </cell>
          <cell r="D291">
            <v>0.53100000000000003</v>
          </cell>
        </row>
        <row r="292">
          <cell r="C292" t="str">
            <v>CP-235D</v>
          </cell>
          <cell r="D292">
            <v>0.30099999999999999</v>
          </cell>
        </row>
        <row r="293">
          <cell r="C293" t="str">
            <v>CP-235P</v>
          </cell>
          <cell r="D293">
            <v>0.47</v>
          </cell>
        </row>
        <row r="294">
          <cell r="C294" t="str">
            <v>CP-235S</v>
          </cell>
          <cell r="D294">
            <v>0.47299999999999998</v>
          </cell>
        </row>
        <row r="295">
          <cell r="C295" t="str">
            <v>CP-256</v>
          </cell>
          <cell r="D295">
            <v>0.40200000000000002</v>
          </cell>
        </row>
        <row r="296">
          <cell r="C296" t="str">
            <v>CP-256MU</v>
          </cell>
          <cell r="D296">
            <v>8.4000000000000005E-2</v>
          </cell>
        </row>
        <row r="297">
          <cell r="C297" t="str">
            <v>CP-256SB</v>
          </cell>
          <cell r="D297">
            <v>0.2</v>
          </cell>
        </row>
        <row r="298">
          <cell r="C298" t="str">
            <v>CP-256SF</v>
          </cell>
          <cell r="D298">
            <v>0.215</v>
          </cell>
        </row>
        <row r="299">
          <cell r="C299" t="str">
            <v>CP-265J</v>
          </cell>
          <cell r="D299">
            <v>0.52300000000000002</v>
          </cell>
        </row>
        <row r="300">
          <cell r="C300" t="str">
            <v>CP-265L</v>
          </cell>
          <cell r="D300">
            <v>0.42899999999999999</v>
          </cell>
        </row>
        <row r="301">
          <cell r="C301" t="str">
            <v>CP-290L</v>
          </cell>
          <cell r="D301">
            <v>0.55100000000000005</v>
          </cell>
        </row>
        <row r="302">
          <cell r="C302" t="str">
            <v>CP-290LJ</v>
          </cell>
          <cell r="D302">
            <v>0.69299999999999995</v>
          </cell>
        </row>
        <row r="303">
          <cell r="C303" t="str">
            <v>CP-290LJC</v>
          </cell>
          <cell r="D303">
            <v>0.68600000000000005</v>
          </cell>
        </row>
        <row r="304">
          <cell r="C304" t="str">
            <v>CP-290LL</v>
          </cell>
          <cell r="D304">
            <v>0.52</v>
          </cell>
        </row>
        <row r="305">
          <cell r="C305" t="str">
            <v>CP-290LLC</v>
          </cell>
          <cell r="D305">
            <v>0.51400000000000001</v>
          </cell>
        </row>
        <row r="306">
          <cell r="C306" t="str">
            <v>CP-290SF</v>
          </cell>
          <cell r="D306">
            <v>0.52600000000000002</v>
          </cell>
        </row>
        <row r="307">
          <cell r="C307" t="str">
            <v>CP-290SV</v>
          </cell>
          <cell r="D307">
            <v>0.55200000000000005</v>
          </cell>
        </row>
        <row r="308">
          <cell r="C308" t="str">
            <v>CP-290U</v>
          </cell>
          <cell r="D308">
            <v>0.45100000000000001</v>
          </cell>
        </row>
        <row r="309">
          <cell r="C309" t="str">
            <v>CP-40L</v>
          </cell>
          <cell r="D309">
            <v>0.23499999999999999</v>
          </cell>
        </row>
        <row r="310">
          <cell r="C310" t="str">
            <v>CP-60L</v>
          </cell>
          <cell r="D310">
            <v>0.40799999999999997</v>
          </cell>
        </row>
        <row r="311">
          <cell r="C311" t="str">
            <v>CP-60TT</v>
          </cell>
          <cell r="D311">
            <v>2.5999999999999999E-2</v>
          </cell>
        </row>
        <row r="312">
          <cell r="C312" t="str">
            <v>CP-60VAW</v>
          </cell>
          <cell r="D312">
            <v>0</v>
          </cell>
        </row>
        <row r="313">
          <cell r="C313" t="str">
            <v>CP-85TT</v>
          </cell>
          <cell r="D313">
            <v>0.1</v>
          </cell>
        </row>
        <row r="314">
          <cell r="C314" t="str">
            <v>CP-91TT</v>
          </cell>
          <cell r="D314">
            <v>0.25900000000000001</v>
          </cell>
        </row>
        <row r="315">
          <cell r="C315" t="str">
            <v>CP-AH74</v>
          </cell>
          <cell r="D315">
            <v>0.21</v>
          </cell>
        </row>
        <row r="316">
          <cell r="C316" t="str">
            <v>CP-AP130</v>
          </cell>
          <cell r="D316">
            <v>0.25</v>
          </cell>
        </row>
        <row r="317">
          <cell r="C317" t="str">
            <v>CR-60</v>
          </cell>
          <cell r="D317">
            <v>0.54800000000000004</v>
          </cell>
        </row>
        <row r="318">
          <cell r="C318" t="str">
            <v>CR-60K</v>
          </cell>
          <cell r="D318">
            <v>0.48699999999999999</v>
          </cell>
        </row>
        <row r="319">
          <cell r="C319" t="str">
            <v>CR-60R</v>
          </cell>
          <cell r="D319">
            <v>0.52500000000000002</v>
          </cell>
        </row>
        <row r="320">
          <cell r="C320" t="str">
            <v>CR-70R</v>
          </cell>
          <cell r="D320">
            <v>0.59</v>
          </cell>
        </row>
        <row r="321">
          <cell r="C321" t="str">
            <v>CR-70TT</v>
          </cell>
          <cell r="D321">
            <v>0.68300000000000005</v>
          </cell>
        </row>
        <row r="322">
          <cell r="C322" t="str">
            <v>CR-70TT-R</v>
          </cell>
          <cell r="D322">
            <v>0.97899999999999998</v>
          </cell>
        </row>
        <row r="323">
          <cell r="C323" t="str">
            <v>CR-91TT</v>
          </cell>
          <cell r="D323">
            <v>0.61699999999999999</v>
          </cell>
        </row>
        <row r="324">
          <cell r="C324" t="str">
            <v>CS-107WN</v>
          </cell>
          <cell r="D324">
            <v>0.79600000000000004</v>
          </cell>
        </row>
        <row r="325">
          <cell r="C325" t="str">
            <v>CS-110B</v>
          </cell>
          <cell r="D325">
            <v>1.075</v>
          </cell>
        </row>
        <row r="326">
          <cell r="C326" t="str">
            <v>CS-115</v>
          </cell>
          <cell r="D326">
            <v>0.60799999999999998</v>
          </cell>
        </row>
        <row r="327">
          <cell r="C327" t="str">
            <v>CS-115B</v>
          </cell>
          <cell r="D327">
            <v>0.98699999999999999</v>
          </cell>
        </row>
        <row r="328">
          <cell r="C328" t="str">
            <v>CS-115GQ</v>
          </cell>
          <cell r="D328">
            <v>0.80700000000000005</v>
          </cell>
        </row>
        <row r="329">
          <cell r="C329" t="str">
            <v>CS-115Q</v>
          </cell>
          <cell r="D329">
            <v>0.623</v>
          </cell>
        </row>
        <row r="330">
          <cell r="C330" t="str">
            <v>CS-221</v>
          </cell>
          <cell r="D330">
            <v>0.73</v>
          </cell>
        </row>
        <row r="331">
          <cell r="C331" t="str">
            <v>CS-ASH74</v>
          </cell>
          <cell r="D331">
            <v>0.51900000000000002</v>
          </cell>
        </row>
        <row r="332">
          <cell r="C332" t="str">
            <v>EP-60-120</v>
          </cell>
          <cell r="D332">
            <v>2.3109999999999999</v>
          </cell>
        </row>
        <row r="333">
          <cell r="C333" t="str">
            <v>EP-60-30</v>
          </cell>
          <cell r="D333">
            <v>0.84199999999999997</v>
          </cell>
        </row>
        <row r="334">
          <cell r="C334" t="str">
            <v>EP-60-45</v>
          </cell>
          <cell r="D334">
            <v>1.0489999999999999</v>
          </cell>
        </row>
        <row r="335">
          <cell r="C335" t="str">
            <v>EP-60K-30</v>
          </cell>
          <cell r="D335">
            <v>0.76900000000000002</v>
          </cell>
        </row>
        <row r="336">
          <cell r="C336" t="str">
            <v>EP-60K-60</v>
          </cell>
          <cell r="D336">
            <v>1.1830000000000001</v>
          </cell>
        </row>
        <row r="337">
          <cell r="C337" t="str">
            <v>EP-70-30</v>
          </cell>
          <cell r="D337">
            <v>0.94099999999999995</v>
          </cell>
        </row>
        <row r="338">
          <cell r="C338" t="str">
            <v>EP-70-45</v>
          </cell>
          <cell r="D338">
            <v>1.147</v>
          </cell>
        </row>
        <row r="339">
          <cell r="C339" t="str">
            <v>EP-70K-30</v>
          </cell>
          <cell r="D339">
            <v>0.84899999999999998</v>
          </cell>
        </row>
        <row r="340">
          <cell r="C340" t="str">
            <v>EP-70K-60</v>
          </cell>
          <cell r="D340">
            <v>1.2789999999999999</v>
          </cell>
        </row>
        <row r="341">
          <cell r="C341" t="str">
            <v>FF-130</v>
          </cell>
          <cell r="D341">
            <v>1.52</v>
          </cell>
        </row>
        <row r="342">
          <cell r="C342" t="str">
            <v>FF-130</v>
          </cell>
          <cell r="D342">
            <v>1.6639999999999999</v>
          </cell>
        </row>
        <row r="343">
          <cell r="C343" t="str">
            <v>FF-130S</v>
          </cell>
          <cell r="D343">
            <v>1.6639999999999999</v>
          </cell>
        </row>
        <row r="344">
          <cell r="C344" t="str">
            <v>FF-140W</v>
          </cell>
          <cell r="D344">
            <v>1.2370000000000001</v>
          </cell>
        </row>
        <row r="345">
          <cell r="C345" t="str">
            <v>FF-160MB</v>
          </cell>
          <cell r="D345">
            <v>1.6759999999999999</v>
          </cell>
        </row>
        <row r="346">
          <cell r="C346" t="str">
            <v>FF-256</v>
          </cell>
          <cell r="D346">
            <v>2.0310000000000001</v>
          </cell>
        </row>
        <row r="347">
          <cell r="C347" t="str">
            <v>FF-256MU</v>
          </cell>
          <cell r="D347">
            <v>2.5289999999999999</v>
          </cell>
        </row>
        <row r="348">
          <cell r="C348" t="str">
            <v>FF-60C</v>
          </cell>
          <cell r="D348">
            <v>1.143</v>
          </cell>
        </row>
        <row r="349">
          <cell r="C349" t="str">
            <v>FF-60N</v>
          </cell>
          <cell r="D349">
            <v>1.0609999999999999</v>
          </cell>
        </row>
        <row r="350">
          <cell r="C350" t="str">
            <v>FF-60N</v>
          </cell>
          <cell r="D350">
            <v>1.1120000000000001</v>
          </cell>
        </row>
        <row r="351">
          <cell r="C351" t="str">
            <v>FF-60ND</v>
          </cell>
          <cell r="D351">
            <v>0.94</v>
          </cell>
        </row>
        <row r="352">
          <cell r="C352" t="str">
            <v>FF-60N-목</v>
          </cell>
          <cell r="D352">
            <v>1.0609999999999999</v>
          </cell>
        </row>
        <row r="353">
          <cell r="C353" t="str">
            <v>FF-88ND</v>
          </cell>
          <cell r="D353">
            <v>1.1499999999999999</v>
          </cell>
        </row>
        <row r="354">
          <cell r="C354" t="str">
            <v>FF-91TT</v>
          </cell>
          <cell r="D354">
            <v>1.605</v>
          </cell>
        </row>
        <row r="355">
          <cell r="C355" t="str">
            <v>FM-115F</v>
          </cell>
          <cell r="D355">
            <v>0.54</v>
          </cell>
        </row>
        <row r="356">
          <cell r="C356" t="str">
            <v>FM-115FQ</v>
          </cell>
          <cell r="D356">
            <v>0.54700000000000004</v>
          </cell>
        </row>
        <row r="357">
          <cell r="C357" t="str">
            <v>FM-130W</v>
          </cell>
          <cell r="D357">
            <v>1.74</v>
          </cell>
        </row>
        <row r="358">
          <cell r="C358" t="str">
            <v>FM-140W</v>
          </cell>
          <cell r="D358">
            <v>1.8240000000000001</v>
          </cell>
        </row>
        <row r="359">
          <cell r="C359" t="str">
            <v>FM-170</v>
          </cell>
          <cell r="D359">
            <v>0.76500000000000001</v>
          </cell>
        </row>
        <row r="360">
          <cell r="C360" t="str">
            <v>FM-170F</v>
          </cell>
          <cell r="D360">
            <v>0.46600000000000003</v>
          </cell>
        </row>
        <row r="361">
          <cell r="C361" t="str">
            <v>FM-170V</v>
          </cell>
          <cell r="D361">
            <v>0.317</v>
          </cell>
        </row>
        <row r="362">
          <cell r="C362" t="str">
            <v>FM-170VL</v>
          </cell>
          <cell r="D362">
            <v>0.43</v>
          </cell>
        </row>
        <row r="363">
          <cell r="C363" t="str">
            <v>FM-170VS</v>
          </cell>
          <cell r="D363">
            <v>0.27</v>
          </cell>
        </row>
        <row r="364">
          <cell r="C364" t="str">
            <v>FM-175AW</v>
          </cell>
          <cell r="D364">
            <v>0</v>
          </cell>
        </row>
        <row r="365">
          <cell r="C365" t="str">
            <v>FM-250F</v>
          </cell>
          <cell r="D365">
            <v>0.53900000000000003</v>
          </cell>
        </row>
        <row r="366">
          <cell r="C366" t="str">
            <v>FM-256</v>
          </cell>
          <cell r="D366">
            <v>1.0269999999999999</v>
          </cell>
        </row>
        <row r="367">
          <cell r="C367" t="str">
            <v>FM-53C</v>
          </cell>
          <cell r="D367">
            <v>0.65</v>
          </cell>
        </row>
        <row r="368">
          <cell r="C368" t="str">
            <v>FM-60B</v>
          </cell>
          <cell r="D368">
            <v>0.995</v>
          </cell>
        </row>
        <row r="369">
          <cell r="C369" t="str">
            <v>FM-60N</v>
          </cell>
          <cell r="D369">
            <v>0.85399999999999998</v>
          </cell>
        </row>
        <row r="370">
          <cell r="C370" t="str">
            <v>FM-60N</v>
          </cell>
          <cell r="D370">
            <v>0.92700000000000005</v>
          </cell>
        </row>
        <row r="371">
          <cell r="C371" t="str">
            <v>FM-60ND</v>
          </cell>
          <cell r="D371">
            <v>0.79600000000000004</v>
          </cell>
        </row>
        <row r="372">
          <cell r="C372" t="str">
            <v>FM-60N-목</v>
          </cell>
          <cell r="D372">
            <v>0.85399999999999998</v>
          </cell>
        </row>
        <row r="373">
          <cell r="C373" t="str">
            <v>FM-88ND</v>
          </cell>
          <cell r="D373">
            <v>0.995</v>
          </cell>
        </row>
        <row r="374">
          <cell r="C374" t="str">
            <v>FM-90C</v>
          </cell>
          <cell r="D374">
            <v>0.96699999999999997</v>
          </cell>
        </row>
        <row r="375">
          <cell r="C375" t="str">
            <v>FM-90N</v>
          </cell>
          <cell r="D375">
            <v>1.2</v>
          </cell>
        </row>
        <row r="376">
          <cell r="C376" t="str">
            <v>FM-90N-목</v>
          </cell>
          <cell r="D376">
            <v>1.2</v>
          </cell>
        </row>
        <row r="377">
          <cell r="C377" t="str">
            <v>FM-90WAC</v>
          </cell>
          <cell r="D377">
            <v>1.125</v>
          </cell>
        </row>
        <row r="378">
          <cell r="C378" t="str">
            <v>FM-90WN</v>
          </cell>
          <cell r="D378">
            <v>1.2</v>
          </cell>
        </row>
        <row r="379">
          <cell r="C379" t="str">
            <v>FM-94B</v>
          </cell>
          <cell r="D379">
            <v>0.53500000000000003</v>
          </cell>
        </row>
        <row r="380">
          <cell r="C380" t="str">
            <v>FP-50</v>
          </cell>
          <cell r="D380">
            <v>0.20599999999999999</v>
          </cell>
        </row>
        <row r="381">
          <cell r="C381" t="str">
            <v>FS-145</v>
          </cell>
          <cell r="D381">
            <v>2.302</v>
          </cell>
        </row>
        <row r="382">
          <cell r="C382" t="str">
            <v>FS-145C</v>
          </cell>
          <cell r="D382">
            <v>2.302</v>
          </cell>
        </row>
        <row r="383">
          <cell r="C383" t="str">
            <v>FS-145T</v>
          </cell>
          <cell r="D383">
            <v>2.25</v>
          </cell>
        </row>
        <row r="384">
          <cell r="C384" t="str">
            <v>FS-160MB</v>
          </cell>
          <cell r="D384">
            <v>1.532</v>
          </cell>
        </row>
        <row r="385">
          <cell r="C385" t="str">
            <v>FS-220</v>
          </cell>
          <cell r="D385">
            <v>2.12</v>
          </cell>
        </row>
        <row r="386">
          <cell r="C386" t="str">
            <v>FS-220C</v>
          </cell>
          <cell r="D386">
            <v>2.0840000000000001</v>
          </cell>
        </row>
        <row r="387">
          <cell r="C387" t="str">
            <v>FS-256</v>
          </cell>
          <cell r="D387">
            <v>2.3210000000000002</v>
          </cell>
        </row>
        <row r="388">
          <cell r="C388" t="str">
            <v>FS-53C</v>
          </cell>
          <cell r="D388">
            <v>0.70599999999999996</v>
          </cell>
        </row>
        <row r="389">
          <cell r="C389" t="str">
            <v>FS-60</v>
          </cell>
          <cell r="D389">
            <v>1.1259999999999999</v>
          </cell>
        </row>
        <row r="390">
          <cell r="C390" t="str">
            <v>FS-60K</v>
          </cell>
          <cell r="D390">
            <v>1.446</v>
          </cell>
        </row>
        <row r="391">
          <cell r="C391" t="str">
            <v>FS-60R</v>
          </cell>
          <cell r="D391">
            <v>1.3560000000000001</v>
          </cell>
        </row>
        <row r="392">
          <cell r="C392" t="str">
            <v>FS-60RJ</v>
          </cell>
          <cell r="D392">
            <v>1.26</v>
          </cell>
        </row>
        <row r="393">
          <cell r="C393" t="str">
            <v>FS-70K</v>
          </cell>
          <cell r="D393">
            <v>1.825</v>
          </cell>
        </row>
        <row r="394">
          <cell r="C394" t="str">
            <v>FS-70K-MU</v>
          </cell>
          <cell r="D394">
            <v>2.5990000000000002</v>
          </cell>
        </row>
        <row r="395">
          <cell r="C395" t="str">
            <v>FS-70R</v>
          </cell>
          <cell r="D395">
            <v>1.468</v>
          </cell>
        </row>
        <row r="396">
          <cell r="C396" t="str">
            <v>FS-70RJ</v>
          </cell>
          <cell r="D396">
            <v>1.306</v>
          </cell>
        </row>
        <row r="397">
          <cell r="C397" t="str">
            <v>FS-70TT</v>
          </cell>
          <cell r="D397">
            <v>2.032</v>
          </cell>
        </row>
        <row r="398">
          <cell r="C398" t="str">
            <v>FS-70TT-M</v>
          </cell>
          <cell r="D398">
            <v>1.1970000000000001</v>
          </cell>
        </row>
        <row r="399">
          <cell r="C399" t="str">
            <v>FS-70TT-MU</v>
          </cell>
          <cell r="D399">
            <v>2.5979999999999999</v>
          </cell>
        </row>
        <row r="400">
          <cell r="C400" t="str">
            <v>FS-70TT-T</v>
          </cell>
          <cell r="D400">
            <v>2.6190000000000002</v>
          </cell>
        </row>
        <row r="401">
          <cell r="C401" t="str">
            <v>FS-85TT</v>
          </cell>
          <cell r="D401">
            <v>2.4</v>
          </cell>
        </row>
        <row r="402">
          <cell r="C402" t="str">
            <v>FS-85TT-M</v>
          </cell>
          <cell r="D402">
            <v>3.07</v>
          </cell>
        </row>
        <row r="403">
          <cell r="C403" t="str">
            <v>FS-85TT-T</v>
          </cell>
          <cell r="D403">
            <v>0.97</v>
          </cell>
        </row>
        <row r="404">
          <cell r="C404" t="str">
            <v>FS-88ND</v>
          </cell>
          <cell r="D404">
            <v>1.3560000000000001</v>
          </cell>
        </row>
        <row r="405">
          <cell r="C405" t="str">
            <v>FS-91TT</v>
          </cell>
          <cell r="D405">
            <v>1.738</v>
          </cell>
        </row>
        <row r="406">
          <cell r="C406" t="str">
            <v>GB-10</v>
          </cell>
          <cell r="D406">
            <v>0.13</v>
          </cell>
        </row>
        <row r="407">
          <cell r="C407" t="str">
            <v>GB-10</v>
          </cell>
          <cell r="D407">
            <v>0.12</v>
          </cell>
        </row>
        <row r="408">
          <cell r="C408" t="str">
            <v>GB-135B16</v>
          </cell>
          <cell r="D408">
            <v>0.17399999999999999</v>
          </cell>
        </row>
        <row r="409">
          <cell r="C409" t="str">
            <v>GB-135B22</v>
          </cell>
          <cell r="D409">
            <v>0.153</v>
          </cell>
        </row>
        <row r="410">
          <cell r="C410" t="str">
            <v>GB-160B</v>
          </cell>
          <cell r="D410">
            <v>0.222</v>
          </cell>
        </row>
        <row r="411">
          <cell r="C411" t="str">
            <v>GB-160B16</v>
          </cell>
          <cell r="D411">
            <v>0.27200000000000002</v>
          </cell>
        </row>
        <row r="412">
          <cell r="C412" t="str">
            <v>GB-160B22</v>
          </cell>
          <cell r="D412">
            <v>0.24199999999999999</v>
          </cell>
        </row>
        <row r="413">
          <cell r="C413" t="str">
            <v>GB-16LS</v>
          </cell>
          <cell r="D413">
            <v>0.247</v>
          </cell>
        </row>
        <row r="414">
          <cell r="C414" t="str">
            <v>GB-16ND</v>
          </cell>
          <cell r="D414">
            <v>0.17799999999999999</v>
          </cell>
        </row>
        <row r="415">
          <cell r="C415" t="str">
            <v>GB-16TT</v>
          </cell>
          <cell r="D415">
            <v>0.24399999999999999</v>
          </cell>
        </row>
        <row r="416">
          <cell r="C416" t="str">
            <v>GB-16TT-1</v>
          </cell>
          <cell r="D416">
            <v>0.23200000000000001</v>
          </cell>
        </row>
        <row r="417">
          <cell r="C417" t="str">
            <v>GB-22</v>
          </cell>
          <cell r="D417">
            <v>0.184</v>
          </cell>
        </row>
        <row r="418">
          <cell r="C418" t="str">
            <v>GB-220</v>
          </cell>
          <cell r="D418">
            <v>0.21</v>
          </cell>
        </row>
        <row r="419">
          <cell r="C419" t="str">
            <v>GB-220-3</v>
          </cell>
          <cell r="D419">
            <v>0.17199999999999999</v>
          </cell>
        </row>
        <row r="420">
          <cell r="C420" t="str">
            <v>GB-22B</v>
          </cell>
          <cell r="D420">
            <v>0</v>
          </cell>
        </row>
        <row r="421">
          <cell r="C421" t="str">
            <v>GB-22TT</v>
          </cell>
          <cell r="D421">
            <v>0.18</v>
          </cell>
        </row>
        <row r="422">
          <cell r="C422" t="str">
            <v>GB-24LS</v>
          </cell>
          <cell r="D422">
            <v>0.21099999999999999</v>
          </cell>
        </row>
        <row r="423">
          <cell r="C423" t="str">
            <v>GB-24TT</v>
          </cell>
          <cell r="D423">
            <v>0.19</v>
          </cell>
        </row>
        <row r="424">
          <cell r="C424" t="str">
            <v>GB-24TT-1</v>
          </cell>
          <cell r="D424">
            <v>0.19500000000000001</v>
          </cell>
        </row>
        <row r="425">
          <cell r="C425" t="str">
            <v>GB-5</v>
          </cell>
          <cell r="D425">
            <v>0.128</v>
          </cell>
        </row>
        <row r="426">
          <cell r="C426" t="str">
            <v>GB-5</v>
          </cell>
          <cell r="D426">
            <v>0.13</v>
          </cell>
        </row>
        <row r="427">
          <cell r="C427" t="str">
            <v>GB-53C</v>
          </cell>
          <cell r="D427">
            <v>0.17299999999999999</v>
          </cell>
        </row>
        <row r="428">
          <cell r="C428" t="str">
            <v>GB-5ND</v>
          </cell>
          <cell r="D428">
            <v>0.19500000000000001</v>
          </cell>
        </row>
        <row r="429">
          <cell r="C429" t="str">
            <v>GB-5S</v>
          </cell>
          <cell r="D429">
            <v>0.17</v>
          </cell>
        </row>
        <row r="430">
          <cell r="C430" t="str">
            <v>GB-6</v>
          </cell>
          <cell r="D430">
            <v>0.32500000000000001</v>
          </cell>
        </row>
        <row r="431">
          <cell r="C431" t="str">
            <v>GB-60</v>
          </cell>
          <cell r="D431">
            <v>0.32500000000000001</v>
          </cell>
        </row>
        <row r="432">
          <cell r="C432" t="str">
            <v>GB-60</v>
          </cell>
          <cell r="D432">
            <v>0.26</v>
          </cell>
        </row>
        <row r="433">
          <cell r="C433" t="str">
            <v>GB-60-24</v>
          </cell>
          <cell r="D433">
            <v>0.22</v>
          </cell>
        </row>
        <row r="434">
          <cell r="C434" t="str">
            <v>GB-60-32</v>
          </cell>
          <cell r="D434">
            <v>0.18</v>
          </cell>
        </row>
        <row r="435">
          <cell r="C435" t="str">
            <v>GB-60-5</v>
          </cell>
          <cell r="D435">
            <v>0.316</v>
          </cell>
        </row>
        <row r="436">
          <cell r="C436" t="str">
            <v>GB-60K-24</v>
          </cell>
          <cell r="D436">
            <v>0.186</v>
          </cell>
        </row>
        <row r="437">
          <cell r="C437" t="str">
            <v>GB-60K-30</v>
          </cell>
          <cell r="D437">
            <v>0.16800000000000001</v>
          </cell>
        </row>
        <row r="438">
          <cell r="C438" t="str">
            <v>GB-60P</v>
          </cell>
          <cell r="D438">
            <v>0.25</v>
          </cell>
        </row>
        <row r="439">
          <cell r="C439" t="str">
            <v>GB-60P</v>
          </cell>
          <cell r="D439">
            <v>0.215</v>
          </cell>
        </row>
        <row r="440">
          <cell r="C440" t="str">
            <v>GB-7</v>
          </cell>
          <cell r="D440">
            <v>0.155</v>
          </cell>
        </row>
        <row r="441">
          <cell r="C441" t="str">
            <v>GB-70-24</v>
          </cell>
          <cell r="D441">
            <v>0.25900000000000001</v>
          </cell>
        </row>
        <row r="442">
          <cell r="C442" t="str">
            <v>GB-70K-24</v>
          </cell>
          <cell r="D442">
            <v>0.223</v>
          </cell>
        </row>
        <row r="443">
          <cell r="C443" t="str">
            <v>GB-70K-24-1</v>
          </cell>
          <cell r="D443">
            <v>0.22800000000000001</v>
          </cell>
        </row>
        <row r="444">
          <cell r="C444" t="str">
            <v>GB-70K-30</v>
          </cell>
          <cell r="D444">
            <v>0.20599999999999999</v>
          </cell>
        </row>
        <row r="445">
          <cell r="C445" t="str">
            <v>GB-70RJ-24</v>
          </cell>
          <cell r="D445">
            <v>0.27</v>
          </cell>
        </row>
        <row r="446">
          <cell r="C446" t="str">
            <v>GB-70RJ-32</v>
          </cell>
          <cell r="D446">
            <v>0.22900000000000001</v>
          </cell>
        </row>
        <row r="447">
          <cell r="C447" t="str">
            <v>GB-70TT-24</v>
          </cell>
          <cell r="D447">
            <v>0.28299999999999997</v>
          </cell>
        </row>
        <row r="448">
          <cell r="C448" t="str">
            <v>GB-70TT-24-1</v>
          </cell>
          <cell r="D448">
            <v>0.27600000000000002</v>
          </cell>
        </row>
        <row r="449">
          <cell r="C449" t="str">
            <v>GB-70TT-32</v>
          </cell>
          <cell r="D449">
            <v>0.25</v>
          </cell>
        </row>
        <row r="450">
          <cell r="C450" t="str">
            <v>GB-85TT-24</v>
          </cell>
          <cell r="D450">
            <v>0.374</v>
          </cell>
        </row>
        <row r="451">
          <cell r="C451" t="str">
            <v>GB-89C</v>
          </cell>
          <cell r="D451">
            <v>0.10199999999999999</v>
          </cell>
        </row>
        <row r="452">
          <cell r="C452" t="str">
            <v>GB-90L</v>
          </cell>
          <cell r="D452">
            <v>0.19</v>
          </cell>
        </row>
        <row r="453">
          <cell r="C453" t="str">
            <v>GB-91L</v>
          </cell>
          <cell r="D453">
            <v>0.2</v>
          </cell>
        </row>
        <row r="454">
          <cell r="C454" t="str">
            <v>GB-91P</v>
          </cell>
          <cell r="D454">
            <v>0.16</v>
          </cell>
        </row>
        <row r="455">
          <cell r="C455" t="str">
            <v>GB-91P</v>
          </cell>
          <cell r="D455">
            <v>0.14599999999999999</v>
          </cell>
        </row>
        <row r="456">
          <cell r="C456" t="str">
            <v>GB-91PC</v>
          </cell>
          <cell r="D456">
            <v>0.14100000000000001</v>
          </cell>
        </row>
        <row r="457">
          <cell r="C457" t="str">
            <v>GB-91PQ</v>
          </cell>
          <cell r="D457">
            <v>0.14599999999999999</v>
          </cell>
        </row>
        <row r="458">
          <cell r="C458" t="str">
            <v>GB-91PS</v>
          </cell>
          <cell r="D458">
            <v>0.15</v>
          </cell>
        </row>
        <row r="459">
          <cell r="C459" t="str">
            <v>GB-91PSC</v>
          </cell>
          <cell r="D459">
            <v>0.14700000000000002</v>
          </cell>
        </row>
        <row r="460">
          <cell r="C460" t="str">
            <v>GB-94</v>
          </cell>
          <cell r="D460">
            <v>0.125</v>
          </cell>
        </row>
        <row r="461">
          <cell r="C461" t="str">
            <v>GB-94</v>
          </cell>
          <cell r="D461">
            <v>0.156</v>
          </cell>
        </row>
        <row r="462">
          <cell r="C462" t="str">
            <v>GB-94C</v>
          </cell>
          <cell r="D462">
            <v>0.14900000000000002</v>
          </cell>
        </row>
        <row r="463">
          <cell r="C463" t="str">
            <v>GB-94Q</v>
          </cell>
          <cell r="D463">
            <v>0.157</v>
          </cell>
        </row>
        <row r="464">
          <cell r="C464" t="str">
            <v>GB-95</v>
          </cell>
          <cell r="D464">
            <v>0.27</v>
          </cell>
        </row>
        <row r="465">
          <cell r="C465" t="str">
            <v>GB-AP130</v>
          </cell>
          <cell r="D465">
            <v>0.03</v>
          </cell>
        </row>
        <row r="466">
          <cell r="C466" t="str">
            <v>GB-ASH74</v>
          </cell>
          <cell r="D466">
            <v>7.0000000000000007E-2</v>
          </cell>
        </row>
        <row r="467">
          <cell r="C467" t="str">
            <v>GB-OA</v>
          </cell>
          <cell r="D467">
            <v>0.5</v>
          </cell>
        </row>
        <row r="468">
          <cell r="C468" t="str">
            <v>HP-75C</v>
          </cell>
          <cell r="D468">
            <v>7.0000000000000007E-2</v>
          </cell>
        </row>
        <row r="469">
          <cell r="C469" t="str">
            <v>IB-115RB</v>
          </cell>
          <cell r="D469">
            <v>1.82</v>
          </cell>
        </row>
        <row r="470">
          <cell r="C470" t="str">
            <v>IS-115B</v>
          </cell>
          <cell r="D470">
            <v>1.1599999999999999</v>
          </cell>
        </row>
        <row r="471">
          <cell r="C471" t="str">
            <v>JF-120</v>
          </cell>
          <cell r="D471">
            <v>0.9</v>
          </cell>
        </row>
        <row r="472">
          <cell r="C472" t="str">
            <v>JF-150</v>
          </cell>
          <cell r="D472">
            <v>1.0580000000000001</v>
          </cell>
        </row>
        <row r="473">
          <cell r="C473" t="str">
            <v>JF-150</v>
          </cell>
          <cell r="D473">
            <v>1.0740000000000001</v>
          </cell>
        </row>
        <row r="474">
          <cell r="C474" t="str">
            <v>JF-150-목</v>
          </cell>
          <cell r="D474">
            <v>1.0580000000000001</v>
          </cell>
        </row>
        <row r="475">
          <cell r="C475" t="str">
            <v>MC-105</v>
          </cell>
          <cell r="D475">
            <v>0.221</v>
          </cell>
        </row>
        <row r="476">
          <cell r="C476" t="str">
            <v>MC-110</v>
          </cell>
          <cell r="D476">
            <v>0.29299999999999998</v>
          </cell>
        </row>
        <row r="477">
          <cell r="C477" t="str">
            <v>MC-115</v>
          </cell>
          <cell r="D477">
            <v>0.246</v>
          </cell>
        </row>
        <row r="478">
          <cell r="C478" t="str">
            <v>MC-115</v>
          </cell>
          <cell r="D478">
            <v>0.23799999999999999</v>
          </cell>
        </row>
        <row r="479">
          <cell r="C479" t="str">
            <v>MC-115B</v>
          </cell>
          <cell r="D479">
            <v>0.246</v>
          </cell>
        </row>
        <row r="480">
          <cell r="C480" t="str">
            <v>MC-115B</v>
          </cell>
          <cell r="D480">
            <v>0.27500000000000002</v>
          </cell>
        </row>
        <row r="481">
          <cell r="C481" t="str">
            <v>MC-115BS</v>
          </cell>
          <cell r="D481">
            <v>0.26300000000000001</v>
          </cell>
        </row>
        <row r="482">
          <cell r="C482" t="str">
            <v>MC-115B-목</v>
          </cell>
          <cell r="D482">
            <v>0.246</v>
          </cell>
        </row>
        <row r="483">
          <cell r="C483" t="str">
            <v>MC-115C</v>
          </cell>
          <cell r="D483">
            <v>0.26600000000000001</v>
          </cell>
        </row>
        <row r="484">
          <cell r="C484" t="str">
            <v>MC-115G</v>
          </cell>
          <cell r="D484">
            <v>0.252</v>
          </cell>
        </row>
        <row r="485">
          <cell r="C485" t="str">
            <v>MC-115G</v>
          </cell>
          <cell r="D485">
            <v>0.26500000000000001</v>
          </cell>
        </row>
        <row r="486">
          <cell r="C486" t="str">
            <v>MC-115GC</v>
          </cell>
          <cell r="D486">
            <v>0.252</v>
          </cell>
        </row>
        <row r="487">
          <cell r="C487" t="str">
            <v>MC-115GN</v>
          </cell>
          <cell r="D487">
            <v>0.25600000000000001</v>
          </cell>
        </row>
        <row r="488">
          <cell r="C488" t="str">
            <v>MC-115GQ</v>
          </cell>
          <cell r="D488">
            <v>0.26400000000000001</v>
          </cell>
        </row>
        <row r="489">
          <cell r="C489" t="str">
            <v>MC-115GT</v>
          </cell>
          <cell r="D489">
            <v>0.308</v>
          </cell>
        </row>
        <row r="490">
          <cell r="C490" t="str">
            <v>MC-115G-목</v>
          </cell>
          <cell r="D490">
            <v>0.252</v>
          </cell>
        </row>
        <row r="491">
          <cell r="C491" t="str">
            <v>MC-115N</v>
          </cell>
          <cell r="D491">
            <v>0.23799999999999999</v>
          </cell>
        </row>
        <row r="492">
          <cell r="C492" t="str">
            <v>MC-115Q</v>
          </cell>
          <cell r="D492">
            <v>0.246</v>
          </cell>
        </row>
        <row r="493">
          <cell r="C493" t="str">
            <v>MC-115R</v>
          </cell>
          <cell r="D493">
            <v>0.27500000000000002</v>
          </cell>
        </row>
        <row r="494">
          <cell r="C494" t="str">
            <v>MC-115T</v>
          </cell>
          <cell r="D494">
            <v>0.29299999999999998</v>
          </cell>
        </row>
        <row r="495">
          <cell r="C495" t="str">
            <v>MC-115-목</v>
          </cell>
          <cell r="D495">
            <v>0.246</v>
          </cell>
        </row>
        <row r="496">
          <cell r="C496" t="str">
            <v>MC-120</v>
          </cell>
          <cell r="D496">
            <v>0.28999999999999998</v>
          </cell>
        </row>
        <row r="497">
          <cell r="C497" t="str">
            <v>MC-121</v>
          </cell>
          <cell r="D497">
            <v>0.44500000000000001</v>
          </cell>
        </row>
        <row r="498">
          <cell r="C498" t="str">
            <v>MC-121CB</v>
          </cell>
          <cell r="D498">
            <v>0.42599999999999999</v>
          </cell>
        </row>
        <row r="499">
          <cell r="C499" t="str">
            <v>MC-121CS</v>
          </cell>
          <cell r="D499">
            <v>0.42599999999999999</v>
          </cell>
        </row>
        <row r="500">
          <cell r="C500" t="str">
            <v>MC-121G</v>
          </cell>
          <cell r="D500">
            <v>0.44500000000000001</v>
          </cell>
        </row>
        <row r="501">
          <cell r="C501" t="str">
            <v>MC-121GCB</v>
          </cell>
          <cell r="D501">
            <v>0.42799999999999999</v>
          </cell>
        </row>
        <row r="502">
          <cell r="C502" t="str">
            <v>MC-121GCS</v>
          </cell>
          <cell r="D502">
            <v>0.42</v>
          </cell>
        </row>
        <row r="503">
          <cell r="C503" t="str">
            <v>MC-123</v>
          </cell>
          <cell r="D503">
            <v>0.3</v>
          </cell>
        </row>
        <row r="504">
          <cell r="C504" t="str">
            <v>MC-130B</v>
          </cell>
          <cell r="D504">
            <v>0.35499999999999998</v>
          </cell>
        </row>
        <row r="505">
          <cell r="C505" t="str">
            <v>MC-130BCB</v>
          </cell>
          <cell r="D505">
            <v>0.34100000000000003</v>
          </cell>
        </row>
        <row r="506">
          <cell r="C506" t="str">
            <v>MC-130BCS</v>
          </cell>
          <cell r="D506">
            <v>0.34200000000000003</v>
          </cell>
        </row>
        <row r="507">
          <cell r="C507" t="str">
            <v>MC-130B-목</v>
          </cell>
          <cell r="D507">
            <v>0.35499999999999998</v>
          </cell>
        </row>
        <row r="508">
          <cell r="C508" t="str">
            <v>MC-135B</v>
          </cell>
          <cell r="D508">
            <v>0.35699999999999998</v>
          </cell>
        </row>
        <row r="509">
          <cell r="C509" t="str">
            <v>MC-135BCB</v>
          </cell>
          <cell r="D509">
            <v>0.34600000000000003</v>
          </cell>
        </row>
        <row r="510">
          <cell r="C510" t="str">
            <v>MC-135BCD</v>
          </cell>
          <cell r="D510">
            <v>0.34200000000000003</v>
          </cell>
        </row>
        <row r="511">
          <cell r="C511" t="str">
            <v>MC-135BCS</v>
          </cell>
          <cell r="D511">
            <v>0.34600000000000003</v>
          </cell>
        </row>
        <row r="512">
          <cell r="C512" t="str">
            <v>MC-135BN</v>
          </cell>
          <cell r="D512">
            <v>0.35699999999999998</v>
          </cell>
        </row>
        <row r="513">
          <cell r="C513" t="str">
            <v>MC-140B</v>
          </cell>
          <cell r="D513">
            <v>0.34599999999999997</v>
          </cell>
        </row>
        <row r="514">
          <cell r="C514" t="str">
            <v>MC-140BCB</v>
          </cell>
          <cell r="D514">
            <v>0.34600000000000003</v>
          </cell>
        </row>
        <row r="515">
          <cell r="C515" t="str">
            <v>MC-140BCS</v>
          </cell>
          <cell r="D515">
            <v>0.34600000000000003</v>
          </cell>
        </row>
        <row r="516">
          <cell r="C516" t="str">
            <v>MC-143B</v>
          </cell>
          <cell r="D516">
            <v>0.56599999999999995</v>
          </cell>
        </row>
        <row r="517">
          <cell r="C517" t="str">
            <v>MC-143BCB</v>
          </cell>
          <cell r="D517">
            <v>0.54600000000000004</v>
          </cell>
        </row>
        <row r="518">
          <cell r="C518" t="str">
            <v>MC-143BCS</v>
          </cell>
          <cell r="D518">
            <v>0.54600000000000004</v>
          </cell>
        </row>
        <row r="519">
          <cell r="C519" t="str">
            <v>MC-150B</v>
          </cell>
          <cell r="D519">
            <v>0.41099999999999998</v>
          </cell>
        </row>
        <row r="520">
          <cell r="C520" t="str">
            <v>MC-158</v>
          </cell>
          <cell r="D520">
            <v>0.4</v>
          </cell>
        </row>
        <row r="521">
          <cell r="C521" t="str">
            <v>MC-158L</v>
          </cell>
          <cell r="D521">
            <v>0.35499999999999998</v>
          </cell>
        </row>
        <row r="522">
          <cell r="C522" t="str">
            <v>MC-158L4</v>
          </cell>
          <cell r="D522">
            <v>0.313</v>
          </cell>
        </row>
        <row r="523">
          <cell r="C523" t="str">
            <v>MC-160B</v>
          </cell>
          <cell r="D523">
            <v>0.41199999999999998</v>
          </cell>
        </row>
        <row r="524">
          <cell r="C524" t="str">
            <v>MC-160H</v>
          </cell>
          <cell r="D524">
            <v>0.39200000000000002</v>
          </cell>
        </row>
        <row r="525">
          <cell r="C525" t="str">
            <v>MC-160MF</v>
          </cell>
          <cell r="D525">
            <v>0.437</v>
          </cell>
        </row>
        <row r="526">
          <cell r="C526" t="str">
            <v>MC-160MS</v>
          </cell>
          <cell r="D526">
            <v>0.51500000000000001</v>
          </cell>
        </row>
        <row r="527">
          <cell r="C527" t="str">
            <v>MC-160N</v>
          </cell>
          <cell r="D527">
            <v>0.39300000000000002</v>
          </cell>
        </row>
        <row r="528">
          <cell r="C528" t="str">
            <v>MC-160NCB</v>
          </cell>
          <cell r="D528">
            <v>0.38200000000000001</v>
          </cell>
        </row>
        <row r="529">
          <cell r="C529" t="str">
            <v>MC-160NCS</v>
          </cell>
          <cell r="D529">
            <v>0.38300000000000001</v>
          </cell>
        </row>
        <row r="530">
          <cell r="C530" t="str">
            <v>MC-165BI</v>
          </cell>
          <cell r="D530">
            <v>0.371</v>
          </cell>
        </row>
        <row r="531">
          <cell r="C531" t="str">
            <v>MC-165BO</v>
          </cell>
          <cell r="D531">
            <v>0.40899999999999997</v>
          </cell>
        </row>
        <row r="532">
          <cell r="C532" t="str">
            <v>MC-170</v>
          </cell>
          <cell r="D532">
            <v>0.59</v>
          </cell>
        </row>
        <row r="533">
          <cell r="C533" t="str">
            <v>MC-170N</v>
          </cell>
          <cell r="D533">
            <v>0.58199999999999996</v>
          </cell>
        </row>
        <row r="534">
          <cell r="C534" t="str">
            <v>MC-170NCB</v>
          </cell>
          <cell r="D534">
            <v>0.57400000000000007</v>
          </cell>
        </row>
        <row r="535">
          <cell r="C535" t="str">
            <v>MC-170NCS</v>
          </cell>
          <cell r="D535">
            <v>0.57700000000000007</v>
          </cell>
        </row>
        <row r="536">
          <cell r="C536" t="str">
            <v>MC-170U</v>
          </cell>
          <cell r="D536">
            <v>0.39</v>
          </cell>
        </row>
        <row r="537">
          <cell r="C537" t="str">
            <v>MC-170UC</v>
          </cell>
          <cell r="D537">
            <v>0.36299999999999999</v>
          </cell>
        </row>
        <row r="538">
          <cell r="C538" t="str">
            <v>MC-200</v>
          </cell>
          <cell r="D538">
            <v>0.46</v>
          </cell>
        </row>
        <row r="539">
          <cell r="C539" t="str">
            <v>MC-205</v>
          </cell>
          <cell r="D539">
            <v>0.44500000000000001</v>
          </cell>
        </row>
        <row r="540">
          <cell r="C540" t="str">
            <v>MC-205S</v>
          </cell>
          <cell r="D540">
            <v>0.23</v>
          </cell>
        </row>
        <row r="541">
          <cell r="C541" t="str">
            <v>MC-220</v>
          </cell>
          <cell r="D541">
            <v>0.93400000000000005</v>
          </cell>
        </row>
        <row r="542">
          <cell r="C542" t="str">
            <v>MC-220BC</v>
          </cell>
          <cell r="D542">
            <v>0.95</v>
          </cell>
        </row>
        <row r="543">
          <cell r="C543" t="str">
            <v>MC-220SC</v>
          </cell>
          <cell r="D543">
            <v>0.92700000000000005</v>
          </cell>
        </row>
        <row r="544">
          <cell r="C544" t="str">
            <v>MC-221</v>
          </cell>
          <cell r="D544">
            <v>0.253</v>
          </cell>
        </row>
        <row r="545">
          <cell r="C545" t="str">
            <v>MC-235</v>
          </cell>
          <cell r="D545">
            <v>0.32300000000000001</v>
          </cell>
        </row>
        <row r="546">
          <cell r="C546" t="str">
            <v>MC-238BN</v>
          </cell>
          <cell r="D546">
            <v>0.35199999999999998</v>
          </cell>
        </row>
        <row r="547">
          <cell r="C547" t="str">
            <v>MC-238BN2</v>
          </cell>
          <cell r="D547">
            <v>0.377</v>
          </cell>
        </row>
        <row r="548">
          <cell r="C548" t="str">
            <v>MC-246B</v>
          </cell>
          <cell r="D548">
            <v>0.39100000000000001</v>
          </cell>
        </row>
        <row r="549">
          <cell r="C549" t="str">
            <v>MC-246BCB</v>
          </cell>
          <cell r="D549">
            <v>0.38300000000000001</v>
          </cell>
        </row>
        <row r="550">
          <cell r="C550" t="str">
            <v>MC-246BCS</v>
          </cell>
          <cell r="D550">
            <v>0.38200000000000001</v>
          </cell>
        </row>
        <row r="551">
          <cell r="C551" t="str">
            <v>MC-246B-목</v>
          </cell>
          <cell r="D551">
            <v>0.39100000000000001</v>
          </cell>
        </row>
        <row r="552">
          <cell r="C552" t="str">
            <v>MC-250G</v>
          </cell>
          <cell r="D552">
            <v>0.26200000000000001</v>
          </cell>
        </row>
        <row r="553">
          <cell r="C553" t="str">
            <v>MC-250G2</v>
          </cell>
          <cell r="D553">
            <v>0.27700000000000002</v>
          </cell>
        </row>
        <row r="554">
          <cell r="C554" t="str">
            <v>MC-250GCB</v>
          </cell>
          <cell r="D554">
            <v>0.251</v>
          </cell>
        </row>
        <row r="555">
          <cell r="C555" t="str">
            <v>MC-250GCS</v>
          </cell>
          <cell r="D555">
            <v>0.252</v>
          </cell>
        </row>
        <row r="556">
          <cell r="C556" t="str">
            <v>MC-260B</v>
          </cell>
          <cell r="D556">
            <v>0.374</v>
          </cell>
        </row>
        <row r="557">
          <cell r="C557" t="str">
            <v>MC-260BC</v>
          </cell>
          <cell r="D557">
            <v>0.36600000000000005</v>
          </cell>
        </row>
        <row r="558">
          <cell r="C558" t="str">
            <v>MC-260BCB</v>
          </cell>
          <cell r="D558">
            <v>0.36699999999999999</v>
          </cell>
        </row>
        <row r="559">
          <cell r="C559" t="str">
            <v>MC-260BCS</v>
          </cell>
          <cell r="D559">
            <v>0.36799999999999999</v>
          </cell>
        </row>
        <row r="560">
          <cell r="C560" t="str">
            <v>MC-265B</v>
          </cell>
          <cell r="D560">
            <v>0.51300000000000001</v>
          </cell>
        </row>
        <row r="561">
          <cell r="C561" t="str">
            <v>MC-265BCB</v>
          </cell>
          <cell r="D561">
            <v>0.439</v>
          </cell>
        </row>
        <row r="562">
          <cell r="C562" t="str">
            <v>MC-265BCS</v>
          </cell>
          <cell r="D562">
            <v>0.437</v>
          </cell>
        </row>
        <row r="563">
          <cell r="C563" t="str">
            <v>MC-295BL</v>
          </cell>
          <cell r="D563">
            <v>0.39400000000000002</v>
          </cell>
        </row>
        <row r="564">
          <cell r="C564" t="str">
            <v>MC-60ND</v>
          </cell>
          <cell r="D564">
            <v>0.24299999999999999</v>
          </cell>
        </row>
        <row r="565">
          <cell r="C565" t="str">
            <v>MC-77ND</v>
          </cell>
          <cell r="D565">
            <v>0.26</v>
          </cell>
        </row>
        <row r="566">
          <cell r="C566" t="str">
            <v>MC-80N</v>
          </cell>
          <cell r="D566">
            <v>0.27</v>
          </cell>
        </row>
        <row r="567">
          <cell r="C567" t="str">
            <v>MC-80N</v>
          </cell>
          <cell r="D567">
            <v>0.23</v>
          </cell>
        </row>
        <row r="568">
          <cell r="C568" t="str">
            <v>MC-80N-목</v>
          </cell>
          <cell r="D568">
            <v>0.27</v>
          </cell>
        </row>
        <row r="569">
          <cell r="C569" t="str">
            <v>MC-85ND</v>
          </cell>
          <cell r="D569">
            <v>0.29599999999999999</v>
          </cell>
        </row>
        <row r="570">
          <cell r="C570" t="str">
            <v>MC-89C</v>
          </cell>
          <cell r="D570">
            <v>0.22700000000000001</v>
          </cell>
        </row>
        <row r="571">
          <cell r="C571" t="str">
            <v>MC-90LN</v>
          </cell>
          <cell r="D571">
            <v>0.4</v>
          </cell>
        </row>
        <row r="572">
          <cell r="C572" t="str">
            <v>MC-91LN</v>
          </cell>
          <cell r="D572">
            <v>0.24</v>
          </cell>
        </row>
        <row r="573">
          <cell r="C573" t="str">
            <v>MC-AP130</v>
          </cell>
          <cell r="D573">
            <v>0.28299999999999997</v>
          </cell>
        </row>
        <row r="574">
          <cell r="C574" t="str">
            <v>MF-100C</v>
          </cell>
          <cell r="D574">
            <v>0.42</v>
          </cell>
        </row>
        <row r="575">
          <cell r="C575" t="str">
            <v>MF-107S</v>
          </cell>
          <cell r="D575">
            <v>0.55000000000000004</v>
          </cell>
        </row>
        <row r="576">
          <cell r="C576" t="str">
            <v>MF-110</v>
          </cell>
          <cell r="D576">
            <v>0.52500000000000002</v>
          </cell>
        </row>
        <row r="577">
          <cell r="C577" t="str">
            <v>MF-115</v>
          </cell>
          <cell r="D577">
            <v>0.52200000000000002</v>
          </cell>
        </row>
        <row r="578">
          <cell r="C578" t="str">
            <v>MF-115</v>
          </cell>
          <cell r="D578">
            <v>0.53</v>
          </cell>
        </row>
        <row r="579">
          <cell r="C579" t="str">
            <v>MF-115B</v>
          </cell>
          <cell r="D579">
            <v>0.56000000000000005</v>
          </cell>
        </row>
        <row r="580">
          <cell r="C580" t="str">
            <v>MF-121</v>
          </cell>
          <cell r="D580">
            <v>0.56699999999999995</v>
          </cell>
        </row>
        <row r="581">
          <cell r="C581" t="str">
            <v>MF-121C</v>
          </cell>
          <cell r="D581">
            <v>0.55000000000000004</v>
          </cell>
        </row>
        <row r="582">
          <cell r="C582" t="str">
            <v>MF-123</v>
          </cell>
          <cell r="D582">
            <v>0.6</v>
          </cell>
        </row>
        <row r="583">
          <cell r="C583" t="str">
            <v>MF-123</v>
          </cell>
          <cell r="D583">
            <v>0.63800000000000001</v>
          </cell>
        </row>
        <row r="584">
          <cell r="C584" t="str">
            <v>MF-123C</v>
          </cell>
          <cell r="D584">
            <v>0.61899999999999999</v>
          </cell>
        </row>
        <row r="585">
          <cell r="C585" t="str">
            <v>MF-123N</v>
          </cell>
          <cell r="D585">
            <v>0.61899999999999999</v>
          </cell>
        </row>
        <row r="586">
          <cell r="C586" t="str">
            <v>MF-123Q</v>
          </cell>
          <cell r="D586">
            <v>0.624</v>
          </cell>
        </row>
        <row r="587">
          <cell r="C587" t="str">
            <v>MF-123W</v>
          </cell>
          <cell r="D587">
            <v>0.59599999999999997</v>
          </cell>
        </row>
        <row r="588">
          <cell r="C588" t="str">
            <v>MF-160MB</v>
          </cell>
          <cell r="D588">
            <v>0.63300000000000001</v>
          </cell>
        </row>
        <row r="589">
          <cell r="C589" t="str">
            <v>MF-250</v>
          </cell>
          <cell r="D589">
            <v>0.50600000000000001</v>
          </cell>
        </row>
        <row r="590">
          <cell r="C590" t="str">
            <v>MF-250C</v>
          </cell>
          <cell r="D590">
            <v>0.496</v>
          </cell>
        </row>
        <row r="591">
          <cell r="C591" t="str">
            <v>MF-58ND</v>
          </cell>
          <cell r="D591">
            <v>0.59599999999999997</v>
          </cell>
        </row>
        <row r="592">
          <cell r="C592" t="str">
            <v>MF-60</v>
          </cell>
          <cell r="D592">
            <v>0.47199999999999998</v>
          </cell>
        </row>
        <row r="593">
          <cell r="C593" t="str">
            <v>MF-92N</v>
          </cell>
          <cell r="D593">
            <v>0.5</v>
          </cell>
        </row>
        <row r="594">
          <cell r="C594" t="str">
            <v>MR-60ND</v>
          </cell>
          <cell r="D594">
            <v>0.36499999999999999</v>
          </cell>
        </row>
        <row r="595">
          <cell r="C595" t="str">
            <v>MU-256</v>
          </cell>
          <cell r="D595">
            <v>1.3180000000000001</v>
          </cell>
        </row>
        <row r="596">
          <cell r="C596" t="str">
            <v>P-4LS</v>
          </cell>
          <cell r="D596">
            <v>0.54300000000000004</v>
          </cell>
        </row>
        <row r="597">
          <cell r="C597" t="str">
            <v>RETROFIT</v>
          </cell>
          <cell r="D597">
            <v>0.27400000000000002</v>
          </cell>
        </row>
        <row r="598">
          <cell r="C598" t="str">
            <v>RP-30LS</v>
          </cell>
          <cell r="D598">
            <v>0.46700000000000003</v>
          </cell>
        </row>
        <row r="599">
          <cell r="C599" t="str">
            <v>SD-256</v>
          </cell>
          <cell r="D599">
            <v>1.415</v>
          </cell>
        </row>
        <row r="600">
          <cell r="C600" t="str">
            <v>SD-256MU</v>
          </cell>
          <cell r="D600">
            <v>1.923</v>
          </cell>
        </row>
        <row r="601">
          <cell r="C601" t="str">
            <v>SF-105H</v>
          </cell>
          <cell r="D601">
            <v>0.69299999999999995</v>
          </cell>
        </row>
        <row r="602">
          <cell r="C602" t="str">
            <v>SF-105HP</v>
          </cell>
          <cell r="D602">
            <v>0.64</v>
          </cell>
        </row>
        <row r="603">
          <cell r="C603" t="str">
            <v>SF-105W</v>
          </cell>
          <cell r="D603">
            <v>0.86</v>
          </cell>
        </row>
        <row r="604">
          <cell r="C604" t="str">
            <v>SF-105WP</v>
          </cell>
          <cell r="D604">
            <v>0.81699999999999995</v>
          </cell>
        </row>
        <row r="605">
          <cell r="C605" t="str">
            <v>SF-110</v>
          </cell>
          <cell r="D605">
            <v>0.91400000000000003</v>
          </cell>
        </row>
        <row r="606">
          <cell r="C606" t="str">
            <v>SF-110B</v>
          </cell>
          <cell r="D606">
            <v>1.25</v>
          </cell>
        </row>
        <row r="607">
          <cell r="C607" t="str">
            <v>SF-110FB</v>
          </cell>
          <cell r="D607">
            <v>1.21</v>
          </cell>
        </row>
        <row r="608">
          <cell r="C608" t="str">
            <v>SF-115</v>
          </cell>
          <cell r="D608">
            <v>0.76</v>
          </cell>
        </row>
        <row r="609">
          <cell r="C609" t="str">
            <v>SF-115</v>
          </cell>
          <cell r="D609">
            <v>0.76</v>
          </cell>
        </row>
        <row r="610">
          <cell r="C610" t="str">
            <v>SF-115B</v>
          </cell>
          <cell r="D610">
            <v>1.1599999999999999</v>
          </cell>
        </row>
        <row r="611">
          <cell r="C611" t="str">
            <v>SF-115B</v>
          </cell>
          <cell r="D611">
            <v>1.1599999999999999</v>
          </cell>
        </row>
        <row r="612">
          <cell r="C612" t="str">
            <v>SF-115BN</v>
          </cell>
          <cell r="D612">
            <v>0.98</v>
          </cell>
        </row>
        <row r="613">
          <cell r="C613" t="str">
            <v>SF-115B-목</v>
          </cell>
          <cell r="D613">
            <v>1.1599999999999999</v>
          </cell>
        </row>
        <row r="614">
          <cell r="C614" t="str">
            <v>SF-115D</v>
          </cell>
          <cell r="D614">
            <v>0.73299999999999998</v>
          </cell>
        </row>
        <row r="615">
          <cell r="C615" t="str">
            <v>SF-115G</v>
          </cell>
          <cell r="D615">
            <v>0.86</v>
          </cell>
        </row>
        <row r="616">
          <cell r="C616" t="str">
            <v>SF-115G</v>
          </cell>
          <cell r="D616">
            <v>0.89</v>
          </cell>
        </row>
        <row r="617">
          <cell r="C617" t="str">
            <v>SF-115GN</v>
          </cell>
          <cell r="D617">
            <v>0.85</v>
          </cell>
        </row>
        <row r="618">
          <cell r="C618" t="str">
            <v>SF-115GQ</v>
          </cell>
          <cell r="D618">
            <v>1.03</v>
          </cell>
        </row>
        <row r="619">
          <cell r="C619" t="str">
            <v>SF-115G-목</v>
          </cell>
          <cell r="D619">
            <v>0.95</v>
          </cell>
        </row>
        <row r="620">
          <cell r="C620" t="str">
            <v>SF-115N</v>
          </cell>
          <cell r="D620">
            <v>0.67500000000000004</v>
          </cell>
        </row>
        <row r="621">
          <cell r="C621" t="str">
            <v>SF-115Q</v>
          </cell>
          <cell r="D621">
            <v>0.82499999999999996</v>
          </cell>
        </row>
        <row r="622">
          <cell r="C622" t="str">
            <v>SF-115-목</v>
          </cell>
          <cell r="D622">
            <v>0.8</v>
          </cell>
        </row>
        <row r="623">
          <cell r="C623" t="str">
            <v>SF-120H</v>
          </cell>
          <cell r="D623">
            <v>0.86</v>
          </cell>
        </row>
        <row r="624">
          <cell r="C624" t="str">
            <v>SF-120W</v>
          </cell>
          <cell r="D624">
            <v>1.0900000000000001</v>
          </cell>
        </row>
        <row r="625">
          <cell r="C625" t="str">
            <v>SF-121</v>
          </cell>
          <cell r="D625">
            <v>0.82799999999999996</v>
          </cell>
        </row>
        <row r="626">
          <cell r="C626" t="str">
            <v>SF-121C</v>
          </cell>
          <cell r="D626">
            <v>0.79600000000000004</v>
          </cell>
        </row>
        <row r="627">
          <cell r="C627" t="str">
            <v>SF-121G</v>
          </cell>
          <cell r="D627">
            <v>0.91300000000000003</v>
          </cell>
        </row>
        <row r="628">
          <cell r="C628" t="str">
            <v>SF-121GC</v>
          </cell>
          <cell r="D628">
            <v>0.89200000000000002</v>
          </cell>
        </row>
        <row r="629">
          <cell r="C629" t="str">
            <v>SF-123H</v>
          </cell>
          <cell r="D629">
            <v>1.1259999999999999</v>
          </cell>
        </row>
        <row r="630">
          <cell r="C630" t="str">
            <v>SF-123HMC</v>
          </cell>
          <cell r="D630">
            <v>0.98399999999999999</v>
          </cell>
        </row>
        <row r="631">
          <cell r="C631" t="str">
            <v>SF-123HN</v>
          </cell>
          <cell r="D631">
            <v>1.0609999999999999</v>
          </cell>
        </row>
        <row r="632">
          <cell r="C632" t="str">
            <v>SF-123W</v>
          </cell>
          <cell r="D632">
            <v>1.19</v>
          </cell>
        </row>
        <row r="633">
          <cell r="C633" t="str">
            <v>SF-123WD</v>
          </cell>
          <cell r="D633">
            <v>1.86</v>
          </cell>
        </row>
        <row r="634">
          <cell r="C634" t="str">
            <v>SF-123WN</v>
          </cell>
          <cell r="D634">
            <v>1.3520000000000001</v>
          </cell>
        </row>
        <row r="635">
          <cell r="C635" t="str">
            <v>SF-130B</v>
          </cell>
          <cell r="D635">
            <v>1.3680000000000001</v>
          </cell>
        </row>
        <row r="636">
          <cell r="C636" t="str">
            <v>SF-130B-24</v>
          </cell>
          <cell r="D636">
            <v>1.359</v>
          </cell>
        </row>
        <row r="637">
          <cell r="C637" t="str">
            <v>SF-130BC</v>
          </cell>
          <cell r="D637">
            <v>1.3480000000000001</v>
          </cell>
        </row>
        <row r="638">
          <cell r="C638" t="str">
            <v>SF-130B-목</v>
          </cell>
          <cell r="D638">
            <v>1.3680000000000001</v>
          </cell>
        </row>
        <row r="639">
          <cell r="C639" t="str">
            <v>SF-135B</v>
          </cell>
          <cell r="D639">
            <v>1.137</v>
          </cell>
        </row>
        <row r="640">
          <cell r="C640" t="str">
            <v>SF-135BC</v>
          </cell>
          <cell r="D640">
            <v>1.1419999999999999</v>
          </cell>
        </row>
        <row r="641">
          <cell r="C641" t="str">
            <v>SF-135BCD</v>
          </cell>
          <cell r="D641">
            <v>1.137</v>
          </cell>
        </row>
        <row r="642">
          <cell r="C642" t="str">
            <v>SF-140B</v>
          </cell>
          <cell r="D642">
            <v>1.413</v>
          </cell>
        </row>
        <row r="643">
          <cell r="C643" t="str">
            <v>SF-140BC</v>
          </cell>
          <cell r="D643">
            <v>1.4159999999999999</v>
          </cell>
        </row>
        <row r="644">
          <cell r="C644" t="str">
            <v>SF-140MB</v>
          </cell>
          <cell r="D644">
            <v>1.1319999999999999</v>
          </cell>
        </row>
        <row r="645">
          <cell r="C645" t="str">
            <v>SF-143B</v>
          </cell>
          <cell r="D645">
            <v>1.365</v>
          </cell>
        </row>
        <row r="646">
          <cell r="C646" t="str">
            <v>SF-143BC</v>
          </cell>
          <cell r="D646">
            <v>1.3439999999999999</v>
          </cell>
        </row>
        <row r="647">
          <cell r="C647" t="str">
            <v>SF-150B</v>
          </cell>
          <cell r="D647">
            <v>1.6419999999999999</v>
          </cell>
        </row>
        <row r="648">
          <cell r="C648" t="str">
            <v>SF-158</v>
          </cell>
          <cell r="D648">
            <v>1.84</v>
          </cell>
        </row>
        <row r="649">
          <cell r="C649" t="str">
            <v>SF-160B</v>
          </cell>
          <cell r="D649">
            <v>1.752</v>
          </cell>
        </row>
        <row r="650">
          <cell r="C650" t="str">
            <v>SF-160C</v>
          </cell>
          <cell r="D650">
            <v>1.849</v>
          </cell>
        </row>
        <row r="651">
          <cell r="C651" t="str">
            <v>SF-160F</v>
          </cell>
          <cell r="D651">
            <v>1.7490000000000001</v>
          </cell>
        </row>
        <row r="652">
          <cell r="C652" t="str">
            <v>SF-160MB</v>
          </cell>
          <cell r="D652">
            <v>1.6459999999999999</v>
          </cell>
        </row>
        <row r="653">
          <cell r="C653" t="str">
            <v>SF-160MU</v>
          </cell>
          <cell r="D653">
            <v>1.9930000000000001</v>
          </cell>
        </row>
        <row r="654">
          <cell r="C654" t="str">
            <v>SF-160V</v>
          </cell>
          <cell r="D654">
            <v>1.8640000000000001</v>
          </cell>
        </row>
        <row r="655">
          <cell r="C655" t="str">
            <v>SF-165BI</v>
          </cell>
          <cell r="D655">
            <v>1.621</v>
          </cell>
        </row>
        <row r="656">
          <cell r="C656" t="str">
            <v>SF-165BO</v>
          </cell>
          <cell r="D656">
            <v>1.7889999999999999</v>
          </cell>
        </row>
        <row r="657">
          <cell r="C657" t="str">
            <v>SF-170</v>
          </cell>
          <cell r="D657">
            <v>1.82</v>
          </cell>
        </row>
        <row r="658">
          <cell r="C658" t="str">
            <v>SF-170C</v>
          </cell>
          <cell r="D658">
            <v>2.0089999999999999</v>
          </cell>
        </row>
        <row r="659">
          <cell r="C659" t="str">
            <v>SF-200</v>
          </cell>
          <cell r="D659">
            <v>1.6930000000000001</v>
          </cell>
        </row>
        <row r="660">
          <cell r="C660" t="str">
            <v>SF-205</v>
          </cell>
          <cell r="D660">
            <v>1.68</v>
          </cell>
        </row>
        <row r="661">
          <cell r="C661" t="str">
            <v>SF-220</v>
          </cell>
          <cell r="D661">
            <v>2.34</v>
          </cell>
        </row>
        <row r="662">
          <cell r="C662" t="str">
            <v>SF-220C</v>
          </cell>
          <cell r="D662">
            <v>2.35</v>
          </cell>
        </row>
        <row r="663">
          <cell r="C663" t="str">
            <v>SF-220F</v>
          </cell>
          <cell r="D663">
            <v>1.49</v>
          </cell>
        </row>
        <row r="664">
          <cell r="C664" t="str">
            <v>SF-220FC</v>
          </cell>
          <cell r="D664">
            <v>1.48</v>
          </cell>
        </row>
        <row r="665">
          <cell r="C665" t="str">
            <v>SF-220M</v>
          </cell>
          <cell r="D665">
            <v>0.85499999999999998</v>
          </cell>
        </row>
        <row r="666">
          <cell r="C666" t="str">
            <v>SF-220MC</v>
          </cell>
          <cell r="D666">
            <v>0.93</v>
          </cell>
        </row>
        <row r="667">
          <cell r="C667" t="str">
            <v>SF-221H</v>
          </cell>
          <cell r="D667">
            <v>0.80900000000000005</v>
          </cell>
        </row>
        <row r="668">
          <cell r="C668" t="str">
            <v>SF-221W</v>
          </cell>
          <cell r="D668">
            <v>1.22</v>
          </cell>
        </row>
        <row r="669">
          <cell r="C669" t="str">
            <v>SF-235</v>
          </cell>
          <cell r="D669">
            <v>0.94499999999999995</v>
          </cell>
        </row>
        <row r="670">
          <cell r="C670" t="str">
            <v>SF-238BN</v>
          </cell>
          <cell r="D670">
            <v>1.0960000000000001</v>
          </cell>
        </row>
        <row r="671">
          <cell r="C671" t="str">
            <v>SF-246B</v>
          </cell>
          <cell r="D671">
            <v>1.325</v>
          </cell>
        </row>
        <row r="672">
          <cell r="C672" t="str">
            <v>SF-246B2</v>
          </cell>
          <cell r="D672">
            <v>1.3009999999999999</v>
          </cell>
        </row>
        <row r="673">
          <cell r="C673" t="str">
            <v>SF-246B2C</v>
          </cell>
          <cell r="D673">
            <v>1.29</v>
          </cell>
        </row>
        <row r="674">
          <cell r="C674" t="str">
            <v>SF-246B2-목</v>
          </cell>
          <cell r="D674">
            <v>1.325</v>
          </cell>
        </row>
        <row r="675">
          <cell r="C675" t="str">
            <v>SF-246BC</v>
          </cell>
          <cell r="D675">
            <v>1.347</v>
          </cell>
        </row>
        <row r="676">
          <cell r="C676" t="str">
            <v>SF-246MB</v>
          </cell>
          <cell r="D676">
            <v>1.06</v>
          </cell>
        </row>
        <row r="677">
          <cell r="C677" t="str">
            <v>SF-246MBC</v>
          </cell>
          <cell r="D677">
            <v>1.038</v>
          </cell>
        </row>
        <row r="678">
          <cell r="C678" t="str">
            <v>SF-250G</v>
          </cell>
          <cell r="D678">
            <v>0.78500000000000003</v>
          </cell>
        </row>
        <row r="679">
          <cell r="C679" t="str">
            <v>SF-250G2</v>
          </cell>
          <cell r="D679">
            <v>0.88</v>
          </cell>
        </row>
        <row r="680">
          <cell r="C680" t="str">
            <v>SF-250GC</v>
          </cell>
          <cell r="D680">
            <v>0.78100000000000003</v>
          </cell>
        </row>
        <row r="681">
          <cell r="C681" t="str">
            <v>SF-260B</v>
          </cell>
          <cell r="D681">
            <v>1.534</v>
          </cell>
        </row>
        <row r="682">
          <cell r="C682" t="str">
            <v>SF-260BC</v>
          </cell>
          <cell r="D682">
            <v>1.522</v>
          </cell>
        </row>
        <row r="683">
          <cell r="C683" t="str">
            <v>SF-295BL</v>
          </cell>
          <cell r="D683">
            <v>1.601</v>
          </cell>
        </row>
        <row r="684">
          <cell r="C684" t="str">
            <v>SF-50T</v>
          </cell>
          <cell r="D684">
            <v>0.57999999999999996</v>
          </cell>
        </row>
        <row r="685">
          <cell r="C685" t="str">
            <v>SF-53C</v>
          </cell>
          <cell r="D685">
            <v>0.91600000000000004</v>
          </cell>
        </row>
        <row r="686">
          <cell r="C686" t="str">
            <v>SF-60K</v>
          </cell>
          <cell r="D686">
            <v>1.5189999999999999</v>
          </cell>
        </row>
        <row r="687">
          <cell r="C687" t="str">
            <v>SF-60ND</v>
          </cell>
          <cell r="D687">
            <v>0.71199999999999997</v>
          </cell>
        </row>
        <row r="688">
          <cell r="C688" t="str">
            <v>SF-60OUT</v>
          </cell>
          <cell r="D688">
            <v>1.464</v>
          </cell>
        </row>
        <row r="689">
          <cell r="C689" t="str">
            <v>SF-60OUTJ</v>
          </cell>
          <cell r="D689">
            <v>1.395</v>
          </cell>
        </row>
        <row r="690">
          <cell r="C690" t="str">
            <v>SF-60R</v>
          </cell>
          <cell r="D690">
            <v>1.391</v>
          </cell>
        </row>
        <row r="691">
          <cell r="C691" t="str">
            <v>SF-60R2</v>
          </cell>
          <cell r="D691">
            <v>1.5149999999999999</v>
          </cell>
        </row>
        <row r="692">
          <cell r="C692" t="str">
            <v>SF-60RJ</v>
          </cell>
          <cell r="D692">
            <v>1.3</v>
          </cell>
        </row>
        <row r="693">
          <cell r="C693" t="str">
            <v>SF-69C</v>
          </cell>
          <cell r="D693">
            <v>1.0660000000000001</v>
          </cell>
        </row>
        <row r="694">
          <cell r="C694" t="str">
            <v>SF-70H OUT</v>
          </cell>
          <cell r="D694">
            <v>1.5940000000000001</v>
          </cell>
        </row>
        <row r="695">
          <cell r="C695" t="str">
            <v>SF-70I</v>
          </cell>
          <cell r="D695">
            <v>1.4930000000000001</v>
          </cell>
        </row>
        <row r="696">
          <cell r="C696" t="str">
            <v>SF-70IC</v>
          </cell>
          <cell r="D696">
            <v>1.4930000000000001</v>
          </cell>
        </row>
        <row r="697">
          <cell r="C697" t="str">
            <v>SF-70K</v>
          </cell>
          <cell r="D697">
            <v>1.631</v>
          </cell>
        </row>
        <row r="698">
          <cell r="C698" t="str">
            <v>SF-70KN</v>
          </cell>
          <cell r="D698">
            <v>1.58</v>
          </cell>
        </row>
        <row r="699">
          <cell r="C699" t="str">
            <v>SF-70OG</v>
          </cell>
          <cell r="D699">
            <v>1.369</v>
          </cell>
        </row>
        <row r="700">
          <cell r="C700" t="str">
            <v>SF-70OUT</v>
          </cell>
          <cell r="D700">
            <v>1.595</v>
          </cell>
        </row>
        <row r="701">
          <cell r="C701" t="str">
            <v>SF-70OUTJ</v>
          </cell>
          <cell r="D701">
            <v>1.458</v>
          </cell>
        </row>
        <row r="702">
          <cell r="C702" t="str">
            <v>SF-70R</v>
          </cell>
          <cell r="D702">
            <v>1.508</v>
          </cell>
        </row>
        <row r="703">
          <cell r="C703" t="str">
            <v>SF-70RJ</v>
          </cell>
          <cell r="D703">
            <v>1.4179999999999999</v>
          </cell>
        </row>
        <row r="704">
          <cell r="C704" t="str">
            <v>SF-70TT</v>
          </cell>
          <cell r="D704">
            <v>1.75</v>
          </cell>
        </row>
        <row r="705">
          <cell r="C705" t="str">
            <v>SF-77ND</v>
          </cell>
          <cell r="D705">
            <v>0.86099999999999999</v>
          </cell>
        </row>
        <row r="706">
          <cell r="C706" t="str">
            <v>SF-80N</v>
          </cell>
          <cell r="D706">
            <v>0.56999999999999995</v>
          </cell>
        </row>
        <row r="707">
          <cell r="C707" t="str">
            <v>SF-80N</v>
          </cell>
          <cell r="D707">
            <v>0.56999999999999995</v>
          </cell>
        </row>
        <row r="708">
          <cell r="C708" t="str">
            <v>SF-80N-목</v>
          </cell>
          <cell r="D708">
            <v>0.57999999999999996</v>
          </cell>
        </row>
        <row r="709">
          <cell r="C709" t="str">
            <v>SF-85ND</v>
          </cell>
          <cell r="D709">
            <v>1.02</v>
          </cell>
        </row>
        <row r="710">
          <cell r="C710" t="str">
            <v>SF-85NDS</v>
          </cell>
          <cell r="D710">
            <v>0.93</v>
          </cell>
        </row>
        <row r="711">
          <cell r="C711" t="str">
            <v>SF-85TT</v>
          </cell>
          <cell r="D711">
            <v>1.94</v>
          </cell>
        </row>
        <row r="712">
          <cell r="C712" t="str">
            <v>SF-89C</v>
          </cell>
          <cell r="D712">
            <v>0.8</v>
          </cell>
        </row>
        <row r="713">
          <cell r="C713" t="str">
            <v>SF-90LN</v>
          </cell>
          <cell r="D713">
            <v>1.5</v>
          </cell>
        </row>
        <row r="714">
          <cell r="C714" t="str">
            <v>SF-91TT</v>
          </cell>
          <cell r="D714">
            <v>1.635</v>
          </cell>
        </row>
        <row r="715">
          <cell r="C715" t="str">
            <v>SF-AH74</v>
          </cell>
          <cell r="D715">
            <v>0.37</v>
          </cell>
        </row>
        <row r="716">
          <cell r="C716" t="str">
            <v>SF-AP130</v>
          </cell>
          <cell r="D716">
            <v>0.66</v>
          </cell>
        </row>
        <row r="717">
          <cell r="C717" t="str">
            <v>SF-AS74</v>
          </cell>
          <cell r="D717">
            <v>0.318</v>
          </cell>
        </row>
        <row r="718">
          <cell r="C718" t="str">
            <v>SF-ASH74</v>
          </cell>
          <cell r="D718">
            <v>0.39800000000000002</v>
          </cell>
        </row>
        <row r="719">
          <cell r="C719" t="str">
            <v>SFJ-175AW</v>
          </cell>
          <cell r="D719">
            <v>0.75600000000000001</v>
          </cell>
        </row>
        <row r="720">
          <cell r="C720" t="str">
            <v>SP-100</v>
          </cell>
          <cell r="D720">
            <v>0.78</v>
          </cell>
        </row>
        <row r="721">
          <cell r="C721" t="str">
            <v>SP-100Q</v>
          </cell>
          <cell r="D721">
            <v>0.78300000000000003</v>
          </cell>
        </row>
        <row r="722">
          <cell r="C722" t="str">
            <v>SP-123</v>
          </cell>
          <cell r="D722">
            <v>0.126</v>
          </cell>
        </row>
        <row r="723">
          <cell r="C723" t="str">
            <v>SP-135B</v>
          </cell>
          <cell r="D723">
            <v>9.2999999999999999E-2</v>
          </cell>
        </row>
        <row r="724">
          <cell r="C724" t="str">
            <v>SP-142</v>
          </cell>
          <cell r="D724">
            <v>0.56999999999999995</v>
          </cell>
        </row>
        <row r="725">
          <cell r="C725" t="str">
            <v>SP-158</v>
          </cell>
          <cell r="D725">
            <v>0.63200000000000001</v>
          </cell>
        </row>
        <row r="726">
          <cell r="C726" t="str">
            <v>SP-30</v>
          </cell>
          <cell r="D726">
            <v>0.30399999999999999</v>
          </cell>
        </row>
        <row r="727">
          <cell r="C727" t="str">
            <v>SS-115</v>
          </cell>
          <cell r="D727">
            <v>1.905</v>
          </cell>
        </row>
        <row r="728">
          <cell r="C728" t="str">
            <v>SS-115Q</v>
          </cell>
          <cell r="D728">
            <v>1.996</v>
          </cell>
        </row>
        <row r="729">
          <cell r="C729" t="str">
            <v>SS-115S</v>
          </cell>
          <cell r="D729">
            <v>1.68</v>
          </cell>
        </row>
        <row r="730">
          <cell r="C730" t="str">
            <v>SS-120</v>
          </cell>
          <cell r="D730">
            <v>1.9830000000000001</v>
          </cell>
        </row>
        <row r="731">
          <cell r="C731" t="str">
            <v>SS-120R</v>
          </cell>
          <cell r="D731">
            <v>2.2810000000000001</v>
          </cell>
        </row>
        <row r="732">
          <cell r="C732" t="str">
            <v>SS-124</v>
          </cell>
          <cell r="D732">
            <v>2.2869999999999999</v>
          </cell>
        </row>
        <row r="733">
          <cell r="C733" t="str">
            <v>SS-220</v>
          </cell>
          <cell r="D733">
            <v>3.6920000000000002</v>
          </cell>
        </row>
        <row r="734">
          <cell r="C734" t="str">
            <v>SS-225</v>
          </cell>
          <cell r="D734">
            <v>3.4929999999999999</v>
          </cell>
        </row>
        <row r="735">
          <cell r="C735" t="str">
            <v>SS-227R</v>
          </cell>
          <cell r="D735">
            <v>3.8069999999999999</v>
          </cell>
        </row>
        <row r="736">
          <cell r="C736" t="str">
            <v>SS-250</v>
          </cell>
          <cell r="D736">
            <v>3.4359999999999999</v>
          </cell>
        </row>
        <row r="737">
          <cell r="C737" t="str">
            <v>SS-60R</v>
          </cell>
          <cell r="D737">
            <v>1.1200000000000001</v>
          </cell>
        </row>
        <row r="738">
          <cell r="C738" t="str">
            <v>SS-70</v>
          </cell>
          <cell r="D738">
            <v>1.2310000000000001</v>
          </cell>
        </row>
        <row r="739">
          <cell r="C739" t="str">
            <v>SS-70R</v>
          </cell>
          <cell r="D739">
            <v>1.2330000000000001</v>
          </cell>
        </row>
        <row r="740">
          <cell r="C740" t="str">
            <v>SS-70TT</v>
          </cell>
          <cell r="D740">
            <v>2.387</v>
          </cell>
        </row>
        <row r="741">
          <cell r="C741" t="str">
            <v>SS-90C</v>
          </cell>
          <cell r="D741">
            <v>1.8340000000000001</v>
          </cell>
        </row>
        <row r="742">
          <cell r="C742" t="str">
            <v>SS-91TT</v>
          </cell>
          <cell r="D742">
            <v>1.1879999999999999</v>
          </cell>
        </row>
        <row r="743">
          <cell r="C743" t="str">
            <v>TD-140W</v>
          </cell>
          <cell r="D743">
            <v>1.645</v>
          </cell>
        </row>
        <row r="744">
          <cell r="C744" t="str">
            <v>TD-60N</v>
          </cell>
          <cell r="D744">
            <v>1.397</v>
          </cell>
        </row>
        <row r="745">
          <cell r="C745" t="str">
            <v>TD-60N2</v>
          </cell>
          <cell r="D745">
            <v>1.397</v>
          </cell>
        </row>
        <row r="746">
          <cell r="C746" t="str">
            <v>TD-60OUT</v>
          </cell>
          <cell r="D746">
            <v>1.7889999999999999</v>
          </cell>
        </row>
        <row r="747">
          <cell r="C747" t="str">
            <v>TD-60R</v>
          </cell>
          <cell r="D747">
            <v>1.798</v>
          </cell>
        </row>
        <row r="748">
          <cell r="C748" t="str">
            <v>TD-80</v>
          </cell>
          <cell r="D748">
            <v>0.9</v>
          </cell>
        </row>
        <row r="749">
          <cell r="C749" t="str">
            <v>TD-80</v>
          </cell>
          <cell r="D749">
            <v>0.89</v>
          </cell>
        </row>
        <row r="750">
          <cell r="C750" t="str">
            <v>WB-18</v>
          </cell>
          <cell r="D750">
            <v>0.16</v>
          </cell>
        </row>
        <row r="751">
          <cell r="C751" t="str">
            <v>WP-220</v>
          </cell>
          <cell r="D751">
            <v>0.65</v>
          </cell>
        </row>
        <row r="752">
          <cell r="C752" t="str">
            <v>WP-290L</v>
          </cell>
          <cell r="D752">
            <v>0.35699999999999998</v>
          </cell>
        </row>
        <row r="753">
          <cell r="C753" t="str">
            <v>WP-290LC</v>
          </cell>
          <cell r="D753">
            <v>0.34800000000000003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금"/>
      <sheetName val="공수"/>
      <sheetName val="경비배부율"/>
      <sheetName val="J直材4"/>
      <sheetName val="단가조사"/>
      <sheetName val="자  재"/>
      <sheetName val="건축외주"/>
      <sheetName val="I一般比"/>
      <sheetName val="N賃率-職"/>
      <sheetName val="BID"/>
      <sheetName val="관급_File"/>
      <sheetName val="중기사용료"/>
      <sheetName val="자갈,시멘트,모래산출"/>
      <sheetName val="철근집계"/>
      <sheetName val="2공구산출내역"/>
      <sheetName val="G.R300경비"/>
      <sheetName val="동원(3)"/>
      <sheetName val="예정(3)"/>
      <sheetName val="기둥(원형)"/>
      <sheetName val="산출"/>
      <sheetName val="내역"/>
      <sheetName val="소방"/>
      <sheetName val="제직재"/>
      <sheetName val="토사(PE)"/>
      <sheetName val="NOMUBI"/>
      <sheetName val="원가 (2)"/>
      <sheetName val="MS"/>
      <sheetName val="工관리비율"/>
      <sheetName val="工완성공사율"/>
      <sheetName val="피벗테이블데이터분석"/>
      <sheetName val="적용단위길이"/>
      <sheetName val="토공"/>
      <sheetName val="원가계산서"/>
      <sheetName val="설직재-1"/>
      <sheetName val="공사현황"/>
      <sheetName val="직노"/>
      <sheetName val="1.우편집중내역서"/>
      <sheetName val="WORK"/>
      <sheetName val="Sheet2"/>
      <sheetName val="광-단가"/>
      <sheetName val="대-단가"/>
      <sheetName val="일위대가목록"/>
      <sheetName val="용소리교"/>
      <sheetName val="일위"/>
      <sheetName val="인건비 "/>
      <sheetName val="파일의이용"/>
      <sheetName val="을"/>
      <sheetName val="#REF"/>
      <sheetName val="내역서2안"/>
      <sheetName val="(3) 폐막제"/>
      <sheetName val="내역서"/>
      <sheetName val="효성CB 1P기초"/>
      <sheetName val="CT "/>
      <sheetName val="조도계산서 (도서)"/>
      <sheetName val="재집"/>
      <sheetName val="노임단가"/>
      <sheetName val="구분자"/>
      <sheetName val="구성"/>
      <sheetName val="자재"/>
      <sheetName val="설치산출"/>
      <sheetName val="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뉴얼"/>
      <sheetName val="TOOL"/>
      <sheetName val="기타유리적용_TOOL"/>
      <sheetName val="유리산정_산정표"/>
      <sheetName val="참고_창호분류안내"/>
      <sheetName val="개보수단가"/>
      <sheetName val="TOOL(DB)"/>
      <sheetName val="그림1"/>
      <sheetName val="그림2"/>
      <sheetName val="그림3"/>
      <sheetName val="프로파일"/>
      <sheetName val="재료비산출근거"/>
      <sheetName val="제조"/>
      <sheetName val="설치"/>
      <sheetName val="내역2"/>
      <sheetName val="DB"/>
      <sheetName val="목록2"/>
      <sheetName val="경비2"/>
      <sheetName val="집계"/>
      <sheetName val="내역"/>
      <sheetName val="목록"/>
      <sheetName val="일위"/>
      <sheetName val="단가(유지관리시 변경)"/>
      <sheetName val="노집"/>
      <sheetName val="노무공수"/>
      <sheetName val="임율(유지관리시 변경)"/>
      <sheetName val="간노"/>
      <sheetName val="상여금"/>
      <sheetName val="경비"/>
      <sheetName val="경배"/>
      <sheetName val="조정액"/>
      <sheetName val="감가1"/>
      <sheetName val="감가2"/>
      <sheetName val="일반율"/>
      <sheetName val="이윤산출"/>
      <sheetName val="이윤율"/>
      <sheetName val="재무상태표"/>
      <sheetName val="손익계산서"/>
      <sheetName val="제조원가명세서"/>
      <sheetName val="기업"/>
      <sheetName val="간지3"/>
      <sheetName val="공사노임(유지관리시 변경)"/>
    </sheetNames>
    <sheetDataSet>
      <sheetData sheetId="0"/>
      <sheetData sheetId="1">
        <row r="4">
          <cell r="R4" t="str">
            <v>미서기창W</v>
          </cell>
        </row>
        <row r="5">
          <cell r="R5" t="str">
            <v>창4짝</v>
          </cell>
        </row>
        <row r="6">
          <cell r="R6" t="str">
            <v>백색사출마감</v>
          </cell>
        </row>
      </sheetData>
      <sheetData sheetId="2"/>
      <sheetData sheetId="3"/>
      <sheetData sheetId="4"/>
      <sheetData sheetId="5">
        <row r="23">
          <cell r="E23" t="str">
            <v>합성수지제창호 설치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총괄집계표"/>
      <sheetName val="업뎃"/>
      <sheetName val="총목록"/>
      <sheetName val="구성"/>
      <sheetName val="직재틀"/>
      <sheetName val="간재틀"/>
      <sheetName val="간재창"/>
      <sheetName val="작업설틀"/>
      <sheetName val="단가표"/>
      <sheetName val="직노"/>
      <sheetName val="공수"/>
      <sheetName val="임율"/>
      <sheetName val="경산"/>
      <sheetName val="경배"/>
      <sheetName val="운반1"/>
      <sheetName val="설치산출"/>
      <sheetName val="설치"/>
      <sheetName val="자재"/>
      <sheetName val="구분자"/>
      <sheetName val="그림"/>
      <sheetName val="그림2"/>
      <sheetName val="p원가"/>
      <sheetName val="p직재"/>
      <sheetName val="p수입"/>
      <sheetName val="pCOM"/>
      <sheetName val="p환율표"/>
      <sheetName val="p수율"/>
      <sheetName val="pLOSS"/>
      <sheetName val="p목무늬"/>
      <sheetName val="p단가비교"/>
      <sheetName val="p간재"/>
      <sheetName val="p직노"/>
      <sheetName val="p임율1"/>
      <sheetName val="p임율2"/>
      <sheetName val="p간접노비"/>
      <sheetName val="p경비"/>
      <sheetName val="p제조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22">
          <cell r="J22" t="str">
            <v>소형단창</v>
          </cell>
          <cell r="L22" t="str">
            <v>백색바</v>
          </cell>
          <cell r="M22" t="str">
            <v>없슴</v>
          </cell>
        </row>
        <row r="23">
          <cell r="L23" t="str">
            <v>목무늬</v>
          </cell>
          <cell r="M23" t="str">
            <v>있슴(1개)</v>
          </cell>
        </row>
        <row r="24">
          <cell r="M24" t="str">
            <v>있슴(2개)</v>
          </cell>
        </row>
      </sheetData>
      <sheetData sheetId="20" refreshError="1">
        <row r="1">
          <cell r="B1" t="str">
            <v>미서기문-1(대칭)</v>
          </cell>
        </row>
        <row r="2">
          <cell r="B2" t="str">
            <v>미서기문-2(비대칭)</v>
          </cell>
        </row>
        <row r="3">
          <cell r="B3" t="str">
            <v>3짝 미서기문-1(비대칭)</v>
          </cell>
        </row>
        <row r="4">
          <cell r="B4" t="str">
            <v>미서기창-1(대칭)</v>
          </cell>
        </row>
        <row r="5">
          <cell r="B5" t="str">
            <v>미서기창-2(대칭)</v>
          </cell>
        </row>
        <row r="6">
          <cell r="B6" t="str">
            <v>미서기창-3(대칭)</v>
          </cell>
        </row>
        <row r="7">
          <cell r="B7" t="str">
            <v>3짝 미서기창-1(비대칭)</v>
          </cell>
        </row>
        <row r="8">
          <cell r="B8" t="str">
            <v>4짝 미서기창-2(대칭)</v>
          </cell>
        </row>
        <row r="9">
          <cell r="B9" t="str">
            <v>프로젝트창(F/P)</v>
          </cell>
        </row>
        <row r="10">
          <cell r="B10" t="str">
            <v>프로젝트창(P)</v>
          </cell>
        </row>
        <row r="11">
          <cell r="B11" t="str">
            <v>여닫이창</v>
          </cell>
        </row>
        <row r="12">
          <cell r="B12" t="str">
            <v>고정창</v>
          </cell>
        </row>
        <row r="13">
          <cell r="B13" t="str">
            <v>고정&amp;미서기창</v>
          </cell>
        </row>
        <row r="14">
          <cell r="B14" t="str">
            <v>공틀</v>
          </cell>
        </row>
      </sheetData>
      <sheetData sheetId="21" refreshError="1">
        <row r="1">
          <cell r="B1" t="str">
            <v>소형단창</v>
          </cell>
        </row>
        <row r="2">
          <cell r="B2" t="str">
            <v>중대형단창</v>
          </cell>
        </row>
        <row r="3">
          <cell r="B3" t="str">
            <v>미서기문</v>
          </cell>
        </row>
        <row r="4">
          <cell r="B4" t="str">
            <v>소형이중창</v>
          </cell>
        </row>
        <row r="5">
          <cell r="B5" t="str">
            <v>중대형이중창</v>
          </cell>
        </row>
        <row r="6">
          <cell r="B6" t="str">
            <v>공틀일체형</v>
          </cell>
        </row>
        <row r="7">
          <cell r="B7" t="str">
            <v>프로젝트창(F/P)</v>
          </cell>
        </row>
        <row r="8">
          <cell r="B8" t="str">
            <v>프로젝트창(P)</v>
          </cell>
        </row>
        <row r="9">
          <cell r="B9" t="str">
            <v>여닫이창</v>
          </cell>
        </row>
        <row r="10">
          <cell r="B10" t="str">
            <v>고정창</v>
          </cell>
        </row>
        <row r="11">
          <cell r="B11" t="str">
            <v>소형복층단창</v>
          </cell>
        </row>
        <row r="12">
          <cell r="B12" t="str">
            <v>중대형복층단창</v>
          </cell>
        </row>
        <row r="13">
          <cell r="B13" t="str">
            <v>고정&amp;미서기창</v>
          </cell>
        </row>
        <row r="14">
          <cell r="B14" t="str">
            <v>발코니외부창호</v>
          </cell>
        </row>
        <row r="15">
          <cell r="B15" t="str">
            <v>공틀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외"/>
      <sheetName val="식재공"/>
      <sheetName val="수목부자재"/>
      <sheetName val="시설물공"/>
      <sheetName val="시설물"/>
      <sheetName val="포장공"/>
      <sheetName val="포장"/>
      <sheetName val="Sheet1"/>
      <sheetName val="Sheet2"/>
      <sheetName val="Sheet3"/>
      <sheetName val="단위단가"/>
      <sheetName val="1-1의정부장애인수량"/>
      <sheetName val="C.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J直材4"/>
      <sheetName val="단위수량"/>
      <sheetName val="맨홀수량산출"/>
      <sheetName val="#REF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"/>
      <sheetName val="I一般比"/>
      <sheetName val="노무비단가"/>
      <sheetName val="내역1"/>
      <sheetName val="전선 및 전선관"/>
      <sheetName val="옥외 전력간선공사"/>
      <sheetName val="시설물일위"/>
      <sheetName val="내역서"/>
      <sheetName val="중기사용료"/>
      <sheetName val="경율산정.XLS"/>
      <sheetName val="N賃率_職"/>
      <sheetName val="#REF"/>
      <sheetName val="공조기휀"/>
      <sheetName val="노임단가"/>
      <sheetName val="제작비추산총괄표"/>
      <sheetName val="노임"/>
      <sheetName val="노무비"/>
      <sheetName val="동원(3)"/>
      <sheetName val="화해(함평)"/>
      <sheetName val="화해(장성)"/>
      <sheetName val="내역"/>
      <sheetName val="b_balju_cho"/>
      <sheetName val="수량산출1"/>
      <sheetName val="자재단가표"/>
      <sheetName val="일위대가(가설)"/>
      <sheetName val="C-직노1"/>
      <sheetName val="집계"/>
      <sheetName val="인부임"/>
      <sheetName val="중기일위대가"/>
      <sheetName val="토공"/>
      <sheetName val="공사원가계산서"/>
      <sheetName val="새공통"/>
      <sheetName val="품셈"/>
      <sheetName val="순공사비"/>
      <sheetName val="Sheet1"/>
      <sheetName val="KCS-CA"/>
      <sheetName val="전기공사일위대가"/>
      <sheetName val="Baby일위대가"/>
      <sheetName val="단가조사"/>
      <sheetName val="단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이토변실"/>
      <sheetName val="문산"/>
      <sheetName val="을지"/>
      <sheetName val="산경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총괄표"/>
      <sheetName val="Data"/>
      <sheetName val="일위대가목록"/>
      <sheetName val="수량산출"/>
      <sheetName val="70%"/>
      <sheetName val="샌딩 에폭시 도장"/>
      <sheetName val="일반문틀 설치"/>
      <sheetName val="총괄내역서"/>
      <sheetName val="유림골조"/>
      <sheetName val="지급자재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적현로"/>
      <sheetName val="아파트"/>
      <sheetName val="목록"/>
      <sheetName val="96노임기준"/>
      <sheetName val="단위수량"/>
      <sheetName val="6PILE  (돌출)"/>
      <sheetName val="공종별수량집계"/>
      <sheetName val="담장산출"/>
      <sheetName val="견적"/>
      <sheetName val="P&amp;L(Ahn)"/>
      <sheetName val="포장공"/>
      <sheetName val="배수공"/>
      <sheetName val="약전설비"/>
      <sheetName val="업체명"/>
      <sheetName val="관리"/>
      <sheetName val="절감효과"/>
      <sheetName val="설계예시"/>
      <sheetName val="간접비총괄 (2)"/>
      <sheetName val="구조물공"/>
      <sheetName val="부대공"/>
      <sheetName val="소비자가"/>
      <sheetName val="설직재-1"/>
      <sheetName val="D-경비1"/>
      <sheetName val="건축내역"/>
      <sheetName val="B1(반포1차)"/>
      <sheetName val="기술부 VENDOR LIST"/>
      <sheetName val="8.수량산출서"/>
      <sheetName val="9.단가조사서"/>
      <sheetName val="6.일위목록"/>
      <sheetName val="EQT-ESTN"/>
      <sheetName val="중기사용료산출근거"/>
      <sheetName val="단가 및 재료비"/>
      <sheetName val="정부노임단가"/>
      <sheetName val="4. 자재단가비교표"/>
      <sheetName val="4. 일위대가"/>
      <sheetName val="원가계산서"/>
      <sheetName val="일위목록"/>
      <sheetName val="1차설계변경내역"/>
      <sheetName val="건축-물가변동"/>
      <sheetName val="증감대비"/>
      <sheetName val="전기"/>
      <sheetName val="요율"/>
      <sheetName val="하도관리"/>
      <sheetName val="확약서"/>
      <sheetName val="000000"/>
      <sheetName val="Sheet9"/>
      <sheetName val="퇴직영수증"/>
      <sheetName val="단위단가"/>
      <sheetName val="COST"/>
      <sheetName val="Sheet4"/>
      <sheetName val="을_ATYPE"/>
      <sheetName val="견적서"/>
      <sheetName val="합천내역"/>
      <sheetName val="공통가설"/>
      <sheetName val="경산"/>
      <sheetName val="guard(mac)"/>
      <sheetName val="조명시설"/>
      <sheetName val="인건비"/>
      <sheetName val="아파트_9"/>
      <sheetName val="대목"/>
      <sheetName val="sw1"/>
      <sheetName val="지수"/>
      <sheetName val="갑지(추정)"/>
      <sheetName val="Sheet5"/>
      <sheetName val="대전-교대(A1-A2)"/>
      <sheetName val="아스콘포장 (5t)"/>
      <sheetName val="원가_(2)1"/>
      <sheetName val="전선_및_전선관1"/>
      <sheetName val="일위대가표(유단가)"/>
      <sheetName val="가설대가"/>
      <sheetName val="토공대가"/>
      <sheetName val="구조대가"/>
      <sheetName val="포설대가1"/>
      <sheetName val="부대대가"/>
      <sheetName val="공정집계_국별"/>
      <sheetName val="MOKDONG(1)"/>
      <sheetName val="준검 내역서"/>
      <sheetName val="(변경계약)총괄내역"/>
      <sheetName val="단가산출"/>
      <sheetName val="실행대비"/>
      <sheetName val="MOTOR"/>
      <sheetName val="일위대가(출입)"/>
      <sheetName val="(A)내역서"/>
      <sheetName val="Sheet3"/>
      <sheetName val="대구-교대(A1)"/>
      <sheetName val="설계명세서"/>
      <sheetName val="품셈TABLE"/>
      <sheetName val="노임단가(일반)"/>
      <sheetName val="전기일위대가"/>
      <sheetName val="dt0301"/>
      <sheetName val="dtt0301"/>
      <sheetName val="FACTOR"/>
      <sheetName val="소화설비"/>
      <sheetName val="내역서(실)"/>
      <sheetName val="Total"/>
      <sheetName val="시행후면적"/>
      <sheetName val="기존단가 (2)"/>
      <sheetName val="자료입력"/>
      <sheetName val="예산명세서"/>
      <sheetName val="변압기 및 발전기 용량"/>
      <sheetName val="5사남"/>
      <sheetName val="일위대가표"/>
      <sheetName val="工관리비율"/>
      <sheetName val="工완성공사율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본단가표"/>
      <sheetName val="기계설비"/>
      <sheetName val="설계내역서"/>
      <sheetName val="공사개요"/>
      <sheetName val="시설물기초"/>
      <sheetName val="단1"/>
      <sheetName val="입찰안"/>
      <sheetName val="전국현황"/>
      <sheetName val="부대내역"/>
      <sheetName val="내역서(기성청구)"/>
      <sheetName val="갑지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펀칭"/>
      <sheetName val="노임이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방식총괄"/>
      <sheetName val="단가목록"/>
      <sheetName val="횡배수관집현황(2공구)"/>
      <sheetName val="8.PILE  (돌출)"/>
      <sheetName val="내역단위"/>
      <sheetName val="woo(mac)"/>
      <sheetName val="원형1호맨홀토공수량"/>
      <sheetName val="Sheet13"/>
      <sheetName val="자재집계"/>
      <sheetName val="Macro1"/>
      <sheetName val="Macro3"/>
      <sheetName val="Macro2"/>
      <sheetName val="실행철강하도"/>
      <sheetName val="계수원본(99.2.28)"/>
      <sheetName val="설계서(1)"/>
      <sheetName val="대창(장성)"/>
      <sheetName val="대창(함평)-창열"/>
      <sheetName val="기자재비"/>
      <sheetName val="POL6차-PIPING"/>
      <sheetName val="패널"/>
      <sheetName val="실행내역"/>
      <sheetName val="9GNG운반"/>
      <sheetName val="공예을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경율산정"/>
      <sheetName val="사용성검토"/>
      <sheetName val="방지책개소별명세"/>
      <sheetName val="을"/>
      <sheetName val="금융비용"/>
      <sheetName val="인건-측정"/>
      <sheetName val="내역을"/>
      <sheetName val="건축"/>
      <sheetName val="기초단가"/>
      <sheetName val="기계실"/>
      <sheetName val="ERL_TBL"/>
      <sheetName val="EXPENSE"/>
      <sheetName val="asd"/>
      <sheetName val="Sheet2"/>
      <sheetName val="부하계산서"/>
      <sheetName val="도로단위당"/>
      <sheetName val="암거단위"/>
      <sheetName val="건축원가"/>
      <sheetName val="COVER"/>
      <sheetName val="내역서2안"/>
      <sheetName val="b_sul"/>
      <sheetName val="전체"/>
      <sheetName val="기기리스트"/>
      <sheetName val="단면치수"/>
      <sheetName val="7.수지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3"/>
      <sheetName val="DATA1"/>
      <sheetName val="Sheet1 (2)"/>
      <sheetName val="광양방향"/>
      <sheetName val="BOX전기내역"/>
      <sheetName val="물가자료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산출내역 (월기성)"/>
      <sheetName val="건축기성"/>
      <sheetName val="공량예산"/>
      <sheetName val="PIPE(인수본)"/>
      <sheetName val="기준표"/>
      <sheetName val="대차대조표"/>
      <sheetName val="상행-교대(A1-A2)"/>
      <sheetName val="날개벽"/>
      <sheetName val="대로근거"/>
      <sheetName val="기별"/>
      <sheetName val="계림(함평)"/>
      <sheetName val="계림(장성)"/>
      <sheetName val="노원열병합  건축공사기성내역서"/>
      <sheetName val="BOX(상시)"/>
      <sheetName val="본체"/>
      <sheetName val="REACTION(USE평시)"/>
      <sheetName val="설계조건"/>
      <sheetName val="REACTION(USD지진시)"/>
      <sheetName val="단가명령서"/>
      <sheetName val="(10) 단가산출결과"/>
      <sheetName val="집계표"/>
      <sheetName val="BEND LOSS"/>
      <sheetName val="설계서"/>
      <sheetName val="아파트건축"/>
      <sheetName val="별첨1-4"/>
      <sheetName val="국소별수량산출"/>
      <sheetName val="노임변동률"/>
      <sheetName val="OPGW기별"/>
      <sheetName val="지시서"/>
      <sheetName val="이천변압기운반비"/>
      <sheetName val="BOX-1510"/>
      <sheetName val="실행내역 "/>
      <sheetName val="재료비"/>
      <sheetName val="경제성분석"/>
      <sheetName val="C-노임단가"/>
      <sheetName val="45,46"/>
      <sheetName val="사업성분석"/>
      <sheetName val="백호우계수"/>
      <sheetName val="총괄갑 "/>
      <sheetName val="99년신청"/>
      <sheetName val="신우"/>
      <sheetName val="설계개요"/>
      <sheetName val="I.설계조건"/>
      <sheetName val="백암비스타내역"/>
      <sheetName val="표준내역"/>
      <sheetName val="대운산출"/>
      <sheetName val="배전KT"/>
      <sheetName val="danga"/>
      <sheetName val="ilch"/>
      <sheetName val="기둥(원형)"/>
      <sheetName val="암거공"/>
      <sheetName val="부대집계1"/>
      <sheetName val="가도단위"/>
      <sheetName val="3련 BOX"/>
      <sheetName val="결선list"/>
      <sheetName val="수량산출서"/>
      <sheetName val="설계내역(2001)"/>
      <sheetName val="1호철근량"/>
      <sheetName val="1. 설계조건 2.단면가정 3. 하중계산"/>
      <sheetName val="DATA 입력란"/>
      <sheetName val="4)유동표"/>
      <sheetName val="ABUT수량-A1"/>
      <sheetName val="H-pile(298x299)"/>
      <sheetName val="H-pile(250x250)"/>
      <sheetName val="내역서1999.8최종"/>
      <sheetName val="철거산출근거"/>
      <sheetName val="1-최종안"/>
      <sheetName val="사업분석-분양가결정"/>
      <sheetName val="중기솔뇨"/>
      <sheetName val="청천내"/>
      <sheetName val="수량산출서(보강)"/>
      <sheetName val="JUCK"/>
      <sheetName val="투찰"/>
      <sheetName val="명세서(을)"/>
      <sheetName val=" FURNACE현설"/>
      <sheetName val="기준FACTOR"/>
      <sheetName val="모래기초"/>
      <sheetName val="기성내역서"/>
      <sheetName val="산근"/>
      <sheetName val="산출근거"/>
      <sheetName val="도급내역(금차분)"/>
      <sheetName val="단가표"/>
      <sheetName val="램머"/>
      <sheetName val="unit 4"/>
      <sheetName val="SANTOGO"/>
      <sheetName val="SANBAISU"/>
      <sheetName val="기계경비(시간당)"/>
      <sheetName val="환경기계공정표 (3)"/>
      <sheetName val="combi(wall)"/>
      <sheetName val="spec1"/>
      <sheetName val="토목검측서"/>
      <sheetName val="명단"/>
      <sheetName val="4__자재단가비교표"/>
      <sheetName val="4__일위대가"/>
      <sheetName val="준검_내역서"/>
      <sheetName val="말뚝지지력산정"/>
      <sheetName val="제2~7호표"/>
      <sheetName val="단가산출서"/>
      <sheetName val="BID"/>
      <sheetName val="역T형"/>
      <sheetName val="Key Data"/>
      <sheetName val="도근좌표"/>
      <sheetName val="배관배선내역"/>
      <sheetName val="깨기"/>
      <sheetName val="터파기및재료"/>
      <sheetName val="건축토목내역"/>
      <sheetName val="예산내역서"/>
      <sheetName val="설계예산서"/>
      <sheetName val="종배수관"/>
      <sheetName val="J"/>
      <sheetName val="손익현황"/>
      <sheetName val="sst,stl창호"/>
      <sheetName val="돈암사업"/>
      <sheetName val="마산월령동골조물량변경"/>
      <sheetName val="대비"/>
      <sheetName val="직접경비"/>
      <sheetName val="3.건축(현장안)"/>
      <sheetName val="설계내역2"/>
      <sheetName val="제출내역서"/>
      <sheetName val="내역서(실행)"/>
      <sheetName val="내역서 (원본)"/>
      <sheetName val="내역서(실행)3"/>
      <sheetName val="A"/>
      <sheetName val="충주"/>
      <sheetName val="공사내역서"/>
      <sheetName val="포승(S+H)"/>
      <sheetName val="포승(SHEET)"/>
      <sheetName val="변경내역서"/>
      <sheetName val="환율"/>
      <sheetName val="b_balju-단가단가단가"/>
      <sheetName val="전기자료"/>
      <sheetName val="Sheet14"/>
      <sheetName val="Sheet10"/>
      <sheetName val="가도공"/>
      <sheetName val="금액"/>
      <sheetName val="시설장비"/>
      <sheetName val="토공집계"/>
      <sheetName val="1.우편집중내역서"/>
      <sheetName val="basic_info"/>
      <sheetName val="3F"/>
      <sheetName val="II손익관리"/>
      <sheetName val="Macro(차단기)"/>
      <sheetName val="교대(A1-A2)"/>
      <sheetName val="5Strand-장기처짐PCI"/>
      <sheetName val="SAMPLE"/>
      <sheetName val="업체코드"/>
      <sheetName val="205동"/>
      <sheetName val="98수문일위"/>
      <sheetName val="상세내역서"/>
      <sheetName val="#2-3 일위대가"/>
      <sheetName val="#2-4 단가대비표"/>
      <sheetName val="동원인원"/>
      <sheetName val="자재단가비교표"/>
      <sheetName val=""/>
      <sheetName val="절탄기단관교체공량"/>
      <sheetName val="이종재질교체공량"/>
      <sheetName val="Final SH Loose Tube 교체공량"/>
      <sheetName val="Y-WORK"/>
      <sheetName val="가로등기초"/>
      <sheetName val="상부수량집계표"/>
      <sheetName val="비탈면보호공수량산출"/>
      <sheetName val="수목표준대가"/>
      <sheetName val="공조기(삭제)"/>
      <sheetName val="고등학교"/>
      <sheetName val="현장관리비"/>
      <sheetName val="투찰가"/>
      <sheetName val="몰운대초견적"/>
      <sheetName val="변압기_및_발전기_용량"/>
      <sheetName val="물량표"/>
      <sheetName val="메서,변+증"/>
      <sheetName val="내역서 업체견적단가"/>
      <sheetName val="건축일"/>
      <sheetName val="목표세부명세"/>
      <sheetName val="삭제금지단가"/>
      <sheetName val="포장총괄집계표"/>
      <sheetName val="조도계산(1)"/>
      <sheetName val="1호맨홀토공"/>
      <sheetName val="견적990322"/>
      <sheetName val="단가조사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7">
          <cell r="I7" t="str">
            <v xml:space="preserve"> </v>
          </cell>
        </row>
      </sheetData>
      <sheetData sheetId="3">
        <row r="7">
          <cell r="I7" t="str">
            <v/>
          </cell>
        </row>
      </sheetData>
      <sheetData sheetId="4">
        <row r="5">
          <cell r="I5">
            <v>1</v>
          </cell>
        </row>
      </sheetData>
      <sheetData sheetId="5">
        <row r="7">
          <cell r="I7">
            <v>0</v>
          </cell>
        </row>
      </sheetData>
      <sheetData sheetId="6">
        <row r="5">
          <cell r="I5">
            <v>1</v>
          </cell>
        </row>
      </sheetData>
      <sheetData sheetId="7">
        <row r="7">
          <cell r="I7">
            <v>0</v>
          </cell>
        </row>
      </sheetData>
      <sheetData sheetId="8">
        <row r="5">
          <cell r="I5">
            <v>1</v>
          </cell>
        </row>
      </sheetData>
      <sheetData sheetId="9">
        <row r="7">
          <cell r="I7">
            <v>0</v>
          </cell>
        </row>
      </sheetData>
      <sheetData sheetId="10">
        <row r="5">
          <cell r="I5">
            <v>1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>
        <row r="7">
          <cell r="I7">
            <v>0</v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7">
          <cell r="I7">
            <v>0</v>
          </cell>
        </row>
      </sheetData>
      <sheetData sheetId="22">
        <row r="7">
          <cell r="I7">
            <v>0</v>
          </cell>
        </row>
      </sheetData>
      <sheetData sheetId="23">
        <row r="7">
          <cell r="I7">
            <v>0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>
        <row r="5">
          <cell r="I5">
            <v>1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조사표"/>
      <sheetName val="강제창호일위대가(050701)"/>
      <sheetName val="강재창호자재단가(050701)"/>
      <sheetName val="가격비교"/>
      <sheetName val="강재창호자재단가(051111)"/>
      <sheetName val="공사비비교"/>
      <sheetName val="Sheet1"/>
      <sheetName val="일위"/>
      <sheetName val="강재창호자재단가(050701)(조사분석표)"/>
      <sheetName val="강재창호(작업중)"/>
      <sheetName val="강재창호(변경후작업중)"/>
      <sheetName val="일위대가(050701)(현황표)"/>
      <sheetName val="일위대가(050701)(현황표)(변경후)"/>
      <sheetName val="세대현관문 상도(알키드계)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A1" t="str">
            <v>일 위 대 가 표</v>
          </cell>
        </row>
        <row r="2">
          <cell r="L2" t="str">
            <v>('05. 7월 기준)</v>
          </cell>
        </row>
        <row r="3">
          <cell r="A3" t="str">
            <v>코 드</v>
          </cell>
          <cell r="B3" t="str">
            <v>명  칭</v>
          </cell>
          <cell r="C3" t="str">
            <v>규 격</v>
          </cell>
          <cell r="D3" t="str">
            <v>단위</v>
          </cell>
          <cell r="E3" t="str">
            <v>수 량</v>
          </cell>
          <cell r="F3" t="str">
            <v>단  가</v>
          </cell>
          <cell r="I3" t="str">
            <v>금   액</v>
          </cell>
          <cell r="L3" t="str">
            <v>비고</v>
          </cell>
        </row>
        <row r="4">
          <cell r="F4" t="str">
            <v>재료비</v>
          </cell>
          <cell r="G4" t="str">
            <v>노무비</v>
          </cell>
          <cell r="H4" t="str">
            <v>경비</v>
          </cell>
          <cell r="I4" t="str">
            <v>재료비</v>
          </cell>
          <cell r="J4" t="str">
            <v>노무비</v>
          </cell>
          <cell r="K4" t="str">
            <v>경비</v>
          </cell>
        </row>
        <row r="6">
          <cell r="A6" t="str">
            <v>UAI50130</v>
          </cell>
          <cell r="B6" t="str">
            <v>9X18/SD-1</v>
          </cell>
          <cell r="C6" t="str">
            <v>(지하전기패널실,밑틀,착색아연도)</v>
          </cell>
          <cell r="L6">
            <v>96341</v>
          </cell>
        </row>
        <row r="7">
          <cell r="A7" t="str">
            <v>MAG50161</v>
          </cell>
          <cell r="B7" t="str">
            <v>철제문틀(방청1회,납품도)</v>
          </cell>
          <cell r="C7" t="str">
            <v>100X45X1.6</v>
          </cell>
          <cell r="D7" t="str">
            <v>m</v>
          </cell>
          <cell r="E7">
            <v>5.36</v>
          </cell>
          <cell r="F7">
            <v>5208</v>
          </cell>
          <cell r="G7">
            <v>0</v>
          </cell>
          <cell r="H7">
            <v>0</v>
          </cell>
          <cell r="I7">
            <v>27914.799999999999</v>
          </cell>
          <cell r="J7">
            <v>0</v>
          </cell>
          <cell r="K7">
            <v>0</v>
          </cell>
        </row>
        <row r="8">
          <cell r="A8" t="str">
            <v>MAG50171</v>
          </cell>
          <cell r="B8" t="str">
            <v>착색아연도강판도아(납품도)</v>
          </cell>
          <cell r="C8" t="str">
            <v>T=0.6(피벗힌지포함,후레임제외)</v>
          </cell>
          <cell r="D8" t="str">
            <v>m2</v>
          </cell>
          <cell r="E8">
            <v>1.4131</v>
          </cell>
          <cell r="F8">
            <v>24850</v>
          </cell>
          <cell r="G8">
            <v>0</v>
          </cell>
          <cell r="H8">
            <v>0</v>
          </cell>
          <cell r="I8">
            <v>35115.5</v>
          </cell>
          <cell r="J8">
            <v>0</v>
          </cell>
          <cell r="K8">
            <v>0</v>
          </cell>
        </row>
        <row r="9">
          <cell r="A9" t="str">
            <v>MAG50176</v>
          </cell>
          <cell r="B9" t="str">
            <v>철제그릴</v>
          </cell>
          <cell r="C9" t="str">
            <v/>
          </cell>
          <cell r="D9" t="str">
            <v>m2</v>
          </cell>
          <cell r="E9">
            <v>0.18</v>
          </cell>
          <cell r="F9">
            <v>43810</v>
          </cell>
          <cell r="G9">
            <v>0</v>
          </cell>
          <cell r="H9">
            <v>0</v>
          </cell>
          <cell r="I9">
            <v>7885.8</v>
          </cell>
          <cell r="J9">
            <v>0</v>
          </cell>
          <cell r="K9">
            <v>0</v>
          </cell>
        </row>
        <row r="10">
          <cell r="A10" t="str">
            <v>MAH70005</v>
          </cell>
          <cell r="B10" t="str">
            <v>도아로크(스텐)</v>
          </cell>
          <cell r="C10" t="str">
            <v>침실용</v>
          </cell>
          <cell r="D10" t="str">
            <v>조</v>
          </cell>
          <cell r="E10">
            <v>1</v>
          </cell>
          <cell r="F10">
            <v>4300</v>
          </cell>
          <cell r="G10">
            <v>0</v>
          </cell>
          <cell r="H10">
            <v>0</v>
          </cell>
          <cell r="I10">
            <v>4300</v>
          </cell>
          <cell r="J10">
            <v>0</v>
          </cell>
          <cell r="K10">
            <v>0</v>
          </cell>
        </row>
        <row r="11">
          <cell r="A11" t="str">
            <v>UAI50001</v>
          </cell>
          <cell r="B11" t="str">
            <v>철제여닫이문설치</v>
          </cell>
          <cell r="C11" t="str">
            <v>(외여닫이)</v>
          </cell>
          <cell r="D11" t="str">
            <v>개소</v>
          </cell>
          <cell r="E11">
            <v>1</v>
          </cell>
          <cell r="F11">
            <v>0</v>
          </cell>
          <cell r="G11">
            <v>21125</v>
          </cell>
          <cell r="H11">
            <v>0</v>
          </cell>
          <cell r="I11">
            <v>0</v>
          </cell>
          <cell r="J11">
            <v>21125</v>
          </cell>
          <cell r="K11">
            <v>0</v>
          </cell>
        </row>
        <row r="12">
          <cell r="B12" t="str">
            <v>소 계</v>
          </cell>
          <cell r="I12">
            <v>75216</v>
          </cell>
          <cell r="J12">
            <v>21125</v>
          </cell>
          <cell r="K12">
            <v>0</v>
          </cell>
          <cell r="L12">
            <v>96341</v>
          </cell>
        </row>
        <row r="14">
          <cell r="A14" t="str">
            <v>UAI50131</v>
          </cell>
          <cell r="B14" t="str">
            <v>7X18/SD-1</v>
          </cell>
          <cell r="C14" t="str">
            <v>(지하전기패널실,밑틀유,착색아연도)</v>
          </cell>
          <cell r="L14">
            <v>85361</v>
          </cell>
        </row>
        <row r="15">
          <cell r="A15" t="str">
            <v>MAG50161</v>
          </cell>
          <cell r="B15" t="str">
            <v>철제문틀(방청1회,납품도)</v>
          </cell>
          <cell r="C15" t="str">
            <v>100X45X1.6</v>
          </cell>
          <cell r="D15" t="str">
            <v>m</v>
          </cell>
          <cell r="E15">
            <v>4.96</v>
          </cell>
          <cell r="F15">
            <v>5208</v>
          </cell>
          <cell r="G15">
            <v>0</v>
          </cell>
          <cell r="H15">
            <v>0</v>
          </cell>
          <cell r="I15">
            <v>25831.599999999999</v>
          </cell>
          <cell r="J15">
            <v>0</v>
          </cell>
          <cell r="K15">
            <v>0</v>
          </cell>
        </row>
        <row r="16">
          <cell r="A16" t="str">
            <v>MAG50171</v>
          </cell>
          <cell r="B16" t="str">
            <v>착색아연도강판도아(납품도)</v>
          </cell>
          <cell r="C16" t="str">
            <v>T=0.6(피벗힌지포함,후레임제외)</v>
          </cell>
          <cell r="D16" t="str">
            <v>m2</v>
          </cell>
          <cell r="E16">
            <v>1.0550999999999999</v>
          </cell>
          <cell r="F16">
            <v>24850</v>
          </cell>
          <cell r="G16">
            <v>0</v>
          </cell>
          <cell r="H16">
            <v>0</v>
          </cell>
          <cell r="I16">
            <v>26219.200000000001</v>
          </cell>
          <cell r="J16">
            <v>0</v>
          </cell>
          <cell r="K16">
            <v>0</v>
          </cell>
        </row>
        <row r="17">
          <cell r="A17" t="str">
            <v>MAG50176</v>
          </cell>
          <cell r="B17" t="str">
            <v>철제그릴</v>
          </cell>
          <cell r="C17" t="str">
            <v/>
          </cell>
          <cell r="D17" t="str">
            <v>m2</v>
          </cell>
          <cell r="E17">
            <v>0.18</v>
          </cell>
          <cell r="F17">
            <v>43810</v>
          </cell>
          <cell r="G17">
            <v>0</v>
          </cell>
          <cell r="H17">
            <v>0</v>
          </cell>
          <cell r="I17">
            <v>7885.8</v>
          </cell>
          <cell r="J17">
            <v>0</v>
          </cell>
          <cell r="K17">
            <v>0</v>
          </cell>
        </row>
        <row r="18">
          <cell r="A18" t="str">
            <v>MAH70005</v>
          </cell>
          <cell r="B18" t="str">
            <v>도아로크(스텐)</v>
          </cell>
          <cell r="C18" t="str">
            <v>침실용</v>
          </cell>
          <cell r="D18" t="str">
            <v>조</v>
          </cell>
          <cell r="E18">
            <v>1</v>
          </cell>
          <cell r="F18">
            <v>4300</v>
          </cell>
          <cell r="G18">
            <v>0</v>
          </cell>
          <cell r="H18">
            <v>0</v>
          </cell>
          <cell r="I18">
            <v>4300</v>
          </cell>
          <cell r="J18">
            <v>0</v>
          </cell>
          <cell r="K18">
            <v>0</v>
          </cell>
        </row>
        <row r="19">
          <cell r="A19" t="str">
            <v>UAI50001</v>
          </cell>
          <cell r="B19" t="str">
            <v>철제여닫이문설치</v>
          </cell>
          <cell r="C19" t="str">
            <v>(외여닫이)</v>
          </cell>
          <cell r="D19" t="str">
            <v>개소</v>
          </cell>
          <cell r="E19">
            <v>1</v>
          </cell>
          <cell r="F19">
            <v>0</v>
          </cell>
          <cell r="G19">
            <v>21125</v>
          </cell>
          <cell r="H19">
            <v>0</v>
          </cell>
          <cell r="I19">
            <v>0</v>
          </cell>
          <cell r="J19">
            <v>21125</v>
          </cell>
          <cell r="K19">
            <v>0</v>
          </cell>
        </row>
        <row r="20">
          <cell r="B20" t="str">
            <v>소 계</v>
          </cell>
          <cell r="I20">
            <v>64236</v>
          </cell>
          <cell r="J20">
            <v>21125</v>
          </cell>
          <cell r="K20">
            <v>0</v>
          </cell>
          <cell r="L20">
            <v>85361</v>
          </cell>
        </row>
        <row r="22">
          <cell r="A22" t="str">
            <v>UAI51010</v>
          </cell>
          <cell r="B22" t="str">
            <v>26X23.5/SD</v>
          </cell>
          <cell r="C22" t="str">
            <v>(계단실,밑틀없음,착색아연도)</v>
          </cell>
          <cell r="L22">
            <v>278054</v>
          </cell>
        </row>
        <row r="23">
          <cell r="A23" t="str">
            <v>MAG50161</v>
          </cell>
          <cell r="B23" t="str">
            <v>철제문틀(방청1회,납품도)</v>
          </cell>
          <cell r="C23" t="str">
            <v>100X45X1.6</v>
          </cell>
          <cell r="D23" t="str">
            <v>m</v>
          </cell>
          <cell r="E23">
            <v>7.25</v>
          </cell>
          <cell r="F23">
            <v>5208</v>
          </cell>
          <cell r="G23">
            <v>0</v>
          </cell>
          <cell r="H23">
            <v>0</v>
          </cell>
          <cell r="I23">
            <v>37758</v>
          </cell>
          <cell r="J23">
            <v>0</v>
          </cell>
          <cell r="K23">
            <v>0</v>
          </cell>
        </row>
        <row r="24">
          <cell r="A24" t="str">
            <v>MAG50171</v>
          </cell>
          <cell r="B24" t="str">
            <v>착색아연도강판도아(납품도)</v>
          </cell>
          <cell r="C24" t="str">
            <v>T=0.6(피벗힌지포함,후레임제외)</v>
          </cell>
          <cell r="D24" t="str">
            <v>m2</v>
          </cell>
          <cell r="E24">
            <v>6.0347</v>
          </cell>
          <cell r="F24">
            <v>24850</v>
          </cell>
          <cell r="G24">
            <v>0</v>
          </cell>
          <cell r="H24">
            <v>0</v>
          </cell>
          <cell r="I24">
            <v>149962.20000000001</v>
          </cell>
          <cell r="J24">
            <v>0</v>
          </cell>
          <cell r="K24">
            <v>0</v>
          </cell>
        </row>
        <row r="25">
          <cell r="A25" t="str">
            <v>MAH70015</v>
          </cell>
          <cell r="B25" t="str">
            <v>도아로크(스텐)</v>
          </cell>
          <cell r="C25" t="str">
            <v>통로용(록없음)</v>
          </cell>
          <cell r="D25" t="str">
            <v>조</v>
          </cell>
          <cell r="E25">
            <v>1</v>
          </cell>
          <cell r="F25">
            <v>4100</v>
          </cell>
          <cell r="G25">
            <v>0</v>
          </cell>
          <cell r="H25">
            <v>0</v>
          </cell>
          <cell r="I25">
            <v>4100</v>
          </cell>
          <cell r="J25">
            <v>0</v>
          </cell>
          <cell r="K25">
            <v>0</v>
          </cell>
        </row>
        <row r="26">
          <cell r="A26" t="str">
            <v>UAI50002</v>
          </cell>
          <cell r="B26" t="str">
            <v>철제여닫이문설치</v>
          </cell>
          <cell r="C26" t="str">
            <v>(양여닫이)</v>
          </cell>
          <cell r="D26" t="str">
            <v>개소</v>
          </cell>
          <cell r="E26">
            <v>1</v>
          </cell>
          <cell r="F26">
            <v>0</v>
          </cell>
          <cell r="G26">
            <v>31688</v>
          </cell>
          <cell r="H26">
            <v>0</v>
          </cell>
          <cell r="I26">
            <v>0</v>
          </cell>
          <cell r="J26">
            <v>31688</v>
          </cell>
          <cell r="K26">
            <v>0</v>
          </cell>
        </row>
        <row r="27">
          <cell r="A27" t="str">
            <v>UAI70018</v>
          </cell>
          <cell r="B27" t="str">
            <v>도아첵크달기</v>
          </cell>
          <cell r="C27" t="str">
            <v>(3호)</v>
          </cell>
          <cell r="D27" t="str">
            <v>개소</v>
          </cell>
          <cell r="E27">
            <v>2</v>
          </cell>
          <cell r="F27">
            <v>20000</v>
          </cell>
          <cell r="G27">
            <v>7062</v>
          </cell>
          <cell r="H27">
            <v>211</v>
          </cell>
          <cell r="I27">
            <v>40000</v>
          </cell>
          <cell r="J27">
            <v>14124</v>
          </cell>
          <cell r="K27">
            <v>422</v>
          </cell>
        </row>
        <row r="28">
          <cell r="B28" t="str">
            <v>소 계</v>
          </cell>
          <cell r="I28">
            <v>231820</v>
          </cell>
          <cell r="J28">
            <v>45812</v>
          </cell>
          <cell r="K28">
            <v>422</v>
          </cell>
          <cell r="L28">
            <v>278054</v>
          </cell>
        </row>
        <row r="30">
          <cell r="A30" t="str">
            <v>UAI51011</v>
          </cell>
          <cell r="B30" t="str">
            <v>26X24.5/SD</v>
          </cell>
          <cell r="C30" t="str">
            <v>(계단실,밑틀없음,착색아연도)</v>
          </cell>
          <cell r="L30">
            <v>285532</v>
          </cell>
        </row>
        <row r="31">
          <cell r="A31" t="str">
            <v>MAG50161</v>
          </cell>
          <cell r="B31" t="str">
            <v>철제문틀(방청1회,납품도)</v>
          </cell>
          <cell r="C31" t="str">
            <v>100X45X1.6</v>
          </cell>
          <cell r="D31" t="str">
            <v>m</v>
          </cell>
          <cell r="E31">
            <v>7.45</v>
          </cell>
          <cell r="F31">
            <v>5208</v>
          </cell>
          <cell r="G31">
            <v>0</v>
          </cell>
          <cell r="H31">
            <v>0</v>
          </cell>
          <cell r="I31">
            <v>38799.599999999999</v>
          </cell>
          <cell r="J31">
            <v>0</v>
          </cell>
          <cell r="K31">
            <v>0</v>
          </cell>
        </row>
        <row r="32">
          <cell r="A32" t="str">
            <v>MAG50171</v>
          </cell>
          <cell r="B32" t="str">
            <v>착색아연도강판도아(납품도)</v>
          </cell>
          <cell r="C32" t="str">
            <v>T=0.6(피벗힌지포함,후레임제외)</v>
          </cell>
          <cell r="D32" t="str">
            <v>m2</v>
          </cell>
          <cell r="E32">
            <v>6.2937000000000003</v>
          </cell>
          <cell r="F32">
            <v>24850</v>
          </cell>
          <cell r="G32">
            <v>0</v>
          </cell>
          <cell r="H32">
            <v>0</v>
          </cell>
          <cell r="I32">
            <v>156398.39999999999</v>
          </cell>
          <cell r="J32">
            <v>0</v>
          </cell>
          <cell r="K32">
            <v>0</v>
          </cell>
        </row>
        <row r="33">
          <cell r="A33" t="str">
            <v>MAH70015</v>
          </cell>
          <cell r="B33" t="str">
            <v>도아로크(스텐)</v>
          </cell>
          <cell r="C33" t="str">
            <v>통로용(록없음)</v>
          </cell>
          <cell r="D33" t="str">
            <v>조</v>
          </cell>
          <cell r="E33">
            <v>1</v>
          </cell>
          <cell r="F33">
            <v>4100</v>
          </cell>
          <cell r="G33">
            <v>0</v>
          </cell>
          <cell r="H33">
            <v>0</v>
          </cell>
          <cell r="I33">
            <v>4100</v>
          </cell>
          <cell r="J33">
            <v>0</v>
          </cell>
          <cell r="K33">
            <v>0</v>
          </cell>
        </row>
        <row r="34">
          <cell r="A34" t="str">
            <v>UAI50002</v>
          </cell>
          <cell r="B34" t="str">
            <v>철제여닫이문설치</v>
          </cell>
          <cell r="C34" t="str">
            <v>(양여닫이)</v>
          </cell>
          <cell r="D34" t="str">
            <v>개소</v>
          </cell>
          <cell r="E34">
            <v>1</v>
          </cell>
          <cell r="F34">
            <v>0</v>
          </cell>
          <cell r="G34">
            <v>31688</v>
          </cell>
          <cell r="H34">
            <v>0</v>
          </cell>
          <cell r="I34">
            <v>0</v>
          </cell>
          <cell r="J34">
            <v>31688</v>
          </cell>
          <cell r="K34">
            <v>0</v>
          </cell>
        </row>
        <row r="35">
          <cell r="A35" t="str">
            <v>UAI70018</v>
          </cell>
          <cell r="B35" t="str">
            <v>도아첵크달기</v>
          </cell>
          <cell r="C35" t="str">
            <v>(3호)</v>
          </cell>
          <cell r="D35" t="str">
            <v>개소</v>
          </cell>
          <cell r="E35">
            <v>2</v>
          </cell>
          <cell r="F35">
            <v>20000</v>
          </cell>
          <cell r="G35">
            <v>7062</v>
          </cell>
          <cell r="H35">
            <v>211</v>
          </cell>
          <cell r="I35">
            <v>40000</v>
          </cell>
          <cell r="J35">
            <v>14124</v>
          </cell>
          <cell r="K35">
            <v>422</v>
          </cell>
        </row>
        <row r="36">
          <cell r="B36" t="str">
            <v>소 계</v>
          </cell>
          <cell r="I36">
            <v>239298</v>
          </cell>
          <cell r="J36">
            <v>45812</v>
          </cell>
          <cell r="K36">
            <v>422</v>
          </cell>
          <cell r="L36">
            <v>285532</v>
          </cell>
        </row>
        <row r="38">
          <cell r="A38" t="str">
            <v>UAI51012</v>
          </cell>
          <cell r="B38" t="str">
            <v>31.5X23.5/SD</v>
          </cell>
          <cell r="C38" t="str">
            <v>(계단실,밑틀없음,착색아연도)</v>
          </cell>
          <cell r="L38">
            <v>312763</v>
          </cell>
        </row>
        <row r="39">
          <cell r="A39" t="str">
            <v>MAG50161</v>
          </cell>
          <cell r="B39" t="str">
            <v>철제문틀(방청1회,납품도)</v>
          </cell>
          <cell r="C39" t="str">
            <v>100X45X1.6</v>
          </cell>
          <cell r="D39" t="str">
            <v>m</v>
          </cell>
          <cell r="E39">
            <v>7.8</v>
          </cell>
          <cell r="F39">
            <v>5208</v>
          </cell>
          <cell r="G39">
            <v>0</v>
          </cell>
          <cell r="H39">
            <v>0</v>
          </cell>
          <cell r="I39">
            <v>40622.400000000001</v>
          </cell>
          <cell r="J39">
            <v>0</v>
          </cell>
          <cell r="K39">
            <v>0</v>
          </cell>
        </row>
        <row r="40">
          <cell r="A40" t="str">
            <v>MAG50171</v>
          </cell>
          <cell r="B40" t="str">
            <v>착색아연도강판도아(납품도)</v>
          </cell>
          <cell r="C40" t="str">
            <v>T=0.6(피벗힌지포함,후레임제외)</v>
          </cell>
          <cell r="D40" t="str">
            <v>m2</v>
          </cell>
          <cell r="E40">
            <v>7.3162000000000003</v>
          </cell>
          <cell r="F40">
            <v>24850</v>
          </cell>
          <cell r="G40">
            <v>0</v>
          </cell>
          <cell r="H40">
            <v>0</v>
          </cell>
          <cell r="I40">
            <v>181807.5</v>
          </cell>
          <cell r="J40">
            <v>0</v>
          </cell>
          <cell r="K40">
            <v>0</v>
          </cell>
        </row>
        <row r="41">
          <cell r="A41" t="str">
            <v>MAH70015</v>
          </cell>
          <cell r="B41" t="str">
            <v>도아로크(스텐)</v>
          </cell>
          <cell r="C41" t="str">
            <v>통로용(록없음)</v>
          </cell>
          <cell r="D41" t="str">
            <v>조</v>
          </cell>
          <cell r="E41">
            <v>1</v>
          </cell>
          <cell r="F41">
            <v>4100</v>
          </cell>
          <cell r="G41">
            <v>0</v>
          </cell>
          <cell r="H41">
            <v>0</v>
          </cell>
          <cell r="I41">
            <v>4100</v>
          </cell>
          <cell r="J41">
            <v>0</v>
          </cell>
          <cell r="K41">
            <v>0</v>
          </cell>
        </row>
        <row r="42">
          <cell r="A42" t="str">
            <v>UAI50002</v>
          </cell>
          <cell r="B42" t="str">
            <v>철제여닫이문설치</v>
          </cell>
          <cell r="C42" t="str">
            <v>(양여닫이)</v>
          </cell>
          <cell r="D42" t="str">
            <v>개소</v>
          </cell>
          <cell r="E42">
            <v>1</v>
          </cell>
          <cell r="F42">
            <v>0</v>
          </cell>
          <cell r="G42">
            <v>31688</v>
          </cell>
          <cell r="H42">
            <v>0</v>
          </cell>
          <cell r="I42">
            <v>0</v>
          </cell>
          <cell r="J42">
            <v>31688</v>
          </cell>
          <cell r="K42">
            <v>0</v>
          </cell>
        </row>
        <row r="43">
          <cell r="A43" t="str">
            <v>UAI70018</v>
          </cell>
          <cell r="B43" t="str">
            <v>도아첵크달기</v>
          </cell>
          <cell r="C43" t="str">
            <v>(3호)</v>
          </cell>
          <cell r="D43" t="str">
            <v>개소</v>
          </cell>
          <cell r="E43">
            <v>2</v>
          </cell>
          <cell r="F43">
            <v>20000</v>
          </cell>
          <cell r="G43">
            <v>7062</v>
          </cell>
          <cell r="H43">
            <v>211</v>
          </cell>
          <cell r="I43">
            <v>40000</v>
          </cell>
          <cell r="J43">
            <v>14124</v>
          </cell>
          <cell r="K43">
            <v>422</v>
          </cell>
        </row>
        <row r="44">
          <cell r="B44" t="str">
            <v>소 계</v>
          </cell>
          <cell r="I44">
            <v>266529</v>
          </cell>
          <cell r="J44">
            <v>45812</v>
          </cell>
          <cell r="K44">
            <v>422</v>
          </cell>
          <cell r="L44">
            <v>312763</v>
          </cell>
        </row>
        <row r="46">
          <cell r="A46" t="str">
            <v>UAI51013</v>
          </cell>
          <cell r="B46" t="str">
            <v>31.5X24.5/SD</v>
          </cell>
          <cell r="C46" t="str">
            <v>(계단실,밑틀없음,착색아연도)</v>
          </cell>
          <cell r="L46">
            <v>321608</v>
          </cell>
        </row>
        <row r="47">
          <cell r="A47" t="str">
            <v>MAG50161</v>
          </cell>
          <cell r="B47" t="str">
            <v>철제문틀(방청1회,납품도)</v>
          </cell>
          <cell r="C47" t="str">
            <v>100X45X1.6</v>
          </cell>
          <cell r="D47" t="str">
            <v>m</v>
          </cell>
          <cell r="E47">
            <v>8</v>
          </cell>
          <cell r="F47">
            <v>5208</v>
          </cell>
          <cell r="G47">
            <v>0</v>
          </cell>
          <cell r="H47">
            <v>0</v>
          </cell>
          <cell r="I47">
            <v>41664</v>
          </cell>
          <cell r="J47">
            <v>0</v>
          </cell>
          <cell r="K47">
            <v>0</v>
          </cell>
        </row>
        <row r="48">
          <cell r="A48" t="str">
            <v>MAG50171</v>
          </cell>
          <cell r="B48" t="str">
            <v>착색아연도강판도아(납품도)</v>
          </cell>
          <cell r="C48" t="str">
            <v>T=0.6(피벗힌지포함,후레임제외)</v>
          </cell>
          <cell r="D48" t="str">
            <v>m2</v>
          </cell>
          <cell r="E48">
            <v>7.6302000000000003</v>
          </cell>
          <cell r="F48">
            <v>24850</v>
          </cell>
          <cell r="G48">
            <v>0</v>
          </cell>
          <cell r="H48">
            <v>0</v>
          </cell>
          <cell r="I48">
            <v>189610.4</v>
          </cell>
          <cell r="J48">
            <v>0</v>
          </cell>
          <cell r="K48">
            <v>0</v>
          </cell>
        </row>
        <row r="49">
          <cell r="A49" t="str">
            <v>MAH70015</v>
          </cell>
          <cell r="B49" t="str">
            <v>도아로크(스텐)</v>
          </cell>
          <cell r="C49" t="str">
            <v>통로용(록없음)</v>
          </cell>
          <cell r="D49" t="str">
            <v>조</v>
          </cell>
          <cell r="E49">
            <v>1</v>
          </cell>
          <cell r="F49">
            <v>4100</v>
          </cell>
          <cell r="G49">
            <v>0</v>
          </cell>
          <cell r="H49">
            <v>0</v>
          </cell>
          <cell r="I49">
            <v>4100</v>
          </cell>
          <cell r="J49">
            <v>0</v>
          </cell>
          <cell r="K49">
            <v>0</v>
          </cell>
        </row>
        <row r="50">
          <cell r="A50" t="str">
            <v>UAI50002</v>
          </cell>
          <cell r="B50" t="str">
            <v>철제여닫이문설치</v>
          </cell>
          <cell r="C50" t="str">
            <v>(양여닫이)</v>
          </cell>
          <cell r="D50" t="str">
            <v>개소</v>
          </cell>
          <cell r="E50">
            <v>1</v>
          </cell>
          <cell r="F50">
            <v>0</v>
          </cell>
          <cell r="G50">
            <v>31688</v>
          </cell>
          <cell r="H50">
            <v>0</v>
          </cell>
          <cell r="I50">
            <v>0</v>
          </cell>
          <cell r="J50">
            <v>31688</v>
          </cell>
          <cell r="K50">
            <v>0</v>
          </cell>
        </row>
        <row r="51">
          <cell r="A51" t="str">
            <v>UAI70018</v>
          </cell>
          <cell r="B51" t="str">
            <v>도아첵크달기</v>
          </cell>
          <cell r="C51" t="str">
            <v>(3호)</v>
          </cell>
          <cell r="D51" t="str">
            <v>개소</v>
          </cell>
          <cell r="E51">
            <v>2</v>
          </cell>
          <cell r="F51">
            <v>20000</v>
          </cell>
          <cell r="G51">
            <v>7062</v>
          </cell>
          <cell r="H51">
            <v>211</v>
          </cell>
          <cell r="I51">
            <v>40000</v>
          </cell>
          <cell r="J51">
            <v>14124</v>
          </cell>
          <cell r="K51">
            <v>422</v>
          </cell>
        </row>
        <row r="52">
          <cell r="B52" t="str">
            <v>소 계</v>
          </cell>
          <cell r="I52">
            <v>275374</v>
          </cell>
          <cell r="J52">
            <v>45812</v>
          </cell>
          <cell r="K52">
            <v>422</v>
          </cell>
          <cell r="L52">
            <v>321608</v>
          </cell>
        </row>
        <row r="54">
          <cell r="A54" t="str">
            <v>UAI51014</v>
          </cell>
          <cell r="B54" t="str">
            <v>31.5X25.5/SD</v>
          </cell>
          <cell r="C54" t="str">
            <v>(계단실,밑틀없음,착색아연도)</v>
          </cell>
          <cell r="L54">
            <v>330452</v>
          </cell>
        </row>
        <row r="55">
          <cell r="A55" t="str">
            <v>MAG50161</v>
          </cell>
          <cell r="B55" t="str">
            <v>철제문틀(방청1회,납품도)</v>
          </cell>
          <cell r="C55" t="str">
            <v>100X45X1.6</v>
          </cell>
          <cell r="D55" t="str">
            <v>m</v>
          </cell>
          <cell r="E55">
            <v>8.1999999999999993</v>
          </cell>
          <cell r="F55">
            <v>5208</v>
          </cell>
          <cell r="G55">
            <v>0</v>
          </cell>
          <cell r="H55">
            <v>0</v>
          </cell>
          <cell r="I55">
            <v>42705.599999999999</v>
          </cell>
          <cell r="J55">
            <v>0</v>
          </cell>
          <cell r="K55">
            <v>0</v>
          </cell>
        </row>
        <row r="56">
          <cell r="A56" t="str">
            <v>MAG50171</v>
          </cell>
          <cell r="B56" t="str">
            <v>착색아연도강판도아(납품도)</v>
          </cell>
          <cell r="C56" t="str">
            <v>T=0.6(피벗힌지포함,후레임제외)</v>
          </cell>
          <cell r="D56" t="str">
            <v>m2</v>
          </cell>
          <cell r="E56">
            <v>7.9442000000000004</v>
          </cell>
          <cell r="F56">
            <v>24850</v>
          </cell>
          <cell r="G56">
            <v>0</v>
          </cell>
          <cell r="H56">
            <v>0</v>
          </cell>
          <cell r="I56">
            <v>197413.3</v>
          </cell>
          <cell r="J56">
            <v>0</v>
          </cell>
          <cell r="K56">
            <v>0</v>
          </cell>
        </row>
        <row r="57">
          <cell r="A57" t="str">
            <v>MAH70015</v>
          </cell>
          <cell r="B57" t="str">
            <v>도아로크(스텐)</v>
          </cell>
          <cell r="C57" t="str">
            <v>통로용(록없음)</v>
          </cell>
          <cell r="D57" t="str">
            <v>조</v>
          </cell>
          <cell r="E57">
            <v>1</v>
          </cell>
          <cell r="F57">
            <v>4100</v>
          </cell>
          <cell r="G57">
            <v>0</v>
          </cell>
          <cell r="H57">
            <v>0</v>
          </cell>
          <cell r="I57">
            <v>4100</v>
          </cell>
          <cell r="J57">
            <v>0</v>
          </cell>
          <cell r="K57">
            <v>0</v>
          </cell>
        </row>
        <row r="58">
          <cell r="A58" t="str">
            <v>UAI50002</v>
          </cell>
          <cell r="B58" t="str">
            <v>철제여닫이문설치</v>
          </cell>
          <cell r="C58" t="str">
            <v>(양여닫이)</v>
          </cell>
          <cell r="D58" t="str">
            <v>개소</v>
          </cell>
          <cell r="E58">
            <v>1</v>
          </cell>
          <cell r="F58">
            <v>0</v>
          </cell>
          <cell r="G58">
            <v>31688</v>
          </cell>
          <cell r="H58">
            <v>0</v>
          </cell>
          <cell r="I58">
            <v>0</v>
          </cell>
          <cell r="J58">
            <v>31688</v>
          </cell>
          <cell r="K58">
            <v>0</v>
          </cell>
        </row>
        <row r="59">
          <cell r="A59" t="str">
            <v>UAI70018</v>
          </cell>
          <cell r="B59" t="str">
            <v>도아첵크달기</v>
          </cell>
          <cell r="C59" t="str">
            <v>(3호)</v>
          </cell>
          <cell r="D59" t="str">
            <v>개소</v>
          </cell>
          <cell r="E59">
            <v>2</v>
          </cell>
          <cell r="F59">
            <v>20000</v>
          </cell>
          <cell r="G59">
            <v>7062</v>
          </cell>
          <cell r="H59">
            <v>211</v>
          </cell>
          <cell r="I59">
            <v>40000</v>
          </cell>
          <cell r="J59">
            <v>14124</v>
          </cell>
          <cell r="K59">
            <v>422</v>
          </cell>
        </row>
        <row r="60">
          <cell r="B60" t="str">
            <v>소 계</v>
          </cell>
          <cell r="I60">
            <v>284218</v>
          </cell>
          <cell r="J60">
            <v>45812</v>
          </cell>
          <cell r="K60">
            <v>422</v>
          </cell>
          <cell r="L60">
            <v>330452</v>
          </cell>
        </row>
        <row r="62">
          <cell r="A62" t="str">
            <v>UAI51015</v>
          </cell>
          <cell r="B62" t="str">
            <v>18X22/SD</v>
          </cell>
          <cell r="C62" t="str">
            <v>(계단실,밑틀없음,착색아연도)</v>
          </cell>
          <cell r="L62">
            <v>221801</v>
          </cell>
        </row>
        <row r="63">
          <cell r="A63" t="str">
            <v>MAG50161</v>
          </cell>
          <cell r="B63" t="str">
            <v>철제문틀(방청1회,납품도)</v>
          </cell>
          <cell r="C63" t="str">
            <v>100X45X1.6</v>
          </cell>
          <cell r="D63" t="str">
            <v>m</v>
          </cell>
          <cell r="E63">
            <v>6.24</v>
          </cell>
          <cell r="F63">
            <v>5208</v>
          </cell>
          <cell r="G63">
            <v>0</v>
          </cell>
          <cell r="H63">
            <v>0</v>
          </cell>
          <cell r="I63">
            <v>32497.9</v>
          </cell>
          <cell r="J63">
            <v>0</v>
          </cell>
          <cell r="K63">
            <v>0</v>
          </cell>
        </row>
        <row r="64">
          <cell r="A64" t="str">
            <v>MAG50171</v>
          </cell>
          <cell r="B64" t="str">
            <v>착색아연도강판도아(납품도)</v>
          </cell>
          <cell r="C64" t="str">
            <v>T=0.6(피벗힌지포함,후레임제외)</v>
          </cell>
          <cell r="D64" t="str">
            <v>m2</v>
          </cell>
          <cell r="E64">
            <v>3.9826999999999999</v>
          </cell>
          <cell r="F64">
            <v>24850</v>
          </cell>
          <cell r="G64">
            <v>0</v>
          </cell>
          <cell r="H64">
            <v>0</v>
          </cell>
          <cell r="I64">
            <v>98970</v>
          </cell>
          <cell r="J64">
            <v>0</v>
          </cell>
          <cell r="K64">
            <v>0</v>
          </cell>
        </row>
        <row r="65">
          <cell r="A65" t="str">
            <v>MAH70015</v>
          </cell>
          <cell r="B65" t="str">
            <v>도아로크(스텐)</v>
          </cell>
          <cell r="C65" t="str">
            <v>통로용(록없음)</v>
          </cell>
          <cell r="D65" t="str">
            <v>조</v>
          </cell>
          <cell r="E65">
            <v>1</v>
          </cell>
          <cell r="F65">
            <v>4100</v>
          </cell>
          <cell r="G65">
            <v>0</v>
          </cell>
          <cell r="H65">
            <v>0</v>
          </cell>
          <cell r="I65">
            <v>4100</v>
          </cell>
          <cell r="J65">
            <v>0</v>
          </cell>
          <cell r="K65">
            <v>0</v>
          </cell>
        </row>
        <row r="66">
          <cell r="A66" t="str">
            <v>UAI50002</v>
          </cell>
          <cell r="B66" t="str">
            <v>철제여닫이문설치</v>
          </cell>
          <cell r="C66" t="str">
            <v>(양여닫이)</v>
          </cell>
          <cell r="D66" t="str">
            <v>개소</v>
          </cell>
          <cell r="E66">
            <v>1</v>
          </cell>
          <cell r="F66">
            <v>0</v>
          </cell>
          <cell r="G66">
            <v>31688</v>
          </cell>
          <cell r="H66">
            <v>0</v>
          </cell>
          <cell r="I66">
            <v>0</v>
          </cell>
          <cell r="J66">
            <v>31688</v>
          </cell>
          <cell r="K66">
            <v>0</v>
          </cell>
        </row>
        <row r="67">
          <cell r="A67" t="str">
            <v>UAI70018</v>
          </cell>
          <cell r="B67" t="str">
            <v>도아첵크달기</v>
          </cell>
          <cell r="C67" t="str">
            <v>(3호)</v>
          </cell>
          <cell r="D67" t="str">
            <v>개소</v>
          </cell>
          <cell r="E67">
            <v>2</v>
          </cell>
          <cell r="F67">
            <v>20000</v>
          </cell>
          <cell r="G67">
            <v>7062</v>
          </cell>
          <cell r="H67">
            <v>211</v>
          </cell>
          <cell r="I67">
            <v>40000</v>
          </cell>
          <cell r="J67">
            <v>14124</v>
          </cell>
          <cell r="K67">
            <v>422</v>
          </cell>
        </row>
        <row r="68">
          <cell r="B68" t="str">
            <v>소 계</v>
          </cell>
          <cell r="I68">
            <v>175567</v>
          </cell>
          <cell r="J68">
            <v>45812</v>
          </cell>
          <cell r="K68">
            <v>422</v>
          </cell>
          <cell r="L68">
            <v>221801</v>
          </cell>
        </row>
        <row r="70">
          <cell r="A70" t="str">
            <v>UAI51016</v>
          </cell>
          <cell r="B70" t="str">
            <v>18X21/SD</v>
          </cell>
          <cell r="C70" t="str">
            <v>(계단실,밑틀없음,착색아연도)</v>
          </cell>
          <cell r="L70">
            <v>216312</v>
          </cell>
        </row>
        <row r="71">
          <cell r="A71" t="str">
            <v>MAG50161</v>
          </cell>
          <cell r="B71" t="str">
            <v>철제문틀(방청1회,납품도)</v>
          </cell>
          <cell r="C71" t="str">
            <v>100X45X1.6</v>
          </cell>
          <cell r="D71" t="str">
            <v>m</v>
          </cell>
          <cell r="E71">
            <v>6.04</v>
          </cell>
          <cell r="F71">
            <v>5208</v>
          </cell>
          <cell r="G71">
            <v>0</v>
          </cell>
          <cell r="H71">
            <v>0</v>
          </cell>
          <cell r="I71">
            <v>31456.3</v>
          </cell>
          <cell r="J71">
            <v>0</v>
          </cell>
          <cell r="K71">
            <v>0</v>
          </cell>
        </row>
        <row r="72">
          <cell r="A72" t="str">
            <v>MAG50171</v>
          </cell>
          <cell r="B72" t="str">
            <v>착색아연도강판도아(납품도)</v>
          </cell>
          <cell r="C72" t="str">
            <v>T=0.6(피벗힌지포함,후레임제외)</v>
          </cell>
          <cell r="D72" t="str">
            <v>m2</v>
          </cell>
          <cell r="E72">
            <v>3.8037000000000001</v>
          </cell>
          <cell r="F72">
            <v>24850</v>
          </cell>
          <cell r="G72">
            <v>0</v>
          </cell>
          <cell r="H72">
            <v>0</v>
          </cell>
          <cell r="I72">
            <v>94521.9</v>
          </cell>
          <cell r="J72">
            <v>0</v>
          </cell>
          <cell r="K72">
            <v>0</v>
          </cell>
        </row>
        <row r="73">
          <cell r="A73" t="str">
            <v>MAH70015</v>
          </cell>
          <cell r="B73" t="str">
            <v>도아로크(스텐)</v>
          </cell>
          <cell r="C73" t="str">
            <v>통로용(록없음)</v>
          </cell>
          <cell r="D73" t="str">
            <v>조</v>
          </cell>
          <cell r="E73">
            <v>1</v>
          </cell>
          <cell r="F73">
            <v>4100</v>
          </cell>
          <cell r="G73">
            <v>0</v>
          </cell>
          <cell r="H73">
            <v>0</v>
          </cell>
          <cell r="I73">
            <v>4100</v>
          </cell>
          <cell r="J73">
            <v>0</v>
          </cell>
          <cell r="K73">
            <v>0</v>
          </cell>
        </row>
        <row r="74">
          <cell r="A74" t="str">
            <v>UAI50002</v>
          </cell>
          <cell r="B74" t="str">
            <v>철제여닫이문설치</v>
          </cell>
          <cell r="C74" t="str">
            <v>(양여닫이)</v>
          </cell>
          <cell r="D74" t="str">
            <v>개소</v>
          </cell>
          <cell r="E74">
            <v>1</v>
          </cell>
          <cell r="F74">
            <v>0</v>
          </cell>
          <cell r="G74">
            <v>31688</v>
          </cell>
          <cell r="H74">
            <v>0</v>
          </cell>
          <cell r="I74">
            <v>0</v>
          </cell>
          <cell r="J74">
            <v>31688</v>
          </cell>
          <cell r="K74">
            <v>0</v>
          </cell>
        </row>
        <row r="75">
          <cell r="A75" t="str">
            <v>UAI70018</v>
          </cell>
          <cell r="B75" t="str">
            <v>도아첵크달기</v>
          </cell>
          <cell r="C75" t="str">
            <v>(3호)</v>
          </cell>
          <cell r="D75" t="str">
            <v>개소</v>
          </cell>
          <cell r="E75">
            <v>2</v>
          </cell>
          <cell r="F75">
            <v>20000</v>
          </cell>
          <cell r="G75">
            <v>7062</v>
          </cell>
          <cell r="H75">
            <v>211</v>
          </cell>
          <cell r="I75">
            <v>40000</v>
          </cell>
          <cell r="J75">
            <v>14124</v>
          </cell>
          <cell r="K75">
            <v>422</v>
          </cell>
        </row>
        <row r="76">
          <cell r="B76" t="str">
            <v>소 계</v>
          </cell>
          <cell r="I76">
            <v>170078</v>
          </cell>
          <cell r="J76">
            <v>45812</v>
          </cell>
          <cell r="K76">
            <v>422</v>
          </cell>
          <cell r="L76">
            <v>216312</v>
          </cell>
        </row>
        <row r="78">
          <cell r="A78" t="str">
            <v>UAI51017</v>
          </cell>
          <cell r="B78" t="str">
            <v>26X23/SD</v>
          </cell>
          <cell r="C78" t="str">
            <v>(계단실,밑틀없음,착색아연도)</v>
          </cell>
          <cell r="L78">
            <v>274315</v>
          </cell>
        </row>
        <row r="79">
          <cell r="A79" t="str">
            <v>MAG50161</v>
          </cell>
          <cell r="B79" t="str">
            <v>철제문틀(방청1회,납품도)</v>
          </cell>
          <cell r="C79" t="str">
            <v>100X45X1.6</v>
          </cell>
          <cell r="D79" t="str">
            <v>m</v>
          </cell>
          <cell r="E79">
            <v>7.15</v>
          </cell>
          <cell r="F79">
            <v>5208</v>
          </cell>
          <cell r="G79">
            <v>0</v>
          </cell>
          <cell r="H79">
            <v>0</v>
          </cell>
          <cell r="I79">
            <v>37237.199999999997</v>
          </cell>
          <cell r="J79">
            <v>0</v>
          </cell>
          <cell r="K79">
            <v>0</v>
          </cell>
        </row>
        <row r="80">
          <cell r="A80" t="str">
            <v>MAG50171</v>
          </cell>
          <cell r="B80" t="str">
            <v>착색아연도강판도아(납품도)</v>
          </cell>
          <cell r="C80" t="str">
            <v>T=0.6(피벗힌지포함,후레임제외)</v>
          </cell>
          <cell r="D80" t="str">
            <v>m2</v>
          </cell>
          <cell r="E80">
            <v>5.9051999999999998</v>
          </cell>
          <cell r="F80">
            <v>24850</v>
          </cell>
          <cell r="G80">
            <v>0</v>
          </cell>
          <cell r="H80">
            <v>0</v>
          </cell>
          <cell r="I80">
            <v>146744.20000000001</v>
          </cell>
          <cell r="J80">
            <v>0</v>
          </cell>
          <cell r="K80">
            <v>0</v>
          </cell>
        </row>
        <row r="81">
          <cell r="A81" t="str">
            <v>MAH70015</v>
          </cell>
          <cell r="B81" t="str">
            <v>도아로크(스텐)</v>
          </cell>
          <cell r="C81" t="str">
            <v>통로용(록없음)</v>
          </cell>
          <cell r="D81" t="str">
            <v>조</v>
          </cell>
          <cell r="E81">
            <v>1</v>
          </cell>
          <cell r="F81">
            <v>4100</v>
          </cell>
          <cell r="G81">
            <v>0</v>
          </cell>
          <cell r="H81">
            <v>0</v>
          </cell>
          <cell r="I81">
            <v>4100</v>
          </cell>
          <cell r="J81">
            <v>0</v>
          </cell>
          <cell r="K81">
            <v>0</v>
          </cell>
        </row>
        <row r="82">
          <cell r="A82" t="str">
            <v>UAI50002</v>
          </cell>
          <cell r="B82" t="str">
            <v>철제여닫이문설치</v>
          </cell>
          <cell r="C82" t="str">
            <v>(양여닫이)</v>
          </cell>
          <cell r="D82" t="str">
            <v>개소</v>
          </cell>
          <cell r="E82">
            <v>1</v>
          </cell>
          <cell r="F82">
            <v>0</v>
          </cell>
          <cell r="G82">
            <v>31688</v>
          </cell>
          <cell r="H82">
            <v>0</v>
          </cell>
          <cell r="I82">
            <v>0</v>
          </cell>
          <cell r="J82">
            <v>31688</v>
          </cell>
          <cell r="K82">
            <v>0</v>
          </cell>
        </row>
        <row r="83">
          <cell r="A83" t="str">
            <v>UAI70018</v>
          </cell>
          <cell r="B83" t="str">
            <v>도아첵크달기</v>
          </cell>
          <cell r="C83" t="str">
            <v>(3호)</v>
          </cell>
          <cell r="D83" t="str">
            <v>개소</v>
          </cell>
          <cell r="E83">
            <v>2</v>
          </cell>
          <cell r="F83">
            <v>20000</v>
          </cell>
          <cell r="G83">
            <v>7062</v>
          </cell>
          <cell r="H83">
            <v>211</v>
          </cell>
          <cell r="I83">
            <v>40000</v>
          </cell>
          <cell r="J83">
            <v>14124</v>
          </cell>
          <cell r="K83">
            <v>422</v>
          </cell>
        </row>
        <row r="84">
          <cell r="B84" t="str">
            <v>소 계</v>
          </cell>
          <cell r="I84">
            <v>228081</v>
          </cell>
          <cell r="J84">
            <v>45812</v>
          </cell>
          <cell r="K84">
            <v>422</v>
          </cell>
          <cell r="L84">
            <v>274315</v>
          </cell>
        </row>
        <row r="86">
          <cell r="A86" t="str">
            <v>UAI51018</v>
          </cell>
          <cell r="B86" t="str">
            <v>26X24/SD</v>
          </cell>
          <cell r="C86" t="str">
            <v>(계단실,밑틀없음,착색아연도)</v>
          </cell>
          <cell r="L86">
            <v>281793</v>
          </cell>
        </row>
        <row r="87">
          <cell r="A87" t="str">
            <v>MAG50161</v>
          </cell>
          <cell r="B87" t="str">
            <v>철제문틀(방청1회,납품도)</v>
          </cell>
          <cell r="C87" t="str">
            <v>100X45X1.6</v>
          </cell>
          <cell r="D87" t="str">
            <v>m</v>
          </cell>
          <cell r="E87">
            <v>7.35</v>
          </cell>
          <cell r="F87">
            <v>5208</v>
          </cell>
          <cell r="G87">
            <v>0</v>
          </cell>
          <cell r="H87">
            <v>0</v>
          </cell>
          <cell r="I87">
            <v>38278.800000000003</v>
          </cell>
          <cell r="J87">
            <v>0</v>
          </cell>
          <cell r="K87">
            <v>0</v>
          </cell>
        </row>
        <row r="88">
          <cell r="A88" t="str">
            <v>MAG50171</v>
          </cell>
          <cell r="B88" t="str">
            <v>착색아연도강판도아(납품도)</v>
          </cell>
          <cell r="C88" t="str">
            <v>T=0.6(피벗힌지포함,후레임제외)</v>
          </cell>
          <cell r="D88" t="str">
            <v>m2</v>
          </cell>
          <cell r="E88">
            <v>6.1642000000000001</v>
          </cell>
          <cell r="F88">
            <v>24850</v>
          </cell>
          <cell r="G88">
            <v>0</v>
          </cell>
          <cell r="H88">
            <v>0</v>
          </cell>
          <cell r="I88">
            <v>153180.29999999999</v>
          </cell>
          <cell r="J88">
            <v>0</v>
          </cell>
          <cell r="K88">
            <v>0</v>
          </cell>
        </row>
        <row r="89">
          <cell r="A89" t="str">
            <v>MAH70015</v>
          </cell>
          <cell r="B89" t="str">
            <v>도아로크(스텐)</v>
          </cell>
          <cell r="C89" t="str">
            <v>통로용(록없음)</v>
          </cell>
          <cell r="D89" t="str">
            <v>조</v>
          </cell>
          <cell r="E89">
            <v>1</v>
          </cell>
          <cell r="F89">
            <v>4100</v>
          </cell>
          <cell r="G89">
            <v>0</v>
          </cell>
          <cell r="H89">
            <v>0</v>
          </cell>
          <cell r="I89">
            <v>4100</v>
          </cell>
          <cell r="J89">
            <v>0</v>
          </cell>
          <cell r="K89">
            <v>0</v>
          </cell>
        </row>
        <row r="90">
          <cell r="A90" t="str">
            <v>UAI50002</v>
          </cell>
          <cell r="B90" t="str">
            <v>철제여닫이문설치</v>
          </cell>
          <cell r="C90" t="str">
            <v>(양여닫이)</v>
          </cell>
          <cell r="D90" t="str">
            <v>개소</v>
          </cell>
          <cell r="E90">
            <v>1</v>
          </cell>
          <cell r="F90">
            <v>0</v>
          </cell>
          <cell r="G90">
            <v>31688</v>
          </cell>
          <cell r="H90">
            <v>0</v>
          </cell>
          <cell r="I90">
            <v>0</v>
          </cell>
          <cell r="J90">
            <v>31688</v>
          </cell>
          <cell r="K90">
            <v>0</v>
          </cell>
        </row>
        <row r="91">
          <cell r="A91" t="str">
            <v>UAI70018</v>
          </cell>
          <cell r="B91" t="str">
            <v>도아첵크달기</v>
          </cell>
          <cell r="C91" t="str">
            <v>(3호)</v>
          </cell>
          <cell r="D91" t="str">
            <v>개소</v>
          </cell>
          <cell r="E91">
            <v>2</v>
          </cell>
          <cell r="F91">
            <v>20000</v>
          </cell>
          <cell r="G91">
            <v>7062</v>
          </cell>
          <cell r="H91">
            <v>211</v>
          </cell>
          <cell r="I91">
            <v>40000</v>
          </cell>
          <cell r="J91">
            <v>14124</v>
          </cell>
          <cell r="K91">
            <v>422</v>
          </cell>
        </row>
        <row r="92">
          <cell r="B92" t="str">
            <v>소 계</v>
          </cell>
          <cell r="I92">
            <v>235559</v>
          </cell>
          <cell r="J92">
            <v>45812</v>
          </cell>
          <cell r="K92">
            <v>422</v>
          </cell>
          <cell r="L92">
            <v>281793</v>
          </cell>
        </row>
        <row r="94">
          <cell r="A94" t="str">
            <v>UAI51019</v>
          </cell>
          <cell r="B94" t="str">
            <v>26X25/SD</v>
          </cell>
          <cell r="C94" t="str">
            <v>(계단실,밑틀없음,착색아연도)</v>
          </cell>
          <cell r="L94">
            <v>289270</v>
          </cell>
        </row>
        <row r="95">
          <cell r="A95" t="str">
            <v>MAG50161</v>
          </cell>
          <cell r="B95" t="str">
            <v>철제문틀(방청1회,납품도)</v>
          </cell>
          <cell r="C95" t="str">
            <v>100X45X1.6</v>
          </cell>
          <cell r="D95" t="str">
            <v>m</v>
          </cell>
          <cell r="E95">
            <v>7.55</v>
          </cell>
          <cell r="F95">
            <v>5208</v>
          </cell>
          <cell r="G95">
            <v>0</v>
          </cell>
          <cell r="H95">
            <v>0</v>
          </cell>
          <cell r="I95">
            <v>39320.400000000001</v>
          </cell>
          <cell r="J95">
            <v>0</v>
          </cell>
          <cell r="K95">
            <v>0</v>
          </cell>
        </row>
        <row r="96">
          <cell r="A96" t="str">
            <v>MAG50171</v>
          </cell>
          <cell r="B96" t="str">
            <v>착색아연도강판도아(납품도)</v>
          </cell>
          <cell r="C96" t="str">
            <v>T=0.6(피벗힌지포함,후레임제외)</v>
          </cell>
          <cell r="D96" t="str">
            <v>m2</v>
          </cell>
          <cell r="E96">
            <v>6.4231999999999996</v>
          </cell>
          <cell r="F96">
            <v>24850</v>
          </cell>
          <cell r="G96">
            <v>0</v>
          </cell>
          <cell r="H96">
            <v>0</v>
          </cell>
          <cell r="I96">
            <v>159616.5</v>
          </cell>
          <cell r="J96">
            <v>0</v>
          </cell>
          <cell r="K96">
            <v>0</v>
          </cell>
        </row>
        <row r="97">
          <cell r="A97" t="str">
            <v>MAH70015</v>
          </cell>
          <cell r="B97" t="str">
            <v>도아로크(스텐)</v>
          </cell>
          <cell r="C97" t="str">
            <v>통로용(록없음)</v>
          </cell>
          <cell r="D97" t="str">
            <v>조</v>
          </cell>
          <cell r="E97">
            <v>1</v>
          </cell>
          <cell r="F97">
            <v>4100</v>
          </cell>
          <cell r="G97">
            <v>0</v>
          </cell>
          <cell r="H97">
            <v>0</v>
          </cell>
          <cell r="I97">
            <v>4100</v>
          </cell>
          <cell r="J97">
            <v>0</v>
          </cell>
          <cell r="K97">
            <v>0</v>
          </cell>
        </row>
        <row r="98">
          <cell r="A98" t="str">
            <v>UAI50002</v>
          </cell>
          <cell r="B98" t="str">
            <v>철제여닫이문설치</v>
          </cell>
          <cell r="C98" t="str">
            <v>(양여닫이)</v>
          </cell>
          <cell r="D98" t="str">
            <v>개소</v>
          </cell>
          <cell r="E98">
            <v>1</v>
          </cell>
          <cell r="F98">
            <v>0</v>
          </cell>
          <cell r="G98">
            <v>31688</v>
          </cell>
          <cell r="H98">
            <v>0</v>
          </cell>
          <cell r="I98">
            <v>0</v>
          </cell>
          <cell r="J98">
            <v>31688</v>
          </cell>
          <cell r="K98">
            <v>0</v>
          </cell>
        </row>
        <row r="99">
          <cell r="A99" t="str">
            <v>UAI70018</v>
          </cell>
          <cell r="B99" t="str">
            <v>도아첵크달기</v>
          </cell>
          <cell r="C99" t="str">
            <v>(3호)</v>
          </cell>
          <cell r="D99" t="str">
            <v>개소</v>
          </cell>
          <cell r="E99">
            <v>2</v>
          </cell>
          <cell r="F99">
            <v>20000</v>
          </cell>
          <cell r="G99">
            <v>7062</v>
          </cell>
          <cell r="H99">
            <v>211</v>
          </cell>
          <cell r="I99">
            <v>40000</v>
          </cell>
          <cell r="J99">
            <v>14124</v>
          </cell>
          <cell r="K99">
            <v>422</v>
          </cell>
        </row>
        <row r="100">
          <cell r="B100" t="str">
            <v>소 계</v>
          </cell>
          <cell r="I100">
            <v>243036</v>
          </cell>
          <cell r="J100">
            <v>45812</v>
          </cell>
          <cell r="K100">
            <v>422</v>
          </cell>
          <cell r="L100">
            <v>289270</v>
          </cell>
        </row>
        <row r="102">
          <cell r="A102" t="str">
            <v>UAI51020</v>
          </cell>
          <cell r="B102" t="str">
            <v>15X22/SD</v>
          </cell>
          <cell r="C102" t="str">
            <v>(계단실,밑틀없음,착색아연도)</v>
          </cell>
          <cell r="L102">
            <v>176379</v>
          </cell>
        </row>
        <row r="103">
          <cell r="A103" t="str">
            <v>MAG50161</v>
          </cell>
          <cell r="B103" t="str">
            <v>철제문틀(방청1회,납품도)</v>
          </cell>
          <cell r="C103" t="str">
            <v>100X45X1.6</v>
          </cell>
          <cell r="D103" t="str">
            <v>m</v>
          </cell>
          <cell r="E103">
            <v>5.94</v>
          </cell>
          <cell r="F103">
            <v>5208</v>
          </cell>
          <cell r="G103">
            <v>0</v>
          </cell>
          <cell r="H103">
            <v>0</v>
          </cell>
          <cell r="I103">
            <v>30935.5</v>
          </cell>
          <cell r="J103">
            <v>0</v>
          </cell>
          <cell r="K103">
            <v>0</v>
          </cell>
        </row>
        <row r="104">
          <cell r="A104" t="str">
            <v>MAG50171</v>
          </cell>
          <cell r="B104" t="str">
            <v>착색아연도강판도아(납품도)</v>
          </cell>
          <cell r="C104" t="str">
            <v>T=0.6(피벗힌지포함,후레임제외)</v>
          </cell>
          <cell r="D104" t="str">
            <v>m2</v>
          </cell>
          <cell r="E104">
            <v>3.3151999999999999</v>
          </cell>
          <cell r="F104">
            <v>24850</v>
          </cell>
          <cell r="G104">
            <v>0</v>
          </cell>
          <cell r="H104">
            <v>0</v>
          </cell>
          <cell r="I104">
            <v>82382.7</v>
          </cell>
          <cell r="J104">
            <v>0</v>
          </cell>
          <cell r="K104">
            <v>0</v>
          </cell>
        </row>
        <row r="105">
          <cell r="A105" t="str">
            <v>MAH70015</v>
          </cell>
          <cell r="B105" t="str">
            <v>도아로크(스텐)</v>
          </cell>
          <cell r="C105" t="str">
            <v>통로용(록없음)</v>
          </cell>
          <cell r="D105" t="str">
            <v>조</v>
          </cell>
          <cell r="E105">
            <v>1</v>
          </cell>
          <cell r="F105">
            <v>4100</v>
          </cell>
          <cell r="G105">
            <v>0</v>
          </cell>
          <cell r="H105">
            <v>0</v>
          </cell>
          <cell r="I105">
            <v>4100</v>
          </cell>
          <cell r="J105">
            <v>0</v>
          </cell>
          <cell r="K105">
            <v>0</v>
          </cell>
        </row>
        <row r="106">
          <cell r="A106" t="str">
            <v>UAI50002</v>
          </cell>
          <cell r="B106" t="str">
            <v>철제여닫이문설치</v>
          </cell>
          <cell r="C106" t="str">
            <v>(양여닫이)</v>
          </cell>
          <cell r="D106" t="str">
            <v>개소</v>
          </cell>
          <cell r="E106">
            <v>1</v>
          </cell>
          <cell r="F106">
            <v>0</v>
          </cell>
          <cell r="G106">
            <v>31688</v>
          </cell>
          <cell r="H106">
            <v>0</v>
          </cell>
          <cell r="I106">
            <v>0</v>
          </cell>
          <cell r="J106">
            <v>31688</v>
          </cell>
          <cell r="K106">
            <v>0</v>
          </cell>
        </row>
        <row r="107">
          <cell r="A107" t="str">
            <v>UAI70018</v>
          </cell>
          <cell r="B107" t="str">
            <v>도아첵크달기</v>
          </cell>
          <cell r="C107" t="str">
            <v>(3호)</v>
          </cell>
          <cell r="D107" t="str">
            <v>개소</v>
          </cell>
          <cell r="E107">
            <v>1</v>
          </cell>
          <cell r="F107">
            <v>20000</v>
          </cell>
          <cell r="G107">
            <v>7062</v>
          </cell>
          <cell r="H107">
            <v>211</v>
          </cell>
          <cell r="I107">
            <v>20000</v>
          </cell>
          <cell r="J107">
            <v>7062</v>
          </cell>
          <cell r="K107">
            <v>211</v>
          </cell>
        </row>
        <row r="108">
          <cell r="B108" t="str">
            <v>소 계</v>
          </cell>
          <cell r="I108">
            <v>137418</v>
          </cell>
          <cell r="J108">
            <v>38750</v>
          </cell>
          <cell r="K108">
            <v>211</v>
          </cell>
          <cell r="L108">
            <v>176379</v>
          </cell>
        </row>
        <row r="110">
          <cell r="A110" t="str">
            <v>UAI51021</v>
          </cell>
          <cell r="B110" t="str">
            <v>15X21/SD</v>
          </cell>
          <cell r="C110" t="str">
            <v>(계단실,밑틀없음,착색아연도)</v>
          </cell>
          <cell r="L110">
            <v>171634</v>
          </cell>
        </row>
        <row r="111">
          <cell r="A111" t="str">
            <v>MAG50161</v>
          </cell>
          <cell r="B111" t="str">
            <v>철제문틀(방청1회,납품도)</v>
          </cell>
          <cell r="C111" t="str">
            <v>100X45X1.6</v>
          </cell>
          <cell r="D111" t="str">
            <v>m</v>
          </cell>
          <cell r="E111">
            <v>5.74</v>
          </cell>
          <cell r="F111">
            <v>5208</v>
          </cell>
          <cell r="G111">
            <v>0</v>
          </cell>
          <cell r="H111">
            <v>0</v>
          </cell>
          <cell r="I111">
            <v>29893.9</v>
          </cell>
          <cell r="J111">
            <v>0</v>
          </cell>
          <cell r="K111">
            <v>0</v>
          </cell>
        </row>
        <row r="112">
          <cell r="A112" t="str">
            <v>MAG50171</v>
          </cell>
          <cell r="B112" t="str">
            <v>착색아연도강판도아(납품도)</v>
          </cell>
          <cell r="C112" t="str">
            <v>T=0.6(피벗힌지포함,후레임제외)</v>
          </cell>
          <cell r="D112" t="str">
            <v>m2</v>
          </cell>
          <cell r="E112">
            <v>3.1661999999999999</v>
          </cell>
          <cell r="F112">
            <v>24850</v>
          </cell>
          <cell r="G112">
            <v>0</v>
          </cell>
          <cell r="H112">
            <v>0</v>
          </cell>
          <cell r="I112">
            <v>78680</v>
          </cell>
          <cell r="J112">
            <v>0</v>
          </cell>
          <cell r="K112">
            <v>0</v>
          </cell>
        </row>
        <row r="113">
          <cell r="A113" t="str">
            <v>MAH70015</v>
          </cell>
          <cell r="B113" t="str">
            <v>도아로크(스텐)</v>
          </cell>
          <cell r="C113" t="str">
            <v>통로용(록없음)</v>
          </cell>
          <cell r="D113" t="str">
            <v>조</v>
          </cell>
          <cell r="E113">
            <v>1</v>
          </cell>
          <cell r="F113">
            <v>4100</v>
          </cell>
          <cell r="G113">
            <v>0</v>
          </cell>
          <cell r="H113">
            <v>0</v>
          </cell>
          <cell r="I113">
            <v>4100</v>
          </cell>
          <cell r="J113">
            <v>0</v>
          </cell>
          <cell r="K113">
            <v>0</v>
          </cell>
        </row>
        <row r="114">
          <cell r="A114" t="str">
            <v>UAI50002</v>
          </cell>
          <cell r="B114" t="str">
            <v>철제여닫이문설치</v>
          </cell>
          <cell r="C114" t="str">
            <v>(양여닫이)</v>
          </cell>
          <cell r="D114" t="str">
            <v>개소</v>
          </cell>
          <cell r="E114">
            <v>1</v>
          </cell>
          <cell r="F114">
            <v>0</v>
          </cell>
          <cell r="G114">
            <v>31688</v>
          </cell>
          <cell r="H114">
            <v>0</v>
          </cell>
          <cell r="I114">
            <v>0</v>
          </cell>
          <cell r="J114">
            <v>31688</v>
          </cell>
          <cell r="K114">
            <v>0</v>
          </cell>
        </row>
        <row r="115">
          <cell r="A115" t="str">
            <v>UAI70018</v>
          </cell>
          <cell r="B115" t="str">
            <v>도아첵크달기</v>
          </cell>
          <cell r="C115" t="str">
            <v>(3호)</v>
          </cell>
          <cell r="D115" t="str">
            <v>개소</v>
          </cell>
          <cell r="E115">
            <v>1</v>
          </cell>
          <cell r="F115">
            <v>20000</v>
          </cell>
          <cell r="G115">
            <v>7062</v>
          </cell>
          <cell r="H115">
            <v>211</v>
          </cell>
          <cell r="I115">
            <v>20000</v>
          </cell>
          <cell r="J115">
            <v>7062</v>
          </cell>
          <cell r="K115">
            <v>211</v>
          </cell>
        </row>
        <row r="116">
          <cell r="B116" t="str">
            <v>소 계</v>
          </cell>
          <cell r="I116">
            <v>132673</v>
          </cell>
          <cell r="J116">
            <v>38750</v>
          </cell>
          <cell r="K116">
            <v>211</v>
          </cell>
          <cell r="L116">
            <v>171634</v>
          </cell>
        </row>
        <row r="118">
          <cell r="A118" t="str">
            <v>UAI51025</v>
          </cell>
          <cell r="B118" t="str">
            <v>12X22/SD</v>
          </cell>
          <cell r="C118" t="str">
            <v>(계단실,밑틀없음,착색아연도)</v>
          </cell>
          <cell r="L118">
            <v>158229</v>
          </cell>
        </row>
        <row r="119">
          <cell r="A119" t="str">
            <v>MAG50161</v>
          </cell>
          <cell r="B119" t="str">
            <v>철제문틀(방청1회,납품도)</v>
          </cell>
          <cell r="C119" t="str">
            <v>100X45X1.6</v>
          </cell>
          <cell r="D119" t="str">
            <v>m</v>
          </cell>
          <cell r="E119">
            <v>5.64</v>
          </cell>
          <cell r="F119">
            <v>5208</v>
          </cell>
          <cell r="G119">
            <v>0</v>
          </cell>
          <cell r="H119">
            <v>0</v>
          </cell>
          <cell r="I119">
            <v>29373.1</v>
          </cell>
          <cell r="J119">
            <v>0</v>
          </cell>
          <cell r="K119">
            <v>0</v>
          </cell>
        </row>
        <row r="120">
          <cell r="A120" t="str">
            <v>MAG50171</v>
          </cell>
          <cell r="B120" t="str">
            <v>착색아연도강판도아(납품도)</v>
          </cell>
          <cell r="C120" t="str">
            <v>T=0.6(피벗힌지포함,후레임제외)</v>
          </cell>
          <cell r="D120" t="str">
            <v>m2</v>
          </cell>
          <cell r="E120">
            <v>2.6476999999999999</v>
          </cell>
          <cell r="F120">
            <v>24850</v>
          </cell>
          <cell r="G120">
            <v>0</v>
          </cell>
          <cell r="H120">
            <v>0</v>
          </cell>
          <cell r="I120">
            <v>65795.3</v>
          </cell>
          <cell r="J120">
            <v>0</v>
          </cell>
          <cell r="K120">
            <v>0</v>
          </cell>
        </row>
        <row r="121">
          <cell r="A121" t="str">
            <v>MAH70015</v>
          </cell>
          <cell r="B121" t="str">
            <v>도아로크(스텐)</v>
          </cell>
          <cell r="C121" t="str">
            <v>통로용(록없음)</v>
          </cell>
          <cell r="D121" t="str">
            <v>조</v>
          </cell>
          <cell r="E121">
            <v>1</v>
          </cell>
          <cell r="F121">
            <v>4100</v>
          </cell>
          <cell r="G121">
            <v>0</v>
          </cell>
          <cell r="H121">
            <v>0</v>
          </cell>
          <cell r="I121">
            <v>4100</v>
          </cell>
          <cell r="J121">
            <v>0</v>
          </cell>
          <cell r="K121">
            <v>0</v>
          </cell>
        </row>
        <row r="122">
          <cell r="A122" t="str">
            <v>UAI50002</v>
          </cell>
          <cell r="B122" t="str">
            <v>철제여닫이문설치</v>
          </cell>
          <cell r="C122" t="str">
            <v>(양여닫이)</v>
          </cell>
          <cell r="D122" t="str">
            <v>개소</v>
          </cell>
          <cell r="E122">
            <v>1</v>
          </cell>
          <cell r="F122">
            <v>0</v>
          </cell>
          <cell r="G122">
            <v>31688</v>
          </cell>
          <cell r="H122">
            <v>0</v>
          </cell>
          <cell r="I122">
            <v>0</v>
          </cell>
          <cell r="J122">
            <v>31688</v>
          </cell>
          <cell r="K122">
            <v>0</v>
          </cell>
        </row>
        <row r="123">
          <cell r="A123" t="str">
            <v>UAI70018</v>
          </cell>
          <cell r="B123" t="str">
            <v>도아첵크달기</v>
          </cell>
          <cell r="C123" t="str">
            <v>(3호)</v>
          </cell>
          <cell r="D123" t="str">
            <v>개소</v>
          </cell>
          <cell r="E123">
            <v>1</v>
          </cell>
          <cell r="F123">
            <v>20000</v>
          </cell>
          <cell r="G123">
            <v>7062</v>
          </cell>
          <cell r="H123">
            <v>211</v>
          </cell>
          <cell r="I123">
            <v>20000</v>
          </cell>
          <cell r="J123">
            <v>7062</v>
          </cell>
          <cell r="K123">
            <v>211</v>
          </cell>
        </row>
        <row r="124">
          <cell r="B124" t="str">
            <v>소 계</v>
          </cell>
          <cell r="I124">
            <v>119268</v>
          </cell>
          <cell r="J124">
            <v>38750</v>
          </cell>
          <cell r="K124">
            <v>211</v>
          </cell>
          <cell r="L124">
            <v>158229</v>
          </cell>
        </row>
        <row r="126">
          <cell r="A126" t="str">
            <v>UAI51026</v>
          </cell>
          <cell r="B126" t="str">
            <v>12X21/SD</v>
          </cell>
          <cell r="C126" t="str">
            <v>(계단실,밑틀없음,착색아연도)</v>
          </cell>
          <cell r="L126">
            <v>154230</v>
          </cell>
        </row>
        <row r="127">
          <cell r="A127" t="str">
            <v>MAG50161</v>
          </cell>
          <cell r="B127" t="str">
            <v>철제문틀(방청1회,납품도)</v>
          </cell>
          <cell r="C127" t="str">
            <v>100X45X1.6</v>
          </cell>
          <cell r="D127" t="str">
            <v>m</v>
          </cell>
          <cell r="E127">
            <v>5.44</v>
          </cell>
          <cell r="F127">
            <v>5208</v>
          </cell>
          <cell r="G127">
            <v>0</v>
          </cell>
          <cell r="H127">
            <v>0</v>
          </cell>
          <cell r="I127">
            <v>28331.5</v>
          </cell>
          <cell r="J127">
            <v>0</v>
          </cell>
          <cell r="K127">
            <v>0</v>
          </cell>
        </row>
        <row r="128">
          <cell r="A128" t="str">
            <v>MAG50171</v>
          </cell>
          <cell r="B128" t="str">
            <v>착색아연도강판도아(납품도)</v>
          </cell>
          <cell r="C128" t="str">
            <v>T=0.6(피벗힌지포함,후레임제외)</v>
          </cell>
          <cell r="D128" t="str">
            <v>m2</v>
          </cell>
          <cell r="E128">
            <v>2.5287000000000002</v>
          </cell>
          <cell r="F128">
            <v>24850</v>
          </cell>
          <cell r="G128">
            <v>0</v>
          </cell>
          <cell r="H128">
            <v>0</v>
          </cell>
          <cell r="I128">
            <v>62838.1</v>
          </cell>
          <cell r="J128">
            <v>0</v>
          </cell>
          <cell r="K128">
            <v>0</v>
          </cell>
        </row>
        <row r="129">
          <cell r="A129" t="str">
            <v>MAH70015</v>
          </cell>
          <cell r="B129" t="str">
            <v>도아로크(스텐)</v>
          </cell>
          <cell r="C129" t="str">
            <v>통로용(록없음)</v>
          </cell>
          <cell r="D129" t="str">
            <v>조</v>
          </cell>
          <cell r="E129">
            <v>1</v>
          </cell>
          <cell r="F129">
            <v>4100</v>
          </cell>
          <cell r="G129">
            <v>0</v>
          </cell>
          <cell r="H129">
            <v>0</v>
          </cell>
          <cell r="I129">
            <v>4100</v>
          </cell>
          <cell r="J129">
            <v>0</v>
          </cell>
          <cell r="K129">
            <v>0</v>
          </cell>
        </row>
        <row r="130">
          <cell r="A130" t="str">
            <v>UAI50002</v>
          </cell>
          <cell r="B130" t="str">
            <v>철제여닫이문설치</v>
          </cell>
          <cell r="C130" t="str">
            <v>(양여닫이)</v>
          </cell>
          <cell r="D130" t="str">
            <v>개소</v>
          </cell>
          <cell r="E130">
            <v>1</v>
          </cell>
          <cell r="F130">
            <v>0</v>
          </cell>
          <cell r="G130">
            <v>31688</v>
          </cell>
          <cell r="H130">
            <v>0</v>
          </cell>
          <cell r="I130">
            <v>0</v>
          </cell>
          <cell r="J130">
            <v>31688</v>
          </cell>
          <cell r="K130">
            <v>0</v>
          </cell>
        </row>
        <row r="131">
          <cell r="A131" t="str">
            <v>UAI70018</v>
          </cell>
          <cell r="B131" t="str">
            <v>도아첵크달기</v>
          </cell>
          <cell r="C131" t="str">
            <v>(3호)</v>
          </cell>
          <cell r="D131" t="str">
            <v>개소</v>
          </cell>
          <cell r="E131">
            <v>1</v>
          </cell>
          <cell r="F131">
            <v>20000</v>
          </cell>
          <cell r="G131">
            <v>7062</v>
          </cell>
          <cell r="H131">
            <v>211</v>
          </cell>
          <cell r="I131">
            <v>20000</v>
          </cell>
          <cell r="J131">
            <v>7062</v>
          </cell>
          <cell r="K131">
            <v>211</v>
          </cell>
        </row>
        <row r="132">
          <cell r="B132" t="str">
            <v>소 계</v>
          </cell>
          <cell r="I132">
            <v>115269</v>
          </cell>
          <cell r="J132">
            <v>38750</v>
          </cell>
          <cell r="K132">
            <v>211</v>
          </cell>
          <cell r="L132">
            <v>154230</v>
          </cell>
        </row>
        <row r="134">
          <cell r="A134" t="str">
            <v>UAI51030</v>
          </cell>
          <cell r="B134" t="str">
            <v>12X22/SD</v>
          </cell>
          <cell r="C134" t="str">
            <v>(계단실홀,밑틀없음,착색아연도)</v>
          </cell>
          <cell r="L134">
            <v>147666</v>
          </cell>
        </row>
        <row r="135">
          <cell r="A135" t="str">
            <v>MAG50161</v>
          </cell>
          <cell r="B135" t="str">
            <v>철제문틀(방청1회,납품도)</v>
          </cell>
          <cell r="C135" t="str">
            <v>100X45X1.6</v>
          </cell>
          <cell r="D135" t="str">
            <v>m</v>
          </cell>
          <cell r="E135">
            <v>5.64</v>
          </cell>
          <cell r="F135">
            <v>5208</v>
          </cell>
          <cell r="G135">
            <v>0</v>
          </cell>
          <cell r="H135">
            <v>0</v>
          </cell>
          <cell r="I135">
            <v>29373.1</v>
          </cell>
          <cell r="J135">
            <v>0</v>
          </cell>
          <cell r="K135">
            <v>0</v>
          </cell>
        </row>
        <row r="136">
          <cell r="A136" t="str">
            <v>MAG50171</v>
          </cell>
          <cell r="B136" t="str">
            <v>착색아연도강판도아(납품도)</v>
          </cell>
          <cell r="C136" t="str">
            <v>T=0.6(피벗힌지포함,후레임제외)</v>
          </cell>
          <cell r="D136" t="str">
            <v>m2</v>
          </cell>
          <cell r="E136">
            <v>2.6476999999999999</v>
          </cell>
          <cell r="F136">
            <v>24850</v>
          </cell>
          <cell r="G136">
            <v>0</v>
          </cell>
          <cell r="H136">
            <v>0</v>
          </cell>
          <cell r="I136">
            <v>65795.3</v>
          </cell>
          <cell r="J136">
            <v>0</v>
          </cell>
          <cell r="K136">
            <v>0</v>
          </cell>
        </row>
        <row r="137">
          <cell r="A137" t="str">
            <v>MAH70015</v>
          </cell>
          <cell r="B137" t="str">
            <v>도아로크(스텐)</v>
          </cell>
          <cell r="C137" t="str">
            <v>통로용(록없음)</v>
          </cell>
          <cell r="D137" t="str">
            <v>조</v>
          </cell>
          <cell r="E137">
            <v>1</v>
          </cell>
          <cell r="F137">
            <v>4100</v>
          </cell>
          <cell r="G137">
            <v>0</v>
          </cell>
          <cell r="H137">
            <v>0</v>
          </cell>
          <cell r="I137">
            <v>4100</v>
          </cell>
          <cell r="J137">
            <v>0</v>
          </cell>
          <cell r="K137">
            <v>0</v>
          </cell>
        </row>
        <row r="138">
          <cell r="A138" t="str">
            <v>UAI50001</v>
          </cell>
          <cell r="B138" t="str">
            <v>철제여닫이문설치</v>
          </cell>
          <cell r="C138" t="str">
            <v>(외여닫이)</v>
          </cell>
          <cell r="D138" t="str">
            <v>개소</v>
          </cell>
          <cell r="E138">
            <v>1</v>
          </cell>
          <cell r="F138">
            <v>0</v>
          </cell>
          <cell r="G138">
            <v>21125</v>
          </cell>
          <cell r="H138">
            <v>0</v>
          </cell>
          <cell r="I138">
            <v>0</v>
          </cell>
          <cell r="J138">
            <v>21125</v>
          </cell>
          <cell r="K138">
            <v>0</v>
          </cell>
        </row>
        <row r="139">
          <cell r="A139" t="str">
            <v>UAI70018</v>
          </cell>
          <cell r="B139" t="str">
            <v>도아첵크달기</v>
          </cell>
          <cell r="C139" t="str">
            <v>(3호)</v>
          </cell>
          <cell r="D139" t="str">
            <v>개소</v>
          </cell>
          <cell r="E139">
            <v>1</v>
          </cell>
          <cell r="F139">
            <v>20000</v>
          </cell>
          <cell r="G139">
            <v>7062</v>
          </cell>
          <cell r="H139">
            <v>211</v>
          </cell>
          <cell r="I139">
            <v>20000</v>
          </cell>
          <cell r="J139">
            <v>7062</v>
          </cell>
          <cell r="K139">
            <v>211</v>
          </cell>
        </row>
        <row r="140">
          <cell r="B140" t="str">
            <v>소 계</v>
          </cell>
          <cell r="I140">
            <v>119268</v>
          </cell>
          <cell r="J140">
            <v>28187</v>
          </cell>
          <cell r="K140">
            <v>211</v>
          </cell>
          <cell r="L140">
            <v>147666</v>
          </cell>
        </row>
        <row r="142">
          <cell r="A142" t="str">
            <v>UAI51031</v>
          </cell>
          <cell r="B142" t="str">
            <v>12X21/SD</v>
          </cell>
          <cell r="C142" t="str">
            <v>(계단실홀,밑틀없음,착색아연도)</v>
          </cell>
          <cell r="L142">
            <v>143667</v>
          </cell>
        </row>
        <row r="143">
          <cell r="A143" t="str">
            <v>MAG50161</v>
          </cell>
          <cell r="B143" t="str">
            <v>철제문틀(방청1회,납품도)</v>
          </cell>
          <cell r="C143" t="str">
            <v>100X45X1.6</v>
          </cell>
          <cell r="D143" t="str">
            <v>m</v>
          </cell>
          <cell r="E143">
            <v>5.44</v>
          </cell>
          <cell r="F143">
            <v>5208</v>
          </cell>
          <cell r="G143">
            <v>0</v>
          </cell>
          <cell r="H143">
            <v>0</v>
          </cell>
          <cell r="I143">
            <v>28331.5</v>
          </cell>
          <cell r="J143">
            <v>0</v>
          </cell>
          <cell r="K143">
            <v>0</v>
          </cell>
        </row>
        <row r="144">
          <cell r="A144" t="str">
            <v>MAG50171</v>
          </cell>
          <cell r="B144" t="str">
            <v>착색아연도강판도아(납품도)</v>
          </cell>
          <cell r="C144" t="str">
            <v>T=0.6(피벗힌지포함,후레임제외)</v>
          </cell>
          <cell r="D144" t="str">
            <v>m2</v>
          </cell>
          <cell r="E144">
            <v>2.5287000000000002</v>
          </cell>
          <cell r="F144">
            <v>24850</v>
          </cell>
          <cell r="G144">
            <v>0</v>
          </cell>
          <cell r="H144">
            <v>0</v>
          </cell>
          <cell r="I144">
            <v>62838.1</v>
          </cell>
          <cell r="J144">
            <v>0</v>
          </cell>
          <cell r="K144">
            <v>0</v>
          </cell>
        </row>
        <row r="145">
          <cell r="A145" t="str">
            <v>MAH70015</v>
          </cell>
          <cell r="B145" t="str">
            <v>도아로크(스텐)</v>
          </cell>
          <cell r="C145" t="str">
            <v>통로용(록없음)</v>
          </cell>
          <cell r="D145" t="str">
            <v>조</v>
          </cell>
          <cell r="E145">
            <v>1</v>
          </cell>
          <cell r="F145">
            <v>4100</v>
          </cell>
          <cell r="G145">
            <v>0</v>
          </cell>
          <cell r="H145">
            <v>0</v>
          </cell>
          <cell r="I145">
            <v>4100</v>
          </cell>
          <cell r="J145">
            <v>0</v>
          </cell>
          <cell r="K145">
            <v>0</v>
          </cell>
        </row>
        <row r="146">
          <cell r="A146" t="str">
            <v>UAI50001</v>
          </cell>
          <cell r="B146" t="str">
            <v>철제여닫이문설치</v>
          </cell>
          <cell r="C146" t="str">
            <v>(외여닫이)</v>
          </cell>
          <cell r="D146" t="str">
            <v>개소</v>
          </cell>
          <cell r="E146">
            <v>1</v>
          </cell>
          <cell r="F146">
            <v>0</v>
          </cell>
          <cell r="G146">
            <v>21125</v>
          </cell>
          <cell r="H146">
            <v>0</v>
          </cell>
          <cell r="I146">
            <v>0</v>
          </cell>
          <cell r="J146">
            <v>21125</v>
          </cell>
          <cell r="K146">
            <v>0</v>
          </cell>
        </row>
        <row r="147">
          <cell r="A147" t="str">
            <v>UAI70018</v>
          </cell>
          <cell r="B147" t="str">
            <v>도아첵크달기</v>
          </cell>
          <cell r="C147" t="str">
            <v>(3호)</v>
          </cell>
          <cell r="D147" t="str">
            <v>개소</v>
          </cell>
          <cell r="E147">
            <v>1</v>
          </cell>
          <cell r="F147">
            <v>20000</v>
          </cell>
          <cell r="G147">
            <v>7062</v>
          </cell>
          <cell r="H147">
            <v>211</v>
          </cell>
          <cell r="I147">
            <v>20000</v>
          </cell>
          <cell r="J147">
            <v>7062</v>
          </cell>
          <cell r="K147">
            <v>211</v>
          </cell>
        </row>
        <row r="148">
          <cell r="B148" t="str">
            <v>소 계</v>
          </cell>
          <cell r="I148">
            <v>115269</v>
          </cell>
          <cell r="J148">
            <v>28187</v>
          </cell>
          <cell r="K148">
            <v>211</v>
          </cell>
          <cell r="L148">
            <v>143667</v>
          </cell>
        </row>
        <row r="150">
          <cell r="A150" t="str">
            <v>UAI51035</v>
          </cell>
          <cell r="B150" t="str">
            <v>10X22/SD</v>
          </cell>
          <cell r="C150" t="str">
            <v>(계단실홀,밑틀없음,착색아연도)</v>
          </cell>
          <cell r="L150">
            <v>135566</v>
          </cell>
        </row>
        <row r="151">
          <cell r="A151" t="str">
            <v>MAG50161</v>
          </cell>
          <cell r="B151" t="str">
            <v>철제문틀(방청1회,납품도)</v>
          </cell>
          <cell r="C151" t="str">
            <v>100X45X1.6</v>
          </cell>
          <cell r="D151" t="str">
            <v>m</v>
          </cell>
          <cell r="E151">
            <v>5.44</v>
          </cell>
          <cell r="F151">
            <v>5208</v>
          </cell>
          <cell r="G151">
            <v>0</v>
          </cell>
          <cell r="H151">
            <v>0</v>
          </cell>
          <cell r="I151">
            <v>28331.5</v>
          </cell>
          <cell r="J151">
            <v>0</v>
          </cell>
          <cell r="K151">
            <v>0</v>
          </cell>
        </row>
        <row r="152">
          <cell r="A152" t="str">
            <v>MAG50171</v>
          </cell>
          <cell r="B152" t="str">
            <v>착색아연도강판도아(납품도)</v>
          </cell>
          <cell r="C152" t="str">
            <v>T=0.6(피벗힌지포함,후레임제외)</v>
          </cell>
          <cell r="D152" t="str">
            <v>m2</v>
          </cell>
          <cell r="E152">
            <v>2.2027000000000001</v>
          </cell>
          <cell r="F152">
            <v>24850</v>
          </cell>
          <cell r="G152">
            <v>0</v>
          </cell>
          <cell r="H152">
            <v>0</v>
          </cell>
          <cell r="I152">
            <v>54737</v>
          </cell>
          <cell r="J152">
            <v>0</v>
          </cell>
          <cell r="K152">
            <v>0</v>
          </cell>
        </row>
        <row r="153">
          <cell r="A153" t="str">
            <v>MAH70015</v>
          </cell>
          <cell r="B153" t="str">
            <v>도아로크(스텐)</v>
          </cell>
          <cell r="C153" t="str">
            <v>통로용(록없음)</v>
          </cell>
          <cell r="D153" t="str">
            <v>조</v>
          </cell>
          <cell r="E153">
            <v>1</v>
          </cell>
          <cell r="F153">
            <v>4100</v>
          </cell>
          <cell r="G153">
            <v>0</v>
          </cell>
          <cell r="H153">
            <v>0</v>
          </cell>
          <cell r="I153">
            <v>4100</v>
          </cell>
          <cell r="J153">
            <v>0</v>
          </cell>
          <cell r="K153">
            <v>0</v>
          </cell>
        </row>
        <row r="154">
          <cell r="A154" t="str">
            <v>UAI50001</v>
          </cell>
          <cell r="B154" t="str">
            <v>철제여닫이문설치</v>
          </cell>
          <cell r="C154" t="str">
            <v>(외여닫이)</v>
          </cell>
          <cell r="D154" t="str">
            <v>개소</v>
          </cell>
          <cell r="E154">
            <v>1</v>
          </cell>
          <cell r="F154">
            <v>0</v>
          </cell>
          <cell r="G154">
            <v>21125</v>
          </cell>
          <cell r="H154">
            <v>0</v>
          </cell>
          <cell r="I154">
            <v>0</v>
          </cell>
          <cell r="J154">
            <v>21125</v>
          </cell>
          <cell r="K154">
            <v>0</v>
          </cell>
        </row>
        <row r="155">
          <cell r="A155" t="str">
            <v>UAI70018</v>
          </cell>
          <cell r="B155" t="str">
            <v>도아첵크달기</v>
          </cell>
          <cell r="C155" t="str">
            <v>(3호)</v>
          </cell>
          <cell r="D155" t="str">
            <v>개소</v>
          </cell>
          <cell r="E155">
            <v>1</v>
          </cell>
          <cell r="F155">
            <v>20000</v>
          </cell>
          <cell r="G155">
            <v>7062</v>
          </cell>
          <cell r="H155">
            <v>211</v>
          </cell>
          <cell r="I155">
            <v>20000</v>
          </cell>
          <cell r="J155">
            <v>7062</v>
          </cell>
          <cell r="K155">
            <v>211</v>
          </cell>
        </row>
        <row r="156">
          <cell r="B156" t="str">
            <v>소 계</v>
          </cell>
          <cell r="I156">
            <v>107168</v>
          </cell>
          <cell r="J156">
            <v>28187</v>
          </cell>
          <cell r="K156">
            <v>211</v>
          </cell>
          <cell r="L156">
            <v>135566</v>
          </cell>
        </row>
        <row r="158">
          <cell r="A158" t="str">
            <v>UAI51036</v>
          </cell>
          <cell r="B158" t="str">
            <v>10X21/SD</v>
          </cell>
          <cell r="C158" t="str">
            <v>(계단실홀,밑틀없음,착색아연도)</v>
          </cell>
          <cell r="L158">
            <v>132064</v>
          </cell>
        </row>
        <row r="159">
          <cell r="A159" t="str">
            <v>MAG50161</v>
          </cell>
          <cell r="B159" t="str">
            <v>철제문틀(방청1회,납품도)</v>
          </cell>
          <cell r="C159" t="str">
            <v>100X45X1.6</v>
          </cell>
          <cell r="D159" t="str">
            <v>m</v>
          </cell>
          <cell r="E159">
            <v>5.24</v>
          </cell>
          <cell r="F159">
            <v>5208</v>
          </cell>
          <cell r="G159">
            <v>0</v>
          </cell>
          <cell r="H159">
            <v>0</v>
          </cell>
          <cell r="I159">
            <v>27289.9</v>
          </cell>
          <cell r="J159">
            <v>0</v>
          </cell>
          <cell r="K159">
            <v>0</v>
          </cell>
        </row>
        <row r="160">
          <cell r="A160" t="str">
            <v>MAG50171</v>
          </cell>
          <cell r="B160" t="str">
            <v>착색아연도강판도아(납품도)</v>
          </cell>
          <cell r="C160" t="str">
            <v>T=0.6(피벗힌지포함,후레임제외)</v>
          </cell>
          <cell r="D160" t="str">
            <v>m2</v>
          </cell>
          <cell r="E160">
            <v>2.1036999999999999</v>
          </cell>
          <cell r="F160">
            <v>24850</v>
          </cell>
          <cell r="G160">
            <v>0</v>
          </cell>
          <cell r="H160">
            <v>0</v>
          </cell>
          <cell r="I160">
            <v>52276.9</v>
          </cell>
          <cell r="J160">
            <v>0</v>
          </cell>
          <cell r="K160">
            <v>0</v>
          </cell>
        </row>
        <row r="161">
          <cell r="A161" t="str">
            <v>MAH70015</v>
          </cell>
          <cell r="B161" t="str">
            <v>도아로크(스텐)</v>
          </cell>
          <cell r="C161" t="str">
            <v>통로용(록없음)</v>
          </cell>
          <cell r="D161" t="str">
            <v>조</v>
          </cell>
          <cell r="E161">
            <v>1</v>
          </cell>
          <cell r="F161">
            <v>4100</v>
          </cell>
          <cell r="G161">
            <v>0</v>
          </cell>
          <cell r="H161">
            <v>0</v>
          </cell>
          <cell r="I161">
            <v>4100</v>
          </cell>
          <cell r="J161">
            <v>0</v>
          </cell>
          <cell r="K161">
            <v>0</v>
          </cell>
        </row>
        <row r="162">
          <cell r="A162" t="str">
            <v>UAI50001</v>
          </cell>
          <cell r="B162" t="str">
            <v>철제여닫이문설치</v>
          </cell>
          <cell r="C162" t="str">
            <v>(외여닫이)</v>
          </cell>
          <cell r="D162" t="str">
            <v>개소</v>
          </cell>
          <cell r="E162">
            <v>1</v>
          </cell>
          <cell r="F162">
            <v>0</v>
          </cell>
          <cell r="G162">
            <v>21125</v>
          </cell>
          <cell r="H162">
            <v>0</v>
          </cell>
          <cell r="I162">
            <v>0</v>
          </cell>
          <cell r="J162">
            <v>21125</v>
          </cell>
          <cell r="K162">
            <v>0</v>
          </cell>
        </row>
        <row r="163">
          <cell r="A163" t="str">
            <v>UAI70018</v>
          </cell>
          <cell r="B163" t="str">
            <v>도아첵크달기</v>
          </cell>
          <cell r="C163" t="str">
            <v>(3호)</v>
          </cell>
          <cell r="D163" t="str">
            <v>개소</v>
          </cell>
          <cell r="E163">
            <v>1</v>
          </cell>
          <cell r="F163">
            <v>20000</v>
          </cell>
          <cell r="G163">
            <v>7062</v>
          </cell>
          <cell r="H163">
            <v>211</v>
          </cell>
          <cell r="I163">
            <v>20000</v>
          </cell>
          <cell r="J163">
            <v>7062</v>
          </cell>
          <cell r="K163">
            <v>211</v>
          </cell>
        </row>
        <row r="164">
          <cell r="B164" t="str">
            <v>소 계</v>
          </cell>
          <cell r="I164">
            <v>103666</v>
          </cell>
          <cell r="J164">
            <v>28187</v>
          </cell>
          <cell r="K164">
            <v>211</v>
          </cell>
          <cell r="L164">
            <v>132064</v>
          </cell>
        </row>
        <row r="166">
          <cell r="A166" t="str">
            <v>UAI51037</v>
          </cell>
          <cell r="B166" t="str">
            <v>10X18/SD</v>
          </cell>
          <cell r="C166" t="str">
            <v>(계단실홀,밑틀없음,착색아연도)</v>
          </cell>
          <cell r="L166">
            <v>121559</v>
          </cell>
        </row>
        <row r="167">
          <cell r="A167" t="str">
            <v>MAG50161</v>
          </cell>
          <cell r="B167" t="str">
            <v>철제문틀(방청1회,납품도)</v>
          </cell>
          <cell r="C167" t="str">
            <v>100X45X1.6</v>
          </cell>
          <cell r="D167" t="str">
            <v>m</v>
          </cell>
          <cell r="E167">
            <v>4.6399999999999997</v>
          </cell>
          <cell r="F167">
            <v>5208</v>
          </cell>
          <cell r="G167">
            <v>0</v>
          </cell>
          <cell r="H167">
            <v>0</v>
          </cell>
          <cell r="I167">
            <v>24165.1</v>
          </cell>
          <cell r="J167">
            <v>0</v>
          </cell>
          <cell r="K167">
            <v>0</v>
          </cell>
        </row>
        <row r="168">
          <cell r="A168" t="str">
            <v>MAG50171</v>
          </cell>
          <cell r="B168" t="str">
            <v>착색아연도강판도아(납품도)</v>
          </cell>
          <cell r="C168" t="str">
            <v>T=0.6(피벗힌지포함,후레임제외)</v>
          </cell>
          <cell r="D168" t="str">
            <v>m2</v>
          </cell>
          <cell r="E168">
            <v>1.8067</v>
          </cell>
          <cell r="F168">
            <v>24850</v>
          </cell>
          <cell r="G168">
            <v>0</v>
          </cell>
          <cell r="H168">
            <v>0</v>
          </cell>
          <cell r="I168">
            <v>44896.4</v>
          </cell>
          <cell r="J168">
            <v>0</v>
          </cell>
          <cell r="K168">
            <v>0</v>
          </cell>
        </row>
        <row r="169">
          <cell r="A169" t="str">
            <v>MAH70015</v>
          </cell>
          <cell r="B169" t="str">
            <v>도아로크(스텐)</v>
          </cell>
          <cell r="C169" t="str">
            <v>통로용(록없음)</v>
          </cell>
          <cell r="D169" t="str">
            <v>조</v>
          </cell>
          <cell r="E169">
            <v>1</v>
          </cell>
          <cell r="F169">
            <v>4100</v>
          </cell>
          <cell r="G169">
            <v>0</v>
          </cell>
          <cell r="H169">
            <v>0</v>
          </cell>
          <cell r="I169">
            <v>4100</v>
          </cell>
          <cell r="J169">
            <v>0</v>
          </cell>
          <cell r="K169">
            <v>0</v>
          </cell>
        </row>
        <row r="170">
          <cell r="A170" t="str">
            <v>UAI50001</v>
          </cell>
          <cell r="B170" t="str">
            <v>철제여닫이문설치</v>
          </cell>
          <cell r="C170" t="str">
            <v>(외여닫이)</v>
          </cell>
          <cell r="D170" t="str">
            <v>개소</v>
          </cell>
          <cell r="E170">
            <v>1</v>
          </cell>
          <cell r="F170">
            <v>0</v>
          </cell>
          <cell r="G170">
            <v>21125</v>
          </cell>
          <cell r="H170">
            <v>0</v>
          </cell>
          <cell r="I170">
            <v>0</v>
          </cell>
          <cell r="J170">
            <v>21125</v>
          </cell>
          <cell r="K170">
            <v>0</v>
          </cell>
        </row>
        <row r="171">
          <cell r="A171" t="str">
            <v>UAI70018</v>
          </cell>
          <cell r="B171" t="str">
            <v>도아첵크달기</v>
          </cell>
          <cell r="C171" t="str">
            <v>(3호)</v>
          </cell>
          <cell r="D171" t="str">
            <v>개소</v>
          </cell>
          <cell r="E171">
            <v>1</v>
          </cell>
          <cell r="F171">
            <v>20000</v>
          </cell>
          <cell r="G171">
            <v>7062</v>
          </cell>
          <cell r="H171">
            <v>211</v>
          </cell>
          <cell r="I171">
            <v>20000</v>
          </cell>
          <cell r="J171">
            <v>7062</v>
          </cell>
          <cell r="K171">
            <v>211</v>
          </cell>
        </row>
        <row r="172">
          <cell r="B172" t="str">
            <v>소 계</v>
          </cell>
          <cell r="I172">
            <v>93161</v>
          </cell>
          <cell r="J172">
            <v>28187</v>
          </cell>
          <cell r="K172">
            <v>211</v>
          </cell>
          <cell r="L172">
            <v>121559</v>
          </cell>
        </row>
        <row r="174">
          <cell r="A174" t="str">
            <v>UAI51039</v>
          </cell>
          <cell r="B174" t="str">
            <v>9X21/SD</v>
          </cell>
          <cell r="C174" t="str">
            <v>(기계실,밑틀유,체크,착색아연도)</v>
          </cell>
          <cell r="L174">
            <v>131099</v>
          </cell>
        </row>
        <row r="175">
          <cell r="A175" t="str">
            <v>MAG50161</v>
          </cell>
          <cell r="B175" t="str">
            <v>철제문틀(방청1회,납품도)</v>
          </cell>
          <cell r="C175" t="str">
            <v>100X45X1.6</v>
          </cell>
          <cell r="D175" t="str">
            <v>m</v>
          </cell>
          <cell r="E175">
            <v>6.03</v>
          </cell>
          <cell r="F175">
            <v>5208</v>
          </cell>
          <cell r="G175">
            <v>0</v>
          </cell>
          <cell r="H175">
            <v>0</v>
          </cell>
          <cell r="I175">
            <v>31404.2</v>
          </cell>
          <cell r="J175">
            <v>0</v>
          </cell>
          <cell r="K175">
            <v>0</v>
          </cell>
        </row>
        <row r="176">
          <cell r="A176" t="str">
            <v>MAG50171</v>
          </cell>
          <cell r="B176" t="str">
            <v>착색아연도강판도아(납품도)</v>
          </cell>
          <cell r="C176" t="str">
            <v>T=0.6(피벗힌지포함,후레임제외)</v>
          </cell>
          <cell r="D176" t="str">
            <v>m2</v>
          </cell>
          <cell r="E176">
            <v>1.8912500000000001</v>
          </cell>
          <cell r="F176">
            <v>24850</v>
          </cell>
          <cell r="G176">
            <v>0</v>
          </cell>
          <cell r="H176">
            <v>0</v>
          </cell>
          <cell r="I176">
            <v>46997.5</v>
          </cell>
          <cell r="J176">
            <v>0</v>
          </cell>
          <cell r="K176">
            <v>0</v>
          </cell>
        </row>
        <row r="177">
          <cell r="A177" t="str">
            <v>MAH70005</v>
          </cell>
          <cell r="B177" t="str">
            <v>도아로크(스텐)</v>
          </cell>
          <cell r="C177" t="str">
            <v>침실용</v>
          </cell>
          <cell r="D177" t="str">
            <v>조</v>
          </cell>
          <cell r="E177">
            <v>1</v>
          </cell>
          <cell r="F177">
            <v>4300</v>
          </cell>
          <cell r="G177">
            <v>0</v>
          </cell>
          <cell r="H177">
            <v>0</v>
          </cell>
          <cell r="I177">
            <v>4300</v>
          </cell>
          <cell r="J177">
            <v>0</v>
          </cell>
          <cell r="K177">
            <v>0</v>
          </cell>
        </row>
        <row r="178">
          <cell r="A178" t="str">
            <v>UAI50001</v>
          </cell>
          <cell r="B178" t="str">
            <v>철제여닫이문설치</v>
          </cell>
          <cell r="C178" t="str">
            <v>(외여닫이)</v>
          </cell>
          <cell r="D178" t="str">
            <v>개소</v>
          </cell>
          <cell r="E178">
            <v>1</v>
          </cell>
          <cell r="F178">
            <v>0</v>
          </cell>
          <cell r="G178">
            <v>21125</v>
          </cell>
          <cell r="H178">
            <v>0</v>
          </cell>
          <cell r="I178">
            <v>0</v>
          </cell>
          <cell r="J178">
            <v>21125</v>
          </cell>
          <cell r="K178">
            <v>0</v>
          </cell>
        </row>
        <row r="179">
          <cell r="A179" t="str">
            <v>UAI70018</v>
          </cell>
          <cell r="B179" t="str">
            <v>도아첵크달기</v>
          </cell>
          <cell r="C179" t="str">
            <v>(3호)</v>
          </cell>
          <cell r="D179" t="str">
            <v>개소</v>
          </cell>
          <cell r="E179">
            <v>1</v>
          </cell>
          <cell r="F179">
            <v>20000</v>
          </cell>
          <cell r="G179">
            <v>7062</v>
          </cell>
          <cell r="H179">
            <v>211</v>
          </cell>
          <cell r="I179">
            <v>20000</v>
          </cell>
          <cell r="J179">
            <v>7062</v>
          </cell>
          <cell r="K179">
            <v>211</v>
          </cell>
        </row>
        <row r="180">
          <cell r="B180" t="str">
            <v>소 계</v>
          </cell>
          <cell r="I180">
            <v>102701</v>
          </cell>
          <cell r="J180">
            <v>28187</v>
          </cell>
          <cell r="K180">
            <v>211</v>
          </cell>
          <cell r="L180">
            <v>131099</v>
          </cell>
        </row>
        <row r="182">
          <cell r="A182" t="str">
            <v>UAI51040</v>
          </cell>
          <cell r="B182" t="str">
            <v>9X22/SD</v>
          </cell>
          <cell r="C182" t="str">
            <v>(휀룸.창고,밑틀무,체크,착색아연도)</v>
          </cell>
          <cell r="L182">
            <v>129716</v>
          </cell>
        </row>
        <row r="183">
          <cell r="A183" t="str">
            <v>MAG50161</v>
          </cell>
          <cell r="B183" t="str">
            <v>철제문틀(방청1회,납품도)</v>
          </cell>
          <cell r="C183" t="str">
            <v>100X45X1.6</v>
          </cell>
          <cell r="D183" t="str">
            <v>m</v>
          </cell>
          <cell r="E183">
            <v>5.34</v>
          </cell>
          <cell r="F183">
            <v>5208</v>
          </cell>
          <cell r="G183">
            <v>0</v>
          </cell>
          <cell r="H183">
            <v>0</v>
          </cell>
          <cell r="I183">
            <v>27810.7</v>
          </cell>
          <cell r="J183">
            <v>0</v>
          </cell>
          <cell r="K183">
            <v>0</v>
          </cell>
        </row>
        <row r="184">
          <cell r="A184" t="str">
            <v>MAG50171</v>
          </cell>
          <cell r="B184" t="str">
            <v>착색아연도강판도아(납품도)</v>
          </cell>
          <cell r="C184" t="str">
            <v>T=0.6(피벗힌지포함,후레임제외)</v>
          </cell>
          <cell r="D184" t="str">
            <v>m2</v>
          </cell>
          <cell r="E184">
            <v>1.9802</v>
          </cell>
          <cell r="F184">
            <v>24850</v>
          </cell>
          <cell r="G184">
            <v>0</v>
          </cell>
          <cell r="H184">
            <v>0</v>
          </cell>
          <cell r="I184">
            <v>49207.9</v>
          </cell>
          <cell r="J184">
            <v>0</v>
          </cell>
          <cell r="K184">
            <v>0</v>
          </cell>
        </row>
        <row r="185">
          <cell r="A185" t="str">
            <v>MAH70005</v>
          </cell>
          <cell r="B185" t="str">
            <v>도아로크(스텐)</v>
          </cell>
          <cell r="C185" t="str">
            <v>침실용</v>
          </cell>
          <cell r="D185" t="str">
            <v>조</v>
          </cell>
          <cell r="E185">
            <v>1</v>
          </cell>
          <cell r="F185">
            <v>4300</v>
          </cell>
          <cell r="G185">
            <v>0</v>
          </cell>
          <cell r="H185">
            <v>0</v>
          </cell>
          <cell r="I185">
            <v>4300</v>
          </cell>
          <cell r="J185">
            <v>0</v>
          </cell>
          <cell r="K185">
            <v>0</v>
          </cell>
        </row>
        <row r="186">
          <cell r="A186" t="str">
            <v>UAI50001</v>
          </cell>
          <cell r="B186" t="str">
            <v>철제여닫이문설치</v>
          </cell>
          <cell r="C186" t="str">
            <v>(외여닫이)</v>
          </cell>
          <cell r="D186" t="str">
            <v>개소</v>
          </cell>
          <cell r="E186">
            <v>1</v>
          </cell>
          <cell r="F186">
            <v>0</v>
          </cell>
          <cell r="G186">
            <v>21125</v>
          </cell>
          <cell r="H186">
            <v>0</v>
          </cell>
          <cell r="I186">
            <v>0</v>
          </cell>
          <cell r="J186">
            <v>21125</v>
          </cell>
          <cell r="K186">
            <v>0</v>
          </cell>
        </row>
        <row r="187">
          <cell r="A187" t="str">
            <v>UAI70018</v>
          </cell>
          <cell r="B187" t="str">
            <v>도아첵크달기</v>
          </cell>
          <cell r="C187" t="str">
            <v>(3호)</v>
          </cell>
          <cell r="D187" t="str">
            <v>개소</v>
          </cell>
          <cell r="E187">
            <v>1</v>
          </cell>
          <cell r="F187">
            <v>20000</v>
          </cell>
          <cell r="G187">
            <v>7062</v>
          </cell>
          <cell r="H187">
            <v>211</v>
          </cell>
          <cell r="I187">
            <v>20000</v>
          </cell>
          <cell r="J187">
            <v>7062</v>
          </cell>
          <cell r="K187">
            <v>211</v>
          </cell>
        </row>
        <row r="188">
          <cell r="B188" t="str">
            <v>소 계</v>
          </cell>
          <cell r="I188">
            <v>101318</v>
          </cell>
          <cell r="J188">
            <v>28187</v>
          </cell>
          <cell r="K188">
            <v>211</v>
          </cell>
          <cell r="L188">
            <v>129716</v>
          </cell>
        </row>
        <row r="190">
          <cell r="A190" t="str">
            <v>UAI51041</v>
          </cell>
          <cell r="B190" t="str">
            <v>9X21/SD</v>
          </cell>
          <cell r="C190" t="str">
            <v>(휀룸.창고,밑틀무,체크,착색아연도)</v>
          </cell>
          <cell r="L190">
            <v>126463</v>
          </cell>
        </row>
        <row r="191">
          <cell r="A191" t="str">
            <v>MAG50161</v>
          </cell>
          <cell r="B191" t="str">
            <v>철제문틀(방청1회,납품도)</v>
          </cell>
          <cell r="C191" t="str">
            <v>100X45X1.6</v>
          </cell>
          <cell r="D191" t="str">
            <v>m</v>
          </cell>
          <cell r="E191">
            <v>5.14</v>
          </cell>
          <cell r="F191">
            <v>5208</v>
          </cell>
          <cell r="G191">
            <v>0</v>
          </cell>
          <cell r="H191">
            <v>0</v>
          </cell>
          <cell r="I191">
            <v>26769.1</v>
          </cell>
          <cell r="J191">
            <v>0</v>
          </cell>
          <cell r="K191">
            <v>0</v>
          </cell>
        </row>
        <row r="192">
          <cell r="A192" t="str">
            <v>MAG50171</v>
          </cell>
          <cell r="B192" t="str">
            <v>착색아연도강판도아(납품도)</v>
          </cell>
          <cell r="C192" t="str">
            <v>T=0.6(피벗힌지포함,후레임제외)</v>
          </cell>
          <cell r="D192" t="str">
            <v>m2</v>
          </cell>
          <cell r="E192">
            <v>1.8912</v>
          </cell>
          <cell r="F192">
            <v>24850</v>
          </cell>
          <cell r="G192">
            <v>0</v>
          </cell>
          <cell r="H192">
            <v>0</v>
          </cell>
          <cell r="I192">
            <v>46996.3</v>
          </cell>
          <cell r="J192">
            <v>0</v>
          </cell>
          <cell r="K192">
            <v>0</v>
          </cell>
        </row>
        <row r="193">
          <cell r="A193" t="str">
            <v>MAH70005</v>
          </cell>
          <cell r="B193" t="str">
            <v>도아로크(스텐)</v>
          </cell>
          <cell r="C193" t="str">
            <v>침실용</v>
          </cell>
          <cell r="D193" t="str">
            <v>조</v>
          </cell>
          <cell r="E193">
            <v>1</v>
          </cell>
          <cell r="F193">
            <v>4300</v>
          </cell>
          <cell r="G193">
            <v>0</v>
          </cell>
          <cell r="H193">
            <v>0</v>
          </cell>
          <cell r="I193">
            <v>4300</v>
          </cell>
          <cell r="J193">
            <v>0</v>
          </cell>
          <cell r="K193">
            <v>0</v>
          </cell>
        </row>
        <row r="194">
          <cell r="A194" t="str">
            <v>UAI50001</v>
          </cell>
          <cell r="B194" t="str">
            <v>철제여닫이문설치</v>
          </cell>
          <cell r="C194" t="str">
            <v>(외여닫이)</v>
          </cell>
          <cell r="D194" t="str">
            <v>개소</v>
          </cell>
          <cell r="E194">
            <v>1</v>
          </cell>
          <cell r="F194">
            <v>0</v>
          </cell>
          <cell r="G194">
            <v>21125</v>
          </cell>
          <cell r="H194">
            <v>0</v>
          </cell>
          <cell r="I194">
            <v>0</v>
          </cell>
          <cell r="J194">
            <v>21125</v>
          </cell>
          <cell r="K194">
            <v>0</v>
          </cell>
        </row>
        <row r="195">
          <cell r="A195" t="str">
            <v>UAI70018</v>
          </cell>
          <cell r="B195" t="str">
            <v>도아첵크달기</v>
          </cell>
          <cell r="C195" t="str">
            <v>(3호)</v>
          </cell>
          <cell r="D195" t="str">
            <v>개소</v>
          </cell>
          <cell r="E195">
            <v>1</v>
          </cell>
          <cell r="F195">
            <v>20000</v>
          </cell>
          <cell r="G195">
            <v>7062</v>
          </cell>
          <cell r="H195">
            <v>211</v>
          </cell>
          <cell r="I195">
            <v>20000</v>
          </cell>
          <cell r="J195">
            <v>7062</v>
          </cell>
          <cell r="K195">
            <v>211</v>
          </cell>
        </row>
        <row r="196">
          <cell r="B196" t="str">
            <v>소 계</v>
          </cell>
          <cell r="I196">
            <v>98065</v>
          </cell>
          <cell r="J196">
            <v>28187</v>
          </cell>
          <cell r="K196">
            <v>211</v>
          </cell>
          <cell r="L196">
            <v>126463</v>
          </cell>
        </row>
        <row r="198">
          <cell r="A198" t="str">
            <v>UAI51042</v>
          </cell>
          <cell r="B198" t="str">
            <v>9X20/SD</v>
          </cell>
          <cell r="C198" t="str">
            <v>(휀룸.창고,밑틀무,체크,착색아연도)</v>
          </cell>
          <cell r="L198">
            <v>123210</v>
          </cell>
        </row>
        <row r="199">
          <cell r="A199" t="str">
            <v>MAG50161</v>
          </cell>
          <cell r="B199" t="str">
            <v>철제문틀(방청1회,납품도)</v>
          </cell>
          <cell r="C199" t="str">
            <v>100X45X1.6</v>
          </cell>
          <cell r="D199" t="str">
            <v>m</v>
          </cell>
          <cell r="E199">
            <v>4.9400000000000004</v>
          </cell>
          <cell r="F199">
            <v>5208</v>
          </cell>
          <cell r="G199">
            <v>0</v>
          </cell>
          <cell r="H199">
            <v>0</v>
          </cell>
          <cell r="I199">
            <v>25727.5</v>
          </cell>
          <cell r="J199">
            <v>0</v>
          </cell>
          <cell r="K199">
            <v>0</v>
          </cell>
        </row>
        <row r="200">
          <cell r="A200" t="str">
            <v>MAG50171</v>
          </cell>
          <cell r="B200" t="str">
            <v>착색아연도강판도아(납품도)</v>
          </cell>
          <cell r="C200" t="str">
            <v>T=0.6(피벗힌지포함,후레임제외)</v>
          </cell>
          <cell r="D200" t="str">
            <v>m2</v>
          </cell>
          <cell r="E200">
            <v>1.8022</v>
          </cell>
          <cell r="F200">
            <v>24850</v>
          </cell>
          <cell r="G200">
            <v>0</v>
          </cell>
          <cell r="H200">
            <v>0</v>
          </cell>
          <cell r="I200">
            <v>44784.6</v>
          </cell>
          <cell r="J200">
            <v>0</v>
          </cell>
          <cell r="K200">
            <v>0</v>
          </cell>
        </row>
        <row r="201">
          <cell r="A201" t="str">
            <v>MAH70005</v>
          </cell>
          <cell r="B201" t="str">
            <v>도아로크(스텐)</v>
          </cell>
          <cell r="C201" t="str">
            <v>침실용</v>
          </cell>
          <cell r="D201" t="str">
            <v>조</v>
          </cell>
          <cell r="E201">
            <v>1</v>
          </cell>
          <cell r="F201">
            <v>4300</v>
          </cell>
          <cell r="G201">
            <v>0</v>
          </cell>
          <cell r="H201">
            <v>0</v>
          </cell>
          <cell r="I201">
            <v>4300</v>
          </cell>
          <cell r="J201">
            <v>0</v>
          </cell>
          <cell r="K201">
            <v>0</v>
          </cell>
        </row>
        <row r="202">
          <cell r="A202" t="str">
            <v>UAI50001</v>
          </cell>
          <cell r="B202" t="str">
            <v>철제여닫이문설치</v>
          </cell>
          <cell r="C202" t="str">
            <v>(외여닫이)</v>
          </cell>
          <cell r="D202" t="str">
            <v>개소</v>
          </cell>
          <cell r="E202">
            <v>1</v>
          </cell>
          <cell r="F202">
            <v>0</v>
          </cell>
          <cell r="G202">
            <v>21125</v>
          </cell>
          <cell r="H202">
            <v>0</v>
          </cell>
          <cell r="I202">
            <v>0</v>
          </cell>
          <cell r="J202">
            <v>21125</v>
          </cell>
          <cell r="K202">
            <v>0</v>
          </cell>
        </row>
        <row r="203">
          <cell r="A203" t="str">
            <v>UAI70018</v>
          </cell>
          <cell r="B203" t="str">
            <v>도아첵크달기</v>
          </cell>
          <cell r="C203" t="str">
            <v>(3호)</v>
          </cell>
          <cell r="D203" t="str">
            <v>개소</v>
          </cell>
          <cell r="E203">
            <v>1</v>
          </cell>
          <cell r="F203">
            <v>20000</v>
          </cell>
          <cell r="G203">
            <v>7062</v>
          </cell>
          <cell r="H203">
            <v>211</v>
          </cell>
          <cell r="I203">
            <v>20000</v>
          </cell>
          <cell r="J203">
            <v>7062</v>
          </cell>
          <cell r="K203">
            <v>211</v>
          </cell>
        </row>
        <row r="204">
          <cell r="B204" t="str">
            <v>소 계</v>
          </cell>
          <cell r="I204">
            <v>94812</v>
          </cell>
          <cell r="J204">
            <v>28187</v>
          </cell>
          <cell r="K204">
            <v>211</v>
          </cell>
          <cell r="L204">
            <v>123210</v>
          </cell>
        </row>
        <row r="206">
          <cell r="A206" t="str">
            <v>UAI51044</v>
          </cell>
          <cell r="B206" t="str">
            <v>10X18/SD</v>
          </cell>
          <cell r="C206" t="str">
            <v>(옥탑층,지붕층,밑틀유,체크,착색아연도)</v>
          </cell>
          <cell r="L206">
            <v>125691</v>
          </cell>
        </row>
        <row r="207">
          <cell r="A207" t="str">
            <v>MAG50161</v>
          </cell>
          <cell r="B207" t="str">
            <v>철제문틀(방청1회,납품도)</v>
          </cell>
          <cell r="C207" t="str">
            <v>100X45X1.6</v>
          </cell>
          <cell r="D207" t="str">
            <v>m</v>
          </cell>
          <cell r="E207">
            <v>5.56</v>
          </cell>
          <cell r="F207">
            <v>5208</v>
          </cell>
          <cell r="G207">
            <v>0</v>
          </cell>
          <cell r="H207">
            <v>0</v>
          </cell>
          <cell r="I207">
            <v>28956.400000000001</v>
          </cell>
          <cell r="J207">
            <v>0</v>
          </cell>
          <cell r="K207">
            <v>0</v>
          </cell>
        </row>
        <row r="208">
          <cell r="A208" t="str">
            <v>MAG50171</v>
          </cell>
          <cell r="B208" t="str">
            <v>착색아연도강판도아(납품도)</v>
          </cell>
          <cell r="C208" t="str">
            <v>T=0.6(피벗힌지포함,후레임제외)</v>
          </cell>
          <cell r="D208" t="str">
            <v>m2</v>
          </cell>
          <cell r="E208">
            <v>1.7721</v>
          </cell>
          <cell r="F208">
            <v>24850</v>
          </cell>
          <cell r="G208">
            <v>0</v>
          </cell>
          <cell r="H208">
            <v>0</v>
          </cell>
          <cell r="I208">
            <v>44036.6</v>
          </cell>
          <cell r="J208">
            <v>0</v>
          </cell>
          <cell r="K208">
            <v>0</v>
          </cell>
        </row>
        <row r="209">
          <cell r="A209" t="str">
            <v>MAH70005</v>
          </cell>
          <cell r="B209" t="str">
            <v>도아로크(스텐)</v>
          </cell>
          <cell r="C209" t="str">
            <v>침실용</v>
          </cell>
          <cell r="D209" t="str">
            <v>조</v>
          </cell>
          <cell r="E209">
            <v>1</v>
          </cell>
          <cell r="F209">
            <v>4300</v>
          </cell>
          <cell r="G209">
            <v>0</v>
          </cell>
          <cell r="H209">
            <v>0</v>
          </cell>
          <cell r="I209">
            <v>4300</v>
          </cell>
          <cell r="J209">
            <v>0</v>
          </cell>
          <cell r="K209">
            <v>0</v>
          </cell>
        </row>
        <row r="210">
          <cell r="A210" t="str">
            <v>UAI50001</v>
          </cell>
          <cell r="B210" t="str">
            <v>철제여닫이문설치</v>
          </cell>
          <cell r="C210" t="str">
            <v>(외여닫이)</v>
          </cell>
          <cell r="D210" t="str">
            <v>개소</v>
          </cell>
          <cell r="E210">
            <v>1</v>
          </cell>
          <cell r="F210">
            <v>0</v>
          </cell>
          <cell r="G210">
            <v>21125</v>
          </cell>
          <cell r="H210">
            <v>0</v>
          </cell>
          <cell r="I210">
            <v>0</v>
          </cell>
          <cell r="J210">
            <v>21125</v>
          </cell>
          <cell r="K210">
            <v>0</v>
          </cell>
        </row>
        <row r="211">
          <cell r="A211" t="str">
            <v>UAI70018</v>
          </cell>
          <cell r="B211" t="str">
            <v>도아첵크달기</v>
          </cell>
          <cell r="C211" t="str">
            <v>(3호)</v>
          </cell>
          <cell r="D211" t="str">
            <v>개소</v>
          </cell>
          <cell r="E211">
            <v>1</v>
          </cell>
          <cell r="F211">
            <v>20000</v>
          </cell>
          <cell r="G211">
            <v>7062</v>
          </cell>
          <cell r="H211">
            <v>211</v>
          </cell>
          <cell r="I211">
            <v>20000</v>
          </cell>
          <cell r="J211">
            <v>7062</v>
          </cell>
          <cell r="K211">
            <v>211</v>
          </cell>
        </row>
        <row r="212">
          <cell r="B212" t="str">
            <v>소 계</v>
          </cell>
          <cell r="I212">
            <v>97293</v>
          </cell>
          <cell r="J212">
            <v>28187</v>
          </cell>
          <cell r="K212">
            <v>211</v>
          </cell>
          <cell r="L212">
            <v>125691</v>
          </cell>
        </row>
        <row r="214">
          <cell r="A214" t="str">
            <v>UAI51045</v>
          </cell>
          <cell r="B214" t="str">
            <v>10X16/SD</v>
          </cell>
          <cell r="C214" t="str">
            <v>(옥탑층,지붕층,밑틀유,체크,착색아연도)</v>
          </cell>
          <cell r="L214">
            <v>118687</v>
          </cell>
        </row>
        <row r="215">
          <cell r="A215" t="str">
            <v>MAG50161</v>
          </cell>
          <cell r="B215" t="str">
            <v>철제문틀(방청1회,납품도)</v>
          </cell>
          <cell r="C215" t="str">
            <v>100X45X1.6</v>
          </cell>
          <cell r="D215" t="str">
            <v>m</v>
          </cell>
          <cell r="E215">
            <v>5.16</v>
          </cell>
          <cell r="F215">
            <v>5208</v>
          </cell>
          <cell r="G215">
            <v>0</v>
          </cell>
          <cell r="H215">
            <v>0</v>
          </cell>
          <cell r="I215">
            <v>26873.200000000001</v>
          </cell>
          <cell r="J215">
            <v>0</v>
          </cell>
          <cell r="K215">
            <v>0</v>
          </cell>
        </row>
        <row r="216">
          <cell r="A216" t="str">
            <v>MAG50171</v>
          </cell>
          <cell r="B216" t="str">
            <v>착색아연도강판도아(납품도)</v>
          </cell>
          <cell r="C216" t="str">
            <v>T=0.6(피벗힌지포함,후레임제외)</v>
          </cell>
          <cell r="D216" t="str">
            <v>m2</v>
          </cell>
          <cell r="E216">
            <v>1.5741000000000001</v>
          </cell>
          <cell r="F216">
            <v>24850</v>
          </cell>
          <cell r="G216">
            <v>0</v>
          </cell>
          <cell r="H216">
            <v>0</v>
          </cell>
          <cell r="I216">
            <v>39116.300000000003</v>
          </cell>
          <cell r="J216">
            <v>0</v>
          </cell>
          <cell r="K216">
            <v>0</v>
          </cell>
        </row>
        <row r="217">
          <cell r="A217" t="str">
            <v>MAH70005</v>
          </cell>
          <cell r="B217" t="str">
            <v>도아로크(스텐)</v>
          </cell>
          <cell r="C217" t="str">
            <v>침실용</v>
          </cell>
          <cell r="D217" t="str">
            <v>조</v>
          </cell>
          <cell r="E217">
            <v>1</v>
          </cell>
          <cell r="F217">
            <v>4300</v>
          </cell>
          <cell r="G217">
            <v>0</v>
          </cell>
          <cell r="H217">
            <v>0</v>
          </cell>
          <cell r="I217">
            <v>4300</v>
          </cell>
          <cell r="J217">
            <v>0</v>
          </cell>
          <cell r="K217">
            <v>0</v>
          </cell>
        </row>
        <row r="218">
          <cell r="A218" t="str">
            <v>UAI50001</v>
          </cell>
          <cell r="B218" t="str">
            <v>철제여닫이문설치</v>
          </cell>
          <cell r="C218" t="str">
            <v>(외여닫이)</v>
          </cell>
          <cell r="D218" t="str">
            <v>개소</v>
          </cell>
          <cell r="E218">
            <v>1</v>
          </cell>
          <cell r="F218">
            <v>0</v>
          </cell>
          <cell r="G218">
            <v>21125</v>
          </cell>
          <cell r="H218">
            <v>0</v>
          </cell>
          <cell r="I218">
            <v>0</v>
          </cell>
          <cell r="J218">
            <v>21125</v>
          </cell>
          <cell r="K218">
            <v>0</v>
          </cell>
        </row>
        <row r="219">
          <cell r="A219" t="str">
            <v>UAI70018</v>
          </cell>
          <cell r="B219" t="str">
            <v>도아첵크달기</v>
          </cell>
          <cell r="C219" t="str">
            <v>(3호)</v>
          </cell>
          <cell r="D219" t="str">
            <v>개소</v>
          </cell>
          <cell r="E219">
            <v>1</v>
          </cell>
          <cell r="F219">
            <v>20000</v>
          </cell>
          <cell r="G219">
            <v>7062</v>
          </cell>
          <cell r="H219">
            <v>211</v>
          </cell>
          <cell r="I219">
            <v>20000</v>
          </cell>
          <cell r="J219">
            <v>7062</v>
          </cell>
          <cell r="K219">
            <v>211</v>
          </cell>
        </row>
        <row r="220">
          <cell r="B220" t="str">
            <v>소 계</v>
          </cell>
          <cell r="I220">
            <v>90289</v>
          </cell>
          <cell r="J220">
            <v>28187</v>
          </cell>
          <cell r="K220">
            <v>211</v>
          </cell>
          <cell r="L220">
            <v>118687</v>
          </cell>
        </row>
        <row r="222">
          <cell r="A222" t="str">
            <v>UAI51046</v>
          </cell>
          <cell r="B222" t="str">
            <v>10X15/SD</v>
          </cell>
          <cell r="C222" t="str">
            <v>(옥탑층,지붕층,밑틀유,체크,착색아연도)</v>
          </cell>
          <cell r="L222">
            <v>115185</v>
          </cell>
        </row>
        <row r="223">
          <cell r="A223" t="str">
            <v>MAG50161</v>
          </cell>
          <cell r="B223" t="str">
            <v>철제문틀(방청1회,납품도)</v>
          </cell>
          <cell r="C223" t="str">
            <v>100X45X1.6</v>
          </cell>
          <cell r="D223" t="str">
            <v>m</v>
          </cell>
          <cell r="E223">
            <v>4.96</v>
          </cell>
          <cell r="F223">
            <v>5208</v>
          </cell>
          <cell r="G223">
            <v>0</v>
          </cell>
          <cell r="H223">
            <v>0</v>
          </cell>
          <cell r="I223">
            <v>25831.599999999999</v>
          </cell>
          <cell r="J223">
            <v>0</v>
          </cell>
          <cell r="K223">
            <v>0</v>
          </cell>
        </row>
        <row r="224">
          <cell r="A224" t="str">
            <v>MAG50171</v>
          </cell>
          <cell r="B224" t="str">
            <v>착색아연도강판도아(납품도)</v>
          </cell>
          <cell r="C224" t="str">
            <v>T=0.6(피벗힌지포함,후레임제외)</v>
          </cell>
          <cell r="D224" t="str">
            <v>m2</v>
          </cell>
          <cell r="E224">
            <v>1.4751000000000001</v>
          </cell>
          <cell r="F224">
            <v>24850</v>
          </cell>
          <cell r="G224">
            <v>0</v>
          </cell>
          <cell r="H224">
            <v>0</v>
          </cell>
          <cell r="I224">
            <v>36656.199999999997</v>
          </cell>
          <cell r="J224">
            <v>0</v>
          </cell>
          <cell r="K224">
            <v>0</v>
          </cell>
        </row>
        <row r="225">
          <cell r="A225" t="str">
            <v>MAH70005</v>
          </cell>
          <cell r="B225" t="str">
            <v>도아로크(스텐)</v>
          </cell>
          <cell r="C225" t="str">
            <v>침실용</v>
          </cell>
          <cell r="D225" t="str">
            <v>조</v>
          </cell>
          <cell r="E225">
            <v>1</v>
          </cell>
          <cell r="F225">
            <v>4300</v>
          </cell>
          <cell r="G225">
            <v>0</v>
          </cell>
          <cell r="H225">
            <v>0</v>
          </cell>
          <cell r="I225">
            <v>4300</v>
          </cell>
          <cell r="J225">
            <v>0</v>
          </cell>
          <cell r="K225">
            <v>0</v>
          </cell>
        </row>
        <row r="226">
          <cell r="A226" t="str">
            <v>UAI50001</v>
          </cell>
          <cell r="B226" t="str">
            <v>철제여닫이문설치</v>
          </cell>
          <cell r="C226" t="str">
            <v>(외여닫이)</v>
          </cell>
          <cell r="D226" t="str">
            <v>개소</v>
          </cell>
          <cell r="E226">
            <v>1</v>
          </cell>
          <cell r="F226">
            <v>0</v>
          </cell>
          <cell r="G226">
            <v>21125</v>
          </cell>
          <cell r="H226">
            <v>0</v>
          </cell>
          <cell r="I226">
            <v>0</v>
          </cell>
          <cell r="J226">
            <v>21125</v>
          </cell>
          <cell r="K226">
            <v>0</v>
          </cell>
        </row>
        <row r="227">
          <cell r="A227" t="str">
            <v>UAI70018</v>
          </cell>
          <cell r="B227" t="str">
            <v>도아첵크달기</v>
          </cell>
          <cell r="C227" t="str">
            <v>(3호)</v>
          </cell>
          <cell r="D227" t="str">
            <v>개소</v>
          </cell>
          <cell r="E227">
            <v>1</v>
          </cell>
          <cell r="F227">
            <v>20000</v>
          </cell>
          <cell r="G227">
            <v>7062</v>
          </cell>
          <cell r="H227">
            <v>211</v>
          </cell>
          <cell r="I227">
            <v>20000</v>
          </cell>
          <cell r="J227">
            <v>7062</v>
          </cell>
          <cell r="K227">
            <v>211</v>
          </cell>
        </row>
        <row r="228">
          <cell r="B228" t="str">
            <v>소 계</v>
          </cell>
          <cell r="I228">
            <v>86787</v>
          </cell>
          <cell r="J228">
            <v>28187</v>
          </cell>
          <cell r="K228">
            <v>211</v>
          </cell>
          <cell r="L228">
            <v>115185</v>
          </cell>
        </row>
        <row r="230">
          <cell r="A230" t="str">
            <v>UAI51047</v>
          </cell>
          <cell r="B230" t="str">
            <v>10X12/SD</v>
          </cell>
          <cell r="C230" t="str">
            <v>(옥탑층,지붕층,밑틀유,체크,착색아연도)</v>
          </cell>
          <cell r="L230">
            <v>104680</v>
          </cell>
        </row>
        <row r="231">
          <cell r="A231" t="str">
            <v>MAG50161</v>
          </cell>
          <cell r="B231" t="str">
            <v>철제문틀(방청1회,납품도)</v>
          </cell>
          <cell r="C231" t="str">
            <v>100X45X1.6</v>
          </cell>
          <cell r="D231" t="str">
            <v>m</v>
          </cell>
          <cell r="E231">
            <v>4.3600000000000003</v>
          </cell>
          <cell r="F231">
            <v>5208</v>
          </cell>
          <cell r="G231">
            <v>0</v>
          </cell>
          <cell r="H231">
            <v>0</v>
          </cell>
          <cell r="I231">
            <v>22706.799999999999</v>
          </cell>
          <cell r="J231">
            <v>0</v>
          </cell>
          <cell r="K231">
            <v>0</v>
          </cell>
        </row>
        <row r="232">
          <cell r="A232" t="str">
            <v>MAG50171</v>
          </cell>
          <cell r="B232" t="str">
            <v>착색아연도강판도아(납품도)</v>
          </cell>
          <cell r="C232" t="str">
            <v>T=0.6(피벗힌지포함,후레임제외)</v>
          </cell>
          <cell r="D232" t="str">
            <v>m2</v>
          </cell>
          <cell r="E232">
            <v>1.1780999999999999</v>
          </cell>
          <cell r="F232">
            <v>24850</v>
          </cell>
          <cell r="G232">
            <v>0</v>
          </cell>
          <cell r="H232">
            <v>0</v>
          </cell>
          <cell r="I232">
            <v>29275.7</v>
          </cell>
          <cell r="J232">
            <v>0</v>
          </cell>
          <cell r="K232">
            <v>0</v>
          </cell>
        </row>
        <row r="233">
          <cell r="A233" t="str">
            <v>MAH70005</v>
          </cell>
          <cell r="B233" t="str">
            <v>도아로크(스텐)</v>
          </cell>
          <cell r="C233" t="str">
            <v>침실용</v>
          </cell>
          <cell r="D233" t="str">
            <v>조</v>
          </cell>
          <cell r="E233">
            <v>1</v>
          </cell>
          <cell r="F233">
            <v>4300</v>
          </cell>
          <cell r="G233">
            <v>0</v>
          </cell>
          <cell r="H233">
            <v>0</v>
          </cell>
          <cell r="I233">
            <v>4300</v>
          </cell>
          <cell r="J233">
            <v>0</v>
          </cell>
          <cell r="K233">
            <v>0</v>
          </cell>
        </row>
        <row r="234">
          <cell r="A234" t="str">
            <v>UAI50001</v>
          </cell>
          <cell r="B234" t="str">
            <v>철제여닫이문설치</v>
          </cell>
          <cell r="C234" t="str">
            <v>(외여닫이)</v>
          </cell>
          <cell r="D234" t="str">
            <v>개소</v>
          </cell>
          <cell r="E234">
            <v>1</v>
          </cell>
          <cell r="F234">
            <v>0</v>
          </cell>
          <cell r="G234">
            <v>21125</v>
          </cell>
          <cell r="H234">
            <v>0</v>
          </cell>
          <cell r="I234">
            <v>0</v>
          </cell>
          <cell r="J234">
            <v>21125</v>
          </cell>
          <cell r="K234">
            <v>0</v>
          </cell>
        </row>
        <row r="235">
          <cell r="A235" t="str">
            <v>UAI70018</v>
          </cell>
          <cell r="B235" t="str">
            <v>도아첵크달기</v>
          </cell>
          <cell r="C235" t="str">
            <v>(3호)</v>
          </cell>
          <cell r="D235" t="str">
            <v>개소</v>
          </cell>
          <cell r="E235">
            <v>1</v>
          </cell>
          <cell r="F235">
            <v>20000</v>
          </cell>
          <cell r="G235">
            <v>7062</v>
          </cell>
          <cell r="H235">
            <v>211</v>
          </cell>
          <cell r="I235">
            <v>20000</v>
          </cell>
          <cell r="J235">
            <v>7062</v>
          </cell>
          <cell r="K235">
            <v>211</v>
          </cell>
        </row>
        <row r="236">
          <cell r="B236" t="str">
            <v>소 계</v>
          </cell>
          <cell r="I236">
            <v>76282</v>
          </cell>
          <cell r="J236">
            <v>28187</v>
          </cell>
          <cell r="K236">
            <v>211</v>
          </cell>
          <cell r="L236">
            <v>104680</v>
          </cell>
        </row>
        <row r="238">
          <cell r="A238" t="str">
            <v>UAI51050</v>
          </cell>
          <cell r="B238" t="str">
            <v>9X18/SD</v>
          </cell>
          <cell r="C238" t="str">
            <v>(옥탑층,지붕층,밑틀유,체크,착색아연도)</v>
          </cell>
          <cell r="L238">
            <v>120201</v>
          </cell>
        </row>
        <row r="239">
          <cell r="A239" t="str">
            <v>MAG50161</v>
          </cell>
          <cell r="B239" t="str">
            <v>철제문틀(방청1회,납품도)</v>
          </cell>
          <cell r="C239" t="str">
            <v>100X45X1.6</v>
          </cell>
          <cell r="D239" t="str">
            <v>m</v>
          </cell>
          <cell r="E239">
            <v>5.36</v>
          </cell>
          <cell r="F239">
            <v>5208</v>
          </cell>
          <cell r="G239">
            <v>0</v>
          </cell>
          <cell r="H239">
            <v>0</v>
          </cell>
          <cell r="I239">
            <v>27914.799999999999</v>
          </cell>
          <cell r="J239">
            <v>0</v>
          </cell>
          <cell r="K239">
            <v>0</v>
          </cell>
        </row>
        <row r="240">
          <cell r="A240" t="str">
            <v>MAG50171</v>
          </cell>
          <cell r="B240" t="str">
            <v>착색아연도강판도아(납품도)</v>
          </cell>
          <cell r="C240" t="str">
            <v>T=0.6(피벗힌지포함,후레임제외)</v>
          </cell>
          <cell r="D240" t="str">
            <v>m2</v>
          </cell>
          <cell r="E240">
            <v>1.5931</v>
          </cell>
          <cell r="F240">
            <v>24850</v>
          </cell>
          <cell r="G240">
            <v>0</v>
          </cell>
          <cell r="H240">
            <v>0</v>
          </cell>
          <cell r="I240">
            <v>39588.5</v>
          </cell>
          <cell r="J240">
            <v>0</v>
          </cell>
          <cell r="K240">
            <v>0</v>
          </cell>
        </row>
        <row r="241">
          <cell r="A241" t="str">
            <v>MAH70005</v>
          </cell>
          <cell r="B241" t="str">
            <v>도아로크(스텐)</v>
          </cell>
          <cell r="C241" t="str">
            <v>침실용</v>
          </cell>
          <cell r="D241" t="str">
            <v>조</v>
          </cell>
          <cell r="E241">
            <v>1</v>
          </cell>
          <cell r="F241">
            <v>4300</v>
          </cell>
          <cell r="G241">
            <v>0</v>
          </cell>
          <cell r="H241">
            <v>0</v>
          </cell>
          <cell r="I241">
            <v>4300</v>
          </cell>
          <cell r="J241">
            <v>0</v>
          </cell>
          <cell r="K241">
            <v>0</v>
          </cell>
        </row>
        <row r="242">
          <cell r="A242" t="str">
            <v>UAI50001</v>
          </cell>
          <cell r="B242" t="str">
            <v>철제여닫이문설치</v>
          </cell>
          <cell r="C242" t="str">
            <v>(외여닫이)</v>
          </cell>
          <cell r="D242" t="str">
            <v>개소</v>
          </cell>
          <cell r="E242">
            <v>1</v>
          </cell>
          <cell r="F242">
            <v>0</v>
          </cell>
          <cell r="G242">
            <v>21125</v>
          </cell>
          <cell r="H242">
            <v>0</v>
          </cell>
          <cell r="I242">
            <v>0</v>
          </cell>
          <cell r="J242">
            <v>21125</v>
          </cell>
          <cell r="K242">
            <v>0</v>
          </cell>
        </row>
        <row r="243">
          <cell r="A243" t="str">
            <v>UAI70018</v>
          </cell>
          <cell r="B243" t="str">
            <v>도아첵크달기</v>
          </cell>
          <cell r="C243" t="str">
            <v>(3호)</v>
          </cell>
          <cell r="D243" t="str">
            <v>개소</v>
          </cell>
          <cell r="E243">
            <v>1</v>
          </cell>
          <cell r="F243">
            <v>20000</v>
          </cell>
          <cell r="G243">
            <v>7062</v>
          </cell>
          <cell r="H243">
            <v>211</v>
          </cell>
          <cell r="I243">
            <v>20000</v>
          </cell>
          <cell r="J243">
            <v>7062</v>
          </cell>
          <cell r="K243">
            <v>211</v>
          </cell>
        </row>
        <row r="244">
          <cell r="B244" t="str">
            <v>소 계</v>
          </cell>
          <cell r="I244">
            <v>91803</v>
          </cell>
          <cell r="J244">
            <v>28187</v>
          </cell>
          <cell r="K244">
            <v>211</v>
          </cell>
          <cell r="L244">
            <v>120201</v>
          </cell>
        </row>
        <row r="246">
          <cell r="A246" t="str">
            <v>UAI51051</v>
          </cell>
          <cell r="B246" t="str">
            <v>9X16/SD</v>
          </cell>
          <cell r="C246" t="str">
            <v>(옥탑층,지붕층,밑틀유,체크,착색아연도)</v>
          </cell>
          <cell r="L246">
            <v>113694</v>
          </cell>
        </row>
        <row r="247">
          <cell r="A247" t="str">
            <v>MAG50161</v>
          </cell>
          <cell r="B247" t="str">
            <v>철제문틀(방청1회,납품도)</v>
          </cell>
          <cell r="C247" t="str">
            <v>100X45X1.6</v>
          </cell>
          <cell r="D247" t="str">
            <v>m</v>
          </cell>
          <cell r="E247">
            <v>4.96</v>
          </cell>
          <cell r="F247">
            <v>5208</v>
          </cell>
          <cell r="G247">
            <v>0</v>
          </cell>
          <cell r="H247">
            <v>0</v>
          </cell>
          <cell r="I247">
            <v>25831.599999999999</v>
          </cell>
          <cell r="J247">
            <v>0</v>
          </cell>
          <cell r="K247">
            <v>0</v>
          </cell>
        </row>
        <row r="248">
          <cell r="A248" t="str">
            <v>MAG50171</v>
          </cell>
          <cell r="B248" t="str">
            <v>착색아연도강판도아(납품도)</v>
          </cell>
          <cell r="C248" t="str">
            <v>T=0.6(피벗힌지포함,후레임제외)</v>
          </cell>
          <cell r="D248" t="str">
            <v>m2</v>
          </cell>
          <cell r="E248">
            <v>1.4151</v>
          </cell>
          <cell r="F248">
            <v>24850</v>
          </cell>
          <cell r="G248">
            <v>0</v>
          </cell>
          <cell r="H248">
            <v>0</v>
          </cell>
          <cell r="I248">
            <v>35165.199999999997</v>
          </cell>
          <cell r="J248">
            <v>0</v>
          </cell>
          <cell r="K248">
            <v>0</v>
          </cell>
        </row>
        <row r="249">
          <cell r="A249" t="str">
            <v>MAH70005</v>
          </cell>
          <cell r="B249" t="str">
            <v>도아로크(스텐)</v>
          </cell>
          <cell r="C249" t="str">
            <v>침실용</v>
          </cell>
          <cell r="D249" t="str">
            <v>조</v>
          </cell>
          <cell r="E249">
            <v>1</v>
          </cell>
          <cell r="F249">
            <v>4300</v>
          </cell>
          <cell r="G249">
            <v>0</v>
          </cell>
          <cell r="H249">
            <v>0</v>
          </cell>
          <cell r="I249">
            <v>4300</v>
          </cell>
          <cell r="J249">
            <v>0</v>
          </cell>
          <cell r="K249">
            <v>0</v>
          </cell>
        </row>
        <row r="250">
          <cell r="A250" t="str">
            <v>UAI50001</v>
          </cell>
          <cell r="B250" t="str">
            <v>철제여닫이문설치</v>
          </cell>
          <cell r="C250" t="str">
            <v>(외여닫이)</v>
          </cell>
          <cell r="D250" t="str">
            <v>개소</v>
          </cell>
          <cell r="E250">
            <v>1</v>
          </cell>
          <cell r="F250">
            <v>0</v>
          </cell>
          <cell r="G250">
            <v>21125</v>
          </cell>
          <cell r="H250">
            <v>0</v>
          </cell>
          <cell r="I250">
            <v>0</v>
          </cell>
          <cell r="J250">
            <v>21125</v>
          </cell>
          <cell r="K250">
            <v>0</v>
          </cell>
        </row>
        <row r="251">
          <cell r="A251" t="str">
            <v>UAI70018</v>
          </cell>
          <cell r="B251" t="str">
            <v>도아첵크달기</v>
          </cell>
          <cell r="C251" t="str">
            <v>(3호)</v>
          </cell>
          <cell r="D251" t="str">
            <v>개소</v>
          </cell>
          <cell r="E251">
            <v>1</v>
          </cell>
          <cell r="F251">
            <v>20000</v>
          </cell>
          <cell r="G251">
            <v>7062</v>
          </cell>
          <cell r="H251">
            <v>211</v>
          </cell>
          <cell r="I251">
            <v>20000</v>
          </cell>
          <cell r="J251">
            <v>7062</v>
          </cell>
          <cell r="K251">
            <v>211</v>
          </cell>
        </row>
        <row r="252">
          <cell r="B252" t="str">
            <v>소 계</v>
          </cell>
          <cell r="I252">
            <v>85296</v>
          </cell>
          <cell r="J252">
            <v>28187</v>
          </cell>
          <cell r="K252">
            <v>211</v>
          </cell>
          <cell r="L252">
            <v>113694</v>
          </cell>
        </row>
        <row r="254">
          <cell r="A254" t="str">
            <v>UAI51052</v>
          </cell>
          <cell r="B254" t="str">
            <v>7X16/SD</v>
          </cell>
          <cell r="C254" t="str">
            <v>(옥탑층,지붕층,밑틀유,체크,착색아연도)</v>
          </cell>
          <cell r="L254">
            <v>103709</v>
          </cell>
        </row>
        <row r="255">
          <cell r="A255" t="str">
            <v>MAG50161</v>
          </cell>
          <cell r="B255" t="str">
            <v>철제문틀(방청1회,납품도)</v>
          </cell>
          <cell r="C255" t="str">
            <v>100X45X1.6</v>
          </cell>
          <cell r="D255" t="str">
            <v>m</v>
          </cell>
          <cell r="E255">
            <v>4.5599999999999996</v>
          </cell>
          <cell r="F255">
            <v>5208</v>
          </cell>
          <cell r="G255">
            <v>0</v>
          </cell>
          <cell r="H255">
            <v>0</v>
          </cell>
          <cell r="I255">
            <v>23748.400000000001</v>
          </cell>
          <cell r="J255">
            <v>0</v>
          </cell>
          <cell r="K255">
            <v>0</v>
          </cell>
        </row>
        <row r="256">
          <cell r="A256" t="str">
            <v>MAG50171</v>
          </cell>
          <cell r="B256" t="str">
            <v>착색아연도강판도아(납품도)</v>
          </cell>
          <cell r="C256" t="str">
            <v>T=0.6(피벗힌지포함,후레임제외)</v>
          </cell>
          <cell r="D256" t="str">
            <v>m2</v>
          </cell>
          <cell r="E256">
            <v>1.0971</v>
          </cell>
          <cell r="F256">
            <v>24850</v>
          </cell>
          <cell r="G256">
            <v>0</v>
          </cell>
          <cell r="H256">
            <v>0</v>
          </cell>
          <cell r="I256">
            <v>27262.9</v>
          </cell>
          <cell r="J256">
            <v>0</v>
          </cell>
          <cell r="K256">
            <v>0</v>
          </cell>
        </row>
        <row r="257">
          <cell r="A257" t="str">
            <v>MAH70005</v>
          </cell>
          <cell r="B257" t="str">
            <v>도아로크(스텐)</v>
          </cell>
          <cell r="C257" t="str">
            <v>침실용</v>
          </cell>
          <cell r="D257" t="str">
            <v>조</v>
          </cell>
          <cell r="E257">
            <v>1</v>
          </cell>
          <cell r="F257">
            <v>4300</v>
          </cell>
          <cell r="G257">
            <v>0</v>
          </cell>
          <cell r="H257">
            <v>0</v>
          </cell>
          <cell r="I257">
            <v>4300</v>
          </cell>
          <cell r="J257">
            <v>0</v>
          </cell>
          <cell r="K257">
            <v>0</v>
          </cell>
        </row>
        <row r="258">
          <cell r="A258" t="str">
            <v>UAI50001</v>
          </cell>
          <cell r="B258" t="str">
            <v>철제여닫이문설치</v>
          </cell>
          <cell r="C258" t="str">
            <v>(외여닫이)</v>
          </cell>
          <cell r="D258" t="str">
            <v>개소</v>
          </cell>
          <cell r="E258">
            <v>1</v>
          </cell>
          <cell r="F258">
            <v>0</v>
          </cell>
          <cell r="G258">
            <v>21125</v>
          </cell>
          <cell r="H258">
            <v>0</v>
          </cell>
          <cell r="I258">
            <v>0</v>
          </cell>
          <cell r="J258">
            <v>21125</v>
          </cell>
          <cell r="K258">
            <v>0</v>
          </cell>
        </row>
        <row r="259">
          <cell r="A259" t="str">
            <v>UAI70018</v>
          </cell>
          <cell r="B259" t="str">
            <v>도아첵크달기</v>
          </cell>
          <cell r="C259" t="str">
            <v>(3호)</v>
          </cell>
          <cell r="D259" t="str">
            <v>개소</v>
          </cell>
          <cell r="E259">
            <v>1</v>
          </cell>
          <cell r="F259">
            <v>20000</v>
          </cell>
          <cell r="G259">
            <v>7062</v>
          </cell>
          <cell r="H259">
            <v>211</v>
          </cell>
          <cell r="I259">
            <v>20000</v>
          </cell>
          <cell r="J259">
            <v>7062</v>
          </cell>
          <cell r="K259">
            <v>211</v>
          </cell>
        </row>
        <row r="260">
          <cell r="B260" t="str">
            <v>소 계</v>
          </cell>
          <cell r="I260">
            <v>75311</v>
          </cell>
          <cell r="J260">
            <v>28187</v>
          </cell>
          <cell r="K260">
            <v>211</v>
          </cell>
          <cell r="L260">
            <v>103709</v>
          </cell>
        </row>
        <row r="262">
          <cell r="A262" t="str">
            <v>UAI51053</v>
          </cell>
          <cell r="B262" t="str">
            <v>7X20/SD</v>
          </cell>
          <cell r="C262" t="str">
            <v>(옥탑층,지붕층,밑틀유,체크,착색아연도)</v>
          </cell>
          <cell r="L262">
            <v>114734</v>
          </cell>
        </row>
        <row r="263">
          <cell r="A263" t="str">
            <v>MAG50161</v>
          </cell>
          <cell r="B263" t="str">
            <v>철제문틀(방청1회,납품도)</v>
          </cell>
          <cell r="C263" t="str">
            <v>100X45X1.6</v>
          </cell>
          <cell r="D263" t="str">
            <v>m</v>
          </cell>
          <cell r="E263">
            <v>5.36</v>
          </cell>
          <cell r="F263">
            <v>5208</v>
          </cell>
          <cell r="G263">
            <v>0</v>
          </cell>
          <cell r="H263">
            <v>0</v>
          </cell>
          <cell r="I263">
            <v>27914.799999999999</v>
          </cell>
          <cell r="J263">
            <v>0</v>
          </cell>
          <cell r="K263">
            <v>0</v>
          </cell>
        </row>
        <row r="264">
          <cell r="A264" t="str">
            <v>MAG50171</v>
          </cell>
          <cell r="B264" t="str">
            <v>착색아연도강판도아(납품도)</v>
          </cell>
          <cell r="C264" t="str">
            <v>T=0.6(피벗힌지포함,후레임제외)</v>
          </cell>
          <cell r="D264" t="str">
            <v>m2</v>
          </cell>
          <cell r="E264">
            <v>1.3731</v>
          </cell>
          <cell r="F264">
            <v>24850</v>
          </cell>
          <cell r="G264">
            <v>0</v>
          </cell>
          <cell r="H264">
            <v>0</v>
          </cell>
          <cell r="I264">
            <v>34121.5</v>
          </cell>
          <cell r="J264">
            <v>0</v>
          </cell>
          <cell r="K264">
            <v>0</v>
          </cell>
        </row>
        <row r="265">
          <cell r="A265" t="str">
            <v>MAH70005</v>
          </cell>
          <cell r="B265" t="str">
            <v>도아로크(스텐)</v>
          </cell>
          <cell r="C265" t="str">
            <v>침실용</v>
          </cell>
          <cell r="D265" t="str">
            <v>조</v>
          </cell>
          <cell r="E265">
            <v>1</v>
          </cell>
          <cell r="F265">
            <v>4300</v>
          </cell>
          <cell r="G265">
            <v>0</v>
          </cell>
          <cell r="H265">
            <v>0</v>
          </cell>
          <cell r="I265">
            <v>4300</v>
          </cell>
          <cell r="J265">
            <v>0</v>
          </cell>
          <cell r="K265">
            <v>0</v>
          </cell>
        </row>
        <row r="266">
          <cell r="A266" t="str">
            <v>UAI50001</v>
          </cell>
          <cell r="B266" t="str">
            <v>철제여닫이문설치</v>
          </cell>
          <cell r="C266" t="str">
            <v>(외여닫이)</v>
          </cell>
          <cell r="D266" t="str">
            <v>개소</v>
          </cell>
          <cell r="E266">
            <v>1</v>
          </cell>
          <cell r="F266">
            <v>0</v>
          </cell>
          <cell r="G266">
            <v>21125</v>
          </cell>
          <cell r="H266">
            <v>0</v>
          </cell>
          <cell r="I266">
            <v>0</v>
          </cell>
          <cell r="J266">
            <v>21125</v>
          </cell>
          <cell r="K266">
            <v>0</v>
          </cell>
        </row>
        <row r="267">
          <cell r="A267" t="str">
            <v>UAI70018</v>
          </cell>
          <cell r="B267" t="str">
            <v>도아첵크달기</v>
          </cell>
          <cell r="C267" t="str">
            <v>(3호)</v>
          </cell>
          <cell r="D267" t="str">
            <v>개소</v>
          </cell>
          <cell r="E267">
            <v>1</v>
          </cell>
          <cell r="F267">
            <v>20000</v>
          </cell>
          <cell r="G267">
            <v>7062</v>
          </cell>
          <cell r="H267">
            <v>211</v>
          </cell>
          <cell r="I267">
            <v>20000</v>
          </cell>
          <cell r="J267">
            <v>7062</v>
          </cell>
          <cell r="K267">
            <v>211</v>
          </cell>
        </row>
        <row r="268">
          <cell r="B268" t="str">
            <v>소 계</v>
          </cell>
          <cell r="I268">
            <v>86336</v>
          </cell>
          <cell r="J268">
            <v>28187</v>
          </cell>
          <cell r="K268">
            <v>211</v>
          </cell>
          <cell r="L268">
            <v>114734</v>
          </cell>
        </row>
        <row r="270">
          <cell r="A270" t="str">
            <v>UAI51055</v>
          </cell>
          <cell r="B270" t="str">
            <v>10X20/SD</v>
          </cell>
          <cell r="C270" t="str">
            <v>(옥탑층,EPS실,밑틀유,착색아연도)</v>
          </cell>
          <cell r="L270">
            <v>105421</v>
          </cell>
        </row>
        <row r="271">
          <cell r="A271" t="str">
            <v>MAG50161</v>
          </cell>
          <cell r="B271" t="str">
            <v>철제문틀(방청1회,납품도)</v>
          </cell>
          <cell r="C271" t="str">
            <v>100X45X1.6</v>
          </cell>
          <cell r="D271" t="str">
            <v>m</v>
          </cell>
          <cell r="E271">
            <v>5.96</v>
          </cell>
          <cell r="F271">
            <v>5208</v>
          </cell>
          <cell r="G271">
            <v>0</v>
          </cell>
          <cell r="H271">
            <v>0</v>
          </cell>
          <cell r="I271">
            <v>31039.599999999999</v>
          </cell>
          <cell r="J271">
            <v>0</v>
          </cell>
          <cell r="K271">
            <v>0</v>
          </cell>
        </row>
        <row r="272">
          <cell r="A272" t="str">
            <v>MAG50171</v>
          </cell>
          <cell r="B272" t="str">
            <v>착색아연도강판도아(납품도)</v>
          </cell>
          <cell r="C272" t="str">
            <v>T=0.6(피벗힌지포함,후레임제외)</v>
          </cell>
          <cell r="D272" t="str">
            <v>m2</v>
          </cell>
          <cell r="E272">
            <v>1.9701</v>
          </cell>
          <cell r="F272">
            <v>24850</v>
          </cell>
          <cell r="G272">
            <v>0</v>
          </cell>
          <cell r="H272">
            <v>0</v>
          </cell>
          <cell r="I272">
            <v>48956.9</v>
          </cell>
          <cell r="J272">
            <v>0</v>
          </cell>
          <cell r="K272">
            <v>0</v>
          </cell>
        </row>
        <row r="273">
          <cell r="A273" t="str">
            <v>MAH70005</v>
          </cell>
          <cell r="B273" t="str">
            <v>도아로크(스텐)</v>
          </cell>
          <cell r="C273" t="str">
            <v>침실용</v>
          </cell>
          <cell r="D273" t="str">
            <v>조</v>
          </cell>
          <cell r="E273">
            <v>1</v>
          </cell>
          <cell r="F273">
            <v>4300</v>
          </cell>
          <cell r="G273">
            <v>0</v>
          </cell>
          <cell r="H273">
            <v>0</v>
          </cell>
          <cell r="I273">
            <v>4300</v>
          </cell>
          <cell r="J273">
            <v>0</v>
          </cell>
          <cell r="K273">
            <v>0</v>
          </cell>
        </row>
        <row r="274">
          <cell r="A274" t="str">
            <v>UAI50001</v>
          </cell>
          <cell r="B274" t="str">
            <v>철제여닫이문설치</v>
          </cell>
          <cell r="C274" t="str">
            <v>(외여닫이)</v>
          </cell>
          <cell r="D274" t="str">
            <v>개소</v>
          </cell>
          <cell r="E274">
            <v>1</v>
          </cell>
          <cell r="F274">
            <v>0</v>
          </cell>
          <cell r="G274">
            <v>21125</v>
          </cell>
          <cell r="H274">
            <v>0</v>
          </cell>
          <cell r="I274">
            <v>0</v>
          </cell>
          <cell r="J274">
            <v>21125</v>
          </cell>
          <cell r="K274">
            <v>0</v>
          </cell>
        </row>
        <row r="275">
          <cell r="B275" t="str">
            <v>소 계</v>
          </cell>
          <cell r="I275">
            <v>84296</v>
          </cell>
          <cell r="J275">
            <v>21125</v>
          </cell>
          <cell r="K275">
            <v>0</v>
          </cell>
          <cell r="L275">
            <v>105421</v>
          </cell>
        </row>
        <row r="277">
          <cell r="A277" t="str">
            <v>UAI51056</v>
          </cell>
          <cell r="B277" t="str">
            <v>7X18/SD</v>
          </cell>
          <cell r="C277" t="str">
            <v>(옥탑층,EPS실,밑틀유,착색아연도)</v>
          </cell>
          <cell r="L277">
            <v>81948</v>
          </cell>
        </row>
        <row r="278">
          <cell r="A278" t="str">
            <v>MAG50161</v>
          </cell>
          <cell r="B278" t="str">
            <v>철제문틀(방청1회,납품도)</v>
          </cell>
          <cell r="C278" t="str">
            <v>100X45X1.6</v>
          </cell>
          <cell r="D278" t="str">
            <v>m</v>
          </cell>
          <cell r="E278">
            <v>4.96</v>
          </cell>
          <cell r="F278">
            <v>5208</v>
          </cell>
          <cell r="G278">
            <v>0</v>
          </cell>
          <cell r="H278">
            <v>0</v>
          </cell>
          <cell r="I278">
            <v>25831.599999999999</v>
          </cell>
          <cell r="J278">
            <v>0</v>
          </cell>
          <cell r="K278">
            <v>0</v>
          </cell>
        </row>
        <row r="279">
          <cell r="A279" t="str">
            <v>MAG50171</v>
          </cell>
          <cell r="B279" t="str">
            <v>착색아연도강판도아(납품도)</v>
          </cell>
          <cell r="C279" t="str">
            <v>T=0.6(피벗힌지포함,후레임제외)</v>
          </cell>
          <cell r="D279" t="str">
            <v>m2</v>
          </cell>
          <cell r="E279">
            <v>1.2351000000000001</v>
          </cell>
          <cell r="F279">
            <v>24850</v>
          </cell>
          <cell r="G279">
            <v>0</v>
          </cell>
          <cell r="H279">
            <v>0</v>
          </cell>
          <cell r="I279">
            <v>30692.2</v>
          </cell>
          <cell r="J279">
            <v>0</v>
          </cell>
          <cell r="K279">
            <v>0</v>
          </cell>
        </row>
        <row r="280">
          <cell r="A280" t="str">
            <v>MAH70005</v>
          </cell>
          <cell r="B280" t="str">
            <v>도아로크(스텐)</v>
          </cell>
          <cell r="C280" t="str">
            <v>침실용</v>
          </cell>
          <cell r="D280" t="str">
            <v>조</v>
          </cell>
          <cell r="E280">
            <v>1</v>
          </cell>
          <cell r="F280">
            <v>4300</v>
          </cell>
          <cell r="G280">
            <v>0</v>
          </cell>
          <cell r="H280">
            <v>0</v>
          </cell>
          <cell r="I280">
            <v>4300</v>
          </cell>
          <cell r="J280">
            <v>0</v>
          </cell>
          <cell r="K280">
            <v>0</v>
          </cell>
        </row>
        <row r="281">
          <cell r="A281" t="str">
            <v>UAI50001</v>
          </cell>
          <cell r="B281" t="str">
            <v>철제여닫이문설치</v>
          </cell>
          <cell r="C281" t="str">
            <v>(외여닫이)</v>
          </cell>
          <cell r="D281" t="str">
            <v>개소</v>
          </cell>
          <cell r="E281">
            <v>1</v>
          </cell>
          <cell r="F281">
            <v>0</v>
          </cell>
          <cell r="G281">
            <v>21125</v>
          </cell>
          <cell r="H281">
            <v>0</v>
          </cell>
          <cell r="I281">
            <v>0</v>
          </cell>
          <cell r="J281">
            <v>21125</v>
          </cell>
          <cell r="K281">
            <v>0</v>
          </cell>
        </row>
        <row r="282">
          <cell r="B282" t="str">
            <v>소 계</v>
          </cell>
          <cell r="I282">
            <v>60823</v>
          </cell>
          <cell r="J282">
            <v>21125</v>
          </cell>
          <cell r="K282">
            <v>0</v>
          </cell>
          <cell r="L282">
            <v>81948</v>
          </cell>
        </row>
        <row r="284">
          <cell r="A284" t="str">
            <v>UAI51057</v>
          </cell>
          <cell r="B284" t="str">
            <v>7X15/SD</v>
          </cell>
          <cell r="C284" t="str">
            <v>(옥탑층,EPS실,밑틀유,착색아연도)</v>
          </cell>
          <cell r="L284">
            <v>73680</v>
          </cell>
        </row>
        <row r="285">
          <cell r="A285" t="str">
            <v>MAG50161</v>
          </cell>
          <cell r="B285" t="str">
            <v>철제문틀(방청1회,납품도)</v>
          </cell>
          <cell r="C285" t="str">
            <v>100X45X1.6</v>
          </cell>
          <cell r="D285" t="str">
            <v>m</v>
          </cell>
          <cell r="E285">
            <v>4.3600000000000003</v>
          </cell>
          <cell r="F285">
            <v>5208</v>
          </cell>
          <cell r="G285">
            <v>0</v>
          </cell>
          <cell r="H285">
            <v>0</v>
          </cell>
          <cell r="I285">
            <v>22706.799999999999</v>
          </cell>
          <cell r="J285">
            <v>0</v>
          </cell>
          <cell r="K285">
            <v>0</v>
          </cell>
        </row>
        <row r="286">
          <cell r="A286" t="str">
            <v>MAG50171</v>
          </cell>
          <cell r="B286" t="str">
            <v>착색아연도강판도아(납품도)</v>
          </cell>
          <cell r="C286" t="str">
            <v>T=0.6(피벗힌지포함,후레임제외)</v>
          </cell>
          <cell r="D286" t="str">
            <v>m2</v>
          </cell>
          <cell r="E286">
            <v>1.0281</v>
          </cell>
          <cell r="F286">
            <v>24850</v>
          </cell>
          <cell r="G286">
            <v>0</v>
          </cell>
          <cell r="H286">
            <v>0</v>
          </cell>
          <cell r="I286">
            <v>25548.2</v>
          </cell>
          <cell r="J286">
            <v>0</v>
          </cell>
          <cell r="K286">
            <v>0</v>
          </cell>
        </row>
        <row r="287">
          <cell r="A287" t="str">
            <v>MAH70005</v>
          </cell>
          <cell r="B287" t="str">
            <v>도아로크(스텐)</v>
          </cell>
          <cell r="C287" t="str">
            <v>침실용</v>
          </cell>
          <cell r="D287" t="str">
            <v>조</v>
          </cell>
          <cell r="E287">
            <v>1</v>
          </cell>
          <cell r="F287">
            <v>4300</v>
          </cell>
          <cell r="G287">
            <v>0</v>
          </cell>
          <cell r="H287">
            <v>0</v>
          </cell>
          <cell r="I287">
            <v>4300</v>
          </cell>
          <cell r="J287">
            <v>0</v>
          </cell>
          <cell r="K287">
            <v>0</v>
          </cell>
        </row>
        <row r="288">
          <cell r="A288" t="str">
            <v>UAI50001</v>
          </cell>
          <cell r="B288" t="str">
            <v>철제여닫이문설치</v>
          </cell>
          <cell r="C288" t="str">
            <v>(외여닫이)</v>
          </cell>
          <cell r="D288" t="str">
            <v>개소</v>
          </cell>
          <cell r="E288">
            <v>1</v>
          </cell>
          <cell r="F288">
            <v>0</v>
          </cell>
          <cell r="G288">
            <v>21125</v>
          </cell>
          <cell r="H288">
            <v>0</v>
          </cell>
          <cell r="I288">
            <v>0</v>
          </cell>
          <cell r="J288">
            <v>21125</v>
          </cell>
          <cell r="K288">
            <v>0</v>
          </cell>
        </row>
        <row r="289">
          <cell r="B289" t="str">
            <v>소 계</v>
          </cell>
          <cell r="I289">
            <v>52555</v>
          </cell>
          <cell r="J289">
            <v>21125</v>
          </cell>
          <cell r="K289">
            <v>0</v>
          </cell>
          <cell r="L289">
            <v>73680</v>
          </cell>
        </row>
        <row r="291">
          <cell r="A291" t="str">
            <v>UAI51060</v>
          </cell>
          <cell r="B291" t="str">
            <v>7X12/SD</v>
          </cell>
          <cell r="C291" t="str">
            <v>(옥탑층,EPS실,밑틀유,착색아연도)</v>
          </cell>
          <cell r="L291">
            <v>65411</v>
          </cell>
        </row>
        <row r="292">
          <cell r="A292" t="str">
            <v>MAG50161</v>
          </cell>
          <cell r="B292" t="str">
            <v>철제문틀(방청1회,납품도)</v>
          </cell>
          <cell r="C292" t="str">
            <v>100X45X1.6</v>
          </cell>
          <cell r="D292" t="str">
            <v>m</v>
          </cell>
          <cell r="E292">
            <v>3.76</v>
          </cell>
          <cell r="F292">
            <v>5208</v>
          </cell>
          <cell r="G292">
            <v>0</v>
          </cell>
          <cell r="H292">
            <v>0</v>
          </cell>
          <cell r="I292">
            <v>19582</v>
          </cell>
          <cell r="J292">
            <v>0</v>
          </cell>
          <cell r="K292">
            <v>0</v>
          </cell>
        </row>
        <row r="293">
          <cell r="A293" t="str">
            <v>MAG50171</v>
          </cell>
          <cell r="B293" t="str">
            <v>착색아연도강판도아(납품도)</v>
          </cell>
          <cell r="C293" t="str">
            <v>T=0.6(피벗힌지포함,후레임제외)</v>
          </cell>
          <cell r="D293" t="str">
            <v>m2</v>
          </cell>
          <cell r="E293">
            <v>0.82110000000000005</v>
          </cell>
          <cell r="F293">
            <v>24850</v>
          </cell>
          <cell r="G293">
            <v>0</v>
          </cell>
          <cell r="H293">
            <v>0</v>
          </cell>
          <cell r="I293">
            <v>20404.3</v>
          </cell>
          <cell r="J293">
            <v>0</v>
          </cell>
          <cell r="K293">
            <v>0</v>
          </cell>
        </row>
        <row r="294">
          <cell r="A294" t="str">
            <v>MAH70005</v>
          </cell>
          <cell r="B294" t="str">
            <v>도아로크(스텐)</v>
          </cell>
          <cell r="C294" t="str">
            <v>침실용</v>
          </cell>
          <cell r="D294" t="str">
            <v>조</v>
          </cell>
          <cell r="E294">
            <v>1</v>
          </cell>
          <cell r="F294">
            <v>4300</v>
          </cell>
          <cell r="G294">
            <v>0</v>
          </cell>
          <cell r="H294">
            <v>0</v>
          </cell>
          <cell r="I294">
            <v>4300</v>
          </cell>
          <cell r="J294">
            <v>0</v>
          </cell>
          <cell r="K294">
            <v>0</v>
          </cell>
        </row>
        <row r="295">
          <cell r="A295" t="str">
            <v>UAI50001</v>
          </cell>
          <cell r="B295" t="str">
            <v>철제여닫이문설치</v>
          </cell>
          <cell r="C295" t="str">
            <v>(외여닫이)</v>
          </cell>
          <cell r="D295" t="str">
            <v>개소</v>
          </cell>
          <cell r="E295">
            <v>1</v>
          </cell>
          <cell r="F295">
            <v>0</v>
          </cell>
          <cell r="G295">
            <v>21125</v>
          </cell>
          <cell r="H295">
            <v>0</v>
          </cell>
          <cell r="I295">
            <v>0</v>
          </cell>
          <cell r="J295">
            <v>21125</v>
          </cell>
          <cell r="K295">
            <v>0</v>
          </cell>
        </row>
        <row r="296">
          <cell r="B296" t="str">
            <v>소 계</v>
          </cell>
          <cell r="I296">
            <v>44286</v>
          </cell>
          <cell r="J296">
            <v>21125</v>
          </cell>
          <cell r="K296">
            <v>0</v>
          </cell>
          <cell r="L296">
            <v>65411</v>
          </cell>
        </row>
        <row r="298">
          <cell r="A298" t="str">
            <v>UAI51065</v>
          </cell>
          <cell r="B298" t="str">
            <v>9X7/SD</v>
          </cell>
          <cell r="C298" t="str">
            <v>(PD점검구,지붕층,밑틀유,착색아연도)</v>
          </cell>
          <cell r="L298">
            <v>57142</v>
          </cell>
        </row>
        <row r="299">
          <cell r="A299" t="str">
            <v>MAG50161</v>
          </cell>
          <cell r="B299" t="str">
            <v>철제문틀(방청1회,납품도)</v>
          </cell>
          <cell r="C299" t="str">
            <v>100X45X1.6</v>
          </cell>
          <cell r="D299" t="str">
            <v>m</v>
          </cell>
          <cell r="E299">
            <v>3.16</v>
          </cell>
          <cell r="F299">
            <v>5208</v>
          </cell>
          <cell r="G299">
            <v>0</v>
          </cell>
          <cell r="H299">
            <v>0</v>
          </cell>
          <cell r="I299">
            <v>16457.2</v>
          </cell>
          <cell r="J299">
            <v>0</v>
          </cell>
          <cell r="K299">
            <v>0</v>
          </cell>
        </row>
        <row r="300">
          <cell r="A300" t="str">
            <v>MAG50171</v>
          </cell>
          <cell r="B300" t="str">
            <v>착색아연도강판도아(납품도)</v>
          </cell>
          <cell r="C300" t="str">
            <v>T=0.6(피벗힌지포함,후레임제외)</v>
          </cell>
          <cell r="D300" t="str">
            <v>m2</v>
          </cell>
          <cell r="E300">
            <v>0.61409999999999998</v>
          </cell>
          <cell r="F300">
            <v>24850</v>
          </cell>
          <cell r="G300">
            <v>0</v>
          </cell>
          <cell r="H300">
            <v>0</v>
          </cell>
          <cell r="I300">
            <v>15260.3</v>
          </cell>
          <cell r="J300">
            <v>0</v>
          </cell>
          <cell r="K300">
            <v>0</v>
          </cell>
        </row>
        <row r="301">
          <cell r="A301" t="str">
            <v>MAH70005</v>
          </cell>
          <cell r="B301" t="str">
            <v>도아로크(스텐)</v>
          </cell>
          <cell r="C301" t="str">
            <v>침실용</v>
          </cell>
          <cell r="D301" t="str">
            <v>조</v>
          </cell>
          <cell r="E301">
            <v>1</v>
          </cell>
          <cell r="F301">
            <v>4300</v>
          </cell>
          <cell r="G301">
            <v>0</v>
          </cell>
          <cell r="H301">
            <v>0</v>
          </cell>
          <cell r="I301">
            <v>4300</v>
          </cell>
          <cell r="J301">
            <v>0</v>
          </cell>
          <cell r="K301">
            <v>0</v>
          </cell>
        </row>
        <row r="302">
          <cell r="A302" t="str">
            <v>UAI50001</v>
          </cell>
          <cell r="B302" t="str">
            <v>철제여닫이문설치</v>
          </cell>
          <cell r="C302" t="str">
            <v>(외여닫이)</v>
          </cell>
          <cell r="D302" t="str">
            <v>개소</v>
          </cell>
          <cell r="E302">
            <v>1</v>
          </cell>
          <cell r="F302">
            <v>0</v>
          </cell>
          <cell r="G302">
            <v>21125</v>
          </cell>
          <cell r="H302">
            <v>0</v>
          </cell>
          <cell r="I302">
            <v>0</v>
          </cell>
          <cell r="J302">
            <v>21125</v>
          </cell>
          <cell r="K302">
            <v>0</v>
          </cell>
        </row>
        <row r="303">
          <cell r="B303" t="str">
            <v>소 계</v>
          </cell>
          <cell r="I303">
            <v>36017</v>
          </cell>
          <cell r="J303">
            <v>21125</v>
          </cell>
          <cell r="K303">
            <v>0</v>
          </cell>
          <cell r="L303">
            <v>57142</v>
          </cell>
        </row>
        <row r="305">
          <cell r="A305" t="str">
            <v>UAI51066</v>
          </cell>
          <cell r="B305" t="str">
            <v>7X9/SD</v>
          </cell>
          <cell r="C305" t="str">
            <v>(PD점검구,지붕층,착색아연도)</v>
          </cell>
          <cell r="L305">
            <v>57142</v>
          </cell>
        </row>
        <row r="306">
          <cell r="A306" t="str">
            <v>MAG50161</v>
          </cell>
          <cell r="B306" t="str">
            <v>철제문틀(방청1회,납품도)</v>
          </cell>
          <cell r="C306" t="str">
            <v>100X45X1.6</v>
          </cell>
          <cell r="D306" t="str">
            <v>m</v>
          </cell>
          <cell r="E306">
            <v>3.16</v>
          </cell>
          <cell r="F306">
            <v>5208</v>
          </cell>
          <cell r="G306">
            <v>0</v>
          </cell>
          <cell r="H306">
            <v>0</v>
          </cell>
          <cell r="I306">
            <v>16457.2</v>
          </cell>
          <cell r="J306">
            <v>0</v>
          </cell>
          <cell r="K306">
            <v>0</v>
          </cell>
        </row>
        <row r="307">
          <cell r="A307" t="str">
            <v>MAG50171</v>
          </cell>
          <cell r="B307" t="str">
            <v>착색아연도강판도아(납품도)</v>
          </cell>
          <cell r="C307" t="str">
            <v>T=0.6(피벗힌지포함,후레임제외)</v>
          </cell>
          <cell r="D307" t="str">
            <v>m2</v>
          </cell>
          <cell r="E307">
            <v>0.61409999999999998</v>
          </cell>
          <cell r="F307">
            <v>24850</v>
          </cell>
          <cell r="G307">
            <v>0</v>
          </cell>
          <cell r="H307">
            <v>0</v>
          </cell>
          <cell r="I307">
            <v>15260.3</v>
          </cell>
          <cell r="J307">
            <v>0</v>
          </cell>
          <cell r="K307">
            <v>0</v>
          </cell>
        </row>
        <row r="308">
          <cell r="A308" t="str">
            <v>MAH70005</v>
          </cell>
          <cell r="B308" t="str">
            <v>도아로크(스텐)</v>
          </cell>
          <cell r="C308" t="str">
            <v>침실용</v>
          </cell>
          <cell r="D308" t="str">
            <v>조</v>
          </cell>
          <cell r="E308">
            <v>1</v>
          </cell>
          <cell r="F308">
            <v>4300</v>
          </cell>
          <cell r="G308">
            <v>0</v>
          </cell>
          <cell r="H308">
            <v>0</v>
          </cell>
          <cell r="I308">
            <v>4300</v>
          </cell>
          <cell r="J308">
            <v>0</v>
          </cell>
          <cell r="K308">
            <v>0</v>
          </cell>
        </row>
        <row r="309">
          <cell r="A309" t="str">
            <v>UAI50001</v>
          </cell>
          <cell r="B309" t="str">
            <v>철제여닫이문설치</v>
          </cell>
          <cell r="C309" t="str">
            <v>(외여닫이)</v>
          </cell>
          <cell r="D309" t="str">
            <v>개소</v>
          </cell>
          <cell r="E309">
            <v>1</v>
          </cell>
          <cell r="F309">
            <v>0</v>
          </cell>
          <cell r="G309">
            <v>21125</v>
          </cell>
          <cell r="H309">
            <v>0</v>
          </cell>
          <cell r="I309">
            <v>0</v>
          </cell>
          <cell r="J309">
            <v>21125</v>
          </cell>
          <cell r="K309">
            <v>0</v>
          </cell>
        </row>
        <row r="310">
          <cell r="B310" t="str">
            <v>소 계</v>
          </cell>
          <cell r="I310">
            <v>36017</v>
          </cell>
          <cell r="J310">
            <v>21125</v>
          </cell>
          <cell r="K310">
            <v>0</v>
          </cell>
          <cell r="L310">
            <v>57142</v>
          </cell>
        </row>
        <row r="312">
          <cell r="A312" t="str">
            <v>UAI51067</v>
          </cell>
          <cell r="B312" t="str">
            <v>7X9/SD</v>
          </cell>
          <cell r="C312" t="str">
            <v>(PD점검구,지붕층,착색아연도)</v>
          </cell>
          <cell r="L312">
            <v>57142</v>
          </cell>
        </row>
        <row r="313">
          <cell r="A313" t="str">
            <v>MAG50161</v>
          </cell>
          <cell r="B313" t="str">
            <v>철제문틀(방청1회,납품도)</v>
          </cell>
          <cell r="C313" t="str">
            <v>100X45X1.6</v>
          </cell>
          <cell r="D313" t="str">
            <v>m</v>
          </cell>
          <cell r="E313">
            <v>3.16</v>
          </cell>
          <cell r="F313">
            <v>5208</v>
          </cell>
          <cell r="G313">
            <v>0</v>
          </cell>
          <cell r="H313">
            <v>0</v>
          </cell>
          <cell r="I313">
            <v>16457.2</v>
          </cell>
          <cell r="J313">
            <v>0</v>
          </cell>
          <cell r="K313">
            <v>0</v>
          </cell>
        </row>
        <row r="314">
          <cell r="A314" t="str">
            <v>MAG50171</v>
          </cell>
          <cell r="B314" t="str">
            <v>착색아연도강판도아(납품도)</v>
          </cell>
          <cell r="C314" t="str">
            <v>T=0.6(피벗힌지포함,후레임제외)</v>
          </cell>
          <cell r="D314" t="str">
            <v>m2</v>
          </cell>
          <cell r="E314">
            <v>0.61409999999999998</v>
          </cell>
          <cell r="F314">
            <v>24850</v>
          </cell>
          <cell r="G314">
            <v>0</v>
          </cell>
          <cell r="H314">
            <v>0</v>
          </cell>
          <cell r="I314">
            <v>15260.3</v>
          </cell>
          <cell r="J314">
            <v>0</v>
          </cell>
          <cell r="K314">
            <v>0</v>
          </cell>
        </row>
        <row r="315">
          <cell r="A315" t="str">
            <v>MAH70005</v>
          </cell>
          <cell r="B315" t="str">
            <v>도아로크(스텐)</v>
          </cell>
          <cell r="C315" t="str">
            <v>침실용</v>
          </cell>
          <cell r="D315" t="str">
            <v>조</v>
          </cell>
          <cell r="E315">
            <v>1</v>
          </cell>
          <cell r="F315">
            <v>4300</v>
          </cell>
          <cell r="G315">
            <v>0</v>
          </cell>
          <cell r="H315">
            <v>0</v>
          </cell>
          <cell r="I315">
            <v>4300</v>
          </cell>
          <cell r="J315">
            <v>0</v>
          </cell>
          <cell r="K315">
            <v>0</v>
          </cell>
        </row>
        <row r="316">
          <cell r="A316" t="str">
            <v>UAI50001</v>
          </cell>
          <cell r="B316" t="str">
            <v>철제여닫이문설치</v>
          </cell>
          <cell r="C316" t="str">
            <v>(외여닫이)</v>
          </cell>
          <cell r="D316" t="str">
            <v>개소</v>
          </cell>
          <cell r="E316">
            <v>1</v>
          </cell>
          <cell r="F316">
            <v>0</v>
          </cell>
          <cell r="G316">
            <v>21125</v>
          </cell>
          <cell r="H316">
            <v>0</v>
          </cell>
          <cell r="I316">
            <v>0</v>
          </cell>
          <cell r="J316">
            <v>21125</v>
          </cell>
          <cell r="K316">
            <v>0</v>
          </cell>
        </row>
        <row r="317">
          <cell r="B317" t="str">
            <v>소 계</v>
          </cell>
          <cell r="I317">
            <v>36017</v>
          </cell>
          <cell r="J317">
            <v>21125</v>
          </cell>
          <cell r="K317">
            <v>0</v>
          </cell>
          <cell r="L317">
            <v>57142</v>
          </cell>
        </row>
        <row r="319">
          <cell r="A319" t="str">
            <v>UAI51210</v>
          </cell>
          <cell r="B319" t="str">
            <v>26X23.5/SD(방화용도어클로우저)</v>
          </cell>
          <cell r="C319" t="str">
            <v>(계단실,밑틀없음,착색아연도)</v>
          </cell>
          <cell r="L319">
            <v>314054</v>
          </cell>
        </row>
        <row r="320">
          <cell r="A320" t="str">
            <v>MAG50161</v>
          </cell>
          <cell r="B320" t="str">
            <v>철제문틀(방청1회,납품도)</v>
          </cell>
          <cell r="C320" t="str">
            <v>100X45X1.6</v>
          </cell>
          <cell r="D320" t="str">
            <v>m</v>
          </cell>
          <cell r="E320">
            <v>7.25</v>
          </cell>
          <cell r="F320">
            <v>5208</v>
          </cell>
          <cell r="G320">
            <v>0</v>
          </cell>
          <cell r="H320">
            <v>0</v>
          </cell>
          <cell r="I320">
            <v>37758</v>
          </cell>
          <cell r="J320">
            <v>0</v>
          </cell>
          <cell r="K320">
            <v>0</v>
          </cell>
        </row>
        <row r="321">
          <cell r="A321" t="str">
            <v>MAG50171</v>
          </cell>
          <cell r="B321" t="str">
            <v>착색아연도강판도아(납품도)</v>
          </cell>
          <cell r="C321" t="str">
            <v>T=0.6(피벗힌지포함,후레임제외)</v>
          </cell>
          <cell r="D321" t="str">
            <v>m2</v>
          </cell>
          <cell r="E321">
            <v>6.0347</v>
          </cell>
          <cell r="F321">
            <v>24850</v>
          </cell>
          <cell r="G321">
            <v>0</v>
          </cell>
          <cell r="H321">
            <v>0</v>
          </cell>
          <cell r="I321">
            <v>149962.20000000001</v>
          </cell>
          <cell r="J321">
            <v>0</v>
          </cell>
          <cell r="K321">
            <v>0</v>
          </cell>
        </row>
        <row r="322">
          <cell r="A322" t="str">
            <v>MAH70015</v>
          </cell>
          <cell r="B322" t="str">
            <v>도아로크(스텐)</v>
          </cell>
          <cell r="C322" t="str">
            <v>통로용(록없음)</v>
          </cell>
          <cell r="D322" t="str">
            <v>조</v>
          </cell>
          <cell r="E322">
            <v>1</v>
          </cell>
          <cell r="F322">
            <v>4100</v>
          </cell>
          <cell r="G322">
            <v>0</v>
          </cell>
          <cell r="H322">
            <v>0</v>
          </cell>
          <cell r="I322">
            <v>4100</v>
          </cell>
          <cell r="J322">
            <v>0</v>
          </cell>
          <cell r="K322">
            <v>0</v>
          </cell>
        </row>
        <row r="323">
          <cell r="A323" t="str">
            <v>UAI50002</v>
          </cell>
          <cell r="B323" t="str">
            <v>철제여닫이문설치</v>
          </cell>
          <cell r="C323" t="str">
            <v>(양여닫이)</v>
          </cell>
          <cell r="D323" t="str">
            <v>개소</v>
          </cell>
          <cell r="E323">
            <v>1</v>
          </cell>
          <cell r="F323">
            <v>0</v>
          </cell>
          <cell r="G323">
            <v>31688</v>
          </cell>
          <cell r="H323">
            <v>0</v>
          </cell>
          <cell r="I323">
            <v>0</v>
          </cell>
          <cell r="J323">
            <v>31688</v>
          </cell>
          <cell r="K323">
            <v>0</v>
          </cell>
        </row>
        <row r="324">
          <cell r="A324" t="str">
            <v>UAI70021</v>
          </cell>
          <cell r="B324" t="str">
            <v>도어체크달기</v>
          </cell>
          <cell r="C324" t="str">
            <v>(방화문용, 3호)</v>
          </cell>
          <cell r="D324" t="str">
            <v>개소</v>
          </cell>
          <cell r="E324">
            <v>2</v>
          </cell>
          <cell r="F324">
            <v>38000</v>
          </cell>
          <cell r="G324">
            <v>7062</v>
          </cell>
          <cell r="H324">
            <v>211</v>
          </cell>
          <cell r="I324">
            <v>76000</v>
          </cell>
          <cell r="J324">
            <v>14124</v>
          </cell>
          <cell r="K324">
            <v>422</v>
          </cell>
        </row>
        <row r="325">
          <cell r="B325" t="str">
            <v>소 계</v>
          </cell>
          <cell r="I325">
            <v>267820</v>
          </cell>
          <cell r="J325">
            <v>45812</v>
          </cell>
          <cell r="K325">
            <v>422</v>
          </cell>
          <cell r="L325">
            <v>314054</v>
          </cell>
        </row>
        <row r="327">
          <cell r="A327" t="str">
            <v>UAI51211</v>
          </cell>
          <cell r="B327" t="str">
            <v>26X24.5/SD(방화용도어클로우저)</v>
          </cell>
          <cell r="C327" t="str">
            <v>(계단실,밑틀없음,착색아연도)</v>
          </cell>
          <cell r="L327">
            <v>321532</v>
          </cell>
        </row>
        <row r="328">
          <cell r="A328" t="str">
            <v>MAG50161</v>
          </cell>
          <cell r="B328" t="str">
            <v>철제문틀(방청1회,납품도)</v>
          </cell>
          <cell r="C328" t="str">
            <v>100X45X1.6</v>
          </cell>
          <cell r="D328" t="str">
            <v>m</v>
          </cell>
          <cell r="E328">
            <v>7.45</v>
          </cell>
          <cell r="F328">
            <v>5208</v>
          </cell>
          <cell r="G328">
            <v>0</v>
          </cell>
          <cell r="H328">
            <v>0</v>
          </cell>
          <cell r="I328">
            <v>38799.599999999999</v>
          </cell>
          <cell r="J328">
            <v>0</v>
          </cell>
          <cell r="K328">
            <v>0</v>
          </cell>
        </row>
        <row r="329">
          <cell r="A329" t="str">
            <v>MAG50171</v>
          </cell>
          <cell r="B329" t="str">
            <v>착색아연도강판도아(납품도)</v>
          </cell>
          <cell r="C329" t="str">
            <v>T=0.6(피벗힌지포함,후레임제외)</v>
          </cell>
          <cell r="D329" t="str">
            <v>m2</v>
          </cell>
          <cell r="E329">
            <v>6.2937000000000003</v>
          </cell>
          <cell r="F329">
            <v>24850</v>
          </cell>
          <cell r="G329">
            <v>0</v>
          </cell>
          <cell r="H329">
            <v>0</v>
          </cell>
          <cell r="I329">
            <v>156398.39999999999</v>
          </cell>
          <cell r="J329">
            <v>0</v>
          </cell>
          <cell r="K329">
            <v>0</v>
          </cell>
        </row>
        <row r="330">
          <cell r="A330" t="str">
            <v>MAH70015</v>
          </cell>
          <cell r="B330" t="str">
            <v>도아로크(스텐)</v>
          </cell>
          <cell r="C330" t="str">
            <v>통로용(록없음)</v>
          </cell>
          <cell r="D330" t="str">
            <v>조</v>
          </cell>
          <cell r="E330">
            <v>1</v>
          </cell>
          <cell r="F330">
            <v>4100</v>
          </cell>
          <cell r="G330">
            <v>0</v>
          </cell>
          <cell r="H330">
            <v>0</v>
          </cell>
          <cell r="I330">
            <v>4100</v>
          </cell>
          <cell r="J330">
            <v>0</v>
          </cell>
          <cell r="K330">
            <v>0</v>
          </cell>
        </row>
        <row r="331">
          <cell r="A331" t="str">
            <v>UAI50002</v>
          </cell>
          <cell r="B331" t="str">
            <v>철제여닫이문설치</v>
          </cell>
          <cell r="C331" t="str">
            <v>(양여닫이)</v>
          </cell>
          <cell r="D331" t="str">
            <v>개소</v>
          </cell>
          <cell r="E331">
            <v>1</v>
          </cell>
          <cell r="F331">
            <v>0</v>
          </cell>
          <cell r="G331">
            <v>31688</v>
          </cell>
          <cell r="H331">
            <v>0</v>
          </cell>
          <cell r="I331">
            <v>0</v>
          </cell>
          <cell r="J331">
            <v>31688</v>
          </cell>
          <cell r="K331">
            <v>0</v>
          </cell>
        </row>
        <row r="332">
          <cell r="A332" t="str">
            <v>UAI70021</v>
          </cell>
          <cell r="B332" t="str">
            <v>도어체크달기</v>
          </cell>
          <cell r="C332" t="str">
            <v>(방화문용, 3호)</v>
          </cell>
          <cell r="D332" t="str">
            <v>개소</v>
          </cell>
          <cell r="E332">
            <v>2</v>
          </cell>
          <cell r="F332">
            <v>38000</v>
          </cell>
          <cell r="G332">
            <v>7062</v>
          </cell>
          <cell r="H332">
            <v>211</v>
          </cell>
          <cell r="I332">
            <v>76000</v>
          </cell>
          <cell r="J332">
            <v>14124</v>
          </cell>
          <cell r="K332">
            <v>422</v>
          </cell>
        </row>
        <row r="333">
          <cell r="B333" t="str">
            <v>소 계</v>
          </cell>
          <cell r="I333">
            <v>275298</v>
          </cell>
          <cell r="J333">
            <v>45812</v>
          </cell>
          <cell r="K333">
            <v>422</v>
          </cell>
          <cell r="L333">
            <v>321532</v>
          </cell>
        </row>
        <row r="335">
          <cell r="A335" t="str">
            <v>UAI51212</v>
          </cell>
          <cell r="B335" t="str">
            <v>31.5X23.5/SD(방화용도어클로우저)</v>
          </cell>
          <cell r="C335" t="str">
            <v>(계단실,밑틀없음,착색아연도)</v>
          </cell>
          <cell r="L335">
            <v>348763</v>
          </cell>
        </row>
        <row r="336">
          <cell r="A336" t="str">
            <v>MAG50161</v>
          </cell>
          <cell r="B336" t="str">
            <v>철제문틀(방청1회,납품도)</v>
          </cell>
          <cell r="C336" t="str">
            <v>100X45X1.6</v>
          </cell>
          <cell r="D336" t="str">
            <v>m</v>
          </cell>
          <cell r="E336">
            <v>7.8</v>
          </cell>
          <cell r="F336">
            <v>5208</v>
          </cell>
          <cell r="G336">
            <v>0</v>
          </cell>
          <cell r="H336">
            <v>0</v>
          </cell>
          <cell r="I336">
            <v>40622.400000000001</v>
          </cell>
          <cell r="J336">
            <v>0</v>
          </cell>
          <cell r="K336">
            <v>0</v>
          </cell>
        </row>
        <row r="337">
          <cell r="A337" t="str">
            <v>MAG50171</v>
          </cell>
          <cell r="B337" t="str">
            <v>착색아연도강판도아(납품도)</v>
          </cell>
          <cell r="C337" t="str">
            <v>T=0.6(피벗힌지포함,후레임제외)</v>
          </cell>
          <cell r="D337" t="str">
            <v>m2</v>
          </cell>
          <cell r="E337">
            <v>7.3162000000000003</v>
          </cell>
          <cell r="F337">
            <v>24850</v>
          </cell>
          <cell r="G337">
            <v>0</v>
          </cell>
          <cell r="H337">
            <v>0</v>
          </cell>
          <cell r="I337">
            <v>181807.5</v>
          </cell>
          <cell r="J337">
            <v>0</v>
          </cell>
          <cell r="K337">
            <v>0</v>
          </cell>
        </row>
        <row r="338">
          <cell r="A338" t="str">
            <v>MAH70015</v>
          </cell>
          <cell r="B338" t="str">
            <v>도아로크(스텐)</v>
          </cell>
          <cell r="C338" t="str">
            <v>통로용(록없음)</v>
          </cell>
          <cell r="D338" t="str">
            <v>조</v>
          </cell>
          <cell r="E338">
            <v>1</v>
          </cell>
          <cell r="F338">
            <v>4100</v>
          </cell>
          <cell r="G338">
            <v>0</v>
          </cell>
          <cell r="H338">
            <v>0</v>
          </cell>
          <cell r="I338">
            <v>4100</v>
          </cell>
          <cell r="J338">
            <v>0</v>
          </cell>
          <cell r="K338">
            <v>0</v>
          </cell>
        </row>
        <row r="339">
          <cell r="A339" t="str">
            <v>UAI50002</v>
          </cell>
          <cell r="B339" t="str">
            <v>철제여닫이문설치</v>
          </cell>
          <cell r="C339" t="str">
            <v>(양여닫이)</v>
          </cell>
          <cell r="D339" t="str">
            <v>개소</v>
          </cell>
          <cell r="E339">
            <v>1</v>
          </cell>
          <cell r="F339">
            <v>0</v>
          </cell>
          <cell r="G339">
            <v>31688</v>
          </cell>
          <cell r="H339">
            <v>0</v>
          </cell>
          <cell r="I339">
            <v>0</v>
          </cell>
          <cell r="J339">
            <v>31688</v>
          </cell>
          <cell r="K339">
            <v>0</v>
          </cell>
        </row>
        <row r="340">
          <cell r="A340" t="str">
            <v>UAI70021</v>
          </cell>
          <cell r="B340" t="str">
            <v>도어체크달기</v>
          </cell>
          <cell r="C340" t="str">
            <v>(방화문용, 3호)</v>
          </cell>
          <cell r="D340" t="str">
            <v>개소</v>
          </cell>
          <cell r="E340">
            <v>2</v>
          </cell>
          <cell r="F340">
            <v>38000</v>
          </cell>
          <cell r="G340">
            <v>7062</v>
          </cell>
          <cell r="H340">
            <v>211</v>
          </cell>
          <cell r="I340">
            <v>76000</v>
          </cell>
          <cell r="J340">
            <v>14124</v>
          </cell>
          <cell r="K340">
            <v>422</v>
          </cell>
        </row>
        <row r="341">
          <cell r="B341" t="str">
            <v>소 계</v>
          </cell>
          <cell r="I341">
            <v>302529</v>
          </cell>
          <cell r="J341">
            <v>45812</v>
          </cell>
          <cell r="K341">
            <v>422</v>
          </cell>
          <cell r="L341">
            <v>348763</v>
          </cell>
        </row>
        <row r="343">
          <cell r="A343" t="str">
            <v>UAI51213</v>
          </cell>
          <cell r="B343" t="str">
            <v>31.5X24.5/SD(방화용도어클로우저)</v>
          </cell>
          <cell r="C343" t="str">
            <v>(계단실,밑틀없음,착색아연도)</v>
          </cell>
          <cell r="L343">
            <v>357608</v>
          </cell>
        </row>
        <row r="344">
          <cell r="A344" t="str">
            <v>MAG50161</v>
          </cell>
          <cell r="B344" t="str">
            <v>철제문틀(방청1회,납품도)</v>
          </cell>
          <cell r="C344" t="str">
            <v>100X45X1.6</v>
          </cell>
          <cell r="D344" t="str">
            <v>m</v>
          </cell>
          <cell r="E344">
            <v>8</v>
          </cell>
          <cell r="F344">
            <v>5208</v>
          </cell>
          <cell r="G344">
            <v>0</v>
          </cell>
          <cell r="H344">
            <v>0</v>
          </cell>
          <cell r="I344">
            <v>41664</v>
          </cell>
          <cell r="J344">
            <v>0</v>
          </cell>
          <cell r="K344">
            <v>0</v>
          </cell>
        </row>
        <row r="345">
          <cell r="A345" t="str">
            <v>MAG50171</v>
          </cell>
          <cell r="B345" t="str">
            <v>착색아연도강판도아(납품도)</v>
          </cell>
          <cell r="C345" t="str">
            <v>T=0.6(피벗힌지포함,후레임제외)</v>
          </cell>
          <cell r="D345" t="str">
            <v>m2</v>
          </cell>
          <cell r="E345">
            <v>7.6302000000000003</v>
          </cell>
          <cell r="F345">
            <v>24850</v>
          </cell>
          <cell r="G345">
            <v>0</v>
          </cell>
          <cell r="H345">
            <v>0</v>
          </cell>
          <cell r="I345">
            <v>189610.4</v>
          </cell>
          <cell r="J345">
            <v>0</v>
          </cell>
          <cell r="K345">
            <v>0</v>
          </cell>
        </row>
        <row r="346">
          <cell r="A346" t="str">
            <v>MAH70015</v>
          </cell>
          <cell r="B346" t="str">
            <v>도아로크(스텐)</v>
          </cell>
          <cell r="C346" t="str">
            <v>통로용(록없음)</v>
          </cell>
          <cell r="D346" t="str">
            <v>조</v>
          </cell>
          <cell r="E346">
            <v>1</v>
          </cell>
          <cell r="F346">
            <v>4100</v>
          </cell>
          <cell r="G346">
            <v>0</v>
          </cell>
          <cell r="H346">
            <v>0</v>
          </cell>
          <cell r="I346">
            <v>4100</v>
          </cell>
          <cell r="J346">
            <v>0</v>
          </cell>
          <cell r="K346">
            <v>0</v>
          </cell>
        </row>
        <row r="347">
          <cell r="A347" t="str">
            <v>UAI50002</v>
          </cell>
          <cell r="B347" t="str">
            <v>철제여닫이문설치</v>
          </cell>
          <cell r="C347" t="str">
            <v>(양여닫이)</v>
          </cell>
          <cell r="D347" t="str">
            <v>개소</v>
          </cell>
          <cell r="E347">
            <v>1</v>
          </cell>
          <cell r="F347">
            <v>0</v>
          </cell>
          <cell r="G347">
            <v>31688</v>
          </cell>
          <cell r="H347">
            <v>0</v>
          </cell>
          <cell r="I347">
            <v>0</v>
          </cell>
          <cell r="J347">
            <v>31688</v>
          </cell>
          <cell r="K347">
            <v>0</v>
          </cell>
        </row>
        <row r="348">
          <cell r="A348" t="str">
            <v>UAI70021</v>
          </cell>
          <cell r="B348" t="str">
            <v>도어체크달기</v>
          </cell>
          <cell r="C348" t="str">
            <v>(방화문용, 3호)</v>
          </cell>
          <cell r="D348" t="str">
            <v>개소</v>
          </cell>
          <cell r="E348">
            <v>2</v>
          </cell>
          <cell r="F348">
            <v>38000</v>
          </cell>
          <cell r="G348">
            <v>7062</v>
          </cell>
          <cell r="H348">
            <v>211</v>
          </cell>
          <cell r="I348">
            <v>76000</v>
          </cell>
          <cell r="J348">
            <v>14124</v>
          </cell>
          <cell r="K348">
            <v>422</v>
          </cell>
        </row>
        <row r="349">
          <cell r="B349" t="str">
            <v>소 계</v>
          </cell>
          <cell r="I349">
            <v>311374</v>
          </cell>
          <cell r="J349">
            <v>45812</v>
          </cell>
          <cell r="K349">
            <v>422</v>
          </cell>
          <cell r="L349">
            <v>357608</v>
          </cell>
        </row>
        <row r="351">
          <cell r="A351" t="str">
            <v>UAI51214</v>
          </cell>
          <cell r="B351" t="str">
            <v>31.5X25.5/SD(방화용도어클로우저)</v>
          </cell>
          <cell r="C351" t="str">
            <v>(계단실,밑틀없음,착색아연도)</v>
          </cell>
          <cell r="L351">
            <v>366452</v>
          </cell>
        </row>
        <row r="352">
          <cell r="A352" t="str">
            <v>MAG50161</v>
          </cell>
          <cell r="B352" t="str">
            <v>철제문틀(방청1회,납품도)</v>
          </cell>
          <cell r="C352" t="str">
            <v>100X45X1.6</v>
          </cell>
          <cell r="D352" t="str">
            <v>m</v>
          </cell>
          <cell r="E352">
            <v>8.1999999999999993</v>
          </cell>
          <cell r="F352">
            <v>5208</v>
          </cell>
          <cell r="G352">
            <v>0</v>
          </cell>
          <cell r="H352">
            <v>0</v>
          </cell>
          <cell r="I352">
            <v>42705.599999999999</v>
          </cell>
          <cell r="J352">
            <v>0</v>
          </cell>
          <cell r="K352">
            <v>0</v>
          </cell>
        </row>
        <row r="353">
          <cell r="A353" t="str">
            <v>MAG50171</v>
          </cell>
          <cell r="B353" t="str">
            <v>착색아연도강판도아(납품도)</v>
          </cell>
          <cell r="C353" t="str">
            <v>T=0.6(피벗힌지포함,후레임제외)</v>
          </cell>
          <cell r="D353" t="str">
            <v>m2</v>
          </cell>
          <cell r="E353">
            <v>7.9442000000000004</v>
          </cell>
          <cell r="F353">
            <v>24850</v>
          </cell>
          <cell r="G353">
            <v>0</v>
          </cell>
          <cell r="H353">
            <v>0</v>
          </cell>
          <cell r="I353">
            <v>197413.3</v>
          </cell>
          <cell r="J353">
            <v>0</v>
          </cell>
          <cell r="K353">
            <v>0</v>
          </cell>
        </row>
        <row r="354">
          <cell r="A354" t="str">
            <v>MAH70015</v>
          </cell>
          <cell r="B354" t="str">
            <v>도아로크(스텐)</v>
          </cell>
          <cell r="C354" t="str">
            <v>통로용(록없음)</v>
          </cell>
          <cell r="D354" t="str">
            <v>조</v>
          </cell>
          <cell r="E354">
            <v>1</v>
          </cell>
          <cell r="F354">
            <v>4100</v>
          </cell>
          <cell r="G354">
            <v>0</v>
          </cell>
          <cell r="H354">
            <v>0</v>
          </cell>
          <cell r="I354">
            <v>4100</v>
          </cell>
          <cell r="J354">
            <v>0</v>
          </cell>
          <cell r="K354">
            <v>0</v>
          </cell>
        </row>
        <row r="355">
          <cell r="A355" t="str">
            <v>UAI50002</v>
          </cell>
          <cell r="B355" t="str">
            <v>철제여닫이문설치</v>
          </cell>
          <cell r="C355" t="str">
            <v>(양여닫이)</v>
          </cell>
          <cell r="D355" t="str">
            <v>개소</v>
          </cell>
          <cell r="E355">
            <v>1</v>
          </cell>
          <cell r="F355">
            <v>0</v>
          </cell>
          <cell r="G355">
            <v>31688</v>
          </cell>
          <cell r="H355">
            <v>0</v>
          </cell>
          <cell r="I355">
            <v>0</v>
          </cell>
          <cell r="J355">
            <v>31688</v>
          </cell>
          <cell r="K355">
            <v>0</v>
          </cell>
        </row>
        <row r="356">
          <cell r="A356" t="str">
            <v>UAI70021</v>
          </cell>
          <cell r="B356" t="str">
            <v>도어체크달기</v>
          </cell>
          <cell r="C356" t="str">
            <v>(방화문용, 3호)</v>
          </cell>
          <cell r="D356" t="str">
            <v>개소</v>
          </cell>
          <cell r="E356">
            <v>2</v>
          </cell>
          <cell r="F356">
            <v>38000</v>
          </cell>
          <cell r="G356">
            <v>7062</v>
          </cell>
          <cell r="H356">
            <v>211</v>
          </cell>
          <cell r="I356">
            <v>76000</v>
          </cell>
          <cell r="J356">
            <v>14124</v>
          </cell>
          <cell r="K356">
            <v>422</v>
          </cell>
        </row>
        <row r="357">
          <cell r="B357" t="str">
            <v>소 계</v>
          </cell>
          <cell r="I357">
            <v>320218</v>
          </cell>
          <cell r="J357">
            <v>45812</v>
          </cell>
          <cell r="K357">
            <v>422</v>
          </cell>
          <cell r="L357">
            <v>366452</v>
          </cell>
        </row>
        <row r="359">
          <cell r="A359" t="str">
            <v>UAI51215</v>
          </cell>
          <cell r="B359" t="str">
            <v>18X22/SD-F1(방화용도어클로우저)</v>
          </cell>
          <cell r="C359" t="str">
            <v>(계단실,밑틀없음,착색아연도)</v>
          </cell>
          <cell r="L359">
            <v>257801</v>
          </cell>
        </row>
        <row r="360">
          <cell r="A360" t="str">
            <v>MAG50161</v>
          </cell>
          <cell r="B360" t="str">
            <v>철제문틀(방청1회,납품도)</v>
          </cell>
          <cell r="C360" t="str">
            <v>100X45X1.6</v>
          </cell>
          <cell r="D360" t="str">
            <v>m</v>
          </cell>
          <cell r="E360">
            <v>6.24</v>
          </cell>
          <cell r="F360">
            <v>5208</v>
          </cell>
          <cell r="G360">
            <v>0</v>
          </cell>
          <cell r="H360">
            <v>0</v>
          </cell>
          <cell r="I360">
            <v>32497.9</v>
          </cell>
          <cell r="J360">
            <v>0</v>
          </cell>
          <cell r="K360">
            <v>0</v>
          </cell>
        </row>
        <row r="361">
          <cell r="A361" t="str">
            <v>MAG50171</v>
          </cell>
          <cell r="B361" t="str">
            <v>착색아연도강판도아(납품도)</v>
          </cell>
          <cell r="C361" t="str">
            <v>T=0.6(피벗힌지포함,후레임제외)</v>
          </cell>
          <cell r="D361" t="str">
            <v>m2</v>
          </cell>
          <cell r="E361">
            <v>3.9826999999999999</v>
          </cell>
          <cell r="F361">
            <v>24850</v>
          </cell>
          <cell r="G361">
            <v>0</v>
          </cell>
          <cell r="H361">
            <v>0</v>
          </cell>
          <cell r="I361">
            <v>98970</v>
          </cell>
          <cell r="J361">
            <v>0</v>
          </cell>
          <cell r="K361">
            <v>0</v>
          </cell>
        </row>
        <row r="362">
          <cell r="A362" t="str">
            <v>MAH70015</v>
          </cell>
          <cell r="B362" t="str">
            <v>도아로크(스텐)</v>
          </cell>
          <cell r="C362" t="str">
            <v>통로용(록없음)</v>
          </cell>
          <cell r="D362" t="str">
            <v>조</v>
          </cell>
          <cell r="E362">
            <v>1</v>
          </cell>
          <cell r="F362">
            <v>4100</v>
          </cell>
          <cell r="G362">
            <v>0</v>
          </cell>
          <cell r="H362">
            <v>0</v>
          </cell>
          <cell r="I362">
            <v>4100</v>
          </cell>
          <cell r="J362">
            <v>0</v>
          </cell>
          <cell r="K362">
            <v>0</v>
          </cell>
        </row>
        <row r="363">
          <cell r="A363" t="str">
            <v>UAI50002</v>
          </cell>
          <cell r="B363" t="str">
            <v>철제여닫이문설치</v>
          </cell>
          <cell r="C363" t="str">
            <v>(양여닫이)</v>
          </cell>
          <cell r="D363" t="str">
            <v>개소</v>
          </cell>
          <cell r="E363">
            <v>1</v>
          </cell>
          <cell r="F363">
            <v>0</v>
          </cell>
          <cell r="G363">
            <v>31688</v>
          </cell>
          <cell r="H363">
            <v>0</v>
          </cell>
          <cell r="I363">
            <v>0</v>
          </cell>
          <cell r="J363">
            <v>31688</v>
          </cell>
          <cell r="K363">
            <v>0</v>
          </cell>
        </row>
        <row r="364">
          <cell r="A364" t="str">
            <v>UAI70021</v>
          </cell>
          <cell r="B364" t="str">
            <v>도어체크달기</v>
          </cell>
          <cell r="C364" t="str">
            <v>(방화문용, 3호)</v>
          </cell>
          <cell r="D364" t="str">
            <v>개소</v>
          </cell>
          <cell r="E364">
            <v>2</v>
          </cell>
          <cell r="F364">
            <v>38000</v>
          </cell>
          <cell r="G364">
            <v>7062</v>
          </cell>
          <cell r="H364">
            <v>211</v>
          </cell>
          <cell r="I364">
            <v>76000</v>
          </cell>
          <cell r="J364">
            <v>14124</v>
          </cell>
          <cell r="K364">
            <v>422</v>
          </cell>
        </row>
        <row r="365">
          <cell r="B365" t="str">
            <v>소 계</v>
          </cell>
          <cell r="I365">
            <v>211567</v>
          </cell>
          <cell r="J365">
            <v>45812</v>
          </cell>
          <cell r="K365">
            <v>422</v>
          </cell>
          <cell r="L365">
            <v>257801</v>
          </cell>
        </row>
        <row r="367">
          <cell r="A367" t="str">
            <v>UAI51216</v>
          </cell>
          <cell r="B367" t="str">
            <v>18X21/SD(방화용도어클로우저)</v>
          </cell>
          <cell r="C367" t="str">
            <v>(계단실,밑틀없음,착색아연도)</v>
          </cell>
          <cell r="L367">
            <v>252312</v>
          </cell>
        </row>
        <row r="368">
          <cell r="A368" t="str">
            <v>MAG50161</v>
          </cell>
          <cell r="B368" t="str">
            <v>철제문틀(방청1회,납품도)</v>
          </cell>
          <cell r="C368" t="str">
            <v>100X45X1.6</v>
          </cell>
          <cell r="D368" t="str">
            <v>m</v>
          </cell>
          <cell r="E368">
            <v>6.04</v>
          </cell>
          <cell r="F368">
            <v>5208</v>
          </cell>
          <cell r="G368">
            <v>0</v>
          </cell>
          <cell r="H368">
            <v>0</v>
          </cell>
          <cell r="I368">
            <v>31456.3</v>
          </cell>
          <cell r="J368">
            <v>0</v>
          </cell>
          <cell r="K368">
            <v>0</v>
          </cell>
        </row>
        <row r="369">
          <cell r="A369" t="str">
            <v>MAG50171</v>
          </cell>
          <cell r="B369" t="str">
            <v>착색아연도강판도아(납품도)</v>
          </cell>
          <cell r="C369" t="str">
            <v>T=0.6(피벗힌지포함,후레임제외)</v>
          </cell>
          <cell r="D369" t="str">
            <v>m2</v>
          </cell>
          <cell r="E369">
            <v>3.8037000000000001</v>
          </cell>
          <cell r="F369">
            <v>24850</v>
          </cell>
          <cell r="G369">
            <v>0</v>
          </cell>
          <cell r="H369">
            <v>0</v>
          </cell>
          <cell r="I369">
            <v>94521.9</v>
          </cell>
          <cell r="J369">
            <v>0</v>
          </cell>
          <cell r="K369">
            <v>0</v>
          </cell>
        </row>
        <row r="370">
          <cell r="A370" t="str">
            <v>MAH70015</v>
          </cell>
          <cell r="B370" t="str">
            <v>도아로크(스텐)</v>
          </cell>
          <cell r="C370" t="str">
            <v>통로용(록없음)</v>
          </cell>
          <cell r="D370" t="str">
            <v>조</v>
          </cell>
          <cell r="E370">
            <v>1</v>
          </cell>
          <cell r="F370">
            <v>4100</v>
          </cell>
          <cell r="G370">
            <v>0</v>
          </cell>
          <cell r="H370">
            <v>0</v>
          </cell>
          <cell r="I370">
            <v>4100</v>
          </cell>
          <cell r="J370">
            <v>0</v>
          </cell>
          <cell r="K370">
            <v>0</v>
          </cell>
        </row>
        <row r="371">
          <cell r="A371" t="str">
            <v>UAI50002</v>
          </cell>
          <cell r="B371" t="str">
            <v>철제여닫이문설치</v>
          </cell>
          <cell r="C371" t="str">
            <v>(양여닫이)</v>
          </cell>
          <cell r="D371" t="str">
            <v>개소</v>
          </cell>
          <cell r="E371">
            <v>1</v>
          </cell>
          <cell r="F371">
            <v>0</v>
          </cell>
          <cell r="G371">
            <v>31688</v>
          </cell>
          <cell r="H371">
            <v>0</v>
          </cell>
          <cell r="I371">
            <v>0</v>
          </cell>
          <cell r="J371">
            <v>31688</v>
          </cell>
          <cell r="K371">
            <v>0</v>
          </cell>
        </row>
        <row r="372">
          <cell r="A372" t="str">
            <v>UAI70021</v>
          </cell>
          <cell r="B372" t="str">
            <v>도어체크달기</v>
          </cell>
          <cell r="C372" t="str">
            <v>(방화문용, 3호)</v>
          </cell>
          <cell r="D372" t="str">
            <v>개소</v>
          </cell>
          <cell r="E372">
            <v>2</v>
          </cell>
          <cell r="F372">
            <v>38000</v>
          </cell>
          <cell r="G372">
            <v>7062</v>
          </cell>
          <cell r="H372">
            <v>211</v>
          </cell>
          <cell r="I372">
            <v>76000</v>
          </cell>
          <cell r="J372">
            <v>14124</v>
          </cell>
          <cell r="K372">
            <v>422</v>
          </cell>
        </row>
        <row r="373">
          <cell r="B373" t="str">
            <v>소 계</v>
          </cell>
          <cell r="I373">
            <v>206078</v>
          </cell>
          <cell r="J373">
            <v>45812</v>
          </cell>
          <cell r="K373">
            <v>422</v>
          </cell>
          <cell r="L373">
            <v>252312</v>
          </cell>
        </row>
        <row r="375">
          <cell r="A375" t="str">
            <v>UAI51217</v>
          </cell>
          <cell r="B375" t="str">
            <v>26X23/SD(방화용도어클로우저)</v>
          </cell>
          <cell r="C375" t="str">
            <v>(계단실,밑틀없음,착색아연도)</v>
          </cell>
          <cell r="L375">
            <v>310315</v>
          </cell>
        </row>
        <row r="376">
          <cell r="A376" t="str">
            <v>MAG50161</v>
          </cell>
          <cell r="B376" t="str">
            <v>철제문틀(방청1회,납품도)</v>
          </cell>
          <cell r="C376" t="str">
            <v>100X45X1.6</v>
          </cell>
          <cell r="D376" t="str">
            <v>m</v>
          </cell>
          <cell r="E376">
            <v>7.15</v>
          </cell>
          <cell r="F376">
            <v>5208</v>
          </cell>
          <cell r="G376">
            <v>0</v>
          </cell>
          <cell r="H376">
            <v>0</v>
          </cell>
          <cell r="I376">
            <v>37237.199999999997</v>
          </cell>
          <cell r="J376">
            <v>0</v>
          </cell>
          <cell r="K376">
            <v>0</v>
          </cell>
        </row>
        <row r="377">
          <cell r="A377" t="str">
            <v>MAG50171</v>
          </cell>
          <cell r="B377" t="str">
            <v>착색아연도강판도아(납품도)</v>
          </cell>
          <cell r="C377" t="str">
            <v>T=0.6(피벗힌지포함,후레임제외)</v>
          </cell>
          <cell r="D377" t="str">
            <v>m2</v>
          </cell>
          <cell r="E377">
            <v>5.9051999999999998</v>
          </cell>
          <cell r="F377">
            <v>24850</v>
          </cell>
          <cell r="G377">
            <v>0</v>
          </cell>
          <cell r="H377">
            <v>0</v>
          </cell>
          <cell r="I377">
            <v>146744.20000000001</v>
          </cell>
          <cell r="J377">
            <v>0</v>
          </cell>
          <cell r="K377">
            <v>0</v>
          </cell>
        </row>
        <row r="378">
          <cell r="A378" t="str">
            <v>MAH70015</v>
          </cell>
          <cell r="B378" t="str">
            <v>도아로크(스텐)</v>
          </cell>
          <cell r="C378" t="str">
            <v>통로용(록없음)</v>
          </cell>
          <cell r="D378" t="str">
            <v>조</v>
          </cell>
          <cell r="E378">
            <v>1</v>
          </cell>
          <cell r="F378">
            <v>4100</v>
          </cell>
          <cell r="G378">
            <v>0</v>
          </cell>
          <cell r="H378">
            <v>0</v>
          </cell>
          <cell r="I378">
            <v>4100</v>
          </cell>
          <cell r="J378">
            <v>0</v>
          </cell>
          <cell r="K378">
            <v>0</v>
          </cell>
        </row>
        <row r="379">
          <cell r="A379" t="str">
            <v>UAI50002</v>
          </cell>
          <cell r="B379" t="str">
            <v>철제여닫이문설치</v>
          </cell>
          <cell r="C379" t="str">
            <v>(양여닫이)</v>
          </cell>
          <cell r="D379" t="str">
            <v>개소</v>
          </cell>
          <cell r="E379">
            <v>1</v>
          </cell>
          <cell r="F379">
            <v>0</v>
          </cell>
          <cell r="G379">
            <v>31688</v>
          </cell>
          <cell r="H379">
            <v>0</v>
          </cell>
          <cell r="I379">
            <v>0</v>
          </cell>
          <cell r="J379">
            <v>31688</v>
          </cell>
          <cell r="K379">
            <v>0</v>
          </cell>
        </row>
        <row r="380">
          <cell r="A380" t="str">
            <v>UAI70021</v>
          </cell>
          <cell r="B380" t="str">
            <v>도어체크달기</v>
          </cell>
          <cell r="C380" t="str">
            <v>(방화문용, 3호)</v>
          </cell>
          <cell r="D380" t="str">
            <v>개소</v>
          </cell>
          <cell r="E380">
            <v>2</v>
          </cell>
          <cell r="F380">
            <v>38000</v>
          </cell>
          <cell r="G380">
            <v>7062</v>
          </cell>
          <cell r="H380">
            <v>211</v>
          </cell>
          <cell r="I380">
            <v>76000</v>
          </cell>
          <cell r="J380">
            <v>14124</v>
          </cell>
          <cell r="K380">
            <v>422</v>
          </cell>
        </row>
        <row r="381">
          <cell r="B381" t="str">
            <v>소 계</v>
          </cell>
          <cell r="I381">
            <v>264081</v>
          </cell>
          <cell r="J381">
            <v>45812</v>
          </cell>
          <cell r="K381">
            <v>422</v>
          </cell>
          <cell r="L381">
            <v>310315</v>
          </cell>
        </row>
        <row r="383">
          <cell r="A383" t="str">
            <v>UAI51218</v>
          </cell>
          <cell r="B383" t="str">
            <v>26X24/SD(방화용도어클로우저)</v>
          </cell>
          <cell r="C383" t="str">
            <v>(계단실,밑틀없음,착색아연도)</v>
          </cell>
          <cell r="L383">
            <v>317793</v>
          </cell>
        </row>
        <row r="384">
          <cell r="A384" t="str">
            <v>MAG50161</v>
          </cell>
          <cell r="B384" t="str">
            <v>철제문틀(방청1회,납품도)</v>
          </cell>
          <cell r="C384" t="str">
            <v>100X45X1.6</v>
          </cell>
          <cell r="D384" t="str">
            <v>m</v>
          </cell>
          <cell r="E384">
            <v>7.35</v>
          </cell>
          <cell r="F384">
            <v>5208</v>
          </cell>
          <cell r="G384">
            <v>0</v>
          </cell>
          <cell r="H384">
            <v>0</v>
          </cell>
          <cell r="I384">
            <v>38278.800000000003</v>
          </cell>
          <cell r="J384">
            <v>0</v>
          </cell>
          <cell r="K384">
            <v>0</v>
          </cell>
        </row>
        <row r="385">
          <cell r="A385" t="str">
            <v>MAG50171</v>
          </cell>
          <cell r="B385" t="str">
            <v>착색아연도강판도아(납품도)</v>
          </cell>
          <cell r="C385" t="str">
            <v>T=0.6(피벗힌지포함,후레임제외)</v>
          </cell>
          <cell r="D385" t="str">
            <v>m2</v>
          </cell>
          <cell r="E385">
            <v>6.1642000000000001</v>
          </cell>
          <cell r="F385">
            <v>24850</v>
          </cell>
          <cell r="G385">
            <v>0</v>
          </cell>
          <cell r="H385">
            <v>0</v>
          </cell>
          <cell r="I385">
            <v>153180.29999999999</v>
          </cell>
          <cell r="J385">
            <v>0</v>
          </cell>
          <cell r="K385">
            <v>0</v>
          </cell>
        </row>
        <row r="386">
          <cell r="A386" t="str">
            <v>MAH70015</v>
          </cell>
          <cell r="B386" t="str">
            <v>도아로크(스텐)</v>
          </cell>
          <cell r="C386" t="str">
            <v>통로용(록없음)</v>
          </cell>
          <cell r="D386" t="str">
            <v>조</v>
          </cell>
          <cell r="E386">
            <v>1</v>
          </cell>
          <cell r="F386">
            <v>4100</v>
          </cell>
          <cell r="G386">
            <v>0</v>
          </cell>
          <cell r="H386">
            <v>0</v>
          </cell>
          <cell r="I386">
            <v>4100</v>
          </cell>
          <cell r="J386">
            <v>0</v>
          </cell>
          <cell r="K386">
            <v>0</v>
          </cell>
        </row>
        <row r="387">
          <cell r="A387" t="str">
            <v>UAI50002</v>
          </cell>
          <cell r="B387" t="str">
            <v>철제여닫이문설치</v>
          </cell>
          <cell r="C387" t="str">
            <v>(양여닫이)</v>
          </cell>
          <cell r="D387" t="str">
            <v>개소</v>
          </cell>
          <cell r="E387">
            <v>1</v>
          </cell>
          <cell r="F387">
            <v>0</v>
          </cell>
          <cell r="G387">
            <v>31688</v>
          </cell>
          <cell r="H387">
            <v>0</v>
          </cell>
          <cell r="I387">
            <v>0</v>
          </cell>
          <cell r="J387">
            <v>31688</v>
          </cell>
          <cell r="K387">
            <v>0</v>
          </cell>
        </row>
        <row r="388">
          <cell r="A388" t="str">
            <v>UAI70021</v>
          </cell>
          <cell r="B388" t="str">
            <v>도어체크달기</v>
          </cell>
          <cell r="C388" t="str">
            <v>(방화문용, 3호)</v>
          </cell>
          <cell r="D388" t="str">
            <v>개소</v>
          </cell>
          <cell r="E388">
            <v>2</v>
          </cell>
          <cell r="F388">
            <v>38000</v>
          </cell>
          <cell r="G388">
            <v>7062</v>
          </cell>
          <cell r="H388">
            <v>211</v>
          </cell>
          <cell r="I388">
            <v>76000</v>
          </cell>
          <cell r="J388">
            <v>14124</v>
          </cell>
          <cell r="K388">
            <v>422</v>
          </cell>
        </row>
        <row r="389">
          <cell r="B389" t="str">
            <v>소 계</v>
          </cell>
          <cell r="I389">
            <v>271559</v>
          </cell>
          <cell r="J389">
            <v>45812</v>
          </cell>
          <cell r="K389">
            <v>422</v>
          </cell>
          <cell r="L389">
            <v>317793</v>
          </cell>
        </row>
        <row r="391">
          <cell r="A391" t="str">
            <v>UAI51219</v>
          </cell>
          <cell r="B391" t="str">
            <v>26X25/SD(방화용도어클로우저)</v>
          </cell>
          <cell r="C391" t="str">
            <v>(계단실,밑틀없음,착색아연도)</v>
          </cell>
          <cell r="L391">
            <v>325270</v>
          </cell>
        </row>
        <row r="392">
          <cell r="A392" t="str">
            <v>MAG50161</v>
          </cell>
          <cell r="B392" t="str">
            <v>철제문틀(방청1회,납품도)</v>
          </cell>
          <cell r="C392" t="str">
            <v>100X45X1.6</v>
          </cell>
          <cell r="D392" t="str">
            <v>m</v>
          </cell>
          <cell r="E392">
            <v>7.55</v>
          </cell>
          <cell r="F392">
            <v>5208</v>
          </cell>
          <cell r="G392">
            <v>0</v>
          </cell>
          <cell r="H392">
            <v>0</v>
          </cell>
          <cell r="I392">
            <v>39320.400000000001</v>
          </cell>
          <cell r="J392">
            <v>0</v>
          </cell>
          <cell r="K392">
            <v>0</v>
          </cell>
        </row>
        <row r="393">
          <cell r="A393" t="str">
            <v>MAG50171</v>
          </cell>
          <cell r="B393" t="str">
            <v>착색아연도강판도아(납품도)</v>
          </cell>
          <cell r="C393" t="str">
            <v>T=0.6(피벗힌지포함,후레임제외)</v>
          </cell>
          <cell r="D393" t="str">
            <v>m2</v>
          </cell>
          <cell r="E393">
            <v>6.4231999999999996</v>
          </cell>
          <cell r="F393">
            <v>24850</v>
          </cell>
          <cell r="G393">
            <v>0</v>
          </cell>
          <cell r="H393">
            <v>0</v>
          </cell>
          <cell r="I393">
            <v>159616.5</v>
          </cell>
          <cell r="J393">
            <v>0</v>
          </cell>
          <cell r="K393">
            <v>0</v>
          </cell>
        </row>
        <row r="394">
          <cell r="A394" t="str">
            <v>MAH70015</v>
          </cell>
          <cell r="B394" t="str">
            <v>도아로크(스텐)</v>
          </cell>
          <cell r="C394" t="str">
            <v>통로용(록없음)</v>
          </cell>
          <cell r="D394" t="str">
            <v>조</v>
          </cell>
          <cell r="E394">
            <v>1</v>
          </cell>
          <cell r="F394">
            <v>4100</v>
          </cell>
          <cell r="G394">
            <v>0</v>
          </cell>
          <cell r="H394">
            <v>0</v>
          </cell>
          <cell r="I394">
            <v>4100</v>
          </cell>
          <cell r="J394">
            <v>0</v>
          </cell>
          <cell r="K394">
            <v>0</v>
          </cell>
        </row>
        <row r="395">
          <cell r="A395" t="str">
            <v>UAI50002</v>
          </cell>
          <cell r="B395" t="str">
            <v>철제여닫이문설치</v>
          </cell>
          <cell r="C395" t="str">
            <v>(양여닫이)</v>
          </cell>
          <cell r="D395" t="str">
            <v>개소</v>
          </cell>
          <cell r="E395">
            <v>1</v>
          </cell>
          <cell r="F395">
            <v>0</v>
          </cell>
          <cell r="G395">
            <v>31688</v>
          </cell>
          <cell r="H395">
            <v>0</v>
          </cell>
          <cell r="I395">
            <v>0</v>
          </cell>
          <cell r="J395">
            <v>31688</v>
          </cell>
          <cell r="K395">
            <v>0</v>
          </cell>
        </row>
        <row r="396">
          <cell r="A396" t="str">
            <v>UAI70021</v>
          </cell>
          <cell r="B396" t="str">
            <v>도어체크달기</v>
          </cell>
          <cell r="C396" t="str">
            <v>(방화문용, 3호)</v>
          </cell>
          <cell r="D396" t="str">
            <v>개소</v>
          </cell>
          <cell r="E396">
            <v>2</v>
          </cell>
          <cell r="F396">
            <v>38000</v>
          </cell>
          <cell r="G396">
            <v>7062</v>
          </cell>
          <cell r="H396">
            <v>211</v>
          </cell>
          <cell r="I396">
            <v>76000</v>
          </cell>
          <cell r="J396">
            <v>14124</v>
          </cell>
          <cell r="K396">
            <v>422</v>
          </cell>
        </row>
        <row r="397">
          <cell r="B397" t="str">
            <v>소 계</v>
          </cell>
          <cell r="I397">
            <v>279036</v>
          </cell>
          <cell r="J397">
            <v>45812</v>
          </cell>
          <cell r="K397">
            <v>422</v>
          </cell>
          <cell r="L397">
            <v>325270</v>
          </cell>
        </row>
        <row r="399">
          <cell r="A399" t="str">
            <v>UAI51220</v>
          </cell>
          <cell r="B399" t="str">
            <v>15X22/SD(방화용도어클로우저)</v>
          </cell>
          <cell r="C399" t="str">
            <v>(계단실,밑틀없음,착색아연도)</v>
          </cell>
          <cell r="L399">
            <v>194379</v>
          </cell>
        </row>
        <row r="400">
          <cell r="A400" t="str">
            <v>MAG50161</v>
          </cell>
          <cell r="B400" t="str">
            <v>철제문틀(방청1회,납품도)</v>
          </cell>
          <cell r="C400" t="str">
            <v>100X45X1.6</v>
          </cell>
          <cell r="D400" t="str">
            <v>m</v>
          </cell>
          <cell r="E400">
            <v>5.94</v>
          </cell>
          <cell r="F400">
            <v>5208</v>
          </cell>
          <cell r="G400">
            <v>0</v>
          </cell>
          <cell r="H400">
            <v>0</v>
          </cell>
          <cell r="I400">
            <v>30935.5</v>
          </cell>
          <cell r="J400">
            <v>0</v>
          </cell>
          <cell r="K400">
            <v>0</v>
          </cell>
        </row>
        <row r="401">
          <cell r="A401" t="str">
            <v>MAG50171</v>
          </cell>
          <cell r="B401" t="str">
            <v>착색아연도강판도아(납품도)</v>
          </cell>
          <cell r="C401" t="str">
            <v>T=0.6(피벗힌지포함,후레임제외)</v>
          </cell>
          <cell r="D401" t="str">
            <v>m2</v>
          </cell>
          <cell r="E401">
            <v>3.3151999999999999</v>
          </cell>
          <cell r="F401">
            <v>24850</v>
          </cell>
          <cell r="G401">
            <v>0</v>
          </cell>
          <cell r="H401">
            <v>0</v>
          </cell>
          <cell r="I401">
            <v>82382.7</v>
          </cell>
          <cell r="J401">
            <v>0</v>
          </cell>
          <cell r="K401">
            <v>0</v>
          </cell>
        </row>
        <row r="402">
          <cell r="A402" t="str">
            <v>MAH70015</v>
          </cell>
          <cell r="B402" t="str">
            <v>도아로크(스텐)</v>
          </cell>
          <cell r="C402" t="str">
            <v>통로용(록없음)</v>
          </cell>
          <cell r="D402" t="str">
            <v>조</v>
          </cell>
          <cell r="E402">
            <v>1</v>
          </cell>
          <cell r="F402">
            <v>4100</v>
          </cell>
          <cell r="G402">
            <v>0</v>
          </cell>
          <cell r="H402">
            <v>0</v>
          </cell>
          <cell r="I402">
            <v>4100</v>
          </cell>
          <cell r="J402">
            <v>0</v>
          </cell>
          <cell r="K402">
            <v>0</v>
          </cell>
        </row>
        <row r="403">
          <cell r="A403" t="str">
            <v>UAI50002</v>
          </cell>
          <cell r="B403" t="str">
            <v>철제여닫이문설치</v>
          </cell>
          <cell r="C403" t="str">
            <v>(양여닫이)</v>
          </cell>
          <cell r="D403" t="str">
            <v>개소</v>
          </cell>
          <cell r="E403">
            <v>1</v>
          </cell>
          <cell r="F403">
            <v>0</v>
          </cell>
          <cell r="G403">
            <v>31688</v>
          </cell>
          <cell r="H403">
            <v>0</v>
          </cell>
          <cell r="I403">
            <v>0</v>
          </cell>
          <cell r="J403">
            <v>31688</v>
          </cell>
          <cell r="K403">
            <v>0</v>
          </cell>
        </row>
        <row r="404">
          <cell r="A404" t="str">
            <v>UAI70021</v>
          </cell>
          <cell r="B404" t="str">
            <v>도어체크달기</v>
          </cell>
          <cell r="C404" t="str">
            <v>(방화문용, 3호)</v>
          </cell>
          <cell r="D404" t="str">
            <v>개소</v>
          </cell>
          <cell r="E404">
            <v>1</v>
          </cell>
          <cell r="F404">
            <v>38000</v>
          </cell>
          <cell r="G404">
            <v>7062</v>
          </cell>
          <cell r="H404">
            <v>211</v>
          </cell>
          <cell r="I404">
            <v>38000</v>
          </cell>
          <cell r="J404">
            <v>7062</v>
          </cell>
          <cell r="K404">
            <v>211</v>
          </cell>
        </row>
        <row r="405">
          <cell r="B405" t="str">
            <v>소 계</v>
          </cell>
          <cell r="I405">
            <v>155418</v>
          </cell>
          <cell r="J405">
            <v>38750</v>
          </cell>
          <cell r="K405">
            <v>211</v>
          </cell>
          <cell r="L405">
            <v>194379</v>
          </cell>
        </row>
        <row r="407">
          <cell r="A407" t="str">
            <v>UAI51221</v>
          </cell>
          <cell r="B407" t="str">
            <v>15X21/SD(방화용도어클로우저)</v>
          </cell>
          <cell r="C407" t="str">
            <v>(계단실,밑틀없음,착색아연도)</v>
          </cell>
          <cell r="L407">
            <v>189634</v>
          </cell>
        </row>
        <row r="408">
          <cell r="A408" t="str">
            <v>MAG50161</v>
          </cell>
          <cell r="B408" t="str">
            <v>철제문틀(방청1회,납품도)</v>
          </cell>
          <cell r="C408" t="str">
            <v>100X45X1.6</v>
          </cell>
          <cell r="D408" t="str">
            <v>m</v>
          </cell>
          <cell r="E408">
            <v>5.74</v>
          </cell>
          <cell r="F408">
            <v>5208</v>
          </cell>
          <cell r="G408">
            <v>0</v>
          </cell>
          <cell r="H408">
            <v>0</v>
          </cell>
          <cell r="I408">
            <v>29893.9</v>
          </cell>
          <cell r="J408">
            <v>0</v>
          </cell>
          <cell r="K408">
            <v>0</v>
          </cell>
        </row>
        <row r="409">
          <cell r="A409" t="str">
            <v>MAG50171</v>
          </cell>
          <cell r="B409" t="str">
            <v>착색아연도강판도아(납품도)</v>
          </cell>
          <cell r="C409" t="str">
            <v>T=0.6(피벗힌지포함,후레임제외)</v>
          </cell>
          <cell r="D409" t="str">
            <v>m2</v>
          </cell>
          <cell r="E409">
            <v>3.1661999999999999</v>
          </cell>
          <cell r="F409">
            <v>24850</v>
          </cell>
          <cell r="G409">
            <v>0</v>
          </cell>
          <cell r="H409">
            <v>0</v>
          </cell>
          <cell r="I409">
            <v>78680</v>
          </cell>
          <cell r="J409">
            <v>0</v>
          </cell>
          <cell r="K409">
            <v>0</v>
          </cell>
        </row>
        <row r="410">
          <cell r="A410" t="str">
            <v>MAH70015</v>
          </cell>
          <cell r="B410" t="str">
            <v>도아로크(스텐)</v>
          </cell>
          <cell r="C410" t="str">
            <v>통로용(록없음)</v>
          </cell>
          <cell r="D410" t="str">
            <v>조</v>
          </cell>
          <cell r="E410">
            <v>1</v>
          </cell>
          <cell r="F410">
            <v>4100</v>
          </cell>
          <cell r="G410">
            <v>0</v>
          </cell>
          <cell r="H410">
            <v>0</v>
          </cell>
          <cell r="I410">
            <v>4100</v>
          </cell>
          <cell r="J410">
            <v>0</v>
          </cell>
          <cell r="K410">
            <v>0</v>
          </cell>
        </row>
        <row r="411">
          <cell r="A411" t="str">
            <v>UAI50002</v>
          </cell>
          <cell r="B411" t="str">
            <v>철제여닫이문설치</v>
          </cell>
          <cell r="C411" t="str">
            <v>(양여닫이)</v>
          </cell>
          <cell r="D411" t="str">
            <v>개소</v>
          </cell>
          <cell r="E411">
            <v>1</v>
          </cell>
          <cell r="F411">
            <v>0</v>
          </cell>
          <cell r="G411">
            <v>31688</v>
          </cell>
          <cell r="H411">
            <v>0</v>
          </cell>
          <cell r="I411">
            <v>0</v>
          </cell>
          <cell r="J411">
            <v>31688</v>
          </cell>
          <cell r="K411">
            <v>0</v>
          </cell>
        </row>
        <row r="412">
          <cell r="A412" t="str">
            <v>UAI70021</v>
          </cell>
          <cell r="B412" t="str">
            <v>도어체크달기</v>
          </cell>
          <cell r="C412" t="str">
            <v>(방화문용, 3호)</v>
          </cell>
          <cell r="D412" t="str">
            <v>개소</v>
          </cell>
          <cell r="E412">
            <v>1</v>
          </cell>
          <cell r="F412">
            <v>38000</v>
          </cell>
          <cell r="G412">
            <v>7062</v>
          </cell>
          <cell r="H412">
            <v>211</v>
          </cell>
          <cell r="I412">
            <v>38000</v>
          </cell>
          <cell r="J412">
            <v>7062</v>
          </cell>
          <cell r="K412">
            <v>211</v>
          </cell>
        </row>
        <row r="413">
          <cell r="B413" t="str">
            <v>소 계</v>
          </cell>
          <cell r="I413">
            <v>150673</v>
          </cell>
          <cell r="J413">
            <v>38750</v>
          </cell>
          <cell r="K413">
            <v>211</v>
          </cell>
          <cell r="L413">
            <v>189634</v>
          </cell>
        </row>
        <row r="415">
          <cell r="A415" t="str">
            <v>UAI51225</v>
          </cell>
          <cell r="B415" t="str">
            <v>12X22/SD-1(방화용도어클로우저)</v>
          </cell>
          <cell r="C415" t="str">
            <v>(계단실,밑틀없음,착색아연도)</v>
          </cell>
          <cell r="L415">
            <v>176229</v>
          </cell>
        </row>
        <row r="416">
          <cell r="A416" t="str">
            <v>MAG50161</v>
          </cell>
          <cell r="B416" t="str">
            <v>철제문틀(방청1회,납품도)</v>
          </cell>
          <cell r="C416" t="str">
            <v>100X45X1.6</v>
          </cell>
          <cell r="D416" t="str">
            <v>m</v>
          </cell>
          <cell r="E416">
            <v>5.64</v>
          </cell>
          <cell r="F416">
            <v>5208</v>
          </cell>
          <cell r="G416">
            <v>0</v>
          </cell>
          <cell r="H416">
            <v>0</v>
          </cell>
          <cell r="I416">
            <v>29373.1</v>
          </cell>
          <cell r="J416">
            <v>0</v>
          </cell>
          <cell r="K416">
            <v>0</v>
          </cell>
        </row>
        <row r="417">
          <cell r="A417" t="str">
            <v>MAG50171</v>
          </cell>
          <cell r="B417" t="str">
            <v>착색아연도강판도아(납품도)</v>
          </cell>
          <cell r="C417" t="str">
            <v>T=0.6(피벗힌지포함,후레임제외)</v>
          </cell>
          <cell r="D417" t="str">
            <v>m2</v>
          </cell>
          <cell r="E417">
            <v>2.6476999999999999</v>
          </cell>
          <cell r="F417">
            <v>24850</v>
          </cell>
          <cell r="G417">
            <v>0</v>
          </cell>
          <cell r="H417">
            <v>0</v>
          </cell>
          <cell r="I417">
            <v>65795.3</v>
          </cell>
          <cell r="J417">
            <v>0</v>
          </cell>
          <cell r="K417">
            <v>0</v>
          </cell>
        </row>
        <row r="418">
          <cell r="A418" t="str">
            <v>MAH70015</v>
          </cell>
          <cell r="B418" t="str">
            <v>도아로크(스텐)</v>
          </cell>
          <cell r="C418" t="str">
            <v>통로용(록없음)</v>
          </cell>
          <cell r="D418" t="str">
            <v>조</v>
          </cell>
          <cell r="E418">
            <v>1</v>
          </cell>
          <cell r="F418">
            <v>4100</v>
          </cell>
          <cell r="G418">
            <v>0</v>
          </cell>
          <cell r="H418">
            <v>0</v>
          </cell>
          <cell r="I418">
            <v>4100</v>
          </cell>
          <cell r="J418">
            <v>0</v>
          </cell>
          <cell r="K418">
            <v>0</v>
          </cell>
        </row>
        <row r="419">
          <cell r="A419" t="str">
            <v>UAI50002</v>
          </cell>
          <cell r="B419" t="str">
            <v>철제여닫이문설치</v>
          </cell>
          <cell r="C419" t="str">
            <v>(양여닫이)</v>
          </cell>
          <cell r="D419" t="str">
            <v>개소</v>
          </cell>
          <cell r="E419">
            <v>1</v>
          </cell>
          <cell r="F419">
            <v>0</v>
          </cell>
          <cell r="G419">
            <v>31688</v>
          </cell>
          <cell r="H419">
            <v>0</v>
          </cell>
          <cell r="I419">
            <v>0</v>
          </cell>
          <cell r="J419">
            <v>31688</v>
          </cell>
          <cell r="K419">
            <v>0</v>
          </cell>
        </row>
        <row r="420">
          <cell r="A420" t="str">
            <v>UAI70021</v>
          </cell>
          <cell r="B420" t="str">
            <v>도어체크달기</v>
          </cell>
          <cell r="C420" t="str">
            <v>(방화문용, 3호)</v>
          </cell>
          <cell r="D420" t="str">
            <v>개소</v>
          </cell>
          <cell r="E420">
            <v>1</v>
          </cell>
          <cell r="F420">
            <v>38000</v>
          </cell>
          <cell r="G420">
            <v>7062</v>
          </cell>
          <cell r="H420">
            <v>211</v>
          </cell>
          <cell r="I420">
            <v>38000</v>
          </cell>
          <cell r="J420">
            <v>7062</v>
          </cell>
          <cell r="K420">
            <v>211</v>
          </cell>
        </row>
        <row r="421">
          <cell r="B421" t="str">
            <v>소 계</v>
          </cell>
          <cell r="I421">
            <v>137268</v>
          </cell>
          <cell r="J421">
            <v>38750</v>
          </cell>
          <cell r="K421">
            <v>211</v>
          </cell>
          <cell r="L421">
            <v>176229</v>
          </cell>
        </row>
        <row r="423">
          <cell r="A423" t="str">
            <v>UAI51226</v>
          </cell>
          <cell r="B423" t="str">
            <v>12X21/SD-1(방화용도어클로우저)</v>
          </cell>
          <cell r="C423" t="str">
            <v>(계단실,밑틀없음,착색아연도)</v>
          </cell>
          <cell r="L423">
            <v>172230</v>
          </cell>
        </row>
        <row r="424">
          <cell r="A424" t="str">
            <v>MAG50161</v>
          </cell>
          <cell r="B424" t="str">
            <v>철제문틀(방청1회,납품도)</v>
          </cell>
          <cell r="C424" t="str">
            <v>100X45X1.6</v>
          </cell>
          <cell r="D424" t="str">
            <v>m</v>
          </cell>
          <cell r="E424">
            <v>5.44</v>
          </cell>
          <cell r="F424">
            <v>5208</v>
          </cell>
          <cell r="G424">
            <v>0</v>
          </cell>
          <cell r="H424">
            <v>0</v>
          </cell>
          <cell r="I424">
            <v>28331.5</v>
          </cell>
          <cell r="J424">
            <v>0</v>
          </cell>
          <cell r="K424">
            <v>0</v>
          </cell>
        </row>
        <row r="425">
          <cell r="A425" t="str">
            <v>MAG50171</v>
          </cell>
          <cell r="B425" t="str">
            <v>착색아연도강판도아(납품도)</v>
          </cell>
          <cell r="C425" t="str">
            <v>T=0.6(피벗힌지포함,후레임제외)</v>
          </cell>
          <cell r="D425" t="str">
            <v>m2</v>
          </cell>
          <cell r="E425">
            <v>2.5287000000000002</v>
          </cell>
          <cell r="F425">
            <v>24850</v>
          </cell>
          <cell r="G425">
            <v>0</v>
          </cell>
          <cell r="H425">
            <v>0</v>
          </cell>
          <cell r="I425">
            <v>62838.1</v>
          </cell>
          <cell r="J425">
            <v>0</v>
          </cell>
          <cell r="K425">
            <v>0</v>
          </cell>
        </row>
        <row r="426">
          <cell r="A426" t="str">
            <v>MAH70015</v>
          </cell>
          <cell r="B426" t="str">
            <v>도아로크(스텐)</v>
          </cell>
          <cell r="C426" t="str">
            <v>통로용(록없음)</v>
          </cell>
          <cell r="D426" t="str">
            <v>조</v>
          </cell>
          <cell r="E426">
            <v>1</v>
          </cell>
          <cell r="F426">
            <v>4100</v>
          </cell>
          <cell r="G426">
            <v>0</v>
          </cell>
          <cell r="H426">
            <v>0</v>
          </cell>
          <cell r="I426">
            <v>4100</v>
          </cell>
          <cell r="J426">
            <v>0</v>
          </cell>
          <cell r="K426">
            <v>0</v>
          </cell>
        </row>
        <row r="427">
          <cell r="A427" t="str">
            <v>UAI50002</v>
          </cell>
          <cell r="B427" t="str">
            <v>철제여닫이문설치</v>
          </cell>
          <cell r="C427" t="str">
            <v>(양여닫이)</v>
          </cell>
          <cell r="D427" t="str">
            <v>개소</v>
          </cell>
          <cell r="E427">
            <v>1</v>
          </cell>
          <cell r="F427">
            <v>0</v>
          </cell>
          <cell r="G427">
            <v>31688</v>
          </cell>
          <cell r="H427">
            <v>0</v>
          </cell>
          <cell r="I427">
            <v>0</v>
          </cell>
          <cell r="J427">
            <v>31688</v>
          </cell>
          <cell r="K427">
            <v>0</v>
          </cell>
        </row>
        <row r="428">
          <cell r="A428" t="str">
            <v>UAI70021</v>
          </cell>
          <cell r="B428" t="str">
            <v>도어체크달기</v>
          </cell>
          <cell r="C428" t="str">
            <v>(방화문용, 3호)</v>
          </cell>
          <cell r="D428" t="str">
            <v>개소</v>
          </cell>
          <cell r="E428">
            <v>1</v>
          </cell>
          <cell r="F428">
            <v>38000</v>
          </cell>
          <cell r="G428">
            <v>7062</v>
          </cell>
          <cell r="H428">
            <v>211</v>
          </cell>
          <cell r="I428">
            <v>38000</v>
          </cell>
          <cell r="J428">
            <v>7062</v>
          </cell>
          <cell r="K428">
            <v>211</v>
          </cell>
        </row>
        <row r="429">
          <cell r="B429" t="str">
            <v>소 계</v>
          </cell>
          <cell r="I429">
            <v>133269</v>
          </cell>
          <cell r="J429">
            <v>38750</v>
          </cell>
          <cell r="K429">
            <v>211</v>
          </cell>
          <cell r="L429">
            <v>172230</v>
          </cell>
        </row>
        <row r="431">
          <cell r="A431" t="str">
            <v>UAI51230</v>
          </cell>
          <cell r="B431" t="str">
            <v>12X22/SD(방화용도어클로우저)</v>
          </cell>
          <cell r="C431" t="str">
            <v>(계단실홀,밑틀없음,착색아연도)</v>
          </cell>
          <cell r="L431">
            <v>165666</v>
          </cell>
        </row>
        <row r="432">
          <cell r="A432" t="str">
            <v>MAG50161</v>
          </cell>
          <cell r="B432" t="str">
            <v>철제문틀(방청1회,납품도)</v>
          </cell>
          <cell r="C432" t="str">
            <v>100X45X1.6</v>
          </cell>
          <cell r="D432" t="str">
            <v>m</v>
          </cell>
          <cell r="E432">
            <v>5.64</v>
          </cell>
          <cell r="F432">
            <v>5208</v>
          </cell>
          <cell r="G432">
            <v>0</v>
          </cell>
          <cell r="H432">
            <v>0</v>
          </cell>
          <cell r="I432">
            <v>29373.1</v>
          </cell>
          <cell r="J432">
            <v>0</v>
          </cell>
          <cell r="K432">
            <v>0</v>
          </cell>
        </row>
        <row r="433">
          <cell r="A433" t="str">
            <v>MAG50171</v>
          </cell>
          <cell r="B433" t="str">
            <v>착색아연도강판도아(납품도)</v>
          </cell>
          <cell r="C433" t="str">
            <v>T=0.6(피벗힌지포함,후레임제외)</v>
          </cell>
          <cell r="D433" t="str">
            <v>m2</v>
          </cell>
          <cell r="E433">
            <v>2.6476999999999999</v>
          </cell>
          <cell r="F433">
            <v>24850</v>
          </cell>
          <cell r="G433">
            <v>0</v>
          </cell>
          <cell r="H433">
            <v>0</v>
          </cell>
          <cell r="I433">
            <v>65795.3</v>
          </cell>
          <cell r="J433">
            <v>0</v>
          </cell>
          <cell r="K433">
            <v>0</v>
          </cell>
        </row>
        <row r="434">
          <cell r="A434" t="str">
            <v>MAH70015</v>
          </cell>
          <cell r="B434" t="str">
            <v>도아로크(스텐)</v>
          </cell>
          <cell r="C434" t="str">
            <v>통로용(록없음)</v>
          </cell>
          <cell r="D434" t="str">
            <v>조</v>
          </cell>
          <cell r="E434">
            <v>1</v>
          </cell>
          <cell r="F434">
            <v>4100</v>
          </cell>
          <cell r="G434">
            <v>0</v>
          </cell>
          <cell r="H434">
            <v>0</v>
          </cell>
          <cell r="I434">
            <v>4100</v>
          </cell>
          <cell r="J434">
            <v>0</v>
          </cell>
          <cell r="K434">
            <v>0</v>
          </cell>
        </row>
        <row r="435">
          <cell r="A435" t="str">
            <v>UAI50001</v>
          </cell>
          <cell r="B435" t="str">
            <v>철제여닫이문설치</v>
          </cell>
          <cell r="C435" t="str">
            <v>(외여닫이)</v>
          </cell>
          <cell r="D435" t="str">
            <v>개소</v>
          </cell>
          <cell r="E435">
            <v>1</v>
          </cell>
          <cell r="F435">
            <v>0</v>
          </cell>
          <cell r="G435">
            <v>21125</v>
          </cell>
          <cell r="H435">
            <v>0</v>
          </cell>
          <cell r="I435">
            <v>0</v>
          </cell>
          <cell r="J435">
            <v>21125</v>
          </cell>
          <cell r="K435">
            <v>0</v>
          </cell>
        </row>
        <row r="436">
          <cell r="A436" t="str">
            <v>UAI70021</v>
          </cell>
          <cell r="B436" t="str">
            <v>도어체크달기</v>
          </cell>
          <cell r="C436" t="str">
            <v>(방화문용, 3호)</v>
          </cell>
          <cell r="D436" t="str">
            <v>개소</v>
          </cell>
          <cell r="E436">
            <v>1</v>
          </cell>
          <cell r="F436">
            <v>38000</v>
          </cell>
          <cell r="G436">
            <v>7062</v>
          </cell>
          <cell r="H436">
            <v>211</v>
          </cell>
          <cell r="I436">
            <v>38000</v>
          </cell>
          <cell r="J436">
            <v>7062</v>
          </cell>
          <cell r="K436">
            <v>211</v>
          </cell>
        </row>
        <row r="437">
          <cell r="B437" t="str">
            <v>소 계</v>
          </cell>
          <cell r="I437">
            <v>137268</v>
          </cell>
          <cell r="J437">
            <v>28187</v>
          </cell>
          <cell r="K437">
            <v>211</v>
          </cell>
          <cell r="L437">
            <v>165666</v>
          </cell>
        </row>
        <row r="439">
          <cell r="A439" t="str">
            <v>UAI51231</v>
          </cell>
          <cell r="B439" t="str">
            <v>12X21/SD(방화용도어클로우저)</v>
          </cell>
          <cell r="C439" t="str">
            <v>(계단실홀,밑틀없음,착색아연도)</v>
          </cell>
          <cell r="L439">
            <v>161667</v>
          </cell>
        </row>
        <row r="440">
          <cell r="A440" t="str">
            <v>MAG50161</v>
          </cell>
          <cell r="B440" t="str">
            <v>철제문틀(방청1회,납품도)</v>
          </cell>
          <cell r="C440" t="str">
            <v>100X45X1.6</v>
          </cell>
          <cell r="D440" t="str">
            <v>m</v>
          </cell>
          <cell r="E440">
            <v>5.44</v>
          </cell>
          <cell r="F440">
            <v>5208</v>
          </cell>
          <cell r="G440">
            <v>0</v>
          </cell>
          <cell r="H440">
            <v>0</v>
          </cell>
          <cell r="I440">
            <v>28331.5</v>
          </cell>
          <cell r="J440">
            <v>0</v>
          </cell>
          <cell r="K440">
            <v>0</v>
          </cell>
        </row>
        <row r="441">
          <cell r="A441" t="str">
            <v>MAG50171</v>
          </cell>
          <cell r="B441" t="str">
            <v>착색아연도강판도아(납품도)</v>
          </cell>
          <cell r="C441" t="str">
            <v>T=0.6(피벗힌지포함,후레임제외)</v>
          </cell>
          <cell r="D441" t="str">
            <v>m2</v>
          </cell>
          <cell r="E441">
            <v>2.5287000000000002</v>
          </cell>
          <cell r="F441">
            <v>24850</v>
          </cell>
          <cell r="G441">
            <v>0</v>
          </cell>
          <cell r="H441">
            <v>0</v>
          </cell>
          <cell r="I441">
            <v>62838.1</v>
          </cell>
          <cell r="J441">
            <v>0</v>
          </cell>
          <cell r="K441">
            <v>0</v>
          </cell>
        </row>
        <row r="442">
          <cell r="A442" t="str">
            <v>MAH70015</v>
          </cell>
          <cell r="B442" t="str">
            <v>도아로크(스텐)</v>
          </cell>
          <cell r="C442" t="str">
            <v>통로용(록없음)</v>
          </cell>
          <cell r="D442" t="str">
            <v>조</v>
          </cell>
          <cell r="E442">
            <v>1</v>
          </cell>
          <cell r="F442">
            <v>4100</v>
          </cell>
          <cell r="G442">
            <v>0</v>
          </cell>
          <cell r="H442">
            <v>0</v>
          </cell>
          <cell r="I442">
            <v>4100</v>
          </cell>
          <cell r="J442">
            <v>0</v>
          </cell>
          <cell r="K442">
            <v>0</v>
          </cell>
        </row>
        <row r="443">
          <cell r="A443" t="str">
            <v>UAI50001</v>
          </cell>
          <cell r="B443" t="str">
            <v>철제여닫이문설치</v>
          </cell>
          <cell r="C443" t="str">
            <v>(외여닫이)</v>
          </cell>
          <cell r="D443" t="str">
            <v>개소</v>
          </cell>
          <cell r="E443">
            <v>1</v>
          </cell>
          <cell r="F443">
            <v>0</v>
          </cell>
          <cell r="G443">
            <v>21125</v>
          </cell>
          <cell r="H443">
            <v>0</v>
          </cell>
          <cell r="I443">
            <v>0</v>
          </cell>
          <cell r="J443">
            <v>21125</v>
          </cell>
          <cell r="K443">
            <v>0</v>
          </cell>
        </row>
        <row r="444">
          <cell r="A444" t="str">
            <v>UAI70021</v>
          </cell>
          <cell r="B444" t="str">
            <v>도어체크달기</v>
          </cell>
          <cell r="C444" t="str">
            <v>(방화문용, 3호)</v>
          </cell>
          <cell r="D444" t="str">
            <v>개소</v>
          </cell>
          <cell r="E444">
            <v>1</v>
          </cell>
          <cell r="F444">
            <v>38000</v>
          </cell>
          <cell r="G444">
            <v>7062</v>
          </cell>
          <cell r="H444">
            <v>211</v>
          </cell>
          <cell r="I444">
            <v>38000</v>
          </cell>
          <cell r="J444">
            <v>7062</v>
          </cell>
          <cell r="K444">
            <v>211</v>
          </cell>
        </row>
        <row r="445">
          <cell r="B445" t="str">
            <v>소 계</v>
          </cell>
          <cell r="I445">
            <v>133269</v>
          </cell>
          <cell r="J445">
            <v>28187</v>
          </cell>
          <cell r="K445">
            <v>211</v>
          </cell>
          <cell r="L445">
            <v>161667</v>
          </cell>
        </row>
        <row r="447">
          <cell r="A447" t="str">
            <v>UAI51235</v>
          </cell>
          <cell r="B447" t="str">
            <v>10X22/SD-F(방화용도어클로우저)</v>
          </cell>
          <cell r="C447" t="str">
            <v>(계단실홀,밑틀없음,착색아연도)</v>
          </cell>
          <cell r="L447">
            <v>153566</v>
          </cell>
        </row>
        <row r="448">
          <cell r="A448" t="str">
            <v>MAG50161</v>
          </cell>
          <cell r="B448" t="str">
            <v>철제문틀(방청1회,납품도)</v>
          </cell>
          <cell r="C448" t="str">
            <v>100X45X1.6</v>
          </cell>
          <cell r="D448" t="str">
            <v>m</v>
          </cell>
          <cell r="E448">
            <v>5.44</v>
          </cell>
          <cell r="F448">
            <v>5208</v>
          </cell>
          <cell r="G448">
            <v>0</v>
          </cell>
          <cell r="H448">
            <v>0</v>
          </cell>
          <cell r="I448">
            <v>28331.5</v>
          </cell>
          <cell r="J448">
            <v>0</v>
          </cell>
          <cell r="K448">
            <v>0</v>
          </cell>
        </row>
        <row r="449">
          <cell r="A449" t="str">
            <v>MAG50171</v>
          </cell>
          <cell r="B449" t="str">
            <v>착색아연도강판도아(납품도)</v>
          </cell>
          <cell r="C449" t="str">
            <v>T=0.6(피벗힌지포함,후레임제외)</v>
          </cell>
          <cell r="D449" t="str">
            <v>m2</v>
          </cell>
          <cell r="E449">
            <v>2.2027000000000001</v>
          </cell>
          <cell r="F449">
            <v>24850</v>
          </cell>
          <cell r="G449">
            <v>0</v>
          </cell>
          <cell r="H449">
            <v>0</v>
          </cell>
          <cell r="I449">
            <v>54737</v>
          </cell>
          <cell r="J449">
            <v>0</v>
          </cell>
          <cell r="K449">
            <v>0</v>
          </cell>
        </row>
        <row r="450">
          <cell r="A450" t="str">
            <v>MAH70015</v>
          </cell>
          <cell r="B450" t="str">
            <v>도아로크(스텐)</v>
          </cell>
          <cell r="C450" t="str">
            <v>통로용(록없음)</v>
          </cell>
          <cell r="D450" t="str">
            <v>조</v>
          </cell>
          <cell r="E450">
            <v>1</v>
          </cell>
          <cell r="F450">
            <v>4100</v>
          </cell>
          <cell r="G450">
            <v>0</v>
          </cell>
          <cell r="H450">
            <v>0</v>
          </cell>
          <cell r="I450">
            <v>4100</v>
          </cell>
          <cell r="J450">
            <v>0</v>
          </cell>
          <cell r="K450">
            <v>0</v>
          </cell>
        </row>
        <row r="451">
          <cell r="A451" t="str">
            <v>UAI50001</v>
          </cell>
          <cell r="B451" t="str">
            <v>철제여닫이문설치</v>
          </cell>
          <cell r="C451" t="str">
            <v>(외여닫이)</v>
          </cell>
          <cell r="D451" t="str">
            <v>개소</v>
          </cell>
          <cell r="E451">
            <v>1</v>
          </cell>
          <cell r="F451">
            <v>0</v>
          </cell>
          <cell r="G451">
            <v>21125</v>
          </cell>
          <cell r="H451">
            <v>0</v>
          </cell>
          <cell r="I451">
            <v>0</v>
          </cell>
          <cell r="J451">
            <v>21125</v>
          </cell>
          <cell r="K451">
            <v>0</v>
          </cell>
        </row>
        <row r="452">
          <cell r="A452" t="str">
            <v>UAI70021</v>
          </cell>
          <cell r="B452" t="str">
            <v>도어체크달기</v>
          </cell>
          <cell r="C452" t="str">
            <v>(방화문용, 3호)</v>
          </cell>
          <cell r="D452" t="str">
            <v>개소</v>
          </cell>
          <cell r="E452">
            <v>1</v>
          </cell>
          <cell r="F452">
            <v>38000</v>
          </cell>
          <cell r="G452">
            <v>7062</v>
          </cell>
          <cell r="H452">
            <v>211</v>
          </cell>
          <cell r="I452">
            <v>38000</v>
          </cell>
          <cell r="J452">
            <v>7062</v>
          </cell>
          <cell r="K452">
            <v>211</v>
          </cell>
        </row>
        <row r="453">
          <cell r="B453" t="str">
            <v>소 계</v>
          </cell>
          <cell r="I453">
            <v>125168</v>
          </cell>
          <cell r="J453">
            <v>28187</v>
          </cell>
          <cell r="K453">
            <v>211</v>
          </cell>
          <cell r="L453">
            <v>153566</v>
          </cell>
        </row>
        <row r="455">
          <cell r="A455" t="str">
            <v>UAI51236</v>
          </cell>
          <cell r="B455" t="str">
            <v>10X21/SD(방화용도어클로우저)</v>
          </cell>
          <cell r="C455" t="str">
            <v>(계단실홀,밑틀없음,착색아연도)</v>
          </cell>
          <cell r="L455">
            <v>150064</v>
          </cell>
        </row>
        <row r="456">
          <cell r="A456" t="str">
            <v>MAG50161</v>
          </cell>
          <cell r="B456" t="str">
            <v>철제문틀(방청1회,납품도)</v>
          </cell>
          <cell r="C456" t="str">
            <v>100X45X1.6</v>
          </cell>
          <cell r="D456" t="str">
            <v>m</v>
          </cell>
          <cell r="E456">
            <v>5.24</v>
          </cell>
          <cell r="F456">
            <v>5208</v>
          </cell>
          <cell r="G456">
            <v>0</v>
          </cell>
          <cell r="H456">
            <v>0</v>
          </cell>
          <cell r="I456">
            <v>27289.9</v>
          </cell>
          <cell r="J456">
            <v>0</v>
          </cell>
          <cell r="K456">
            <v>0</v>
          </cell>
        </row>
        <row r="457">
          <cell r="A457" t="str">
            <v>MAG50171</v>
          </cell>
          <cell r="B457" t="str">
            <v>착색아연도강판도아(납품도)</v>
          </cell>
          <cell r="C457" t="str">
            <v>T=0.6(피벗힌지포함,후레임제외)</v>
          </cell>
          <cell r="D457" t="str">
            <v>m2</v>
          </cell>
          <cell r="E457">
            <v>2.1036999999999999</v>
          </cell>
          <cell r="F457">
            <v>24850</v>
          </cell>
          <cell r="G457">
            <v>0</v>
          </cell>
          <cell r="H457">
            <v>0</v>
          </cell>
          <cell r="I457">
            <v>52276.9</v>
          </cell>
          <cell r="J457">
            <v>0</v>
          </cell>
          <cell r="K457">
            <v>0</v>
          </cell>
        </row>
        <row r="458">
          <cell r="A458" t="str">
            <v>MAH70015</v>
          </cell>
          <cell r="B458" t="str">
            <v>도아로크(스텐)</v>
          </cell>
          <cell r="C458" t="str">
            <v>통로용(록없음)</v>
          </cell>
          <cell r="D458" t="str">
            <v>조</v>
          </cell>
          <cell r="E458">
            <v>1</v>
          </cell>
          <cell r="F458">
            <v>4100</v>
          </cell>
          <cell r="G458">
            <v>0</v>
          </cell>
          <cell r="H458">
            <v>0</v>
          </cell>
          <cell r="I458">
            <v>4100</v>
          </cell>
          <cell r="J458">
            <v>0</v>
          </cell>
          <cell r="K458">
            <v>0</v>
          </cell>
        </row>
        <row r="459">
          <cell r="A459" t="str">
            <v>UAI50001</v>
          </cell>
          <cell r="B459" t="str">
            <v>철제여닫이문설치</v>
          </cell>
          <cell r="C459" t="str">
            <v>(외여닫이)</v>
          </cell>
          <cell r="D459" t="str">
            <v>개소</v>
          </cell>
          <cell r="E459">
            <v>1</v>
          </cell>
          <cell r="F459">
            <v>0</v>
          </cell>
          <cell r="G459">
            <v>21125</v>
          </cell>
          <cell r="H459">
            <v>0</v>
          </cell>
          <cell r="I459">
            <v>0</v>
          </cell>
          <cell r="J459">
            <v>21125</v>
          </cell>
          <cell r="K459">
            <v>0</v>
          </cell>
        </row>
        <row r="460">
          <cell r="A460" t="str">
            <v>UAI70021</v>
          </cell>
          <cell r="B460" t="str">
            <v>도어체크달기</v>
          </cell>
          <cell r="C460" t="str">
            <v>(방화문용, 3호)</v>
          </cell>
          <cell r="D460" t="str">
            <v>개소</v>
          </cell>
          <cell r="E460">
            <v>1</v>
          </cell>
          <cell r="F460">
            <v>38000</v>
          </cell>
          <cell r="G460">
            <v>7062</v>
          </cell>
          <cell r="H460">
            <v>211</v>
          </cell>
          <cell r="I460">
            <v>38000</v>
          </cell>
          <cell r="J460">
            <v>7062</v>
          </cell>
          <cell r="K460">
            <v>211</v>
          </cell>
        </row>
        <row r="461">
          <cell r="B461" t="str">
            <v>소 계</v>
          </cell>
          <cell r="I461">
            <v>121666</v>
          </cell>
          <cell r="J461">
            <v>28187</v>
          </cell>
          <cell r="K461">
            <v>211</v>
          </cell>
          <cell r="L461">
            <v>150064</v>
          </cell>
        </row>
        <row r="463">
          <cell r="A463" t="str">
            <v>UAI51237</v>
          </cell>
          <cell r="B463" t="str">
            <v>10X18/SD(방화용도어클로우저)</v>
          </cell>
          <cell r="C463" t="str">
            <v>(계단실홀,밑틀없음,착색아연도)</v>
          </cell>
          <cell r="L463">
            <v>139559</v>
          </cell>
        </row>
        <row r="464">
          <cell r="A464" t="str">
            <v>MAG50161</v>
          </cell>
          <cell r="B464" t="str">
            <v>철제문틀(방청1회,납품도)</v>
          </cell>
          <cell r="C464" t="str">
            <v>100X45X1.6</v>
          </cell>
          <cell r="D464" t="str">
            <v>m</v>
          </cell>
          <cell r="E464">
            <v>4.6399999999999997</v>
          </cell>
          <cell r="F464">
            <v>5208</v>
          </cell>
          <cell r="G464">
            <v>0</v>
          </cell>
          <cell r="H464">
            <v>0</v>
          </cell>
          <cell r="I464">
            <v>24165.1</v>
          </cell>
          <cell r="J464">
            <v>0</v>
          </cell>
          <cell r="K464">
            <v>0</v>
          </cell>
        </row>
        <row r="465">
          <cell r="A465" t="str">
            <v>MAG50171</v>
          </cell>
          <cell r="B465" t="str">
            <v>착색아연도강판도아(납품도)</v>
          </cell>
          <cell r="C465" t="str">
            <v>T=0.6(피벗힌지포함,후레임제외)</v>
          </cell>
          <cell r="D465" t="str">
            <v>m2</v>
          </cell>
          <cell r="E465">
            <v>1.8067</v>
          </cell>
          <cell r="F465">
            <v>24850</v>
          </cell>
          <cell r="G465">
            <v>0</v>
          </cell>
          <cell r="H465">
            <v>0</v>
          </cell>
          <cell r="I465">
            <v>44896.4</v>
          </cell>
          <cell r="J465">
            <v>0</v>
          </cell>
          <cell r="K465">
            <v>0</v>
          </cell>
        </row>
        <row r="466">
          <cell r="A466" t="str">
            <v>MAH70015</v>
          </cell>
          <cell r="B466" t="str">
            <v>도아로크(스텐)</v>
          </cell>
          <cell r="C466" t="str">
            <v>통로용(록없음)</v>
          </cell>
          <cell r="D466" t="str">
            <v>조</v>
          </cell>
          <cell r="E466">
            <v>1</v>
          </cell>
          <cell r="F466">
            <v>4100</v>
          </cell>
          <cell r="G466">
            <v>0</v>
          </cell>
          <cell r="H466">
            <v>0</v>
          </cell>
          <cell r="I466">
            <v>4100</v>
          </cell>
          <cell r="J466">
            <v>0</v>
          </cell>
          <cell r="K466">
            <v>0</v>
          </cell>
        </row>
        <row r="467">
          <cell r="A467" t="str">
            <v>UAI50001</v>
          </cell>
          <cell r="B467" t="str">
            <v>철제여닫이문설치</v>
          </cell>
          <cell r="C467" t="str">
            <v>(외여닫이)</v>
          </cell>
          <cell r="D467" t="str">
            <v>개소</v>
          </cell>
          <cell r="E467">
            <v>1</v>
          </cell>
          <cell r="F467">
            <v>0</v>
          </cell>
          <cell r="G467">
            <v>21125</v>
          </cell>
          <cell r="H467">
            <v>0</v>
          </cell>
          <cell r="I467">
            <v>0</v>
          </cell>
          <cell r="J467">
            <v>21125</v>
          </cell>
          <cell r="K467">
            <v>0</v>
          </cell>
        </row>
        <row r="468">
          <cell r="A468" t="str">
            <v>UAI70021</v>
          </cell>
          <cell r="B468" t="str">
            <v>도어체크달기</v>
          </cell>
          <cell r="C468" t="str">
            <v>(방화문용, 3호)</v>
          </cell>
          <cell r="D468" t="str">
            <v>개소</v>
          </cell>
          <cell r="E468">
            <v>1</v>
          </cell>
          <cell r="F468">
            <v>38000</v>
          </cell>
          <cell r="G468">
            <v>7062</v>
          </cell>
          <cell r="H468">
            <v>211</v>
          </cell>
          <cell r="I468">
            <v>38000</v>
          </cell>
          <cell r="J468">
            <v>7062</v>
          </cell>
          <cell r="K468">
            <v>211</v>
          </cell>
        </row>
        <row r="469">
          <cell r="B469" t="str">
            <v>소 계</v>
          </cell>
          <cell r="I469">
            <v>111161</v>
          </cell>
          <cell r="J469">
            <v>28187</v>
          </cell>
          <cell r="K469">
            <v>211</v>
          </cell>
          <cell r="L469">
            <v>139559</v>
          </cell>
        </row>
        <row r="471">
          <cell r="A471" t="str">
            <v>UAI51239</v>
          </cell>
          <cell r="B471" t="str">
            <v>7X17/SD</v>
          </cell>
          <cell r="C471" t="str">
            <v>(공동구,밑틀없음,착색아연도)</v>
          </cell>
          <cell r="L471">
            <v>75323</v>
          </cell>
        </row>
        <row r="472">
          <cell r="A472" t="str">
            <v>MAG50161</v>
          </cell>
          <cell r="B472" t="str">
            <v>철제문틀(방청1회,납품도)</v>
          </cell>
          <cell r="C472" t="str">
            <v>100X45X1.6</v>
          </cell>
          <cell r="D472" t="str">
            <v>m</v>
          </cell>
          <cell r="E472">
            <v>4.05</v>
          </cell>
          <cell r="F472">
            <v>5208</v>
          </cell>
          <cell r="G472">
            <v>0</v>
          </cell>
          <cell r="H472">
            <v>0</v>
          </cell>
          <cell r="I472">
            <v>21092.400000000001</v>
          </cell>
          <cell r="J472">
            <v>0</v>
          </cell>
          <cell r="K472">
            <v>0</v>
          </cell>
        </row>
        <row r="473">
          <cell r="A473" t="str">
            <v>MAG50171</v>
          </cell>
          <cell r="B473" t="str">
            <v>착색아연도강판도아(납품도)</v>
          </cell>
          <cell r="C473" t="str">
            <v>T=0.6(피벗힌지포함,후레임제외)</v>
          </cell>
          <cell r="D473" t="str">
            <v>m2</v>
          </cell>
          <cell r="E473">
            <v>1.1592</v>
          </cell>
          <cell r="F473">
            <v>24850</v>
          </cell>
          <cell r="G473">
            <v>0</v>
          </cell>
          <cell r="H473">
            <v>0</v>
          </cell>
          <cell r="I473">
            <v>28806.1</v>
          </cell>
          <cell r="J473">
            <v>0</v>
          </cell>
          <cell r="K473">
            <v>0</v>
          </cell>
        </row>
        <row r="474">
          <cell r="A474" t="str">
            <v>MAH70005</v>
          </cell>
          <cell r="B474" t="str">
            <v>도아로크(스텐)</v>
          </cell>
          <cell r="C474" t="str">
            <v>침실용</v>
          </cell>
          <cell r="D474" t="str">
            <v>조</v>
          </cell>
          <cell r="E474">
            <v>1</v>
          </cell>
          <cell r="F474">
            <v>4300</v>
          </cell>
          <cell r="G474">
            <v>0</v>
          </cell>
          <cell r="H474">
            <v>0</v>
          </cell>
          <cell r="I474">
            <v>4300</v>
          </cell>
          <cell r="J474">
            <v>0</v>
          </cell>
          <cell r="K474">
            <v>0</v>
          </cell>
        </row>
        <row r="475">
          <cell r="A475" t="str">
            <v>UAI50001</v>
          </cell>
          <cell r="B475" t="str">
            <v>철제여닫이문설치</v>
          </cell>
          <cell r="C475" t="str">
            <v>(외여닫이)</v>
          </cell>
          <cell r="D475" t="str">
            <v>개소</v>
          </cell>
          <cell r="E475">
            <v>1</v>
          </cell>
          <cell r="F475">
            <v>0</v>
          </cell>
          <cell r="G475">
            <v>21125</v>
          </cell>
          <cell r="H475">
            <v>0</v>
          </cell>
          <cell r="I475">
            <v>0</v>
          </cell>
          <cell r="J475">
            <v>21125</v>
          </cell>
          <cell r="K475">
            <v>0</v>
          </cell>
        </row>
        <row r="476">
          <cell r="B476" t="str">
            <v>소 계</v>
          </cell>
          <cell r="I476">
            <v>54198</v>
          </cell>
          <cell r="J476">
            <v>21125</v>
          </cell>
          <cell r="K476">
            <v>0</v>
          </cell>
          <cell r="L476">
            <v>75323</v>
          </cell>
        </row>
        <row r="478">
          <cell r="A478" t="str">
            <v>UAI51551</v>
          </cell>
          <cell r="B478" t="str">
            <v>18X26/FSD(방화용도어클로우저)</v>
          </cell>
          <cell r="C478" t="str">
            <v>(주민복지관499,밑틀없음,착색아연도)</v>
          </cell>
          <cell r="L478">
            <v>276282</v>
          </cell>
        </row>
        <row r="479">
          <cell r="A479" t="str">
            <v>MAG50161</v>
          </cell>
          <cell r="B479" t="str">
            <v>철제문틀(방청1회,납품도)</v>
          </cell>
          <cell r="C479" t="str">
            <v>100X45X1.6</v>
          </cell>
          <cell r="D479" t="str">
            <v>m</v>
          </cell>
          <cell r="E479">
            <v>6.89</v>
          </cell>
          <cell r="F479">
            <v>5208</v>
          </cell>
          <cell r="G479">
            <v>0</v>
          </cell>
          <cell r="H479">
            <v>0</v>
          </cell>
          <cell r="I479">
            <v>35883.1</v>
          </cell>
          <cell r="J479">
            <v>0</v>
          </cell>
          <cell r="K479">
            <v>0</v>
          </cell>
        </row>
        <row r="480">
          <cell r="A480" t="str">
            <v>MAG50171</v>
          </cell>
          <cell r="B480" t="str">
            <v>착색아연도강판도아(납품도)</v>
          </cell>
          <cell r="C480" t="str">
            <v>T=0.6(피벗힌지포함,후레임제외)</v>
          </cell>
          <cell r="D480" t="str">
            <v>m2</v>
          </cell>
          <cell r="E480">
            <v>4.5479000000000003</v>
          </cell>
          <cell r="F480">
            <v>24850</v>
          </cell>
          <cell r="G480">
            <v>0</v>
          </cell>
          <cell r="H480">
            <v>0</v>
          </cell>
          <cell r="I480">
            <v>113015.3</v>
          </cell>
          <cell r="J480">
            <v>0</v>
          </cell>
          <cell r="K480">
            <v>0</v>
          </cell>
        </row>
        <row r="481">
          <cell r="A481" t="str">
            <v>MAH70005</v>
          </cell>
          <cell r="B481" t="str">
            <v>도아로크(스텐)</v>
          </cell>
          <cell r="C481" t="str">
            <v>침실용</v>
          </cell>
          <cell r="D481" t="str">
            <v>조</v>
          </cell>
          <cell r="E481">
            <v>1</v>
          </cell>
          <cell r="F481">
            <v>4300</v>
          </cell>
          <cell r="G481">
            <v>0</v>
          </cell>
          <cell r="H481">
            <v>0</v>
          </cell>
          <cell r="I481">
            <v>4300</v>
          </cell>
          <cell r="J481">
            <v>0</v>
          </cell>
          <cell r="K481">
            <v>0</v>
          </cell>
        </row>
        <row r="482">
          <cell r="A482" t="str">
            <v>MAH70473</v>
          </cell>
          <cell r="B482" t="str">
            <v>오르내리꽂이쇠</v>
          </cell>
          <cell r="C482" t="str">
            <v>황동압출 100MM</v>
          </cell>
          <cell r="D482" t="str">
            <v>개</v>
          </cell>
          <cell r="E482">
            <v>1</v>
          </cell>
          <cell r="F482">
            <v>850</v>
          </cell>
          <cell r="G482">
            <v>0</v>
          </cell>
          <cell r="H482">
            <v>0</v>
          </cell>
          <cell r="I482">
            <v>850</v>
          </cell>
          <cell r="J482">
            <v>0</v>
          </cell>
          <cell r="K482">
            <v>0</v>
          </cell>
        </row>
        <row r="483">
          <cell r="A483" t="str">
            <v>UAI50002</v>
          </cell>
          <cell r="B483" t="str">
            <v>철제여닫이문설치</v>
          </cell>
          <cell r="C483" t="str">
            <v>(양여닫이)</v>
          </cell>
          <cell r="D483" t="str">
            <v>개소</v>
          </cell>
          <cell r="E483">
            <v>1</v>
          </cell>
          <cell r="F483">
            <v>0</v>
          </cell>
          <cell r="G483">
            <v>31688</v>
          </cell>
          <cell r="H483">
            <v>0</v>
          </cell>
          <cell r="I483">
            <v>0</v>
          </cell>
          <cell r="J483">
            <v>31688</v>
          </cell>
          <cell r="K483">
            <v>0</v>
          </cell>
        </row>
        <row r="484">
          <cell r="A484" t="str">
            <v>UAI70021</v>
          </cell>
          <cell r="B484" t="str">
            <v>도어체크달기</v>
          </cell>
          <cell r="C484" t="str">
            <v>(방화문용, 3호)</v>
          </cell>
          <cell r="D484" t="str">
            <v>개소</v>
          </cell>
          <cell r="E484">
            <v>2</v>
          </cell>
          <cell r="F484">
            <v>38000</v>
          </cell>
          <cell r="G484">
            <v>7062</v>
          </cell>
          <cell r="H484">
            <v>211</v>
          </cell>
          <cell r="I484">
            <v>76000</v>
          </cell>
          <cell r="J484">
            <v>14124</v>
          </cell>
          <cell r="K484">
            <v>422</v>
          </cell>
        </row>
        <row r="485">
          <cell r="B485" t="str">
            <v>소 계</v>
          </cell>
          <cell r="I485">
            <v>230048</v>
          </cell>
          <cell r="J485">
            <v>45812</v>
          </cell>
          <cell r="K485">
            <v>422</v>
          </cell>
          <cell r="L485">
            <v>276282</v>
          </cell>
        </row>
        <row r="487">
          <cell r="A487" t="str">
            <v>UAI51552</v>
          </cell>
          <cell r="B487" t="str">
            <v>26X31/SD</v>
          </cell>
          <cell r="C487" t="str">
            <v>(주민복지관499,밑틀없음,착색아연도)</v>
          </cell>
          <cell r="L487">
            <v>332506</v>
          </cell>
        </row>
        <row r="488">
          <cell r="A488" t="str">
            <v>MAG50161</v>
          </cell>
          <cell r="B488" t="str">
            <v>철제문틀(방청1회,납품도)</v>
          </cell>
          <cell r="C488" t="str">
            <v>100X45X1.6</v>
          </cell>
          <cell r="D488" t="str">
            <v>m</v>
          </cell>
          <cell r="E488">
            <v>8.69</v>
          </cell>
          <cell r="F488">
            <v>5208</v>
          </cell>
          <cell r="G488">
            <v>0</v>
          </cell>
          <cell r="H488">
            <v>0</v>
          </cell>
          <cell r="I488">
            <v>45257.5</v>
          </cell>
          <cell r="J488">
            <v>0</v>
          </cell>
          <cell r="K488">
            <v>0</v>
          </cell>
        </row>
        <row r="489">
          <cell r="A489" t="str">
            <v>MAG50171</v>
          </cell>
          <cell r="B489" t="str">
            <v>착색아연도강판도아(납품도)</v>
          </cell>
          <cell r="C489" t="str">
            <v>T=0.6(피벗힌지포함,후레임제외)</v>
          </cell>
          <cell r="D489" t="str">
            <v>m2</v>
          </cell>
          <cell r="E489">
            <v>7.8818999999999999</v>
          </cell>
          <cell r="F489">
            <v>24850</v>
          </cell>
          <cell r="G489">
            <v>0</v>
          </cell>
          <cell r="H489">
            <v>0</v>
          </cell>
          <cell r="I489">
            <v>195865.2</v>
          </cell>
          <cell r="J489">
            <v>0</v>
          </cell>
          <cell r="K489">
            <v>0</v>
          </cell>
        </row>
        <row r="490">
          <cell r="A490" t="str">
            <v>MAH70005</v>
          </cell>
          <cell r="B490" t="str">
            <v>도아로크(스텐)</v>
          </cell>
          <cell r="C490" t="str">
            <v>침실용</v>
          </cell>
          <cell r="D490" t="str">
            <v>조</v>
          </cell>
          <cell r="E490">
            <v>1</v>
          </cell>
          <cell r="F490">
            <v>4300</v>
          </cell>
          <cell r="G490">
            <v>0</v>
          </cell>
          <cell r="H490">
            <v>0</v>
          </cell>
          <cell r="I490">
            <v>4300</v>
          </cell>
          <cell r="J490">
            <v>0</v>
          </cell>
          <cell r="K490">
            <v>0</v>
          </cell>
        </row>
        <row r="491">
          <cell r="A491" t="str">
            <v>MAH70473</v>
          </cell>
          <cell r="B491" t="str">
            <v>오르내리꽂이쇠</v>
          </cell>
          <cell r="C491" t="str">
            <v>황동압출 100MM</v>
          </cell>
          <cell r="D491" t="str">
            <v>개</v>
          </cell>
          <cell r="E491">
            <v>1</v>
          </cell>
          <cell r="F491">
            <v>850</v>
          </cell>
          <cell r="G491">
            <v>0</v>
          </cell>
          <cell r="H491">
            <v>0</v>
          </cell>
          <cell r="I491">
            <v>850</v>
          </cell>
          <cell r="J491">
            <v>0</v>
          </cell>
          <cell r="K491">
            <v>0</v>
          </cell>
        </row>
        <row r="492">
          <cell r="A492" t="str">
            <v>UAI50002</v>
          </cell>
          <cell r="B492" t="str">
            <v>철제여닫이문설치</v>
          </cell>
          <cell r="C492" t="str">
            <v>(양여닫이)</v>
          </cell>
          <cell r="D492" t="str">
            <v>개소</v>
          </cell>
          <cell r="E492">
            <v>1</v>
          </cell>
          <cell r="F492">
            <v>0</v>
          </cell>
          <cell r="G492">
            <v>31688</v>
          </cell>
          <cell r="H492">
            <v>0</v>
          </cell>
          <cell r="I492">
            <v>0</v>
          </cell>
          <cell r="J492">
            <v>31688</v>
          </cell>
          <cell r="K492">
            <v>0</v>
          </cell>
        </row>
        <row r="493">
          <cell r="A493" t="str">
            <v>UAI70018</v>
          </cell>
          <cell r="B493" t="str">
            <v>도아첵크달기</v>
          </cell>
          <cell r="C493" t="str">
            <v>(3호)</v>
          </cell>
          <cell r="D493" t="str">
            <v>개소</v>
          </cell>
          <cell r="E493">
            <v>2</v>
          </cell>
          <cell r="F493">
            <v>20000</v>
          </cell>
          <cell r="G493">
            <v>7062</v>
          </cell>
          <cell r="H493">
            <v>211</v>
          </cell>
          <cell r="I493">
            <v>40000</v>
          </cell>
          <cell r="J493">
            <v>14124</v>
          </cell>
          <cell r="K493">
            <v>422</v>
          </cell>
        </row>
        <row r="494">
          <cell r="B494" t="str">
            <v>소 계</v>
          </cell>
          <cell r="I494">
            <v>286272</v>
          </cell>
          <cell r="J494">
            <v>45812</v>
          </cell>
          <cell r="K494">
            <v>422</v>
          </cell>
          <cell r="L494">
            <v>332506</v>
          </cell>
        </row>
        <row r="496">
          <cell r="A496" t="str">
            <v>UAI51553</v>
          </cell>
          <cell r="B496" t="str">
            <v>9X26/SD</v>
          </cell>
          <cell r="C496" t="str">
            <v>(주민복지관499,밑틀없음,착색아연도)</v>
          </cell>
          <cell r="L496">
            <v>134399</v>
          </cell>
        </row>
        <row r="497">
          <cell r="A497" t="str">
            <v>MAG50161</v>
          </cell>
          <cell r="B497" t="str">
            <v>철제문틀(방청1회,납품도)</v>
          </cell>
          <cell r="C497" t="str">
            <v>100X45X1.6</v>
          </cell>
          <cell r="D497" t="str">
            <v>m</v>
          </cell>
          <cell r="E497">
            <v>6.87</v>
          </cell>
          <cell r="F497">
            <v>5208</v>
          </cell>
          <cell r="G497">
            <v>0</v>
          </cell>
          <cell r="H497">
            <v>0</v>
          </cell>
          <cell r="I497">
            <v>35778.9</v>
          </cell>
          <cell r="J497">
            <v>0</v>
          </cell>
          <cell r="K497">
            <v>0</v>
          </cell>
        </row>
        <row r="498">
          <cell r="A498" t="str">
            <v>MAG50171</v>
          </cell>
          <cell r="B498" t="str">
            <v>착색아연도강판도아(납품도)</v>
          </cell>
          <cell r="C498" t="str">
            <v>T=0.6(피벗힌지포함,후레임제외)</v>
          </cell>
          <cell r="D498" t="str">
            <v>m2</v>
          </cell>
          <cell r="E498">
            <v>1.8480000000000001</v>
          </cell>
          <cell r="F498">
            <v>24850</v>
          </cell>
          <cell r="G498">
            <v>0</v>
          </cell>
          <cell r="H498">
            <v>0</v>
          </cell>
          <cell r="I498">
            <v>45922.8</v>
          </cell>
          <cell r="J498">
            <v>0</v>
          </cell>
          <cell r="K498">
            <v>0</v>
          </cell>
        </row>
        <row r="499">
          <cell r="A499" t="str">
            <v>MAH70005</v>
          </cell>
          <cell r="B499" t="str">
            <v>도아로크(스텐)</v>
          </cell>
          <cell r="C499" t="str">
            <v>침실용</v>
          </cell>
          <cell r="D499" t="str">
            <v>조</v>
          </cell>
          <cell r="E499">
            <v>1</v>
          </cell>
          <cell r="F499">
            <v>4300</v>
          </cell>
          <cell r="G499">
            <v>0</v>
          </cell>
          <cell r="H499">
            <v>0</v>
          </cell>
          <cell r="I499">
            <v>4300</v>
          </cell>
          <cell r="J499">
            <v>0</v>
          </cell>
          <cell r="K499">
            <v>0</v>
          </cell>
        </row>
        <row r="500">
          <cell r="A500" t="str">
            <v>UAI50001</v>
          </cell>
          <cell r="B500" t="str">
            <v>철제여닫이문설치</v>
          </cell>
          <cell r="C500" t="str">
            <v>(외여닫이)</v>
          </cell>
          <cell r="D500" t="str">
            <v>개소</v>
          </cell>
          <cell r="E500">
            <v>1</v>
          </cell>
          <cell r="F500">
            <v>0</v>
          </cell>
          <cell r="G500">
            <v>21125</v>
          </cell>
          <cell r="H500">
            <v>0</v>
          </cell>
          <cell r="I500">
            <v>0</v>
          </cell>
          <cell r="J500">
            <v>21125</v>
          </cell>
          <cell r="K500">
            <v>0</v>
          </cell>
        </row>
        <row r="501">
          <cell r="A501" t="str">
            <v>UAI70018</v>
          </cell>
          <cell r="B501" t="str">
            <v>도아첵크달기</v>
          </cell>
          <cell r="C501" t="str">
            <v>(3호)</v>
          </cell>
          <cell r="D501" t="str">
            <v>개소</v>
          </cell>
          <cell r="E501">
            <v>1</v>
          </cell>
          <cell r="F501">
            <v>20000</v>
          </cell>
          <cell r="G501">
            <v>7062</v>
          </cell>
          <cell r="H501">
            <v>211</v>
          </cell>
          <cell r="I501">
            <v>20000</v>
          </cell>
          <cell r="J501">
            <v>7062</v>
          </cell>
          <cell r="K501">
            <v>211</v>
          </cell>
        </row>
        <row r="502">
          <cell r="B502" t="str">
            <v>소 계</v>
          </cell>
          <cell r="I502">
            <v>106001</v>
          </cell>
          <cell r="J502">
            <v>28187</v>
          </cell>
          <cell r="K502">
            <v>211</v>
          </cell>
          <cell r="L502">
            <v>134399</v>
          </cell>
        </row>
        <row r="504">
          <cell r="A504" t="str">
            <v>UAI51554</v>
          </cell>
          <cell r="B504" t="str">
            <v>9X21/SD</v>
          </cell>
          <cell r="C504" t="str">
            <v>(주민복지관499,밑틀없음,착색아연도)</v>
          </cell>
          <cell r="L504">
            <v>123624</v>
          </cell>
        </row>
        <row r="505">
          <cell r="A505" t="str">
            <v>MAG50161</v>
          </cell>
          <cell r="B505" t="str">
            <v>철제문틀(방청1회,납품도)</v>
          </cell>
          <cell r="C505" t="str">
            <v>100X45X1.6</v>
          </cell>
          <cell r="D505" t="str">
            <v>m</v>
          </cell>
          <cell r="E505">
            <v>4.99</v>
          </cell>
          <cell r="F505">
            <v>5208</v>
          </cell>
          <cell r="G505">
            <v>0</v>
          </cell>
          <cell r="H505">
            <v>0</v>
          </cell>
          <cell r="I505">
            <v>25987.9</v>
          </cell>
          <cell r="J505">
            <v>0</v>
          </cell>
          <cell r="K505">
            <v>0</v>
          </cell>
        </row>
        <row r="506">
          <cell r="A506" t="str">
            <v>MAG50171</v>
          </cell>
          <cell r="B506" t="str">
            <v>착색아연도강판도아(납품도)</v>
          </cell>
          <cell r="C506" t="str">
            <v>T=0.6(피벗힌지포함,후레임제외)</v>
          </cell>
          <cell r="D506" t="str">
            <v>m2</v>
          </cell>
          <cell r="E506">
            <v>1.8084</v>
          </cell>
          <cell r="F506">
            <v>24850</v>
          </cell>
          <cell r="G506">
            <v>0</v>
          </cell>
          <cell r="H506">
            <v>0</v>
          </cell>
          <cell r="I506">
            <v>44938.7</v>
          </cell>
          <cell r="J506">
            <v>0</v>
          </cell>
          <cell r="K506">
            <v>0</v>
          </cell>
        </row>
        <row r="507">
          <cell r="A507" t="str">
            <v>MAH70005</v>
          </cell>
          <cell r="B507" t="str">
            <v>도아로크(스텐)</v>
          </cell>
          <cell r="C507" t="str">
            <v>침실용</v>
          </cell>
          <cell r="D507" t="str">
            <v>조</v>
          </cell>
          <cell r="E507">
            <v>1</v>
          </cell>
          <cell r="F507">
            <v>4300</v>
          </cell>
          <cell r="G507">
            <v>0</v>
          </cell>
          <cell r="H507">
            <v>0</v>
          </cell>
          <cell r="I507">
            <v>4300</v>
          </cell>
          <cell r="J507">
            <v>0</v>
          </cell>
          <cell r="K507">
            <v>0</v>
          </cell>
        </row>
        <row r="508">
          <cell r="A508" t="str">
            <v>UAI50001</v>
          </cell>
          <cell r="B508" t="str">
            <v>철제여닫이문설치</v>
          </cell>
          <cell r="C508" t="str">
            <v>(외여닫이)</v>
          </cell>
          <cell r="D508" t="str">
            <v>개소</v>
          </cell>
          <cell r="E508">
            <v>1</v>
          </cell>
          <cell r="F508">
            <v>0</v>
          </cell>
          <cell r="G508">
            <v>21125</v>
          </cell>
          <cell r="H508">
            <v>0</v>
          </cell>
          <cell r="I508">
            <v>0</v>
          </cell>
          <cell r="J508">
            <v>21125</v>
          </cell>
          <cell r="K508">
            <v>0</v>
          </cell>
        </row>
        <row r="509">
          <cell r="A509" t="str">
            <v>UAI70018</v>
          </cell>
          <cell r="B509" t="str">
            <v>도아첵크달기</v>
          </cell>
          <cell r="C509" t="str">
            <v>(3호)</v>
          </cell>
          <cell r="D509" t="str">
            <v>개소</v>
          </cell>
          <cell r="E509">
            <v>1</v>
          </cell>
          <cell r="F509">
            <v>20000</v>
          </cell>
          <cell r="G509">
            <v>7062</v>
          </cell>
          <cell r="H509">
            <v>211</v>
          </cell>
          <cell r="I509">
            <v>20000</v>
          </cell>
          <cell r="J509">
            <v>7062</v>
          </cell>
          <cell r="K509">
            <v>211</v>
          </cell>
        </row>
        <row r="510">
          <cell r="B510" t="str">
            <v>소 계</v>
          </cell>
          <cell r="I510">
            <v>95226</v>
          </cell>
          <cell r="J510">
            <v>28187</v>
          </cell>
          <cell r="K510">
            <v>211</v>
          </cell>
          <cell r="L510">
            <v>123624</v>
          </cell>
        </row>
        <row r="512">
          <cell r="A512" t="str">
            <v>UAI51555</v>
          </cell>
          <cell r="B512" t="str">
            <v>9X25/SD</v>
          </cell>
          <cell r="C512" t="str">
            <v>(주민복지관499,밑틀없음,착색아연도)</v>
          </cell>
          <cell r="L512">
            <v>133358</v>
          </cell>
        </row>
        <row r="513">
          <cell r="A513" t="str">
            <v>MAG50161</v>
          </cell>
          <cell r="B513" t="str">
            <v>철제문틀(방청1회,납품도)</v>
          </cell>
          <cell r="C513" t="str">
            <v>100X45X1.6</v>
          </cell>
          <cell r="D513" t="str">
            <v>m</v>
          </cell>
          <cell r="E513">
            <v>6.67</v>
          </cell>
          <cell r="F513">
            <v>5208</v>
          </cell>
          <cell r="G513">
            <v>0</v>
          </cell>
          <cell r="H513">
            <v>0</v>
          </cell>
          <cell r="I513">
            <v>34737.300000000003</v>
          </cell>
          <cell r="J513">
            <v>0</v>
          </cell>
          <cell r="K513">
            <v>0</v>
          </cell>
        </row>
        <row r="514">
          <cell r="A514" t="str">
            <v>MAG50171</v>
          </cell>
          <cell r="B514" t="str">
            <v>착색아연도강판도아(납품도)</v>
          </cell>
          <cell r="C514" t="str">
            <v>T=0.6(피벗힌지포함,후레임제외)</v>
          </cell>
          <cell r="D514" t="str">
            <v>m2</v>
          </cell>
          <cell r="E514">
            <v>1.8480000000000001</v>
          </cell>
          <cell r="F514">
            <v>24850</v>
          </cell>
          <cell r="G514">
            <v>0</v>
          </cell>
          <cell r="H514">
            <v>0</v>
          </cell>
          <cell r="I514">
            <v>45922.8</v>
          </cell>
          <cell r="J514">
            <v>0</v>
          </cell>
          <cell r="K514">
            <v>0</v>
          </cell>
        </row>
        <row r="515">
          <cell r="A515" t="str">
            <v>MAH70005</v>
          </cell>
          <cell r="B515" t="str">
            <v>도아로크(스텐)</v>
          </cell>
          <cell r="C515" t="str">
            <v>침실용</v>
          </cell>
          <cell r="D515" t="str">
            <v>조</v>
          </cell>
          <cell r="E515">
            <v>1</v>
          </cell>
          <cell r="F515">
            <v>4300</v>
          </cell>
          <cell r="G515">
            <v>0</v>
          </cell>
          <cell r="H515">
            <v>0</v>
          </cell>
          <cell r="I515">
            <v>4300</v>
          </cell>
          <cell r="J515">
            <v>0</v>
          </cell>
          <cell r="K515">
            <v>0</v>
          </cell>
        </row>
        <row r="516">
          <cell r="A516" t="str">
            <v>UAI50001</v>
          </cell>
          <cell r="B516" t="str">
            <v>철제여닫이문설치</v>
          </cell>
          <cell r="C516" t="str">
            <v>(외여닫이)</v>
          </cell>
          <cell r="D516" t="str">
            <v>개소</v>
          </cell>
          <cell r="E516">
            <v>1</v>
          </cell>
          <cell r="F516">
            <v>0</v>
          </cell>
          <cell r="G516">
            <v>21125</v>
          </cell>
          <cell r="H516">
            <v>0</v>
          </cell>
          <cell r="I516">
            <v>0</v>
          </cell>
          <cell r="J516">
            <v>21125</v>
          </cell>
          <cell r="K516">
            <v>0</v>
          </cell>
        </row>
        <row r="517">
          <cell r="A517" t="str">
            <v>UAI70018</v>
          </cell>
          <cell r="B517" t="str">
            <v>도아첵크달기</v>
          </cell>
          <cell r="C517" t="str">
            <v>(3호)</v>
          </cell>
          <cell r="D517" t="str">
            <v>개소</v>
          </cell>
          <cell r="E517">
            <v>1</v>
          </cell>
          <cell r="F517">
            <v>20000</v>
          </cell>
          <cell r="G517">
            <v>7062</v>
          </cell>
          <cell r="H517">
            <v>211</v>
          </cell>
          <cell r="I517">
            <v>20000</v>
          </cell>
          <cell r="J517">
            <v>7062</v>
          </cell>
          <cell r="K517">
            <v>211</v>
          </cell>
        </row>
        <row r="518">
          <cell r="B518" t="str">
            <v>소 계</v>
          </cell>
          <cell r="I518">
            <v>104960</v>
          </cell>
          <cell r="J518">
            <v>28187</v>
          </cell>
          <cell r="K518">
            <v>211</v>
          </cell>
          <cell r="L518">
            <v>133358</v>
          </cell>
        </row>
        <row r="520">
          <cell r="A520" t="str">
            <v>UAI52010</v>
          </cell>
          <cell r="B520" t="str">
            <v>26X23.5/SD</v>
          </cell>
          <cell r="C520" t="str">
            <v>(계단실,밑틀없음,철제도아)</v>
          </cell>
          <cell r="L520">
            <v>271832</v>
          </cell>
        </row>
        <row r="521">
          <cell r="A521" t="str">
            <v>MAG50161</v>
          </cell>
          <cell r="B521" t="str">
            <v>철제문틀(방청1회,납품도)</v>
          </cell>
          <cell r="C521" t="str">
            <v>100X45X1.6</v>
          </cell>
          <cell r="D521" t="str">
            <v>m</v>
          </cell>
          <cell r="E521">
            <v>7.25</v>
          </cell>
          <cell r="F521">
            <v>5208</v>
          </cell>
          <cell r="G521">
            <v>0</v>
          </cell>
          <cell r="H521">
            <v>0</v>
          </cell>
          <cell r="I521">
            <v>37758</v>
          </cell>
          <cell r="J521">
            <v>0</v>
          </cell>
          <cell r="K521">
            <v>0</v>
          </cell>
        </row>
        <row r="522">
          <cell r="A522" t="str">
            <v>MAG50166</v>
          </cell>
          <cell r="B522" t="str">
            <v>철제도아(방청1회,납품도)</v>
          </cell>
          <cell r="C522" t="str">
            <v>T=0.8,STL PL(피벗힌지포함,후레임제외)</v>
          </cell>
          <cell r="D522" t="str">
            <v>m2</v>
          </cell>
          <cell r="E522">
            <v>6.0347</v>
          </cell>
          <cell r="F522">
            <v>23819</v>
          </cell>
          <cell r="G522">
            <v>0</v>
          </cell>
          <cell r="H522">
            <v>0</v>
          </cell>
          <cell r="I522">
            <v>143740.5</v>
          </cell>
          <cell r="J522">
            <v>0</v>
          </cell>
          <cell r="K522">
            <v>0</v>
          </cell>
        </row>
        <row r="523">
          <cell r="A523" t="str">
            <v>MAH70015</v>
          </cell>
          <cell r="B523" t="str">
            <v>도아로크(스텐)</v>
          </cell>
          <cell r="C523" t="str">
            <v>통로용(록없음)</v>
          </cell>
          <cell r="D523" t="str">
            <v>조</v>
          </cell>
          <cell r="E523">
            <v>1</v>
          </cell>
          <cell r="F523">
            <v>4100</v>
          </cell>
          <cell r="G523">
            <v>0</v>
          </cell>
          <cell r="H523">
            <v>0</v>
          </cell>
          <cell r="I523">
            <v>4100</v>
          </cell>
          <cell r="J523">
            <v>0</v>
          </cell>
          <cell r="K523">
            <v>0</v>
          </cell>
        </row>
        <row r="524">
          <cell r="A524" t="str">
            <v>UAI50002</v>
          </cell>
          <cell r="B524" t="str">
            <v>철제여닫이문설치</v>
          </cell>
          <cell r="C524" t="str">
            <v>(양여닫이)</v>
          </cell>
          <cell r="D524" t="str">
            <v>개소</v>
          </cell>
          <cell r="E524">
            <v>1</v>
          </cell>
          <cell r="F524">
            <v>0</v>
          </cell>
          <cell r="G524">
            <v>31688</v>
          </cell>
          <cell r="H524">
            <v>0</v>
          </cell>
          <cell r="I524">
            <v>0</v>
          </cell>
          <cell r="J524">
            <v>31688</v>
          </cell>
          <cell r="K524">
            <v>0</v>
          </cell>
        </row>
        <row r="525">
          <cell r="A525" t="str">
            <v>UAI70018</v>
          </cell>
          <cell r="B525" t="str">
            <v>도아첵크달기</v>
          </cell>
          <cell r="C525" t="str">
            <v>(3호)</v>
          </cell>
          <cell r="D525" t="str">
            <v>개소</v>
          </cell>
          <cell r="E525">
            <v>2</v>
          </cell>
          <cell r="F525">
            <v>20000</v>
          </cell>
          <cell r="G525">
            <v>7062</v>
          </cell>
          <cell r="H525">
            <v>211</v>
          </cell>
          <cell r="I525">
            <v>40000</v>
          </cell>
          <cell r="J525">
            <v>14124</v>
          </cell>
          <cell r="K525">
            <v>422</v>
          </cell>
        </row>
        <row r="526">
          <cell r="B526" t="str">
            <v>소 계</v>
          </cell>
          <cell r="I526">
            <v>225598</v>
          </cell>
          <cell r="J526">
            <v>45812</v>
          </cell>
          <cell r="K526">
            <v>422</v>
          </cell>
          <cell r="L526">
            <v>271832</v>
          </cell>
        </row>
        <row r="528">
          <cell r="A528" t="str">
            <v>UAI52011</v>
          </cell>
          <cell r="B528" t="str">
            <v>26X24.5/SD</v>
          </cell>
          <cell r="C528" t="str">
            <v>(계단실,밑틀없음,철제도아)</v>
          </cell>
          <cell r="L528">
            <v>279043</v>
          </cell>
        </row>
        <row r="529">
          <cell r="A529" t="str">
            <v>MAG50161</v>
          </cell>
          <cell r="B529" t="str">
            <v>철제문틀(방청1회,납품도)</v>
          </cell>
          <cell r="C529" t="str">
            <v>100X45X1.6</v>
          </cell>
          <cell r="D529" t="str">
            <v>m</v>
          </cell>
          <cell r="E529">
            <v>7.45</v>
          </cell>
          <cell r="F529">
            <v>5208</v>
          </cell>
          <cell r="G529">
            <v>0</v>
          </cell>
          <cell r="H529">
            <v>0</v>
          </cell>
          <cell r="I529">
            <v>38799.599999999999</v>
          </cell>
          <cell r="J529">
            <v>0</v>
          </cell>
          <cell r="K529">
            <v>0</v>
          </cell>
        </row>
        <row r="530">
          <cell r="A530" t="str">
            <v>MAG50166</v>
          </cell>
          <cell r="B530" t="str">
            <v>철제도아(방청1회,납품도)</v>
          </cell>
          <cell r="C530" t="str">
            <v>T=0.8,STL PL(피벗힌지포함,후레임제외)</v>
          </cell>
          <cell r="D530" t="str">
            <v>m2</v>
          </cell>
          <cell r="E530">
            <v>6.2937000000000003</v>
          </cell>
          <cell r="F530">
            <v>23819</v>
          </cell>
          <cell r="G530">
            <v>0</v>
          </cell>
          <cell r="H530">
            <v>0</v>
          </cell>
          <cell r="I530">
            <v>149909.6</v>
          </cell>
          <cell r="J530">
            <v>0</v>
          </cell>
          <cell r="K530">
            <v>0</v>
          </cell>
        </row>
        <row r="531">
          <cell r="A531" t="str">
            <v>MAH70015</v>
          </cell>
          <cell r="B531" t="str">
            <v>도아로크(스텐)</v>
          </cell>
          <cell r="C531" t="str">
            <v>통로용(록없음)</v>
          </cell>
          <cell r="D531" t="str">
            <v>조</v>
          </cell>
          <cell r="E531">
            <v>1</v>
          </cell>
          <cell r="F531">
            <v>4100</v>
          </cell>
          <cell r="G531">
            <v>0</v>
          </cell>
          <cell r="H531">
            <v>0</v>
          </cell>
          <cell r="I531">
            <v>4100</v>
          </cell>
          <cell r="J531">
            <v>0</v>
          </cell>
          <cell r="K531">
            <v>0</v>
          </cell>
        </row>
        <row r="532">
          <cell r="A532" t="str">
            <v>UAI50002</v>
          </cell>
          <cell r="B532" t="str">
            <v>철제여닫이문설치</v>
          </cell>
          <cell r="C532" t="str">
            <v>(양여닫이)</v>
          </cell>
          <cell r="D532" t="str">
            <v>개소</v>
          </cell>
          <cell r="E532">
            <v>1</v>
          </cell>
          <cell r="F532">
            <v>0</v>
          </cell>
          <cell r="G532">
            <v>31688</v>
          </cell>
          <cell r="H532">
            <v>0</v>
          </cell>
          <cell r="I532">
            <v>0</v>
          </cell>
          <cell r="J532">
            <v>31688</v>
          </cell>
          <cell r="K532">
            <v>0</v>
          </cell>
        </row>
        <row r="533">
          <cell r="A533" t="str">
            <v>UAI70018</v>
          </cell>
          <cell r="B533" t="str">
            <v>도아첵크달기</v>
          </cell>
          <cell r="C533" t="str">
            <v>(3호)</v>
          </cell>
          <cell r="D533" t="str">
            <v>개소</v>
          </cell>
          <cell r="E533">
            <v>2</v>
          </cell>
          <cell r="F533">
            <v>20000</v>
          </cell>
          <cell r="G533">
            <v>7062</v>
          </cell>
          <cell r="H533">
            <v>211</v>
          </cell>
          <cell r="I533">
            <v>40000</v>
          </cell>
          <cell r="J533">
            <v>14124</v>
          </cell>
          <cell r="K533">
            <v>422</v>
          </cell>
        </row>
        <row r="534">
          <cell r="B534" t="str">
            <v>소 계</v>
          </cell>
          <cell r="I534">
            <v>232809</v>
          </cell>
          <cell r="J534">
            <v>45812</v>
          </cell>
          <cell r="K534">
            <v>422</v>
          </cell>
          <cell r="L534">
            <v>279043</v>
          </cell>
        </row>
        <row r="536">
          <cell r="A536" t="str">
            <v>UAI52012</v>
          </cell>
          <cell r="B536" t="str">
            <v>31.5X23.5/SD</v>
          </cell>
          <cell r="C536" t="str">
            <v>(계단실,밑틀없음,철제도아)</v>
          </cell>
          <cell r="L536">
            <v>305220</v>
          </cell>
        </row>
        <row r="537">
          <cell r="A537" t="str">
            <v>MAG50161</v>
          </cell>
          <cell r="B537" t="str">
            <v>철제문틀(방청1회,납품도)</v>
          </cell>
          <cell r="C537" t="str">
            <v>100X45X1.6</v>
          </cell>
          <cell r="D537" t="str">
            <v>m</v>
          </cell>
          <cell r="E537">
            <v>7.8</v>
          </cell>
          <cell r="F537">
            <v>5208</v>
          </cell>
          <cell r="G537">
            <v>0</v>
          </cell>
          <cell r="H537">
            <v>0</v>
          </cell>
          <cell r="I537">
            <v>40622.400000000001</v>
          </cell>
          <cell r="J537">
            <v>0</v>
          </cell>
          <cell r="K537">
            <v>0</v>
          </cell>
        </row>
        <row r="538">
          <cell r="A538" t="str">
            <v>MAG50166</v>
          </cell>
          <cell r="B538" t="str">
            <v>철제도아(방청1회,납품도)</v>
          </cell>
          <cell r="C538" t="str">
            <v>T=0.8,STL PL(피벗힌지포함,후레임제외)</v>
          </cell>
          <cell r="D538" t="str">
            <v>m2</v>
          </cell>
          <cell r="E538">
            <v>7.3162000000000003</v>
          </cell>
          <cell r="F538">
            <v>23819</v>
          </cell>
          <cell r="G538">
            <v>0</v>
          </cell>
          <cell r="H538">
            <v>0</v>
          </cell>
          <cell r="I538">
            <v>174264.5</v>
          </cell>
          <cell r="J538">
            <v>0</v>
          </cell>
          <cell r="K538">
            <v>0</v>
          </cell>
        </row>
        <row r="539">
          <cell r="A539" t="str">
            <v>MAH70015</v>
          </cell>
          <cell r="B539" t="str">
            <v>도아로크(스텐)</v>
          </cell>
          <cell r="C539" t="str">
            <v>통로용(록없음)</v>
          </cell>
          <cell r="D539" t="str">
            <v>조</v>
          </cell>
          <cell r="E539">
            <v>1</v>
          </cell>
          <cell r="F539">
            <v>4100</v>
          </cell>
          <cell r="G539">
            <v>0</v>
          </cell>
          <cell r="H539">
            <v>0</v>
          </cell>
          <cell r="I539">
            <v>4100</v>
          </cell>
          <cell r="J539">
            <v>0</v>
          </cell>
          <cell r="K539">
            <v>0</v>
          </cell>
        </row>
        <row r="540">
          <cell r="A540" t="str">
            <v>UAI50002</v>
          </cell>
          <cell r="B540" t="str">
            <v>철제여닫이문설치</v>
          </cell>
          <cell r="C540" t="str">
            <v>(양여닫이)</v>
          </cell>
          <cell r="D540" t="str">
            <v>개소</v>
          </cell>
          <cell r="E540">
            <v>1</v>
          </cell>
          <cell r="F540">
            <v>0</v>
          </cell>
          <cell r="G540">
            <v>31688</v>
          </cell>
          <cell r="H540">
            <v>0</v>
          </cell>
          <cell r="I540">
            <v>0</v>
          </cell>
          <cell r="J540">
            <v>31688</v>
          </cell>
          <cell r="K540">
            <v>0</v>
          </cell>
        </row>
        <row r="541">
          <cell r="A541" t="str">
            <v>UAI70018</v>
          </cell>
          <cell r="B541" t="str">
            <v>도아첵크달기</v>
          </cell>
          <cell r="C541" t="str">
            <v>(3호)</v>
          </cell>
          <cell r="D541" t="str">
            <v>개소</v>
          </cell>
          <cell r="E541">
            <v>2</v>
          </cell>
          <cell r="F541">
            <v>20000</v>
          </cell>
          <cell r="G541">
            <v>7062</v>
          </cell>
          <cell r="H541">
            <v>211</v>
          </cell>
          <cell r="I541">
            <v>40000</v>
          </cell>
          <cell r="J541">
            <v>14124</v>
          </cell>
          <cell r="K541">
            <v>422</v>
          </cell>
        </row>
        <row r="542">
          <cell r="B542" t="str">
            <v>소 계</v>
          </cell>
          <cell r="I542">
            <v>258986</v>
          </cell>
          <cell r="J542">
            <v>45812</v>
          </cell>
          <cell r="K542">
            <v>422</v>
          </cell>
          <cell r="L542">
            <v>305220</v>
          </cell>
        </row>
        <row r="544">
          <cell r="A544" t="str">
            <v>UAI52015</v>
          </cell>
          <cell r="B544" t="str">
            <v>18X22/SD</v>
          </cell>
          <cell r="C544" t="str">
            <v>(계단실,밑틀없음,철제도아)</v>
          </cell>
          <cell r="L544">
            <v>217695</v>
          </cell>
        </row>
        <row r="545">
          <cell r="A545" t="str">
            <v>MAG50161</v>
          </cell>
          <cell r="B545" t="str">
            <v>철제문틀(방청1회,납품도)</v>
          </cell>
          <cell r="C545" t="str">
            <v>100X45X1.6</v>
          </cell>
          <cell r="D545" t="str">
            <v>m</v>
          </cell>
          <cell r="E545">
            <v>6.24</v>
          </cell>
          <cell r="F545">
            <v>5208</v>
          </cell>
          <cell r="G545">
            <v>0</v>
          </cell>
          <cell r="H545">
            <v>0</v>
          </cell>
          <cell r="I545">
            <v>32497.9</v>
          </cell>
          <cell r="J545">
            <v>0</v>
          </cell>
          <cell r="K545">
            <v>0</v>
          </cell>
        </row>
        <row r="546">
          <cell r="A546" t="str">
            <v>MAG50166</v>
          </cell>
          <cell r="B546" t="str">
            <v>철제도아(방청1회,납품도)</v>
          </cell>
          <cell r="C546" t="str">
            <v>T=0.8,STL PL(피벗힌지포함,후레임제외)</v>
          </cell>
          <cell r="D546" t="str">
            <v>m2</v>
          </cell>
          <cell r="E546">
            <v>3.9826999999999999</v>
          </cell>
          <cell r="F546">
            <v>23819</v>
          </cell>
          <cell r="G546">
            <v>0</v>
          </cell>
          <cell r="H546">
            <v>0</v>
          </cell>
          <cell r="I546">
            <v>94863.9</v>
          </cell>
          <cell r="J546">
            <v>0</v>
          </cell>
          <cell r="K546">
            <v>0</v>
          </cell>
        </row>
        <row r="547">
          <cell r="A547" t="str">
            <v>MAH70015</v>
          </cell>
          <cell r="B547" t="str">
            <v>도아로크(스텐)</v>
          </cell>
          <cell r="C547" t="str">
            <v>통로용(록없음)</v>
          </cell>
          <cell r="D547" t="str">
            <v>조</v>
          </cell>
          <cell r="E547">
            <v>1</v>
          </cell>
          <cell r="F547">
            <v>4100</v>
          </cell>
          <cell r="G547">
            <v>0</v>
          </cell>
          <cell r="H547">
            <v>0</v>
          </cell>
          <cell r="I547">
            <v>4100</v>
          </cell>
          <cell r="J547">
            <v>0</v>
          </cell>
          <cell r="K547">
            <v>0</v>
          </cell>
        </row>
        <row r="548">
          <cell r="A548" t="str">
            <v>UAI50002</v>
          </cell>
          <cell r="B548" t="str">
            <v>철제여닫이문설치</v>
          </cell>
          <cell r="C548" t="str">
            <v>(양여닫이)</v>
          </cell>
          <cell r="D548" t="str">
            <v>개소</v>
          </cell>
          <cell r="E548">
            <v>1</v>
          </cell>
          <cell r="F548">
            <v>0</v>
          </cell>
          <cell r="G548">
            <v>31688</v>
          </cell>
          <cell r="H548">
            <v>0</v>
          </cell>
          <cell r="I548">
            <v>0</v>
          </cell>
          <cell r="J548">
            <v>31688</v>
          </cell>
          <cell r="K548">
            <v>0</v>
          </cell>
        </row>
        <row r="549">
          <cell r="A549" t="str">
            <v>UAI70018</v>
          </cell>
          <cell r="B549" t="str">
            <v>도아첵크달기</v>
          </cell>
          <cell r="C549" t="str">
            <v>(3호)</v>
          </cell>
          <cell r="D549" t="str">
            <v>개소</v>
          </cell>
          <cell r="E549">
            <v>2</v>
          </cell>
          <cell r="F549">
            <v>20000</v>
          </cell>
          <cell r="G549">
            <v>7062</v>
          </cell>
          <cell r="H549">
            <v>211</v>
          </cell>
          <cell r="I549">
            <v>40000</v>
          </cell>
          <cell r="J549">
            <v>14124</v>
          </cell>
          <cell r="K549">
            <v>422</v>
          </cell>
        </row>
        <row r="550">
          <cell r="B550" t="str">
            <v>소 계</v>
          </cell>
          <cell r="I550">
            <v>171461</v>
          </cell>
          <cell r="J550">
            <v>45812</v>
          </cell>
          <cell r="K550">
            <v>422</v>
          </cell>
          <cell r="L550">
            <v>217695</v>
          </cell>
        </row>
        <row r="552">
          <cell r="A552" t="str">
            <v>UAI52016</v>
          </cell>
          <cell r="B552" t="str">
            <v>18X21/SD</v>
          </cell>
          <cell r="C552" t="str">
            <v>(계단실,밑틀없음,철제도아)</v>
          </cell>
          <cell r="L552">
            <v>212390</v>
          </cell>
        </row>
        <row r="553">
          <cell r="A553" t="str">
            <v>MAG50161</v>
          </cell>
          <cell r="B553" t="str">
            <v>철제문틀(방청1회,납품도)</v>
          </cell>
          <cell r="C553" t="str">
            <v>100X45X1.6</v>
          </cell>
          <cell r="D553" t="str">
            <v>m</v>
          </cell>
          <cell r="E553">
            <v>6.04</v>
          </cell>
          <cell r="F553">
            <v>5208</v>
          </cell>
          <cell r="G553">
            <v>0</v>
          </cell>
          <cell r="H553">
            <v>0</v>
          </cell>
          <cell r="I553">
            <v>31456.3</v>
          </cell>
          <cell r="J553">
            <v>0</v>
          </cell>
          <cell r="K553">
            <v>0</v>
          </cell>
        </row>
        <row r="554">
          <cell r="A554" t="str">
            <v>MAG50166</v>
          </cell>
          <cell r="B554" t="str">
            <v>철제도아(방청1회,납품도)</v>
          </cell>
          <cell r="C554" t="str">
            <v>T=0.8,STL PL(피벗힌지포함,후레임제외)</v>
          </cell>
          <cell r="D554" t="str">
            <v>m2</v>
          </cell>
          <cell r="E554">
            <v>3.8037000000000001</v>
          </cell>
          <cell r="F554">
            <v>23819</v>
          </cell>
          <cell r="G554">
            <v>0</v>
          </cell>
          <cell r="H554">
            <v>0</v>
          </cell>
          <cell r="I554">
            <v>90600.3</v>
          </cell>
          <cell r="J554">
            <v>0</v>
          </cell>
          <cell r="K554">
            <v>0</v>
          </cell>
        </row>
        <row r="555">
          <cell r="A555" t="str">
            <v>MAH70015</v>
          </cell>
          <cell r="B555" t="str">
            <v>도아로크(스텐)</v>
          </cell>
          <cell r="C555" t="str">
            <v>통로용(록없음)</v>
          </cell>
          <cell r="D555" t="str">
            <v>조</v>
          </cell>
          <cell r="E555">
            <v>1</v>
          </cell>
          <cell r="F555">
            <v>4100</v>
          </cell>
          <cell r="G555">
            <v>0</v>
          </cell>
          <cell r="H555">
            <v>0</v>
          </cell>
          <cell r="I555">
            <v>4100</v>
          </cell>
          <cell r="J555">
            <v>0</v>
          </cell>
          <cell r="K555">
            <v>0</v>
          </cell>
        </row>
        <row r="556">
          <cell r="A556" t="str">
            <v>UAI50002</v>
          </cell>
          <cell r="B556" t="str">
            <v>철제여닫이문설치</v>
          </cell>
          <cell r="C556" t="str">
            <v>(양여닫이)</v>
          </cell>
          <cell r="D556" t="str">
            <v>개소</v>
          </cell>
          <cell r="E556">
            <v>1</v>
          </cell>
          <cell r="F556">
            <v>0</v>
          </cell>
          <cell r="G556">
            <v>31688</v>
          </cell>
          <cell r="H556">
            <v>0</v>
          </cell>
          <cell r="I556">
            <v>0</v>
          </cell>
          <cell r="J556">
            <v>31688</v>
          </cell>
          <cell r="K556">
            <v>0</v>
          </cell>
        </row>
        <row r="557">
          <cell r="A557" t="str">
            <v>UAI70018</v>
          </cell>
          <cell r="B557" t="str">
            <v>도아첵크달기</v>
          </cell>
          <cell r="C557" t="str">
            <v>(3호)</v>
          </cell>
          <cell r="D557" t="str">
            <v>개소</v>
          </cell>
          <cell r="E557">
            <v>2</v>
          </cell>
          <cell r="F557">
            <v>20000</v>
          </cell>
          <cell r="G557">
            <v>7062</v>
          </cell>
          <cell r="H557">
            <v>211</v>
          </cell>
          <cell r="I557">
            <v>40000</v>
          </cell>
          <cell r="J557">
            <v>14124</v>
          </cell>
          <cell r="K557">
            <v>422</v>
          </cell>
        </row>
        <row r="558">
          <cell r="B558" t="str">
            <v>소 계</v>
          </cell>
          <cell r="I558">
            <v>166156</v>
          </cell>
          <cell r="J558">
            <v>45812</v>
          </cell>
          <cell r="K558">
            <v>422</v>
          </cell>
          <cell r="L558">
            <v>212390</v>
          </cell>
        </row>
        <row r="560">
          <cell r="A560" t="str">
            <v>UAI52020</v>
          </cell>
          <cell r="B560" t="str">
            <v>15X22/SD</v>
          </cell>
          <cell r="C560" t="str">
            <v>(계단실,밑틀없음,철제도아)</v>
          </cell>
          <cell r="L560">
            <v>172961</v>
          </cell>
        </row>
        <row r="561">
          <cell r="A561" t="str">
            <v>MAG50161</v>
          </cell>
          <cell r="B561" t="str">
            <v>철제문틀(방청1회,납품도)</v>
          </cell>
          <cell r="C561" t="str">
            <v>100X45X1.6</v>
          </cell>
          <cell r="D561" t="str">
            <v>m</v>
          </cell>
          <cell r="E561">
            <v>5.94</v>
          </cell>
          <cell r="F561">
            <v>5208</v>
          </cell>
          <cell r="G561">
            <v>0</v>
          </cell>
          <cell r="H561">
            <v>0</v>
          </cell>
          <cell r="I561">
            <v>30935.5</v>
          </cell>
          <cell r="J561">
            <v>0</v>
          </cell>
          <cell r="K561">
            <v>0</v>
          </cell>
        </row>
        <row r="562">
          <cell r="A562" t="str">
            <v>MAG50166</v>
          </cell>
          <cell r="B562" t="str">
            <v>철제도아(방청1회,납품도)</v>
          </cell>
          <cell r="C562" t="str">
            <v>T=0.8,STL PL(피벗힌지포함,후레임제외)</v>
          </cell>
          <cell r="D562" t="str">
            <v>m2</v>
          </cell>
          <cell r="E562">
            <v>3.3151999999999999</v>
          </cell>
          <cell r="F562">
            <v>23819</v>
          </cell>
          <cell r="G562">
            <v>0</v>
          </cell>
          <cell r="H562">
            <v>0</v>
          </cell>
          <cell r="I562">
            <v>78964.7</v>
          </cell>
          <cell r="J562">
            <v>0</v>
          </cell>
          <cell r="K562">
            <v>0</v>
          </cell>
        </row>
        <row r="563">
          <cell r="A563" t="str">
            <v>MAH70015</v>
          </cell>
          <cell r="B563" t="str">
            <v>도아로크(스텐)</v>
          </cell>
          <cell r="C563" t="str">
            <v>통로용(록없음)</v>
          </cell>
          <cell r="D563" t="str">
            <v>조</v>
          </cell>
          <cell r="E563">
            <v>1</v>
          </cell>
          <cell r="F563">
            <v>4100</v>
          </cell>
          <cell r="G563">
            <v>0</v>
          </cell>
          <cell r="H563">
            <v>0</v>
          </cell>
          <cell r="I563">
            <v>4100</v>
          </cell>
          <cell r="J563">
            <v>0</v>
          </cell>
          <cell r="K563">
            <v>0</v>
          </cell>
        </row>
        <row r="564">
          <cell r="A564" t="str">
            <v>UAI50002</v>
          </cell>
          <cell r="B564" t="str">
            <v>철제여닫이문설치</v>
          </cell>
          <cell r="C564" t="str">
            <v>(양여닫이)</v>
          </cell>
          <cell r="D564" t="str">
            <v>개소</v>
          </cell>
          <cell r="E564">
            <v>1</v>
          </cell>
          <cell r="F564">
            <v>0</v>
          </cell>
          <cell r="G564">
            <v>31688</v>
          </cell>
          <cell r="H564">
            <v>0</v>
          </cell>
          <cell r="I564">
            <v>0</v>
          </cell>
          <cell r="J564">
            <v>31688</v>
          </cell>
          <cell r="K564">
            <v>0</v>
          </cell>
        </row>
        <row r="565">
          <cell r="A565" t="str">
            <v>UAI70018</v>
          </cell>
          <cell r="B565" t="str">
            <v>도아첵크달기</v>
          </cell>
          <cell r="C565" t="str">
            <v>(3호)</v>
          </cell>
          <cell r="D565" t="str">
            <v>개소</v>
          </cell>
          <cell r="E565">
            <v>1</v>
          </cell>
          <cell r="F565">
            <v>20000</v>
          </cell>
          <cell r="G565">
            <v>7062</v>
          </cell>
          <cell r="H565">
            <v>211</v>
          </cell>
          <cell r="I565">
            <v>20000</v>
          </cell>
          <cell r="J565">
            <v>7062</v>
          </cell>
          <cell r="K565">
            <v>211</v>
          </cell>
        </row>
        <row r="566">
          <cell r="B566" t="str">
            <v>소 계</v>
          </cell>
          <cell r="I566">
            <v>134000</v>
          </cell>
          <cell r="J566">
            <v>38750</v>
          </cell>
          <cell r="K566">
            <v>211</v>
          </cell>
          <cell r="L566">
            <v>172961</v>
          </cell>
        </row>
        <row r="568">
          <cell r="A568" t="str">
            <v>UAI52021</v>
          </cell>
          <cell r="B568" t="str">
            <v>15X21/SD</v>
          </cell>
          <cell r="C568" t="str">
            <v>(계단실,밑틀없음,철제도아)</v>
          </cell>
          <cell r="L568">
            <v>168370</v>
          </cell>
        </row>
        <row r="569">
          <cell r="A569" t="str">
            <v>MAG50161</v>
          </cell>
          <cell r="B569" t="str">
            <v>철제문틀(방청1회,납품도)</v>
          </cell>
          <cell r="C569" t="str">
            <v>100X45X1.6</v>
          </cell>
          <cell r="D569" t="str">
            <v>m</v>
          </cell>
          <cell r="E569">
            <v>5.74</v>
          </cell>
          <cell r="F569">
            <v>5208</v>
          </cell>
          <cell r="G569">
            <v>0</v>
          </cell>
          <cell r="H569">
            <v>0</v>
          </cell>
          <cell r="I569">
            <v>29893.9</v>
          </cell>
          <cell r="J569">
            <v>0</v>
          </cell>
          <cell r="K569">
            <v>0</v>
          </cell>
        </row>
        <row r="570">
          <cell r="A570" t="str">
            <v>MAG50166</v>
          </cell>
          <cell r="B570" t="str">
            <v>철제도아(방청1회,납품도)</v>
          </cell>
          <cell r="C570" t="str">
            <v>T=0.8,STL PL(피벗힌지포함,후레임제외)</v>
          </cell>
          <cell r="D570" t="str">
            <v>m2</v>
          </cell>
          <cell r="E570">
            <v>3.1661999999999999</v>
          </cell>
          <cell r="F570">
            <v>23819</v>
          </cell>
          <cell r="G570">
            <v>0</v>
          </cell>
          <cell r="H570">
            <v>0</v>
          </cell>
          <cell r="I570">
            <v>75415.7</v>
          </cell>
          <cell r="J570">
            <v>0</v>
          </cell>
          <cell r="K570">
            <v>0</v>
          </cell>
        </row>
        <row r="571">
          <cell r="A571" t="str">
            <v>MAH70015</v>
          </cell>
          <cell r="B571" t="str">
            <v>도아로크(스텐)</v>
          </cell>
          <cell r="C571" t="str">
            <v>통로용(록없음)</v>
          </cell>
          <cell r="D571" t="str">
            <v>조</v>
          </cell>
          <cell r="E571">
            <v>1</v>
          </cell>
          <cell r="F571">
            <v>4100</v>
          </cell>
          <cell r="G571">
            <v>0</v>
          </cell>
          <cell r="H571">
            <v>0</v>
          </cell>
          <cell r="I571">
            <v>4100</v>
          </cell>
          <cell r="J571">
            <v>0</v>
          </cell>
          <cell r="K571">
            <v>0</v>
          </cell>
        </row>
        <row r="572">
          <cell r="A572" t="str">
            <v>UAI50002</v>
          </cell>
          <cell r="B572" t="str">
            <v>철제여닫이문설치</v>
          </cell>
          <cell r="C572" t="str">
            <v>(양여닫이)</v>
          </cell>
          <cell r="D572" t="str">
            <v>개소</v>
          </cell>
          <cell r="E572">
            <v>1</v>
          </cell>
          <cell r="F572">
            <v>0</v>
          </cell>
          <cell r="G572">
            <v>31688</v>
          </cell>
          <cell r="H572">
            <v>0</v>
          </cell>
          <cell r="I572">
            <v>0</v>
          </cell>
          <cell r="J572">
            <v>31688</v>
          </cell>
          <cell r="K572">
            <v>0</v>
          </cell>
        </row>
        <row r="573">
          <cell r="A573" t="str">
            <v>UAI70018</v>
          </cell>
          <cell r="B573" t="str">
            <v>도아첵크달기</v>
          </cell>
          <cell r="C573" t="str">
            <v>(3호)</v>
          </cell>
          <cell r="D573" t="str">
            <v>개소</v>
          </cell>
          <cell r="E573">
            <v>1</v>
          </cell>
          <cell r="F573">
            <v>20000</v>
          </cell>
          <cell r="G573">
            <v>7062</v>
          </cell>
          <cell r="H573">
            <v>211</v>
          </cell>
          <cell r="I573">
            <v>20000</v>
          </cell>
          <cell r="J573">
            <v>7062</v>
          </cell>
          <cell r="K573">
            <v>211</v>
          </cell>
        </row>
        <row r="574">
          <cell r="B574" t="str">
            <v>소 계</v>
          </cell>
          <cell r="I574">
            <v>129409</v>
          </cell>
          <cell r="J574">
            <v>38750</v>
          </cell>
          <cell r="K574">
            <v>211</v>
          </cell>
          <cell r="L574">
            <v>168370</v>
          </cell>
        </row>
        <row r="576">
          <cell r="A576" t="str">
            <v>UAI52025</v>
          </cell>
          <cell r="B576" t="str">
            <v>12X22/SD</v>
          </cell>
          <cell r="C576" t="str">
            <v>(계단실,밑틀없음,철제도아)</v>
          </cell>
          <cell r="L576">
            <v>155499</v>
          </cell>
        </row>
        <row r="577">
          <cell r="A577" t="str">
            <v>MAG50161</v>
          </cell>
          <cell r="B577" t="str">
            <v>철제문틀(방청1회,납품도)</v>
          </cell>
          <cell r="C577" t="str">
            <v>100X45X1.6</v>
          </cell>
          <cell r="D577" t="str">
            <v>m</v>
          </cell>
          <cell r="E577">
            <v>5.64</v>
          </cell>
          <cell r="F577">
            <v>5208</v>
          </cell>
          <cell r="G577">
            <v>0</v>
          </cell>
          <cell r="H577">
            <v>0</v>
          </cell>
          <cell r="I577">
            <v>29373.1</v>
          </cell>
          <cell r="J577">
            <v>0</v>
          </cell>
          <cell r="K577">
            <v>0</v>
          </cell>
        </row>
        <row r="578">
          <cell r="A578" t="str">
            <v>MAG50166</v>
          </cell>
          <cell r="B578" t="str">
            <v>철제도아(방청1회,납품도)</v>
          </cell>
          <cell r="C578" t="str">
            <v>T=0.8,STL PL(피벗힌지포함,후레임제외)</v>
          </cell>
          <cell r="D578" t="str">
            <v>m2</v>
          </cell>
          <cell r="E578">
            <v>2.6476999999999999</v>
          </cell>
          <cell r="F578">
            <v>23819</v>
          </cell>
          <cell r="G578">
            <v>0</v>
          </cell>
          <cell r="H578">
            <v>0</v>
          </cell>
          <cell r="I578">
            <v>63065.5</v>
          </cell>
          <cell r="J578">
            <v>0</v>
          </cell>
          <cell r="K578">
            <v>0</v>
          </cell>
        </row>
        <row r="579">
          <cell r="A579" t="str">
            <v>MAH70015</v>
          </cell>
          <cell r="B579" t="str">
            <v>도아로크(스텐)</v>
          </cell>
          <cell r="C579" t="str">
            <v>통로용(록없음)</v>
          </cell>
          <cell r="D579" t="str">
            <v>조</v>
          </cell>
          <cell r="E579">
            <v>1</v>
          </cell>
          <cell r="F579">
            <v>4100</v>
          </cell>
          <cell r="G579">
            <v>0</v>
          </cell>
          <cell r="H579">
            <v>0</v>
          </cell>
          <cell r="I579">
            <v>4100</v>
          </cell>
          <cell r="J579">
            <v>0</v>
          </cell>
          <cell r="K579">
            <v>0</v>
          </cell>
        </row>
        <row r="580">
          <cell r="A580" t="str">
            <v>UAI50002</v>
          </cell>
          <cell r="B580" t="str">
            <v>철제여닫이문설치</v>
          </cell>
          <cell r="C580" t="str">
            <v>(양여닫이)</v>
          </cell>
          <cell r="D580" t="str">
            <v>개소</v>
          </cell>
          <cell r="E580">
            <v>1</v>
          </cell>
          <cell r="F580">
            <v>0</v>
          </cell>
          <cell r="G580">
            <v>31688</v>
          </cell>
          <cell r="H580">
            <v>0</v>
          </cell>
          <cell r="I580">
            <v>0</v>
          </cell>
          <cell r="J580">
            <v>31688</v>
          </cell>
          <cell r="K580">
            <v>0</v>
          </cell>
        </row>
        <row r="581">
          <cell r="A581" t="str">
            <v>UAI70018</v>
          </cell>
          <cell r="B581" t="str">
            <v>도아첵크달기</v>
          </cell>
          <cell r="C581" t="str">
            <v>(3호)</v>
          </cell>
          <cell r="D581" t="str">
            <v>개소</v>
          </cell>
          <cell r="E581">
            <v>1</v>
          </cell>
          <cell r="F581">
            <v>20000</v>
          </cell>
          <cell r="G581">
            <v>7062</v>
          </cell>
          <cell r="H581">
            <v>211</v>
          </cell>
          <cell r="I581">
            <v>20000</v>
          </cell>
          <cell r="J581">
            <v>7062</v>
          </cell>
          <cell r="K581">
            <v>211</v>
          </cell>
        </row>
        <row r="582">
          <cell r="B582" t="str">
            <v>소 계</v>
          </cell>
          <cell r="I582">
            <v>116538</v>
          </cell>
          <cell r="J582">
            <v>38750</v>
          </cell>
          <cell r="K582">
            <v>211</v>
          </cell>
          <cell r="L582">
            <v>155499</v>
          </cell>
        </row>
        <row r="584">
          <cell r="A584" t="str">
            <v>UAI52026</v>
          </cell>
          <cell r="B584" t="str">
            <v>12X21/SD</v>
          </cell>
          <cell r="C584" t="str">
            <v>(계단실,밑틀없음,철제도아)</v>
          </cell>
          <cell r="L584">
            <v>151623</v>
          </cell>
        </row>
        <row r="585">
          <cell r="A585" t="str">
            <v>MAG50161</v>
          </cell>
          <cell r="B585" t="str">
            <v>철제문틀(방청1회,납품도)</v>
          </cell>
          <cell r="C585" t="str">
            <v>100X45X1.6</v>
          </cell>
          <cell r="D585" t="str">
            <v>m</v>
          </cell>
          <cell r="E585">
            <v>5.44</v>
          </cell>
          <cell r="F585">
            <v>5208</v>
          </cell>
          <cell r="G585">
            <v>0</v>
          </cell>
          <cell r="H585">
            <v>0</v>
          </cell>
          <cell r="I585">
            <v>28331.5</v>
          </cell>
          <cell r="J585">
            <v>0</v>
          </cell>
          <cell r="K585">
            <v>0</v>
          </cell>
        </row>
        <row r="586">
          <cell r="A586" t="str">
            <v>MAG50166</v>
          </cell>
          <cell r="B586" t="str">
            <v>철제도아(방청1회,납품도)</v>
          </cell>
          <cell r="C586" t="str">
            <v>T=0.8,STL PL(피벗힌지포함,후레임제외)</v>
          </cell>
          <cell r="D586" t="str">
            <v>m2</v>
          </cell>
          <cell r="E586">
            <v>2.5287000000000002</v>
          </cell>
          <cell r="F586">
            <v>23819</v>
          </cell>
          <cell r="G586">
            <v>0</v>
          </cell>
          <cell r="H586">
            <v>0</v>
          </cell>
          <cell r="I586">
            <v>60231.1</v>
          </cell>
          <cell r="J586">
            <v>0</v>
          </cell>
          <cell r="K586">
            <v>0</v>
          </cell>
        </row>
        <row r="587">
          <cell r="A587" t="str">
            <v>MAH70015</v>
          </cell>
          <cell r="B587" t="str">
            <v>도아로크(스텐)</v>
          </cell>
          <cell r="C587" t="str">
            <v>통로용(록없음)</v>
          </cell>
          <cell r="D587" t="str">
            <v>조</v>
          </cell>
          <cell r="E587">
            <v>1</v>
          </cell>
          <cell r="F587">
            <v>4100</v>
          </cell>
          <cell r="G587">
            <v>0</v>
          </cell>
          <cell r="H587">
            <v>0</v>
          </cell>
          <cell r="I587">
            <v>4100</v>
          </cell>
          <cell r="J587">
            <v>0</v>
          </cell>
          <cell r="K587">
            <v>0</v>
          </cell>
        </row>
        <row r="588">
          <cell r="A588" t="str">
            <v>UAI50002</v>
          </cell>
          <cell r="B588" t="str">
            <v>철제여닫이문설치</v>
          </cell>
          <cell r="C588" t="str">
            <v>(양여닫이)</v>
          </cell>
          <cell r="D588" t="str">
            <v>개소</v>
          </cell>
          <cell r="E588">
            <v>1</v>
          </cell>
          <cell r="F588">
            <v>0</v>
          </cell>
          <cell r="G588">
            <v>31688</v>
          </cell>
          <cell r="H588">
            <v>0</v>
          </cell>
          <cell r="I588">
            <v>0</v>
          </cell>
          <cell r="J588">
            <v>31688</v>
          </cell>
          <cell r="K588">
            <v>0</v>
          </cell>
        </row>
        <row r="589">
          <cell r="A589" t="str">
            <v>UAI70018</v>
          </cell>
          <cell r="B589" t="str">
            <v>도아첵크달기</v>
          </cell>
          <cell r="C589" t="str">
            <v>(3호)</v>
          </cell>
          <cell r="D589" t="str">
            <v>개소</v>
          </cell>
          <cell r="E589">
            <v>1</v>
          </cell>
          <cell r="F589">
            <v>20000</v>
          </cell>
          <cell r="G589">
            <v>7062</v>
          </cell>
          <cell r="H589">
            <v>211</v>
          </cell>
          <cell r="I589">
            <v>20000</v>
          </cell>
          <cell r="J589">
            <v>7062</v>
          </cell>
          <cell r="K589">
            <v>211</v>
          </cell>
        </row>
        <row r="590">
          <cell r="B590" t="str">
            <v>소 계</v>
          </cell>
          <cell r="I590">
            <v>112662</v>
          </cell>
          <cell r="J590">
            <v>38750</v>
          </cell>
          <cell r="K590">
            <v>211</v>
          </cell>
          <cell r="L590">
            <v>151623</v>
          </cell>
        </row>
        <row r="592">
          <cell r="A592" t="str">
            <v>UAI52030</v>
          </cell>
          <cell r="B592" t="str">
            <v>12X22/SD</v>
          </cell>
          <cell r="C592" t="str">
            <v>(계단실홀,밑틀없음,철제도아)</v>
          </cell>
          <cell r="L592">
            <v>144936</v>
          </cell>
        </row>
        <row r="593">
          <cell r="A593" t="str">
            <v>MAG50161</v>
          </cell>
          <cell r="B593" t="str">
            <v>철제문틀(방청1회,납품도)</v>
          </cell>
          <cell r="C593" t="str">
            <v>100X45X1.6</v>
          </cell>
          <cell r="D593" t="str">
            <v>m</v>
          </cell>
          <cell r="E593">
            <v>5.64</v>
          </cell>
          <cell r="F593">
            <v>5208</v>
          </cell>
          <cell r="G593">
            <v>0</v>
          </cell>
          <cell r="H593">
            <v>0</v>
          </cell>
          <cell r="I593">
            <v>29373.1</v>
          </cell>
          <cell r="J593">
            <v>0</v>
          </cell>
          <cell r="K593">
            <v>0</v>
          </cell>
        </row>
        <row r="594">
          <cell r="A594" t="str">
            <v>MAG50166</v>
          </cell>
          <cell r="B594" t="str">
            <v>철제도아(방청1회,납품도)</v>
          </cell>
          <cell r="C594" t="str">
            <v>T=0.8,STL PL(피벗힌지포함,후레임제외)</v>
          </cell>
          <cell r="D594" t="str">
            <v>m2</v>
          </cell>
          <cell r="E594">
            <v>2.6476999999999999</v>
          </cell>
          <cell r="F594">
            <v>23819</v>
          </cell>
          <cell r="G594">
            <v>0</v>
          </cell>
          <cell r="H594">
            <v>0</v>
          </cell>
          <cell r="I594">
            <v>63065.5</v>
          </cell>
          <cell r="J594">
            <v>0</v>
          </cell>
          <cell r="K594">
            <v>0</v>
          </cell>
        </row>
        <row r="595">
          <cell r="A595" t="str">
            <v>MAH70015</v>
          </cell>
          <cell r="B595" t="str">
            <v>도아로크(스텐)</v>
          </cell>
          <cell r="C595" t="str">
            <v>통로용(록없음)</v>
          </cell>
          <cell r="D595" t="str">
            <v>조</v>
          </cell>
          <cell r="E595">
            <v>1</v>
          </cell>
          <cell r="F595">
            <v>4100</v>
          </cell>
          <cell r="G595">
            <v>0</v>
          </cell>
          <cell r="H595">
            <v>0</v>
          </cell>
          <cell r="I595">
            <v>4100</v>
          </cell>
          <cell r="J595">
            <v>0</v>
          </cell>
          <cell r="K595">
            <v>0</v>
          </cell>
        </row>
        <row r="596">
          <cell r="A596" t="str">
            <v>UAI50001</v>
          </cell>
          <cell r="B596" t="str">
            <v>철제여닫이문설치</v>
          </cell>
          <cell r="C596" t="str">
            <v>(외여닫이)</v>
          </cell>
          <cell r="D596" t="str">
            <v>개소</v>
          </cell>
          <cell r="E596">
            <v>1</v>
          </cell>
          <cell r="F596">
            <v>0</v>
          </cell>
          <cell r="G596">
            <v>21125</v>
          </cell>
          <cell r="H596">
            <v>0</v>
          </cell>
          <cell r="I596">
            <v>0</v>
          </cell>
          <cell r="J596">
            <v>21125</v>
          </cell>
          <cell r="K596">
            <v>0</v>
          </cell>
        </row>
        <row r="597">
          <cell r="A597" t="str">
            <v>UAI70018</v>
          </cell>
          <cell r="B597" t="str">
            <v>도아첵크달기</v>
          </cell>
          <cell r="C597" t="str">
            <v>(3호)</v>
          </cell>
          <cell r="D597" t="str">
            <v>개소</v>
          </cell>
          <cell r="E597">
            <v>1</v>
          </cell>
          <cell r="F597">
            <v>20000</v>
          </cell>
          <cell r="G597">
            <v>7062</v>
          </cell>
          <cell r="H597">
            <v>211</v>
          </cell>
          <cell r="I597">
            <v>20000</v>
          </cell>
          <cell r="J597">
            <v>7062</v>
          </cell>
          <cell r="K597">
            <v>211</v>
          </cell>
        </row>
        <row r="598">
          <cell r="B598" t="str">
            <v>소 계</v>
          </cell>
          <cell r="I598">
            <v>116538</v>
          </cell>
          <cell r="J598">
            <v>28187</v>
          </cell>
          <cell r="K598">
            <v>211</v>
          </cell>
          <cell r="L598">
            <v>144936</v>
          </cell>
        </row>
        <row r="600">
          <cell r="A600" t="str">
            <v>UAI52031</v>
          </cell>
          <cell r="B600" t="str">
            <v>12X21/SD</v>
          </cell>
          <cell r="C600" t="str">
            <v>(계단실홀,밑틀없음,철제도아)</v>
          </cell>
          <cell r="L600">
            <v>141060</v>
          </cell>
        </row>
        <row r="601">
          <cell r="A601" t="str">
            <v>MAG50161</v>
          </cell>
          <cell r="B601" t="str">
            <v>철제문틀(방청1회,납품도)</v>
          </cell>
          <cell r="C601" t="str">
            <v>100X45X1.6</v>
          </cell>
          <cell r="D601" t="str">
            <v>m</v>
          </cell>
          <cell r="E601">
            <v>5.44</v>
          </cell>
          <cell r="F601">
            <v>5208</v>
          </cell>
          <cell r="G601">
            <v>0</v>
          </cell>
          <cell r="H601">
            <v>0</v>
          </cell>
          <cell r="I601">
            <v>28331.5</v>
          </cell>
          <cell r="J601">
            <v>0</v>
          </cell>
          <cell r="K601">
            <v>0</v>
          </cell>
        </row>
        <row r="602">
          <cell r="A602" t="str">
            <v>MAG50166</v>
          </cell>
          <cell r="B602" t="str">
            <v>철제도아(방청1회,납품도)</v>
          </cell>
          <cell r="C602" t="str">
            <v>T=0.8,STL PL(피벗힌지포함,후레임제외)</v>
          </cell>
          <cell r="D602" t="str">
            <v>m2</v>
          </cell>
          <cell r="E602">
            <v>2.5287000000000002</v>
          </cell>
          <cell r="F602">
            <v>23819</v>
          </cell>
          <cell r="G602">
            <v>0</v>
          </cell>
          <cell r="H602">
            <v>0</v>
          </cell>
          <cell r="I602">
            <v>60231.1</v>
          </cell>
          <cell r="J602">
            <v>0</v>
          </cell>
          <cell r="K602">
            <v>0</v>
          </cell>
        </row>
        <row r="603">
          <cell r="A603" t="str">
            <v>MAH70015</v>
          </cell>
          <cell r="B603" t="str">
            <v>도아로크(스텐)</v>
          </cell>
          <cell r="C603" t="str">
            <v>통로용(록없음)</v>
          </cell>
          <cell r="D603" t="str">
            <v>조</v>
          </cell>
          <cell r="E603">
            <v>1</v>
          </cell>
          <cell r="F603">
            <v>4100</v>
          </cell>
          <cell r="G603">
            <v>0</v>
          </cell>
          <cell r="H603">
            <v>0</v>
          </cell>
          <cell r="I603">
            <v>4100</v>
          </cell>
          <cell r="J603">
            <v>0</v>
          </cell>
          <cell r="K603">
            <v>0</v>
          </cell>
        </row>
        <row r="604">
          <cell r="A604" t="str">
            <v>UAI50001</v>
          </cell>
          <cell r="B604" t="str">
            <v>철제여닫이문설치</v>
          </cell>
          <cell r="C604" t="str">
            <v>(외여닫이)</v>
          </cell>
          <cell r="D604" t="str">
            <v>개소</v>
          </cell>
          <cell r="E604">
            <v>1</v>
          </cell>
          <cell r="F604">
            <v>0</v>
          </cell>
          <cell r="G604">
            <v>21125</v>
          </cell>
          <cell r="H604">
            <v>0</v>
          </cell>
          <cell r="I604">
            <v>0</v>
          </cell>
          <cell r="J604">
            <v>21125</v>
          </cell>
          <cell r="K604">
            <v>0</v>
          </cell>
        </row>
        <row r="605">
          <cell r="A605" t="str">
            <v>UAI70018</v>
          </cell>
          <cell r="B605" t="str">
            <v>도아첵크달기</v>
          </cell>
          <cell r="C605" t="str">
            <v>(3호)</v>
          </cell>
          <cell r="D605" t="str">
            <v>개소</v>
          </cell>
          <cell r="E605">
            <v>1</v>
          </cell>
          <cell r="F605">
            <v>20000</v>
          </cell>
          <cell r="G605">
            <v>7062</v>
          </cell>
          <cell r="H605">
            <v>211</v>
          </cell>
          <cell r="I605">
            <v>20000</v>
          </cell>
          <cell r="J605">
            <v>7062</v>
          </cell>
          <cell r="K605">
            <v>211</v>
          </cell>
        </row>
        <row r="606">
          <cell r="B606" t="str">
            <v>소 계</v>
          </cell>
          <cell r="I606">
            <v>112662</v>
          </cell>
          <cell r="J606">
            <v>28187</v>
          </cell>
          <cell r="K606">
            <v>211</v>
          </cell>
          <cell r="L606">
            <v>141060</v>
          </cell>
        </row>
        <row r="608">
          <cell r="A608" t="str">
            <v>UAI52035</v>
          </cell>
          <cell r="B608" t="str">
            <v>10X22/SD</v>
          </cell>
          <cell r="C608" t="str">
            <v>(계단실홀,밑틀없음,철제도아)</v>
          </cell>
          <cell r="L608">
            <v>133295</v>
          </cell>
        </row>
        <row r="609">
          <cell r="A609" t="str">
            <v>MAG50161</v>
          </cell>
          <cell r="B609" t="str">
            <v>철제문틀(방청1회,납품도)</v>
          </cell>
          <cell r="C609" t="str">
            <v>100X45X1.6</v>
          </cell>
          <cell r="D609" t="str">
            <v>m</v>
          </cell>
          <cell r="E609">
            <v>5.44</v>
          </cell>
          <cell r="F609">
            <v>5208</v>
          </cell>
          <cell r="G609">
            <v>0</v>
          </cell>
          <cell r="H609">
            <v>0</v>
          </cell>
          <cell r="I609">
            <v>28331.5</v>
          </cell>
          <cell r="J609">
            <v>0</v>
          </cell>
          <cell r="K609">
            <v>0</v>
          </cell>
        </row>
        <row r="610">
          <cell r="A610" t="str">
            <v>MAG50166</v>
          </cell>
          <cell r="B610" t="str">
            <v>철제도아(방청1회,납품도)</v>
          </cell>
          <cell r="C610" t="str">
            <v>T=0.8,STL PL(피벗힌지포함,후레임제외)</v>
          </cell>
          <cell r="D610" t="str">
            <v>m2</v>
          </cell>
          <cell r="E610">
            <v>2.2027000000000001</v>
          </cell>
          <cell r="F610">
            <v>23819</v>
          </cell>
          <cell r="G610">
            <v>0</v>
          </cell>
          <cell r="H610">
            <v>0</v>
          </cell>
          <cell r="I610">
            <v>52466.1</v>
          </cell>
          <cell r="J610">
            <v>0</v>
          </cell>
          <cell r="K610">
            <v>0</v>
          </cell>
        </row>
        <row r="611">
          <cell r="A611" t="str">
            <v>MAH70015</v>
          </cell>
          <cell r="B611" t="str">
            <v>도아로크(스텐)</v>
          </cell>
          <cell r="C611" t="str">
            <v>통로용(록없음)</v>
          </cell>
          <cell r="D611" t="str">
            <v>조</v>
          </cell>
          <cell r="E611">
            <v>1</v>
          </cell>
          <cell r="F611">
            <v>4100</v>
          </cell>
          <cell r="G611">
            <v>0</v>
          </cell>
          <cell r="H611">
            <v>0</v>
          </cell>
          <cell r="I611">
            <v>4100</v>
          </cell>
          <cell r="J611">
            <v>0</v>
          </cell>
          <cell r="K611">
            <v>0</v>
          </cell>
        </row>
        <row r="612">
          <cell r="A612" t="str">
            <v>UAI50001</v>
          </cell>
          <cell r="B612" t="str">
            <v>철제여닫이문설치</v>
          </cell>
          <cell r="C612" t="str">
            <v>(외여닫이)</v>
          </cell>
          <cell r="D612" t="str">
            <v>개소</v>
          </cell>
          <cell r="E612">
            <v>1</v>
          </cell>
          <cell r="F612">
            <v>0</v>
          </cell>
          <cell r="G612">
            <v>21125</v>
          </cell>
          <cell r="H612">
            <v>0</v>
          </cell>
          <cell r="I612">
            <v>0</v>
          </cell>
          <cell r="J612">
            <v>21125</v>
          </cell>
          <cell r="K612">
            <v>0</v>
          </cell>
        </row>
        <row r="613">
          <cell r="A613" t="str">
            <v>UAI70018</v>
          </cell>
          <cell r="B613" t="str">
            <v>도아첵크달기</v>
          </cell>
          <cell r="C613" t="str">
            <v>(3호)</v>
          </cell>
          <cell r="D613" t="str">
            <v>개소</v>
          </cell>
          <cell r="E613">
            <v>1</v>
          </cell>
          <cell r="F613">
            <v>20000</v>
          </cell>
          <cell r="G613">
            <v>7062</v>
          </cell>
          <cell r="H613">
            <v>211</v>
          </cell>
          <cell r="I613">
            <v>20000</v>
          </cell>
          <cell r="J613">
            <v>7062</v>
          </cell>
          <cell r="K613">
            <v>211</v>
          </cell>
        </row>
        <row r="614">
          <cell r="B614" t="str">
            <v>소 계</v>
          </cell>
          <cell r="I614">
            <v>104897</v>
          </cell>
          <cell r="J614">
            <v>28187</v>
          </cell>
          <cell r="K614">
            <v>211</v>
          </cell>
          <cell r="L614">
            <v>133295</v>
          </cell>
        </row>
        <row r="616">
          <cell r="A616" t="str">
            <v>UAI52036</v>
          </cell>
          <cell r="B616" t="str">
            <v>10X21/SD</v>
          </cell>
          <cell r="C616" t="str">
            <v>(계단실홀,밑틀없음,철제도아)</v>
          </cell>
          <cell r="L616">
            <v>129895</v>
          </cell>
        </row>
        <row r="617">
          <cell r="A617" t="str">
            <v>MAG50161</v>
          </cell>
          <cell r="B617" t="str">
            <v>철제문틀(방청1회,납품도)</v>
          </cell>
          <cell r="C617" t="str">
            <v>100X45X1.6</v>
          </cell>
          <cell r="D617" t="str">
            <v>m</v>
          </cell>
          <cell r="E617">
            <v>5.24</v>
          </cell>
          <cell r="F617">
            <v>5208</v>
          </cell>
          <cell r="G617">
            <v>0</v>
          </cell>
          <cell r="H617">
            <v>0</v>
          </cell>
          <cell r="I617">
            <v>27289.9</v>
          </cell>
          <cell r="J617">
            <v>0</v>
          </cell>
          <cell r="K617">
            <v>0</v>
          </cell>
        </row>
        <row r="618">
          <cell r="A618" t="str">
            <v>MAG50166</v>
          </cell>
          <cell r="B618" t="str">
            <v>철제도아(방청1회,납품도)</v>
          </cell>
          <cell r="C618" t="str">
            <v>T=0.8,STL PL(피벗힌지포함,후레임제외)</v>
          </cell>
          <cell r="D618" t="str">
            <v>m2</v>
          </cell>
          <cell r="E618">
            <v>2.1036999999999999</v>
          </cell>
          <cell r="F618">
            <v>23819</v>
          </cell>
          <cell r="G618">
            <v>0</v>
          </cell>
          <cell r="H618">
            <v>0</v>
          </cell>
          <cell r="I618">
            <v>50108</v>
          </cell>
          <cell r="J618">
            <v>0</v>
          </cell>
          <cell r="K618">
            <v>0</v>
          </cell>
        </row>
        <row r="619">
          <cell r="A619" t="str">
            <v>MAH70015</v>
          </cell>
          <cell r="B619" t="str">
            <v>도아로크(스텐)</v>
          </cell>
          <cell r="C619" t="str">
            <v>통로용(록없음)</v>
          </cell>
          <cell r="D619" t="str">
            <v>조</v>
          </cell>
          <cell r="E619">
            <v>1</v>
          </cell>
          <cell r="F619">
            <v>4100</v>
          </cell>
          <cell r="G619">
            <v>0</v>
          </cell>
          <cell r="H619">
            <v>0</v>
          </cell>
          <cell r="I619">
            <v>4100</v>
          </cell>
          <cell r="J619">
            <v>0</v>
          </cell>
          <cell r="K619">
            <v>0</v>
          </cell>
        </row>
        <row r="620">
          <cell r="A620" t="str">
            <v>UAI50001</v>
          </cell>
          <cell r="B620" t="str">
            <v>철제여닫이문설치</v>
          </cell>
          <cell r="C620" t="str">
            <v>(외여닫이)</v>
          </cell>
          <cell r="D620" t="str">
            <v>개소</v>
          </cell>
          <cell r="E620">
            <v>1</v>
          </cell>
          <cell r="F620">
            <v>0</v>
          </cell>
          <cell r="G620">
            <v>21125</v>
          </cell>
          <cell r="H620">
            <v>0</v>
          </cell>
          <cell r="I620">
            <v>0</v>
          </cell>
          <cell r="J620">
            <v>21125</v>
          </cell>
          <cell r="K620">
            <v>0</v>
          </cell>
        </row>
        <row r="621">
          <cell r="A621" t="str">
            <v>UAI70018</v>
          </cell>
          <cell r="B621" t="str">
            <v>도아첵크달기</v>
          </cell>
          <cell r="C621" t="str">
            <v>(3호)</v>
          </cell>
          <cell r="D621" t="str">
            <v>개소</v>
          </cell>
          <cell r="E621">
            <v>1</v>
          </cell>
          <cell r="F621">
            <v>20000</v>
          </cell>
          <cell r="G621">
            <v>7062</v>
          </cell>
          <cell r="H621">
            <v>211</v>
          </cell>
          <cell r="I621">
            <v>20000</v>
          </cell>
          <cell r="J621">
            <v>7062</v>
          </cell>
          <cell r="K621">
            <v>211</v>
          </cell>
        </row>
        <row r="622">
          <cell r="B622" t="str">
            <v>소 계</v>
          </cell>
          <cell r="I622">
            <v>101497</v>
          </cell>
          <cell r="J622">
            <v>28187</v>
          </cell>
          <cell r="K622">
            <v>211</v>
          </cell>
          <cell r="L622">
            <v>129895</v>
          </cell>
        </row>
        <row r="624">
          <cell r="A624" t="str">
            <v>UAI52037</v>
          </cell>
          <cell r="B624" t="str">
            <v>10X18/SD</v>
          </cell>
          <cell r="C624" t="str">
            <v>(계단실홀,밑틀없음,철제도아)</v>
          </cell>
          <cell r="L624">
            <v>119696</v>
          </cell>
        </row>
        <row r="625">
          <cell r="A625" t="str">
            <v>MAG50161</v>
          </cell>
          <cell r="B625" t="str">
            <v>철제문틀(방청1회,납품도)</v>
          </cell>
          <cell r="C625" t="str">
            <v>100X45X1.6</v>
          </cell>
          <cell r="D625" t="str">
            <v>m</v>
          </cell>
          <cell r="E625">
            <v>4.6399999999999997</v>
          </cell>
          <cell r="F625">
            <v>5208</v>
          </cell>
          <cell r="G625">
            <v>0</v>
          </cell>
          <cell r="H625">
            <v>0</v>
          </cell>
          <cell r="I625">
            <v>24165.1</v>
          </cell>
          <cell r="J625">
            <v>0</v>
          </cell>
          <cell r="K625">
            <v>0</v>
          </cell>
        </row>
        <row r="626">
          <cell r="A626" t="str">
            <v>MAG50166</v>
          </cell>
          <cell r="B626" t="str">
            <v>철제도아(방청1회,납품도)</v>
          </cell>
          <cell r="C626" t="str">
            <v>T=0.8,STL PL(피벗힌지포함,후레임제외)</v>
          </cell>
          <cell r="D626" t="str">
            <v>m2</v>
          </cell>
          <cell r="E626">
            <v>1.8067</v>
          </cell>
          <cell r="F626">
            <v>23819</v>
          </cell>
          <cell r="G626">
            <v>0</v>
          </cell>
          <cell r="H626">
            <v>0</v>
          </cell>
          <cell r="I626">
            <v>43033.7</v>
          </cell>
          <cell r="J626">
            <v>0</v>
          </cell>
          <cell r="K626">
            <v>0</v>
          </cell>
        </row>
        <row r="627">
          <cell r="A627" t="str">
            <v>MAH70015</v>
          </cell>
          <cell r="B627" t="str">
            <v>도아로크(스텐)</v>
          </cell>
          <cell r="C627" t="str">
            <v>통로용(록없음)</v>
          </cell>
          <cell r="D627" t="str">
            <v>조</v>
          </cell>
          <cell r="E627">
            <v>1</v>
          </cell>
          <cell r="F627">
            <v>4100</v>
          </cell>
          <cell r="G627">
            <v>0</v>
          </cell>
          <cell r="H627">
            <v>0</v>
          </cell>
          <cell r="I627">
            <v>4100</v>
          </cell>
          <cell r="J627">
            <v>0</v>
          </cell>
          <cell r="K627">
            <v>0</v>
          </cell>
        </row>
        <row r="628">
          <cell r="A628" t="str">
            <v>UAI50001</v>
          </cell>
          <cell r="B628" t="str">
            <v>철제여닫이문설치</v>
          </cell>
          <cell r="C628" t="str">
            <v>(외여닫이)</v>
          </cell>
          <cell r="D628" t="str">
            <v>개소</v>
          </cell>
          <cell r="E628">
            <v>1</v>
          </cell>
          <cell r="F628">
            <v>0</v>
          </cell>
          <cell r="G628">
            <v>21125</v>
          </cell>
          <cell r="H628">
            <v>0</v>
          </cell>
          <cell r="I628">
            <v>0</v>
          </cell>
          <cell r="J628">
            <v>21125</v>
          </cell>
          <cell r="K628">
            <v>0</v>
          </cell>
        </row>
        <row r="629">
          <cell r="A629" t="str">
            <v>UAI70018</v>
          </cell>
          <cell r="B629" t="str">
            <v>도아첵크달기</v>
          </cell>
          <cell r="C629" t="str">
            <v>(3호)</v>
          </cell>
          <cell r="D629" t="str">
            <v>개소</v>
          </cell>
          <cell r="E629">
            <v>1</v>
          </cell>
          <cell r="F629">
            <v>20000</v>
          </cell>
          <cell r="G629">
            <v>7062</v>
          </cell>
          <cell r="H629">
            <v>211</v>
          </cell>
          <cell r="I629">
            <v>20000</v>
          </cell>
          <cell r="J629">
            <v>7062</v>
          </cell>
          <cell r="K629">
            <v>211</v>
          </cell>
        </row>
        <row r="630">
          <cell r="B630" t="str">
            <v>소 계</v>
          </cell>
          <cell r="I630">
            <v>91298</v>
          </cell>
          <cell r="J630">
            <v>28187</v>
          </cell>
          <cell r="K630">
            <v>211</v>
          </cell>
          <cell r="L630">
            <v>119696</v>
          </cell>
        </row>
        <row r="632">
          <cell r="A632" t="str">
            <v>UAI52039</v>
          </cell>
          <cell r="B632" t="str">
            <v>9X21/SD</v>
          </cell>
          <cell r="C632" t="str">
            <v>(기계실,밑틀유,체크,0.8철제도아)</v>
          </cell>
          <cell r="L632">
            <v>129149</v>
          </cell>
        </row>
        <row r="633">
          <cell r="A633" t="str">
            <v>MAG50161</v>
          </cell>
          <cell r="B633" t="str">
            <v>철제문틀(방청1회,납품도)</v>
          </cell>
          <cell r="C633" t="str">
            <v>100X45X1.6</v>
          </cell>
          <cell r="D633" t="str">
            <v>m</v>
          </cell>
          <cell r="E633">
            <v>6.03</v>
          </cell>
          <cell r="F633">
            <v>5208</v>
          </cell>
          <cell r="G633">
            <v>0</v>
          </cell>
          <cell r="H633">
            <v>0</v>
          </cell>
          <cell r="I633">
            <v>31404.2</v>
          </cell>
          <cell r="J633">
            <v>0</v>
          </cell>
          <cell r="K633">
            <v>0</v>
          </cell>
        </row>
        <row r="634">
          <cell r="A634" t="str">
            <v>MAG50166</v>
          </cell>
          <cell r="B634" t="str">
            <v>철제도아(방청1회,납품도)</v>
          </cell>
          <cell r="C634" t="str">
            <v>T=0.8,STL PL(피벗힌지포함,후레임제외)</v>
          </cell>
          <cell r="D634" t="str">
            <v>m2</v>
          </cell>
          <cell r="E634">
            <v>1.8912500000000001</v>
          </cell>
          <cell r="F634">
            <v>23819</v>
          </cell>
          <cell r="G634">
            <v>0</v>
          </cell>
          <cell r="H634">
            <v>0</v>
          </cell>
          <cell r="I634">
            <v>45047.6</v>
          </cell>
          <cell r="J634">
            <v>0</v>
          </cell>
          <cell r="K634">
            <v>0</v>
          </cell>
        </row>
        <row r="635">
          <cell r="A635" t="str">
            <v>MAH70005</v>
          </cell>
          <cell r="B635" t="str">
            <v>도아로크(스텐)</v>
          </cell>
          <cell r="C635" t="str">
            <v>침실용</v>
          </cell>
          <cell r="D635" t="str">
            <v>조</v>
          </cell>
          <cell r="E635">
            <v>1</v>
          </cell>
          <cell r="F635">
            <v>4300</v>
          </cell>
          <cell r="G635">
            <v>0</v>
          </cell>
          <cell r="H635">
            <v>0</v>
          </cell>
          <cell r="I635">
            <v>4300</v>
          </cell>
          <cell r="J635">
            <v>0</v>
          </cell>
          <cell r="K635">
            <v>0</v>
          </cell>
        </row>
        <row r="636">
          <cell r="A636" t="str">
            <v>UAI50001</v>
          </cell>
          <cell r="B636" t="str">
            <v>철제여닫이문설치</v>
          </cell>
          <cell r="C636" t="str">
            <v>(외여닫이)</v>
          </cell>
          <cell r="D636" t="str">
            <v>개소</v>
          </cell>
          <cell r="E636">
            <v>1</v>
          </cell>
          <cell r="F636">
            <v>0</v>
          </cell>
          <cell r="G636">
            <v>21125</v>
          </cell>
          <cell r="H636">
            <v>0</v>
          </cell>
          <cell r="I636">
            <v>0</v>
          </cell>
          <cell r="J636">
            <v>21125</v>
          </cell>
          <cell r="K636">
            <v>0</v>
          </cell>
        </row>
        <row r="637">
          <cell r="A637" t="str">
            <v>UAI70018</v>
          </cell>
          <cell r="B637" t="str">
            <v>도아첵크달기</v>
          </cell>
          <cell r="C637" t="str">
            <v>(3호)</v>
          </cell>
          <cell r="D637" t="str">
            <v>개소</v>
          </cell>
          <cell r="E637">
            <v>1</v>
          </cell>
          <cell r="F637">
            <v>20000</v>
          </cell>
          <cell r="G637">
            <v>7062</v>
          </cell>
          <cell r="H637">
            <v>211</v>
          </cell>
          <cell r="I637">
            <v>20000</v>
          </cell>
          <cell r="J637">
            <v>7062</v>
          </cell>
          <cell r="K637">
            <v>211</v>
          </cell>
        </row>
        <row r="638">
          <cell r="B638" t="str">
            <v>소 계</v>
          </cell>
          <cell r="I638">
            <v>100751</v>
          </cell>
          <cell r="J638">
            <v>28187</v>
          </cell>
          <cell r="K638">
            <v>211</v>
          </cell>
          <cell r="L638">
            <v>129149</v>
          </cell>
        </row>
        <row r="640">
          <cell r="A640" t="str">
            <v>UAI52040</v>
          </cell>
          <cell r="B640" t="str">
            <v>9X22/SD</v>
          </cell>
          <cell r="C640" t="str">
            <v>(휀룸창고,밑틀무,체크,0.8철제도아)</v>
          </cell>
          <cell r="L640">
            <v>127675</v>
          </cell>
        </row>
        <row r="641">
          <cell r="A641" t="str">
            <v>MAG50161</v>
          </cell>
          <cell r="B641" t="str">
            <v>철제문틀(방청1회,납품도)</v>
          </cell>
          <cell r="C641" t="str">
            <v>100X45X1.6</v>
          </cell>
          <cell r="D641" t="str">
            <v>m</v>
          </cell>
          <cell r="E641">
            <v>5.34</v>
          </cell>
          <cell r="F641">
            <v>5208</v>
          </cell>
          <cell r="G641">
            <v>0</v>
          </cell>
          <cell r="H641">
            <v>0</v>
          </cell>
          <cell r="I641">
            <v>27810.7</v>
          </cell>
          <cell r="J641">
            <v>0</v>
          </cell>
          <cell r="K641">
            <v>0</v>
          </cell>
        </row>
        <row r="642">
          <cell r="A642" t="str">
            <v>MAG50166</v>
          </cell>
          <cell r="B642" t="str">
            <v>철제도아(방청1회,납품도)</v>
          </cell>
          <cell r="C642" t="str">
            <v>T=0.8,STL PL(피벗힌지포함,후레임제외)</v>
          </cell>
          <cell r="D642" t="str">
            <v>m2</v>
          </cell>
          <cell r="E642">
            <v>1.9802</v>
          </cell>
          <cell r="F642">
            <v>23819</v>
          </cell>
          <cell r="G642">
            <v>0</v>
          </cell>
          <cell r="H642">
            <v>0</v>
          </cell>
          <cell r="I642">
            <v>47166.3</v>
          </cell>
          <cell r="J642">
            <v>0</v>
          </cell>
          <cell r="K642">
            <v>0</v>
          </cell>
        </row>
        <row r="643">
          <cell r="A643" t="str">
            <v>MAH70005</v>
          </cell>
          <cell r="B643" t="str">
            <v>도아로크(스텐)</v>
          </cell>
          <cell r="C643" t="str">
            <v>침실용</v>
          </cell>
          <cell r="D643" t="str">
            <v>조</v>
          </cell>
          <cell r="E643">
            <v>1</v>
          </cell>
          <cell r="F643">
            <v>4300</v>
          </cell>
          <cell r="G643">
            <v>0</v>
          </cell>
          <cell r="H643">
            <v>0</v>
          </cell>
          <cell r="I643">
            <v>4300</v>
          </cell>
          <cell r="J643">
            <v>0</v>
          </cell>
          <cell r="K643">
            <v>0</v>
          </cell>
        </row>
        <row r="644">
          <cell r="A644" t="str">
            <v>UAI50001</v>
          </cell>
          <cell r="B644" t="str">
            <v>철제여닫이문설치</v>
          </cell>
          <cell r="C644" t="str">
            <v>(외여닫이)</v>
          </cell>
          <cell r="D644" t="str">
            <v>개소</v>
          </cell>
          <cell r="E644">
            <v>1</v>
          </cell>
          <cell r="F644">
            <v>0</v>
          </cell>
          <cell r="G644">
            <v>21125</v>
          </cell>
          <cell r="H644">
            <v>0</v>
          </cell>
          <cell r="I644">
            <v>0</v>
          </cell>
          <cell r="J644">
            <v>21125</v>
          </cell>
          <cell r="K644">
            <v>0</v>
          </cell>
        </row>
        <row r="645">
          <cell r="A645" t="str">
            <v>UAI70018</v>
          </cell>
          <cell r="B645" t="str">
            <v>도아첵크달기</v>
          </cell>
          <cell r="C645" t="str">
            <v>(3호)</v>
          </cell>
          <cell r="D645" t="str">
            <v>개소</v>
          </cell>
          <cell r="E645">
            <v>1</v>
          </cell>
          <cell r="F645">
            <v>20000</v>
          </cell>
          <cell r="G645">
            <v>7062</v>
          </cell>
          <cell r="H645">
            <v>211</v>
          </cell>
          <cell r="I645">
            <v>20000</v>
          </cell>
          <cell r="J645">
            <v>7062</v>
          </cell>
          <cell r="K645">
            <v>211</v>
          </cell>
        </row>
        <row r="646">
          <cell r="B646" t="str">
            <v>소 계</v>
          </cell>
          <cell r="I646">
            <v>99277</v>
          </cell>
          <cell r="J646">
            <v>28187</v>
          </cell>
          <cell r="K646">
            <v>211</v>
          </cell>
          <cell r="L646">
            <v>127675</v>
          </cell>
        </row>
        <row r="648">
          <cell r="A648" t="str">
            <v>UAI52041</v>
          </cell>
          <cell r="B648" t="str">
            <v>9X21/SD</v>
          </cell>
          <cell r="C648" t="str">
            <v>(휀룸창고,밑틀무,체크,0.8철제도아)</v>
          </cell>
          <cell r="L648">
            <v>124513</v>
          </cell>
        </row>
        <row r="649">
          <cell r="A649" t="str">
            <v>MAG50161</v>
          </cell>
          <cell r="B649" t="str">
            <v>철제문틀(방청1회,납품도)</v>
          </cell>
          <cell r="C649" t="str">
            <v>100X45X1.6</v>
          </cell>
          <cell r="D649" t="str">
            <v>m</v>
          </cell>
          <cell r="E649">
            <v>5.14</v>
          </cell>
          <cell r="F649">
            <v>5208</v>
          </cell>
          <cell r="G649">
            <v>0</v>
          </cell>
          <cell r="H649">
            <v>0</v>
          </cell>
          <cell r="I649">
            <v>26769.1</v>
          </cell>
          <cell r="J649">
            <v>0</v>
          </cell>
          <cell r="K649">
            <v>0</v>
          </cell>
        </row>
        <row r="650">
          <cell r="A650" t="str">
            <v>MAG50166</v>
          </cell>
          <cell r="B650" t="str">
            <v>철제도아(방청1회,납품도)</v>
          </cell>
          <cell r="C650" t="str">
            <v>T=0.8,STL PL(피벗힌지포함,후레임제외)</v>
          </cell>
          <cell r="D650" t="str">
            <v>m2</v>
          </cell>
          <cell r="E650">
            <v>1.8912</v>
          </cell>
          <cell r="F650">
            <v>23819</v>
          </cell>
          <cell r="G650">
            <v>0</v>
          </cell>
          <cell r="H650">
            <v>0</v>
          </cell>
          <cell r="I650">
            <v>45046.400000000001</v>
          </cell>
          <cell r="J650">
            <v>0</v>
          </cell>
          <cell r="K650">
            <v>0</v>
          </cell>
        </row>
        <row r="651">
          <cell r="A651" t="str">
            <v>MAH70005</v>
          </cell>
          <cell r="B651" t="str">
            <v>도아로크(스텐)</v>
          </cell>
          <cell r="C651" t="str">
            <v>침실용</v>
          </cell>
          <cell r="D651" t="str">
            <v>조</v>
          </cell>
          <cell r="E651">
            <v>1</v>
          </cell>
          <cell r="F651">
            <v>4300</v>
          </cell>
          <cell r="G651">
            <v>0</v>
          </cell>
          <cell r="H651">
            <v>0</v>
          </cell>
          <cell r="I651">
            <v>4300</v>
          </cell>
          <cell r="J651">
            <v>0</v>
          </cell>
          <cell r="K651">
            <v>0</v>
          </cell>
        </row>
        <row r="652">
          <cell r="A652" t="str">
            <v>UAI50001</v>
          </cell>
          <cell r="B652" t="str">
            <v>철제여닫이문설치</v>
          </cell>
          <cell r="C652" t="str">
            <v>(외여닫이)</v>
          </cell>
          <cell r="D652" t="str">
            <v>개소</v>
          </cell>
          <cell r="E652">
            <v>1</v>
          </cell>
          <cell r="F652">
            <v>0</v>
          </cell>
          <cell r="G652">
            <v>21125</v>
          </cell>
          <cell r="H652">
            <v>0</v>
          </cell>
          <cell r="I652">
            <v>0</v>
          </cell>
          <cell r="J652">
            <v>21125</v>
          </cell>
          <cell r="K652">
            <v>0</v>
          </cell>
        </row>
        <row r="653">
          <cell r="A653" t="str">
            <v>UAI70018</v>
          </cell>
          <cell r="B653" t="str">
            <v>도아첵크달기</v>
          </cell>
          <cell r="C653" t="str">
            <v>(3호)</v>
          </cell>
          <cell r="D653" t="str">
            <v>개소</v>
          </cell>
          <cell r="E653">
            <v>1</v>
          </cell>
          <cell r="F653">
            <v>20000</v>
          </cell>
          <cell r="G653">
            <v>7062</v>
          </cell>
          <cell r="H653">
            <v>211</v>
          </cell>
          <cell r="I653">
            <v>20000</v>
          </cell>
          <cell r="J653">
            <v>7062</v>
          </cell>
          <cell r="K653">
            <v>211</v>
          </cell>
        </row>
        <row r="654">
          <cell r="B654" t="str">
            <v>소 계</v>
          </cell>
          <cell r="I654">
            <v>96115</v>
          </cell>
          <cell r="J654">
            <v>28187</v>
          </cell>
          <cell r="K654">
            <v>211</v>
          </cell>
          <cell r="L654">
            <v>124513</v>
          </cell>
        </row>
        <row r="656">
          <cell r="A656" t="str">
            <v>UAI52042</v>
          </cell>
          <cell r="B656" t="str">
            <v>9X20/SD</v>
          </cell>
          <cell r="C656" t="str">
            <v>(휀룸창고,밑틀무,체크,0.8철제도아)</v>
          </cell>
          <cell r="L656">
            <v>121352</v>
          </cell>
        </row>
        <row r="657">
          <cell r="A657" t="str">
            <v>MAG50161</v>
          </cell>
          <cell r="B657" t="str">
            <v>철제문틀(방청1회,납품도)</v>
          </cell>
          <cell r="C657" t="str">
            <v>100X45X1.6</v>
          </cell>
          <cell r="D657" t="str">
            <v>m</v>
          </cell>
          <cell r="E657">
            <v>4.9400000000000004</v>
          </cell>
          <cell r="F657">
            <v>5208</v>
          </cell>
          <cell r="G657">
            <v>0</v>
          </cell>
          <cell r="H657">
            <v>0</v>
          </cell>
          <cell r="I657">
            <v>25727.5</v>
          </cell>
          <cell r="J657">
            <v>0</v>
          </cell>
          <cell r="K657">
            <v>0</v>
          </cell>
        </row>
        <row r="658">
          <cell r="A658" t="str">
            <v>MAG50166</v>
          </cell>
          <cell r="B658" t="str">
            <v>철제도아(방청1회,납품도)</v>
          </cell>
          <cell r="C658" t="str">
            <v>T=0.8,STL PL(피벗힌지포함,후레임제외)</v>
          </cell>
          <cell r="D658" t="str">
            <v>m2</v>
          </cell>
          <cell r="E658">
            <v>1.8022</v>
          </cell>
          <cell r="F658">
            <v>23819</v>
          </cell>
          <cell r="G658">
            <v>0</v>
          </cell>
          <cell r="H658">
            <v>0</v>
          </cell>
          <cell r="I658">
            <v>42926.6</v>
          </cell>
          <cell r="J658">
            <v>0</v>
          </cell>
          <cell r="K658">
            <v>0</v>
          </cell>
        </row>
        <row r="659">
          <cell r="A659" t="str">
            <v>MAH70005</v>
          </cell>
          <cell r="B659" t="str">
            <v>도아로크(스텐)</v>
          </cell>
          <cell r="C659" t="str">
            <v>침실용</v>
          </cell>
          <cell r="D659" t="str">
            <v>조</v>
          </cell>
          <cell r="E659">
            <v>1</v>
          </cell>
          <cell r="F659">
            <v>4300</v>
          </cell>
          <cell r="G659">
            <v>0</v>
          </cell>
          <cell r="H659">
            <v>0</v>
          </cell>
          <cell r="I659">
            <v>4300</v>
          </cell>
          <cell r="J659">
            <v>0</v>
          </cell>
          <cell r="K659">
            <v>0</v>
          </cell>
        </row>
        <row r="660">
          <cell r="A660" t="str">
            <v>UAI50001</v>
          </cell>
          <cell r="B660" t="str">
            <v>철제여닫이문설치</v>
          </cell>
          <cell r="C660" t="str">
            <v>(외여닫이)</v>
          </cell>
          <cell r="D660" t="str">
            <v>개소</v>
          </cell>
          <cell r="E660">
            <v>1</v>
          </cell>
          <cell r="F660">
            <v>0</v>
          </cell>
          <cell r="G660">
            <v>21125</v>
          </cell>
          <cell r="H660">
            <v>0</v>
          </cell>
          <cell r="I660">
            <v>0</v>
          </cell>
          <cell r="J660">
            <v>21125</v>
          </cell>
          <cell r="K660">
            <v>0</v>
          </cell>
        </row>
        <row r="661">
          <cell r="A661" t="str">
            <v>UAI70018</v>
          </cell>
          <cell r="B661" t="str">
            <v>도아첵크달기</v>
          </cell>
          <cell r="C661" t="str">
            <v>(3호)</v>
          </cell>
          <cell r="D661" t="str">
            <v>개소</v>
          </cell>
          <cell r="E661">
            <v>1</v>
          </cell>
          <cell r="F661">
            <v>20000</v>
          </cell>
          <cell r="G661">
            <v>7062</v>
          </cell>
          <cell r="H661">
            <v>211</v>
          </cell>
          <cell r="I661">
            <v>20000</v>
          </cell>
          <cell r="J661">
            <v>7062</v>
          </cell>
          <cell r="K661">
            <v>211</v>
          </cell>
        </row>
        <row r="662">
          <cell r="B662" t="str">
            <v>소 계</v>
          </cell>
          <cell r="I662">
            <v>92954</v>
          </cell>
          <cell r="J662">
            <v>28187</v>
          </cell>
          <cell r="K662">
            <v>211</v>
          </cell>
          <cell r="L662">
            <v>121352</v>
          </cell>
        </row>
        <row r="664">
          <cell r="A664" t="str">
            <v>UAI52045</v>
          </cell>
          <cell r="B664" t="str">
            <v>10X16/SD</v>
          </cell>
          <cell r="C664" t="str">
            <v>(옥탑층,지붕층,밑틀유,체크,0.8철제도아)</v>
          </cell>
          <cell r="L664">
            <v>117064</v>
          </cell>
        </row>
        <row r="665">
          <cell r="A665" t="str">
            <v>MAG50161</v>
          </cell>
          <cell r="B665" t="str">
            <v>철제문틀(방청1회,납품도)</v>
          </cell>
          <cell r="C665" t="str">
            <v>100X45X1.6</v>
          </cell>
          <cell r="D665" t="str">
            <v>m</v>
          </cell>
          <cell r="E665">
            <v>5.16</v>
          </cell>
          <cell r="F665">
            <v>5208</v>
          </cell>
          <cell r="G665">
            <v>0</v>
          </cell>
          <cell r="H665">
            <v>0</v>
          </cell>
          <cell r="I665">
            <v>26873.200000000001</v>
          </cell>
          <cell r="J665">
            <v>0</v>
          </cell>
          <cell r="K665">
            <v>0</v>
          </cell>
        </row>
        <row r="666">
          <cell r="A666" t="str">
            <v>MAG50166</v>
          </cell>
          <cell r="B666" t="str">
            <v>철제도아(방청1회,납품도)</v>
          </cell>
          <cell r="C666" t="str">
            <v>T=0.8,STL PL(피벗힌지포함,후레임제외)</v>
          </cell>
          <cell r="D666" t="str">
            <v>m2</v>
          </cell>
          <cell r="E666">
            <v>1.5741000000000001</v>
          </cell>
          <cell r="F666">
            <v>23819</v>
          </cell>
          <cell r="G666">
            <v>0</v>
          </cell>
          <cell r="H666">
            <v>0</v>
          </cell>
          <cell r="I666">
            <v>37493.4</v>
          </cell>
          <cell r="J666">
            <v>0</v>
          </cell>
          <cell r="K666">
            <v>0</v>
          </cell>
        </row>
        <row r="667">
          <cell r="A667" t="str">
            <v>MAH70005</v>
          </cell>
          <cell r="B667" t="str">
            <v>도아로크(스텐)</v>
          </cell>
          <cell r="C667" t="str">
            <v>침실용</v>
          </cell>
          <cell r="D667" t="str">
            <v>조</v>
          </cell>
          <cell r="E667">
            <v>1</v>
          </cell>
          <cell r="F667">
            <v>4300</v>
          </cell>
          <cell r="G667">
            <v>0</v>
          </cell>
          <cell r="H667">
            <v>0</v>
          </cell>
          <cell r="I667">
            <v>4300</v>
          </cell>
          <cell r="J667">
            <v>0</v>
          </cell>
          <cell r="K667">
            <v>0</v>
          </cell>
        </row>
        <row r="668">
          <cell r="A668" t="str">
            <v>UAI50001</v>
          </cell>
          <cell r="B668" t="str">
            <v>철제여닫이문설치</v>
          </cell>
          <cell r="C668" t="str">
            <v>(외여닫이)</v>
          </cell>
          <cell r="D668" t="str">
            <v>개소</v>
          </cell>
          <cell r="E668">
            <v>1</v>
          </cell>
          <cell r="F668">
            <v>0</v>
          </cell>
          <cell r="G668">
            <v>21125</v>
          </cell>
          <cell r="H668">
            <v>0</v>
          </cell>
          <cell r="I668">
            <v>0</v>
          </cell>
          <cell r="J668">
            <v>21125</v>
          </cell>
          <cell r="K668">
            <v>0</v>
          </cell>
        </row>
        <row r="669">
          <cell r="A669" t="str">
            <v>UAI70018</v>
          </cell>
          <cell r="B669" t="str">
            <v>도아첵크달기</v>
          </cell>
          <cell r="C669" t="str">
            <v>(3호)</v>
          </cell>
          <cell r="D669" t="str">
            <v>개소</v>
          </cell>
          <cell r="E669">
            <v>1</v>
          </cell>
          <cell r="F669">
            <v>20000</v>
          </cell>
          <cell r="G669">
            <v>7062</v>
          </cell>
          <cell r="H669">
            <v>211</v>
          </cell>
          <cell r="I669">
            <v>20000</v>
          </cell>
          <cell r="J669">
            <v>7062</v>
          </cell>
          <cell r="K669">
            <v>211</v>
          </cell>
        </row>
        <row r="670">
          <cell r="B670" t="str">
            <v>소 계</v>
          </cell>
          <cell r="I670">
            <v>88666</v>
          </cell>
          <cell r="J670">
            <v>28187</v>
          </cell>
          <cell r="K670">
            <v>211</v>
          </cell>
          <cell r="L670">
            <v>117064</v>
          </cell>
        </row>
        <row r="672">
          <cell r="A672" t="str">
            <v>UAI52046</v>
          </cell>
          <cell r="B672" t="str">
            <v>10X15/SD</v>
          </cell>
          <cell r="C672" t="str">
            <v>(옥탑층,지붕층,밑틀유,체크,0.8철제도아)</v>
          </cell>
          <cell r="L672">
            <v>113665</v>
          </cell>
        </row>
        <row r="673">
          <cell r="A673" t="str">
            <v>MAG50161</v>
          </cell>
          <cell r="B673" t="str">
            <v>철제문틀(방청1회,납품도)</v>
          </cell>
          <cell r="C673" t="str">
            <v>100X45X1.6</v>
          </cell>
          <cell r="D673" t="str">
            <v>m</v>
          </cell>
          <cell r="E673">
            <v>4.96</v>
          </cell>
          <cell r="F673">
            <v>5208</v>
          </cell>
          <cell r="G673">
            <v>0</v>
          </cell>
          <cell r="H673">
            <v>0</v>
          </cell>
          <cell r="I673">
            <v>25831.599999999999</v>
          </cell>
          <cell r="J673">
            <v>0</v>
          </cell>
          <cell r="K673">
            <v>0</v>
          </cell>
        </row>
        <row r="674">
          <cell r="A674" t="str">
            <v>MAG50166</v>
          </cell>
          <cell r="B674" t="str">
            <v>철제도아(방청1회,납품도)</v>
          </cell>
          <cell r="C674" t="str">
            <v>T=0.8,STL PL(피벗힌지포함,후레임제외)</v>
          </cell>
          <cell r="D674" t="str">
            <v>m2</v>
          </cell>
          <cell r="E674">
            <v>1.4751000000000001</v>
          </cell>
          <cell r="F674">
            <v>23819</v>
          </cell>
          <cell r="G674">
            <v>0</v>
          </cell>
          <cell r="H674">
            <v>0</v>
          </cell>
          <cell r="I674">
            <v>35135.4</v>
          </cell>
          <cell r="J674">
            <v>0</v>
          </cell>
          <cell r="K674">
            <v>0</v>
          </cell>
        </row>
        <row r="675">
          <cell r="A675" t="str">
            <v>MAH70005</v>
          </cell>
          <cell r="B675" t="str">
            <v>도아로크(스텐)</v>
          </cell>
          <cell r="C675" t="str">
            <v>침실용</v>
          </cell>
          <cell r="D675" t="str">
            <v>조</v>
          </cell>
          <cell r="E675">
            <v>1</v>
          </cell>
          <cell r="F675">
            <v>4300</v>
          </cell>
          <cell r="G675">
            <v>0</v>
          </cell>
          <cell r="H675">
            <v>0</v>
          </cell>
          <cell r="I675">
            <v>4300</v>
          </cell>
          <cell r="J675">
            <v>0</v>
          </cell>
          <cell r="K675">
            <v>0</v>
          </cell>
        </row>
        <row r="676">
          <cell r="A676" t="str">
            <v>UAI50001</v>
          </cell>
          <cell r="B676" t="str">
            <v>철제여닫이문설치</v>
          </cell>
          <cell r="C676" t="str">
            <v>(외여닫이)</v>
          </cell>
          <cell r="D676" t="str">
            <v>개소</v>
          </cell>
          <cell r="E676">
            <v>1</v>
          </cell>
          <cell r="F676">
            <v>0</v>
          </cell>
          <cell r="G676">
            <v>21125</v>
          </cell>
          <cell r="H676">
            <v>0</v>
          </cell>
          <cell r="I676">
            <v>0</v>
          </cell>
          <cell r="J676">
            <v>21125</v>
          </cell>
          <cell r="K676">
            <v>0</v>
          </cell>
        </row>
        <row r="677">
          <cell r="A677" t="str">
            <v>UAI70018</v>
          </cell>
          <cell r="B677" t="str">
            <v>도아첵크달기</v>
          </cell>
          <cell r="C677" t="str">
            <v>(3호)</v>
          </cell>
          <cell r="D677" t="str">
            <v>개소</v>
          </cell>
          <cell r="E677">
            <v>1</v>
          </cell>
          <cell r="F677">
            <v>20000</v>
          </cell>
          <cell r="G677">
            <v>7062</v>
          </cell>
          <cell r="H677">
            <v>211</v>
          </cell>
          <cell r="I677">
            <v>20000</v>
          </cell>
          <cell r="J677">
            <v>7062</v>
          </cell>
          <cell r="K677">
            <v>211</v>
          </cell>
        </row>
        <row r="678">
          <cell r="B678" t="str">
            <v>소 계</v>
          </cell>
          <cell r="I678">
            <v>85267</v>
          </cell>
          <cell r="J678">
            <v>28187</v>
          </cell>
          <cell r="K678">
            <v>211</v>
          </cell>
          <cell r="L678">
            <v>113665</v>
          </cell>
        </row>
        <row r="680">
          <cell r="A680" t="str">
            <v>UAI52047</v>
          </cell>
          <cell r="B680" t="str">
            <v>10X12/SD</v>
          </cell>
          <cell r="C680" t="str">
            <v>(옥탑층,지붕층,밑틀유,체크,0.8철제도아)</v>
          </cell>
          <cell r="L680">
            <v>103465</v>
          </cell>
        </row>
        <row r="681">
          <cell r="A681" t="str">
            <v>MAG50161</v>
          </cell>
          <cell r="B681" t="str">
            <v>철제문틀(방청1회,납품도)</v>
          </cell>
          <cell r="C681" t="str">
            <v>100X45X1.6</v>
          </cell>
          <cell r="D681" t="str">
            <v>m</v>
          </cell>
          <cell r="E681">
            <v>4.3600000000000003</v>
          </cell>
          <cell r="F681">
            <v>5208</v>
          </cell>
          <cell r="G681">
            <v>0</v>
          </cell>
          <cell r="H681">
            <v>0</v>
          </cell>
          <cell r="I681">
            <v>22706.799999999999</v>
          </cell>
          <cell r="J681">
            <v>0</v>
          </cell>
          <cell r="K681">
            <v>0</v>
          </cell>
        </row>
        <row r="682">
          <cell r="A682" t="str">
            <v>MAG50166</v>
          </cell>
          <cell r="B682" t="str">
            <v>철제도아(방청1회,납품도)</v>
          </cell>
          <cell r="C682" t="str">
            <v>T=0.8,STL PL(피벗힌지포함,후레임제외)</v>
          </cell>
          <cell r="D682" t="str">
            <v>m2</v>
          </cell>
          <cell r="E682">
            <v>1.1780999999999999</v>
          </cell>
          <cell r="F682">
            <v>23819</v>
          </cell>
          <cell r="G682">
            <v>0</v>
          </cell>
          <cell r="H682">
            <v>0</v>
          </cell>
          <cell r="I682">
            <v>28061.1</v>
          </cell>
          <cell r="J682">
            <v>0</v>
          </cell>
          <cell r="K682">
            <v>0</v>
          </cell>
        </row>
        <row r="683">
          <cell r="A683" t="str">
            <v>MAH70005</v>
          </cell>
          <cell r="B683" t="str">
            <v>도아로크(스텐)</v>
          </cell>
          <cell r="C683" t="str">
            <v>침실용</v>
          </cell>
          <cell r="D683" t="str">
            <v>조</v>
          </cell>
          <cell r="E683">
            <v>1</v>
          </cell>
          <cell r="F683">
            <v>4300</v>
          </cell>
          <cell r="G683">
            <v>0</v>
          </cell>
          <cell r="H683">
            <v>0</v>
          </cell>
          <cell r="I683">
            <v>4300</v>
          </cell>
          <cell r="J683">
            <v>0</v>
          </cell>
          <cell r="K683">
            <v>0</v>
          </cell>
        </row>
        <row r="684">
          <cell r="A684" t="str">
            <v>UAI50001</v>
          </cell>
          <cell r="B684" t="str">
            <v>철제여닫이문설치</v>
          </cell>
          <cell r="C684" t="str">
            <v>(외여닫이)</v>
          </cell>
          <cell r="D684" t="str">
            <v>개소</v>
          </cell>
          <cell r="E684">
            <v>1</v>
          </cell>
          <cell r="F684">
            <v>0</v>
          </cell>
          <cell r="G684">
            <v>21125</v>
          </cell>
          <cell r="H684">
            <v>0</v>
          </cell>
          <cell r="I684">
            <v>0</v>
          </cell>
          <cell r="J684">
            <v>21125</v>
          </cell>
          <cell r="K684">
            <v>0</v>
          </cell>
        </row>
        <row r="685">
          <cell r="A685" t="str">
            <v>UAI70018</v>
          </cell>
          <cell r="B685" t="str">
            <v>도아첵크달기</v>
          </cell>
          <cell r="C685" t="str">
            <v>(3호)</v>
          </cell>
          <cell r="D685" t="str">
            <v>개소</v>
          </cell>
          <cell r="E685">
            <v>1</v>
          </cell>
          <cell r="F685">
            <v>20000</v>
          </cell>
          <cell r="G685">
            <v>7062</v>
          </cell>
          <cell r="H685">
            <v>211</v>
          </cell>
          <cell r="I685">
            <v>20000</v>
          </cell>
          <cell r="J685">
            <v>7062</v>
          </cell>
          <cell r="K685">
            <v>211</v>
          </cell>
        </row>
        <row r="686">
          <cell r="B686" t="str">
            <v>소 계</v>
          </cell>
          <cell r="I686">
            <v>75067</v>
          </cell>
          <cell r="J686">
            <v>28187</v>
          </cell>
          <cell r="K686">
            <v>211</v>
          </cell>
          <cell r="L686">
            <v>103465</v>
          </cell>
        </row>
        <row r="688">
          <cell r="A688" t="str">
            <v>UAI52050</v>
          </cell>
          <cell r="B688" t="str">
            <v>9X18/SD</v>
          </cell>
          <cell r="C688" t="str">
            <v>(옥탑층,지붕층,밑틀유,체크,0.8철제도아)</v>
          </cell>
          <cell r="L688">
            <v>118558</v>
          </cell>
        </row>
        <row r="689">
          <cell r="A689" t="str">
            <v>MAG50161</v>
          </cell>
          <cell r="B689" t="str">
            <v>철제문틀(방청1회,납품도)</v>
          </cell>
          <cell r="C689" t="str">
            <v>100X45X1.6</v>
          </cell>
          <cell r="D689" t="str">
            <v>m</v>
          </cell>
          <cell r="E689">
            <v>5.36</v>
          </cell>
          <cell r="F689">
            <v>5208</v>
          </cell>
          <cell r="G689">
            <v>0</v>
          </cell>
          <cell r="H689">
            <v>0</v>
          </cell>
          <cell r="I689">
            <v>27914.799999999999</v>
          </cell>
          <cell r="J689">
            <v>0</v>
          </cell>
          <cell r="K689">
            <v>0</v>
          </cell>
        </row>
        <row r="690">
          <cell r="A690" t="str">
            <v>MAG50166</v>
          </cell>
          <cell r="B690" t="str">
            <v>철제도아(방청1회,납품도)</v>
          </cell>
          <cell r="C690" t="str">
            <v>T=0.8,STL PL(피벗힌지포함,후레임제외)</v>
          </cell>
          <cell r="D690" t="str">
            <v>m2</v>
          </cell>
          <cell r="E690">
            <v>1.5931</v>
          </cell>
          <cell r="F690">
            <v>23819</v>
          </cell>
          <cell r="G690">
            <v>0</v>
          </cell>
          <cell r="H690">
            <v>0</v>
          </cell>
          <cell r="I690">
            <v>37946</v>
          </cell>
          <cell r="J690">
            <v>0</v>
          </cell>
          <cell r="K690">
            <v>0</v>
          </cell>
        </row>
        <row r="691">
          <cell r="A691" t="str">
            <v>MAH70005</v>
          </cell>
          <cell r="B691" t="str">
            <v>도아로크(스텐)</v>
          </cell>
          <cell r="C691" t="str">
            <v>침실용</v>
          </cell>
          <cell r="D691" t="str">
            <v>조</v>
          </cell>
          <cell r="E691">
            <v>1</v>
          </cell>
          <cell r="F691">
            <v>4300</v>
          </cell>
          <cell r="G691">
            <v>0</v>
          </cell>
          <cell r="H691">
            <v>0</v>
          </cell>
          <cell r="I691">
            <v>4300</v>
          </cell>
          <cell r="J691">
            <v>0</v>
          </cell>
          <cell r="K691">
            <v>0</v>
          </cell>
        </row>
        <row r="692">
          <cell r="A692" t="str">
            <v>UAI50001</v>
          </cell>
          <cell r="B692" t="str">
            <v>철제여닫이문설치</v>
          </cell>
          <cell r="C692" t="str">
            <v>(외여닫이)</v>
          </cell>
          <cell r="D692" t="str">
            <v>개소</v>
          </cell>
          <cell r="E692">
            <v>1</v>
          </cell>
          <cell r="F692">
            <v>0</v>
          </cell>
          <cell r="G692">
            <v>21125</v>
          </cell>
          <cell r="H692">
            <v>0</v>
          </cell>
          <cell r="I692">
            <v>0</v>
          </cell>
          <cell r="J692">
            <v>21125</v>
          </cell>
          <cell r="K692">
            <v>0</v>
          </cell>
        </row>
        <row r="693">
          <cell r="A693" t="str">
            <v>UAI70018</v>
          </cell>
          <cell r="B693" t="str">
            <v>도아첵크달기</v>
          </cell>
          <cell r="C693" t="str">
            <v>(3호)</v>
          </cell>
          <cell r="D693" t="str">
            <v>개소</v>
          </cell>
          <cell r="E693">
            <v>1</v>
          </cell>
          <cell r="F693">
            <v>20000</v>
          </cell>
          <cell r="G693">
            <v>7062</v>
          </cell>
          <cell r="H693">
            <v>211</v>
          </cell>
          <cell r="I693">
            <v>20000</v>
          </cell>
          <cell r="J693">
            <v>7062</v>
          </cell>
          <cell r="K693">
            <v>211</v>
          </cell>
        </row>
        <row r="694">
          <cell r="B694" t="str">
            <v>소 계</v>
          </cell>
          <cell r="I694">
            <v>90160</v>
          </cell>
          <cell r="J694">
            <v>28187</v>
          </cell>
          <cell r="K694">
            <v>211</v>
          </cell>
          <cell r="L694">
            <v>118558</v>
          </cell>
        </row>
        <row r="696">
          <cell r="A696" t="str">
            <v>UAI52051</v>
          </cell>
          <cell r="B696" t="str">
            <v>9X16/SD</v>
          </cell>
          <cell r="C696" t="str">
            <v>(옥탑층,지붕층,밑틀유,체크,0.8철제도아)</v>
          </cell>
          <cell r="L696">
            <v>112235</v>
          </cell>
        </row>
        <row r="697">
          <cell r="A697" t="str">
            <v>MAG50161</v>
          </cell>
          <cell r="B697" t="str">
            <v>철제문틀(방청1회,납품도)</v>
          </cell>
          <cell r="C697" t="str">
            <v>100X45X1.6</v>
          </cell>
          <cell r="D697" t="str">
            <v>m</v>
          </cell>
          <cell r="E697">
            <v>4.96</v>
          </cell>
          <cell r="F697">
            <v>5208</v>
          </cell>
          <cell r="G697">
            <v>0</v>
          </cell>
          <cell r="H697">
            <v>0</v>
          </cell>
          <cell r="I697">
            <v>25831.599999999999</v>
          </cell>
          <cell r="J697">
            <v>0</v>
          </cell>
          <cell r="K697">
            <v>0</v>
          </cell>
        </row>
        <row r="698">
          <cell r="A698" t="str">
            <v>MAG50166</v>
          </cell>
          <cell r="B698" t="str">
            <v>철제도아(방청1회,납품도)</v>
          </cell>
          <cell r="C698" t="str">
            <v>T=0.8,STL PL(피벗힌지포함,후레임제외)</v>
          </cell>
          <cell r="D698" t="str">
            <v>m2</v>
          </cell>
          <cell r="E698">
            <v>1.4151</v>
          </cell>
          <cell r="F698">
            <v>23819</v>
          </cell>
          <cell r="G698">
            <v>0</v>
          </cell>
          <cell r="H698">
            <v>0</v>
          </cell>
          <cell r="I698">
            <v>33706.199999999997</v>
          </cell>
          <cell r="J698">
            <v>0</v>
          </cell>
          <cell r="K698">
            <v>0</v>
          </cell>
        </row>
        <row r="699">
          <cell r="A699" t="str">
            <v>MAH70005</v>
          </cell>
          <cell r="B699" t="str">
            <v>도아로크(스텐)</v>
          </cell>
          <cell r="C699" t="str">
            <v>침실용</v>
          </cell>
          <cell r="D699" t="str">
            <v>조</v>
          </cell>
          <cell r="E699">
            <v>1</v>
          </cell>
          <cell r="F699">
            <v>4300</v>
          </cell>
          <cell r="G699">
            <v>0</v>
          </cell>
          <cell r="H699">
            <v>0</v>
          </cell>
          <cell r="I699">
            <v>4300</v>
          </cell>
          <cell r="J699">
            <v>0</v>
          </cell>
          <cell r="K699">
            <v>0</v>
          </cell>
        </row>
        <row r="700">
          <cell r="A700" t="str">
            <v>UAI50001</v>
          </cell>
          <cell r="B700" t="str">
            <v>철제여닫이문설치</v>
          </cell>
          <cell r="C700" t="str">
            <v>(외여닫이)</v>
          </cell>
          <cell r="D700" t="str">
            <v>개소</v>
          </cell>
          <cell r="E700">
            <v>1</v>
          </cell>
          <cell r="F700">
            <v>0</v>
          </cell>
          <cell r="G700">
            <v>21125</v>
          </cell>
          <cell r="H700">
            <v>0</v>
          </cell>
          <cell r="I700">
            <v>0</v>
          </cell>
          <cell r="J700">
            <v>21125</v>
          </cell>
          <cell r="K700">
            <v>0</v>
          </cell>
        </row>
        <row r="701">
          <cell r="A701" t="str">
            <v>UAI70018</v>
          </cell>
          <cell r="B701" t="str">
            <v>도아첵크달기</v>
          </cell>
          <cell r="C701" t="str">
            <v>(3호)</v>
          </cell>
          <cell r="D701" t="str">
            <v>개소</v>
          </cell>
          <cell r="E701">
            <v>1</v>
          </cell>
          <cell r="F701">
            <v>20000</v>
          </cell>
          <cell r="G701">
            <v>7062</v>
          </cell>
          <cell r="H701">
            <v>211</v>
          </cell>
          <cell r="I701">
            <v>20000</v>
          </cell>
          <cell r="J701">
            <v>7062</v>
          </cell>
          <cell r="K701">
            <v>211</v>
          </cell>
        </row>
        <row r="702">
          <cell r="B702" t="str">
            <v>소 계</v>
          </cell>
          <cell r="I702">
            <v>83837</v>
          </cell>
          <cell r="J702">
            <v>28187</v>
          </cell>
          <cell r="K702">
            <v>211</v>
          </cell>
          <cell r="L702">
            <v>112235</v>
          </cell>
        </row>
        <row r="704">
          <cell r="A704" t="str">
            <v>UAI52052</v>
          </cell>
          <cell r="B704" t="str">
            <v>7X16/SD</v>
          </cell>
          <cell r="C704" t="str">
            <v>(옥탑층,지붕층,철제도아)</v>
          </cell>
          <cell r="L704">
            <v>102578</v>
          </cell>
        </row>
        <row r="705">
          <cell r="A705" t="str">
            <v>MAG50161</v>
          </cell>
          <cell r="B705" t="str">
            <v>철제문틀(방청1회,납품도)</v>
          </cell>
          <cell r="C705" t="str">
            <v>100X45X1.6</v>
          </cell>
          <cell r="D705" t="str">
            <v>m</v>
          </cell>
          <cell r="E705">
            <v>4.5599999999999996</v>
          </cell>
          <cell r="F705">
            <v>5208</v>
          </cell>
          <cell r="G705">
            <v>0</v>
          </cell>
          <cell r="H705">
            <v>0</v>
          </cell>
          <cell r="I705">
            <v>23748.400000000001</v>
          </cell>
          <cell r="J705">
            <v>0</v>
          </cell>
          <cell r="K705">
            <v>0</v>
          </cell>
        </row>
        <row r="706">
          <cell r="A706" t="str">
            <v>MAG50166</v>
          </cell>
          <cell r="B706" t="str">
            <v>철제도아(방청1회,납품도)</v>
          </cell>
          <cell r="C706" t="str">
            <v>T=0.8,STL PL(피벗힌지포함,후레임제외)</v>
          </cell>
          <cell r="D706" t="str">
            <v>m2</v>
          </cell>
          <cell r="E706">
            <v>1.0971</v>
          </cell>
          <cell r="F706">
            <v>23819</v>
          </cell>
          <cell r="G706">
            <v>0</v>
          </cell>
          <cell r="H706">
            <v>0</v>
          </cell>
          <cell r="I706">
            <v>26131.8</v>
          </cell>
          <cell r="J706">
            <v>0</v>
          </cell>
          <cell r="K706">
            <v>0</v>
          </cell>
        </row>
        <row r="707">
          <cell r="A707" t="str">
            <v>MAH70005</v>
          </cell>
          <cell r="B707" t="str">
            <v>도아로크(스텐)</v>
          </cell>
          <cell r="C707" t="str">
            <v>침실용</v>
          </cell>
          <cell r="D707" t="str">
            <v>조</v>
          </cell>
          <cell r="E707">
            <v>1</v>
          </cell>
          <cell r="F707">
            <v>4300</v>
          </cell>
          <cell r="G707">
            <v>0</v>
          </cell>
          <cell r="H707">
            <v>0</v>
          </cell>
          <cell r="I707">
            <v>4300</v>
          </cell>
          <cell r="J707">
            <v>0</v>
          </cell>
          <cell r="K707">
            <v>0</v>
          </cell>
        </row>
        <row r="708">
          <cell r="A708" t="str">
            <v>UAI50001</v>
          </cell>
          <cell r="B708" t="str">
            <v>철제여닫이문설치</v>
          </cell>
          <cell r="C708" t="str">
            <v>(외여닫이)</v>
          </cell>
          <cell r="D708" t="str">
            <v>개소</v>
          </cell>
          <cell r="E708">
            <v>1</v>
          </cell>
          <cell r="F708">
            <v>0</v>
          </cell>
          <cell r="G708">
            <v>21125</v>
          </cell>
          <cell r="H708">
            <v>0</v>
          </cell>
          <cell r="I708">
            <v>0</v>
          </cell>
          <cell r="J708">
            <v>21125</v>
          </cell>
          <cell r="K708">
            <v>0</v>
          </cell>
        </row>
        <row r="709">
          <cell r="A709" t="str">
            <v>UAI70018</v>
          </cell>
          <cell r="B709" t="str">
            <v>도아첵크달기</v>
          </cell>
          <cell r="C709" t="str">
            <v>(3호)</v>
          </cell>
          <cell r="D709" t="str">
            <v>개소</v>
          </cell>
          <cell r="E709">
            <v>1</v>
          </cell>
          <cell r="F709">
            <v>20000</v>
          </cell>
          <cell r="G709">
            <v>7062</v>
          </cell>
          <cell r="H709">
            <v>211</v>
          </cell>
          <cell r="I709">
            <v>20000</v>
          </cell>
          <cell r="J709">
            <v>7062</v>
          </cell>
          <cell r="K709">
            <v>211</v>
          </cell>
        </row>
        <row r="710">
          <cell r="B710" t="str">
            <v>소 계</v>
          </cell>
          <cell r="I710">
            <v>74180</v>
          </cell>
          <cell r="J710">
            <v>28187</v>
          </cell>
          <cell r="K710">
            <v>211</v>
          </cell>
          <cell r="L710">
            <v>102578</v>
          </cell>
        </row>
        <row r="712">
          <cell r="A712" t="str">
            <v>UAI52055</v>
          </cell>
          <cell r="B712" t="str">
            <v>10X20/SD</v>
          </cell>
          <cell r="C712" t="str">
            <v>(옥탑층,EPS실,밑틀유,0.8철제도아)</v>
          </cell>
          <cell r="L712">
            <v>103390</v>
          </cell>
        </row>
        <row r="713">
          <cell r="A713" t="str">
            <v>MAG50161</v>
          </cell>
          <cell r="B713" t="str">
            <v>철제문틀(방청1회,납품도)</v>
          </cell>
          <cell r="C713" t="str">
            <v>100X45X1.6</v>
          </cell>
          <cell r="D713" t="str">
            <v>m</v>
          </cell>
          <cell r="E713">
            <v>5.96</v>
          </cell>
          <cell r="F713">
            <v>5208</v>
          </cell>
          <cell r="G713">
            <v>0</v>
          </cell>
          <cell r="H713">
            <v>0</v>
          </cell>
          <cell r="I713">
            <v>31039.599999999999</v>
          </cell>
          <cell r="J713">
            <v>0</v>
          </cell>
          <cell r="K713">
            <v>0</v>
          </cell>
        </row>
        <row r="714">
          <cell r="A714" t="str">
            <v>MAG50166</v>
          </cell>
          <cell r="B714" t="str">
            <v>철제도아(방청1회,납품도)</v>
          </cell>
          <cell r="C714" t="str">
            <v>T=0.8,STL PL(피벗힌지포함,후레임제외)</v>
          </cell>
          <cell r="D714" t="str">
            <v>m2</v>
          </cell>
          <cell r="E714">
            <v>1.9701</v>
          </cell>
          <cell r="F714">
            <v>23819</v>
          </cell>
          <cell r="G714">
            <v>0</v>
          </cell>
          <cell r="H714">
            <v>0</v>
          </cell>
          <cell r="I714">
            <v>46925.8</v>
          </cell>
          <cell r="J714">
            <v>0</v>
          </cell>
          <cell r="K714">
            <v>0</v>
          </cell>
        </row>
        <row r="715">
          <cell r="A715" t="str">
            <v>MAH70005</v>
          </cell>
          <cell r="B715" t="str">
            <v>도아로크(스텐)</v>
          </cell>
          <cell r="C715" t="str">
            <v>침실용</v>
          </cell>
          <cell r="D715" t="str">
            <v>조</v>
          </cell>
          <cell r="E715">
            <v>1</v>
          </cell>
          <cell r="F715">
            <v>4300</v>
          </cell>
          <cell r="G715">
            <v>0</v>
          </cell>
          <cell r="H715">
            <v>0</v>
          </cell>
          <cell r="I715">
            <v>4300</v>
          </cell>
          <cell r="J715">
            <v>0</v>
          </cell>
          <cell r="K715">
            <v>0</v>
          </cell>
        </row>
        <row r="716">
          <cell r="A716" t="str">
            <v>UAI50001</v>
          </cell>
          <cell r="B716" t="str">
            <v>철제여닫이문설치</v>
          </cell>
          <cell r="C716" t="str">
            <v>(외여닫이)</v>
          </cell>
          <cell r="D716" t="str">
            <v>개소</v>
          </cell>
          <cell r="E716">
            <v>1</v>
          </cell>
          <cell r="F716">
            <v>0</v>
          </cell>
          <cell r="G716">
            <v>21125</v>
          </cell>
          <cell r="H716">
            <v>0</v>
          </cell>
          <cell r="I716">
            <v>0</v>
          </cell>
          <cell r="J716">
            <v>21125</v>
          </cell>
          <cell r="K716">
            <v>0</v>
          </cell>
        </row>
        <row r="717">
          <cell r="B717" t="str">
            <v>소 계</v>
          </cell>
          <cell r="I717">
            <v>82265</v>
          </cell>
          <cell r="J717">
            <v>21125</v>
          </cell>
          <cell r="K717">
            <v>0</v>
          </cell>
          <cell r="L717">
            <v>103390</v>
          </cell>
        </row>
        <row r="719">
          <cell r="A719" t="str">
            <v>UAI52056</v>
          </cell>
          <cell r="B719" t="str">
            <v>7X18/SD</v>
          </cell>
          <cell r="C719" t="str">
            <v>(옥탑층,EPS실,밑틀유,0.8철제도아)</v>
          </cell>
          <cell r="L719">
            <v>80675</v>
          </cell>
        </row>
        <row r="720">
          <cell r="A720" t="str">
            <v>MAG50161</v>
          </cell>
          <cell r="B720" t="str">
            <v>철제문틀(방청1회,납품도)</v>
          </cell>
          <cell r="C720" t="str">
            <v>100X45X1.6</v>
          </cell>
          <cell r="D720" t="str">
            <v>m</v>
          </cell>
          <cell r="E720">
            <v>4.96</v>
          </cell>
          <cell r="F720">
            <v>5208</v>
          </cell>
          <cell r="G720">
            <v>0</v>
          </cell>
          <cell r="H720">
            <v>0</v>
          </cell>
          <cell r="I720">
            <v>25831.599999999999</v>
          </cell>
          <cell r="J720">
            <v>0</v>
          </cell>
          <cell r="K720">
            <v>0</v>
          </cell>
        </row>
        <row r="721">
          <cell r="A721" t="str">
            <v>MAG50166</v>
          </cell>
          <cell r="B721" t="str">
            <v>철제도아(방청1회,납품도)</v>
          </cell>
          <cell r="C721" t="str">
            <v>T=0.8,STL PL(피벗힌지포함,후레임제외)</v>
          </cell>
          <cell r="D721" t="str">
            <v>m2</v>
          </cell>
          <cell r="E721">
            <v>1.2351000000000001</v>
          </cell>
          <cell r="F721">
            <v>23819</v>
          </cell>
          <cell r="G721">
            <v>0</v>
          </cell>
          <cell r="H721">
            <v>0</v>
          </cell>
          <cell r="I721">
            <v>29418.799999999999</v>
          </cell>
          <cell r="J721">
            <v>0</v>
          </cell>
          <cell r="K721">
            <v>0</v>
          </cell>
        </row>
        <row r="722">
          <cell r="A722" t="str">
            <v>MAH70005</v>
          </cell>
          <cell r="B722" t="str">
            <v>도아로크(스텐)</v>
          </cell>
          <cell r="C722" t="str">
            <v>침실용</v>
          </cell>
          <cell r="D722" t="str">
            <v>조</v>
          </cell>
          <cell r="E722">
            <v>1</v>
          </cell>
          <cell r="F722">
            <v>4300</v>
          </cell>
          <cell r="G722">
            <v>0</v>
          </cell>
          <cell r="H722">
            <v>0</v>
          </cell>
          <cell r="I722">
            <v>4300</v>
          </cell>
          <cell r="J722">
            <v>0</v>
          </cell>
          <cell r="K722">
            <v>0</v>
          </cell>
        </row>
        <row r="723">
          <cell r="A723" t="str">
            <v>UAI50001</v>
          </cell>
          <cell r="B723" t="str">
            <v>철제여닫이문설치</v>
          </cell>
          <cell r="C723" t="str">
            <v>(외여닫이)</v>
          </cell>
          <cell r="D723" t="str">
            <v>개소</v>
          </cell>
          <cell r="E723">
            <v>1</v>
          </cell>
          <cell r="F723">
            <v>0</v>
          </cell>
          <cell r="G723">
            <v>21125</v>
          </cell>
          <cell r="H723">
            <v>0</v>
          </cell>
          <cell r="I723">
            <v>0</v>
          </cell>
          <cell r="J723">
            <v>21125</v>
          </cell>
          <cell r="K723">
            <v>0</v>
          </cell>
        </row>
        <row r="724">
          <cell r="B724" t="str">
            <v>소 계</v>
          </cell>
          <cell r="I724">
            <v>59550</v>
          </cell>
          <cell r="J724">
            <v>21125</v>
          </cell>
          <cell r="K724">
            <v>0</v>
          </cell>
          <cell r="L724">
            <v>80675</v>
          </cell>
        </row>
        <row r="726">
          <cell r="A726" t="str">
            <v>UAI52057</v>
          </cell>
          <cell r="B726" t="str">
            <v>7X15/SD-1</v>
          </cell>
          <cell r="C726" t="str">
            <v>(옥탑층,EPS실,밑틀유,0.8철제도아)</v>
          </cell>
          <cell r="L726">
            <v>72620</v>
          </cell>
        </row>
        <row r="727">
          <cell r="A727" t="str">
            <v>MAG50161</v>
          </cell>
          <cell r="B727" t="str">
            <v>철제문틀(방청1회,납품도)</v>
          </cell>
          <cell r="C727" t="str">
            <v>100X45X1.6</v>
          </cell>
          <cell r="D727" t="str">
            <v>m</v>
          </cell>
          <cell r="E727">
            <v>4.3600000000000003</v>
          </cell>
          <cell r="F727">
            <v>5208</v>
          </cell>
          <cell r="G727">
            <v>0</v>
          </cell>
          <cell r="H727">
            <v>0</v>
          </cell>
          <cell r="I727">
            <v>22706.799999999999</v>
          </cell>
          <cell r="J727">
            <v>0</v>
          </cell>
          <cell r="K727">
            <v>0</v>
          </cell>
        </row>
        <row r="728">
          <cell r="A728" t="str">
            <v>MAG50166</v>
          </cell>
          <cell r="B728" t="str">
            <v>철제도아(방청1회,납품도)</v>
          </cell>
          <cell r="C728" t="str">
            <v>T=0.8,STL PL(피벗힌지포함,후레임제외)</v>
          </cell>
          <cell r="D728" t="str">
            <v>m2</v>
          </cell>
          <cell r="E728">
            <v>1.0281</v>
          </cell>
          <cell r="F728">
            <v>23819</v>
          </cell>
          <cell r="G728">
            <v>0</v>
          </cell>
          <cell r="H728">
            <v>0</v>
          </cell>
          <cell r="I728">
            <v>24488.3</v>
          </cell>
          <cell r="J728">
            <v>0</v>
          </cell>
          <cell r="K728">
            <v>0</v>
          </cell>
        </row>
        <row r="729">
          <cell r="A729" t="str">
            <v>MAH70005</v>
          </cell>
          <cell r="B729" t="str">
            <v>도아로크(스텐)</v>
          </cell>
          <cell r="C729" t="str">
            <v>침실용</v>
          </cell>
          <cell r="D729" t="str">
            <v>조</v>
          </cell>
          <cell r="E729">
            <v>1</v>
          </cell>
          <cell r="F729">
            <v>4300</v>
          </cell>
          <cell r="G729">
            <v>0</v>
          </cell>
          <cell r="H729">
            <v>0</v>
          </cell>
          <cell r="I729">
            <v>4300</v>
          </cell>
          <cell r="J729">
            <v>0</v>
          </cell>
          <cell r="K729">
            <v>0</v>
          </cell>
        </row>
        <row r="730">
          <cell r="A730" t="str">
            <v>UAI50001</v>
          </cell>
          <cell r="B730" t="str">
            <v>철제여닫이문설치</v>
          </cell>
          <cell r="C730" t="str">
            <v>(외여닫이)</v>
          </cell>
          <cell r="D730" t="str">
            <v>개소</v>
          </cell>
          <cell r="E730">
            <v>1</v>
          </cell>
          <cell r="F730">
            <v>0</v>
          </cell>
          <cell r="G730">
            <v>21125</v>
          </cell>
          <cell r="H730">
            <v>0</v>
          </cell>
          <cell r="I730">
            <v>0</v>
          </cell>
          <cell r="J730">
            <v>21125</v>
          </cell>
          <cell r="K730">
            <v>0</v>
          </cell>
        </row>
        <row r="731">
          <cell r="B731" t="str">
            <v>소 계</v>
          </cell>
          <cell r="I731">
            <v>51495</v>
          </cell>
          <cell r="J731">
            <v>21125</v>
          </cell>
          <cell r="K731">
            <v>0</v>
          </cell>
          <cell r="L731">
            <v>72620</v>
          </cell>
        </row>
        <row r="733">
          <cell r="A733" t="str">
            <v>UAI52060</v>
          </cell>
          <cell r="B733" t="str">
            <v>7X12/SD</v>
          </cell>
          <cell r="C733" t="str">
            <v>(옥탑층,EPS실,밑틀유,0.8철제도아)</v>
          </cell>
          <cell r="L733">
            <v>64564</v>
          </cell>
        </row>
        <row r="734">
          <cell r="A734" t="str">
            <v>MAG50161</v>
          </cell>
          <cell r="B734" t="str">
            <v>철제문틀(방청1회,납품도)</v>
          </cell>
          <cell r="C734" t="str">
            <v>100X45X1.6</v>
          </cell>
          <cell r="D734" t="str">
            <v>m</v>
          </cell>
          <cell r="E734">
            <v>3.76</v>
          </cell>
          <cell r="F734">
            <v>5208</v>
          </cell>
          <cell r="G734">
            <v>0</v>
          </cell>
          <cell r="H734">
            <v>0</v>
          </cell>
          <cell r="I734">
            <v>19582</v>
          </cell>
          <cell r="J734">
            <v>0</v>
          </cell>
          <cell r="K734">
            <v>0</v>
          </cell>
        </row>
        <row r="735">
          <cell r="A735" t="str">
            <v>MAG50166</v>
          </cell>
          <cell r="B735" t="str">
            <v>철제도아(방청1회,납품도)</v>
          </cell>
          <cell r="C735" t="str">
            <v>T=0.8,STL PL(피벗힌지포함,후레임제외)</v>
          </cell>
          <cell r="D735" t="str">
            <v>m2</v>
          </cell>
          <cell r="E735">
            <v>0.82110000000000005</v>
          </cell>
          <cell r="F735">
            <v>23819</v>
          </cell>
          <cell r="G735">
            <v>0</v>
          </cell>
          <cell r="H735">
            <v>0</v>
          </cell>
          <cell r="I735">
            <v>19557.7</v>
          </cell>
          <cell r="J735">
            <v>0</v>
          </cell>
          <cell r="K735">
            <v>0</v>
          </cell>
        </row>
        <row r="736">
          <cell r="A736" t="str">
            <v>MAH70005</v>
          </cell>
          <cell r="B736" t="str">
            <v>도아로크(스텐)</v>
          </cell>
          <cell r="C736" t="str">
            <v>침실용</v>
          </cell>
          <cell r="D736" t="str">
            <v>조</v>
          </cell>
          <cell r="E736">
            <v>1</v>
          </cell>
          <cell r="F736">
            <v>4300</v>
          </cell>
          <cell r="G736">
            <v>0</v>
          </cell>
          <cell r="H736">
            <v>0</v>
          </cell>
          <cell r="I736">
            <v>4300</v>
          </cell>
          <cell r="J736">
            <v>0</v>
          </cell>
          <cell r="K736">
            <v>0</v>
          </cell>
        </row>
        <row r="737">
          <cell r="A737" t="str">
            <v>UAI50001</v>
          </cell>
          <cell r="B737" t="str">
            <v>철제여닫이문설치</v>
          </cell>
          <cell r="C737" t="str">
            <v>(외여닫이)</v>
          </cell>
          <cell r="D737" t="str">
            <v>개소</v>
          </cell>
          <cell r="E737">
            <v>1</v>
          </cell>
          <cell r="F737">
            <v>0</v>
          </cell>
          <cell r="G737">
            <v>21125</v>
          </cell>
          <cell r="H737">
            <v>0</v>
          </cell>
          <cell r="I737">
            <v>0</v>
          </cell>
          <cell r="J737">
            <v>21125</v>
          </cell>
          <cell r="K737">
            <v>0</v>
          </cell>
        </row>
        <row r="738">
          <cell r="B738" t="str">
            <v>소 계</v>
          </cell>
          <cell r="I738">
            <v>43439</v>
          </cell>
          <cell r="J738">
            <v>21125</v>
          </cell>
          <cell r="K738">
            <v>0</v>
          </cell>
          <cell r="L738">
            <v>64564</v>
          </cell>
        </row>
        <row r="740">
          <cell r="A740" t="str">
            <v>UAI52065</v>
          </cell>
          <cell r="B740" t="str">
            <v>9X7/SD</v>
          </cell>
          <cell r="C740" t="str">
            <v>(PD점검구,지붕층,밑틀유,0.8철제도아)</v>
          </cell>
          <cell r="L740">
            <v>56509</v>
          </cell>
        </row>
        <row r="741">
          <cell r="A741" t="str">
            <v>MAG50161</v>
          </cell>
          <cell r="B741" t="str">
            <v>철제문틀(방청1회,납품도)</v>
          </cell>
          <cell r="C741" t="str">
            <v>100X45X1.6</v>
          </cell>
          <cell r="D741" t="str">
            <v>m</v>
          </cell>
          <cell r="E741">
            <v>3.16</v>
          </cell>
          <cell r="F741">
            <v>5208</v>
          </cell>
          <cell r="G741">
            <v>0</v>
          </cell>
          <cell r="H741">
            <v>0</v>
          </cell>
          <cell r="I741">
            <v>16457.2</v>
          </cell>
          <cell r="J741">
            <v>0</v>
          </cell>
          <cell r="K741">
            <v>0</v>
          </cell>
        </row>
        <row r="742">
          <cell r="A742" t="str">
            <v>MAG50166</v>
          </cell>
          <cell r="B742" t="str">
            <v>철제도아(방청1회,납품도)</v>
          </cell>
          <cell r="C742" t="str">
            <v>T=0.8,STL PL(피벗힌지포함,후레임제외)</v>
          </cell>
          <cell r="D742" t="str">
            <v>m2</v>
          </cell>
          <cell r="E742">
            <v>0.61409999999999998</v>
          </cell>
          <cell r="F742">
            <v>23819</v>
          </cell>
          <cell r="G742">
            <v>0</v>
          </cell>
          <cell r="H742">
            <v>0</v>
          </cell>
          <cell r="I742">
            <v>14627.2</v>
          </cell>
          <cell r="J742">
            <v>0</v>
          </cell>
          <cell r="K742">
            <v>0</v>
          </cell>
        </row>
        <row r="743">
          <cell r="A743" t="str">
            <v>MAH70005</v>
          </cell>
          <cell r="B743" t="str">
            <v>도아로크(스텐)</v>
          </cell>
          <cell r="C743" t="str">
            <v>침실용</v>
          </cell>
          <cell r="D743" t="str">
            <v>조</v>
          </cell>
          <cell r="E743">
            <v>1</v>
          </cell>
          <cell r="F743">
            <v>4300</v>
          </cell>
          <cell r="G743">
            <v>0</v>
          </cell>
          <cell r="H743">
            <v>0</v>
          </cell>
          <cell r="I743">
            <v>4300</v>
          </cell>
          <cell r="J743">
            <v>0</v>
          </cell>
          <cell r="K743">
            <v>0</v>
          </cell>
        </row>
        <row r="744">
          <cell r="A744" t="str">
            <v>UAI50001</v>
          </cell>
          <cell r="B744" t="str">
            <v>철제여닫이문설치</v>
          </cell>
          <cell r="C744" t="str">
            <v>(외여닫이)</v>
          </cell>
          <cell r="D744" t="str">
            <v>개소</v>
          </cell>
          <cell r="E744">
            <v>1</v>
          </cell>
          <cell r="F744">
            <v>0</v>
          </cell>
          <cell r="G744">
            <v>21125</v>
          </cell>
          <cell r="H744">
            <v>0</v>
          </cell>
          <cell r="I744">
            <v>0</v>
          </cell>
          <cell r="J744">
            <v>21125</v>
          </cell>
          <cell r="K744">
            <v>0</v>
          </cell>
        </row>
        <row r="745">
          <cell r="B745" t="str">
            <v>소 계</v>
          </cell>
          <cell r="I745">
            <v>35384</v>
          </cell>
          <cell r="J745">
            <v>21125</v>
          </cell>
          <cell r="K745">
            <v>0</v>
          </cell>
          <cell r="L745">
            <v>56509</v>
          </cell>
        </row>
        <row r="747">
          <cell r="A747" t="str">
            <v>UAI52066</v>
          </cell>
          <cell r="B747" t="str">
            <v>7X9/SD-1</v>
          </cell>
          <cell r="C747" t="str">
            <v>(PD점검구,지붕층,철제도아)</v>
          </cell>
          <cell r="L747">
            <v>56509</v>
          </cell>
        </row>
        <row r="748">
          <cell r="A748" t="str">
            <v>MAG50161</v>
          </cell>
          <cell r="B748" t="str">
            <v>철제문틀(방청1회,납품도)</v>
          </cell>
          <cell r="C748" t="str">
            <v>100X45X1.6</v>
          </cell>
          <cell r="D748" t="str">
            <v>m</v>
          </cell>
          <cell r="E748">
            <v>3.16</v>
          </cell>
          <cell r="F748">
            <v>5208</v>
          </cell>
          <cell r="G748">
            <v>0</v>
          </cell>
          <cell r="H748">
            <v>0</v>
          </cell>
          <cell r="I748">
            <v>16457.2</v>
          </cell>
          <cell r="J748">
            <v>0</v>
          </cell>
          <cell r="K748">
            <v>0</v>
          </cell>
        </row>
        <row r="749">
          <cell r="A749" t="str">
            <v>MAG50166</v>
          </cell>
          <cell r="B749" t="str">
            <v>철제도아(방청1회,납품도)</v>
          </cell>
          <cell r="C749" t="str">
            <v>T=0.8,STL PL(피벗힌지포함,후레임제외)</v>
          </cell>
          <cell r="D749" t="str">
            <v>m2</v>
          </cell>
          <cell r="E749">
            <v>0.61409999999999998</v>
          </cell>
          <cell r="F749">
            <v>23819</v>
          </cell>
          <cell r="G749">
            <v>0</v>
          </cell>
          <cell r="H749">
            <v>0</v>
          </cell>
          <cell r="I749">
            <v>14627.2</v>
          </cell>
          <cell r="J749">
            <v>0</v>
          </cell>
          <cell r="K749">
            <v>0</v>
          </cell>
        </row>
        <row r="750">
          <cell r="A750" t="str">
            <v>MAH70005</v>
          </cell>
          <cell r="B750" t="str">
            <v>도아로크(스텐)</v>
          </cell>
          <cell r="C750" t="str">
            <v>침실용</v>
          </cell>
          <cell r="D750" t="str">
            <v>조</v>
          </cell>
          <cell r="E750">
            <v>1</v>
          </cell>
          <cell r="F750">
            <v>4300</v>
          </cell>
          <cell r="G750">
            <v>0</v>
          </cell>
          <cell r="H750">
            <v>0</v>
          </cell>
          <cell r="I750">
            <v>4300</v>
          </cell>
          <cell r="J750">
            <v>0</v>
          </cell>
          <cell r="K750">
            <v>0</v>
          </cell>
        </row>
        <row r="751">
          <cell r="A751" t="str">
            <v>UAI50001</v>
          </cell>
          <cell r="B751" t="str">
            <v>철제여닫이문설치</v>
          </cell>
          <cell r="C751" t="str">
            <v>(외여닫이)</v>
          </cell>
          <cell r="D751" t="str">
            <v>개소</v>
          </cell>
          <cell r="E751">
            <v>1</v>
          </cell>
          <cell r="F751">
            <v>0</v>
          </cell>
          <cell r="G751">
            <v>21125</v>
          </cell>
          <cell r="H751">
            <v>0</v>
          </cell>
          <cell r="I751">
            <v>0</v>
          </cell>
          <cell r="J751">
            <v>21125</v>
          </cell>
          <cell r="K751">
            <v>0</v>
          </cell>
        </row>
        <row r="752">
          <cell r="B752" t="str">
            <v>소 계</v>
          </cell>
          <cell r="I752">
            <v>35384</v>
          </cell>
          <cell r="J752">
            <v>21125</v>
          </cell>
          <cell r="K752">
            <v>0</v>
          </cell>
          <cell r="L752">
            <v>56509</v>
          </cell>
        </row>
        <row r="754">
          <cell r="A754" t="str">
            <v>UAI52067</v>
          </cell>
          <cell r="B754" t="str">
            <v>7X9/SD</v>
          </cell>
          <cell r="C754" t="str">
            <v>(PD점검구,지붕층,철제도아)</v>
          </cell>
          <cell r="L754">
            <v>56509</v>
          </cell>
        </row>
        <row r="755">
          <cell r="A755" t="str">
            <v>MAG50161</v>
          </cell>
          <cell r="B755" t="str">
            <v>철제문틀(방청1회,납품도)</v>
          </cell>
          <cell r="C755" t="str">
            <v>100X45X1.6</v>
          </cell>
          <cell r="D755" t="str">
            <v>m</v>
          </cell>
          <cell r="E755">
            <v>3.16</v>
          </cell>
          <cell r="F755">
            <v>5208</v>
          </cell>
          <cell r="G755">
            <v>0</v>
          </cell>
          <cell r="H755">
            <v>0</v>
          </cell>
          <cell r="I755">
            <v>16457.2</v>
          </cell>
          <cell r="J755">
            <v>0</v>
          </cell>
          <cell r="K755">
            <v>0</v>
          </cell>
        </row>
        <row r="756">
          <cell r="A756" t="str">
            <v>MAG50166</v>
          </cell>
          <cell r="B756" t="str">
            <v>철제도아(방청1회,납품도)</v>
          </cell>
          <cell r="C756" t="str">
            <v>T=0.8,STL PL(피벗힌지포함,후레임제외)</v>
          </cell>
          <cell r="D756" t="str">
            <v>m2</v>
          </cell>
          <cell r="E756">
            <v>0.61409999999999998</v>
          </cell>
          <cell r="F756">
            <v>23819</v>
          </cell>
          <cell r="G756">
            <v>0</v>
          </cell>
          <cell r="H756">
            <v>0</v>
          </cell>
          <cell r="I756">
            <v>14627.2</v>
          </cell>
          <cell r="J756">
            <v>0</v>
          </cell>
          <cell r="K756">
            <v>0</v>
          </cell>
        </row>
        <row r="757">
          <cell r="A757" t="str">
            <v>MAH70005</v>
          </cell>
          <cell r="B757" t="str">
            <v>도아로크(스텐)</v>
          </cell>
          <cell r="C757" t="str">
            <v>침실용</v>
          </cell>
          <cell r="D757" t="str">
            <v>조</v>
          </cell>
          <cell r="E757">
            <v>1</v>
          </cell>
          <cell r="F757">
            <v>4300</v>
          </cell>
          <cell r="G757">
            <v>0</v>
          </cell>
          <cell r="H757">
            <v>0</v>
          </cell>
          <cell r="I757">
            <v>4300</v>
          </cell>
          <cell r="J757">
            <v>0</v>
          </cell>
          <cell r="K757">
            <v>0</v>
          </cell>
        </row>
        <row r="758">
          <cell r="A758" t="str">
            <v>UAI50001</v>
          </cell>
          <cell r="B758" t="str">
            <v>철제여닫이문설치</v>
          </cell>
          <cell r="C758" t="str">
            <v>(외여닫이)</v>
          </cell>
          <cell r="D758" t="str">
            <v>개소</v>
          </cell>
          <cell r="E758">
            <v>1</v>
          </cell>
          <cell r="F758">
            <v>0</v>
          </cell>
          <cell r="G758">
            <v>21125</v>
          </cell>
          <cell r="H758">
            <v>0</v>
          </cell>
          <cell r="I758">
            <v>0</v>
          </cell>
          <cell r="J758">
            <v>21125</v>
          </cell>
          <cell r="K758">
            <v>0</v>
          </cell>
        </row>
        <row r="759">
          <cell r="B759" t="str">
            <v>소 계</v>
          </cell>
          <cell r="I759">
            <v>35384</v>
          </cell>
          <cell r="J759">
            <v>21125</v>
          </cell>
          <cell r="K759">
            <v>0</v>
          </cell>
          <cell r="L759">
            <v>56509</v>
          </cell>
        </row>
        <row r="761">
          <cell r="A761" t="str">
            <v>UAI52210</v>
          </cell>
          <cell r="B761" t="str">
            <v>26X23.5/SD(방화용도어클로우저)</v>
          </cell>
          <cell r="C761" t="str">
            <v>(계단실,밑틀없음,철제도아)</v>
          </cell>
          <cell r="L761">
            <v>307832</v>
          </cell>
        </row>
        <row r="762">
          <cell r="A762" t="str">
            <v>MAG50161</v>
          </cell>
          <cell r="B762" t="str">
            <v>철제문틀(방청1회,납품도)</v>
          </cell>
          <cell r="C762" t="str">
            <v>100X45X1.6</v>
          </cell>
          <cell r="D762" t="str">
            <v>m</v>
          </cell>
          <cell r="E762">
            <v>7.25</v>
          </cell>
          <cell r="F762">
            <v>5208</v>
          </cell>
          <cell r="G762">
            <v>0</v>
          </cell>
          <cell r="H762">
            <v>0</v>
          </cell>
          <cell r="I762">
            <v>37758</v>
          </cell>
          <cell r="J762">
            <v>0</v>
          </cell>
          <cell r="K762">
            <v>0</v>
          </cell>
        </row>
        <row r="763">
          <cell r="A763" t="str">
            <v>MAG50166</v>
          </cell>
          <cell r="B763" t="str">
            <v>철제도아(방청1회,납품도)</v>
          </cell>
          <cell r="C763" t="str">
            <v>T=0.8,STL PL(피벗힌지포함,후레임제외)</v>
          </cell>
          <cell r="D763" t="str">
            <v>m2</v>
          </cell>
          <cell r="E763">
            <v>6.0347</v>
          </cell>
          <cell r="F763">
            <v>23819</v>
          </cell>
          <cell r="G763">
            <v>0</v>
          </cell>
          <cell r="H763">
            <v>0</v>
          </cell>
          <cell r="I763">
            <v>143740.5</v>
          </cell>
          <cell r="J763">
            <v>0</v>
          </cell>
          <cell r="K763">
            <v>0</v>
          </cell>
        </row>
        <row r="764">
          <cell r="A764" t="str">
            <v>MAH70015</v>
          </cell>
          <cell r="B764" t="str">
            <v>도아로크(스텐)</v>
          </cell>
          <cell r="C764" t="str">
            <v>통로용(록없음)</v>
          </cell>
          <cell r="D764" t="str">
            <v>조</v>
          </cell>
          <cell r="E764">
            <v>1</v>
          </cell>
          <cell r="F764">
            <v>4100</v>
          </cell>
          <cell r="G764">
            <v>0</v>
          </cell>
          <cell r="H764">
            <v>0</v>
          </cell>
          <cell r="I764">
            <v>4100</v>
          </cell>
          <cell r="J764">
            <v>0</v>
          </cell>
          <cell r="K764">
            <v>0</v>
          </cell>
        </row>
        <row r="765">
          <cell r="A765" t="str">
            <v>UAI50002</v>
          </cell>
          <cell r="B765" t="str">
            <v>철제여닫이문설치</v>
          </cell>
          <cell r="C765" t="str">
            <v>(양여닫이)</v>
          </cell>
          <cell r="D765" t="str">
            <v>개소</v>
          </cell>
          <cell r="E765">
            <v>1</v>
          </cell>
          <cell r="F765">
            <v>0</v>
          </cell>
          <cell r="G765">
            <v>31688</v>
          </cell>
          <cell r="H765">
            <v>0</v>
          </cell>
          <cell r="I765">
            <v>0</v>
          </cell>
          <cell r="J765">
            <v>31688</v>
          </cell>
          <cell r="K765">
            <v>0</v>
          </cell>
        </row>
        <row r="766">
          <cell r="A766" t="str">
            <v>UAI70021</v>
          </cell>
          <cell r="B766" t="str">
            <v>도어체크달기</v>
          </cell>
          <cell r="C766" t="str">
            <v>(방화문용, 3호)</v>
          </cell>
          <cell r="D766" t="str">
            <v>개소</v>
          </cell>
          <cell r="E766">
            <v>2</v>
          </cell>
          <cell r="F766">
            <v>38000</v>
          </cell>
          <cell r="G766">
            <v>7062</v>
          </cell>
          <cell r="H766">
            <v>211</v>
          </cell>
          <cell r="I766">
            <v>76000</v>
          </cell>
          <cell r="J766">
            <v>14124</v>
          </cell>
          <cell r="K766">
            <v>422</v>
          </cell>
        </row>
        <row r="767">
          <cell r="B767" t="str">
            <v>소 계</v>
          </cell>
          <cell r="I767">
            <v>261598</v>
          </cell>
          <cell r="J767">
            <v>45812</v>
          </cell>
          <cell r="K767">
            <v>422</v>
          </cell>
          <cell r="L767">
            <v>307832</v>
          </cell>
        </row>
        <row r="769">
          <cell r="A769" t="str">
            <v>UAI52211</v>
          </cell>
          <cell r="B769" t="str">
            <v>26X24.5/SD(방화용도어클로우저)</v>
          </cell>
          <cell r="C769" t="str">
            <v>(계단실,밑틀없음,철제도아)</v>
          </cell>
          <cell r="L769">
            <v>315043</v>
          </cell>
        </row>
        <row r="770">
          <cell r="A770" t="str">
            <v>MAG50161</v>
          </cell>
          <cell r="B770" t="str">
            <v>철제문틀(방청1회,납품도)</v>
          </cell>
          <cell r="C770" t="str">
            <v>100X45X1.6</v>
          </cell>
          <cell r="D770" t="str">
            <v>m</v>
          </cell>
          <cell r="E770">
            <v>7.45</v>
          </cell>
          <cell r="F770">
            <v>5208</v>
          </cell>
          <cell r="G770">
            <v>0</v>
          </cell>
          <cell r="H770">
            <v>0</v>
          </cell>
          <cell r="I770">
            <v>38799.599999999999</v>
          </cell>
          <cell r="J770">
            <v>0</v>
          </cell>
          <cell r="K770">
            <v>0</v>
          </cell>
        </row>
        <row r="771">
          <cell r="A771" t="str">
            <v>MAG50166</v>
          </cell>
          <cell r="B771" t="str">
            <v>철제도아(방청1회,납품도)</v>
          </cell>
          <cell r="C771" t="str">
            <v>T=0.8,STL PL(피벗힌지포함,후레임제외)</v>
          </cell>
          <cell r="D771" t="str">
            <v>m2</v>
          </cell>
          <cell r="E771">
            <v>6.2937000000000003</v>
          </cell>
          <cell r="F771">
            <v>23819</v>
          </cell>
          <cell r="G771">
            <v>0</v>
          </cell>
          <cell r="H771">
            <v>0</v>
          </cell>
          <cell r="I771">
            <v>149909.6</v>
          </cell>
          <cell r="J771">
            <v>0</v>
          </cell>
          <cell r="K771">
            <v>0</v>
          </cell>
        </row>
        <row r="772">
          <cell r="A772" t="str">
            <v>MAH70015</v>
          </cell>
          <cell r="B772" t="str">
            <v>도아로크(스텐)</v>
          </cell>
          <cell r="C772" t="str">
            <v>통로용(록없음)</v>
          </cell>
          <cell r="D772" t="str">
            <v>조</v>
          </cell>
          <cell r="E772">
            <v>1</v>
          </cell>
          <cell r="F772">
            <v>4100</v>
          </cell>
          <cell r="G772">
            <v>0</v>
          </cell>
          <cell r="H772">
            <v>0</v>
          </cell>
          <cell r="I772">
            <v>4100</v>
          </cell>
          <cell r="J772">
            <v>0</v>
          </cell>
          <cell r="K772">
            <v>0</v>
          </cell>
        </row>
        <row r="773">
          <cell r="A773" t="str">
            <v>UAI50002</v>
          </cell>
          <cell r="B773" t="str">
            <v>철제여닫이문설치</v>
          </cell>
          <cell r="C773" t="str">
            <v>(양여닫이)</v>
          </cell>
          <cell r="D773" t="str">
            <v>개소</v>
          </cell>
          <cell r="E773">
            <v>1</v>
          </cell>
          <cell r="F773">
            <v>0</v>
          </cell>
          <cell r="G773">
            <v>31688</v>
          </cell>
          <cell r="H773">
            <v>0</v>
          </cell>
          <cell r="I773">
            <v>0</v>
          </cell>
          <cell r="J773">
            <v>31688</v>
          </cell>
          <cell r="K773">
            <v>0</v>
          </cell>
        </row>
        <row r="774">
          <cell r="A774" t="str">
            <v>UAI70021</v>
          </cell>
          <cell r="B774" t="str">
            <v>도어체크달기</v>
          </cell>
          <cell r="C774" t="str">
            <v>(방화문용, 3호)</v>
          </cell>
          <cell r="D774" t="str">
            <v>개소</v>
          </cell>
          <cell r="E774">
            <v>2</v>
          </cell>
          <cell r="F774">
            <v>38000</v>
          </cell>
          <cell r="G774">
            <v>7062</v>
          </cell>
          <cell r="H774">
            <v>211</v>
          </cell>
          <cell r="I774">
            <v>76000</v>
          </cell>
          <cell r="J774">
            <v>14124</v>
          </cell>
          <cell r="K774">
            <v>422</v>
          </cell>
        </row>
        <row r="775">
          <cell r="B775" t="str">
            <v>소 계</v>
          </cell>
          <cell r="I775">
            <v>268809</v>
          </cell>
          <cell r="J775">
            <v>45812</v>
          </cell>
          <cell r="K775">
            <v>422</v>
          </cell>
          <cell r="L775">
            <v>315043</v>
          </cell>
        </row>
        <row r="777">
          <cell r="A777" t="str">
            <v>UAI52212</v>
          </cell>
          <cell r="B777" t="str">
            <v>31.5X23.5/SD(방화용도어클로우저)</v>
          </cell>
          <cell r="C777" t="str">
            <v>(계단실,밑틀없음,철제도아)</v>
          </cell>
          <cell r="L777">
            <v>341220</v>
          </cell>
        </row>
        <row r="778">
          <cell r="A778" t="str">
            <v>MAG50161</v>
          </cell>
          <cell r="B778" t="str">
            <v>철제문틀(방청1회,납품도)</v>
          </cell>
          <cell r="C778" t="str">
            <v>100X45X1.6</v>
          </cell>
          <cell r="D778" t="str">
            <v>m</v>
          </cell>
          <cell r="E778">
            <v>7.8</v>
          </cell>
          <cell r="F778">
            <v>5208</v>
          </cell>
          <cell r="G778">
            <v>0</v>
          </cell>
          <cell r="H778">
            <v>0</v>
          </cell>
          <cell r="I778">
            <v>40622.400000000001</v>
          </cell>
          <cell r="J778">
            <v>0</v>
          </cell>
          <cell r="K778">
            <v>0</v>
          </cell>
        </row>
        <row r="779">
          <cell r="A779" t="str">
            <v>MAG50166</v>
          </cell>
          <cell r="B779" t="str">
            <v>철제도아(방청1회,납품도)</v>
          </cell>
          <cell r="C779" t="str">
            <v>T=0.8,STL PL(피벗힌지포함,후레임제외)</v>
          </cell>
          <cell r="D779" t="str">
            <v>m2</v>
          </cell>
          <cell r="E779">
            <v>7.3162000000000003</v>
          </cell>
          <cell r="F779">
            <v>23819</v>
          </cell>
          <cell r="G779">
            <v>0</v>
          </cell>
          <cell r="H779">
            <v>0</v>
          </cell>
          <cell r="I779">
            <v>174264.5</v>
          </cell>
          <cell r="J779">
            <v>0</v>
          </cell>
          <cell r="K779">
            <v>0</v>
          </cell>
        </row>
        <row r="780">
          <cell r="A780" t="str">
            <v>MAH70015</v>
          </cell>
          <cell r="B780" t="str">
            <v>도아로크(스텐)</v>
          </cell>
          <cell r="C780" t="str">
            <v>통로용(록없음)</v>
          </cell>
          <cell r="D780" t="str">
            <v>조</v>
          </cell>
          <cell r="E780">
            <v>1</v>
          </cell>
          <cell r="F780">
            <v>4100</v>
          </cell>
          <cell r="G780">
            <v>0</v>
          </cell>
          <cell r="H780">
            <v>0</v>
          </cell>
          <cell r="I780">
            <v>4100</v>
          </cell>
          <cell r="J780">
            <v>0</v>
          </cell>
          <cell r="K780">
            <v>0</v>
          </cell>
        </row>
        <row r="781">
          <cell r="A781" t="str">
            <v>UAI50002</v>
          </cell>
          <cell r="B781" t="str">
            <v>철제여닫이문설치</v>
          </cell>
          <cell r="C781" t="str">
            <v>(양여닫이)</v>
          </cell>
          <cell r="D781" t="str">
            <v>개소</v>
          </cell>
          <cell r="E781">
            <v>1</v>
          </cell>
          <cell r="F781">
            <v>0</v>
          </cell>
          <cell r="G781">
            <v>31688</v>
          </cell>
          <cell r="H781">
            <v>0</v>
          </cell>
          <cell r="I781">
            <v>0</v>
          </cell>
          <cell r="J781">
            <v>31688</v>
          </cell>
          <cell r="K781">
            <v>0</v>
          </cell>
        </row>
        <row r="782">
          <cell r="A782" t="str">
            <v>UAI70021</v>
          </cell>
          <cell r="B782" t="str">
            <v>도어체크달기</v>
          </cell>
          <cell r="C782" t="str">
            <v>(방화문용, 3호)</v>
          </cell>
          <cell r="D782" t="str">
            <v>개소</v>
          </cell>
          <cell r="E782">
            <v>2</v>
          </cell>
          <cell r="F782">
            <v>38000</v>
          </cell>
          <cell r="G782">
            <v>7062</v>
          </cell>
          <cell r="H782">
            <v>211</v>
          </cell>
          <cell r="I782">
            <v>76000</v>
          </cell>
          <cell r="J782">
            <v>14124</v>
          </cell>
          <cell r="K782">
            <v>422</v>
          </cell>
        </row>
        <row r="783">
          <cell r="B783" t="str">
            <v>소 계</v>
          </cell>
          <cell r="I783">
            <v>294986</v>
          </cell>
          <cell r="J783">
            <v>45812</v>
          </cell>
          <cell r="K783">
            <v>422</v>
          </cell>
          <cell r="L783">
            <v>341220</v>
          </cell>
        </row>
        <row r="785">
          <cell r="A785" t="str">
            <v>UAI52215</v>
          </cell>
          <cell r="B785" t="str">
            <v>18X22/SD(방화용도어클로우저)</v>
          </cell>
          <cell r="C785" t="str">
            <v>(계단실,밑틀없음,철제도아)</v>
          </cell>
          <cell r="L785">
            <v>253695</v>
          </cell>
        </row>
        <row r="786">
          <cell r="A786" t="str">
            <v>MAG50161</v>
          </cell>
          <cell r="B786" t="str">
            <v>철제문틀(방청1회,납품도)</v>
          </cell>
          <cell r="C786" t="str">
            <v>100X45X1.6</v>
          </cell>
          <cell r="D786" t="str">
            <v>m</v>
          </cell>
          <cell r="E786">
            <v>6.24</v>
          </cell>
          <cell r="F786">
            <v>5208</v>
          </cell>
          <cell r="G786">
            <v>0</v>
          </cell>
          <cell r="H786">
            <v>0</v>
          </cell>
          <cell r="I786">
            <v>32497.9</v>
          </cell>
          <cell r="J786">
            <v>0</v>
          </cell>
          <cell r="K786">
            <v>0</v>
          </cell>
        </row>
        <row r="787">
          <cell r="A787" t="str">
            <v>MAG50166</v>
          </cell>
          <cell r="B787" t="str">
            <v>철제도아(방청1회,납품도)</v>
          </cell>
          <cell r="C787" t="str">
            <v>T=0.8,STL PL(피벗힌지포함,후레임제외)</v>
          </cell>
          <cell r="D787" t="str">
            <v>m2</v>
          </cell>
          <cell r="E787">
            <v>3.9826999999999999</v>
          </cell>
          <cell r="F787">
            <v>23819</v>
          </cell>
          <cell r="G787">
            <v>0</v>
          </cell>
          <cell r="H787">
            <v>0</v>
          </cell>
          <cell r="I787">
            <v>94863.9</v>
          </cell>
          <cell r="J787">
            <v>0</v>
          </cell>
          <cell r="K787">
            <v>0</v>
          </cell>
        </row>
        <row r="788">
          <cell r="A788" t="str">
            <v>MAH70015</v>
          </cell>
          <cell r="B788" t="str">
            <v>도아로크(스텐)</v>
          </cell>
          <cell r="C788" t="str">
            <v>통로용(록없음)</v>
          </cell>
          <cell r="D788" t="str">
            <v>조</v>
          </cell>
          <cell r="E788">
            <v>1</v>
          </cell>
          <cell r="F788">
            <v>4100</v>
          </cell>
          <cell r="G788">
            <v>0</v>
          </cell>
          <cell r="H788">
            <v>0</v>
          </cell>
          <cell r="I788">
            <v>4100</v>
          </cell>
          <cell r="J788">
            <v>0</v>
          </cell>
          <cell r="K788">
            <v>0</v>
          </cell>
        </row>
        <row r="789">
          <cell r="A789" t="str">
            <v>UAI50002</v>
          </cell>
          <cell r="B789" t="str">
            <v>철제여닫이문설치</v>
          </cell>
          <cell r="C789" t="str">
            <v>(양여닫이)</v>
          </cell>
          <cell r="D789" t="str">
            <v>개소</v>
          </cell>
          <cell r="E789">
            <v>1</v>
          </cell>
          <cell r="F789">
            <v>0</v>
          </cell>
          <cell r="G789">
            <v>31688</v>
          </cell>
          <cell r="H789">
            <v>0</v>
          </cell>
          <cell r="I789">
            <v>0</v>
          </cell>
          <cell r="J789">
            <v>31688</v>
          </cell>
          <cell r="K789">
            <v>0</v>
          </cell>
        </row>
        <row r="790">
          <cell r="A790" t="str">
            <v>UAI70021</v>
          </cell>
          <cell r="B790" t="str">
            <v>도어체크달기</v>
          </cell>
          <cell r="C790" t="str">
            <v>(방화문용, 3호)</v>
          </cell>
          <cell r="D790" t="str">
            <v>개소</v>
          </cell>
          <cell r="E790">
            <v>2</v>
          </cell>
          <cell r="F790">
            <v>38000</v>
          </cell>
          <cell r="G790">
            <v>7062</v>
          </cell>
          <cell r="H790">
            <v>211</v>
          </cell>
          <cell r="I790">
            <v>76000</v>
          </cell>
          <cell r="J790">
            <v>14124</v>
          </cell>
          <cell r="K790">
            <v>422</v>
          </cell>
        </row>
        <row r="791">
          <cell r="B791" t="str">
            <v>소 계</v>
          </cell>
          <cell r="I791">
            <v>207461</v>
          </cell>
          <cell r="J791">
            <v>45812</v>
          </cell>
          <cell r="K791">
            <v>422</v>
          </cell>
          <cell r="L791">
            <v>253695</v>
          </cell>
        </row>
        <row r="793">
          <cell r="A793" t="str">
            <v>UAI52216</v>
          </cell>
          <cell r="B793" t="str">
            <v>18X21/SD(방화용도어클로우저)</v>
          </cell>
          <cell r="C793" t="str">
            <v>(계단실,밑틀없음,철제도아)</v>
          </cell>
          <cell r="L793">
            <v>248390</v>
          </cell>
        </row>
        <row r="794">
          <cell r="A794" t="str">
            <v>MAG50161</v>
          </cell>
          <cell r="B794" t="str">
            <v>철제문틀(방청1회,납품도)</v>
          </cell>
          <cell r="C794" t="str">
            <v>100X45X1.6</v>
          </cell>
          <cell r="D794" t="str">
            <v>m</v>
          </cell>
          <cell r="E794">
            <v>6.04</v>
          </cell>
          <cell r="F794">
            <v>5208</v>
          </cell>
          <cell r="G794">
            <v>0</v>
          </cell>
          <cell r="H794">
            <v>0</v>
          </cell>
          <cell r="I794">
            <v>31456.3</v>
          </cell>
          <cell r="J794">
            <v>0</v>
          </cell>
          <cell r="K794">
            <v>0</v>
          </cell>
        </row>
        <row r="795">
          <cell r="A795" t="str">
            <v>MAG50166</v>
          </cell>
          <cell r="B795" t="str">
            <v>철제도아(방청1회,납품도)</v>
          </cell>
          <cell r="C795" t="str">
            <v>T=0.8,STL PL(피벗힌지포함,후레임제외)</v>
          </cell>
          <cell r="D795" t="str">
            <v>m2</v>
          </cell>
          <cell r="E795">
            <v>3.8037000000000001</v>
          </cell>
          <cell r="F795">
            <v>23819</v>
          </cell>
          <cell r="G795">
            <v>0</v>
          </cell>
          <cell r="H795">
            <v>0</v>
          </cell>
          <cell r="I795">
            <v>90600.3</v>
          </cell>
          <cell r="J795">
            <v>0</v>
          </cell>
          <cell r="K795">
            <v>0</v>
          </cell>
        </row>
        <row r="796">
          <cell r="A796" t="str">
            <v>MAH70015</v>
          </cell>
          <cell r="B796" t="str">
            <v>도아로크(스텐)</v>
          </cell>
          <cell r="C796" t="str">
            <v>통로용(록없음)</v>
          </cell>
          <cell r="D796" t="str">
            <v>조</v>
          </cell>
          <cell r="E796">
            <v>1</v>
          </cell>
          <cell r="F796">
            <v>4100</v>
          </cell>
          <cell r="G796">
            <v>0</v>
          </cell>
          <cell r="H796">
            <v>0</v>
          </cell>
          <cell r="I796">
            <v>4100</v>
          </cell>
          <cell r="J796">
            <v>0</v>
          </cell>
          <cell r="K796">
            <v>0</v>
          </cell>
        </row>
        <row r="797">
          <cell r="A797" t="str">
            <v>UAI50002</v>
          </cell>
          <cell r="B797" t="str">
            <v>철제여닫이문설치</v>
          </cell>
          <cell r="C797" t="str">
            <v>(양여닫이)</v>
          </cell>
          <cell r="D797" t="str">
            <v>개소</v>
          </cell>
          <cell r="E797">
            <v>1</v>
          </cell>
          <cell r="F797">
            <v>0</v>
          </cell>
          <cell r="G797">
            <v>31688</v>
          </cell>
          <cell r="H797">
            <v>0</v>
          </cell>
          <cell r="I797">
            <v>0</v>
          </cell>
          <cell r="J797">
            <v>31688</v>
          </cell>
          <cell r="K797">
            <v>0</v>
          </cell>
        </row>
        <row r="798">
          <cell r="A798" t="str">
            <v>UAI70021</v>
          </cell>
          <cell r="B798" t="str">
            <v>도어체크달기</v>
          </cell>
          <cell r="C798" t="str">
            <v>(방화문용, 3호)</v>
          </cell>
          <cell r="D798" t="str">
            <v>개소</v>
          </cell>
          <cell r="E798">
            <v>2</v>
          </cell>
          <cell r="F798">
            <v>38000</v>
          </cell>
          <cell r="G798">
            <v>7062</v>
          </cell>
          <cell r="H798">
            <v>211</v>
          </cell>
          <cell r="I798">
            <v>76000</v>
          </cell>
          <cell r="J798">
            <v>14124</v>
          </cell>
          <cell r="K798">
            <v>422</v>
          </cell>
        </row>
        <row r="799">
          <cell r="B799" t="str">
            <v>소 계</v>
          </cell>
          <cell r="I799">
            <v>202156</v>
          </cell>
          <cell r="J799">
            <v>45812</v>
          </cell>
          <cell r="K799">
            <v>422</v>
          </cell>
          <cell r="L799">
            <v>248390</v>
          </cell>
        </row>
        <row r="801">
          <cell r="A801" t="str">
            <v>UAI52220</v>
          </cell>
          <cell r="B801" t="str">
            <v>15X22/SD(방화용도어클로우저)</v>
          </cell>
          <cell r="C801" t="str">
            <v>(계단실,밑틀없음,철제도아)</v>
          </cell>
          <cell r="L801">
            <v>190961</v>
          </cell>
        </row>
        <row r="802">
          <cell r="A802" t="str">
            <v>MAG50161</v>
          </cell>
          <cell r="B802" t="str">
            <v>철제문틀(방청1회,납품도)</v>
          </cell>
          <cell r="C802" t="str">
            <v>100X45X1.6</v>
          </cell>
          <cell r="D802" t="str">
            <v>m</v>
          </cell>
          <cell r="E802">
            <v>5.94</v>
          </cell>
          <cell r="F802">
            <v>5208</v>
          </cell>
          <cell r="G802">
            <v>0</v>
          </cell>
          <cell r="H802">
            <v>0</v>
          </cell>
          <cell r="I802">
            <v>30935.5</v>
          </cell>
          <cell r="J802">
            <v>0</v>
          </cell>
          <cell r="K802">
            <v>0</v>
          </cell>
        </row>
        <row r="803">
          <cell r="A803" t="str">
            <v>MAG50166</v>
          </cell>
          <cell r="B803" t="str">
            <v>철제도아(방청1회,납품도)</v>
          </cell>
          <cell r="C803" t="str">
            <v>T=0.8,STL PL(피벗힌지포함,후레임제외)</v>
          </cell>
          <cell r="D803" t="str">
            <v>m2</v>
          </cell>
          <cell r="E803">
            <v>3.3151999999999999</v>
          </cell>
          <cell r="F803">
            <v>23819</v>
          </cell>
          <cell r="G803">
            <v>0</v>
          </cell>
          <cell r="H803">
            <v>0</v>
          </cell>
          <cell r="I803">
            <v>78964.7</v>
          </cell>
          <cell r="J803">
            <v>0</v>
          </cell>
          <cell r="K803">
            <v>0</v>
          </cell>
        </row>
        <row r="804">
          <cell r="A804" t="str">
            <v>MAH70015</v>
          </cell>
          <cell r="B804" t="str">
            <v>도아로크(스텐)</v>
          </cell>
          <cell r="C804" t="str">
            <v>통로용(록없음)</v>
          </cell>
          <cell r="D804" t="str">
            <v>조</v>
          </cell>
          <cell r="E804">
            <v>1</v>
          </cell>
          <cell r="F804">
            <v>4100</v>
          </cell>
          <cell r="G804">
            <v>0</v>
          </cell>
          <cell r="H804">
            <v>0</v>
          </cell>
          <cell r="I804">
            <v>4100</v>
          </cell>
          <cell r="J804">
            <v>0</v>
          </cell>
          <cell r="K804">
            <v>0</v>
          </cell>
        </row>
        <row r="805">
          <cell r="A805" t="str">
            <v>UAI50002</v>
          </cell>
          <cell r="B805" t="str">
            <v>철제여닫이문설치</v>
          </cell>
          <cell r="C805" t="str">
            <v>(양여닫이)</v>
          </cell>
          <cell r="D805" t="str">
            <v>개소</v>
          </cell>
          <cell r="E805">
            <v>1</v>
          </cell>
          <cell r="F805">
            <v>0</v>
          </cell>
          <cell r="G805">
            <v>31688</v>
          </cell>
          <cell r="H805">
            <v>0</v>
          </cell>
          <cell r="I805">
            <v>0</v>
          </cell>
          <cell r="J805">
            <v>31688</v>
          </cell>
          <cell r="K805">
            <v>0</v>
          </cell>
        </row>
        <row r="806">
          <cell r="A806" t="str">
            <v>UAI70021</v>
          </cell>
          <cell r="B806" t="str">
            <v>도어체크달기</v>
          </cell>
          <cell r="C806" t="str">
            <v>(방화문용, 3호)</v>
          </cell>
          <cell r="D806" t="str">
            <v>개소</v>
          </cell>
          <cell r="E806">
            <v>1</v>
          </cell>
          <cell r="F806">
            <v>38000</v>
          </cell>
          <cell r="G806">
            <v>7062</v>
          </cell>
          <cell r="H806">
            <v>211</v>
          </cell>
          <cell r="I806">
            <v>38000</v>
          </cell>
          <cell r="J806">
            <v>7062</v>
          </cell>
          <cell r="K806">
            <v>211</v>
          </cell>
        </row>
        <row r="807">
          <cell r="B807" t="str">
            <v>소 계</v>
          </cell>
          <cell r="I807">
            <v>152000</v>
          </cell>
          <cell r="J807">
            <v>38750</v>
          </cell>
          <cell r="K807">
            <v>211</v>
          </cell>
          <cell r="L807">
            <v>190961</v>
          </cell>
        </row>
        <row r="809">
          <cell r="A809" t="str">
            <v>UAI52221</v>
          </cell>
          <cell r="B809" t="str">
            <v>15X21/SD(방화용도어클로우저)</v>
          </cell>
          <cell r="C809" t="str">
            <v>(계단실,밑틀없음,철제도아)</v>
          </cell>
          <cell r="L809">
            <v>186370</v>
          </cell>
        </row>
        <row r="810">
          <cell r="A810" t="str">
            <v>MAG50161</v>
          </cell>
          <cell r="B810" t="str">
            <v>철제문틀(방청1회,납품도)</v>
          </cell>
          <cell r="C810" t="str">
            <v>100X45X1.6</v>
          </cell>
          <cell r="D810" t="str">
            <v>m</v>
          </cell>
          <cell r="E810">
            <v>5.74</v>
          </cell>
          <cell r="F810">
            <v>5208</v>
          </cell>
          <cell r="G810">
            <v>0</v>
          </cell>
          <cell r="H810">
            <v>0</v>
          </cell>
          <cell r="I810">
            <v>29893.9</v>
          </cell>
          <cell r="J810">
            <v>0</v>
          </cell>
          <cell r="K810">
            <v>0</v>
          </cell>
        </row>
        <row r="811">
          <cell r="A811" t="str">
            <v>MAG50166</v>
          </cell>
          <cell r="B811" t="str">
            <v>철제도아(방청1회,납품도)</v>
          </cell>
          <cell r="C811" t="str">
            <v>T=0.8,STL PL(피벗힌지포함,후레임제외)</v>
          </cell>
          <cell r="D811" t="str">
            <v>m2</v>
          </cell>
          <cell r="E811">
            <v>3.1661999999999999</v>
          </cell>
          <cell r="F811">
            <v>23819</v>
          </cell>
          <cell r="G811">
            <v>0</v>
          </cell>
          <cell r="H811">
            <v>0</v>
          </cell>
          <cell r="I811">
            <v>75415.7</v>
          </cell>
          <cell r="J811">
            <v>0</v>
          </cell>
          <cell r="K811">
            <v>0</v>
          </cell>
        </row>
        <row r="812">
          <cell r="A812" t="str">
            <v>MAH70015</v>
          </cell>
          <cell r="B812" t="str">
            <v>도아로크(스텐)</v>
          </cell>
          <cell r="C812" t="str">
            <v>통로용(록없음)</v>
          </cell>
          <cell r="D812" t="str">
            <v>조</v>
          </cell>
          <cell r="E812">
            <v>1</v>
          </cell>
          <cell r="F812">
            <v>4100</v>
          </cell>
          <cell r="G812">
            <v>0</v>
          </cell>
          <cell r="H812">
            <v>0</v>
          </cell>
          <cell r="I812">
            <v>4100</v>
          </cell>
          <cell r="J812">
            <v>0</v>
          </cell>
          <cell r="K812">
            <v>0</v>
          </cell>
        </row>
        <row r="813">
          <cell r="A813" t="str">
            <v>UAI50002</v>
          </cell>
          <cell r="B813" t="str">
            <v>철제여닫이문설치</v>
          </cell>
          <cell r="C813" t="str">
            <v>(양여닫이)</v>
          </cell>
          <cell r="D813" t="str">
            <v>개소</v>
          </cell>
          <cell r="E813">
            <v>1</v>
          </cell>
          <cell r="F813">
            <v>0</v>
          </cell>
          <cell r="G813">
            <v>31688</v>
          </cell>
          <cell r="H813">
            <v>0</v>
          </cell>
          <cell r="I813">
            <v>0</v>
          </cell>
          <cell r="J813">
            <v>31688</v>
          </cell>
          <cell r="K813">
            <v>0</v>
          </cell>
        </row>
        <row r="814">
          <cell r="A814" t="str">
            <v>UAI70021</v>
          </cell>
          <cell r="B814" t="str">
            <v>도어체크달기</v>
          </cell>
          <cell r="C814" t="str">
            <v>(방화문용, 3호)</v>
          </cell>
          <cell r="D814" t="str">
            <v>개소</v>
          </cell>
          <cell r="E814">
            <v>1</v>
          </cell>
          <cell r="F814">
            <v>38000</v>
          </cell>
          <cell r="G814">
            <v>7062</v>
          </cell>
          <cell r="H814">
            <v>211</v>
          </cell>
          <cell r="I814">
            <v>38000</v>
          </cell>
          <cell r="J814">
            <v>7062</v>
          </cell>
          <cell r="K814">
            <v>211</v>
          </cell>
        </row>
        <row r="815">
          <cell r="B815" t="str">
            <v>소 계</v>
          </cell>
          <cell r="I815">
            <v>147409</v>
          </cell>
          <cell r="J815">
            <v>38750</v>
          </cell>
          <cell r="K815">
            <v>211</v>
          </cell>
          <cell r="L815">
            <v>186370</v>
          </cell>
        </row>
        <row r="817">
          <cell r="A817" t="str">
            <v>UAI52225</v>
          </cell>
          <cell r="B817" t="str">
            <v>12X22/SD-1(방화용도어클로우저)</v>
          </cell>
          <cell r="C817" t="str">
            <v>(계단실,밑틀없음,철제도아)</v>
          </cell>
          <cell r="L817">
            <v>173499</v>
          </cell>
        </row>
        <row r="818">
          <cell r="A818" t="str">
            <v>MAG50161</v>
          </cell>
          <cell r="B818" t="str">
            <v>철제문틀(방청1회,납품도)</v>
          </cell>
          <cell r="C818" t="str">
            <v>100X45X1.6</v>
          </cell>
          <cell r="D818" t="str">
            <v>m</v>
          </cell>
          <cell r="E818">
            <v>5.64</v>
          </cell>
          <cell r="F818">
            <v>5208</v>
          </cell>
          <cell r="G818">
            <v>0</v>
          </cell>
          <cell r="H818">
            <v>0</v>
          </cell>
          <cell r="I818">
            <v>29373.1</v>
          </cell>
          <cell r="J818">
            <v>0</v>
          </cell>
          <cell r="K818">
            <v>0</v>
          </cell>
        </row>
        <row r="819">
          <cell r="A819" t="str">
            <v>MAG50166</v>
          </cell>
          <cell r="B819" t="str">
            <v>철제도아(방청1회,납품도)</v>
          </cell>
          <cell r="C819" t="str">
            <v>T=0.8,STL PL(피벗힌지포함,후레임제외)</v>
          </cell>
          <cell r="D819" t="str">
            <v>m2</v>
          </cell>
          <cell r="E819">
            <v>2.6476999999999999</v>
          </cell>
          <cell r="F819">
            <v>23819</v>
          </cell>
          <cell r="G819">
            <v>0</v>
          </cell>
          <cell r="H819">
            <v>0</v>
          </cell>
          <cell r="I819">
            <v>63065.5</v>
          </cell>
          <cell r="J819">
            <v>0</v>
          </cell>
          <cell r="K819">
            <v>0</v>
          </cell>
        </row>
        <row r="820">
          <cell r="A820" t="str">
            <v>MAH70015</v>
          </cell>
          <cell r="B820" t="str">
            <v>도아로크(스텐)</v>
          </cell>
          <cell r="C820" t="str">
            <v>통로용(록없음)</v>
          </cell>
          <cell r="D820" t="str">
            <v>조</v>
          </cell>
          <cell r="E820">
            <v>1</v>
          </cell>
          <cell r="F820">
            <v>4100</v>
          </cell>
          <cell r="G820">
            <v>0</v>
          </cell>
          <cell r="H820">
            <v>0</v>
          </cell>
          <cell r="I820">
            <v>4100</v>
          </cell>
          <cell r="J820">
            <v>0</v>
          </cell>
          <cell r="K820">
            <v>0</v>
          </cell>
        </row>
        <row r="821">
          <cell r="A821" t="str">
            <v>UAI50002</v>
          </cell>
          <cell r="B821" t="str">
            <v>철제여닫이문설치</v>
          </cell>
          <cell r="C821" t="str">
            <v>(양여닫이)</v>
          </cell>
          <cell r="D821" t="str">
            <v>개소</v>
          </cell>
          <cell r="E821">
            <v>1</v>
          </cell>
          <cell r="F821">
            <v>0</v>
          </cell>
          <cell r="G821">
            <v>31688</v>
          </cell>
          <cell r="H821">
            <v>0</v>
          </cell>
          <cell r="I821">
            <v>0</v>
          </cell>
          <cell r="J821">
            <v>31688</v>
          </cell>
          <cell r="K821">
            <v>0</v>
          </cell>
        </row>
        <row r="822">
          <cell r="A822" t="str">
            <v>UAI70021</v>
          </cell>
          <cell r="B822" t="str">
            <v>도어체크달기</v>
          </cell>
          <cell r="C822" t="str">
            <v>(방화문용, 3호)</v>
          </cell>
          <cell r="D822" t="str">
            <v>개소</v>
          </cell>
          <cell r="E822">
            <v>1</v>
          </cell>
          <cell r="F822">
            <v>38000</v>
          </cell>
          <cell r="G822">
            <v>7062</v>
          </cell>
          <cell r="H822">
            <v>211</v>
          </cell>
          <cell r="I822">
            <v>38000</v>
          </cell>
          <cell r="J822">
            <v>7062</v>
          </cell>
          <cell r="K822">
            <v>211</v>
          </cell>
        </row>
        <row r="823">
          <cell r="B823" t="str">
            <v>소 계</v>
          </cell>
          <cell r="I823">
            <v>134538</v>
          </cell>
          <cell r="J823">
            <v>38750</v>
          </cell>
          <cell r="K823">
            <v>211</v>
          </cell>
          <cell r="L823">
            <v>173499</v>
          </cell>
        </row>
        <row r="825">
          <cell r="A825" t="str">
            <v>UAI52226</v>
          </cell>
          <cell r="B825" t="str">
            <v>12X21/SD-1(방화용도어클로우저)</v>
          </cell>
          <cell r="C825" t="str">
            <v>(계단실,밑틀없음,철제도아)</v>
          </cell>
          <cell r="L825">
            <v>169623</v>
          </cell>
        </row>
        <row r="826">
          <cell r="A826" t="str">
            <v>MAG50161</v>
          </cell>
          <cell r="B826" t="str">
            <v>철제문틀(방청1회,납품도)</v>
          </cell>
          <cell r="C826" t="str">
            <v>100X45X1.6</v>
          </cell>
          <cell r="D826" t="str">
            <v>m</v>
          </cell>
          <cell r="E826">
            <v>5.44</v>
          </cell>
          <cell r="F826">
            <v>5208</v>
          </cell>
          <cell r="G826">
            <v>0</v>
          </cell>
          <cell r="H826">
            <v>0</v>
          </cell>
          <cell r="I826">
            <v>28331.5</v>
          </cell>
          <cell r="J826">
            <v>0</v>
          </cell>
          <cell r="K826">
            <v>0</v>
          </cell>
        </row>
        <row r="827">
          <cell r="A827" t="str">
            <v>MAG50166</v>
          </cell>
          <cell r="B827" t="str">
            <v>철제도아(방청1회,납품도)</v>
          </cell>
          <cell r="C827" t="str">
            <v>T=0.8,STL PL(피벗힌지포함,후레임제외)</v>
          </cell>
          <cell r="D827" t="str">
            <v>m2</v>
          </cell>
          <cell r="E827">
            <v>2.5287000000000002</v>
          </cell>
          <cell r="F827">
            <v>23819</v>
          </cell>
          <cell r="G827">
            <v>0</v>
          </cell>
          <cell r="H827">
            <v>0</v>
          </cell>
          <cell r="I827">
            <v>60231.1</v>
          </cell>
          <cell r="J827">
            <v>0</v>
          </cell>
          <cell r="K827">
            <v>0</v>
          </cell>
        </row>
        <row r="828">
          <cell r="A828" t="str">
            <v>MAH70015</v>
          </cell>
          <cell r="B828" t="str">
            <v>도아로크(스텐)</v>
          </cell>
          <cell r="C828" t="str">
            <v>통로용(록없음)</v>
          </cell>
          <cell r="D828" t="str">
            <v>조</v>
          </cell>
          <cell r="E828">
            <v>1</v>
          </cell>
          <cell r="F828">
            <v>4100</v>
          </cell>
          <cell r="G828">
            <v>0</v>
          </cell>
          <cell r="H828">
            <v>0</v>
          </cell>
          <cell r="I828">
            <v>4100</v>
          </cell>
          <cell r="J828">
            <v>0</v>
          </cell>
          <cell r="K828">
            <v>0</v>
          </cell>
        </row>
        <row r="829">
          <cell r="A829" t="str">
            <v>UAI50002</v>
          </cell>
          <cell r="B829" t="str">
            <v>철제여닫이문설치</v>
          </cell>
          <cell r="C829" t="str">
            <v>(양여닫이)</v>
          </cell>
          <cell r="D829" t="str">
            <v>개소</v>
          </cell>
          <cell r="E829">
            <v>1</v>
          </cell>
          <cell r="F829">
            <v>0</v>
          </cell>
          <cell r="G829">
            <v>31688</v>
          </cell>
          <cell r="H829">
            <v>0</v>
          </cell>
          <cell r="I829">
            <v>0</v>
          </cell>
          <cell r="J829">
            <v>31688</v>
          </cell>
          <cell r="K829">
            <v>0</v>
          </cell>
        </row>
        <row r="830">
          <cell r="A830" t="str">
            <v>UAI70021</v>
          </cell>
          <cell r="B830" t="str">
            <v>도어체크달기</v>
          </cell>
          <cell r="C830" t="str">
            <v>(방화문용, 3호)</v>
          </cell>
          <cell r="D830" t="str">
            <v>개소</v>
          </cell>
          <cell r="E830">
            <v>1</v>
          </cell>
          <cell r="F830">
            <v>38000</v>
          </cell>
          <cell r="G830">
            <v>7062</v>
          </cell>
          <cell r="H830">
            <v>211</v>
          </cell>
          <cell r="I830">
            <v>38000</v>
          </cell>
          <cell r="J830">
            <v>7062</v>
          </cell>
          <cell r="K830">
            <v>211</v>
          </cell>
        </row>
        <row r="831">
          <cell r="B831" t="str">
            <v>소 계</v>
          </cell>
          <cell r="I831">
            <v>130662</v>
          </cell>
          <cell r="J831">
            <v>38750</v>
          </cell>
          <cell r="K831">
            <v>211</v>
          </cell>
          <cell r="L831">
            <v>169623</v>
          </cell>
        </row>
        <row r="833">
          <cell r="A833" t="str">
            <v>UAI52230</v>
          </cell>
          <cell r="B833" t="str">
            <v>12X22/SD(방화용도어클로우저)</v>
          </cell>
          <cell r="C833" t="str">
            <v>(계단실홀,밑틀없음,철제도아)</v>
          </cell>
          <cell r="L833">
            <v>162936</v>
          </cell>
        </row>
        <row r="834">
          <cell r="A834" t="str">
            <v>MAG50161</v>
          </cell>
          <cell r="B834" t="str">
            <v>철제문틀(방청1회,납품도)</v>
          </cell>
          <cell r="C834" t="str">
            <v>100X45X1.6</v>
          </cell>
          <cell r="D834" t="str">
            <v>m</v>
          </cell>
          <cell r="E834">
            <v>5.64</v>
          </cell>
          <cell r="F834">
            <v>5208</v>
          </cell>
          <cell r="G834">
            <v>0</v>
          </cell>
          <cell r="H834">
            <v>0</v>
          </cell>
          <cell r="I834">
            <v>29373.1</v>
          </cell>
          <cell r="J834">
            <v>0</v>
          </cell>
          <cell r="K834">
            <v>0</v>
          </cell>
        </row>
        <row r="835">
          <cell r="A835" t="str">
            <v>MAG50166</v>
          </cell>
          <cell r="B835" t="str">
            <v>철제도아(방청1회,납품도)</v>
          </cell>
          <cell r="C835" t="str">
            <v>T=0.8,STL PL(피벗힌지포함,후레임제외)</v>
          </cell>
          <cell r="D835" t="str">
            <v>m2</v>
          </cell>
          <cell r="E835">
            <v>2.6476999999999999</v>
          </cell>
          <cell r="F835">
            <v>23819</v>
          </cell>
          <cell r="G835">
            <v>0</v>
          </cell>
          <cell r="H835">
            <v>0</v>
          </cell>
          <cell r="I835">
            <v>63065.5</v>
          </cell>
          <cell r="J835">
            <v>0</v>
          </cell>
          <cell r="K835">
            <v>0</v>
          </cell>
        </row>
        <row r="836">
          <cell r="A836" t="str">
            <v>MAH70015</v>
          </cell>
          <cell r="B836" t="str">
            <v>도아로크(스텐)</v>
          </cell>
          <cell r="C836" t="str">
            <v>통로용(록없음)</v>
          </cell>
          <cell r="D836" t="str">
            <v>조</v>
          </cell>
          <cell r="E836">
            <v>1</v>
          </cell>
          <cell r="F836">
            <v>4100</v>
          </cell>
          <cell r="G836">
            <v>0</v>
          </cell>
          <cell r="H836">
            <v>0</v>
          </cell>
          <cell r="I836">
            <v>4100</v>
          </cell>
          <cell r="J836">
            <v>0</v>
          </cell>
          <cell r="K836">
            <v>0</v>
          </cell>
        </row>
        <row r="837">
          <cell r="A837" t="str">
            <v>UAI50001</v>
          </cell>
          <cell r="B837" t="str">
            <v>철제여닫이문설치</v>
          </cell>
          <cell r="C837" t="str">
            <v>(외여닫이)</v>
          </cell>
          <cell r="D837" t="str">
            <v>개소</v>
          </cell>
          <cell r="E837">
            <v>1</v>
          </cell>
          <cell r="F837">
            <v>0</v>
          </cell>
          <cell r="G837">
            <v>21125</v>
          </cell>
          <cell r="H837">
            <v>0</v>
          </cell>
          <cell r="I837">
            <v>0</v>
          </cell>
          <cell r="J837">
            <v>21125</v>
          </cell>
          <cell r="K837">
            <v>0</v>
          </cell>
        </row>
        <row r="838">
          <cell r="A838" t="str">
            <v>UAI70021</v>
          </cell>
          <cell r="B838" t="str">
            <v>도어체크달기</v>
          </cell>
          <cell r="C838" t="str">
            <v>(방화문용, 3호)</v>
          </cell>
          <cell r="D838" t="str">
            <v>개소</v>
          </cell>
          <cell r="E838">
            <v>1</v>
          </cell>
          <cell r="F838">
            <v>38000</v>
          </cell>
          <cell r="G838">
            <v>7062</v>
          </cell>
          <cell r="H838">
            <v>211</v>
          </cell>
          <cell r="I838">
            <v>38000</v>
          </cell>
          <cell r="J838">
            <v>7062</v>
          </cell>
          <cell r="K838">
            <v>211</v>
          </cell>
        </row>
        <row r="839">
          <cell r="B839" t="str">
            <v>소 계</v>
          </cell>
          <cell r="I839">
            <v>134538</v>
          </cell>
          <cell r="J839">
            <v>28187</v>
          </cell>
          <cell r="K839">
            <v>211</v>
          </cell>
          <cell r="L839">
            <v>162936</v>
          </cell>
        </row>
        <row r="841">
          <cell r="A841" t="str">
            <v>UAI52231</v>
          </cell>
          <cell r="B841" t="str">
            <v>12X21/SD(방화용도어클로우저)</v>
          </cell>
          <cell r="C841" t="str">
            <v>(계단실홀,밑틀없음,철제도아)</v>
          </cell>
          <cell r="L841">
            <v>159060</v>
          </cell>
        </row>
        <row r="842">
          <cell r="A842" t="str">
            <v>MAG50161</v>
          </cell>
          <cell r="B842" t="str">
            <v>철제문틀(방청1회,납품도)</v>
          </cell>
          <cell r="C842" t="str">
            <v>100X45X1.6</v>
          </cell>
          <cell r="D842" t="str">
            <v>m</v>
          </cell>
          <cell r="E842">
            <v>5.44</v>
          </cell>
          <cell r="F842">
            <v>5208</v>
          </cell>
          <cell r="G842">
            <v>0</v>
          </cell>
          <cell r="H842">
            <v>0</v>
          </cell>
          <cell r="I842">
            <v>28331.5</v>
          </cell>
          <cell r="J842">
            <v>0</v>
          </cell>
          <cell r="K842">
            <v>0</v>
          </cell>
        </row>
        <row r="843">
          <cell r="A843" t="str">
            <v>MAG50166</v>
          </cell>
          <cell r="B843" t="str">
            <v>철제도아(방청1회,납품도)</v>
          </cell>
          <cell r="C843" t="str">
            <v>T=0.8,STL PL(피벗힌지포함,후레임제외)</v>
          </cell>
          <cell r="D843" t="str">
            <v>m2</v>
          </cell>
          <cell r="E843">
            <v>2.5287000000000002</v>
          </cell>
          <cell r="F843">
            <v>23819</v>
          </cell>
          <cell r="G843">
            <v>0</v>
          </cell>
          <cell r="H843">
            <v>0</v>
          </cell>
          <cell r="I843">
            <v>60231.1</v>
          </cell>
          <cell r="J843">
            <v>0</v>
          </cell>
          <cell r="K843">
            <v>0</v>
          </cell>
        </row>
        <row r="844">
          <cell r="A844" t="str">
            <v>MAH70015</v>
          </cell>
          <cell r="B844" t="str">
            <v>도아로크(스텐)</v>
          </cell>
          <cell r="C844" t="str">
            <v>통로용(록없음)</v>
          </cell>
          <cell r="D844" t="str">
            <v>조</v>
          </cell>
          <cell r="E844">
            <v>1</v>
          </cell>
          <cell r="F844">
            <v>4100</v>
          </cell>
          <cell r="G844">
            <v>0</v>
          </cell>
          <cell r="H844">
            <v>0</v>
          </cell>
          <cell r="I844">
            <v>4100</v>
          </cell>
          <cell r="J844">
            <v>0</v>
          </cell>
          <cell r="K844">
            <v>0</v>
          </cell>
        </row>
        <row r="845">
          <cell r="A845" t="str">
            <v>UAI50001</v>
          </cell>
          <cell r="B845" t="str">
            <v>철제여닫이문설치</v>
          </cell>
          <cell r="C845" t="str">
            <v>(외여닫이)</v>
          </cell>
          <cell r="D845" t="str">
            <v>개소</v>
          </cell>
          <cell r="E845">
            <v>1</v>
          </cell>
          <cell r="F845">
            <v>0</v>
          </cell>
          <cell r="G845">
            <v>21125</v>
          </cell>
          <cell r="H845">
            <v>0</v>
          </cell>
          <cell r="I845">
            <v>0</v>
          </cell>
          <cell r="J845">
            <v>21125</v>
          </cell>
          <cell r="K845">
            <v>0</v>
          </cell>
        </row>
        <row r="846">
          <cell r="A846" t="str">
            <v>UAI70021</v>
          </cell>
          <cell r="B846" t="str">
            <v>도어체크달기</v>
          </cell>
          <cell r="C846" t="str">
            <v>(방화문용, 3호)</v>
          </cell>
          <cell r="D846" t="str">
            <v>개소</v>
          </cell>
          <cell r="E846">
            <v>1</v>
          </cell>
          <cell r="F846">
            <v>38000</v>
          </cell>
          <cell r="G846">
            <v>7062</v>
          </cell>
          <cell r="H846">
            <v>211</v>
          </cell>
          <cell r="I846">
            <v>38000</v>
          </cell>
          <cell r="J846">
            <v>7062</v>
          </cell>
          <cell r="K846">
            <v>211</v>
          </cell>
        </row>
        <row r="847">
          <cell r="B847" t="str">
            <v>소 계</v>
          </cell>
          <cell r="I847">
            <v>130662</v>
          </cell>
          <cell r="J847">
            <v>28187</v>
          </cell>
          <cell r="K847">
            <v>211</v>
          </cell>
          <cell r="L847">
            <v>159060</v>
          </cell>
        </row>
        <row r="849">
          <cell r="A849" t="str">
            <v>UAI52235</v>
          </cell>
          <cell r="B849" t="str">
            <v>10X22/SD(방화용도어클로우저)</v>
          </cell>
          <cell r="C849" t="str">
            <v>(계단실홀,밑틀없음,철제도아)</v>
          </cell>
          <cell r="L849">
            <v>151295</v>
          </cell>
        </row>
        <row r="850">
          <cell r="A850" t="str">
            <v>MAG50161</v>
          </cell>
          <cell r="B850" t="str">
            <v>철제문틀(방청1회,납품도)</v>
          </cell>
          <cell r="C850" t="str">
            <v>100X45X1.6</v>
          </cell>
          <cell r="D850" t="str">
            <v>m</v>
          </cell>
          <cell r="E850">
            <v>5.44</v>
          </cell>
          <cell r="F850">
            <v>5208</v>
          </cell>
          <cell r="G850">
            <v>0</v>
          </cell>
          <cell r="H850">
            <v>0</v>
          </cell>
          <cell r="I850">
            <v>28331.5</v>
          </cell>
          <cell r="J850">
            <v>0</v>
          </cell>
          <cell r="K850">
            <v>0</v>
          </cell>
        </row>
        <row r="851">
          <cell r="A851" t="str">
            <v>MAG50166</v>
          </cell>
          <cell r="B851" t="str">
            <v>철제도아(방청1회,납품도)</v>
          </cell>
          <cell r="C851" t="str">
            <v>T=0.8,STL PL(피벗힌지포함,후레임제외)</v>
          </cell>
          <cell r="D851" t="str">
            <v>m2</v>
          </cell>
          <cell r="E851">
            <v>2.2027000000000001</v>
          </cell>
          <cell r="F851">
            <v>23819</v>
          </cell>
          <cell r="G851">
            <v>0</v>
          </cell>
          <cell r="H851">
            <v>0</v>
          </cell>
          <cell r="I851">
            <v>52466.1</v>
          </cell>
          <cell r="J851">
            <v>0</v>
          </cell>
          <cell r="K851">
            <v>0</v>
          </cell>
        </row>
        <row r="852">
          <cell r="A852" t="str">
            <v>MAH70015</v>
          </cell>
          <cell r="B852" t="str">
            <v>도아로크(스텐)</v>
          </cell>
          <cell r="C852" t="str">
            <v>통로용(록없음)</v>
          </cell>
          <cell r="D852" t="str">
            <v>조</v>
          </cell>
          <cell r="E852">
            <v>1</v>
          </cell>
          <cell r="F852">
            <v>4100</v>
          </cell>
          <cell r="G852">
            <v>0</v>
          </cell>
          <cell r="H852">
            <v>0</v>
          </cell>
          <cell r="I852">
            <v>4100</v>
          </cell>
          <cell r="J852">
            <v>0</v>
          </cell>
          <cell r="K852">
            <v>0</v>
          </cell>
        </row>
        <row r="853">
          <cell r="A853" t="str">
            <v>UAI50001</v>
          </cell>
          <cell r="B853" t="str">
            <v>철제여닫이문설치</v>
          </cell>
          <cell r="C853" t="str">
            <v>(외여닫이)</v>
          </cell>
          <cell r="D853" t="str">
            <v>개소</v>
          </cell>
          <cell r="E853">
            <v>1</v>
          </cell>
          <cell r="F853">
            <v>0</v>
          </cell>
          <cell r="G853">
            <v>21125</v>
          </cell>
          <cell r="H853">
            <v>0</v>
          </cell>
          <cell r="I853">
            <v>0</v>
          </cell>
          <cell r="J853">
            <v>21125</v>
          </cell>
          <cell r="K853">
            <v>0</v>
          </cell>
        </row>
        <row r="854">
          <cell r="A854" t="str">
            <v>UAI70021</v>
          </cell>
          <cell r="B854" t="str">
            <v>도어체크달기</v>
          </cell>
          <cell r="C854" t="str">
            <v>(방화문용, 3호)</v>
          </cell>
          <cell r="D854" t="str">
            <v>개소</v>
          </cell>
          <cell r="E854">
            <v>1</v>
          </cell>
          <cell r="F854">
            <v>38000</v>
          </cell>
          <cell r="G854">
            <v>7062</v>
          </cell>
          <cell r="H854">
            <v>211</v>
          </cell>
          <cell r="I854">
            <v>38000</v>
          </cell>
          <cell r="J854">
            <v>7062</v>
          </cell>
          <cell r="K854">
            <v>211</v>
          </cell>
        </row>
        <row r="855">
          <cell r="B855" t="str">
            <v>소 계</v>
          </cell>
          <cell r="I855">
            <v>122897</v>
          </cell>
          <cell r="J855">
            <v>28187</v>
          </cell>
          <cell r="K855">
            <v>211</v>
          </cell>
          <cell r="L855">
            <v>151295</v>
          </cell>
        </row>
        <row r="857">
          <cell r="A857" t="str">
            <v>UAI52236</v>
          </cell>
          <cell r="B857" t="str">
            <v>10X21/SD(방화용도어클로우저)</v>
          </cell>
          <cell r="C857" t="str">
            <v>(계단실홀,밑틀없음,철제도아)</v>
          </cell>
          <cell r="L857">
            <v>147895</v>
          </cell>
        </row>
        <row r="858">
          <cell r="A858" t="str">
            <v>MAG50161</v>
          </cell>
          <cell r="B858" t="str">
            <v>철제문틀(방청1회,납품도)</v>
          </cell>
          <cell r="C858" t="str">
            <v>100X45X1.6</v>
          </cell>
          <cell r="D858" t="str">
            <v>m</v>
          </cell>
          <cell r="E858">
            <v>5.24</v>
          </cell>
          <cell r="F858">
            <v>5208</v>
          </cell>
          <cell r="G858">
            <v>0</v>
          </cell>
          <cell r="H858">
            <v>0</v>
          </cell>
          <cell r="I858">
            <v>27289.9</v>
          </cell>
          <cell r="J858">
            <v>0</v>
          </cell>
          <cell r="K858">
            <v>0</v>
          </cell>
        </row>
        <row r="859">
          <cell r="A859" t="str">
            <v>MAG50166</v>
          </cell>
          <cell r="B859" t="str">
            <v>철제도아(방청1회,납품도)</v>
          </cell>
          <cell r="C859" t="str">
            <v>T=0.8,STL PL(피벗힌지포함,후레임제외)</v>
          </cell>
          <cell r="D859" t="str">
            <v>m2</v>
          </cell>
          <cell r="E859">
            <v>2.1036999999999999</v>
          </cell>
          <cell r="F859">
            <v>23819</v>
          </cell>
          <cell r="G859">
            <v>0</v>
          </cell>
          <cell r="H859">
            <v>0</v>
          </cell>
          <cell r="I859">
            <v>50108</v>
          </cell>
          <cell r="J859">
            <v>0</v>
          </cell>
          <cell r="K859">
            <v>0</v>
          </cell>
        </row>
        <row r="860">
          <cell r="A860" t="str">
            <v>MAH70015</v>
          </cell>
          <cell r="B860" t="str">
            <v>도아로크(스텐)</v>
          </cell>
          <cell r="C860" t="str">
            <v>통로용(록없음)</v>
          </cell>
          <cell r="D860" t="str">
            <v>조</v>
          </cell>
          <cell r="E860">
            <v>1</v>
          </cell>
          <cell r="F860">
            <v>4100</v>
          </cell>
          <cell r="G860">
            <v>0</v>
          </cell>
          <cell r="H860">
            <v>0</v>
          </cell>
          <cell r="I860">
            <v>4100</v>
          </cell>
          <cell r="J860">
            <v>0</v>
          </cell>
          <cell r="K860">
            <v>0</v>
          </cell>
        </row>
        <row r="861">
          <cell r="A861" t="str">
            <v>UAI50001</v>
          </cell>
          <cell r="B861" t="str">
            <v>철제여닫이문설치</v>
          </cell>
          <cell r="C861" t="str">
            <v>(외여닫이)</v>
          </cell>
          <cell r="D861" t="str">
            <v>개소</v>
          </cell>
          <cell r="E861">
            <v>1</v>
          </cell>
          <cell r="F861">
            <v>0</v>
          </cell>
          <cell r="G861">
            <v>21125</v>
          </cell>
          <cell r="H861">
            <v>0</v>
          </cell>
          <cell r="I861">
            <v>0</v>
          </cell>
          <cell r="J861">
            <v>21125</v>
          </cell>
          <cell r="K861">
            <v>0</v>
          </cell>
        </row>
        <row r="862">
          <cell r="A862" t="str">
            <v>UAI70021</v>
          </cell>
          <cell r="B862" t="str">
            <v>도어체크달기</v>
          </cell>
          <cell r="C862" t="str">
            <v>(방화문용, 3호)</v>
          </cell>
          <cell r="D862" t="str">
            <v>개소</v>
          </cell>
          <cell r="E862">
            <v>1</v>
          </cell>
          <cell r="F862">
            <v>38000</v>
          </cell>
          <cell r="G862">
            <v>7062</v>
          </cell>
          <cell r="H862">
            <v>211</v>
          </cell>
          <cell r="I862">
            <v>38000</v>
          </cell>
          <cell r="J862">
            <v>7062</v>
          </cell>
          <cell r="K862">
            <v>211</v>
          </cell>
        </row>
        <row r="863">
          <cell r="B863" t="str">
            <v>소 계</v>
          </cell>
          <cell r="I863">
            <v>119497</v>
          </cell>
          <cell r="J863">
            <v>28187</v>
          </cell>
          <cell r="K863">
            <v>211</v>
          </cell>
          <cell r="L863">
            <v>147895</v>
          </cell>
        </row>
        <row r="865">
          <cell r="A865" t="str">
            <v>UAI52237</v>
          </cell>
          <cell r="B865" t="str">
            <v>10X18/SD(방화용도어클로우저)</v>
          </cell>
          <cell r="C865" t="str">
            <v>(계단실홀,밑틀없음,철제도아)</v>
          </cell>
          <cell r="L865">
            <v>137696</v>
          </cell>
        </row>
        <row r="866">
          <cell r="A866" t="str">
            <v>MAG50161</v>
          </cell>
          <cell r="B866" t="str">
            <v>철제문틀(방청1회,납품도)</v>
          </cell>
          <cell r="C866" t="str">
            <v>100X45X1.6</v>
          </cell>
          <cell r="D866" t="str">
            <v>m</v>
          </cell>
          <cell r="E866">
            <v>4.6399999999999997</v>
          </cell>
          <cell r="F866">
            <v>5208</v>
          </cell>
          <cell r="G866">
            <v>0</v>
          </cell>
          <cell r="H866">
            <v>0</v>
          </cell>
          <cell r="I866">
            <v>24165.1</v>
          </cell>
          <cell r="J866">
            <v>0</v>
          </cell>
          <cell r="K866">
            <v>0</v>
          </cell>
        </row>
        <row r="867">
          <cell r="A867" t="str">
            <v>MAG50166</v>
          </cell>
          <cell r="B867" t="str">
            <v>철제도아(방청1회,납품도)</v>
          </cell>
          <cell r="C867" t="str">
            <v>T=0.8,STL PL(피벗힌지포함,후레임제외)</v>
          </cell>
          <cell r="D867" t="str">
            <v>m2</v>
          </cell>
          <cell r="E867">
            <v>1.8067</v>
          </cell>
          <cell r="F867">
            <v>23819</v>
          </cell>
          <cell r="G867">
            <v>0</v>
          </cell>
          <cell r="H867">
            <v>0</v>
          </cell>
          <cell r="I867">
            <v>43033.7</v>
          </cell>
          <cell r="J867">
            <v>0</v>
          </cell>
          <cell r="K867">
            <v>0</v>
          </cell>
        </row>
        <row r="868">
          <cell r="A868" t="str">
            <v>MAH70015</v>
          </cell>
          <cell r="B868" t="str">
            <v>도아로크(스텐)</v>
          </cell>
          <cell r="C868" t="str">
            <v>통로용(록없음)</v>
          </cell>
          <cell r="D868" t="str">
            <v>조</v>
          </cell>
          <cell r="E868">
            <v>1</v>
          </cell>
          <cell r="F868">
            <v>4100</v>
          </cell>
          <cell r="G868">
            <v>0</v>
          </cell>
          <cell r="H868">
            <v>0</v>
          </cell>
          <cell r="I868">
            <v>4100</v>
          </cell>
          <cell r="J868">
            <v>0</v>
          </cell>
          <cell r="K868">
            <v>0</v>
          </cell>
        </row>
        <row r="869">
          <cell r="A869" t="str">
            <v>UAI50001</v>
          </cell>
          <cell r="B869" t="str">
            <v>철제여닫이문설치</v>
          </cell>
          <cell r="C869" t="str">
            <v>(외여닫이)</v>
          </cell>
          <cell r="D869" t="str">
            <v>개소</v>
          </cell>
          <cell r="E869">
            <v>1</v>
          </cell>
          <cell r="F869">
            <v>0</v>
          </cell>
          <cell r="G869">
            <v>21125</v>
          </cell>
          <cell r="H869">
            <v>0</v>
          </cell>
          <cell r="I869">
            <v>0</v>
          </cell>
          <cell r="J869">
            <v>21125</v>
          </cell>
          <cell r="K869">
            <v>0</v>
          </cell>
        </row>
        <row r="870">
          <cell r="A870" t="str">
            <v>UAI70021</v>
          </cell>
          <cell r="B870" t="str">
            <v>도어체크달기</v>
          </cell>
          <cell r="C870" t="str">
            <v>(방화문용, 3호)</v>
          </cell>
          <cell r="D870" t="str">
            <v>개소</v>
          </cell>
          <cell r="E870">
            <v>1</v>
          </cell>
          <cell r="F870">
            <v>38000</v>
          </cell>
          <cell r="G870">
            <v>7062</v>
          </cell>
          <cell r="H870">
            <v>211</v>
          </cell>
          <cell r="I870">
            <v>38000</v>
          </cell>
          <cell r="J870">
            <v>7062</v>
          </cell>
          <cell r="K870">
            <v>211</v>
          </cell>
        </row>
        <row r="871">
          <cell r="B871" t="str">
            <v>소 계</v>
          </cell>
          <cell r="I871">
            <v>109298</v>
          </cell>
          <cell r="J871">
            <v>28187</v>
          </cell>
          <cell r="K871">
            <v>211</v>
          </cell>
          <cell r="L871">
            <v>137696</v>
          </cell>
        </row>
        <row r="873">
          <cell r="A873" t="str">
            <v>UAI52401</v>
          </cell>
          <cell r="B873" t="str">
            <v>10X21/SD</v>
          </cell>
          <cell r="C873" t="str">
            <v>(지하주차장,밑틀없음,철제도아)</v>
          </cell>
          <cell r="L873">
            <v>103932</v>
          </cell>
        </row>
        <row r="874">
          <cell r="A874" t="str">
            <v>MAG50161</v>
          </cell>
          <cell r="B874" t="str">
            <v>철제문틀(방청1회,납품도)</v>
          </cell>
          <cell r="C874" t="str">
            <v>100X45X1.6</v>
          </cell>
          <cell r="D874" t="str">
            <v>m</v>
          </cell>
          <cell r="E874">
            <v>5.19</v>
          </cell>
          <cell r="F874">
            <v>5208</v>
          </cell>
          <cell r="G874">
            <v>0</v>
          </cell>
          <cell r="H874">
            <v>0</v>
          </cell>
          <cell r="I874">
            <v>27029.5</v>
          </cell>
          <cell r="J874">
            <v>0</v>
          </cell>
          <cell r="K874">
            <v>0</v>
          </cell>
        </row>
        <row r="875">
          <cell r="A875" t="str">
            <v>MAG50165</v>
          </cell>
          <cell r="B875" t="str">
            <v>철제도아(방청1회,납품도)</v>
          </cell>
          <cell r="C875" t="str">
            <v>T=1.0,STL PL(피벗힌지포함,후레임제외)</v>
          </cell>
          <cell r="D875" t="str">
            <v>m2</v>
          </cell>
          <cell r="E875">
            <v>2.0790000000000002</v>
          </cell>
          <cell r="F875">
            <v>24761</v>
          </cell>
          <cell r="G875">
            <v>0</v>
          </cell>
          <cell r="H875">
            <v>0</v>
          </cell>
          <cell r="I875">
            <v>51478.1</v>
          </cell>
          <cell r="J875">
            <v>0</v>
          </cell>
          <cell r="K875">
            <v>0</v>
          </cell>
        </row>
        <row r="876">
          <cell r="A876" t="str">
            <v>MAH70005</v>
          </cell>
          <cell r="B876" t="str">
            <v>도아로크(스텐)</v>
          </cell>
          <cell r="C876" t="str">
            <v>침실용</v>
          </cell>
          <cell r="D876" t="str">
            <v>조</v>
          </cell>
          <cell r="E876">
            <v>1</v>
          </cell>
          <cell r="F876">
            <v>4300</v>
          </cell>
          <cell r="G876">
            <v>0</v>
          </cell>
          <cell r="H876">
            <v>0</v>
          </cell>
          <cell r="I876">
            <v>4300</v>
          </cell>
          <cell r="J876">
            <v>0</v>
          </cell>
          <cell r="K876">
            <v>0</v>
          </cell>
        </row>
        <row r="877">
          <cell r="A877" t="str">
            <v>UAI50001</v>
          </cell>
          <cell r="B877" t="str">
            <v>철제여닫이문설치</v>
          </cell>
          <cell r="C877" t="str">
            <v>(외여닫이)</v>
          </cell>
          <cell r="D877" t="str">
            <v>개소</v>
          </cell>
          <cell r="E877">
            <v>1</v>
          </cell>
          <cell r="F877">
            <v>0</v>
          </cell>
          <cell r="G877">
            <v>21125</v>
          </cell>
          <cell r="H877">
            <v>0</v>
          </cell>
          <cell r="I877">
            <v>0</v>
          </cell>
          <cell r="J877">
            <v>21125</v>
          </cell>
          <cell r="K877">
            <v>0</v>
          </cell>
        </row>
        <row r="878">
          <cell r="B878" t="str">
            <v>소 계</v>
          </cell>
          <cell r="I878">
            <v>82807</v>
          </cell>
          <cell r="J878">
            <v>21125</v>
          </cell>
          <cell r="K878">
            <v>0</v>
          </cell>
          <cell r="L878">
            <v>103932</v>
          </cell>
        </row>
        <row r="880">
          <cell r="A880" t="str">
            <v>UAI52402</v>
          </cell>
          <cell r="B880" t="str">
            <v>9X18/SD</v>
          </cell>
          <cell r="C880" t="str">
            <v>(지하주차장,밑틀없음,철제도아)</v>
          </cell>
          <cell r="L880">
            <v>88476</v>
          </cell>
        </row>
        <row r="881">
          <cell r="A881" t="str">
            <v>MAG50161</v>
          </cell>
          <cell r="B881" t="str">
            <v>철제문틀(방청1회,납품도)</v>
          </cell>
          <cell r="C881" t="str">
            <v>100X45X1.6</v>
          </cell>
          <cell r="D881" t="str">
            <v>m</v>
          </cell>
          <cell r="E881">
            <v>4.49</v>
          </cell>
          <cell r="F881">
            <v>5208</v>
          </cell>
          <cell r="G881">
            <v>0</v>
          </cell>
          <cell r="H881">
            <v>0</v>
          </cell>
          <cell r="I881">
            <v>23383.9</v>
          </cell>
          <cell r="J881">
            <v>0</v>
          </cell>
          <cell r="K881">
            <v>0</v>
          </cell>
        </row>
        <row r="882">
          <cell r="A882" t="str">
            <v>MAG50165</v>
          </cell>
          <cell r="B882" t="str">
            <v>철제도아(방청1회,납품도)</v>
          </cell>
          <cell r="C882" t="str">
            <v>T=1.0,STL PL(피벗힌지포함,후레임제외)</v>
          </cell>
          <cell r="D882" t="str">
            <v>m2</v>
          </cell>
          <cell r="E882">
            <v>1.6020000000000001</v>
          </cell>
          <cell r="F882">
            <v>24761</v>
          </cell>
          <cell r="G882">
            <v>0</v>
          </cell>
          <cell r="H882">
            <v>0</v>
          </cell>
          <cell r="I882">
            <v>39667.1</v>
          </cell>
          <cell r="J882">
            <v>0</v>
          </cell>
          <cell r="K882">
            <v>0</v>
          </cell>
        </row>
        <row r="883">
          <cell r="A883" t="str">
            <v>MAH70005</v>
          </cell>
          <cell r="B883" t="str">
            <v>도아로크(스텐)</v>
          </cell>
          <cell r="C883" t="str">
            <v>침실용</v>
          </cell>
          <cell r="D883" t="str">
            <v>조</v>
          </cell>
          <cell r="E883">
            <v>1</v>
          </cell>
          <cell r="F883">
            <v>4300</v>
          </cell>
          <cell r="G883">
            <v>0</v>
          </cell>
          <cell r="H883">
            <v>0</v>
          </cell>
          <cell r="I883">
            <v>4300</v>
          </cell>
          <cell r="J883">
            <v>0</v>
          </cell>
          <cell r="K883">
            <v>0</v>
          </cell>
        </row>
        <row r="884">
          <cell r="A884" t="str">
            <v>UAI50001</v>
          </cell>
          <cell r="B884" t="str">
            <v>철제여닫이문설치</v>
          </cell>
          <cell r="C884" t="str">
            <v>(외여닫이)</v>
          </cell>
          <cell r="D884" t="str">
            <v>개소</v>
          </cell>
          <cell r="E884">
            <v>1</v>
          </cell>
          <cell r="F884">
            <v>0</v>
          </cell>
          <cell r="G884">
            <v>21125</v>
          </cell>
          <cell r="H884">
            <v>0</v>
          </cell>
          <cell r="I884">
            <v>0</v>
          </cell>
          <cell r="J884">
            <v>21125</v>
          </cell>
          <cell r="K884">
            <v>0</v>
          </cell>
        </row>
        <row r="885">
          <cell r="B885" t="str">
            <v>소 계</v>
          </cell>
          <cell r="I885">
            <v>67351</v>
          </cell>
          <cell r="J885">
            <v>21125</v>
          </cell>
          <cell r="K885">
            <v>0</v>
          </cell>
          <cell r="L885">
            <v>88476</v>
          </cell>
        </row>
        <row r="887">
          <cell r="A887" t="str">
            <v>UAI52501</v>
          </cell>
          <cell r="B887" t="str">
            <v>9X26/SD</v>
          </cell>
          <cell r="C887" t="str">
            <v>(생활편익시설620,밑틀없음,철제도아)</v>
          </cell>
          <cell r="L887">
            <v>108111</v>
          </cell>
        </row>
        <row r="888">
          <cell r="A888" t="str">
            <v>MAG50164</v>
          </cell>
          <cell r="B888" t="str">
            <v>철제문틀(방청1회,납품도)</v>
          </cell>
          <cell r="C888" t="str">
            <v>120X45X1.6</v>
          </cell>
          <cell r="D888" t="str">
            <v>m</v>
          </cell>
          <cell r="E888">
            <v>6.85</v>
          </cell>
          <cell r="F888">
            <v>5426</v>
          </cell>
          <cell r="G888">
            <v>0</v>
          </cell>
          <cell r="H888">
            <v>0</v>
          </cell>
          <cell r="I888">
            <v>37168.1</v>
          </cell>
          <cell r="J888">
            <v>0</v>
          </cell>
          <cell r="K888">
            <v>0</v>
          </cell>
        </row>
        <row r="889">
          <cell r="A889" t="str">
            <v>MAG50166</v>
          </cell>
          <cell r="B889" t="str">
            <v>철제도아(방청1회,납품도)</v>
          </cell>
          <cell r="C889" t="str">
            <v>T=0.8,STL PL(피벗힌지포함,후레임제외)</v>
          </cell>
          <cell r="D889" t="str">
            <v>m2</v>
          </cell>
          <cell r="E889">
            <v>1.911</v>
          </cell>
          <cell r="F889">
            <v>23819</v>
          </cell>
          <cell r="G889">
            <v>0</v>
          </cell>
          <cell r="H889">
            <v>0</v>
          </cell>
          <cell r="I889">
            <v>45518.1</v>
          </cell>
          <cell r="J889">
            <v>0</v>
          </cell>
          <cell r="K889">
            <v>0</v>
          </cell>
        </row>
        <row r="890">
          <cell r="A890" t="str">
            <v>MAH70005</v>
          </cell>
          <cell r="B890" t="str">
            <v>도아로크(스텐)</v>
          </cell>
          <cell r="C890" t="str">
            <v>침실용</v>
          </cell>
          <cell r="D890" t="str">
            <v>조</v>
          </cell>
          <cell r="E890">
            <v>1</v>
          </cell>
          <cell r="F890">
            <v>4300</v>
          </cell>
          <cell r="G890">
            <v>0</v>
          </cell>
          <cell r="H890">
            <v>0</v>
          </cell>
          <cell r="I890">
            <v>4300</v>
          </cell>
          <cell r="J890">
            <v>0</v>
          </cell>
          <cell r="K890">
            <v>0</v>
          </cell>
        </row>
        <row r="891">
          <cell r="A891" t="str">
            <v>UAI50001</v>
          </cell>
          <cell r="B891" t="str">
            <v>철제여닫이문설치</v>
          </cell>
          <cell r="C891" t="str">
            <v>(외여닫이)</v>
          </cell>
          <cell r="D891" t="str">
            <v>개소</v>
          </cell>
          <cell r="E891">
            <v>1</v>
          </cell>
          <cell r="F891">
            <v>0</v>
          </cell>
          <cell r="G891">
            <v>21125</v>
          </cell>
          <cell r="H891">
            <v>0</v>
          </cell>
          <cell r="I891">
            <v>0</v>
          </cell>
          <cell r="J891">
            <v>21125</v>
          </cell>
          <cell r="K891">
            <v>0</v>
          </cell>
        </row>
        <row r="892">
          <cell r="B892" t="str">
            <v>소 계</v>
          </cell>
          <cell r="I892">
            <v>86986</v>
          </cell>
          <cell r="J892">
            <v>21125</v>
          </cell>
          <cell r="K892">
            <v>0</v>
          </cell>
          <cell r="L892">
            <v>108111</v>
          </cell>
        </row>
        <row r="894">
          <cell r="A894" t="str">
            <v>UAI52601</v>
          </cell>
          <cell r="B894" t="str">
            <v>10X21/SD</v>
          </cell>
          <cell r="C894" t="str">
            <v>(생활편익시설620,철제도아)</v>
          </cell>
          <cell r="L894">
            <v>107158</v>
          </cell>
        </row>
        <row r="895">
          <cell r="A895" t="str">
            <v>MAG50163</v>
          </cell>
          <cell r="B895" t="str">
            <v>철제문틀(방청1회,납품도)</v>
          </cell>
          <cell r="C895" t="str">
            <v>90X45X1.6</v>
          </cell>
          <cell r="D895" t="str">
            <v>m</v>
          </cell>
          <cell r="E895">
            <v>6.12</v>
          </cell>
          <cell r="F895">
            <v>5108</v>
          </cell>
          <cell r="G895">
            <v>0</v>
          </cell>
          <cell r="H895">
            <v>0</v>
          </cell>
          <cell r="I895">
            <v>31260.9</v>
          </cell>
          <cell r="J895">
            <v>0</v>
          </cell>
          <cell r="K895">
            <v>0</v>
          </cell>
        </row>
        <row r="896">
          <cell r="A896" t="str">
            <v>MAG50165</v>
          </cell>
          <cell r="B896" t="str">
            <v>철제도아(방청1회,납품도)</v>
          </cell>
          <cell r="C896" t="str">
            <v>T=1.0,STL PL(피벗힌지포함,후레임제외)</v>
          </cell>
          <cell r="D896" t="str">
            <v>m2</v>
          </cell>
          <cell r="E896">
            <v>2.0384000000000002</v>
          </cell>
          <cell r="F896">
            <v>24761</v>
          </cell>
          <cell r="G896">
            <v>0</v>
          </cell>
          <cell r="H896">
            <v>0</v>
          </cell>
          <cell r="I896">
            <v>50472.800000000003</v>
          </cell>
          <cell r="J896">
            <v>0</v>
          </cell>
          <cell r="K896">
            <v>0</v>
          </cell>
        </row>
        <row r="897">
          <cell r="A897" t="str">
            <v>MAH70005</v>
          </cell>
          <cell r="B897" t="str">
            <v>도아로크(스텐)</v>
          </cell>
          <cell r="C897" t="str">
            <v>침실용</v>
          </cell>
          <cell r="D897" t="str">
            <v>조</v>
          </cell>
          <cell r="E897">
            <v>1</v>
          </cell>
          <cell r="F897">
            <v>4300</v>
          </cell>
          <cell r="G897">
            <v>0</v>
          </cell>
          <cell r="H897">
            <v>0</v>
          </cell>
          <cell r="I897">
            <v>4300</v>
          </cell>
          <cell r="J897">
            <v>0</v>
          </cell>
          <cell r="K897">
            <v>0</v>
          </cell>
        </row>
        <row r="898">
          <cell r="A898" t="str">
            <v>UAI50001</v>
          </cell>
          <cell r="B898" t="str">
            <v>철제여닫이문설치</v>
          </cell>
          <cell r="C898" t="str">
            <v>(외여닫이)</v>
          </cell>
          <cell r="D898" t="str">
            <v>개소</v>
          </cell>
          <cell r="E898">
            <v>1</v>
          </cell>
          <cell r="F898">
            <v>0</v>
          </cell>
          <cell r="G898">
            <v>21125</v>
          </cell>
          <cell r="H898">
            <v>0</v>
          </cell>
          <cell r="I898">
            <v>0</v>
          </cell>
          <cell r="J898">
            <v>21125</v>
          </cell>
          <cell r="K898">
            <v>0</v>
          </cell>
        </row>
        <row r="899">
          <cell r="B899" t="str">
            <v>소 계</v>
          </cell>
          <cell r="I899">
            <v>86033</v>
          </cell>
          <cell r="J899">
            <v>21125</v>
          </cell>
          <cell r="K899">
            <v>0</v>
          </cell>
          <cell r="L899">
            <v>107158</v>
          </cell>
        </row>
        <row r="901">
          <cell r="A901" t="str">
            <v>UAI52651</v>
          </cell>
          <cell r="B901" t="str">
            <v>8X18/SD(방화용도어클로우저)</v>
          </cell>
          <cell r="C901" t="str">
            <v>(주민복지관650,밑틀없음,철제도아)</v>
          </cell>
          <cell r="L901">
            <v>128419</v>
          </cell>
        </row>
        <row r="902">
          <cell r="A902" t="str">
            <v>MAG50164</v>
          </cell>
          <cell r="B902" t="str">
            <v>철제문틀(방청1회,납품도)</v>
          </cell>
          <cell r="C902" t="str">
            <v>120X45X1.6</v>
          </cell>
          <cell r="D902" t="str">
            <v>m</v>
          </cell>
          <cell r="E902">
            <v>4.2699999999999996</v>
          </cell>
          <cell r="F902">
            <v>5426</v>
          </cell>
          <cell r="G902">
            <v>0</v>
          </cell>
          <cell r="H902">
            <v>0</v>
          </cell>
          <cell r="I902">
            <v>23169</v>
          </cell>
          <cell r="J902">
            <v>0</v>
          </cell>
          <cell r="K902">
            <v>0</v>
          </cell>
        </row>
        <row r="903">
          <cell r="A903" t="str">
            <v>MAG50165</v>
          </cell>
          <cell r="B903" t="str">
            <v>철제도아(방청1회,납품도)</v>
          </cell>
          <cell r="C903" t="str">
            <v>T=1.0,STL PL(피벗힌지포함,후레임제외)</v>
          </cell>
          <cell r="D903" t="str">
            <v>m2</v>
          </cell>
          <cell r="E903">
            <v>1.3611</v>
          </cell>
          <cell r="F903">
            <v>24761</v>
          </cell>
          <cell r="G903">
            <v>0</v>
          </cell>
          <cell r="H903">
            <v>0</v>
          </cell>
          <cell r="I903">
            <v>33702.1</v>
          </cell>
          <cell r="J903">
            <v>0</v>
          </cell>
          <cell r="K903">
            <v>0</v>
          </cell>
        </row>
        <row r="904">
          <cell r="A904" t="str">
            <v>MAH70005</v>
          </cell>
          <cell r="B904" t="str">
            <v>도아로크(스텐)</v>
          </cell>
          <cell r="C904" t="str">
            <v>침실용</v>
          </cell>
          <cell r="D904" t="str">
            <v>조</v>
          </cell>
          <cell r="E904">
            <v>1</v>
          </cell>
          <cell r="F904">
            <v>4300</v>
          </cell>
          <cell r="G904">
            <v>0</v>
          </cell>
          <cell r="H904">
            <v>0</v>
          </cell>
          <cell r="I904">
            <v>4300</v>
          </cell>
          <cell r="J904">
            <v>0</v>
          </cell>
          <cell r="K904">
            <v>0</v>
          </cell>
        </row>
        <row r="905">
          <cell r="A905" t="str">
            <v>MAH70473</v>
          </cell>
          <cell r="B905" t="str">
            <v>오르내리꽂이쇠</v>
          </cell>
          <cell r="C905" t="str">
            <v>황동압출 100MM</v>
          </cell>
          <cell r="D905" t="str">
            <v>개</v>
          </cell>
          <cell r="E905">
            <v>1</v>
          </cell>
          <cell r="F905">
            <v>850</v>
          </cell>
          <cell r="G905">
            <v>0</v>
          </cell>
          <cell r="H905">
            <v>0</v>
          </cell>
          <cell r="I905">
            <v>850</v>
          </cell>
          <cell r="J905">
            <v>0</v>
          </cell>
          <cell r="K905">
            <v>0</v>
          </cell>
        </row>
        <row r="906">
          <cell r="A906" t="str">
            <v>UAI50001</v>
          </cell>
          <cell r="B906" t="str">
            <v>철제여닫이문설치</v>
          </cell>
          <cell r="C906" t="str">
            <v>(외여닫이)</v>
          </cell>
          <cell r="D906" t="str">
            <v>개소</v>
          </cell>
          <cell r="E906">
            <v>1</v>
          </cell>
          <cell r="F906">
            <v>0</v>
          </cell>
          <cell r="G906">
            <v>21125</v>
          </cell>
          <cell r="H906">
            <v>0</v>
          </cell>
          <cell r="I906">
            <v>0</v>
          </cell>
          <cell r="J906">
            <v>21125</v>
          </cell>
          <cell r="K906">
            <v>0</v>
          </cell>
        </row>
        <row r="907">
          <cell r="A907" t="str">
            <v>UAI70021</v>
          </cell>
          <cell r="B907" t="str">
            <v>도어체크달기</v>
          </cell>
          <cell r="C907" t="str">
            <v>(방화문용, 3호)</v>
          </cell>
          <cell r="D907" t="str">
            <v>개소</v>
          </cell>
          <cell r="E907">
            <v>1</v>
          </cell>
          <cell r="F907">
            <v>38000</v>
          </cell>
          <cell r="G907">
            <v>7062</v>
          </cell>
          <cell r="H907">
            <v>211</v>
          </cell>
          <cell r="I907">
            <v>38000</v>
          </cell>
          <cell r="J907">
            <v>7062</v>
          </cell>
          <cell r="K907">
            <v>211</v>
          </cell>
        </row>
        <row r="908">
          <cell r="B908" t="str">
            <v>소 계</v>
          </cell>
          <cell r="I908">
            <v>100021</v>
          </cell>
          <cell r="J908">
            <v>28187</v>
          </cell>
          <cell r="K908">
            <v>211</v>
          </cell>
          <cell r="L908">
            <v>128419</v>
          </cell>
        </row>
        <row r="910">
          <cell r="A910" t="str">
            <v>UAI52652</v>
          </cell>
          <cell r="B910" t="str">
            <v>18X21/FSD(방화용도어클로우저)</v>
          </cell>
          <cell r="C910" t="str">
            <v>(주민복지관650,밑틀없음,철제도아)</v>
          </cell>
          <cell r="L910">
            <v>250465</v>
          </cell>
        </row>
        <row r="911">
          <cell r="A911" t="str">
            <v>MAG50164</v>
          </cell>
          <cell r="B911" t="str">
            <v>철제문틀(방청1회,납품도)</v>
          </cell>
          <cell r="C911" t="str">
            <v>120X45X1.6</v>
          </cell>
          <cell r="D911" t="str">
            <v>m</v>
          </cell>
          <cell r="E911">
            <v>5.91</v>
          </cell>
          <cell r="F911">
            <v>5426</v>
          </cell>
          <cell r="G911">
            <v>0</v>
          </cell>
          <cell r="H911">
            <v>0</v>
          </cell>
          <cell r="I911">
            <v>32067.599999999999</v>
          </cell>
          <cell r="J911">
            <v>0</v>
          </cell>
          <cell r="K911">
            <v>0</v>
          </cell>
        </row>
        <row r="912">
          <cell r="A912" t="str">
            <v>MAG50165</v>
          </cell>
          <cell r="B912" t="str">
            <v>철제도아(방청1회,납품도)</v>
          </cell>
          <cell r="C912" t="str">
            <v>T=1.0,STL PL(피벗힌지포함,후레임제외)</v>
          </cell>
          <cell r="D912" t="str">
            <v>m2</v>
          </cell>
          <cell r="E912">
            <v>3.6757</v>
          </cell>
          <cell r="F912">
            <v>24761</v>
          </cell>
          <cell r="G912">
            <v>0</v>
          </cell>
          <cell r="H912">
            <v>0</v>
          </cell>
          <cell r="I912">
            <v>91014</v>
          </cell>
          <cell r="J912">
            <v>0</v>
          </cell>
          <cell r="K912">
            <v>0</v>
          </cell>
        </row>
        <row r="913">
          <cell r="A913" t="str">
            <v>MAH70005</v>
          </cell>
          <cell r="B913" t="str">
            <v>도아로크(스텐)</v>
          </cell>
          <cell r="C913" t="str">
            <v>침실용</v>
          </cell>
          <cell r="D913" t="str">
            <v>조</v>
          </cell>
          <cell r="E913">
            <v>1</v>
          </cell>
          <cell r="F913">
            <v>4300</v>
          </cell>
          <cell r="G913">
            <v>0</v>
          </cell>
          <cell r="H913">
            <v>0</v>
          </cell>
          <cell r="I913">
            <v>4300</v>
          </cell>
          <cell r="J913">
            <v>0</v>
          </cell>
          <cell r="K913">
            <v>0</v>
          </cell>
        </row>
        <row r="914">
          <cell r="A914" t="str">
            <v>MAH70473</v>
          </cell>
          <cell r="B914" t="str">
            <v>오르내리꽂이쇠</v>
          </cell>
          <cell r="C914" t="str">
            <v>황동압출 100MM</v>
          </cell>
          <cell r="D914" t="str">
            <v>개</v>
          </cell>
          <cell r="E914">
            <v>1</v>
          </cell>
          <cell r="F914">
            <v>850</v>
          </cell>
          <cell r="G914">
            <v>0</v>
          </cell>
          <cell r="H914">
            <v>0</v>
          </cell>
          <cell r="I914">
            <v>850</v>
          </cell>
          <cell r="J914">
            <v>0</v>
          </cell>
          <cell r="K914">
            <v>0</v>
          </cell>
        </row>
        <row r="915">
          <cell r="A915" t="str">
            <v>UAI50002</v>
          </cell>
          <cell r="B915" t="str">
            <v>철제여닫이문설치</v>
          </cell>
          <cell r="C915" t="str">
            <v>(양여닫이)</v>
          </cell>
          <cell r="D915" t="str">
            <v>개소</v>
          </cell>
          <cell r="E915">
            <v>1</v>
          </cell>
          <cell r="F915">
            <v>0</v>
          </cell>
          <cell r="G915">
            <v>31688</v>
          </cell>
          <cell r="H915">
            <v>0</v>
          </cell>
          <cell r="I915">
            <v>0</v>
          </cell>
          <cell r="J915">
            <v>31688</v>
          </cell>
          <cell r="K915">
            <v>0</v>
          </cell>
        </row>
        <row r="916">
          <cell r="A916" t="str">
            <v>UAI70021</v>
          </cell>
          <cell r="B916" t="str">
            <v>도어체크달기</v>
          </cell>
          <cell r="C916" t="str">
            <v>(방화문용, 3호)</v>
          </cell>
          <cell r="D916" t="str">
            <v>개소</v>
          </cell>
          <cell r="E916">
            <v>2</v>
          </cell>
          <cell r="F916">
            <v>38000</v>
          </cell>
          <cell r="G916">
            <v>7062</v>
          </cell>
          <cell r="H916">
            <v>211</v>
          </cell>
          <cell r="I916">
            <v>76000</v>
          </cell>
          <cell r="J916">
            <v>14124</v>
          </cell>
          <cell r="K916">
            <v>422</v>
          </cell>
        </row>
        <row r="917">
          <cell r="B917" t="str">
            <v>소 계</v>
          </cell>
          <cell r="I917">
            <v>204231</v>
          </cell>
          <cell r="J917">
            <v>45812</v>
          </cell>
          <cell r="K917">
            <v>422</v>
          </cell>
          <cell r="L917">
            <v>250465</v>
          </cell>
        </row>
        <row r="919">
          <cell r="A919" t="str">
            <v>UAI52653</v>
          </cell>
          <cell r="B919" t="str">
            <v>26X31/SD</v>
          </cell>
          <cell r="C919" t="str">
            <v>(주민복지관650,밑틀없음,철제도아)</v>
          </cell>
          <cell r="L919">
            <v>334446</v>
          </cell>
        </row>
        <row r="920">
          <cell r="A920" t="str">
            <v>MAG50164</v>
          </cell>
          <cell r="B920" t="str">
            <v>철제문틀(방청1회,납품도)</v>
          </cell>
          <cell r="C920" t="str">
            <v>120X45X1.6</v>
          </cell>
          <cell r="D920" t="str">
            <v>m</v>
          </cell>
          <cell r="E920">
            <v>8.7100000000000009</v>
          </cell>
          <cell r="F920">
            <v>5426</v>
          </cell>
          <cell r="G920">
            <v>0</v>
          </cell>
          <cell r="H920">
            <v>0</v>
          </cell>
          <cell r="I920">
            <v>47260.4</v>
          </cell>
          <cell r="J920">
            <v>0</v>
          </cell>
          <cell r="K920">
            <v>0</v>
          </cell>
        </row>
        <row r="921">
          <cell r="A921" t="str">
            <v>MAG50165</v>
          </cell>
          <cell r="B921" t="str">
            <v>철제도아(방청1회,납품도)</v>
          </cell>
          <cell r="C921" t="str">
            <v>T=1.0,STL PL(피벗힌지포함,후레임제외)</v>
          </cell>
          <cell r="D921" t="str">
            <v>m2</v>
          </cell>
          <cell r="E921">
            <v>7.9077000000000002</v>
          </cell>
          <cell r="F921">
            <v>24761</v>
          </cell>
          <cell r="G921">
            <v>0</v>
          </cell>
          <cell r="H921">
            <v>0</v>
          </cell>
          <cell r="I921">
            <v>195802.5</v>
          </cell>
          <cell r="J921">
            <v>0</v>
          </cell>
          <cell r="K921">
            <v>0</v>
          </cell>
        </row>
        <row r="922">
          <cell r="A922" t="str">
            <v>MAH70005</v>
          </cell>
          <cell r="B922" t="str">
            <v>도아로크(스텐)</v>
          </cell>
          <cell r="C922" t="str">
            <v>침실용</v>
          </cell>
          <cell r="D922" t="str">
            <v>조</v>
          </cell>
          <cell r="E922">
            <v>1</v>
          </cell>
          <cell r="F922">
            <v>4300</v>
          </cell>
          <cell r="G922">
            <v>0</v>
          </cell>
          <cell r="H922">
            <v>0</v>
          </cell>
          <cell r="I922">
            <v>4300</v>
          </cell>
          <cell r="J922">
            <v>0</v>
          </cell>
          <cell r="K922">
            <v>0</v>
          </cell>
        </row>
        <row r="923">
          <cell r="A923" t="str">
            <v>MAH70473</v>
          </cell>
          <cell r="B923" t="str">
            <v>오르내리꽂이쇠</v>
          </cell>
          <cell r="C923" t="str">
            <v>황동압출 100MM</v>
          </cell>
          <cell r="D923" t="str">
            <v>개</v>
          </cell>
          <cell r="E923">
            <v>1</v>
          </cell>
          <cell r="F923">
            <v>850</v>
          </cell>
          <cell r="G923">
            <v>0</v>
          </cell>
          <cell r="H923">
            <v>0</v>
          </cell>
          <cell r="I923">
            <v>850</v>
          </cell>
          <cell r="J923">
            <v>0</v>
          </cell>
          <cell r="K923">
            <v>0</v>
          </cell>
        </row>
        <row r="924">
          <cell r="A924" t="str">
            <v>UAI50002</v>
          </cell>
          <cell r="B924" t="str">
            <v>철제여닫이문설치</v>
          </cell>
          <cell r="C924" t="str">
            <v>(양여닫이)</v>
          </cell>
          <cell r="D924" t="str">
            <v>개소</v>
          </cell>
          <cell r="E924">
            <v>1</v>
          </cell>
          <cell r="F924">
            <v>0</v>
          </cell>
          <cell r="G924">
            <v>31688</v>
          </cell>
          <cell r="H924">
            <v>0</v>
          </cell>
          <cell r="I924">
            <v>0</v>
          </cell>
          <cell r="J924">
            <v>31688</v>
          </cell>
          <cell r="K924">
            <v>0</v>
          </cell>
        </row>
        <row r="925">
          <cell r="A925" t="str">
            <v>UAI70018</v>
          </cell>
          <cell r="B925" t="str">
            <v>도아첵크달기</v>
          </cell>
          <cell r="C925" t="str">
            <v>(3호)</v>
          </cell>
          <cell r="D925" t="str">
            <v>개소</v>
          </cell>
          <cell r="E925">
            <v>2</v>
          </cell>
          <cell r="F925">
            <v>20000</v>
          </cell>
          <cell r="G925">
            <v>7062</v>
          </cell>
          <cell r="H925">
            <v>211</v>
          </cell>
          <cell r="I925">
            <v>40000</v>
          </cell>
          <cell r="J925">
            <v>14124</v>
          </cell>
          <cell r="K925">
            <v>422</v>
          </cell>
        </row>
        <row r="926">
          <cell r="B926" t="str">
            <v>소 계</v>
          </cell>
          <cell r="I926">
            <v>288212</v>
          </cell>
          <cell r="J926">
            <v>45812</v>
          </cell>
          <cell r="K926">
            <v>422</v>
          </cell>
          <cell r="L926">
            <v>334446</v>
          </cell>
        </row>
        <row r="928">
          <cell r="A928" t="str">
            <v>UAI52654</v>
          </cell>
          <cell r="B928" t="str">
            <v>24X31/SD</v>
          </cell>
          <cell r="C928" t="str">
            <v>(주민복지관650,밑틀없음,착색아연도)</v>
          </cell>
          <cell r="L928">
            <v>318183</v>
          </cell>
        </row>
        <row r="929">
          <cell r="A929" t="str">
            <v>MAG50164</v>
          </cell>
          <cell r="B929" t="str">
            <v>철제문틀(방청1회,납품도)</v>
          </cell>
          <cell r="C929" t="str">
            <v>120X45X1.6</v>
          </cell>
          <cell r="D929" t="str">
            <v>m</v>
          </cell>
          <cell r="E929">
            <v>8.51</v>
          </cell>
          <cell r="F929">
            <v>5426</v>
          </cell>
          <cell r="G929">
            <v>0</v>
          </cell>
          <cell r="H929">
            <v>0</v>
          </cell>
          <cell r="I929">
            <v>46175.199999999997</v>
          </cell>
          <cell r="J929">
            <v>0</v>
          </cell>
          <cell r="K929">
            <v>0</v>
          </cell>
        </row>
        <row r="930">
          <cell r="A930" t="str">
            <v>MAG50165</v>
          </cell>
          <cell r="B930" t="str">
            <v>철제도아(방청1회,납품도)</v>
          </cell>
          <cell r="C930" t="str">
            <v>T=1.0,STL PL(피벗힌지포함,후레임제외)</v>
          </cell>
          <cell r="D930" t="str">
            <v>m2</v>
          </cell>
          <cell r="E930">
            <v>7.2946999999999997</v>
          </cell>
          <cell r="F930">
            <v>24761</v>
          </cell>
          <cell r="G930">
            <v>0</v>
          </cell>
          <cell r="H930">
            <v>0</v>
          </cell>
          <cell r="I930">
            <v>180624</v>
          </cell>
          <cell r="J930">
            <v>0</v>
          </cell>
          <cell r="K930">
            <v>0</v>
          </cell>
        </row>
        <row r="931">
          <cell r="A931" t="str">
            <v>MAH70005</v>
          </cell>
          <cell r="B931" t="str">
            <v>도아로크(스텐)</v>
          </cell>
          <cell r="C931" t="str">
            <v>침실용</v>
          </cell>
          <cell r="D931" t="str">
            <v>조</v>
          </cell>
          <cell r="E931">
            <v>1</v>
          </cell>
          <cell r="F931">
            <v>4300</v>
          </cell>
          <cell r="G931">
            <v>0</v>
          </cell>
          <cell r="H931">
            <v>0</v>
          </cell>
          <cell r="I931">
            <v>4300</v>
          </cell>
          <cell r="J931">
            <v>0</v>
          </cell>
          <cell r="K931">
            <v>0</v>
          </cell>
        </row>
        <row r="932">
          <cell r="A932" t="str">
            <v>MAH70473</v>
          </cell>
          <cell r="B932" t="str">
            <v>오르내리꽂이쇠</v>
          </cell>
          <cell r="C932" t="str">
            <v>황동압출 100MM</v>
          </cell>
          <cell r="D932" t="str">
            <v>개</v>
          </cell>
          <cell r="E932">
            <v>1</v>
          </cell>
          <cell r="F932">
            <v>850</v>
          </cell>
          <cell r="G932">
            <v>0</v>
          </cell>
          <cell r="H932">
            <v>0</v>
          </cell>
          <cell r="I932">
            <v>850</v>
          </cell>
          <cell r="J932">
            <v>0</v>
          </cell>
          <cell r="K932">
            <v>0</v>
          </cell>
        </row>
        <row r="933">
          <cell r="A933" t="str">
            <v>UAI50002</v>
          </cell>
          <cell r="B933" t="str">
            <v>철제여닫이문설치</v>
          </cell>
          <cell r="C933" t="str">
            <v>(양여닫이)</v>
          </cell>
          <cell r="D933" t="str">
            <v>개소</v>
          </cell>
          <cell r="E933">
            <v>1</v>
          </cell>
          <cell r="F933">
            <v>0</v>
          </cell>
          <cell r="G933">
            <v>31688</v>
          </cell>
          <cell r="H933">
            <v>0</v>
          </cell>
          <cell r="I933">
            <v>0</v>
          </cell>
          <cell r="J933">
            <v>31688</v>
          </cell>
          <cell r="K933">
            <v>0</v>
          </cell>
        </row>
        <row r="934">
          <cell r="A934" t="str">
            <v>UAI70018</v>
          </cell>
          <cell r="B934" t="str">
            <v>도아첵크달기</v>
          </cell>
          <cell r="C934" t="str">
            <v>(3호)</v>
          </cell>
          <cell r="D934" t="str">
            <v>개소</v>
          </cell>
          <cell r="E934">
            <v>2</v>
          </cell>
          <cell r="F934">
            <v>20000</v>
          </cell>
          <cell r="G934">
            <v>7062</v>
          </cell>
          <cell r="H934">
            <v>211</v>
          </cell>
          <cell r="I934">
            <v>40000</v>
          </cell>
          <cell r="J934">
            <v>14124</v>
          </cell>
          <cell r="K934">
            <v>422</v>
          </cell>
        </row>
        <row r="935">
          <cell r="B935" t="str">
            <v>소 계</v>
          </cell>
          <cell r="I935">
            <v>271949</v>
          </cell>
          <cell r="J935">
            <v>45812</v>
          </cell>
          <cell r="K935">
            <v>422</v>
          </cell>
          <cell r="L935">
            <v>318183</v>
          </cell>
        </row>
        <row r="937">
          <cell r="A937" t="str">
            <v>UAI52655</v>
          </cell>
          <cell r="B937" t="str">
            <v>18X31/SD</v>
          </cell>
          <cell r="C937" t="str">
            <v>(주민복지관650,밑틀없음,철제도아)</v>
          </cell>
          <cell r="L937">
            <v>269392</v>
          </cell>
        </row>
        <row r="938">
          <cell r="A938" t="str">
            <v>MAG50164</v>
          </cell>
          <cell r="B938" t="str">
            <v>철제문틀(방청1회,납품도)</v>
          </cell>
          <cell r="C938" t="str">
            <v>120X45X1.6</v>
          </cell>
          <cell r="D938" t="str">
            <v>m</v>
          </cell>
          <cell r="E938">
            <v>7.91</v>
          </cell>
          <cell r="F938">
            <v>5426</v>
          </cell>
          <cell r="G938">
            <v>0</v>
          </cell>
          <cell r="H938">
            <v>0</v>
          </cell>
          <cell r="I938">
            <v>42919.6</v>
          </cell>
          <cell r="J938">
            <v>0</v>
          </cell>
          <cell r="K938">
            <v>0</v>
          </cell>
        </row>
        <row r="939">
          <cell r="A939" t="str">
            <v>MAG50165</v>
          </cell>
          <cell r="B939" t="str">
            <v>철제도아(방청1회,납품도)</v>
          </cell>
          <cell r="C939" t="str">
            <v>T=1.0,STL PL(피벗힌지포함,후레임제외)</v>
          </cell>
          <cell r="D939" t="str">
            <v>m2</v>
          </cell>
          <cell r="E939">
            <v>5.4557000000000002</v>
          </cell>
          <cell r="F939">
            <v>24761</v>
          </cell>
          <cell r="G939">
            <v>0</v>
          </cell>
          <cell r="H939">
            <v>0</v>
          </cell>
          <cell r="I939">
            <v>135088.5</v>
          </cell>
          <cell r="J939">
            <v>0</v>
          </cell>
          <cell r="K939">
            <v>0</v>
          </cell>
        </row>
        <row r="940">
          <cell r="A940" t="str">
            <v>MAH70005</v>
          </cell>
          <cell r="B940" t="str">
            <v>도아로크(스텐)</v>
          </cell>
          <cell r="C940" t="str">
            <v>침실용</v>
          </cell>
          <cell r="D940" t="str">
            <v>조</v>
          </cell>
          <cell r="E940">
            <v>1</v>
          </cell>
          <cell r="F940">
            <v>4300</v>
          </cell>
          <cell r="G940">
            <v>0</v>
          </cell>
          <cell r="H940">
            <v>0</v>
          </cell>
          <cell r="I940">
            <v>4300</v>
          </cell>
          <cell r="J940">
            <v>0</v>
          </cell>
          <cell r="K940">
            <v>0</v>
          </cell>
        </row>
        <row r="941">
          <cell r="A941" t="str">
            <v>MAH70473</v>
          </cell>
          <cell r="B941" t="str">
            <v>오르내리꽂이쇠</v>
          </cell>
          <cell r="C941" t="str">
            <v>황동압출 100MM</v>
          </cell>
          <cell r="D941" t="str">
            <v>개</v>
          </cell>
          <cell r="E941">
            <v>1</v>
          </cell>
          <cell r="F941">
            <v>850</v>
          </cell>
          <cell r="G941">
            <v>0</v>
          </cell>
          <cell r="H941">
            <v>0</v>
          </cell>
          <cell r="I941">
            <v>850</v>
          </cell>
          <cell r="J941">
            <v>0</v>
          </cell>
          <cell r="K941">
            <v>0</v>
          </cell>
        </row>
        <row r="942">
          <cell r="A942" t="str">
            <v>UAI50002</v>
          </cell>
          <cell r="B942" t="str">
            <v>철제여닫이문설치</v>
          </cell>
          <cell r="C942" t="str">
            <v>(양여닫이)</v>
          </cell>
          <cell r="D942" t="str">
            <v>개소</v>
          </cell>
          <cell r="E942">
            <v>1</v>
          </cell>
          <cell r="F942">
            <v>0</v>
          </cell>
          <cell r="G942">
            <v>31688</v>
          </cell>
          <cell r="H942">
            <v>0</v>
          </cell>
          <cell r="I942">
            <v>0</v>
          </cell>
          <cell r="J942">
            <v>31688</v>
          </cell>
          <cell r="K942">
            <v>0</v>
          </cell>
        </row>
        <row r="943">
          <cell r="A943" t="str">
            <v>UAI70018</v>
          </cell>
          <cell r="B943" t="str">
            <v>도아첵크달기</v>
          </cell>
          <cell r="C943" t="str">
            <v>(3호)</v>
          </cell>
          <cell r="D943" t="str">
            <v>개소</v>
          </cell>
          <cell r="E943">
            <v>2</v>
          </cell>
          <cell r="F943">
            <v>20000</v>
          </cell>
          <cell r="G943">
            <v>7062</v>
          </cell>
          <cell r="H943">
            <v>211</v>
          </cell>
          <cell r="I943">
            <v>40000</v>
          </cell>
          <cell r="J943">
            <v>14124</v>
          </cell>
          <cell r="K943">
            <v>422</v>
          </cell>
        </row>
        <row r="944">
          <cell r="B944" t="str">
            <v>소 계</v>
          </cell>
          <cell r="I944">
            <v>223158</v>
          </cell>
          <cell r="J944">
            <v>45812</v>
          </cell>
          <cell r="K944">
            <v>422</v>
          </cell>
          <cell r="L944">
            <v>269392</v>
          </cell>
        </row>
        <row r="946">
          <cell r="A946" t="str">
            <v>UAI52656</v>
          </cell>
          <cell r="B946" t="str">
            <v>18X31/SD(방화용도어클로우저)</v>
          </cell>
          <cell r="C946" t="str">
            <v>(주민복지관650,밑틀없음,철제도아)</v>
          </cell>
          <cell r="L946">
            <v>305392</v>
          </cell>
        </row>
        <row r="947">
          <cell r="A947" t="str">
            <v>MAG50164</v>
          </cell>
          <cell r="B947" t="str">
            <v>철제문틀(방청1회,납품도)</v>
          </cell>
          <cell r="C947" t="str">
            <v>120X45X1.6</v>
          </cell>
          <cell r="D947" t="str">
            <v>m</v>
          </cell>
          <cell r="E947">
            <v>7.91</v>
          </cell>
          <cell r="F947">
            <v>5426</v>
          </cell>
          <cell r="G947">
            <v>0</v>
          </cell>
          <cell r="H947">
            <v>0</v>
          </cell>
          <cell r="I947">
            <v>42919.6</v>
          </cell>
          <cell r="J947">
            <v>0</v>
          </cell>
          <cell r="K947">
            <v>0</v>
          </cell>
        </row>
        <row r="948">
          <cell r="A948" t="str">
            <v>MAG50165</v>
          </cell>
          <cell r="B948" t="str">
            <v>철제도아(방청1회,납품도)</v>
          </cell>
          <cell r="C948" t="str">
            <v>T=1.0,STL PL(피벗힌지포함,후레임제외)</v>
          </cell>
          <cell r="D948" t="str">
            <v>m2</v>
          </cell>
          <cell r="E948">
            <v>5.4557000000000002</v>
          </cell>
          <cell r="F948">
            <v>24761</v>
          </cell>
          <cell r="G948">
            <v>0</v>
          </cell>
          <cell r="H948">
            <v>0</v>
          </cell>
          <cell r="I948">
            <v>135088.5</v>
          </cell>
          <cell r="J948">
            <v>0</v>
          </cell>
          <cell r="K948">
            <v>0</v>
          </cell>
        </row>
        <row r="949">
          <cell r="A949" t="str">
            <v>MAH70005</v>
          </cell>
          <cell r="B949" t="str">
            <v>도아로크(스텐)</v>
          </cell>
          <cell r="C949" t="str">
            <v>침실용</v>
          </cell>
          <cell r="D949" t="str">
            <v>조</v>
          </cell>
          <cell r="E949">
            <v>1</v>
          </cell>
          <cell r="F949">
            <v>4300</v>
          </cell>
          <cell r="G949">
            <v>0</v>
          </cell>
          <cell r="H949">
            <v>0</v>
          </cell>
          <cell r="I949">
            <v>4300</v>
          </cell>
          <cell r="J949">
            <v>0</v>
          </cell>
          <cell r="K949">
            <v>0</v>
          </cell>
        </row>
        <row r="950">
          <cell r="A950" t="str">
            <v>MAH70473</v>
          </cell>
          <cell r="B950" t="str">
            <v>오르내리꽂이쇠</v>
          </cell>
          <cell r="C950" t="str">
            <v>황동압출 100MM</v>
          </cell>
          <cell r="D950" t="str">
            <v>개</v>
          </cell>
          <cell r="E950">
            <v>1</v>
          </cell>
          <cell r="F950">
            <v>850</v>
          </cell>
          <cell r="G950">
            <v>0</v>
          </cell>
          <cell r="H950">
            <v>0</v>
          </cell>
          <cell r="I950">
            <v>850</v>
          </cell>
          <cell r="J950">
            <v>0</v>
          </cell>
          <cell r="K950">
            <v>0</v>
          </cell>
        </row>
        <row r="951">
          <cell r="A951" t="str">
            <v>UAI50002</v>
          </cell>
          <cell r="B951" t="str">
            <v>철제여닫이문설치</v>
          </cell>
          <cell r="C951" t="str">
            <v>(양여닫이)</v>
          </cell>
          <cell r="D951" t="str">
            <v>개소</v>
          </cell>
          <cell r="E951">
            <v>1</v>
          </cell>
          <cell r="F951">
            <v>0</v>
          </cell>
          <cell r="G951">
            <v>31688</v>
          </cell>
          <cell r="H951">
            <v>0</v>
          </cell>
          <cell r="I951">
            <v>0</v>
          </cell>
          <cell r="J951">
            <v>31688</v>
          </cell>
          <cell r="K951">
            <v>0</v>
          </cell>
        </row>
        <row r="952">
          <cell r="A952" t="str">
            <v>UAI70021</v>
          </cell>
          <cell r="B952" t="str">
            <v>도어체크달기</v>
          </cell>
          <cell r="C952" t="str">
            <v>(방화문용, 3호)</v>
          </cell>
          <cell r="D952" t="str">
            <v>개소</v>
          </cell>
          <cell r="E952">
            <v>2</v>
          </cell>
          <cell r="F952">
            <v>38000</v>
          </cell>
          <cell r="G952">
            <v>7062</v>
          </cell>
          <cell r="H952">
            <v>211</v>
          </cell>
          <cell r="I952">
            <v>76000</v>
          </cell>
          <cell r="J952">
            <v>14124</v>
          </cell>
          <cell r="K952">
            <v>422</v>
          </cell>
        </row>
        <row r="953">
          <cell r="B953" t="str">
            <v>소 계</v>
          </cell>
          <cell r="I953">
            <v>259158</v>
          </cell>
          <cell r="J953">
            <v>45812</v>
          </cell>
          <cell r="K953">
            <v>422</v>
          </cell>
          <cell r="L953">
            <v>305392</v>
          </cell>
        </row>
        <row r="955">
          <cell r="A955" t="str">
            <v>UAI52657</v>
          </cell>
          <cell r="B955" t="str">
            <v>17X21/SD</v>
          </cell>
          <cell r="C955" t="str">
            <v>(주민복지관650,밑틀없음,철제도아)</v>
          </cell>
          <cell r="L955">
            <v>208243</v>
          </cell>
        </row>
        <row r="956">
          <cell r="A956" t="str">
            <v>MAG50164</v>
          </cell>
          <cell r="B956" t="str">
            <v>철제문틀(방청1회,납품도)</v>
          </cell>
          <cell r="C956" t="str">
            <v>120X45X1.6</v>
          </cell>
          <cell r="D956" t="str">
            <v>m</v>
          </cell>
          <cell r="E956">
            <v>5.8</v>
          </cell>
          <cell r="F956">
            <v>5426</v>
          </cell>
          <cell r="G956">
            <v>0</v>
          </cell>
          <cell r="H956">
            <v>0</v>
          </cell>
          <cell r="I956">
            <v>31470.799999999999</v>
          </cell>
          <cell r="J956">
            <v>0</v>
          </cell>
          <cell r="K956">
            <v>0</v>
          </cell>
        </row>
        <row r="957">
          <cell r="A957" t="str">
            <v>MAG50165</v>
          </cell>
          <cell r="B957" t="str">
            <v>철제도아(방청1회,납품도)</v>
          </cell>
          <cell r="C957" t="str">
            <v>T=1.0,STL PL(피벗힌지포함,후레임제외)</v>
          </cell>
          <cell r="D957" t="str">
            <v>m2</v>
          </cell>
          <cell r="E957">
            <v>3.4485000000000001</v>
          </cell>
          <cell r="F957">
            <v>24761</v>
          </cell>
          <cell r="G957">
            <v>0</v>
          </cell>
          <cell r="H957">
            <v>0</v>
          </cell>
          <cell r="I957">
            <v>85388.3</v>
          </cell>
          <cell r="J957">
            <v>0</v>
          </cell>
          <cell r="K957">
            <v>0</v>
          </cell>
        </row>
        <row r="958">
          <cell r="A958" t="str">
            <v>MAH70005</v>
          </cell>
          <cell r="B958" t="str">
            <v>도아로크(스텐)</v>
          </cell>
          <cell r="C958" t="str">
            <v>침실용</v>
          </cell>
          <cell r="D958" t="str">
            <v>조</v>
          </cell>
          <cell r="E958">
            <v>1</v>
          </cell>
          <cell r="F958">
            <v>4300</v>
          </cell>
          <cell r="G958">
            <v>0</v>
          </cell>
          <cell r="H958">
            <v>0</v>
          </cell>
          <cell r="I958">
            <v>4300</v>
          </cell>
          <cell r="J958">
            <v>0</v>
          </cell>
          <cell r="K958">
            <v>0</v>
          </cell>
        </row>
        <row r="959">
          <cell r="A959" t="str">
            <v>MAH70473</v>
          </cell>
          <cell r="B959" t="str">
            <v>오르내리꽂이쇠</v>
          </cell>
          <cell r="C959" t="str">
            <v>황동압출 100MM</v>
          </cell>
          <cell r="D959" t="str">
            <v>개</v>
          </cell>
          <cell r="E959">
            <v>1</v>
          </cell>
          <cell r="F959">
            <v>850</v>
          </cell>
          <cell r="G959">
            <v>0</v>
          </cell>
          <cell r="H959">
            <v>0</v>
          </cell>
          <cell r="I959">
            <v>850</v>
          </cell>
          <cell r="J959">
            <v>0</v>
          </cell>
          <cell r="K959">
            <v>0</v>
          </cell>
        </row>
        <row r="960">
          <cell r="A960" t="str">
            <v>UAI50002</v>
          </cell>
          <cell r="B960" t="str">
            <v>철제여닫이문설치</v>
          </cell>
          <cell r="C960" t="str">
            <v>(양여닫이)</v>
          </cell>
          <cell r="D960" t="str">
            <v>개소</v>
          </cell>
          <cell r="E960">
            <v>1</v>
          </cell>
          <cell r="F960">
            <v>0</v>
          </cell>
          <cell r="G960">
            <v>31688</v>
          </cell>
          <cell r="H960">
            <v>0</v>
          </cell>
          <cell r="I960">
            <v>0</v>
          </cell>
          <cell r="J960">
            <v>31688</v>
          </cell>
          <cell r="K960">
            <v>0</v>
          </cell>
        </row>
        <row r="961">
          <cell r="A961" t="str">
            <v>UAI70018</v>
          </cell>
          <cell r="B961" t="str">
            <v>도아첵크달기</v>
          </cell>
          <cell r="C961" t="str">
            <v>(3호)</v>
          </cell>
          <cell r="D961" t="str">
            <v>개소</v>
          </cell>
          <cell r="E961">
            <v>2</v>
          </cell>
          <cell r="F961">
            <v>20000</v>
          </cell>
          <cell r="G961">
            <v>7062</v>
          </cell>
          <cell r="H961">
            <v>211</v>
          </cell>
          <cell r="I961">
            <v>40000</v>
          </cell>
          <cell r="J961">
            <v>14124</v>
          </cell>
          <cell r="K961">
            <v>422</v>
          </cell>
        </row>
        <row r="962">
          <cell r="B962" t="str">
            <v>소 계</v>
          </cell>
          <cell r="I962">
            <v>162009</v>
          </cell>
          <cell r="J962">
            <v>45812</v>
          </cell>
          <cell r="K962">
            <v>422</v>
          </cell>
          <cell r="L962">
            <v>208243</v>
          </cell>
        </row>
        <row r="964">
          <cell r="A964" t="str">
            <v>UAI52658</v>
          </cell>
          <cell r="B964" t="str">
            <v>9X25/FSD(방화용도어클로우저)</v>
          </cell>
          <cell r="C964" t="str">
            <v>(주민복지관650,밑틀없음,철제도아)</v>
          </cell>
          <cell r="L964">
            <v>156131</v>
          </cell>
        </row>
        <row r="965">
          <cell r="A965" t="str">
            <v>MAG50164</v>
          </cell>
          <cell r="B965" t="str">
            <v>철제문틀(방청1회,납품도)</v>
          </cell>
          <cell r="C965" t="str">
            <v>120X45X1.6</v>
          </cell>
          <cell r="D965" t="str">
            <v>m</v>
          </cell>
          <cell r="E965">
            <v>5.77</v>
          </cell>
          <cell r="F965">
            <v>5426</v>
          </cell>
          <cell r="G965">
            <v>0</v>
          </cell>
          <cell r="H965">
            <v>0</v>
          </cell>
          <cell r="I965">
            <v>31308</v>
          </cell>
          <cell r="J965">
            <v>0</v>
          </cell>
          <cell r="K965">
            <v>0</v>
          </cell>
        </row>
        <row r="966">
          <cell r="A966" t="str">
            <v>MAG50165</v>
          </cell>
          <cell r="B966" t="str">
            <v>철제도아(방청1회,납품도)</v>
          </cell>
          <cell r="C966" t="str">
            <v>T=1.0,STL PL(피벗힌지포함,후레임제외)</v>
          </cell>
          <cell r="D966" t="str">
            <v>m2</v>
          </cell>
          <cell r="E966">
            <v>2.1516000000000002</v>
          </cell>
          <cell r="F966">
            <v>24761</v>
          </cell>
          <cell r="G966">
            <v>0</v>
          </cell>
          <cell r="H966">
            <v>0</v>
          </cell>
          <cell r="I966">
            <v>53275.7</v>
          </cell>
          <cell r="J966">
            <v>0</v>
          </cell>
          <cell r="K966">
            <v>0</v>
          </cell>
        </row>
        <row r="967">
          <cell r="A967" t="str">
            <v>MAH70005</v>
          </cell>
          <cell r="B967" t="str">
            <v>도아로크(스텐)</v>
          </cell>
          <cell r="C967" t="str">
            <v>침실용</v>
          </cell>
          <cell r="D967" t="str">
            <v>조</v>
          </cell>
          <cell r="E967">
            <v>1</v>
          </cell>
          <cell r="F967">
            <v>4300</v>
          </cell>
          <cell r="G967">
            <v>0</v>
          </cell>
          <cell r="H967">
            <v>0</v>
          </cell>
          <cell r="I967">
            <v>4300</v>
          </cell>
          <cell r="J967">
            <v>0</v>
          </cell>
          <cell r="K967">
            <v>0</v>
          </cell>
        </row>
        <row r="968">
          <cell r="A968" t="str">
            <v>MAH70473</v>
          </cell>
          <cell r="B968" t="str">
            <v>오르내리꽂이쇠</v>
          </cell>
          <cell r="C968" t="str">
            <v>황동압출 100MM</v>
          </cell>
          <cell r="D968" t="str">
            <v>개</v>
          </cell>
          <cell r="E968">
            <v>1</v>
          </cell>
          <cell r="F968">
            <v>850</v>
          </cell>
          <cell r="G968">
            <v>0</v>
          </cell>
          <cell r="H968">
            <v>0</v>
          </cell>
          <cell r="I968">
            <v>850</v>
          </cell>
          <cell r="J968">
            <v>0</v>
          </cell>
          <cell r="K968">
            <v>0</v>
          </cell>
        </row>
        <row r="969">
          <cell r="A969" t="str">
            <v>UAI50001</v>
          </cell>
          <cell r="B969" t="str">
            <v>철제여닫이문설치</v>
          </cell>
          <cell r="C969" t="str">
            <v>(외여닫이)</v>
          </cell>
          <cell r="D969" t="str">
            <v>개소</v>
          </cell>
          <cell r="E969">
            <v>1</v>
          </cell>
          <cell r="F969">
            <v>0</v>
          </cell>
          <cell r="G969">
            <v>21125</v>
          </cell>
          <cell r="H969">
            <v>0</v>
          </cell>
          <cell r="I969">
            <v>0</v>
          </cell>
          <cell r="J969">
            <v>21125</v>
          </cell>
          <cell r="K969">
            <v>0</v>
          </cell>
        </row>
        <row r="970">
          <cell r="A970" t="str">
            <v>UAI70021</v>
          </cell>
          <cell r="B970" t="str">
            <v>도어체크달기</v>
          </cell>
          <cell r="C970" t="str">
            <v>(방화문용, 3호)</v>
          </cell>
          <cell r="D970" t="str">
            <v>개소</v>
          </cell>
          <cell r="E970">
            <v>1</v>
          </cell>
          <cell r="F970">
            <v>38000</v>
          </cell>
          <cell r="G970">
            <v>7062</v>
          </cell>
          <cell r="H970">
            <v>211</v>
          </cell>
          <cell r="I970">
            <v>38000</v>
          </cell>
          <cell r="J970">
            <v>7062</v>
          </cell>
          <cell r="K970">
            <v>211</v>
          </cell>
        </row>
        <row r="971">
          <cell r="B971" t="str">
            <v>소 계</v>
          </cell>
          <cell r="I971">
            <v>127733</v>
          </cell>
          <cell r="J971">
            <v>28187</v>
          </cell>
          <cell r="K971">
            <v>211</v>
          </cell>
          <cell r="L971">
            <v>156131</v>
          </cell>
        </row>
        <row r="973">
          <cell r="A973" t="str">
            <v>UAI52659</v>
          </cell>
          <cell r="B973" t="str">
            <v>9X21/FSD(방화용도어클로우저)</v>
          </cell>
          <cell r="C973" t="str">
            <v>(주민복지관650,밑틀없음,철제도아)</v>
          </cell>
          <cell r="L973">
            <v>143075</v>
          </cell>
        </row>
        <row r="974">
          <cell r="A974" t="str">
            <v>MAG50164</v>
          </cell>
          <cell r="B974" t="str">
            <v>철제문틀(방청1회,납품도)</v>
          </cell>
          <cell r="C974" t="str">
            <v>120X45X1.6</v>
          </cell>
          <cell r="D974" t="str">
            <v>m</v>
          </cell>
          <cell r="E974">
            <v>4.97</v>
          </cell>
          <cell r="F974">
            <v>5426</v>
          </cell>
          <cell r="G974">
            <v>0</v>
          </cell>
          <cell r="H974">
            <v>0</v>
          </cell>
          <cell r="I974">
            <v>26967.200000000001</v>
          </cell>
          <cell r="J974">
            <v>0</v>
          </cell>
          <cell r="K974">
            <v>0</v>
          </cell>
        </row>
        <row r="975">
          <cell r="A975" t="str">
            <v>MAG50165</v>
          </cell>
          <cell r="B975" t="str">
            <v>철제도아(방청1회,납품도)</v>
          </cell>
          <cell r="C975" t="str">
            <v>T=1.0,STL PL(피벗힌지포함,후레임제외)</v>
          </cell>
          <cell r="D975" t="str">
            <v>m2</v>
          </cell>
          <cell r="E975">
            <v>1.7996000000000001</v>
          </cell>
          <cell r="F975">
            <v>24761</v>
          </cell>
          <cell r="G975">
            <v>0</v>
          </cell>
          <cell r="H975">
            <v>0</v>
          </cell>
          <cell r="I975">
            <v>44559.8</v>
          </cell>
          <cell r="J975">
            <v>0</v>
          </cell>
          <cell r="K975">
            <v>0</v>
          </cell>
        </row>
        <row r="976">
          <cell r="A976" t="str">
            <v>MAH70005</v>
          </cell>
          <cell r="B976" t="str">
            <v>도아로크(스텐)</v>
          </cell>
          <cell r="C976" t="str">
            <v>침실용</v>
          </cell>
          <cell r="D976" t="str">
            <v>조</v>
          </cell>
          <cell r="E976">
            <v>1</v>
          </cell>
          <cell r="F976">
            <v>4300</v>
          </cell>
          <cell r="G976">
            <v>0</v>
          </cell>
          <cell r="H976">
            <v>0</v>
          </cell>
          <cell r="I976">
            <v>4300</v>
          </cell>
          <cell r="J976">
            <v>0</v>
          </cell>
          <cell r="K976">
            <v>0</v>
          </cell>
        </row>
        <row r="977">
          <cell r="A977" t="str">
            <v>MAH70473</v>
          </cell>
          <cell r="B977" t="str">
            <v>오르내리꽂이쇠</v>
          </cell>
          <cell r="C977" t="str">
            <v>황동압출 100MM</v>
          </cell>
          <cell r="D977" t="str">
            <v>개</v>
          </cell>
          <cell r="E977">
            <v>1</v>
          </cell>
          <cell r="F977">
            <v>850</v>
          </cell>
          <cell r="G977">
            <v>0</v>
          </cell>
          <cell r="H977">
            <v>0</v>
          </cell>
          <cell r="I977">
            <v>850</v>
          </cell>
          <cell r="J977">
            <v>0</v>
          </cell>
          <cell r="K977">
            <v>0</v>
          </cell>
        </row>
        <row r="978">
          <cell r="A978" t="str">
            <v>UAI50001</v>
          </cell>
          <cell r="B978" t="str">
            <v>철제여닫이문설치</v>
          </cell>
          <cell r="C978" t="str">
            <v>(외여닫이)</v>
          </cell>
          <cell r="D978" t="str">
            <v>개소</v>
          </cell>
          <cell r="E978">
            <v>1</v>
          </cell>
          <cell r="F978">
            <v>0</v>
          </cell>
          <cell r="G978">
            <v>21125</v>
          </cell>
          <cell r="H978">
            <v>0</v>
          </cell>
          <cell r="I978">
            <v>0</v>
          </cell>
          <cell r="J978">
            <v>21125</v>
          </cell>
          <cell r="K978">
            <v>0</v>
          </cell>
        </row>
        <row r="979">
          <cell r="A979" t="str">
            <v>UAI70021</v>
          </cell>
          <cell r="B979" t="str">
            <v>도어체크달기</v>
          </cell>
          <cell r="C979" t="str">
            <v>(방화문용, 3호)</v>
          </cell>
          <cell r="D979" t="str">
            <v>개소</v>
          </cell>
          <cell r="E979">
            <v>1</v>
          </cell>
          <cell r="F979">
            <v>38000</v>
          </cell>
          <cell r="G979">
            <v>7062</v>
          </cell>
          <cell r="H979">
            <v>211</v>
          </cell>
          <cell r="I979">
            <v>38000</v>
          </cell>
          <cell r="J979">
            <v>7062</v>
          </cell>
          <cell r="K979">
            <v>211</v>
          </cell>
        </row>
        <row r="980">
          <cell r="B980" t="str">
            <v>소 계</v>
          </cell>
          <cell r="I980">
            <v>114677</v>
          </cell>
          <cell r="J980">
            <v>28187</v>
          </cell>
          <cell r="K980">
            <v>211</v>
          </cell>
          <cell r="L980">
            <v>143075</v>
          </cell>
        </row>
        <row r="982">
          <cell r="A982" t="str">
            <v>UAI52660</v>
          </cell>
          <cell r="B982" t="str">
            <v>6X12/SD</v>
          </cell>
          <cell r="C982" t="str">
            <v>(주민복지관650,철제도아)</v>
          </cell>
          <cell r="L982">
            <v>59445</v>
          </cell>
        </row>
        <row r="983">
          <cell r="A983" t="str">
            <v>MAG50162</v>
          </cell>
          <cell r="B983" t="str">
            <v>철제문틀(방청1회,납품도)</v>
          </cell>
          <cell r="C983" t="str">
            <v>80X45X1.0</v>
          </cell>
          <cell r="D983" t="str">
            <v>m</v>
          </cell>
          <cell r="E983">
            <v>3.49</v>
          </cell>
          <cell r="F983">
            <v>4954</v>
          </cell>
          <cell r="G983">
            <v>0</v>
          </cell>
          <cell r="H983">
            <v>0</v>
          </cell>
          <cell r="I983">
            <v>17289.400000000001</v>
          </cell>
          <cell r="J983">
            <v>0</v>
          </cell>
          <cell r="K983">
            <v>0</v>
          </cell>
        </row>
        <row r="984">
          <cell r="A984" t="str">
            <v>MAG50165</v>
          </cell>
          <cell r="B984" t="str">
            <v>철제도아(방청1회,납품도)</v>
          </cell>
          <cell r="C984" t="str">
            <v>T=1.0,STL PL(피벗힌지포함,후레임제외)</v>
          </cell>
          <cell r="D984" t="str">
            <v>m2</v>
          </cell>
          <cell r="E984">
            <v>0.67569999999999997</v>
          </cell>
          <cell r="F984">
            <v>24761</v>
          </cell>
          <cell r="G984">
            <v>0</v>
          </cell>
          <cell r="H984">
            <v>0</v>
          </cell>
          <cell r="I984">
            <v>16731</v>
          </cell>
          <cell r="J984">
            <v>0</v>
          </cell>
          <cell r="K984">
            <v>0</v>
          </cell>
        </row>
        <row r="985">
          <cell r="A985" t="str">
            <v>MAH70005</v>
          </cell>
          <cell r="B985" t="str">
            <v>도아로크(스텐)</v>
          </cell>
          <cell r="C985" t="str">
            <v>침실용</v>
          </cell>
          <cell r="D985" t="str">
            <v>조</v>
          </cell>
          <cell r="E985">
            <v>1</v>
          </cell>
          <cell r="F985">
            <v>4300</v>
          </cell>
          <cell r="G985">
            <v>0</v>
          </cell>
          <cell r="H985">
            <v>0</v>
          </cell>
          <cell r="I985">
            <v>4300</v>
          </cell>
          <cell r="J985">
            <v>0</v>
          </cell>
          <cell r="K985">
            <v>0</v>
          </cell>
        </row>
        <row r="986">
          <cell r="A986" t="str">
            <v>UAI50001</v>
          </cell>
          <cell r="B986" t="str">
            <v>철제여닫이문설치</v>
          </cell>
          <cell r="C986" t="str">
            <v>(외여닫이)</v>
          </cell>
          <cell r="D986" t="str">
            <v>개소</v>
          </cell>
          <cell r="E986">
            <v>1</v>
          </cell>
          <cell r="F986">
            <v>0</v>
          </cell>
          <cell r="G986">
            <v>21125</v>
          </cell>
          <cell r="H986">
            <v>0</v>
          </cell>
          <cell r="I986">
            <v>0</v>
          </cell>
          <cell r="J986">
            <v>21125</v>
          </cell>
          <cell r="K986">
            <v>0</v>
          </cell>
        </row>
        <row r="987">
          <cell r="B987" t="str">
            <v>소 계</v>
          </cell>
          <cell r="I987">
            <v>38320</v>
          </cell>
          <cell r="J987">
            <v>21125</v>
          </cell>
          <cell r="K987">
            <v>0</v>
          </cell>
          <cell r="L987">
            <v>59445</v>
          </cell>
        </row>
        <row r="989">
          <cell r="A989" t="str">
            <v>UAI52661</v>
          </cell>
          <cell r="B989" t="str">
            <v>18X26/SD</v>
          </cell>
          <cell r="C989" t="str">
            <v>(주민복지관650,밑틀없음,철제도아)</v>
          </cell>
          <cell r="L989">
            <v>241928</v>
          </cell>
        </row>
        <row r="990">
          <cell r="A990" t="str">
            <v>MAG50164</v>
          </cell>
          <cell r="B990" t="str">
            <v>철제문틀(방청1회,납품도)</v>
          </cell>
          <cell r="C990" t="str">
            <v>120X45X1.6</v>
          </cell>
          <cell r="D990" t="str">
            <v>m</v>
          </cell>
          <cell r="E990">
            <v>6.91</v>
          </cell>
          <cell r="F990">
            <v>5426</v>
          </cell>
          <cell r="G990">
            <v>0</v>
          </cell>
          <cell r="H990">
            <v>0</v>
          </cell>
          <cell r="I990">
            <v>37493.599999999999</v>
          </cell>
          <cell r="J990">
            <v>0</v>
          </cell>
          <cell r="K990">
            <v>0</v>
          </cell>
        </row>
        <row r="991">
          <cell r="A991" t="str">
            <v>MAG50165</v>
          </cell>
          <cell r="B991" t="str">
            <v>철제도아(방청1회,납품도)</v>
          </cell>
          <cell r="C991" t="str">
            <v>T=1.0,STL PL(피벗힌지포함,후레임제외)</v>
          </cell>
          <cell r="D991" t="str">
            <v>m2</v>
          </cell>
          <cell r="E991">
            <v>4.5656999999999996</v>
          </cell>
          <cell r="F991">
            <v>24761</v>
          </cell>
          <cell r="G991">
            <v>0</v>
          </cell>
          <cell r="H991">
            <v>0</v>
          </cell>
          <cell r="I991">
            <v>113051.2</v>
          </cell>
          <cell r="J991">
            <v>0</v>
          </cell>
          <cell r="K991">
            <v>0</v>
          </cell>
        </row>
        <row r="992">
          <cell r="A992" t="str">
            <v>MAH70005</v>
          </cell>
          <cell r="B992" t="str">
            <v>도아로크(스텐)</v>
          </cell>
          <cell r="C992" t="str">
            <v>침실용</v>
          </cell>
          <cell r="D992" t="str">
            <v>조</v>
          </cell>
          <cell r="E992">
            <v>1</v>
          </cell>
          <cell r="F992">
            <v>4300</v>
          </cell>
          <cell r="G992">
            <v>0</v>
          </cell>
          <cell r="H992">
            <v>0</v>
          </cell>
          <cell r="I992">
            <v>4300</v>
          </cell>
          <cell r="J992">
            <v>0</v>
          </cell>
          <cell r="K992">
            <v>0</v>
          </cell>
        </row>
        <row r="993">
          <cell r="A993" t="str">
            <v>MAH70473</v>
          </cell>
          <cell r="B993" t="str">
            <v>오르내리꽂이쇠</v>
          </cell>
          <cell r="C993" t="str">
            <v>황동압출 100MM</v>
          </cell>
          <cell r="D993" t="str">
            <v>개</v>
          </cell>
          <cell r="E993">
            <v>1</v>
          </cell>
          <cell r="F993">
            <v>850</v>
          </cell>
          <cell r="G993">
            <v>0</v>
          </cell>
          <cell r="H993">
            <v>0</v>
          </cell>
          <cell r="I993">
            <v>850</v>
          </cell>
          <cell r="J993">
            <v>0</v>
          </cell>
          <cell r="K993">
            <v>0</v>
          </cell>
        </row>
        <row r="994">
          <cell r="A994" t="str">
            <v>UAI50002</v>
          </cell>
          <cell r="B994" t="str">
            <v>철제여닫이문설치</v>
          </cell>
          <cell r="C994" t="str">
            <v>(양여닫이)</v>
          </cell>
          <cell r="D994" t="str">
            <v>개소</v>
          </cell>
          <cell r="E994">
            <v>1</v>
          </cell>
          <cell r="F994">
            <v>0</v>
          </cell>
          <cell r="G994">
            <v>31688</v>
          </cell>
          <cell r="H994">
            <v>0</v>
          </cell>
          <cell r="I994">
            <v>0</v>
          </cell>
          <cell r="J994">
            <v>31688</v>
          </cell>
          <cell r="K994">
            <v>0</v>
          </cell>
        </row>
        <row r="995">
          <cell r="A995" t="str">
            <v>UAI70018</v>
          </cell>
          <cell r="B995" t="str">
            <v>도아첵크달기</v>
          </cell>
          <cell r="C995" t="str">
            <v>(3호)</v>
          </cell>
          <cell r="D995" t="str">
            <v>개소</v>
          </cell>
          <cell r="E995">
            <v>2</v>
          </cell>
          <cell r="F995">
            <v>20000</v>
          </cell>
          <cell r="G995">
            <v>7062</v>
          </cell>
          <cell r="H995">
            <v>211</v>
          </cell>
          <cell r="I995">
            <v>40000</v>
          </cell>
          <cell r="J995">
            <v>14124</v>
          </cell>
          <cell r="K995">
            <v>422</v>
          </cell>
        </row>
        <row r="996">
          <cell r="B996" t="str">
            <v>소 계</v>
          </cell>
          <cell r="I996">
            <v>195694</v>
          </cell>
          <cell r="J996">
            <v>45812</v>
          </cell>
          <cell r="K996">
            <v>422</v>
          </cell>
          <cell r="L996">
            <v>241928</v>
          </cell>
        </row>
        <row r="998">
          <cell r="A998" t="str">
            <v>UAI52662</v>
          </cell>
          <cell r="B998" t="str">
            <v>18X21/SD</v>
          </cell>
          <cell r="C998" t="str">
            <v>(주민복지관650,밑틀없음,철제도아)</v>
          </cell>
          <cell r="L998">
            <v>214465</v>
          </cell>
        </row>
        <row r="999">
          <cell r="A999" t="str">
            <v>MAG50164</v>
          </cell>
          <cell r="B999" t="str">
            <v>철제문틀(방청1회,납품도)</v>
          </cell>
          <cell r="C999" t="str">
            <v>120X45X1.6</v>
          </cell>
          <cell r="D999" t="str">
            <v>m</v>
          </cell>
          <cell r="E999">
            <v>5.91</v>
          </cell>
          <cell r="F999">
            <v>5426</v>
          </cell>
          <cell r="G999">
            <v>0</v>
          </cell>
          <cell r="H999">
            <v>0</v>
          </cell>
          <cell r="I999">
            <v>32067.599999999999</v>
          </cell>
          <cell r="J999">
            <v>0</v>
          </cell>
          <cell r="K999">
            <v>0</v>
          </cell>
        </row>
        <row r="1000">
          <cell r="A1000" t="str">
            <v>MAG50165</v>
          </cell>
          <cell r="B1000" t="str">
            <v>철제도아(방청1회,납품도)</v>
          </cell>
          <cell r="C1000" t="str">
            <v>T=1.0,STL PL(피벗힌지포함,후레임제외)</v>
          </cell>
          <cell r="D1000" t="str">
            <v>m2</v>
          </cell>
          <cell r="E1000">
            <v>3.6757</v>
          </cell>
          <cell r="F1000">
            <v>24761</v>
          </cell>
          <cell r="G1000">
            <v>0</v>
          </cell>
          <cell r="H1000">
            <v>0</v>
          </cell>
          <cell r="I1000">
            <v>91014</v>
          </cell>
          <cell r="J1000">
            <v>0</v>
          </cell>
          <cell r="K1000">
            <v>0</v>
          </cell>
        </row>
        <row r="1001">
          <cell r="A1001" t="str">
            <v>MAH70005</v>
          </cell>
          <cell r="B1001" t="str">
            <v>도아로크(스텐)</v>
          </cell>
          <cell r="C1001" t="str">
            <v>침실용</v>
          </cell>
          <cell r="D1001" t="str">
            <v>조</v>
          </cell>
          <cell r="E1001">
            <v>1</v>
          </cell>
          <cell r="F1001">
            <v>4300</v>
          </cell>
          <cell r="G1001">
            <v>0</v>
          </cell>
          <cell r="H1001">
            <v>0</v>
          </cell>
          <cell r="I1001">
            <v>4300</v>
          </cell>
          <cell r="J1001">
            <v>0</v>
          </cell>
          <cell r="K1001">
            <v>0</v>
          </cell>
        </row>
        <row r="1002">
          <cell r="A1002" t="str">
            <v>MAH70473</v>
          </cell>
          <cell r="B1002" t="str">
            <v>오르내리꽂이쇠</v>
          </cell>
          <cell r="C1002" t="str">
            <v>황동압출 100MM</v>
          </cell>
          <cell r="D1002" t="str">
            <v>개</v>
          </cell>
          <cell r="E1002">
            <v>1</v>
          </cell>
          <cell r="F1002">
            <v>850</v>
          </cell>
          <cell r="G1002">
            <v>0</v>
          </cell>
          <cell r="H1002">
            <v>0</v>
          </cell>
          <cell r="I1002">
            <v>850</v>
          </cell>
          <cell r="J1002">
            <v>0</v>
          </cell>
          <cell r="K1002">
            <v>0</v>
          </cell>
        </row>
        <row r="1003">
          <cell r="A1003" t="str">
            <v>UAI50002</v>
          </cell>
          <cell r="B1003" t="str">
            <v>철제여닫이문설치</v>
          </cell>
          <cell r="C1003" t="str">
            <v>(양여닫이)</v>
          </cell>
          <cell r="D1003" t="str">
            <v>개소</v>
          </cell>
          <cell r="E1003">
            <v>1</v>
          </cell>
          <cell r="F1003">
            <v>0</v>
          </cell>
          <cell r="G1003">
            <v>31688</v>
          </cell>
          <cell r="H1003">
            <v>0</v>
          </cell>
          <cell r="I1003">
            <v>0</v>
          </cell>
          <cell r="J1003">
            <v>31688</v>
          </cell>
          <cell r="K1003">
            <v>0</v>
          </cell>
        </row>
        <row r="1004">
          <cell r="A1004" t="str">
            <v>UAI70018</v>
          </cell>
          <cell r="B1004" t="str">
            <v>도아첵크달기</v>
          </cell>
          <cell r="C1004" t="str">
            <v>(3호)</v>
          </cell>
          <cell r="D1004" t="str">
            <v>개소</v>
          </cell>
          <cell r="E1004">
            <v>2</v>
          </cell>
          <cell r="F1004">
            <v>20000</v>
          </cell>
          <cell r="G1004">
            <v>7062</v>
          </cell>
          <cell r="H1004">
            <v>211</v>
          </cell>
          <cell r="I1004">
            <v>40000</v>
          </cell>
          <cell r="J1004">
            <v>14124</v>
          </cell>
          <cell r="K1004">
            <v>422</v>
          </cell>
        </row>
        <row r="1005">
          <cell r="B1005" t="str">
            <v>소 계</v>
          </cell>
          <cell r="I1005">
            <v>168231</v>
          </cell>
          <cell r="J1005">
            <v>45812</v>
          </cell>
          <cell r="K1005">
            <v>422</v>
          </cell>
          <cell r="L1005">
            <v>214465</v>
          </cell>
        </row>
        <row r="1007">
          <cell r="A1007" t="str">
            <v>UAI52663</v>
          </cell>
          <cell r="B1007" t="str">
            <v>9X21/SD</v>
          </cell>
          <cell r="C1007" t="str">
            <v>(주민복지관650,밑틀없음,철제도아)</v>
          </cell>
          <cell r="L1007">
            <v>125075</v>
          </cell>
        </row>
        <row r="1008">
          <cell r="A1008" t="str">
            <v>MAG50164</v>
          </cell>
          <cell r="B1008" t="str">
            <v>철제문틀(방청1회,납품도)</v>
          </cell>
          <cell r="C1008" t="str">
            <v>120X45X1.6</v>
          </cell>
          <cell r="D1008" t="str">
            <v>m</v>
          </cell>
          <cell r="E1008">
            <v>4.97</v>
          </cell>
          <cell r="F1008">
            <v>5426</v>
          </cell>
          <cell r="G1008">
            <v>0</v>
          </cell>
          <cell r="H1008">
            <v>0</v>
          </cell>
          <cell r="I1008">
            <v>26967.200000000001</v>
          </cell>
          <cell r="J1008">
            <v>0</v>
          </cell>
          <cell r="K1008">
            <v>0</v>
          </cell>
        </row>
        <row r="1009">
          <cell r="A1009" t="str">
            <v>MAG50165</v>
          </cell>
          <cell r="B1009" t="str">
            <v>철제도아(방청1회,납품도)</v>
          </cell>
          <cell r="C1009" t="str">
            <v>T=1.0,STL PL(피벗힌지포함,후레임제외)</v>
          </cell>
          <cell r="D1009" t="str">
            <v>m2</v>
          </cell>
          <cell r="E1009">
            <v>1.7996000000000001</v>
          </cell>
          <cell r="F1009">
            <v>24761</v>
          </cell>
          <cell r="G1009">
            <v>0</v>
          </cell>
          <cell r="H1009">
            <v>0</v>
          </cell>
          <cell r="I1009">
            <v>44559.8</v>
          </cell>
          <cell r="J1009">
            <v>0</v>
          </cell>
          <cell r="K1009">
            <v>0</v>
          </cell>
        </row>
        <row r="1010">
          <cell r="A1010" t="str">
            <v>MAH70005</v>
          </cell>
          <cell r="B1010" t="str">
            <v>도아로크(스텐)</v>
          </cell>
          <cell r="C1010" t="str">
            <v>침실용</v>
          </cell>
          <cell r="D1010" t="str">
            <v>조</v>
          </cell>
          <cell r="E1010">
            <v>1</v>
          </cell>
          <cell r="F1010">
            <v>4300</v>
          </cell>
          <cell r="G1010">
            <v>0</v>
          </cell>
          <cell r="H1010">
            <v>0</v>
          </cell>
          <cell r="I1010">
            <v>4300</v>
          </cell>
          <cell r="J1010">
            <v>0</v>
          </cell>
          <cell r="K1010">
            <v>0</v>
          </cell>
        </row>
        <row r="1011">
          <cell r="A1011" t="str">
            <v>MAH70473</v>
          </cell>
          <cell r="B1011" t="str">
            <v>오르내리꽂이쇠</v>
          </cell>
          <cell r="C1011" t="str">
            <v>황동압출 100MM</v>
          </cell>
          <cell r="D1011" t="str">
            <v>개</v>
          </cell>
          <cell r="E1011">
            <v>1</v>
          </cell>
          <cell r="F1011">
            <v>850</v>
          </cell>
          <cell r="G1011">
            <v>0</v>
          </cell>
          <cell r="H1011">
            <v>0</v>
          </cell>
          <cell r="I1011">
            <v>850</v>
          </cell>
          <cell r="J1011">
            <v>0</v>
          </cell>
          <cell r="K1011">
            <v>0</v>
          </cell>
        </row>
        <row r="1012">
          <cell r="A1012" t="str">
            <v>UAI50001</v>
          </cell>
          <cell r="B1012" t="str">
            <v>철제여닫이문설치</v>
          </cell>
          <cell r="C1012" t="str">
            <v>(외여닫이)</v>
          </cell>
          <cell r="D1012" t="str">
            <v>개소</v>
          </cell>
          <cell r="E1012">
            <v>1</v>
          </cell>
          <cell r="F1012">
            <v>0</v>
          </cell>
          <cell r="G1012">
            <v>21125</v>
          </cell>
          <cell r="H1012">
            <v>0</v>
          </cell>
          <cell r="I1012">
            <v>0</v>
          </cell>
          <cell r="J1012">
            <v>21125</v>
          </cell>
          <cell r="K1012">
            <v>0</v>
          </cell>
        </row>
        <row r="1013">
          <cell r="A1013" t="str">
            <v>UAI70018</v>
          </cell>
          <cell r="B1013" t="str">
            <v>도아첵크달기</v>
          </cell>
          <cell r="C1013" t="str">
            <v>(3호)</v>
          </cell>
          <cell r="D1013" t="str">
            <v>개소</v>
          </cell>
          <cell r="E1013">
            <v>1</v>
          </cell>
          <cell r="F1013">
            <v>20000</v>
          </cell>
          <cell r="G1013">
            <v>7062</v>
          </cell>
          <cell r="H1013">
            <v>211</v>
          </cell>
          <cell r="I1013">
            <v>20000</v>
          </cell>
          <cell r="J1013">
            <v>7062</v>
          </cell>
          <cell r="K1013">
            <v>211</v>
          </cell>
        </row>
        <row r="1014">
          <cell r="B1014" t="str">
            <v>소 계</v>
          </cell>
          <cell r="I1014">
            <v>96677</v>
          </cell>
          <cell r="J1014">
            <v>28187</v>
          </cell>
          <cell r="K1014">
            <v>211</v>
          </cell>
          <cell r="L1014">
            <v>125075</v>
          </cell>
        </row>
        <row r="1016">
          <cell r="A1016" t="str">
            <v>UAI53010</v>
          </cell>
          <cell r="B1016" t="str">
            <v>12X21/SD-2</v>
          </cell>
          <cell r="C1016" t="str">
            <v>(보일러실,밑틀없음,철제그릴)</v>
          </cell>
          <cell r="L1016">
            <v>175101</v>
          </cell>
        </row>
        <row r="1017">
          <cell r="A1017" t="str">
            <v>MAG50161</v>
          </cell>
          <cell r="B1017" t="str">
            <v>철제문틀(방청1회,납품도)</v>
          </cell>
          <cell r="C1017" t="str">
            <v>100X45X1.6</v>
          </cell>
          <cell r="D1017" t="str">
            <v>m</v>
          </cell>
          <cell r="E1017">
            <v>5.44</v>
          </cell>
          <cell r="F1017">
            <v>5208</v>
          </cell>
          <cell r="G1017">
            <v>0</v>
          </cell>
          <cell r="H1017">
            <v>0</v>
          </cell>
          <cell r="I1017">
            <v>28331.5</v>
          </cell>
          <cell r="J1017">
            <v>0</v>
          </cell>
          <cell r="K1017">
            <v>0</v>
          </cell>
        </row>
        <row r="1018">
          <cell r="A1018" t="str">
            <v>MAG50175</v>
          </cell>
          <cell r="B1018" t="str">
            <v>철제그릴도아(납품도)</v>
          </cell>
          <cell r="C1018" t="str">
            <v>T=1.0(피벗힌지포함,후레임제외)</v>
          </cell>
          <cell r="D1018" t="str">
            <v>m2</v>
          </cell>
          <cell r="E1018">
            <v>2.5287000000000002</v>
          </cell>
          <cell r="F1018">
            <v>43810</v>
          </cell>
          <cell r="G1018">
            <v>0</v>
          </cell>
          <cell r="H1018">
            <v>0</v>
          </cell>
          <cell r="I1018">
            <v>110782.3</v>
          </cell>
          <cell r="J1018">
            <v>0</v>
          </cell>
          <cell r="K1018">
            <v>0</v>
          </cell>
        </row>
        <row r="1019">
          <cell r="A1019" t="str">
            <v>MAH70005</v>
          </cell>
          <cell r="B1019" t="str">
            <v>도아로크(스텐)</v>
          </cell>
          <cell r="C1019" t="str">
            <v>침실용</v>
          </cell>
          <cell r="D1019" t="str">
            <v>조</v>
          </cell>
          <cell r="E1019">
            <v>1</v>
          </cell>
          <cell r="F1019">
            <v>4300</v>
          </cell>
          <cell r="G1019">
            <v>0</v>
          </cell>
          <cell r="H1019">
            <v>0</v>
          </cell>
          <cell r="I1019">
            <v>4300</v>
          </cell>
          <cell r="J1019">
            <v>0</v>
          </cell>
          <cell r="K1019">
            <v>0</v>
          </cell>
        </row>
        <row r="1020">
          <cell r="A1020" t="str">
            <v>UAI50002</v>
          </cell>
          <cell r="B1020" t="str">
            <v>철제여닫이문설치</v>
          </cell>
          <cell r="C1020" t="str">
            <v>(양여닫이)</v>
          </cell>
          <cell r="D1020" t="str">
            <v>개소</v>
          </cell>
          <cell r="E1020">
            <v>1</v>
          </cell>
          <cell r="F1020">
            <v>0</v>
          </cell>
          <cell r="G1020">
            <v>31688</v>
          </cell>
          <cell r="H1020">
            <v>0</v>
          </cell>
          <cell r="I1020">
            <v>0</v>
          </cell>
          <cell r="J1020">
            <v>31688</v>
          </cell>
          <cell r="K1020">
            <v>0</v>
          </cell>
        </row>
        <row r="1021">
          <cell r="B1021" t="str">
            <v>소 계</v>
          </cell>
          <cell r="I1021">
            <v>143413</v>
          </cell>
          <cell r="J1021">
            <v>31688</v>
          </cell>
          <cell r="K1021">
            <v>0</v>
          </cell>
          <cell r="L1021">
            <v>175101</v>
          </cell>
        </row>
        <row r="1023">
          <cell r="A1023" t="str">
            <v>UAI53011</v>
          </cell>
          <cell r="B1023" t="str">
            <v>10X21/SD-1</v>
          </cell>
          <cell r="C1023" t="str">
            <v>(보일러실,밑틀없음,철제그릴)</v>
          </cell>
          <cell r="L1023">
            <v>155440</v>
          </cell>
        </row>
        <row r="1024">
          <cell r="A1024" t="str">
            <v>MAG50161</v>
          </cell>
          <cell r="B1024" t="str">
            <v>철제문틀(방청1회,납품도)</v>
          </cell>
          <cell r="C1024" t="str">
            <v>100X45X1.6</v>
          </cell>
          <cell r="D1024" t="str">
            <v>m</v>
          </cell>
          <cell r="E1024">
            <v>5.24</v>
          </cell>
          <cell r="F1024">
            <v>5208</v>
          </cell>
          <cell r="G1024">
            <v>0</v>
          </cell>
          <cell r="H1024">
            <v>0</v>
          </cell>
          <cell r="I1024">
            <v>27289.9</v>
          </cell>
          <cell r="J1024">
            <v>0</v>
          </cell>
          <cell r="K1024">
            <v>0</v>
          </cell>
        </row>
        <row r="1025">
          <cell r="A1025" t="str">
            <v>MAG50175</v>
          </cell>
          <cell r="B1025" t="str">
            <v>철제그릴도아(납품도)</v>
          </cell>
          <cell r="C1025" t="str">
            <v>T=1.0(피벗힌지포함,후레임제외)</v>
          </cell>
          <cell r="D1025" t="str">
            <v>m2</v>
          </cell>
          <cell r="E1025">
            <v>2.1036999999999999</v>
          </cell>
          <cell r="F1025">
            <v>43810</v>
          </cell>
          <cell r="G1025">
            <v>0</v>
          </cell>
          <cell r="H1025">
            <v>0</v>
          </cell>
          <cell r="I1025">
            <v>92163</v>
          </cell>
          <cell r="J1025">
            <v>0</v>
          </cell>
          <cell r="K1025">
            <v>0</v>
          </cell>
        </row>
        <row r="1026">
          <cell r="A1026" t="str">
            <v>MAH70005</v>
          </cell>
          <cell r="B1026" t="str">
            <v>도아로크(스텐)</v>
          </cell>
          <cell r="C1026" t="str">
            <v>침실용</v>
          </cell>
          <cell r="D1026" t="str">
            <v>조</v>
          </cell>
          <cell r="E1026">
            <v>1</v>
          </cell>
          <cell r="F1026">
            <v>4300</v>
          </cell>
          <cell r="G1026">
            <v>0</v>
          </cell>
          <cell r="H1026">
            <v>0</v>
          </cell>
          <cell r="I1026">
            <v>4300</v>
          </cell>
          <cell r="J1026">
            <v>0</v>
          </cell>
          <cell r="K1026">
            <v>0</v>
          </cell>
        </row>
        <row r="1027">
          <cell r="A1027" t="str">
            <v>UAI50002</v>
          </cell>
          <cell r="B1027" t="str">
            <v>철제여닫이문설치</v>
          </cell>
          <cell r="C1027" t="str">
            <v>(양여닫이)</v>
          </cell>
          <cell r="D1027" t="str">
            <v>개소</v>
          </cell>
          <cell r="E1027">
            <v>1</v>
          </cell>
          <cell r="F1027">
            <v>0</v>
          </cell>
          <cell r="G1027">
            <v>31688</v>
          </cell>
          <cell r="H1027">
            <v>0</v>
          </cell>
          <cell r="I1027">
            <v>0</v>
          </cell>
          <cell r="J1027">
            <v>31688</v>
          </cell>
          <cell r="K1027">
            <v>0</v>
          </cell>
        </row>
        <row r="1028">
          <cell r="B1028" t="str">
            <v>소 계</v>
          </cell>
          <cell r="I1028">
            <v>123752</v>
          </cell>
          <cell r="J1028">
            <v>31688</v>
          </cell>
          <cell r="K1028">
            <v>0</v>
          </cell>
          <cell r="L1028">
            <v>155440</v>
          </cell>
        </row>
        <row r="1030">
          <cell r="A1030" t="str">
            <v>UAI53015</v>
          </cell>
          <cell r="B1030" t="str">
            <v>7X21/SD</v>
          </cell>
          <cell r="C1030" t="str">
            <v>(보일러실,밑틀없음,철제그릴)</v>
          </cell>
          <cell r="L1030">
            <v>115386</v>
          </cell>
        </row>
        <row r="1031">
          <cell r="A1031" t="str">
            <v>MAG50161</v>
          </cell>
          <cell r="B1031" t="str">
            <v>철제문틀(방청1회,납품도)</v>
          </cell>
          <cell r="C1031" t="str">
            <v>100X45X1.6</v>
          </cell>
          <cell r="D1031" t="str">
            <v>m</v>
          </cell>
          <cell r="E1031">
            <v>4.9400000000000004</v>
          </cell>
          <cell r="F1031">
            <v>5208</v>
          </cell>
          <cell r="G1031">
            <v>0</v>
          </cell>
          <cell r="H1031">
            <v>0</v>
          </cell>
          <cell r="I1031">
            <v>25727.5</v>
          </cell>
          <cell r="J1031">
            <v>0</v>
          </cell>
          <cell r="K1031">
            <v>0</v>
          </cell>
        </row>
        <row r="1032">
          <cell r="A1032" t="str">
            <v>MAG50175</v>
          </cell>
          <cell r="B1032" t="str">
            <v>철제그릴도아(납품도)</v>
          </cell>
          <cell r="C1032" t="str">
            <v>T=1.0(피벗힌지포함,후레임제외)</v>
          </cell>
          <cell r="D1032" t="str">
            <v>m2</v>
          </cell>
          <cell r="E1032">
            <v>1.4661999999999999</v>
          </cell>
          <cell r="F1032">
            <v>43810</v>
          </cell>
          <cell r="G1032">
            <v>0</v>
          </cell>
          <cell r="H1032">
            <v>0</v>
          </cell>
          <cell r="I1032">
            <v>64234.2</v>
          </cell>
          <cell r="J1032">
            <v>0</v>
          </cell>
          <cell r="K1032">
            <v>0</v>
          </cell>
        </row>
        <row r="1033">
          <cell r="A1033" t="str">
            <v>MAH70005</v>
          </cell>
          <cell r="B1033" t="str">
            <v>도아로크(스텐)</v>
          </cell>
          <cell r="C1033" t="str">
            <v>침실용</v>
          </cell>
          <cell r="D1033" t="str">
            <v>조</v>
          </cell>
          <cell r="E1033">
            <v>1</v>
          </cell>
          <cell r="F1033">
            <v>4300</v>
          </cell>
          <cell r="G1033">
            <v>0</v>
          </cell>
          <cell r="H1033">
            <v>0</v>
          </cell>
          <cell r="I1033">
            <v>4300</v>
          </cell>
          <cell r="J1033">
            <v>0</v>
          </cell>
          <cell r="K1033">
            <v>0</v>
          </cell>
        </row>
        <row r="1034">
          <cell r="A1034" t="str">
            <v>UAI50001</v>
          </cell>
          <cell r="B1034" t="str">
            <v>철제여닫이문설치</v>
          </cell>
          <cell r="C1034" t="str">
            <v>(외여닫이)</v>
          </cell>
          <cell r="D1034" t="str">
            <v>개소</v>
          </cell>
          <cell r="E1034">
            <v>1</v>
          </cell>
          <cell r="F1034">
            <v>0</v>
          </cell>
          <cell r="G1034">
            <v>21125</v>
          </cell>
          <cell r="H1034">
            <v>0</v>
          </cell>
          <cell r="I1034">
            <v>0</v>
          </cell>
          <cell r="J1034">
            <v>21125</v>
          </cell>
          <cell r="K1034">
            <v>0</v>
          </cell>
        </row>
        <row r="1035">
          <cell r="B1035" t="str">
            <v>소 계</v>
          </cell>
          <cell r="I1035">
            <v>94261</v>
          </cell>
          <cell r="J1035">
            <v>21125</v>
          </cell>
          <cell r="K1035">
            <v>0</v>
          </cell>
          <cell r="L1035">
            <v>115386</v>
          </cell>
        </row>
        <row r="1037">
          <cell r="A1037" t="str">
            <v>UAI53016</v>
          </cell>
          <cell r="B1037" t="str">
            <v>6X21/SD</v>
          </cell>
          <cell r="C1037" t="str">
            <v>(보일러실,밑틀없음,철제그릴)</v>
          </cell>
          <cell r="L1037">
            <v>105556</v>
          </cell>
        </row>
        <row r="1038">
          <cell r="A1038" t="str">
            <v>MAG50161</v>
          </cell>
          <cell r="B1038" t="str">
            <v>철제문틀(방청1회,납품도)</v>
          </cell>
          <cell r="C1038" t="str">
            <v>100X45X1.6</v>
          </cell>
          <cell r="D1038" t="str">
            <v>m</v>
          </cell>
          <cell r="E1038">
            <v>4.84</v>
          </cell>
          <cell r="F1038">
            <v>5208</v>
          </cell>
          <cell r="G1038">
            <v>0</v>
          </cell>
          <cell r="H1038">
            <v>0</v>
          </cell>
          <cell r="I1038">
            <v>25206.7</v>
          </cell>
          <cell r="J1038">
            <v>0</v>
          </cell>
          <cell r="K1038">
            <v>0</v>
          </cell>
        </row>
        <row r="1039">
          <cell r="A1039" t="str">
            <v>MAG50175</v>
          </cell>
          <cell r="B1039" t="str">
            <v>철제그릴도아(납품도)</v>
          </cell>
          <cell r="C1039" t="str">
            <v>T=1.0(피벗힌지포함,후레임제외)</v>
          </cell>
          <cell r="D1039" t="str">
            <v>m2</v>
          </cell>
          <cell r="E1039">
            <v>1.2537</v>
          </cell>
          <cell r="F1039">
            <v>43810</v>
          </cell>
          <cell r="G1039">
            <v>0</v>
          </cell>
          <cell r="H1039">
            <v>0</v>
          </cell>
          <cell r="I1039">
            <v>54924.5</v>
          </cell>
          <cell r="J1039">
            <v>0</v>
          </cell>
          <cell r="K1039">
            <v>0</v>
          </cell>
        </row>
        <row r="1040">
          <cell r="A1040" t="str">
            <v>MAH70005</v>
          </cell>
          <cell r="B1040" t="str">
            <v>도아로크(스텐)</v>
          </cell>
          <cell r="C1040" t="str">
            <v>침실용</v>
          </cell>
          <cell r="D1040" t="str">
            <v>조</v>
          </cell>
          <cell r="E1040">
            <v>1</v>
          </cell>
          <cell r="F1040">
            <v>4300</v>
          </cell>
          <cell r="G1040">
            <v>0</v>
          </cell>
          <cell r="H1040">
            <v>0</v>
          </cell>
          <cell r="I1040">
            <v>4300</v>
          </cell>
          <cell r="J1040">
            <v>0</v>
          </cell>
          <cell r="K1040">
            <v>0</v>
          </cell>
        </row>
        <row r="1041">
          <cell r="A1041" t="str">
            <v>UAI50001</v>
          </cell>
          <cell r="B1041" t="str">
            <v>철제여닫이문설치</v>
          </cell>
          <cell r="C1041" t="str">
            <v>(외여닫이)</v>
          </cell>
          <cell r="D1041" t="str">
            <v>개소</v>
          </cell>
          <cell r="E1041">
            <v>1</v>
          </cell>
          <cell r="F1041">
            <v>0</v>
          </cell>
          <cell r="G1041">
            <v>21125</v>
          </cell>
          <cell r="H1041">
            <v>0</v>
          </cell>
          <cell r="I1041">
            <v>0</v>
          </cell>
          <cell r="J1041">
            <v>21125</v>
          </cell>
          <cell r="K1041">
            <v>0</v>
          </cell>
        </row>
        <row r="1042">
          <cell r="B1042" t="str">
            <v>소 계</v>
          </cell>
          <cell r="I1042">
            <v>84431</v>
          </cell>
          <cell r="J1042">
            <v>21125</v>
          </cell>
          <cell r="K1042">
            <v>0</v>
          </cell>
          <cell r="L1042">
            <v>105556</v>
          </cell>
        </row>
        <row r="1044">
          <cell r="A1044" t="str">
            <v>UAI53020</v>
          </cell>
          <cell r="B1044" t="str">
            <v>9X21/SD</v>
          </cell>
          <cell r="C1044" t="str">
            <v>(기계실,밑틀없음,철제그릴)</v>
          </cell>
          <cell r="L1044">
            <v>135047</v>
          </cell>
        </row>
        <row r="1045">
          <cell r="A1045" t="str">
            <v>MAG50161</v>
          </cell>
          <cell r="B1045" t="str">
            <v>철제문틀(방청1회,납품도)</v>
          </cell>
          <cell r="C1045" t="str">
            <v>100X45X1.6</v>
          </cell>
          <cell r="D1045" t="str">
            <v>m</v>
          </cell>
          <cell r="E1045">
            <v>5.14</v>
          </cell>
          <cell r="F1045">
            <v>5208</v>
          </cell>
          <cell r="G1045">
            <v>0</v>
          </cell>
          <cell r="H1045">
            <v>0</v>
          </cell>
          <cell r="I1045">
            <v>26769.1</v>
          </cell>
          <cell r="J1045">
            <v>0</v>
          </cell>
          <cell r="K1045">
            <v>0</v>
          </cell>
        </row>
        <row r="1046">
          <cell r="A1046" t="str">
            <v>MAG50175</v>
          </cell>
          <cell r="B1046" t="str">
            <v>철제그릴도아(납품도)</v>
          </cell>
          <cell r="C1046" t="str">
            <v>T=1.0(피벗힌지포함,후레임제외)</v>
          </cell>
          <cell r="D1046" t="str">
            <v>m2</v>
          </cell>
          <cell r="E1046">
            <v>1.8912</v>
          </cell>
          <cell r="F1046">
            <v>43810</v>
          </cell>
          <cell r="G1046">
            <v>0</v>
          </cell>
          <cell r="H1046">
            <v>0</v>
          </cell>
          <cell r="I1046">
            <v>82853.399999999994</v>
          </cell>
          <cell r="J1046">
            <v>0</v>
          </cell>
          <cell r="K1046">
            <v>0</v>
          </cell>
        </row>
        <row r="1047">
          <cell r="A1047" t="str">
            <v>MAH70005</v>
          </cell>
          <cell r="B1047" t="str">
            <v>도아로크(스텐)</v>
          </cell>
          <cell r="C1047" t="str">
            <v>침실용</v>
          </cell>
          <cell r="D1047" t="str">
            <v>조</v>
          </cell>
          <cell r="E1047">
            <v>1</v>
          </cell>
          <cell r="F1047">
            <v>4300</v>
          </cell>
          <cell r="G1047">
            <v>0</v>
          </cell>
          <cell r="H1047">
            <v>0</v>
          </cell>
          <cell r="I1047">
            <v>4300</v>
          </cell>
          <cell r="J1047">
            <v>0</v>
          </cell>
          <cell r="K1047">
            <v>0</v>
          </cell>
        </row>
        <row r="1048">
          <cell r="A1048" t="str">
            <v>UAI50001</v>
          </cell>
          <cell r="B1048" t="str">
            <v>철제여닫이문설치</v>
          </cell>
          <cell r="C1048" t="str">
            <v>(외여닫이)</v>
          </cell>
          <cell r="D1048" t="str">
            <v>개소</v>
          </cell>
          <cell r="E1048">
            <v>1</v>
          </cell>
          <cell r="F1048">
            <v>0</v>
          </cell>
          <cell r="G1048">
            <v>21125</v>
          </cell>
          <cell r="H1048">
            <v>0</v>
          </cell>
          <cell r="I1048">
            <v>0</v>
          </cell>
          <cell r="J1048">
            <v>21125</v>
          </cell>
          <cell r="K1048">
            <v>0</v>
          </cell>
        </row>
        <row r="1049">
          <cell r="B1049" t="str">
            <v>소 계</v>
          </cell>
          <cell r="I1049">
            <v>113922</v>
          </cell>
          <cell r="J1049">
            <v>21125</v>
          </cell>
          <cell r="K1049">
            <v>0</v>
          </cell>
          <cell r="L1049">
            <v>135047</v>
          </cell>
        </row>
        <row r="1051">
          <cell r="A1051" t="str">
            <v>UAI53021</v>
          </cell>
          <cell r="B1051" t="str">
            <v>9X18/SD</v>
          </cell>
          <cell r="C1051" t="str">
            <v>(기계실,밑틀없음,철제그릴)</v>
          </cell>
          <cell r="L1051">
            <v>120225</v>
          </cell>
        </row>
        <row r="1052">
          <cell r="A1052" t="str">
            <v>MAG50161</v>
          </cell>
          <cell r="B1052" t="str">
            <v>철제문틀(방청1회,납품도)</v>
          </cell>
          <cell r="C1052" t="str">
            <v>100X45X1.6</v>
          </cell>
          <cell r="D1052" t="str">
            <v>m</v>
          </cell>
          <cell r="E1052">
            <v>4.54</v>
          </cell>
          <cell r="F1052">
            <v>5208</v>
          </cell>
          <cell r="G1052">
            <v>0</v>
          </cell>
          <cell r="H1052">
            <v>0</v>
          </cell>
          <cell r="I1052">
            <v>23644.3</v>
          </cell>
          <cell r="J1052">
            <v>0</v>
          </cell>
          <cell r="K1052">
            <v>0</v>
          </cell>
        </row>
        <row r="1053">
          <cell r="A1053" t="str">
            <v>MAG50175</v>
          </cell>
          <cell r="B1053" t="str">
            <v>철제그릴도아(납품도)</v>
          </cell>
          <cell r="C1053" t="str">
            <v>T=1.0(피벗힌지포함,후레임제외)</v>
          </cell>
          <cell r="D1053" t="str">
            <v>m2</v>
          </cell>
          <cell r="E1053">
            <v>1.6242000000000001</v>
          </cell>
          <cell r="F1053">
            <v>43810</v>
          </cell>
          <cell r="G1053">
            <v>0</v>
          </cell>
          <cell r="H1053">
            <v>0</v>
          </cell>
          <cell r="I1053">
            <v>71156.2</v>
          </cell>
          <cell r="J1053">
            <v>0</v>
          </cell>
          <cell r="K1053">
            <v>0</v>
          </cell>
        </row>
        <row r="1054">
          <cell r="A1054" t="str">
            <v>MAH70005</v>
          </cell>
          <cell r="B1054" t="str">
            <v>도아로크(스텐)</v>
          </cell>
          <cell r="C1054" t="str">
            <v>침실용</v>
          </cell>
          <cell r="D1054" t="str">
            <v>조</v>
          </cell>
          <cell r="E1054">
            <v>1</v>
          </cell>
          <cell r="F1054">
            <v>4300</v>
          </cell>
          <cell r="G1054">
            <v>0</v>
          </cell>
          <cell r="H1054">
            <v>0</v>
          </cell>
          <cell r="I1054">
            <v>4300</v>
          </cell>
          <cell r="J1054">
            <v>0</v>
          </cell>
          <cell r="K1054">
            <v>0</v>
          </cell>
        </row>
        <row r="1055">
          <cell r="A1055" t="str">
            <v>UAI50001</v>
          </cell>
          <cell r="B1055" t="str">
            <v>철제여닫이문설치</v>
          </cell>
          <cell r="C1055" t="str">
            <v>(외여닫이)</v>
          </cell>
          <cell r="D1055" t="str">
            <v>개소</v>
          </cell>
          <cell r="E1055">
            <v>1</v>
          </cell>
          <cell r="F1055">
            <v>0</v>
          </cell>
          <cell r="G1055">
            <v>21125</v>
          </cell>
          <cell r="H1055">
            <v>0</v>
          </cell>
          <cell r="I1055">
            <v>0</v>
          </cell>
          <cell r="J1055">
            <v>21125</v>
          </cell>
          <cell r="K1055">
            <v>0</v>
          </cell>
        </row>
        <row r="1056">
          <cell r="B1056" t="str">
            <v>소 계</v>
          </cell>
          <cell r="I1056">
            <v>99100</v>
          </cell>
          <cell r="J1056">
            <v>21125</v>
          </cell>
          <cell r="K1056">
            <v>0</v>
          </cell>
          <cell r="L1056">
            <v>120225</v>
          </cell>
        </row>
        <row r="1058">
          <cell r="A1058" t="str">
            <v>UAI54010</v>
          </cell>
          <cell r="B1058" t="str">
            <v>24X21/FSD(DA99-025,6)</v>
          </cell>
          <cell r="C1058" t="str">
            <v>(계단실,지하주차장)</v>
          </cell>
          <cell r="L1058">
            <v>1200200</v>
          </cell>
        </row>
        <row r="1059">
          <cell r="A1059" t="str">
            <v>MAG60005</v>
          </cell>
          <cell r="B1059" t="str">
            <v>강화유리문(틀제외)</v>
          </cell>
          <cell r="C1059" t="str">
            <v>투명12X1200X2100,손끼임방지대(1면)</v>
          </cell>
          <cell r="D1059" t="str">
            <v>개소</v>
          </cell>
          <cell r="E1059">
            <v>2</v>
          </cell>
          <cell r="F1059">
            <v>180000</v>
          </cell>
          <cell r="G1059">
            <v>0</v>
          </cell>
          <cell r="H1059">
            <v>0</v>
          </cell>
          <cell r="I1059">
            <v>360000</v>
          </cell>
          <cell r="J1059">
            <v>0</v>
          </cell>
          <cell r="K1059">
            <v>0</v>
          </cell>
        </row>
        <row r="1060">
          <cell r="A1060" t="str">
            <v>MAG50801</v>
          </cell>
          <cell r="B1060" t="str">
            <v>스텐레스후레임(시공도)</v>
          </cell>
          <cell r="C1060" t="str">
            <v>1.6X45X100</v>
          </cell>
          <cell r="D1060" t="str">
            <v>m2</v>
          </cell>
          <cell r="E1060">
            <v>4.992</v>
          </cell>
          <cell r="F1060">
            <v>85000</v>
          </cell>
          <cell r="G1060">
            <v>0</v>
          </cell>
          <cell r="H1060">
            <v>0</v>
          </cell>
          <cell r="I1060">
            <v>424320</v>
          </cell>
          <cell r="J1060">
            <v>0</v>
          </cell>
          <cell r="K1060">
            <v>0</v>
          </cell>
        </row>
        <row r="1061">
          <cell r="A1061" t="str">
            <v>MAG50167</v>
          </cell>
          <cell r="B1061" t="str">
            <v>철제도아(방청1회,납품도)</v>
          </cell>
          <cell r="C1061" t="str">
            <v>T=1.0,STL PL(매립형방화문,후레임제외)</v>
          </cell>
          <cell r="D1061" t="str">
            <v>m2</v>
          </cell>
          <cell r="E1061">
            <v>4.992</v>
          </cell>
          <cell r="F1061">
            <v>24761</v>
          </cell>
          <cell r="G1061">
            <v>0</v>
          </cell>
          <cell r="H1061">
            <v>0</v>
          </cell>
          <cell r="I1061">
            <v>123606.9</v>
          </cell>
          <cell r="J1061">
            <v>0</v>
          </cell>
          <cell r="K1061">
            <v>0</v>
          </cell>
        </row>
        <row r="1062">
          <cell r="A1062" t="str">
            <v>MAG50163</v>
          </cell>
          <cell r="B1062" t="str">
            <v>철제문틀(방청1회,납품도)</v>
          </cell>
          <cell r="C1062" t="str">
            <v>90X45X1.6</v>
          </cell>
          <cell r="D1062" t="str">
            <v>m</v>
          </cell>
          <cell r="E1062">
            <v>6.54</v>
          </cell>
          <cell r="F1062">
            <v>5108</v>
          </cell>
          <cell r="G1062">
            <v>0</v>
          </cell>
          <cell r="H1062">
            <v>0</v>
          </cell>
          <cell r="I1062">
            <v>33406.300000000003</v>
          </cell>
          <cell r="J1062">
            <v>0</v>
          </cell>
          <cell r="K1062">
            <v>0</v>
          </cell>
        </row>
        <row r="1063">
          <cell r="A1063" t="str">
            <v>UAI70012</v>
          </cell>
          <cell r="B1063" t="str">
            <v>오토힌지달기</v>
          </cell>
          <cell r="C1063" t="str">
            <v>(100KG)</v>
          </cell>
          <cell r="D1063" t="str">
            <v>개소</v>
          </cell>
          <cell r="E1063">
            <v>2</v>
          </cell>
          <cell r="F1063">
            <v>90000</v>
          </cell>
          <cell r="G1063">
            <v>10840</v>
          </cell>
          <cell r="H1063">
            <v>325</v>
          </cell>
          <cell r="I1063">
            <v>180000</v>
          </cell>
          <cell r="J1063">
            <v>21680</v>
          </cell>
          <cell r="K1063">
            <v>650</v>
          </cell>
        </row>
        <row r="1064">
          <cell r="A1064" t="str">
            <v>UAM20020</v>
          </cell>
          <cell r="B1064" t="str">
            <v>석고보드 붙이기</v>
          </cell>
          <cell r="C1064" t="str">
            <v>(벽 12.5MM)</v>
          </cell>
          <cell r="D1064" t="str">
            <v>m2</v>
          </cell>
          <cell r="E1064">
            <v>4.99</v>
          </cell>
          <cell r="F1064">
            <v>3371</v>
          </cell>
          <cell r="G1064">
            <v>1563</v>
          </cell>
          <cell r="H1064">
            <v>46</v>
          </cell>
          <cell r="I1064">
            <v>16821.2</v>
          </cell>
          <cell r="J1064">
            <v>7799.3</v>
          </cell>
          <cell r="K1064">
            <v>229.5</v>
          </cell>
        </row>
        <row r="1065">
          <cell r="A1065" t="str">
            <v>UAI50002</v>
          </cell>
          <cell r="B1065" t="str">
            <v>철제여닫이문설치</v>
          </cell>
          <cell r="C1065" t="str">
            <v>(양여닫이)</v>
          </cell>
          <cell r="D1065" t="str">
            <v>개소</v>
          </cell>
          <cell r="E1065">
            <v>1</v>
          </cell>
          <cell r="F1065">
            <v>0</v>
          </cell>
          <cell r="G1065">
            <v>31688</v>
          </cell>
          <cell r="H1065">
            <v>0</v>
          </cell>
          <cell r="I1065">
            <v>0</v>
          </cell>
          <cell r="J1065">
            <v>31688</v>
          </cell>
          <cell r="K1065">
            <v>0</v>
          </cell>
        </row>
        <row r="1066">
          <cell r="B1066" t="str">
            <v>소 계</v>
          </cell>
          <cell r="I1066">
            <v>1138154</v>
          </cell>
          <cell r="J1066">
            <v>61167</v>
          </cell>
          <cell r="K1066">
            <v>879</v>
          </cell>
          <cell r="L1066">
            <v>1200200</v>
          </cell>
        </row>
        <row r="1068">
          <cell r="A1068" t="str">
            <v>UAI54020</v>
          </cell>
          <cell r="B1068" t="str">
            <v>28X21/FSD(DA99-025,6)</v>
          </cell>
          <cell r="C1068" t="str">
            <v>(계단실,지하주차장)</v>
          </cell>
          <cell r="L1068">
            <v>1295645</v>
          </cell>
        </row>
        <row r="1069">
          <cell r="A1069" t="str">
            <v>MAG60005</v>
          </cell>
          <cell r="B1069" t="str">
            <v>강화유리문(틀제외)</v>
          </cell>
          <cell r="C1069" t="str">
            <v>투명12X1200X2100,손끼임방지대(1면)</v>
          </cell>
          <cell r="D1069" t="str">
            <v>개소</v>
          </cell>
          <cell r="E1069">
            <v>2</v>
          </cell>
          <cell r="F1069">
            <v>180000</v>
          </cell>
          <cell r="G1069">
            <v>0</v>
          </cell>
          <cell r="H1069">
            <v>0</v>
          </cell>
          <cell r="I1069">
            <v>360000</v>
          </cell>
          <cell r="J1069">
            <v>0</v>
          </cell>
          <cell r="K1069">
            <v>0</v>
          </cell>
        </row>
        <row r="1070">
          <cell r="A1070" t="str">
            <v>MAG50801</v>
          </cell>
          <cell r="B1070" t="str">
            <v>스텐레스후레임(시공도)</v>
          </cell>
          <cell r="C1070" t="str">
            <v>1.6X45X100</v>
          </cell>
          <cell r="D1070" t="str">
            <v>m2</v>
          </cell>
          <cell r="E1070">
            <v>5.8239999999999998</v>
          </cell>
          <cell r="F1070">
            <v>85000</v>
          </cell>
          <cell r="G1070">
            <v>0</v>
          </cell>
          <cell r="H1070">
            <v>0</v>
          </cell>
          <cell r="I1070">
            <v>495040</v>
          </cell>
          <cell r="J1070">
            <v>0</v>
          </cell>
          <cell r="K1070">
            <v>0</v>
          </cell>
        </row>
        <row r="1071">
          <cell r="A1071" t="str">
            <v>MAG50167</v>
          </cell>
          <cell r="B1071" t="str">
            <v>철제도아(방청1회,납품도)</v>
          </cell>
          <cell r="C1071" t="str">
            <v>T=1.0,STL PL(매립형방화문,후레임제외)</v>
          </cell>
          <cell r="D1071" t="str">
            <v>m2</v>
          </cell>
          <cell r="E1071">
            <v>5.8239999999999998</v>
          </cell>
          <cell r="F1071">
            <v>24761</v>
          </cell>
          <cell r="G1071">
            <v>0</v>
          </cell>
          <cell r="H1071">
            <v>0</v>
          </cell>
          <cell r="I1071">
            <v>144208</v>
          </cell>
          <cell r="J1071">
            <v>0</v>
          </cell>
          <cell r="K1071">
            <v>0</v>
          </cell>
        </row>
        <row r="1072">
          <cell r="A1072" t="str">
            <v>MAG50163</v>
          </cell>
          <cell r="B1072" t="str">
            <v>철제문틀(방청1회,납품도)</v>
          </cell>
          <cell r="C1072" t="str">
            <v>90X45X1.6</v>
          </cell>
          <cell r="D1072" t="str">
            <v>m</v>
          </cell>
          <cell r="E1072">
            <v>6.94</v>
          </cell>
          <cell r="F1072">
            <v>5108</v>
          </cell>
          <cell r="G1072">
            <v>0</v>
          </cell>
          <cell r="H1072">
            <v>0</v>
          </cell>
          <cell r="I1072">
            <v>35449.5</v>
          </cell>
          <cell r="J1072">
            <v>0</v>
          </cell>
          <cell r="K1072">
            <v>0</v>
          </cell>
        </row>
        <row r="1073">
          <cell r="A1073" t="str">
            <v>UAI70012</v>
          </cell>
          <cell r="B1073" t="str">
            <v>오토힌지달기</v>
          </cell>
          <cell r="C1073" t="str">
            <v>(100KG)</v>
          </cell>
          <cell r="D1073" t="str">
            <v>개소</v>
          </cell>
          <cell r="E1073">
            <v>2</v>
          </cell>
          <cell r="F1073">
            <v>90000</v>
          </cell>
          <cell r="G1073">
            <v>10840</v>
          </cell>
          <cell r="H1073">
            <v>325</v>
          </cell>
          <cell r="I1073">
            <v>180000</v>
          </cell>
          <cell r="J1073">
            <v>21680</v>
          </cell>
          <cell r="K1073">
            <v>650</v>
          </cell>
        </row>
        <row r="1074">
          <cell r="A1074" t="str">
            <v>UAM20020</v>
          </cell>
          <cell r="B1074" t="str">
            <v>석고보드 붙이기</v>
          </cell>
          <cell r="C1074" t="str">
            <v>(벽 12.5MM)</v>
          </cell>
          <cell r="D1074" t="str">
            <v>m2</v>
          </cell>
          <cell r="E1074">
            <v>5.4080000000000004</v>
          </cell>
          <cell r="F1074">
            <v>3371</v>
          </cell>
          <cell r="G1074">
            <v>1563</v>
          </cell>
          <cell r="H1074">
            <v>46</v>
          </cell>
          <cell r="I1074">
            <v>18230.3</v>
          </cell>
          <cell r="J1074">
            <v>8452.7000000000007</v>
          </cell>
          <cell r="K1074">
            <v>248.7</v>
          </cell>
        </row>
        <row r="1075">
          <cell r="A1075" t="str">
            <v>UAI50002</v>
          </cell>
          <cell r="B1075" t="str">
            <v>철제여닫이문설치</v>
          </cell>
          <cell r="C1075" t="str">
            <v>(양여닫이)</v>
          </cell>
          <cell r="D1075" t="str">
            <v>개소</v>
          </cell>
          <cell r="E1075">
            <v>1</v>
          </cell>
          <cell r="F1075">
            <v>0</v>
          </cell>
          <cell r="G1075">
            <v>31688</v>
          </cell>
          <cell r="H1075">
            <v>0</v>
          </cell>
          <cell r="I1075">
            <v>0</v>
          </cell>
          <cell r="J1075">
            <v>31688</v>
          </cell>
          <cell r="K1075">
            <v>0</v>
          </cell>
        </row>
        <row r="1076">
          <cell r="B1076" t="str">
            <v>소 계</v>
          </cell>
          <cell r="I1076">
            <v>1232927</v>
          </cell>
          <cell r="J1076">
            <v>61820</v>
          </cell>
          <cell r="K1076">
            <v>898</v>
          </cell>
          <cell r="L1076">
            <v>1295645</v>
          </cell>
        </row>
        <row r="1078">
          <cell r="A1078" t="str">
            <v>UAI54100</v>
          </cell>
          <cell r="B1078" t="str">
            <v>8X18/SD</v>
          </cell>
          <cell r="C1078" t="str">
            <v>(밑틀없음, 철제도아, 공동구출입문)</v>
          </cell>
          <cell r="L1078">
            <v>80738</v>
          </cell>
        </row>
        <row r="1079">
          <cell r="A1079" t="str">
            <v>MAG50163</v>
          </cell>
          <cell r="B1079" t="str">
            <v>철제문틀(방청1회,납품도)</v>
          </cell>
          <cell r="C1079" t="str">
            <v>90X45X1.6</v>
          </cell>
          <cell r="D1079" t="str">
            <v>m</v>
          </cell>
          <cell r="E1079">
            <v>4.2699999999999996</v>
          </cell>
          <cell r="F1079">
            <v>5108</v>
          </cell>
          <cell r="G1079">
            <v>0</v>
          </cell>
          <cell r="H1079">
            <v>0</v>
          </cell>
          <cell r="I1079">
            <v>21811.1</v>
          </cell>
          <cell r="J1079">
            <v>0</v>
          </cell>
          <cell r="K1079">
            <v>0</v>
          </cell>
        </row>
        <row r="1080">
          <cell r="A1080" t="str">
            <v>MAG50165</v>
          </cell>
          <cell r="B1080" t="str">
            <v>철제도아(방청1회,납품도)</v>
          </cell>
          <cell r="C1080" t="str">
            <v>T=1.0,STL PL(피벗힌지포함,후레임제외)</v>
          </cell>
          <cell r="D1080" t="str">
            <v>m2</v>
          </cell>
          <cell r="E1080">
            <v>1.3611</v>
          </cell>
          <cell r="F1080">
            <v>24761</v>
          </cell>
          <cell r="G1080">
            <v>0</v>
          </cell>
          <cell r="H1080">
            <v>0</v>
          </cell>
          <cell r="I1080">
            <v>33702.1</v>
          </cell>
          <cell r="J1080">
            <v>0</v>
          </cell>
          <cell r="K1080">
            <v>0</v>
          </cell>
        </row>
        <row r="1081">
          <cell r="A1081" t="str">
            <v>MAH70015</v>
          </cell>
          <cell r="B1081" t="str">
            <v>도아로크(스텐)</v>
          </cell>
          <cell r="C1081" t="str">
            <v>통로용(록없음)</v>
          </cell>
          <cell r="D1081" t="str">
            <v>조</v>
          </cell>
          <cell r="E1081">
            <v>1</v>
          </cell>
          <cell r="F1081">
            <v>4100</v>
          </cell>
          <cell r="G1081">
            <v>0</v>
          </cell>
          <cell r="H1081">
            <v>0</v>
          </cell>
          <cell r="I1081">
            <v>4100</v>
          </cell>
          <cell r="J1081">
            <v>0</v>
          </cell>
          <cell r="K1081">
            <v>0</v>
          </cell>
        </row>
        <row r="1082">
          <cell r="A1082" t="str">
            <v>UAI50001</v>
          </cell>
          <cell r="B1082" t="str">
            <v>철제여닫이문설치</v>
          </cell>
          <cell r="C1082" t="str">
            <v>(외여닫이)</v>
          </cell>
          <cell r="D1082" t="str">
            <v>개소</v>
          </cell>
          <cell r="E1082">
            <v>1</v>
          </cell>
          <cell r="F1082">
            <v>0</v>
          </cell>
          <cell r="G1082">
            <v>21125</v>
          </cell>
          <cell r="H1082">
            <v>0</v>
          </cell>
          <cell r="I1082">
            <v>0</v>
          </cell>
          <cell r="J1082">
            <v>21125</v>
          </cell>
          <cell r="K1082">
            <v>0</v>
          </cell>
        </row>
        <row r="1083">
          <cell r="B1083" t="str">
            <v>소 계</v>
          </cell>
          <cell r="I1083">
            <v>59613</v>
          </cell>
          <cell r="J1083">
            <v>21125</v>
          </cell>
          <cell r="K1083">
            <v>0</v>
          </cell>
          <cell r="L1083">
            <v>80738</v>
          </cell>
        </row>
        <row r="1085">
          <cell r="A1085" t="str">
            <v>UAI54110</v>
          </cell>
          <cell r="B1085" t="str">
            <v>18X21/SD</v>
          </cell>
          <cell r="C1085" t="str">
            <v>(밑틀없음, 철제도아, 쌍여닫이문)</v>
          </cell>
          <cell r="L1085">
            <v>156990</v>
          </cell>
        </row>
        <row r="1086">
          <cell r="A1086" t="str">
            <v>MAG50163</v>
          </cell>
          <cell r="B1086" t="str">
            <v>철제문틀(방청1회,납품도)</v>
          </cell>
          <cell r="C1086" t="str">
            <v>90X45X1.6</v>
          </cell>
          <cell r="D1086" t="str">
            <v>m</v>
          </cell>
          <cell r="E1086">
            <v>5.91</v>
          </cell>
          <cell r="F1086">
            <v>5108</v>
          </cell>
          <cell r="G1086">
            <v>0</v>
          </cell>
          <cell r="H1086">
            <v>0</v>
          </cell>
          <cell r="I1086">
            <v>30188.2</v>
          </cell>
          <cell r="J1086">
            <v>0</v>
          </cell>
          <cell r="K1086">
            <v>0</v>
          </cell>
        </row>
        <row r="1087">
          <cell r="A1087" t="str">
            <v>MAG50165</v>
          </cell>
          <cell r="B1087" t="str">
            <v>철제도아(방청1회,납품도)</v>
          </cell>
          <cell r="C1087" t="str">
            <v>T=1.0,STL PL(피벗힌지포함,후레임제외)</v>
          </cell>
          <cell r="D1087" t="str">
            <v>m2</v>
          </cell>
          <cell r="E1087">
            <v>3.6757</v>
          </cell>
          <cell r="F1087">
            <v>24761</v>
          </cell>
          <cell r="G1087">
            <v>0</v>
          </cell>
          <cell r="H1087">
            <v>0</v>
          </cell>
          <cell r="I1087">
            <v>91014</v>
          </cell>
          <cell r="J1087">
            <v>0</v>
          </cell>
          <cell r="K1087">
            <v>0</v>
          </cell>
        </row>
        <row r="1088">
          <cell r="A1088" t="str">
            <v>MAH70015</v>
          </cell>
          <cell r="B1088" t="str">
            <v>도아로크(스텐)</v>
          </cell>
          <cell r="C1088" t="str">
            <v>통로용(록없음)</v>
          </cell>
          <cell r="D1088" t="str">
            <v>조</v>
          </cell>
          <cell r="E1088">
            <v>1</v>
          </cell>
          <cell r="F1088">
            <v>4100</v>
          </cell>
          <cell r="G1088">
            <v>0</v>
          </cell>
          <cell r="H1088">
            <v>0</v>
          </cell>
          <cell r="I1088">
            <v>4100</v>
          </cell>
          <cell r="J1088">
            <v>0</v>
          </cell>
          <cell r="K1088">
            <v>0</v>
          </cell>
        </row>
        <row r="1089">
          <cell r="A1089" t="str">
            <v>UAI50002</v>
          </cell>
          <cell r="B1089" t="str">
            <v>철제여닫이문설치</v>
          </cell>
          <cell r="C1089" t="str">
            <v>(양여닫이)</v>
          </cell>
          <cell r="D1089" t="str">
            <v>개소</v>
          </cell>
          <cell r="E1089">
            <v>1</v>
          </cell>
          <cell r="F1089">
            <v>0</v>
          </cell>
          <cell r="G1089">
            <v>31688</v>
          </cell>
          <cell r="H1089">
            <v>0</v>
          </cell>
          <cell r="I1089">
            <v>0</v>
          </cell>
          <cell r="J1089">
            <v>31688</v>
          </cell>
          <cell r="K1089">
            <v>0</v>
          </cell>
        </row>
        <row r="1090">
          <cell r="B1090" t="str">
            <v>소 계</v>
          </cell>
          <cell r="I1090">
            <v>125302</v>
          </cell>
          <cell r="J1090">
            <v>31688</v>
          </cell>
          <cell r="K1090">
            <v>0</v>
          </cell>
          <cell r="L1090">
            <v>156990</v>
          </cell>
        </row>
        <row r="1092">
          <cell r="A1092" t="str">
            <v>UAI54120</v>
          </cell>
          <cell r="B1092" t="str">
            <v>9X20/SD</v>
          </cell>
          <cell r="C1092" t="str">
            <v>(밑틀없음, 철제도아)</v>
          </cell>
          <cell r="L1092">
            <v>122355</v>
          </cell>
        </row>
        <row r="1093">
          <cell r="A1093" t="str">
            <v>MAG50163</v>
          </cell>
          <cell r="B1093" t="str">
            <v>철제문틀(방청1회,납품도)</v>
          </cell>
          <cell r="C1093" t="str">
            <v>90X45X1.6</v>
          </cell>
          <cell r="D1093" t="str">
            <v>m</v>
          </cell>
          <cell r="E1093">
            <v>4.9400000000000004</v>
          </cell>
          <cell r="F1093">
            <v>5108</v>
          </cell>
          <cell r="G1093">
            <v>0</v>
          </cell>
          <cell r="H1093">
            <v>0</v>
          </cell>
          <cell r="I1093">
            <v>25233.5</v>
          </cell>
          <cell r="J1093">
            <v>0</v>
          </cell>
          <cell r="K1093">
            <v>0</v>
          </cell>
        </row>
        <row r="1094">
          <cell r="A1094" t="str">
            <v>MAG50165</v>
          </cell>
          <cell r="B1094" t="str">
            <v>철제도아(방청1회,납품도)</v>
          </cell>
          <cell r="C1094" t="str">
            <v>T=1.0,STL PL(피벗힌지포함,후레임제외)</v>
          </cell>
          <cell r="D1094" t="str">
            <v>m2</v>
          </cell>
          <cell r="E1094">
            <v>1.8022</v>
          </cell>
          <cell r="F1094">
            <v>24761</v>
          </cell>
          <cell r="G1094">
            <v>0</v>
          </cell>
          <cell r="H1094">
            <v>0</v>
          </cell>
          <cell r="I1094">
            <v>44624.2</v>
          </cell>
          <cell r="J1094">
            <v>0</v>
          </cell>
          <cell r="K1094">
            <v>0</v>
          </cell>
        </row>
        <row r="1095">
          <cell r="A1095" t="str">
            <v>MAH70015</v>
          </cell>
          <cell r="B1095" t="str">
            <v>도아로크(스텐)</v>
          </cell>
          <cell r="C1095" t="str">
            <v>통로용(록없음)</v>
          </cell>
          <cell r="D1095" t="str">
            <v>조</v>
          </cell>
          <cell r="E1095">
            <v>1</v>
          </cell>
          <cell r="F1095">
            <v>4100</v>
          </cell>
          <cell r="G1095">
            <v>0</v>
          </cell>
          <cell r="H1095">
            <v>0</v>
          </cell>
          <cell r="I1095">
            <v>4100</v>
          </cell>
          <cell r="J1095">
            <v>0</v>
          </cell>
          <cell r="K1095">
            <v>0</v>
          </cell>
        </row>
        <row r="1096">
          <cell r="A1096" t="str">
            <v>UAI50001</v>
          </cell>
          <cell r="B1096" t="str">
            <v>철제여닫이문설치</v>
          </cell>
          <cell r="C1096" t="str">
            <v>(외여닫이)</v>
          </cell>
          <cell r="D1096" t="str">
            <v>개소</v>
          </cell>
          <cell r="E1096">
            <v>1</v>
          </cell>
          <cell r="F1096">
            <v>0</v>
          </cell>
          <cell r="G1096">
            <v>21125</v>
          </cell>
          <cell r="H1096">
            <v>0</v>
          </cell>
          <cell r="I1096">
            <v>0</v>
          </cell>
          <cell r="J1096">
            <v>21125</v>
          </cell>
          <cell r="K1096">
            <v>0</v>
          </cell>
        </row>
        <row r="1097">
          <cell r="A1097" t="str">
            <v>UAI70018</v>
          </cell>
          <cell r="B1097" t="str">
            <v>도아첵크달기</v>
          </cell>
          <cell r="C1097" t="str">
            <v>(3호)</v>
          </cell>
          <cell r="D1097" t="str">
            <v>개소</v>
          </cell>
          <cell r="E1097">
            <v>1</v>
          </cell>
          <cell r="F1097">
            <v>20000</v>
          </cell>
          <cell r="G1097">
            <v>7062</v>
          </cell>
          <cell r="H1097">
            <v>211</v>
          </cell>
          <cell r="I1097">
            <v>20000</v>
          </cell>
          <cell r="J1097">
            <v>7062</v>
          </cell>
          <cell r="K1097">
            <v>211</v>
          </cell>
        </row>
        <row r="1098">
          <cell r="B1098" t="str">
            <v>소 계</v>
          </cell>
          <cell r="I1098">
            <v>93957</v>
          </cell>
          <cell r="J1098">
            <v>28187</v>
          </cell>
          <cell r="K1098">
            <v>211</v>
          </cell>
          <cell r="L1098">
            <v>122355</v>
          </cell>
        </row>
        <row r="1100">
          <cell r="A1100" t="str">
            <v>UAI54130</v>
          </cell>
          <cell r="B1100" t="str">
            <v>9X21/SD</v>
          </cell>
          <cell r="C1100" t="str">
            <v>(밑틀없음, 철제도아)</v>
          </cell>
          <cell r="L1100">
            <v>125581</v>
          </cell>
        </row>
        <row r="1101">
          <cell r="A1101" t="str">
            <v>MAG50163</v>
          </cell>
          <cell r="B1101" t="str">
            <v>철제문틀(방청1회,납품도)</v>
          </cell>
          <cell r="C1101" t="str">
            <v>90X45X1.6</v>
          </cell>
          <cell r="D1101" t="str">
            <v>m</v>
          </cell>
          <cell r="E1101">
            <v>5.14</v>
          </cell>
          <cell r="F1101">
            <v>5108</v>
          </cell>
          <cell r="G1101">
            <v>0</v>
          </cell>
          <cell r="H1101">
            <v>0</v>
          </cell>
          <cell r="I1101">
            <v>26255.1</v>
          </cell>
          <cell r="J1101">
            <v>0</v>
          </cell>
          <cell r="K1101">
            <v>0</v>
          </cell>
        </row>
        <row r="1102">
          <cell r="A1102" t="str">
            <v>MAG50165</v>
          </cell>
          <cell r="B1102" t="str">
            <v>철제도아(방청1회,납품도)</v>
          </cell>
          <cell r="C1102" t="str">
            <v>T=1.0,STL PL(피벗힌지포함,후레임제외)</v>
          </cell>
          <cell r="D1102" t="str">
            <v>m2</v>
          </cell>
          <cell r="E1102">
            <v>1.8912</v>
          </cell>
          <cell r="F1102">
            <v>24761</v>
          </cell>
          <cell r="G1102">
            <v>0</v>
          </cell>
          <cell r="H1102">
            <v>0</v>
          </cell>
          <cell r="I1102">
            <v>46828</v>
          </cell>
          <cell r="J1102">
            <v>0</v>
          </cell>
          <cell r="K1102">
            <v>0</v>
          </cell>
        </row>
        <row r="1103">
          <cell r="A1103" t="str">
            <v>MAH70015</v>
          </cell>
          <cell r="B1103" t="str">
            <v>도아로크(스텐)</v>
          </cell>
          <cell r="C1103" t="str">
            <v>통로용(록없음)</v>
          </cell>
          <cell r="D1103" t="str">
            <v>조</v>
          </cell>
          <cell r="E1103">
            <v>1</v>
          </cell>
          <cell r="F1103">
            <v>4100</v>
          </cell>
          <cell r="G1103">
            <v>0</v>
          </cell>
          <cell r="H1103">
            <v>0</v>
          </cell>
          <cell r="I1103">
            <v>4100</v>
          </cell>
          <cell r="J1103">
            <v>0</v>
          </cell>
          <cell r="K1103">
            <v>0</v>
          </cell>
        </row>
        <row r="1104">
          <cell r="A1104" t="str">
            <v>UAI50001</v>
          </cell>
          <cell r="B1104" t="str">
            <v>철제여닫이문설치</v>
          </cell>
          <cell r="C1104" t="str">
            <v>(외여닫이)</v>
          </cell>
          <cell r="D1104" t="str">
            <v>개소</v>
          </cell>
          <cell r="E1104">
            <v>1</v>
          </cell>
          <cell r="F1104">
            <v>0</v>
          </cell>
          <cell r="G1104">
            <v>21125</v>
          </cell>
          <cell r="H1104">
            <v>0</v>
          </cell>
          <cell r="I1104">
            <v>0</v>
          </cell>
          <cell r="J1104">
            <v>21125</v>
          </cell>
          <cell r="K1104">
            <v>0</v>
          </cell>
        </row>
        <row r="1105">
          <cell r="A1105" t="str">
            <v>UAI70018</v>
          </cell>
          <cell r="B1105" t="str">
            <v>도아첵크달기</v>
          </cell>
          <cell r="C1105" t="str">
            <v>(3호)</v>
          </cell>
          <cell r="D1105" t="str">
            <v>개소</v>
          </cell>
          <cell r="E1105">
            <v>1</v>
          </cell>
          <cell r="F1105">
            <v>20000</v>
          </cell>
          <cell r="G1105">
            <v>7062</v>
          </cell>
          <cell r="H1105">
            <v>211</v>
          </cell>
          <cell r="I1105">
            <v>20000</v>
          </cell>
          <cell r="J1105">
            <v>7062</v>
          </cell>
          <cell r="K1105">
            <v>211</v>
          </cell>
        </row>
        <row r="1106">
          <cell r="B1106" t="str">
            <v>소 계</v>
          </cell>
          <cell r="I1106">
            <v>97183</v>
          </cell>
          <cell r="J1106">
            <v>28187</v>
          </cell>
          <cell r="K1106">
            <v>211</v>
          </cell>
          <cell r="L1106">
            <v>125581</v>
          </cell>
        </row>
        <row r="1108">
          <cell r="A1108" t="str">
            <v>UAI54140</v>
          </cell>
          <cell r="B1108" t="str">
            <v>26X21/SD-R</v>
          </cell>
          <cell r="C1108" t="str">
            <v>(철제매립방화문,착색아연도)</v>
          </cell>
          <cell r="L1108">
            <v>710046</v>
          </cell>
        </row>
        <row r="1109">
          <cell r="A1109" t="str">
            <v>MAG50160</v>
          </cell>
          <cell r="B1109" t="str">
            <v>철제문틀(방청1회,납품도)</v>
          </cell>
          <cell r="C1109" t="str">
            <v>100X40X1.6</v>
          </cell>
          <cell r="D1109" t="str">
            <v>m</v>
          </cell>
          <cell r="E1109">
            <v>2.59</v>
          </cell>
          <cell r="F1109">
            <v>4705</v>
          </cell>
          <cell r="G1109">
            <v>0</v>
          </cell>
          <cell r="H1109">
            <v>0</v>
          </cell>
          <cell r="I1109">
            <v>12185.9</v>
          </cell>
          <cell r="J1109">
            <v>0</v>
          </cell>
          <cell r="K1109">
            <v>0</v>
          </cell>
        </row>
        <row r="1110">
          <cell r="A1110" t="str">
            <v>UAS14032</v>
          </cell>
          <cell r="B1110" t="str">
            <v>스텐레스재료분리대</v>
          </cell>
          <cell r="C1110" t="str">
            <v>(44X30X1.5)</v>
          </cell>
          <cell r="D1110" t="str">
            <v>m</v>
          </cell>
          <cell r="E1110">
            <v>2.59</v>
          </cell>
          <cell r="F1110">
            <v>5300</v>
          </cell>
          <cell r="G1110">
            <v>8680</v>
          </cell>
          <cell r="H1110">
            <v>290</v>
          </cell>
          <cell r="I1110">
            <v>13727</v>
          </cell>
          <cell r="J1110">
            <v>22481.200000000001</v>
          </cell>
          <cell r="K1110">
            <v>751.1</v>
          </cell>
        </row>
        <row r="1111">
          <cell r="A1111" t="str">
            <v>MAG50168</v>
          </cell>
          <cell r="B1111" t="str">
            <v>철제문틀(방청1회,납품도)</v>
          </cell>
          <cell r="C1111" t="str">
            <v>100X70X1.6(매립방화문틀)</v>
          </cell>
          <cell r="D1111" t="str">
            <v>m</v>
          </cell>
          <cell r="E1111">
            <v>4.16</v>
          </cell>
          <cell r="F1111">
            <v>11500</v>
          </cell>
          <cell r="G1111">
            <v>0</v>
          </cell>
          <cell r="H1111">
            <v>0</v>
          </cell>
          <cell r="I1111">
            <v>47840</v>
          </cell>
          <cell r="J1111">
            <v>0</v>
          </cell>
          <cell r="K1111">
            <v>0</v>
          </cell>
        </row>
        <row r="1112">
          <cell r="A1112" t="str">
            <v>MAG50169</v>
          </cell>
          <cell r="B1112" t="str">
            <v>철제문틀(방청1회,납품도)</v>
          </cell>
          <cell r="C1112" t="str">
            <v>25X65X1.6(매립방화문틀)</v>
          </cell>
          <cell r="D1112" t="str">
            <v>m</v>
          </cell>
          <cell r="E1112">
            <v>6.74</v>
          </cell>
          <cell r="F1112">
            <v>4600</v>
          </cell>
          <cell r="G1112">
            <v>0</v>
          </cell>
          <cell r="H1112">
            <v>0</v>
          </cell>
          <cell r="I1112">
            <v>31004</v>
          </cell>
          <cell r="J1112">
            <v>0</v>
          </cell>
          <cell r="K1112">
            <v>0</v>
          </cell>
        </row>
        <row r="1113">
          <cell r="A1113" t="str">
            <v>MAG50173</v>
          </cell>
          <cell r="B1113" t="str">
            <v>착색아연도강판도아(납품도)</v>
          </cell>
          <cell r="C1113" t="str">
            <v>T=0.6(매립형방화문,후레임제외)</v>
          </cell>
          <cell r="D1113" t="str">
            <v>m2</v>
          </cell>
          <cell r="E1113">
            <v>4.9302000000000001</v>
          </cell>
          <cell r="F1113">
            <v>24850</v>
          </cell>
          <cell r="G1113">
            <v>0</v>
          </cell>
          <cell r="H1113">
            <v>0</v>
          </cell>
          <cell r="I1113">
            <v>122515.4</v>
          </cell>
          <cell r="J1113">
            <v>0</v>
          </cell>
          <cell r="K1113">
            <v>0</v>
          </cell>
        </row>
        <row r="1114">
          <cell r="A1114" t="str">
            <v>MAH70957</v>
          </cell>
          <cell r="B1114" t="str">
            <v>매립방화문용 오목손잡이</v>
          </cell>
          <cell r="C1114">
            <v>0</v>
          </cell>
          <cell r="D1114" t="str">
            <v>개</v>
          </cell>
          <cell r="E1114">
            <v>2</v>
          </cell>
          <cell r="F1114">
            <v>5800</v>
          </cell>
          <cell r="G1114">
            <v>0</v>
          </cell>
          <cell r="H1114">
            <v>0</v>
          </cell>
          <cell r="I1114">
            <v>11600</v>
          </cell>
          <cell r="J1114">
            <v>0</v>
          </cell>
          <cell r="K1114">
            <v>0</v>
          </cell>
        </row>
        <row r="1115">
          <cell r="A1115" t="str">
            <v>MAH70958</v>
          </cell>
          <cell r="B1115" t="str">
            <v>도어 폐쇄 순위조절기</v>
          </cell>
          <cell r="C1115">
            <v>0</v>
          </cell>
          <cell r="D1115" t="str">
            <v>개</v>
          </cell>
          <cell r="E1115">
            <v>1</v>
          </cell>
          <cell r="F1115">
            <v>2200</v>
          </cell>
          <cell r="G1115">
            <v>0</v>
          </cell>
          <cell r="H1115">
            <v>0</v>
          </cell>
          <cell r="I1115">
            <v>2200</v>
          </cell>
          <cell r="J1115">
            <v>0</v>
          </cell>
          <cell r="K1115">
            <v>0</v>
          </cell>
        </row>
        <row r="1116">
          <cell r="A1116" t="str">
            <v>UAI50002</v>
          </cell>
          <cell r="B1116" t="str">
            <v>철제여닫이문설치</v>
          </cell>
          <cell r="C1116" t="str">
            <v>(양여닫이)</v>
          </cell>
          <cell r="D1116" t="str">
            <v>개소</v>
          </cell>
          <cell r="E1116">
            <v>2</v>
          </cell>
          <cell r="F1116">
            <v>0</v>
          </cell>
          <cell r="G1116">
            <v>31688</v>
          </cell>
          <cell r="H1116">
            <v>0</v>
          </cell>
          <cell r="I1116">
            <v>0</v>
          </cell>
          <cell r="J1116">
            <v>63376</v>
          </cell>
          <cell r="K1116">
            <v>0</v>
          </cell>
        </row>
        <row r="1117">
          <cell r="A1117" t="str">
            <v>UAI70017</v>
          </cell>
          <cell r="B1117" t="str">
            <v>오토힌지달기</v>
          </cell>
          <cell r="C1117" t="str">
            <v>차압성능40pa이상</v>
          </cell>
          <cell r="D1117" t="str">
            <v>개소</v>
          </cell>
          <cell r="E1117">
            <v>2</v>
          </cell>
          <cell r="F1117">
            <v>180000</v>
          </cell>
          <cell r="G1117">
            <v>10858</v>
          </cell>
          <cell r="H1117">
            <v>325</v>
          </cell>
          <cell r="I1117">
            <v>360000</v>
          </cell>
          <cell r="J1117">
            <v>21716</v>
          </cell>
          <cell r="K1117">
            <v>650</v>
          </cell>
        </row>
        <row r="1118">
          <cell r="B1118" t="str">
            <v>소 계</v>
          </cell>
          <cell r="I1118">
            <v>601072</v>
          </cell>
          <cell r="J1118">
            <v>107573</v>
          </cell>
          <cell r="K1118">
            <v>1401</v>
          </cell>
          <cell r="L1118">
            <v>710046</v>
          </cell>
        </row>
        <row r="1120">
          <cell r="A1120" t="str">
            <v>UAI54200</v>
          </cell>
          <cell r="B1120" t="str">
            <v>18X22/SD-R</v>
          </cell>
          <cell r="C1120" t="str">
            <v>(양여닫이방화문90도, 착색아연도)</v>
          </cell>
          <cell r="L1120">
            <v>666629</v>
          </cell>
        </row>
        <row r="1121">
          <cell r="A1121" t="str">
            <v>MAG50160</v>
          </cell>
          <cell r="B1121" t="str">
            <v>철제문틀(방청1회,납품도)</v>
          </cell>
          <cell r="C1121" t="str">
            <v>100X40X1.6</v>
          </cell>
          <cell r="D1121" t="str">
            <v>m</v>
          </cell>
          <cell r="E1121">
            <v>1.79</v>
          </cell>
          <cell r="F1121">
            <v>4705</v>
          </cell>
          <cell r="G1121">
            <v>0</v>
          </cell>
          <cell r="H1121">
            <v>0</v>
          </cell>
          <cell r="I1121">
            <v>8421.9</v>
          </cell>
          <cell r="J1121">
            <v>0</v>
          </cell>
          <cell r="K1121">
            <v>0</v>
          </cell>
        </row>
        <row r="1122">
          <cell r="A1122" t="str">
            <v>UAS14032</v>
          </cell>
          <cell r="B1122" t="str">
            <v>스텐레스재료분리대</v>
          </cell>
          <cell r="C1122" t="str">
            <v>(44X30X1.5)</v>
          </cell>
          <cell r="D1122" t="str">
            <v>m</v>
          </cell>
          <cell r="E1122">
            <v>1.79</v>
          </cell>
          <cell r="F1122">
            <v>5300</v>
          </cell>
          <cell r="G1122">
            <v>8680</v>
          </cell>
          <cell r="H1122">
            <v>290</v>
          </cell>
          <cell r="I1122">
            <v>9487</v>
          </cell>
          <cell r="J1122">
            <v>15537.2</v>
          </cell>
          <cell r="K1122">
            <v>519.1</v>
          </cell>
        </row>
        <row r="1123">
          <cell r="A1123" t="str">
            <v>MAG50168</v>
          </cell>
          <cell r="B1123" t="str">
            <v>철제문틀(방청1회,납품도)</v>
          </cell>
          <cell r="C1123" t="str">
            <v>100X70X1.6(매립방화문틀)</v>
          </cell>
          <cell r="D1123" t="str">
            <v>m</v>
          </cell>
          <cell r="E1123">
            <v>4.45</v>
          </cell>
          <cell r="F1123">
            <v>11500</v>
          </cell>
          <cell r="G1123">
            <v>0</v>
          </cell>
          <cell r="H1123">
            <v>0</v>
          </cell>
          <cell r="I1123">
            <v>51175</v>
          </cell>
          <cell r="J1123">
            <v>0</v>
          </cell>
          <cell r="K1123">
            <v>0</v>
          </cell>
        </row>
        <row r="1124">
          <cell r="A1124" t="str">
            <v>MAG50169</v>
          </cell>
          <cell r="B1124" t="str">
            <v>철제문틀(방청1회,납품도)</v>
          </cell>
          <cell r="C1124" t="str">
            <v>25X65X1.6(매립방화문틀)</v>
          </cell>
          <cell r="D1124" t="str">
            <v>m</v>
          </cell>
          <cell r="E1124">
            <v>6.23</v>
          </cell>
          <cell r="F1124">
            <v>4600</v>
          </cell>
          <cell r="G1124">
            <v>0</v>
          </cell>
          <cell r="H1124">
            <v>0</v>
          </cell>
          <cell r="I1124">
            <v>28658</v>
          </cell>
          <cell r="J1124">
            <v>0</v>
          </cell>
          <cell r="K1124">
            <v>0</v>
          </cell>
        </row>
        <row r="1125">
          <cell r="A1125" t="str">
            <v>MAG50173</v>
          </cell>
          <cell r="B1125" t="str">
            <v>착색아연도강판도아(납품도)</v>
          </cell>
          <cell r="C1125" t="str">
            <v>T=0.6(매립형방화문,후레임제외)</v>
          </cell>
          <cell r="D1125" t="str">
            <v>m2</v>
          </cell>
          <cell r="E1125">
            <v>3.7541000000000002</v>
          </cell>
          <cell r="F1125">
            <v>24850</v>
          </cell>
          <cell r="G1125">
            <v>0</v>
          </cell>
          <cell r="H1125">
            <v>0</v>
          </cell>
          <cell r="I1125">
            <v>93289.3</v>
          </cell>
          <cell r="J1125">
            <v>0</v>
          </cell>
          <cell r="K1125">
            <v>0</v>
          </cell>
        </row>
        <row r="1126">
          <cell r="A1126" t="str">
            <v>MAH70957</v>
          </cell>
          <cell r="B1126" t="str">
            <v>매립방화문용 오목손잡이</v>
          </cell>
          <cell r="C1126">
            <v>0</v>
          </cell>
          <cell r="D1126" t="str">
            <v>개</v>
          </cell>
          <cell r="E1126">
            <v>2</v>
          </cell>
          <cell r="F1126">
            <v>5800</v>
          </cell>
          <cell r="G1126">
            <v>0</v>
          </cell>
          <cell r="H1126">
            <v>0</v>
          </cell>
          <cell r="I1126">
            <v>11600</v>
          </cell>
          <cell r="J1126">
            <v>0</v>
          </cell>
          <cell r="K1126">
            <v>0</v>
          </cell>
        </row>
        <row r="1127">
          <cell r="A1127" t="str">
            <v>MAH70958</v>
          </cell>
          <cell r="B1127" t="str">
            <v>도어 폐쇄 순위조절기</v>
          </cell>
          <cell r="C1127">
            <v>0</v>
          </cell>
          <cell r="D1127" t="str">
            <v>개</v>
          </cell>
          <cell r="E1127">
            <v>1</v>
          </cell>
          <cell r="F1127">
            <v>2200</v>
          </cell>
          <cell r="G1127">
            <v>0</v>
          </cell>
          <cell r="H1127">
            <v>0</v>
          </cell>
          <cell r="I1127">
            <v>2200</v>
          </cell>
          <cell r="J1127">
            <v>0</v>
          </cell>
          <cell r="K1127">
            <v>0</v>
          </cell>
        </row>
        <row r="1128">
          <cell r="A1128" t="str">
            <v>UAI50002</v>
          </cell>
          <cell r="B1128" t="str">
            <v>철제여닫이문설치</v>
          </cell>
          <cell r="C1128" t="str">
            <v>(양여닫이)</v>
          </cell>
          <cell r="D1128" t="str">
            <v>개소</v>
          </cell>
          <cell r="E1128">
            <v>2</v>
          </cell>
          <cell r="F1128">
            <v>0</v>
          </cell>
          <cell r="G1128">
            <v>31688</v>
          </cell>
          <cell r="H1128">
            <v>0</v>
          </cell>
          <cell r="I1128">
            <v>0</v>
          </cell>
          <cell r="J1128">
            <v>63376</v>
          </cell>
          <cell r="K1128">
            <v>0</v>
          </cell>
        </row>
        <row r="1129">
          <cell r="A1129" t="str">
            <v>UAI70017</v>
          </cell>
          <cell r="B1129" t="str">
            <v>오토힌지달기</v>
          </cell>
          <cell r="C1129" t="str">
            <v>차압성능40pa이상</v>
          </cell>
          <cell r="D1129" t="str">
            <v>개소</v>
          </cell>
          <cell r="E1129">
            <v>2</v>
          </cell>
          <cell r="F1129">
            <v>180000</v>
          </cell>
          <cell r="G1129">
            <v>10858</v>
          </cell>
          <cell r="H1129">
            <v>325</v>
          </cell>
          <cell r="I1129">
            <v>360000</v>
          </cell>
          <cell r="J1129">
            <v>21716</v>
          </cell>
          <cell r="K1129">
            <v>650</v>
          </cell>
        </row>
        <row r="1130">
          <cell r="B1130" t="str">
            <v>소 계</v>
          </cell>
          <cell r="I1130">
            <v>564831</v>
          </cell>
          <cell r="J1130">
            <v>100629</v>
          </cell>
          <cell r="K1130">
            <v>1169</v>
          </cell>
          <cell r="L1130">
            <v>666629</v>
          </cell>
        </row>
        <row r="1132">
          <cell r="A1132" t="str">
            <v>UAI54202</v>
          </cell>
          <cell r="B1132" t="str">
            <v>26X22/SD-R</v>
          </cell>
          <cell r="C1132" t="str">
            <v>(양여닫이방화문90도, 착색아연도)</v>
          </cell>
          <cell r="L1132">
            <v>728628</v>
          </cell>
        </row>
        <row r="1133">
          <cell r="A1133" t="str">
            <v>MAG50160</v>
          </cell>
          <cell r="B1133" t="str">
            <v>철제문틀(방청1회,납품도)</v>
          </cell>
          <cell r="C1133" t="str">
            <v>100X40X1.6</v>
          </cell>
          <cell r="D1133" t="str">
            <v>m</v>
          </cell>
          <cell r="E1133">
            <v>2.59</v>
          </cell>
          <cell r="F1133">
            <v>4705</v>
          </cell>
          <cell r="G1133">
            <v>0</v>
          </cell>
          <cell r="H1133">
            <v>0</v>
          </cell>
          <cell r="I1133">
            <v>12185.9</v>
          </cell>
          <cell r="J1133">
            <v>0</v>
          </cell>
          <cell r="K1133">
            <v>0</v>
          </cell>
        </row>
        <row r="1134">
          <cell r="A1134" t="str">
            <v>UAS14032</v>
          </cell>
          <cell r="B1134" t="str">
            <v>스텐레스재료분리대</v>
          </cell>
          <cell r="C1134" t="str">
            <v>(44X30X1.5)</v>
          </cell>
          <cell r="D1134" t="str">
            <v>m</v>
          </cell>
          <cell r="E1134">
            <v>2.59</v>
          </cell>
          <cell r="F1134">
            <v>5300</v>
          </cell>
          <cell r="G1134">
            <v>8680</v>
          </cell>
          <cell r="H1134">
            <v>290</v>
          </cell>
          <cell r="I1134">
            <v>13727</v>
          </cell>
          <cell r="J1134">
            <v>22481.200000000001</v>
          </cell>
          <cell r="K1134">
            <v>751.1</v>
          </cell>
        </row>
        <row r="1135">
          <cell r="A1135" t="str">
            <v>MAG50168</v>
          </cell>
          <cell r="B1135" t="str">
            <v>철제문틀(방청1회,납품도)</v>
          </cell>
          <cell r="C1135" t="str">
            <v>100X70X1.6(매립방화문틀)</v>
          </cell>
          <cell r="D1135" t="str">
            <v>m</v>
          </cell>
          <cell r="E1135">
            <v>4.45</v>
          </cell>
          <cell r="F1135">
            <v>11500</v>
          </cell>
          <cell r="G1135">
            <v>0</v>
          </cell>
          <cell r="H1135">
            <v>0</v>
          </cell>
          <cell r="I1135">
            <v>51175</v>
          </cell>
          <cell r="J1135">
            <v>0</v>
          </cell>
          <cell r="K1135">
            <v>0</v>
          </cell>
        </row>
        <row r="1136">
          <cell r="A1136" t="str">
            <v>MAG50169</v>
          </cell>
          <cell r="B1136" t="str">
            <v>철제문틀(방청1회,납품도)</v>
          </cell>
          <cell r="C1136" t="str">
            <v>25X65X1.6(매립방화문틀)</v>
          </cell>
          <cell r="D1136" t="str">
            <v>m</v>
          </cell>
          <cell r="E1136">
            <v>7.03</v>
          </cell>
          <cell r="F1136">
            <v>4600</v>
          </cell>
          <cell r="G1136">
            <v>0</v>
          </cell>
          <cell r="H1136">
            <v>0</v>
          </cell>
          <cell r="I1136">
            <v>32338</v>
          </cell>
          <cell r="J1136">
            <v>0</v>
          </cell>
          <cell r="K1136">
            <v>0</v>
          </cell>
        </row>
        <row r="1137">
          <cell r="A1137" t="str">
            <v>MAG50173</v>
          </cell>
          <cell r="B1137" t="str">
            <v>착색아연도강판도아(납품도)</v>
          </cell>
          <cell r="C1137" t="str">
            <v>T=0.6(매립형방화문,후레임제외)</v>
          </cell>
          <cell r="D1137" t="str">
            <v>m2</v>
          </cell>
          <cell r="E1137">
            <v>5.4901</v>
          </cell>
          <cell r="F1137">
            <v>24850</v>
          </cell>
          <cell r="G1137">
            <v>0</v>
          </cell>
          <cell r="H1137">
            <v>0</v>
          </cell>
          <cell r="I1137">
            <v>136428.9</v>
          </cell>
          <cell r="J1137">
            <v>0</v>
          </cell>
          <cell r="K1137">
            <v>0</v>
          </cell>
        </row>
        <row r="1138">
          <cell r="A1138" t="str">
            <v>MAH70957</v>
          </cell>
          <cell r="B1138" t="str">
            <v>매립방화문용 오목손잡이</v>
          </cell>
          <cell r="C1138">
            <v>0</v>
          </cell>
          <cell r="D1138" t="str">
            <v>개</v>
          </cell>
          <cell r="E1138">
            <v>2</v>
          </cell>
          <cell r="F1138">
            <v>5800</v>
          </cell>
          <cell r="G1138">
            <v>0</v>
          </cell>
          <cell r="H1138">
            <v>0</v>
          </cell>
          <cell r="I1138">
            <v>11600</v>
          </cell>
          <cell r="J1138">
            <v>0</v>
          </cell>
          <cell r="K1138">
            <v>0</v>
          </cell>
        </row>
        <row r="1139">
          <cell r="A1139" t="str">
            <v>MAH70958</v>
          </cell>
          <cell r="B1139" t="str">
            <v>도어 폐쇄 순위조절기</v>
          </cell>
          <cell r="C1139">
            <v>0</v>
          </cell>
          <cell r="D1139" t="str">
            <v>개</v>
          </cell>
          <cell r="E1139">
            <v>1</v>
          </cell>
          <cell r="F1139">
            <v>2200</v>
          </cell>
          <cell r="G1139">
            <v>0</v>
          </cell>
          <cell r="H1139">
            <v>0</v>
          </cell>
          <cell r="I1139">
            <v>2200</v>
          </cell>
          <cell r="J1139">
            <v>0</v>
          </cell>
          <cell r="K1139">
            <v>0</v>
          </cell>
        </row>
        <row r="1140">
          <cell r="A1140" t="str">
            <v>UAI50002</v>
          </cell>
          <cell r="B1140" t="str">
            <v>철제여닫이문설치</v>
          </cell>
          <cell r="C1140" t="str">
            <v>(양여닫이)</v>
          </cell>
          <cell r="D1140" t="str">
            <v>개소</v>
          </cell>
          <cell r="E1140">
            <v>2</v>
          </cell>
          <cell r="F1140">
            <v>0</v>
          </cell>
          <cell r="G1140">
            <v>31688</v>
          </cell>
          <cell r="H1140">
            <v>0</v>
          </cell>
          <cell r="I1140">
            <v>0</v>
          </cell>
          <cell r="J1140">
            <v>63376</v>
          </cell>
          <cell r="K1140">
            <v>0</v>
          </cell>
        </row>
        <row r="1141">
          <cell r="A1141" t="str">
            <v>UAI70017</v>
          </cell>
          <cell r="B1141" t="str">
            <v>오토힌지달기</v>
          </cell>
          <cell r="C1141" t="str">
            <v>차압성능40pa이상</v>
          </cell>
          <cell r="D1141" t="str">
            <v>개소</v>
          </cell>
          <cell r="E1141">
            <v>2</v>
          </cell>
          <cell r="F1141">
            <v>180000</v>
          </cell>
          <cell r="G1141">
            <v>10858</v>
          </cell>
          <cell r="H1141">
            <v>325</v>
          </cell>
          <cell r="I1141">
            <v>360000</v>
          </cell>
          <cell r="J1141">
            <v>21716</v>
          </cell>
          <cell r="K1141">
            <v>650</v>
          </cell>
        </row>
        <row r="1142">
          <cell r="B1142" t="str">
            <v>소 계</v>
          </cell>
          <cell r="I1142">
            <v>619654</v>
          </cell>
          <cell r="J1142">
            <v>107573</v>
          </cell>
          <cell r="K1142">
            <v>1401</v>
          </cell>
          <cell r="L1142">
            <v>728628</v>
          </cell>
        </row>
        <row r="1144">
          <cell r="A1144" t="str">
            <v>UAI54204</v>
          </cell>
          <cell r="B1144" t="str">
            <v>18X22/SD-R</v>
          </cell>
          <cell r="C1144" t="str">
            <v>(양여닫이방화문90도+180도, 착색아연도)</v>
          </cell>
          <cell r="L1144">
            <v>641175</v>
          </cell>
        </row>
        <row r="1145">
          <cell r="A1145" t="str">
            <v>MAG50160</v>
          </cell>
          <cell r="B1145" t="str">
            <v>철제문틀(방청1회,납품도)</v>
          </cell>
          <cell r="C1145" t="str">
            <v>100X40X1.6</v>
          </cell>
          <cell r="D1145" t="str">
            <v>m</v>
          </cell>
          <cell r="E1145">
            <v>1.79</v>
          </cell>
          <cell r="F1145">
            <v>4705</v>
          </cell>
          <cell r="G1145">
            <v>0</v>
          </cell>
          <cell r="H1145">
            <v>0</v>
          </cell>
          <cell r="I1145">
            <v>8421.9</v>
          </cell>
          <cell r="J1145">
            <v>0</v>
          </cell>
          <cell r="K1145">
            <v>0</v>
          </cell>
        </row>
        <row r="1146">
          <cell r="A1146" t="str">
            <v>UAS14032</v>
          </cell>
          <cell r="B1146" t="str">
            <v>스텐레스재료분리대</v>
          </cell>
          <cell r="C1146" t="str">
            <v>(44X30X1.5)</v>
          </cell>
          <cell r="D1146" t="str">
            <v>m</v>
          </cell>
          <cell r="E1146">
            <v>1.79</v>
          </cell>
          <cell r="F1146">
            <v>5300</v>
          </cell>
          <cell r="G1146">
            <v>8680</v>
          </cell>
          <cell r="H1146">
            <v>290</v>
          </cell>
          <cell r="I1146">
            <v>9487</v>
          </cell>
          <cell r="J1146">
            <v>15537.2</v>
          </cell>
          <cell r="K1146">
            <v>519.1</v>
          </cell>
        </row>
        <row r="1147">
          <cell r="A1147" t="str">
            <v>MAG50168</v>
          </cell>
          <cell r="B1147" t="str">
            <v>철제문틀(방청1회,납품도)</v>
          </cell>
          <cell r="C1147" t="str">
            <v>100X70X1.6(매립방화문틀)</v>
          </cell>
          <cell r="D1147" t="str">
            <v>m</v>
          </cell>
          <cell r="E1147">
            <v>2.2250000000000001</v>
          </cell>
          <cell r="F1147">
            <v>11500</v>
          </cell>
          <cell r="G1147">
            <v>0</v>
          </cell>
          <cell r="H1147">
            <v>0</v>
          </cell>
          <cell r="I1147">
            <v>25587.5</v>
          </cell>
          <cell r="J1147">
            <v>0</v>
          </cell>
          <cell r="K1147">
            <v>0</v>
          </cell>
        </row>
        <row r="1148">
          <cell r="A1148" t="str">
            <v>MAG50177</v>
          </cell>
          <cell r="B1148" t="str">
            <v>철제문틀(방청1회,납품도)</v>
          </cell>
          <cell r="C1148" t="str">
            <v>52X70X1.6(매립문틀)</v>
          </cell>
          <cell r="D1148" t="str">
            <v>m</v>
          </cell>
          <cell r="E1148">
            <v>2.2250000000000001</v>
          </cell>
          <cell r="F1148">
            <v>6500</v>
          </cell>
          <cell r="G1148">
            <v>0</v>
          </cell>
          <cell r="H1148">
            <v>0</v>
          </cell>
          <cell r="I1148">
            <v>14462.5</v>
          </cell>
          <cell r="J1148">
            <v>0</v>
          </cell>
          <cell r="K1148">
            <v>0</v>
          </cell>
        </row>
        <row r="1149">
          <cell r="A1149" t="str">
            <v>MAG50169</v>
          </cell>
          <cell r="B1149" t="str">
            <v>철제문틀(방청1회,납품도)</v>
          </cell>
          <cell r="C1149" t="str">
            <v>25X65X1.6(매립방화문틀)</v>
          </cell>
          <cell r="D1149" t="str">
            <v>m</v>
          </cell>
          <cell r="E1149">
            <v>3.1150000000000002</v>
          </cell>
          <cell r="F1149">
            <v>4600</v>
          </cell>
          <cell r="G1149">
            <v>0</v>
          </cell>
          <cell r="H1149">
            <v>0</v>
          </cell>
          <cell r="I1149">
            <v>14329</v>
          </cell>
          <cell r="J1149">
            <v>0</v>
          </cell>
          <cell r="K1149">
            <v>0</v>
          </cell>
        </row>
        <row r="1150">
          <cell r="A1150" t="str">
            <v>MAG50173</v>
          </cell>
          <cell r="B1150" t="str">
            <v>착색아연도강판도아(납품도)</v>
          </cell>
          <cell r="C1150" t="str">
            <v>T=0.6(매립형방화문,후레임제외)</v>
          </cell>
          <cell r="D1150" t="str">
            <v>m2</v>
          </cell>
          <cell r="E1150">
            <v>3.7541000000000002</v>
          </cell>
          <cell r="F1150">
            <v>24850</v>
          </cell>
          <cell r="G1150">
            <v>0</v>
          </cell>
          <cell r="H1150">
            <v>0</v>
          </cell>
          <cell r="I1150">
            <v>93289.3</v>
          </cell>
          <cell r="J1150">
            <v>0</v>
          </cell>
          <cell r="K1150">
            <v>0</v>
          </cell>
        </row>
        <row r="1151">
          <cell r="A1151" t="str">
            <v>MAH70957</v>
          </cell>
          <cell r="B1151" t="str">
            <v>매립방화문용 오목손잡이</v>
          </cell>
          <cell r="C1151">
            <v>0</v>
          </cell>
          <cell r="D1151" t="str">
            <v>개</v>
          </cell>
          <cell r="E1151">
            <v>2</v>
          </cell>
          <cell r="F1151">
            <v>5800</v>
          </cell>
          <cell r="G1151">
            <v>0</v>
          </cell>
          <cell r="H1151">
            <v>0</v>
          </cell>
          <cell r="I1151">
            <v>11600</v>
          </cell>
          <cell r="J1151">
            <v>0</v>
          </cell>
          <cell r="K1151">
            <v>0</v>
          </cell>
        </row>
        <row r="1152">
          <cell r="A1152" t="str">
            <v>MAH70958</v>
          </cell>
          <cell r="B1152" t="str">
            <v>도어 폐쇄 순위조절기</v>
          </cell>
          <cell r="C1152">
            <v>0</v>
          </cell>
          <cell r="D1152" t="str">
            <v>개</v>
          </cell>
          <cell r="E1152">
            <v>1</v>
          </cell>
          <cell r="F1152">
            <v>2200</v>
          </cell>
          <cell r="G1152">
            <v>0</v>
          </cell>
          <cell r="H1152">
            <v>0</v>
          </cell>
          <cell r="I1152">
            <v>2200</v>
          </cell>
          <cell r="J1152">
            <v>0</v>
          </cell>
          <cell r="K1152">
            <v>0</v>
          </cell>
        </row>
        <row r="1153">
          <cell r="A1153" t="str">
            <v>UAI50002</v>
          </cell>
          <cell r="B1153" t="str">
            <v>철제여닫이문설치</v>
          </cell>
          <cell r="C1153" t="str">
            <v>(양여닫이)</v>
          </cell>
          <cell r="D1153" t="str">
            <v>개소</v>
          </cell>
          <cell r="E1153">
            <v>2</v>
          </cell>
          <cell r="F1153">
            <v>0</v>
          </cell>
          <cell r="G1153">
            <v>31688</v>
          </cell>
          <cell r="H1153">
            <v>0</v>
          </cell>
          <cell r="I1153">
            <v>0</v>
          </cell>
          <cell r="J1153">
            <v>63376</v>
          </cell>
          <cell r="K1153">
            <v>0</v>
          </cell>
        </row>
        <row r="1154">
          <cell r="A1154" t="str">
            <v>UAI70017</v>
          </cell>
          <cell r="B1154" t="str">
            <v>오토힌지달기</v>
          </cell>
          <cell r="C1154" t="str">
            <v>차압성능40pa이상</v>
          </cell>
          <cell r="D1154" t="str">
            <v>개소</v>
          </cell>
          <cell r="E1154">
            <v>2</v>
          </cell>
          <cell r="F1154">
            <v>180000</v>
          </cell>
          <cell r="G1154">
            <v>10858</v>
          </cell>
          <cell r="H1154">
            <v>325</v>
          </cell>
          <cell r="I1154">
            <v>360000</v>
          </cell>
          <cell r="J1154">
            <v>21716</v>
          </cell>
          <cell r="K1154">
            <v>650</v>
          </cell>
        </row>
        <row r="1155">
          <cell r="B1155" t="str">
            <v>소 계</v>
          </cell>
          <cell r="I1155">
            <v>539377</v>
          </cell>
          <cell r="J1155">
            <v>100629</v>
          </cell>
          <cell r="K1155">
            <v>1169</v>
          </cell>
          <cell r="L1155">
            <v>641175</v>
          </cell>
        </row>
        <row r="1157">
          <cell r="A1157" t="str">
            <v>UAI54206</v>
          </cell>
          <cell r="B1157" t="str">
            <v>10X22/SD-R</v>
          </cell>
          <cell r="C1157" t="str">
            <v>(양여닫이방화문90도, 착색아연도)</v>
          </cell>
          <cell r="L1157">
            <v>378718</v>
          </cell>
        </row>
        <row r="1158">
          <cell r="A1158" t="str">
            <v>MAG50168</v>
          </cell>
          <cell r="B1158" t="str">
            <v>철제문틀(방청1회,납품도)</v>
          </cell>
          <cell r="C1158" t="str">
            <v>100X70X1.6(매립방화문틀)</v>
          </cell>
          <cell r="D1158" t="str">
            <v>m</v>
          </cell>
          <cell r="E1158">
            <v>4.45</v>
          </cell>
          <cell r="F1158">
            <v>11500</v>
          </cell>
          <cell r="G1158">
            <v>0</v>
          </cell>
          <cell r="H1158">
            <v>0</v>
          </cell>
          <cell r="I1158">
            <v>51175</v>
          </cell>
          <cell r="J1158">
            <v>0</v>
          </cell>
          <cell r="K1158">
            <v>0</v>
          </cell>
        </row>
        <row r="1159">
          <cell r="A1159" t="str">
            <v>MAG50160</v>
          </cell>
          <cell r="B1159" t="str">
            <v>철제문틀(방청1회,납품도)</v>
          </cell>
          <cell r="C1159" t="str">
            <v>100X40X1.6</v>
          </cell>
          <cell r="D1159" t="str">
            <v>m</v>
          </cell>
          <cell r="E1159">
            <v>0.99</v>
          </cell>
          <cell r="F1159">
            <v>4705</v>
          </cell>
          <cell r="G1159">
            <v>0</v>
          </cell>
          <cell r="H1159">
            <v>0</v>
          </cell>
          <cell r="I1159">
            <v>4657.8999999999996</v>
          </cell>
          <cell r="J1159">
            <v>0</v>
          </cell>
          <cell r="K1159">
            <v>0</v>
          </cell>
        </row>
        <row r="1160">
          <cell r="A1160" t="str">
            <v>UAS14032</v>
          </cell>
          <cell r="B1160" t="str">
            <v>스텐레스재료분리대</v>
          </cell>
          <cell r="C1160" t="str">
            <v>(44X30X1.5)</v>
          </cell>
          <cell r="D1160" t="str">
            <v>m</v>
          </cell>
          <cell r="E1160">
            <v>0.99</v>
          </cell>
          <cell r="F1160">
            <v>5300</v>
          </cell>
          <cell r="G1160">
            <v>8680</v>
          </cell>
          <cell r="H1160">
            <v>290</v>
          </cell>
          <cell r="I1160">
            <v>5247</v>
          </cell>
          <cell r="J1160">
            <v>8593.2000000000007</v>
          </cell>
          <cell r="K1160">
            <v>287.10000000000002</v>
          </cell>
        </row>
        <row r="1161">
          <cell r="A1161" t="str">
            <v>MAG50169</v>
          </cell>
          <cell r="B1161" t="str">
            <v>철제문틀(방청1회,납품도)</v>
          </cell>
          <cell r="C1161" t="str">
            <v>25X65X1.6(매립방화문틀)</v>
          </cell>
          <cell r="D1161" t="str">
            <v>m</v>
          </cell>
          <cell r="E1161">
            <v>3.2149999999999999</v>
          </cell>
          <cell r="F1161">
            <v>4600</v>
          </cell>
          <cell r="G1161">
            <v>0</v>
          </cell>
          <cell r="H1161">
            <v>0</v>
          </cell>
          <cell r="I1161">
            <v>14789</v>
          </cell>
          <cell r="J1161">
            <v>0</v>
          </cell>
          <cell r="K1161">
            <v>0</v>
          </cell>
        </row>
        <row r="1162">
          <cell r="A1162" t="str">
            <v>MAG50173</v>
          </cell>
          <cell r="B1162" t="str">
            <v>착색아연도강판도아(납품도)</v>
          </cell>
          <cell r="C1162" t="str">
            <v>T=0.6(매립형방화문,후레임제외)</v>
          </cell>
          <cell r="D1162" t="str">
            <v>m2</v>
          </cell>
          <cell r="E1162">
            <v>2.2027000000000001</v>
          </cell>
          <cell r="F1162">
            <v>24850</v>
          </cell>
          <cell r="G1162">
            <v>0</v>
          </cell>
          <cell r="H1162">
            <v>0</v>
          </cell>
          <cell r="I1162">
            <v>54737</v>
          </cell>
          <cell r="J1162">
            <v>0</v>
          </cell>
          <cell r="K1162">
            <v>0</v>
          </cell>
        </row>
        <row r="1163">
          <cell r="A1163" t="str">
            <v>MAH70957</v>
          </cell>
          <cell r="B1163" t="str">
            <v>매립방화문용 오목손잡이</v>
          </cell>
          <cell r="C1163">
            <v>0</v>
          </cell>
          <cell r="D1163" t="str">
            <v>개</v>
          </cell>
          <cell r="E1163">
            <v>1</v>
          </cell>
          <cell r="F1163">
            <v>5800</v>
          </cell>
          <cell r="G1163">
            <v>0</v>
          </cell>
          <cell r="H1163">
            <v>0</v>
          </cell>
          <cell r="I1163">
            <v>5800</v>
          </cell>
          <cell r="J1163">
            <v>0</v>
          </cell>
          <cell r="K1163">
            <v>0</v>
          </cell>
        </row>
        <row r="1164">
          <cell r="A1164" t="str">
            <v>UAI50001</v>
          </cell>
          <cell r="B1164" t="str">
            <v>철제여닫이문설치</v>
          </cell>
          <cell r="C1164" t="str">
            <v>(외여닫이)</v>
          </cell>
          <cell r="D1164" t="str">
            <v>개소</v>
          </cell>
          <cell r="E1164">
            <v>2</v>
          </cell>
          <cell r="F1164">
            <v>0</v>
          </cell>
          <cell r="G1164">
            <v>21125</v>
          </cell>
          <cell r="H1164">
            <v>0</v>
          </cell>
          <cell r="I1164">
            <v>0</v>
          </cell>
          <cell r="J1164">
            <v>42250</v>
          </cell>
          <cell r="K1164">
            <v>0</v>
          </cell>
        </row>
        <row r="1165">
          <cell r="A1165" t="str">
            <v>UAI70017</v>
          </cell>
          <cell r="B1165" t="str">
            <v>오토힌지달기</v>
          </cell>
          <cell r="C1165" t="str">
            <v>차압성능40pa이상</v>
          </cell>
          <cell r="D1165" t="str">
            <v>개소</v>
          </cell>
          <cell r="E1165">
            <v>1</v>
          </cell>
          <cell r="F1165">
            <v>180000</v>
          </cell>
          <cell r="G1165">
            <v>10858</v>
          </cell>
          <cell r="H1165">
            <v>325</v>
          </cell>
          <cell r="I1165">
            <v>180000</v>
          </cell>
          <cell r="J1165">
            <v>10858</v>
          </cell>
          <cell r="K1165">
            <v>325</v>
          </cell>
        </row>
        <row r="1166">
          <cell r="B1166" t="str">
            <v>소 계</v>
          </cell>
          <cell r="I1166">
            <v>316405</v>
          </cell>
          <cell r="J1166">
            <v>61701</v>
          </cell>
          <cell r="K1166">
            <v>612</v>
          </cell>
          <cell r="L1166">
            <v>378718</v>
          </cell>
        </row>
        <row r="1168">
          <cell r="A1168" t="str">
            <v>UAI54208</v>
          </cell>
          <cell r="B1168" t="str">
            <v>10X22/SD-F2</v>
          </cell>
          <cell r="C1168" t="str">
            <v>(계단실, 착색아연도, 방화용도어클로우저)</v>
          </cell>
          <cell r="L1168">
            <v>162229</v>
          </cell>
        </row>
        <row r="1169">
          <cell r="A1169" t="str">
            <v>MAG50161</v>
          </cell>
          <cell r="B1169" t="str">
            <v>철제문틀(방청1회,납품도)</v>
          </cell>
          <cell r="C1169" t="str">
            <v>100X45X1.6</v>
          </cell>
          <cell r="D1169" t="str">
            <v>m</v>
          </cell>
          <cell r="E1169">
            <v>5.44</v>
          </cell>
          <cell r="F1169">
            <v>5208</v>
          </cell>
          <cell r="G1169">
            <v>0</v>
          </cell>
          <cell r="H1169">
            <v>0</v>
          </cell>
          <cell r="I1169">
            <v>28331.5</v>
          </cell>
          <cell r="J1169">
            <v>0</v>
          </cell>
          <cell r="K1169">
            <v>0</v>
          </cell>
        </row>
        <row r="1170">
          <cell r="A1170" t="str">
            <v>MAG50171</v>
          </cell>
          <cell r="B1170" t="str">
            <v>착색아연도강판도아(납품도)</v>
          </cell>
          <cell r="C1170" t="str">
            <v>T=0.6(피벗힌지포함,후레임제외)</v>
          </cell>
          <cell r="D1170" t="str">
            <v>m2</v>
          </cell>
          <cell r="E1170">
            <v>2.2027000000000001</v>
          </cell>
          <cell r="F1170">
            <v>24850</v>
          </cell>
          <cell r="G1170">
            <v>0</v>
          </cell>
          <cell r="H1170">
            <v>0</v>
          </cell>
          <cell r="I1170">
            <v>54737</v>
          </cell>
          <cell r="J1170">
            <v>0</v>
          </cell>
          <cell r="K1170">
            <v>0</v>
          </cell>
        </row>
        <row r="1171">
          <cell r="A1171" t="str">
            <v>MAG50181</v>
          </cell>
          <cell r="B1171" t="str">
            <v>스텐레스밑틀</v>
          </cell>
          <cell r="C1171" t="str">
            <v>100X45X1.0 철제창호 밑틀용</v>
          </cell>
          <cell r="D1171" t="str">
            <v>m</v>
          </cell>
          <cell r="E1171">
            <v>0.99</v>
          </cell>
          <cell r="F1171">
            <v>10510</v>
          </cell>
          <cell r="G1171">
            <v>0</v>
          </cell>
          <cell r="H1171">
            <v>0</v>
          </cell>
          <cell r="I1171">
            <v>10404.9</v>
          </cell>
          <cell r="J1171">
            <v>0</v>
          </cell>
          <cell r="K1171">
            <v>0</v>
          </cell>
        </row>
        <row r="1172">
          <cell r="A1172" t="str">
            <v>MAH70015</v>
          </cell>
          <cell r="B1172" t="str">
            <v>도아로크(스텐)</v>
          </cell>
          <cell r="C1172" t="str">
            <v>통로용(록없음)</v>
          </cell>
          <cell r="D1172" t="str">
            <v>조</v>
          </cell>
          <cell r="E1172">
            <v>1</v>
          </cell>
          <cell r="F1172">
            <v>4100</v>
          </cell>
          <cell r="G1172">
            <v>0</v>
          </cell>
          <cell r="H1172">
            <v>0</v>
          </cell>
          <cell r="I1172">
            <v>4100</v>
          </cell>
          <cell r="J1172">
            <v>0</v>
          </cell>
          <cell r="K1172">
            <v>0</v>
          </cell>
        </row>
        <row r="1173">
          <cell r="A1173" t="str">
            <v>UAI50001</v>
          </cell>
          <cell r="B1173" t="str">
            <v>철제여닫이문설치</v>
          </cell>
          <cell r="C1173" t="str">
            <v>(외여닫이)</v>
          </cell>
          <cell r="D1173" t="str">
            <v>개소</v>
          </cell>
          <cell r="E1173">
            <v>1</v>
          </cell>
          <cell r="F1173">
            <v>0</v>
          </cell>
          <cell r="G1173">
            <v>21125</v>
          </cell>
          <cell r="H1173">
            <v>0</v>
          </cell>
          <cell r="I1173">
            <v>0</v>
          </cell>
          <cell r="J1173">
            <v>21125</v>
          </cell>
          <cell r="K1173">
            <v>0</v>
          </cell>
        </row>
        <row r="1174">
          <cell r="A1174" t="str">
            <v>UAI70021</v>
          </cell>
          <cell r="B1174" t="str">
            <v>도어체크달기</v>
          </cell>
          <cell r="C1174" t="str">
            <v>(방화문용, 3호)</v>
          </cell>
          <cell r="D1174" t="str">
            <v>개소</v>
          </cell>
          <cell r="E1174">
            <v>1</v>
          </cell>
          <cell r="F1174">
            <v>38000</v>
          </cell>
          <cell r="G1174">
            <v>7062</v>
          </cell>
          <cell r="H1174">
            <v>211</v>
          </cell>
          <cell r="I1174">
            <v>38000</v>
          </cell>
          <cell r="J1174">
            <v>7062</v>
          </cell>
          <cell r="K1174">
            <v>211</v>
          </cell>
        </row>
        <row r="1175">
          <cell r="B1175" t="str">
            <v>소 계</v>
          </cell>
          <cell r="I1175">
            <v>135573</v>
          </cell>
          <cell r="J1175">
            <v>28187</v>
          </cell>
          <cell r="K1175">
            <v>211</v>
          </cell>
          <cell r="L1175">
            <v>163971</v>
          </cell>
        </row>
        <row r="1177">
          <cell r="A1177" t="str">
            <v>UAI54210</v>
          </cell>
          <cell r="B1177" t="str">
            <v>10X22/SD-1</v>
          </cell>
          <cell r="C1177" t="str">
            <v>(착색아연도, 도어클로우저)</v>
          </cell>
          <cell r="L1177">
            <v>143830</v>
          </cell>
        </row>
        <row r="1178">
          <cell r="A1178" t="str">
            <v>MAG50161</v>
          </cell>
          <cell r="B1178" t="str">
            <v>철제문틀(방청1회,납품도)</v>
          </cell>
          <cell r="C1178" t="str">
            <v>100X45X1.6</v>
          </cell>
          <cell r="D1178" t="str">
            <v>m</v>
          </cell>
          <cell r="E1178">
            <v>5.44</v>
          </cell>
          <cell r="F1178">
            <v>5208</v>
          </cell>
          <cell r="G1178">
            <v>0</v>
          </cell>
          <cell r="H1178">
            <v>0</v>
          </cell>
          <cell r="I1178">
            <v>28331.5</v>
          </cell>
          <cell r="J1178">
            <v>0</v>
          </cell>
          <cell r="K1178">
            <v>0</v>
          </cell>
        </row>
        <row r="1179">
          <cell r="A1179" t="str">
            <v>MAG50171</v>
          </cell>
          <cell r="B1179" t="str">
            <v>착색아연도강판도아(납품도)</v>
          </cell>
          <cell r="C1179" t="str">
            <v>T=0.6(피벗힌지포함,후레임제외)</v>
          </cell>
          <cell r="D1179" t="str">
            <v>m2</v>
          </cell>
          <cell r="E1179">
            <v>2.2027000000000001</v>
          </cell>
          <cell r="F1179">
            <v>24850</v>
          </cell>
          <cell r="G1179">
            <v>0</v>
          </cell>
          <cell r="H1179">
            <v>0</v>
          </cell>
          <cell r="I1179">
            <v>54737</v>
          </cell>
          <cell r="J1179">
            <v>0</v>
          </cell>
          <cell r="K1179">
            <v>0</v>
          </cell>
        </row>
        <row r="1180">
          <cell r="A1180" t="str">
            <v>UAS14034</v>
          </cell>
          <cell r="B1180" t="str">
            <v>스텐레스재료분리대</v>
          </cell>
          <cell r="C1180" t="str">
            <v>(20X20X1.2)</v>
          </cell>
          <cell r="D1180" t="str">
            <v>m</v>
          </cell>
          <cell r="E1180">
            <v>0.99</v>
          </cell>
          <cell r="F1180">
            <v>2930</v>
          </cell>
          <cell r="G1180">
            <v>5243</v>
          </cell>
          <cell r="H1180">
            <v>175</v>
          </cell>
          <cell r="I1180">
            <v>2900.7</v>
          </cell>
          <cell r="J1180">
            <v>5190.5</v>
          </cell>
          <cell r="K1180">
            <v>173.2</v>
          </cell>
        </row>
        <row r="1181">
          <cell r="A1181" t="str">
            <v>MAH70015</v>
          </cell>
          <cell r="B1181" t="str">
            <v>도아로크(스텐)</v>
          </cell>
          <cell r="C1181" t="str">
            <v>통로용(록없음)</v>
          </cell>
          <cell r="D1181" t="str">
            <v>조</v>
          </cell>
          <cell r="E1181">
            <v>1</v>
          </cell>
          <cell r="F1181">
            <v>4100</v>
          </cell>
          <cell r="G1181">
            <v>0</v>
          </cell>
          <cell r="H1181">
            <v>0</v>
          </cell>
          <cell r="I1181">
            <v>4100</v>
          </cell>
          <cell r="J1181">
            <v>0</v>
          </cell>
          <cell r="K1181">
            <v>0</v>
          </cell>
        </row>
        <row r="1182">
          <cell r="A1182" t="str">
            <v>UAI50001</v>
          </cell>
          <cell r="B1182" t="str">
            <v>철제여닫이문설치</v>
          </cell>
          <cell r="C1182" t="str">
            <v>(외여닫이)</v>
          </cell>
          <cell r="D1182" t="str">
            <v>개소</v>
          </cell>
          <cell r="E1182">
            <v>1</v>
          </cell>
          <cell r="F1182">
            <v>0</v>
          </cell>
          <cell r="G1182">
            <v>21125</v>
          </cell>
          <cell r="H1182">
            <v>0</v>
          </cell>
          <cell r="I1182">
            <v>0</v>
          </cell>
          <cell r="J1182">
            <v>21125</v>
          </cell>
          <cell r="K1182">
            <v>0</v>
          </cell>
        </row>
        <row r="1183">
          <cell r="A1183" t="str">
            <v>UAI70018</v>
          </cell>
          <cell r="B1183" t="str">
            <v>도아첵크달기</v>
          </cell>
          <cell r="C1183" t="str">
            <v>(3호)</v>
          </cell>
          <cell r="D1183" t="str">
            <v>개소</v>
          </cell>
          <cell r="E1183">
            <v>1</v>
          </cell>
          <cell r="F1183">
            <v>20000</v>
          </cell>
          <cell r="G1183">
            <v>7062</v>
          </cell>
          <cell r="H1183">
            <v>211</v>
          </cell>
          <cell r="I1183">
            <v>20000</v>
          </cell>
          <cell r="J1183">
            <v>7062</v>
          </cell>
          <cell r="K1183">
            <v>211</v>
          </cell>
        </row>
        <row r="1184">
          <cell r="B1184" t="str">
            <v>소 계</v>
          </cell>
          <cell r="I1184">
            <v>110069</v>
          </cell>
          <cell r="J1184">
            <v>33377</v>
          </cell>
          <cell r="K1184">
            <v>384</v>
          </cell>
          <cell r="L1184">
            <v>143830</v>
          </cell>
        </row>
        <row r="1186">
          <cell r="A1186" t="str">
            <v>UAI54212</v>
          </cell>
          <cell r="B1186" t="str">
            <v>10X22/SD-2</v>
          </cell>
          <cell r="C1186" t="str">
            <v>(비상계단-복도,착색아연도, 도어클로우저)</v>
          </cell>
          <cell r="L1186">
            <v>144229</v>
          </cell>
        </row>
        <row r="1187">
          <cell r="A1187" t="str">
            <v>MAG50161</v>
          </cell>
          <cell r="B1187" t="str">
            <v>철제문틀(방청1회,납품도)</v>
          </cell>
          <cell r="C1187" t="str">
            <v>100X45X1.6</v>
          </cell>
          <cell r="D1187" t="str">
            <v>m</v>
          </cell>
          <cell r="E1187">
            <v>5.44</v>
          </cell>
          <cell r="F1187">
            <v>5208</v>
          </cell>
          <cell r="G1187">
            <v>0</v>
          </cell>
          <cell r="H1187">
            <v>0</v>
          </cell>
          <cell r="I1187">
            <v>28331.5</v>
          </cell>
          <cell r="J1187">
            <v>0</v>
          </cell>
          <cell r="K1187">
            <v>0</v>
          </cell>
        </row>
        <row r="1188">
          <cell r="A1188" t="str">
            <v>MAG50171</v>
          </cell>
          <cell r="B1188" t="str">
            <v>착색아연도강판도아(납품도)</v>
          </cell>
          <cell r="C1188" t="str">
            <v>T=0.6(피벗힌지포함,후레임제외)</v>
          </cell>
          <cell r="D1188" t="str">
            <v>m2</v>
          </cell>
          <cell r="E1188">
            <v>2.2027000000000001</v>
          </cell>
          <cell r="F1188">
            <v>24850</v>
          </cell>
          <cell r="G1188">
            <v>0</v>
          </cell>
          <cell r="H1188">
            <v>0</v>
          </cell>
          <cell r="I1188">
            <v>54737</v>
          </cell>
          <cell r="J1188">
            <v>0</v>
          </cell>
          <cell r="K1188">
            <v>0</v>
          </cell>
        </row>
        <row r="1189">
          <cell r="A1189" t="str">
            <v>MAG50181</v>
          </cell>
          <cell r="B1189" t="str">
            <v>스텐레스밑틀</v>
          </cell>
          <cell r="C1189" t="str">
            <v>100X45X1.0 철제창호 밑틀용</v>
          </cell>
          <cell r="D1189" t="str">
            <v>m</v>
          </cell>
          <cell r="E1189">
            <v>0.99</v>
          </cell>
          <cell r="F1189">
            <v>10510</v>
          </cell>
          <cell r="G1189">
            <v>0</v>
          </cell>
          <cell r="H1189">
            <v>0</v>
          </cell>
          <cell r="I1189">
            <v>10404.9</v>
          </cell>
          <cell r="J1189">
            <v>0</v>
          </cell>
          <cell r="K1189">
            <v>0</v>
          </cell>
        </row>
        <row r="1190">
          <cell r="A1190" t="str">
            <v>MAH70015</v>
          </cell>
          <cell r="B1190" t="str">
            <v>도아로크(스텐)</v>
          </cell>
          <cell r="C1190" t="str">
            <v>통로용(록없음)</v>
          </cell>
          <cell r="D1190" t="str">
            <v>조</v>
          </cell>
          <cell r="E1190">
            <v>1</v>
          </cell>
          <cell r="F1190">
            <v>4100</v>
          </cell>
          <cell r="G1190">
            <v>0</v>
          </cell>
          <cell r="H1190">
            <v>0</v>
          </cell>
          <cell r="I1190">
            <v>4100</v>
          </cell>
          <cell r="J1190">
            <v>0</v>
          </cell>
          <cell r="K1190">
            <v>0</v>
          </cell>
        </row>
        <row r="1191">
          <cell r="A1191" t="str">
            <v>UAI50001</v>
          </cell>
          <cell r="B1191" t="str">
            <v>철제여닫이문설치</v>
          </cell>
          <cell r="C1191" t="str">
            <v>(외여닫이)</v>
          </cell>
          <cell r="D1191" t="str">
            <v>개소</v>
          </cell>
          <cell r="E1191">
            <v>1</v>
          </cell>
          <cell r="F1191">
            <v>0</v>
          </cell>
          <cell r="G1191">
            <v>21125</v>
          </cell>
          <cell r="H1191">
            <v>0</v>
          </cell>
          <cell r="I1191">
            <v>0</v>
          </cell>
          <cell r="J1191">
            <v>21125</v>
          </cell>
          <cell r="K1191">
            <v>0</v>
          </cell>
        </row>
        <row r="1192">
          <cell r="A1192" t="str">
            <v>UAI70018</v>
          </cell>
          <cell r="B1192" t="str">
            <v>도아첵크달기</v>
          </cell>
          <cell r="C1192" t="str">
            <v>(3호)</v>
          </cell>
          <cell r="D1192" t="str">
            <v>개소</v>
          </cell>
          <cell r="E1192">
            <v>1</v>
          </cell>
          <cell r="F1192">
            <v>20000</v>
          </cell>
          <cell r="G1192">
            <v>7062</v>
          </cell>
          <cell r="H1192">
            <v>211</v>
          </cell>
          <cell r="I1192">
            <v>20000</v>
          </cell>
          <cell r="J1192">
            <v>7062</v>
          </cell>
          <cell r="K1192">
            <v>211</v>
          </cell>
        </row>
        <row r="1193">
          <cell r="B1193" t="str">
            <v>소 계</v>
          </cell>
          <cell r="I1193">
            <v>117573</v>
          </cell>
          <cell r="J1193">
            <v>28187</v>
          </cell>
          <cell r="K1193">
            <v>211</v>
          </cell>
          <cell r="L1193">
            <v>145971</v>
          </cell>
        </row>
        <row r="1195">
          <cell r="A1195" t="str">
            <v>UAI54214</v>
          </cell>
          <cell r="B1195" t="str">
            <v>18X22/SD-F1</v>
          </cell>
          <cell r="C1195" t="str">
            <v>(착색아연도, 방화용도어클로우저)</v>
          </cell>
          <cell r="L1195">
            <v>283344</v>
          </cell>
        </row>
        <row r="1196">
          <cell r="A1196" t="str">
            <v>MAG50161</v>
          </cell>
          <cell r="B1196" t="str">
            <v>철제문틀(방청1회,납품도)</v>
          </cell>
          <cell r="C1196" t="str">
            <v>100X45X1.6</v>
          </cell>
          <cell r="D1196" t="str">
            <v>m</v>
          </cell>
          <cell r="E1196">
            <v>6.24</v>
          </cell>
          <cell r="F1196">
            <v>5208</v>
          </cell>
          <cell r="G1196">
            <v>0</v>
          </cell>
          <cell r="H1196">
            <v>0</v>
          </cell>
          <cell r="I1196">
            <v>32497.9</v>
          </cell>
          <cell r="J1196">
            <v>0</v>
          </cell>
          <cell r="K1196">
            <v>0</v>
          </cell>
        </row>
        <row r="1197">
          <cell r="A1197" t="str">
            <v>MAG50171</v>
          </cell>
          <cell r="B1197" t="str">
            <v>착색아연도강판도아(납품도)</v>
          </cell>
          <cell r="C1197" t="str">
            <v>T=0.6(피벗힌지포함,후레임제외)</v>
          </cell>
          <cell r="D1197" t="str">
            <v>m2</v>
          </cell>
          <cell r="E1197">
            <v>3.9826999999999999</v>
          </cell>
          <cell r="F1197">
            <v>24850</v>
          </cell>
          <cell r="G1197">
            <v>0</v>
          </cell>
          <cell r="H1197">
            <v>0</v>
          </cell>
          <cell r="I1197">
            <v>98970</v>
          </cell>
          <cell r="J1197">
            <v>0</v>
          </cell>
          <cell r="K1197">
            <v>0</v>
          </cell>
        </row>
        <row r="1198">
          <cell r="A1198" t="str">
            <v>UAS14032</v>
          </cell>
          <cell r="B1198" t="str">
            <v>스텐레스재료분리대</v>
          </cell>
          <cell r="C1198" t="str">
            <v>(44X30X1.5)</v>
          </cell>
          <cell r="D1198" t="str">
            <v>m</v>
          </cell>
          <cell r="E1198">
            <v>1.79</v>
          </cell>
          <cell r="F1198">
            <v>5300</v>
          </cell>
          <cell r="G1198">
            <v>8680</v>
          </cell>
          <cell r="H1198">
            <v>290</v>
          </cell>
          <cell r="I1198">
            <v>9487</v>
          </cell>
          <cell r="J1198">
            <v>15537.2</v>
          </cell>
          <cell r="K1198">
            <v>519.1</v>
          </cell>
        </row>
        <row r="1199">
          <cell r="A1199" t="str">
            <v>MAH70015</v>
          </cell>
          <cell r="B1199" t="str">
            <v>도아로크(스텐)</v>
          </cell>
          <cell r="C1199" t="str">
            <v>통로용(록없음)</v>
          </cell>
          <cell r="D1199" t="str">
            <v>조</v>
          </cell>
          <cell r="E1199">
            <v>1</v>
          </cell>
          <cell r="F1199">
            <v>4100</v>
          </cell>
          <cell r="G1199">
            <v>0</v>
          </cell>
          <cell r="H1199">
            <v>0</v>
          </cell>
          <cell r="I1199">
            <v>4100</v>
          </cell>
          <cell r="J1199">
            <v>0</v>
          </cell>
          <cell r="K1199">
            <v>0</v>
          </cell>
        </row>
        <row r="1200">
          <cell r="A1200" t="str">
            <v>UAI50002</v>
          </cell>
          <cell r="B1200" t="str">
            <v>철제여닫이문설치</v>
          </cell>
          <cell r="C1200" t="str">
            <v>(양여닫이)</v>
          </cell>
          <cell r="D1200" t="str">
            <v>개소</v>
          </cell>
          <cell r="E1200">
            <v>1</v>
          </cell>
          <cell r="F1200">
            <v>0</v>
          </cell>
          <cell r="G1200">
            <v>31688</v>
          </cell>
          <cell r="H1200">
            <v>0</v>
          </cell>
          <cell r="I1200">
            <v>0</v>
          </cell>
          <cell r="J1200">
            <v>31688</v>
          </cell>
          <cell r="K1200">
            <v>0</v>
          </cell>
        </row>
        <row r="1201">
          <cell r="A1201" t="str">
            <v>UAI70021</v>
          </cell>
          <cell r="B1201" t="str">
            <v>도어체크달기</v>
          </cell>
          <cell r="C1201" t="str">
            <v>(방화문용, 3호)</v>
          </cell>
          <cell r="D1201" t="str">
            <v>개소</v>
          </cell>
          <cell r="E1201">
            <v>2</v>
          </cell>
          <cell r="F1201">
            <v>38000</v>
          </cell>
          <cell r="G1201">
            <v>7062</v>
          </cell>
          <cell r="H1201">
            <v>211</v>
          </cell>
          <cell r="I1201">
            <v>76000</v>
          </cell>
          <cell r="J1201">
            <v>14124</v>
          </cell>
          <cell r="K1201">
            <v>422</v>
          </cell>
        </row>
        <row r="1202">
          <cell r="B1202" t="str">
            <v>소 계</v>
          </cell>
          <cell r="I1202">
            <v>221054</v>
          </cell>
          <cell r="J1202">
            <v>61349</v>
          </cell>
          <cell r="K1202">
            <v>941</v>
          </cell>
          <cell r="L1202">
            <v>283344</v>
          </cell>
        </row>
        <row r="1204">
          <cell r="A1204" t="str">
            <v>UAI56101</v>
          </cell>
          <cell r="B1204" t="str">
            <v>26X23.5/SD</v>
          </cell>
          <cell r="C1204" t="str">
            <v>(계단실,밑틀없음,착색아연도,암레스체크)</v>
          </cell>
          <cell r="L1204">
            <v>102773</v>
          </cell>
        </row>
        <row r="1205">
          <cell r="A1205" t="str">
            <v>MAH70061</v>
          </cell>
          <cell r="B1205" t="str">
            <v>도아로크(레버형)</v>
          </cell>
          <cell r="C1205" t="str">
            <v>현관용(고급문양)</v>
          </cell>
          <cell r="D1205" t="str">
            <v>조</v>
          </cell>
          <cell r="E1205">
            <v>1</v>
          </cell>
          <cell r="F1205">
            <v>22000</v>
          </cell>
          <cell r="G1205">
            <v>0</v>
          </cell>
          <cell r="H1205">
            <v>0</v>
          </cell>
          <cell r="I1205">
            <v>22000</v>
          </cell>
          <cell r="J1205">
            <v>0</v>
          </cell>
          <cell r="K1205">
            <v>0</v>
          </cell>
        </row>
        <row r="1206">
          <cell r="A1206" t="str">
            <v>MAH70757</v>
          </cell>
          <cell r="B1206" t="str">
            <v>도아스톱</v>
          </cell>
          <cell r="C1206" t="str">
            <v>아연다이케스팅 말굽형</v>
          </cell>
          <cell r="D1206" t="str">
            <v>개</v>
          </cell>
          <cell r="E1206">
            <v>1</v>
          </cell>
          <cell r="F1206">
            <v>900</v>
          </cell>
          <cell r="G1206">
            <v>0</v>
          </cell>
          <cell r="H1206">
            <v>0</v>
          </cell>
          <cell r="I1206">
            <v>900</v>
          </cell>
          <cell r="J1206">
            <v>0</v>
          </cell>
          <cell r="K1206">
            <v>0</v>
          </cell>
        </row>
        <row r="1207">
          <cell r="A1207" t="str">
            <v>LGA00011</v>
          </cell>
          <cell r="B1207" t="str">
            <v>샷시공</v>
          </cell>
          <cell r="C1207">
            <v>0</v>
          </cell>
          <cell r="D1207" t="str">
            <v>인</v>
          </cell>
          <cell r="E1207">
            <v>0.315</v>
          </cell>
          <cell r="F1207">
            <v>0</v>
          </cell>
          <cell r="G1207">
            <v>81639</v>
          </cell>
          <cell r="H1207">
            <v>0</v>
          </cell>
          <cell r="I1207">
            <v>0</v>
          </cell>
          <cell r="J1207">
            <v>25716.2</v>
          </cell>
          <cell r="K1207">
            <v>0</v>
          </cell>
        </row>
        <row r="1208">
          <cell r="A1208" t="str">
            <v>LGA00084</v>
          </cell>
          <cell r="B1208" t="str">
            <v>보통인부</v>
          </cell>
          <cell r="C1208">
            <v>0</v>
          </cell>
          <cell r="D1208" t="str">
            <v>인</v>
          </cell>
          <cell r="E1208">
            <v>0.1125</v>
          </cell>
          <cell r="F1208">
            <v>0</v>
          </cell>
          <cell r="G1208">
            <v>53090</v>
          </cell>
          <cell r="H1208">
            <v>0</v>
          </cell>
          <cell r="I1208">
            <v>0</v>
          </cell>
          <cell r="J1208">
            <v>5972.6</v>
          </cell>
          <cell r="K1208">
            <v>0</v>
          </cell>
        </row>
        <row r="1209">
          <cell r="A1209" t="str">
            <v>MAH70812</v>
          </cell>
          <cell r="B1209" t="str">
            <v>비디오폰배선연결철물</v>
          </cell>
          <cell r="C1209" t="str">
            <v>커넥터,커넥터 부착함</v>
          </cell>
          <cell r="D1209" t="str">
            <v>개소</v>
          </cell>
          <cell r="E1209">
            <v>1</v>
          </cell>
          <cell r="F1209">
            <v>19500</v>
          </cell>
          <cell r="G1209">
            <v>0</v>
          </cell>
          <cell r="H1209">
            <v>0</v>
          </cell>
          <cell r="I1209">
            <v>19500</v>
          </cell>
          <cell r="J1209">
            <v>0</v>
          </cell>
          <cell r="K1209">
            <v>0</v>
          </cell>
        </row>
        <row r="1210">
          <cell r="A1210" t="str">
            <v>MAZ20045</v>
          </cell>
          <cell r="B1210" t="str">
            <v>세대표찰(쪽문설치형,시공비포함)</v>
          </cell>
          <cell r="C1210" t="str">
            <v>아크릴위 투명아크릴고정140X181</v>
          </cell>
          <cell r="D1210" t="str">
            <v>개</v>
          </cell>
          <cell r="E1210">
            <v>1</v>
          </cell>
          <cell r="F1210">
            <v>2800</v>
          </cell>
          <cell r="G1210">
            <v>0</v>
          </cell>
          <cell r="H1210">
            <v>0</v>
          </cell>
          <cell r="I1210">
            <v>2800</v>
          </cell>
          <cell r="J1210">
            <v>0</v>
          </cell>
          <cell r="K1210">
            <v>0</v>
          </cell>
        </row>
        <row r="1211">
          <cell r="A1211" t="str">
            <v>UAI70019</v>
          </cell>
          <cell r="B1211" t="str">
            <v>암레스도아클로져설치</v>
          </cell>
          <cell r="C1211" t="str">
            <v>(피벗힌지 부착식,외경40mm)</v>
          </cell>
          <cell r="D1211" t="str">
            <v>개소</v>
          </cell>
          <cell r="E1211">
            <v>1</v>
          </cell>
          <cell r="F1211">
            <v>20000</v>
          </cell>
          <cell r="G1211">
            <v>648</v>
          </cell>
          <cell r="H1211">
            <v>0</v>
          </cell>
          <cell r="I1211">
            <v>20000</v>
          </cell>
          <cell r="J1211">
            <v>648</v>
          </cell>
          <cell r="K1211">
            <v>0</v>
          </cell>
        </row>
        <row r="1212">
          <cell r="A1212" t="str">
            <v>UAI80010</v>
          </cell>
          <cell r="B1212" t="str">
            <v>문틀및창틀보양</v>
          </cell>
          <cell r="C1212" t="str">
            <v>(문틀폭 130MM이하)</v>
          </cell>
          <cell r="D1212" t="str">
            <v>m</v>
          </cell>
          <cell r="E1212">
            <v>3.1230000000000002</v>
          </cell>
          <cell r="F1212">
            <v>85</v>
          </cell>
          <cell r="G1212">
            <v>1592</v>
          </cell>
          <cell r="H1212">
            <v>0</v>
          </cell>
          <cell r="I1212">
            <v>265.39999999999998</v>
          </cell>
          <cell r="J1212">
            <v>4971.8</v>
          </cell>
          <cell r="K1212">
            <v>0</v>
          </cell>
        </row>
        <row r="1213">
          <cell r="B1213" t="str">
            <v>소 계</v>
          </cell>
          <cell r="I1213">
            <v>65465</v>
          </cell>
          <cell r="J1213">
            <v>37308</v>
          </cell>
          <cell r="K1213">
            <v>0</v>
          </cell>
          <cell r="L1213">
            <v>102773</v>
          </cell>
        </row>
        <row r="1215">
          <cell r="A1215" t="str">
            <v>UAI56102</v>
          </cell>
          <cell r="B1215" t="str">
            <v>26X24.5/SD</v>
          </cell>
          <cell r="C1215" t="str">
            <v>(계단실,밑틀없음,착색아연도,암레스체크)</v>
          </cell>
          <cell r="L1215">
            <v>272282</v>
          </cell>
        </row>
        <row r="1216">
          <cell r="A1216" t="str">
            <v>MAG50161</v>
          </cell>
          <cell r="B1216" t="str">
            <v>철제문틀(방청1회,납품도)</v>
          </cell>
          <cell r="C1216" t="str">
            <v>100X45X1.6</v>
          </cell>
          <cell r="D1216" t="str">
            <v>m</v>
          </cell>
          <cell r="E1216">
            <v>7.45</v>
          </cell>
          <cell r="F1216">
            <v>5208</v>
          </cell>
          <cell r="G1216">
            <v>0</v>
          </cell>
          <cell r="H1216">
            <v>0</v>
          </cell>
          <cell r="I1216">
            <v>38799.599999999999</v>
          </cell>
          <cell r="J1216">
            <v>0</v>
          </cell>
          <cell r="K1216">
            <v>0</v>
          </cell>
        </row>
        <row r="1217">
          <cell r="A1217" t="str">
            <v>MAG50171</v>
          </cell>
          <cell r="B1217" t="str">
            <v>착색아연도강판도아(납품도)</v>
          </cell>
          <cell r="C1217" t="str">
            <v>T=0.6(피벗힌지포함,후레임제외)</v>
          </cell>
          <cell r="D1217" t="str">
            <v>m2</v>
          </cell>
          <cell r="E1217">
            <v>6.2937000000000003</v>
          </cell>
          <cell r="F1217">
            <v>24850</v>
          </cell>
          <cell r="G1217">
            <v>0</v>
          </cell>
          <cell r="H1217">
            <v>0</v>
          </cell>
          <cell r="I1217">
            <v>156398.39999999999</v>
          </cell>
          <cell r="J1217">
            <v>0</v>
          </cell>
          <cell r="K1217">
            <v>0</v>
          </cell>
        </row>
        <row r="1218">
          <cell r="A1218" t="str">
            <v>MAH70015</v>
          </cell>
          <cell r="B1218" t="str">
            <v>도아로크(스텐)</v>
          </cell>
          <cell r="C1218" t="str">
            <v>통로용(록없음)</v>
          </cell>
          <cell r="D1218" t="str">
            <v>조</v>
          </cell>
          <cell r="E1218">
            <v>1</v>
          </cell>
          <cell r="F1218">
            <v>4100</v>
          </cell>
          <cell r="G1218">
            <v>0</v>
          </cell>
          <cell r="H1218">
            <v>0</v>
          </cell>
          <cell r="I1218">
            <v>4100</v>
          </cell>
          <cell r="J1218">
            <v>0</v>
          </cell>
          <cell r="K1218">
            <v>0</v>
          </cell>
        </row>
        <row r="1219">
          <cell r="A1219" t="str">
            <v>UAI50002</v>
          </cell>
          <cell r="B1219" t="str">
            <v>철제여닫이문설치</v>
          </cell>
          <cell r="C1219" t="str">
            <v>(양여닫이)</v>
          </cell>
          <cell r="D1219" t="str">
            <v>개소</v>
          </cell>
          <cell r="E1219">
            <v>1</v>
          </cell>
          <cell r="F1219">
            <v>0</v>
          </cell>
          <cell r="G1219">
            <v>31688</v>
          </cell>
          <cell r="H1219">
            <v>0</v>
          </cell>
          <cell r="I1219">
            <v>0</v>
          </cell>
          <cell r="J1219">
            <v>31688</v>
          </cell>
          <cell r="K1219">
            <v>0</v>
          </cell>
        </row>
        <row r="1220">
          <cell r="A1220" t="str">
            <v>UAI70019</v>
          </cell>
          <cell r="B1220" t="str">
            <v>암레스도아클로져설치</v>
          </cell>
          <cell r="C1220" t="str">
            <v>(피벗힌지 부착식,외경40mm)</v>
          </cell>
          <cell r="D1220" t="str">
            <v>개소</v>
          </cell>
          <cell r="E1220">
            <v>2</v>
          </cell>
          <cell r="F1220">
            <v>20000</v>
          </cell>
          <cell r="G1220">
            <v>648</v>
          </cell>
          <cell r="H1220">
            <v>0</v>
          </cell>
          <cell r="I1220">
            <v>40000</v>
          </cell>
          <cell r="J1220">
            <v>1296</v>
          </cell>
          <cell r="K1220">
            <v>0</v>
          </cell>
        </row>
        <row r="1221">
          <cell r="B1221" t="str">
            <v>소 계</v>
          </cell>
          <cell r="I1221">
            <v>239298</v>
          </cell>
          <cell r="J1221">
            <v>32984</v>
          </cell>
          <cell r="K1221">
            <v>0</v>
          </cell>
          <cell r="L1221">
            <v>272282</v>
          </cell>
        </row>
        <row r="1223">
          <cell r="A1223" t="str">
            <v>UAI56103</v>
          </cell>
          <cell r="B1223" t="str">
            <v>18X22/SD</v>
          </cell>
          <cell r="C1223" t="str">
            <v>(계단실,밑틀없음,착색아연도,암레스체크)</v>
          </cell>
          <cell r="L1223">
            <v>208551</v>
          </cell>
        </row>
        <row r="1224">
          <cell r="A1224" t="str">
            <v>MAG50161</v>
          </cell>
          <cell r="B1224" t="str">
            <v>철제문틀(방청1회,납품도)</v>
          </cell>
          <cell r="C1224" t="str">
            <v>100X45X1.6</v>
          </cell>
          <cell r="D1224" t="str">
            <v>m</v>
          </cell>
          <cell r="E1224">
            <v>6.24</v>
          </cell>
          <cell r="F1224">
            <v>5208</v>
          </cell>
          <cell r="G1224">
            <v>0</v>
          </cell>
          <cell r="H1224">
            <v>0</v>
          </cell>
          <cell r="I1224">
            <v>32497.9</v>
          </cell>
          <cell r="J1224">
            <v>0</v>
          </cell>
          <cell r="K1224">
            <v>0</v>
          </cell>
        </row>
        <row r="1225">
          <cell r="A1225" t="str">
            <v>MAG50171</v>
          </cell>
          <cell r="B1225" t="str">
            <v>착색아연도강판도아(납품도)</v>
          </cell>
          <cell r="C1225" t="str">
            <v>T=0.6(피벗힌지포함,후레임제외)</v>
          </cell>
          <cell r="D1225" t="str">
            <v>m2</v>
          </cell>
          <cell r="E1225">
            <v>3.9826999999999999</v>
          </cell>
          <cell r="F1225">
            <v>24850</v>
          </cell>
          <cell r="G1225">
            <v>0</v>
          </cell>
          <cell r="H1225">
            <v>0</v>
          </cell>
          <cell r="I1225">
            <v>98970</v>
          </cell>
          <cell r="J1225">
            <v>0</v>
          </cell>
          <cell r="K1225">
            <v>0</v>
          </cell>
        </row>
        <row r="1226">
          <cell r="A1226" t="str">
            <v>MAH70015</v>
          </cell>
          <cell r="B1226" t="str">
            <v>도아로크(스텐)</v>
          </cell>
          <cell r="C1226" t="str">
            <v>통로용(록없음)</v>
          </cell>
          <cell r="D1226" t="str">
            <v>조</v>
          </cell>
          <cell r="E1226">
            <v>1</v>
          </cell>
          <cell r="F1226">
            <v>4100</v>
          </cell>
          <cell r="G1226">
            <v>0</v>
          </cell>
          <cell r="H1226">
            <v>0</v>
          </cell>
          <cell r="I1226">
            <v>4100</v>
          </cell>
          <cell r="J1226">
            <v>0</v>
          </cell>
          <cell r="K1226">
            <v>0</v>
          </cell>
        </row>
        <row r="1227">
          <cell r="A1227" t="str">
            <v>UAI50002</v>
          </cell>
          <cell r="B1227" t="str">
            <v>철제여닫이문설치</v>
          </cell>
          <cell r="C1227" t="str">
            <v>(양여닫이)</v>
          </cell>
          <cell r="D1227" t="str">
            <v>개소</v>
          </cell>
          <cell r="E1227">
            <v>1</v>
          </cell>
          <cell r="F1227">
            <v>0</v>
          </cell>
          <cell r="G1227">
            <v>31688</v>
          </cell>
          <cell r="H1227">
            <v>0</v>
          </cell>
          <cell r="I1227">
            <v>0</v>
          </cell>
          <cell r="J1227">
            <v>31688</v>
          </cell>
          <cell r="K1227">
            <v>0</v>
          </cell>
        </row>
        <row r="1228">
          <cell r="A1228" t="str">
            <v>UAI70019</v>
          </cell>
          <cell r="B1228" t="str">
            <v>암레스도아클로져설치</v>
          </cell>
          <cell r="C1228" t="str">
            <v>(피벗힌지 부착식,외경40mm)</v>
          </cell>
          <cell r="D1228" t="str">
            <v>개소</v>
          </cell>
          <cell r="E1228">
            <v>2</v>
          </cell>
          <cell r="F1228">
            <v>20000</v>
          </cell>
          <cell r="G1228">
            <v>648</v>
          </cell>
          <cell r="H1228">
            <v>0</v>
          </cell>
          <cell r="I1228">
            <v>40000</v>
          </cell>
          <cell r="J1228">
            <v>1296</v>
          </cell>
          <cell r="K1228">
            <v>0</v>
          </cell>
        </row>
        <row r="1229">
          <cell r="B1229" t="str">
            <v>소 계</v>
          </cell>
          <cell r="I1229">
            <v>175567</v>
          </cell>
          <cell r="J1229">
            <v>32984</v>
          </cell>
          <cell r="K1229">
            <v>0</v>
          </cell>
          <cell r="L1229">
            <v>208551</v>
          </cell>
        </row>
        <row r="1231">
          <cell r="A1231" t="str">
            <v>UAI56104</v>
          </cell>
          <cell r="B1231" t="str">
            <v>18X21/SD</v>
          </cell>
          <cell r="C1231" t="str">
            <v>(계단실,밑틀없음,착색아연도,암레스체크)</v>
          </cell>
          <cell r="L1231">
            <v>203062</v>
          </cell>
        </row>
        <row r="1232">
          <cell r="A1232" t="str">
            <v>MAG50161</v>
          </cell>
          <cell r="B1232" t="str">
            <v>철제문틀(방청1회,납품도)</v>
          </cell>
          <cell r="C1232" t="str">
            <v>100X45X1.6</v>
          </cell>
          <cell r="D1232" t="str">
            <v>m</v>
          </cell>
          <cell r="E1232">
            <v>6.04</v>
          </cell>
          <cell r="F1232">
            <v>5208</v>
          </cell>
          <cell r="G1232">
            <v>0</v>
          </cell>
          <cell r="H1232">
            <v>0</v>
          </cell>
          <cell r="I1232">
            <v>31456.3</v>
          </cell>
          <cell r="J1232">
            <v>0</v>
          </cell>
          <cell r="K1232">
            <v>0</v>
          </cell>
        </row>
        <row r="1233">
          <cell r="A1233" t="str">
            <v>MAG50171</v>
          </cell>
          <cell r="B1233" t="str">
            <v>착색아연도강판도아(납품도)</v>
          </cell>
          <cell r="C1233" t="str">
            <v>T=0.6(피벗힌지포함,후레임제외)</v>
          </cell>
          <cell r="D1233" t="str">
            <v>m2</v>
          </cell>
          <cell r="E1233">
            <v>3.8037000000000001</v>
          </cell>
          <cell r="F1233">
            <v>24850</v>
          </cell>
          <cell r="G1233">
            <v>0</v>
          </cell>
          <cell r="H1233">
            <v>0</v>
          </cell>
          <cell r="I1233">
            <v>94521.9</v>
          </cell>
          <cell r="J1233">
            <v>0</v>
          </cell>
          <cell r="K1233">
            <v>0</v>
          </cell>
        </row>
        <row r="1234">
          <cell r="A1234" t="str">
            <v>MAH70015</v>
          </cell>
          <cell r="B1234" t="str">
            <v>도아로크(스텐)</v>
          </cell>
          <cell r="C1234" t="str">
            <v>통로용(록없음)</v>
          </cell>
          <cell r="D1234" t="str">
            <v>조</v>
          </cell>
          <cell r="E1234">
            <v>1</v>
          </cell>
          <cell r="F1234">
            <v>4100</v>
          </cell>
          <cell r="G1234">
            <v>0</v>
          </cell>
          <cell r="H1234">
            <v>0</v>
          </cell>
          <cell r="I1234">
            <v>4100</v>
          </cell>
          <cell r="J1234">
            <v>0</v>
          </cell>
          <cell r="K1234">
            <v>0</v>
          </cell>
        </row>
        <row r="1235">
          <cell r="A1235" t="str">
            <v>UAI50002</v>
          </cell>
          <cell r="B1235" t="str">
            <v>철제여닫이문설치</v>
          </cell>
          <cell r="C1235" t="str">
            <v>(양여닫이)</v>
          </cell>
          <cell r="D1235" t="str">
            <v>개소</v>
          </cell>
          <cell r="E1235">
            <v>1</v>
          </cell>
          <cell r="F1235">
            <v>0</v>
          </cell>
          <cell r="G1235">
            <v>31688</v>
          </cell>
          <cell r="H1235">
            <v>0</v>
          </cell>
          <cell r="I1235">
            <v>0</v>
          </cell>
          <cell r="J1235">
            <v>31688</v>
          </cell>
          <cell r="K1235">
            <v>0</v>
          </cell>
        </row>
        <row r="1236">
          <cell r="A1236" t="str">
            <v>UAI70019</v>
          </cell>
          <cell r="B1236" t="str">
            <v>암레스도아클로져설치</v>
          </cell>
          <cell r="C1236" t="str">
            <v>(피벗힌지 부착식,외경40mm)</v>
          </cell>
          <cell r="D1236" t="str">
            <v>개소</v>
          </cell>
          <cell r="E1236">
            <v>2</v>
          </cell>
          <cell r="F1236">
            <v>20000</v>
          </cell>
          <cell r="G1236">
            <v>648</v>
          </cell>
          <cell r="H1236">
            <v>0</v>
          </cell>
          <cell r="I1236">
            <v>40000</v>
          </cell>
          <cell r="J1236">
            <v>1296</v>
          </cell>
          <cell r="K1236">
            <v>0</v>
          </cell>
        </row>
        <row r="1237">
          <cell r="B1237" t="str">
            <v>소 계</v>
          </cell>
          <cell r="I1237">
            <v>170078</v>
          </cell>
          <cell r="J1237">
            <v>32984</v>
          </cell>
          <cell r="K1237">
            <v>0</v>
          </cell>
          <cell r="L1237">
            <v>203062</v>
          </cell>
        </row>
        <row r="1239">
          <cell r="A1239" t="str">
            <v>UAI56105</v>
          </cell>
          <cell r="B1239" t="str">
            <v>26X23/SD</v>
          </cell>
          <cell r="C1239" t="str">
            <v>(계단실,밑틀없음,착색아연도,암레스체크)</v>
          </cell>
          <cell r="L1239">
            <v>261065</v>
          </cell>
        </row>
        <row r="1240">
          <cell r="A1240" t="str">
            <v>MAG50161</v>
          </cell>
          <cell r="B1240" t="str">
            <v>철제문틀(방청1회,납품도)</v>
          </cell>
          <cell r="C1240" t="str">
            <v>100X45X1.6</v>
          </cell>
          <cell r="D1240" t="str">
            <v>m</v>
          </cell>
          <cell r="E1240">
            <v>7.15</v>
          </cell>
          <cell r="F1240">
            <v>5208</v>
          </cell>
          <cell r="G1240">
            <v>0</v>
          </cell>
          <cell r="H1240">
            <v>0</v>
          </cell>
          <cell r="I1240">
            <v>37237.199999999997</v>
          </cell>
          <cell r="J1240">
            <v>0</v>
          </cell>
          <cell r="K1240">
            <v>0</v>
          </cell>
        </row>
        <row r="1241">
          <cell r="A1241" t="str">
            <v>MAG50171</v>
          </cell>
          <cell r="B1241" t="str">
            <v>착색아연도강판도아(납품도)</v>
          </cell>
          <cell r="C1241" t="str">
            <v>T=0.6(피벗힌지포함,후레임제외)</v>
          </cell>
          <cell r="D1241" t="str">
            <v>m2</v>
          </cell>
          <cell r="E1241">
            <v>5.9051999999999998</v>
          </cell>
          <cell r="F1241">
            <v>24850</v>
          </cell>
          <cell r="G1241">
            <v>0</v>
          </cell>
          <cell r="H1241">
            <v>0</v>
          </cell>
          <cell r="I1241">
            <v>146744.20000000001</v>
          </cell>
          <cell r="J1241">
            <v>0</v>
          </cell>
          <cell r="K1241">
            <v>0</v>
          </cell>
        </row>
        <row r="1242">
          <cell r="A1242" t="str">
            <v>MAH70015</v>
          </cell>
          <cell r="B1242" t="str">
            <v>도아로크(스텐)</v>
          </cell>
          <cell r="C1242" t="str">
            <v>통로용(록없음)</v>
          </cell>
          <cell r="D1242" t="str">
            <v>조</v>
          </cell>
          <cell r="E1242">
            <v>1</v>
          </cell>
          <cell r="F1242">
            <v>4100</v>
          </cell>
          <cell r="G1242">
            <v>0</v>
          </cell>
          <cell r="H1242">
            <v>0</v>
          </cell>
          <cell r="I1242">
            <v>4100</v>
          </cell>
          <cell r="J1242">
            <v>0</v>
          </cell>
          <cell r="K1242">
            <v>0</v>
          </cell>
        </row>
        <row r="1243">
          <cell r="A1243" t="str">
            <v>UAI50002</v>
          </cell>
          <cell r="B1243" t="str">
            <v>철제여닫이문설치</v>
          </cell>
          <cell r="C1243" t="str">
            <v>(양여닫이)</v>
          </cell>
          <cell r="D1243" t="str">
            <v>개소</v>
          </cell>
          <cell r="E1243">
            <v>1</v>
          </cell>
          <cell r="F1243">
            <v>0</v>
          </cell>
          <cell r="G1243">
            <v>31688</v>
          </cell>
          <cell r="H1243">
            <v>0</v>
          </cell>
          <cell r="I1243">
            <v>0</v>
          </cell>
          <cell r="J1243">
            <v>31688</v>
          </cell>
          <cell r="K1243">
            <v>0</v>
          </cell>
        </row>
        <row r="1244">
          <cell r="A1244" t="str">
            <v>UAI70019</v>
          </cell>
          <cell r="B1244" t="str">
            <v>암레스도아클로져설치</v>
          </cell>
          <cell r="C1244" t="str">
            <v>(피벗힌지 부착식,외경40mm)</v>
          </cell>
          <cell r="D1244" t="str">
            <v>개소</v>
          </cell>
          <cell r="E1244">
            <v>2</v>
          </cell>
          <cell r="F1244">
            <v>20000</v>
          </cell>
          <cell r="G1244">
            <v>648</v>
          </cell>
          <cell r="H1244">
            <v>0</v>
          </cell>
          <cell r="I1244">
            <v>40000</v>
          </cell>
          <cell r="J1244">
            <v>1296</v>
          </cell>
          <cell r="K1244">
            <v>0</v>
          </cell>
        </row>
        <row r="1245">
          <cell r="B1245" t="str">
            <v>소 계</v>
          </cell>
          <cell r="I1245">
            <v>228081</v>
          </cell>
          <cell r="J1245">
            <v>32984</v>
          </cell>
          <cell r="K1245">
            <v>0</v>
          </cell>
          <cell r="L1245">
            <v>261065</v>
          </cell>
        </row>
        <row r="1247">
          <cell r="A1247" t="str">
            <v>UAI56106</v>
          </cell>
          <cell r="B1247" t="str">
            <v>15X21/SD</v>
          </cell>
          <cell r="C1247" t="str">
            <v>(계단실,밑틀없음,착색아연도,암레스체크)</v>
          </cell>
          <cell r="L1247">
            <v>165009</v>
          </cell>
        </row>
        <row r="1248">
          <cell r="A1248" t="str">
            <v>MAG50161</v>
          </cell>
          <cell r="B1248" t="str">
            <v>철제문틀(방청1회,납품도)</v>
          </cell>
          <cell r="C1248" t="str">
            <v>100X45X1.6</v>
          </cell>
          <cell r="D1248" t="str">
            <v>m</v>
          </cell>
          <cell r="E1248">
            <v>5.74</v>
          </cell>
          <cell r="F1248">
            <v>5208</v>
          </cell>
          <cell r="G1248">
            <v>0</v>
          </cell>
          <cell r="H1248">
            <v>0</v>
          </cell>
          <cell r="I1248">
            <v>29893.9</v>
          </cell>
          <cell r="J1248">
            <v>0</v>
          </cell>
          <cell r="K1248">
            <v>0</v>
          </cell>
        </row>
        <row r="1249">
          <cell r="A1249" t="str">
            <v>MAG50171</v>
          </cell>
          <cell r="B1249" t="str">
            <v>착색아연도강판도아(납품도)</v>
          </cell>
          <cell r="C1249" t="str">
            <v>T=0.6(피벗힌지포함,후레임제외)</v>
          </cell>
          <cell r="D1249" t="str">
            <v>m2</v>
          </cell>
          <cell r="E1249">
            <v>3.1661999999999999</v>
          </cell>
          <cell r="F1249">
            <v>24850</v>
          </cell>
          <cell r="G1249">
            <v>0</v>
          </cell>
          <cell r="H1249">
            <v>0</v>
          </cell>
          <cell r="I1249">
            <v>78680</v>
          </cell>
          <cell r="J1249">
            <v>0</v>
          </cell>
          <cell r="K1249">
            <v>0</v>
          </cell>
        </row>
        <row r="1250">
          <cell r="A1250" t="str">
            <v>MAH70015</v>
          </cell>
          <cell r="B1250" t="str">
            <v>도아로크(스텐)</v>
          </cell>
          <cell r="C1250" t="str">
            <v>통로용(록없음)</v>
          </cell>
          <cell r="D1250" t="str">
            <v>조</v>
          </cell>
          <cell r="E1250">
            <v>1</v>
          </cell>
          <cell r="F1250">
            <v>4100</v>
          </cell>
          <cell r="G1250">
            <v>0</v>
          </cell>
          <cell r="H1250">
            <v>0</v>
          </cell>
          <cell r="I1250">
            <v>4100</v>
          </cell>
          <cell r="J1250">
            <v>0</v>
          </cell>
          <cell r="K1250">
            <v>0</v>
          </cell>
        </row>
        <row r="1251">
          <cell r="A1251" t="str">
            <v>UAI50002</v>
          </cell>
          <cell r="B1251" t="str">
            <v>철제여닫이문설치</v>
          </cell>
          <cell r="C1251" t="str">
            <v>(양여닫이)</v>
          </cell>
          <cell r="D1251" t="str">
            <v>개소</v>
          </cell>
          <cell r="E1251">
            <v>1</v>
          </cell>
          <cell r="F1251">
            <v>0</v>
          </cell>
          <cell r="G1251">
            <v>31688</v>
          </cell>
          <cell r="H1251">
            <v>0</v>
          </cell>
          <cell r="I1251">
            <v>0</v>
          </cell>
          <cell r="J1251">
            <v>31688</v>
          </cell>
          <cell r="K1251">
            <v>0</v>
          </cell>
        </row>
        <row r="1252">
          <cell r="A1252" t="str">
            <v>UAI70019</v>
          </cell>
          <cell r="B1252" t="str">
            <v>암레스도아클로져설치</v>
          </cell>
          <cell r="C1252" t="str">
            <v>(피벗힌지 부착식,외경40mm)</v>
          </cell>
          <cell r="D1252" t="str">
            <v>개소</v>
          </cell>
          <cell r="E1252">
            <v>1</v>
          </cell>
          <cell r="F1252">
            <v>20000</v>
          </cell>
          <cell r="G1252">
            <v>648</v>
          </cell>
          <cell r="H1252">
            <v>0</v>
          </cell>
          <cell r="I1252">
            <v>20000</v>
          </cell>
          <cell r="J1252">
            <v>648</v>
          </cell>
          <cell r="K1252">
            <v>0</v>
          </cell>
        </row>
        <row r="1253">
          <cell r="B1253" t="str">
            <v>소 계</v>
          </cell>
          <cell r="I1253">
            <v>132673</v>
          </cell>
          <cell r="J1253">
            <v>32336</v>
          </cell>
          <cell r="K1253">
            <v>0</v>
          </cell>
          <cell r="L1253">
            <v>165009</v>
          </cell>
        </row>
        <row r="1255">
          <cell r="A1255" t="str">
            <v>UAI56107</v>
          </cell>
          <cell r="B1255" t="str">
            <v>12X22/SD</v>
          </cell>
          <cell r="C1255" t="str">
            <v>(계단실홀,밑틀없음,착색아연도)</v>
          </cell>
          <cell r="L1255">
            <v>141041</v>
          </cell>
        </row>
        <row r="1256">
          <cell r="A1256" t="str">
            <v>MAG50161</v>
          </cell>
          <cell r="B1256" t="str">
            <v>철제문틀(방청1회,납품도)</v>
          </cell>
          <cell r="C1256" t="str">
            <v>100X45X1.6</v>
          </cell>
          <cell r="D1256" t="str">
            <v>m</v>
          </cell>
          <cell r="E1256">
            <v>5.64</v>
          </cell>
          <cell r="F1256">
            <v>5208</v>
          </cell>
          <cell r="G1256">
            <v>0</v>
          </cell>
          <cell r="H1256">
            <v>0</v>
          </cell>
          <cell r="I1256">
            <v>29373.1</v>
          </cell>
          <cell r="J1256">
            <v>0</v>
          </cell>
          <cell r="K1256">
            <v>0</v>
          </cell>
        </row>
        <row r="1257">
          <cell r="A1257" t="str">
            <v>MAG50171</v>
          </cell>
          <cell r="B1257" t="str">
            <v>착색아연도강판도아(납품도)</v>
          </cell>
          <cell r="C1257" t="str">
            <v>T=0.6(피벗힌지포함,후레임제외)</v>
          </cell>
          <cell r="D1257" t="str">
            <v>m2</v>
          </cell>
          <cell r="E1257">
            <v>2.6476999999999999</v>
          </cell>
          <cell r="F1257">
            <v>24850</v>
          </cell>
          <cell r="G1257">
            <v>0</v>
          </cell>
          <cell r="H1257">
            <v>0</v>
          </cell>
          <cell r="I1257">
            <v>65795.3</v>
          </cell>
          <cell r="J1257">
            <v>0</v>
          </cell>
          <cell r="K1257">
            <v>0</v>
          </cell>
        </row>
        <row r="1258">
          <cell r="A1258" t="str">
            <v>MAH70015</v>
          </cell>
          <cell r="B1258" t="str">
            <v>도아로크(스텐)</v>
          </cell>
          <cell r="C1258" t="str">
            <v>통로용(록없음)</v>
          </cell>
          <cell r="D1258" t="str">
            <v>조</v>
          </cell>
          <cell r="E1258">
            <v>1</v>
          </cell>
          <cell r="F1258">
            <v>4100</v>
          </cell>
          <cell r="G1258">
            <v>0</v>
          </cell>
          <cell r="H1258">
            <v>0</v>
          </cell>
          <cell r="I1258">
            <v>4100</v>
          </cell>
          <cell r="J1258">
            <v>0</v>
          </cell>
          <cell r="K1258">
            <v>0</v>
          </cell>
        </row>
        <row r="1259">
          <cell r="A1259" t="str">
            <v>UAI50001</v>
          </cell>
          <cell r="B1259" t="str">
            <v>철제여닫이문설치</v>
          </cell>
          <cell r="C1259" t="str">
            <v>(외여닫이)</v>
          </cell>
          <cell r="D1259" t="str">
            <v>개소</v>
          </cell>
          <cell r="E1259">
            <v>1</v>
          </cell>
          <cell r="F1259">
            <v>0</v>
          </cell>
          <cell r="G1259">
            <v>21125</v>
          </cell>
          <cell r="H1259">
            <v>0</v>
          </cell>
          <cell r="I1259">
            <v>0</v>
          </cell>
          <cell r="J1259">
            <v>21125</v>
          </cell>
          <cell r="K1259">
            <v>0</v>
          </cell>
        </row>
        <row r="1260">
          <cell r="A1260" t="str">
            <v>UAI70019</v>
          </cell>
          <cell r="B1260" t="str">
            <v>암레스도아클로져설치</v>
          </cell>
          <cell r="C1260" t="str">
            <v>(피벗힌지 부착식,외경40mm)</v>
          </cell>
          <cell r="D1260" t="str">
            <v>개소</v>
          </cell>
          <cell r="E1260">
            <v>1</v>
          </cell>
          <cell r="F1260">
            <v>20000</v>
          </cell>
          <cell r="G1260">
            <v>648</v>
          </cell>
          <cell r="H1260">
            <v>0</v>
          </cell>
          <cell r="I1260">
            <v>20000</v>
          </cell>
          <cell r="J1260">
            <v>648</v>
          </cell>
          <cell r="K1260">
            <v>0</v>
          </cell>
        </row>
        <row r="1261">
          <cell r="B1261" t="str">
            <v>소 계</v>
          </cell>
          <cell r="I1261">
            <v>119268</v>
          </cell>
          <cell r="J1261">
            <v>21773</v>
          </cell>
          <cell r="K1261">
            <v>0</v>
          </cell>
          <cell r="L1261">
            <v>141041</v>
          </cell>
        </row>
        <row r="1263">
          <cell r="A1263" t="str">
            <v>UAI56108</v>
          </cell>
          <cell r="B1263" t="str">
            <v>10X22/SD</v>
          </cell>
          <cell r="C1263" t="str">
            <v>(계단실홀,밑틀없음,착색아연도)</v>
          </cell>
          <cell r="L1263">
            <v>128941</v>
          </cell>
        </row>
        <row r="1264">
          <cell r="A1264" t="str">
            <v>MAG50161</v>
          </cell>
          <cell r="B1264" t="str">
            <v>철제문틀(방청1회,납품도)</v>
          </cell>
          <cell r="C1264" t="str">
            <v>100X45X1.6</v>
          </cell>
          <cell r="D1264" t="str">
            <v>m</v>
          </cell>
          <cell r="E1264">
            <v>5.44</v>
          </cell>
          <cell r="F1264">
            <v>5208</v>
          </cell>
          <cell r="G1264">
            <v>0</v>
          </cell>
          <cell r="H1264">
            <v>0</v>
          </cell>
          <cell r="I1264">
            <v>28331.5</v>
          </cell>
          <cell r="J1264">
            <v>0</v>
          </cell>
          <cell r="K1264">
            <v>0</v>
          </cell>
        </row>
        <row r="1265">
          <cell r="A1265" t="str">
            <v>MAG50171</v>
          </cell>
          <cell r="B1265" t="str">
            <v>착색아연도강판도아(납품도)</v>
          </cell>
          <cell r="C1265" t="str">
            <v>T=0.6(피벗힌지포함,후레임제외)</v>
          </cell>
          <cell r="D1265" t="str">
            <v>m2</v>
          </cell>
          <cell r="E1265">
            <v>2.2027000000000001</v>
          </cell>
          <cell r="F1265">
            <v>24850</v>
          </cell>
          <cell r="G1265">
            <v>0</v>
          </cell>
          <cell r="H1265">
            <v>0</v>
          </cell>
          <cell r="I1265">
            <v>54737</v>
          </cell>
          <cell r="J1265">
            <v>0</v>
          </cell>
          <cell r="K1265">
            <v>0</v>
          </cell>
        </row>
        <row r="1266">
          <cell r="A1266" t="str">
            <v>MAH70015</v>
          </cell>
          <cell r="B1266" t="str">
            <v>도아로크(스텐)</v>
          </cell>
          <cell r="C1266" t="str">
            <v>통로용(록없음)</v>
          </cell>
          <cell r="D1266" t="str">
            <v>조</v>
          </cell>
          <cell r="E1266">
            <v>1</v>
          </cell>
          <cell r="F1266">
            <v>4100</v>
          </cell>
          <cell r="G1266">
            <v>0</v>
          </cell>
          <cell r="H1266">
            <v>0</v>
          </cell>
          <cell r="I1266">
            <v>4100</v>
          </cell>
          <cell r="J1266">
            <v>0</v>
          </cell>
          <cell r="K1266">
            <v>0</v>
          </cell>
        </row>
        <row r="1267">
          <cell r="A1267" t="str">
            <v>UAI50001</v>
          </cell>
          <cell r="B1267" t="str">
            <v>철제여닫이문설치</v>
          </cell>
          <cell r="C1267" t="str">
            <v>(외여닫이)</v>
          </cell>
          <cell r="D1267" t="str">
            <v>개소</v>
          </cell>
          <cell r="E1267">
            <v>1</v>
          </cell>
          <cell r="F1267">
            <v>0</v>
          </cell>
          <cell r="G1267">
            <v>21125</v>
          </cell>
          <cell r="H1267">
            <v>0</v>
          </cell>
          <cell r="I1267">
            <v>0</v>
          </cell>
          <cell r="J1267">
            <v>21125</v>
          </cell>
          <cell r="K1267">
            <v>0</v>
          </cell>
        </row>
        <row r="1268">
          <cell r="A1268" t="str">
            <v>UAI70019</v>
          </cell>
          <cell r="B1268" t="str">
            <v>암레스도아클로져설치</v>
          </cell>
          <cell r="C1268" t="str">
            <v>(피벗힌지 부착식,외경40mm)</v>
          </cell>
          <cell r="D1268" t="str">
            <v>개소</v>
          </cell>
          <cell r="E1268">
            <v>1</v>
          </cell>
          <cell r="F1268">
            <v>20000</v>
          </cell>
          <cell r="G1268">
            <v>648</v>
          </cell>
          <cell r="H1268">
            <v>0</v>
          </cell>
          <cell r="I1268">
            <v>20000</v>
          </cell>
          <cell r="J1268">
            <v>648</v>
          </cell>
          <cell r="K1268">
            <v>0</v>
          </cell>
        </row>
        <row r="1269">
          <cell r="B1269" t="str">
            <v>소 계</v>
          </cell>
          <cell r="I1269">
            <v>107168</v>
          </cell>
          <cell r="J1269">
            <v>21773</v>
          </cell>
          <cell r="K1269">
            <v>0</v>
          </cell>
          <cell r="L1269">
            <v>128941</v>
          </cell>
        </row>
        <row r="1271">
          <cell r="A1271" t="str">
            <v>UAI56109</v>
          </cell>
          <cell r="B1271" t="str">
            <v>10X21/SD</v>
          </cell>
          <cell r="C1271" t="str">
            <v>(계단실홀,밑틀없음,착색아연도)</v>
          </cell>
          <cell r="L1271">
            <v>125439</v>
          </cell>
        </row>
        <row r="1272">
          <cell r="A1272" t="str">
            <v>MAG50161</v>
          </cell>
          <cell r="B1272" t="str">
            <v>철제문틀(방청1회,납품도)</v>
          </cell>
          <cell r="C1272" t="str">
            <v>100X45X1.6</v>
          </cell>
          <cell r="D1272" t="str">
            <v>m</v>
          </cell>
          <cell r="E1272">
            <v>5.24</v>
          </cell>
          <cell r="F1272">
            <v>5208</v>
          </cell>
          <cell r="G1272">
            <v>0</v>
          </cell>
          <cell r="H1272">
            <v>0</v>
          </cell>
          <cell r="I1272">
            <v>27289.9</v>
          </cell>
          <cell r="J1272">
            <v>0</v>
          </cell>
          <cell r="K1272">
            <v>0</v>
          </cell>
        </row>
        <row r="1273">
          <cell r="A1273" t="str">
            <v>MAG50171</v>
          </cell>
          <cell r="B1273" t="str">
            <v>착색아연도강판도아(납품도)</v>
          </cell>
          <cell r="C1273" t="str">
            <v>T=0.6(피벗힌지포함,후레임제외)</v>
          </cell>
          <cell r="D1273" t="str">
            <v>m2</v>
          </cell>
          <cell r="E1273">
            <v>2.1036999999999999</v>
          </cell>
          <cell r="F1273">
            <v>24850</v>
          </cell>
          <cell r="G1273">
            <v>0</v>
          </cell>
          <cell r="H1273">
            <v>0</v>
          </cell>
          <cell r="I1273">
            <v>52276.9</v>
          </cell>
          <cell r="J1273">
            <v>0</v>
          </cell>
          <cell r="K1273">
            <v>0</v>
          </cell>
        </row>
        <row r="1274">
          <cell r="A1274" t="str">
            <v>MAH70015</v>
          </cell>
          <cell r="B1274" t="str">
            <v>도아로크(스텐)</v>
          </cell>
          <cell r="C1274" t="str">
            <v>통로용(록없음)</v>
          </cell>
          <cell r="D1274" t="str">
            <v>조</v>
          </cell>
          <cell r="E1274">
            <v>1</v>
          </cell>
          <cell r="F1274">
            <v>4100</v>
          </cell>
          <cell r="G1274">
            <v>0</v>
          </cell>
          <cell r="H1274">
            <v>0</v>
          </cell>
          <cell r="I1274">
            <v>4100</v>
          </cell>
          <cell r="J1274">
            <v>0</v>
          </cell>
          <cell r="K1274">
            <v>0</v>
          </cell>
        </row>
        <row r="1275">
          <cell r="A1275" t="str">
            <v>UAI50001</v>
          </cell>
          <cell r="B1275" t="str">
            <v>철제여닫이문설치</v>
          </cell>
          <cell r="C1275" t="str">
            <v>(외여닫이)</v>
          </cell>
          <cell r="D1275" t="str">
            <v>개소</v>
          </cell>
          <cell r="E1275">
            <v>1</v>
          </cell>
          <cell r="F1275">
            <v>0</v>
          </cell>
          <cell r="G1275">
            <v>21125</v>
          </cell>
          <cell r="H1275">
            <v>0</v>
          </cell>
          <cell r="I1275">
            <v>0</v>
          </cell>
          <cell r="J1275">
            <v>21125</v>
          </cell>
          <cell r="K1275">
            <v>0</v>
          </cell>
        </row>
        <row r="1276">
          <cell r="A1276" t="str">
            <v>UAI70019</v>
          </cell>
          <cell r="B1276" t="str">
            <v>암레스도아클로져설치</v>
          </cell>
          <cell r="C1276" t="str">
            <v>(피벗힌지 부착식,외경40mm)</v>
          </cell>
          <cell r="D1276" t="str">
            <v>개소</v>
          </cell>
          <cell r="E1276">
            <v>1</v>
          </cell>
          <cell r="F1276">
            <v>20000</v>
          </cell>
          <cell r="G1276">
            <v>648</v>
          </cell>
          <cell r="H1276">
            <v>0</v>
          </cell>
          <cell r="I1276">
            <v>20000</v>
          </cell>
          <cell r="J1276">
            <v>648</v>
          </cell>
          <cell r="K1276">
            <v>0</v>
          </cell>
        </row>
        <row r="1277">
          <cell r="B1277" t="str">
            <v>소 계</v>
          </cell>
          <cell r="I1277">
            <v>103666</v>
          </cell>
          <cell r="J1277">
            <v>21773</v>
          </cell>
          <cell r="K1277">
            <v>0</v>
          </cell>
          <cell r="L1277">
            <v>125439</v>
          </cell>
        </row>
        <row r="1279">
          <cell r="A1279" t="str">
            <v>UAI56110</v>
          </cell>
          <cell r="B1279" t="str">
            <v>10X18/SD</v>
          </cell>
          <cell r="C1279" t="str">
            <v>(계단실홀,밑틀없음,착색아연도)</v>
          </cell>
          <cell r="L1279">
            <v>114934</v>
          </cell>
        </row>
        <row r="1280">
          <cell r="A1280" t="str">
            <v>MAG50161</v>
          </cell>
          <cell r="B1280" t="str">
            <v>철제문틀(방청1회,납품도)</v>
          </cell>
          <cell r="C1280" t="str">
            <v>100X45X1.6</v>
          </cell>
          <cell r="D1280" t="str">
            <v>m</v>
          </cell>
          <cell r="E1280">
            <v>4.6399999999999997</v>
          </cell>
          <cell r="F1280">
            <v>5208</v>
          </cell>
          <cell r="G1280">
            <v>0</v>
          </cell>
          <cell r="H1280">
            <v>0</v>
          </cell>
          <cell r="I1280">
            <v>24165.1</v>
          </cell>
          <cell r="J1280">
            <v>0</v>
          </cell>
          <cell r="K1280">
            <v>0</v>
          </cell>
        </row>
        <row r="1281">
          <cell r="A1281" t="str">
            <v>MAG50171</v>
          </cell>
          <cell r="B1281" t="str">
            <v>착색아연도강판도아(납품도)</v>
          </cell>
          <cell r="C1281" t="str">
            <v>T=0.6(피벗힌지포함,후레임제외)</v>
          </cell>
          <cell r="D1281" t="str">
            <v>m2</v>
          </cell>
          <cell r="E1281">
            <v>1.8067</v>
          </cell>
          <cell r="F1281">
            <v>24850</v>
          </cell>
          <cell r="G1281">
            <v>0</v>
          </cell>
          <cell r="H1281">
            <v>0</v>
          </cell>
          <cell r="I1281">
            <v>44896.4</v>
          </cell>
          <cell r="J1281">
            <v>0</v>
          </cell>
          <cell r="K1281">
            <v>0</v>
          </cell>
        </row>
        <row r="1282">
          <cell r="A1282" t="str">
            <v>MAH70015</v>
          </cell>
          <cell r="B1282" t="str">
            <v>도아로크(스텐)</v>
          </cell>
          <cell r="C1282" t="str">
            <v>통로용(록없음)</v>
          </cell>
          <cell r="D1282" t="str">
            <v>조</v>
          </cell>
          <cell r="E1282">
            <v>1</v>
          </cell>
          <cell r="F1282">
            <v>4100</v>
          </cell>
          <cell r="G1282">
            <v>0</v>
          </cell>
          <cell r="H1282">
            <v>0</v>
          </cell>
          <cell r="I1282">
            <v>4100</v>
          </cell>
          <cell r="J1282">
            <v>0</v>
          </cell>
          <cell r="K1282">
            <v>0</v>
          </cell>
        </row>
        <row r="1283">
          <cell r="A1283" t="str">
            <v>UAI50001</v>
          </cell>
          <cell r="B1283" t="str">
            <v>철제여닫이문설치</v>
          </cell>
          <cell r="C1283" t="str">
            <v>(외여닫이)</v>
          </cell>
          <cell r="D1283" t="str">
            <v>개소</v>
          </cell>
          <cell r="E1283">
            <v>1</v>
          </cell>
          <cell r="F1283">
            <v>0</v>
          </cell>
          <cell r="G1283">
            <v>21125</v>
          </cell>
          <cell r="H1283">
            <v>0</v>
          </cell>
          <cell r="I1283">
            <v>0</v>
          </cell>
          <cell r="J1283">
            <v>21125</v>
          </cell>
          <cell r="K1283">
            <v>0</v>
          </cell>
        </row>
        <row r="1284">
          <cell r="A1284" t="str">
            <v>UAI70019</v>
          </cell>
          <cell r="B1284" t="str">
            <v>암레스도아클로져설치</v>
          </cell>
          <cell r="C1284" t="str">
            <v>(피벗힌지 부착식,외경40mm)</v>
          </cell>
          <cell r="D1284" t="str">
            <v>개소</v>
          </cell>
          <cell r="E1284">
            <v>1</v>
          </cell>
          <cell r="F1284">
            <v>20000</v>
          </cell>
          <cell r="G1284">
            <v>648</v>
          </cell>
          <cell r="H1284">
            <v>0</v>
          </cell>
          <cell r="I1284">
            <v>20000</v>
          </cell>
          <cell r="J1284">
            <v>648</v>
          </cell>
          <cell r="K1284">
            <v>0</v>
          </cell>
        </row>
        <row r="1285">
          <cell r="B1285" t="str">
            <v>소 계</v>
          </cell>
          <cell r="I1285">
            <v>93161</v>
          </cell>
          <cell r="J1285">
            <v>21773</v>
          </cell>
          <cell r="K1285">
            <v>0</v>
          </cell>
          <cell r="L1285">
            <v>114934</v>
          </cell>
        </row>
        <row r="1287">
          <cell r="A1287" t="str">
            <v>UAI56111</v>
          </cell>
          <cell r="B1287" t="str">
            <v>9X21/SD</v>
          </cell>
          <cell r="C1287" t="str">
            <v>(기계실,밑틀유,암레스체크,착색아연도)</v>
          </cell>
          <cell r="L1287">
            <v>124474</v>
          </cell>
        </row>
        <row r="1288">
          <cell r="A1288" t="str">
            <v>MAG50161</v>
          </cell>
          <cell r="B1288" t="str">
            <v>철제문틀(방청1회,납품도)</v>
          </cell>
          <cell r="C1288" t="str">
            <v>100X45X1.6</v>
          </cell>
          <cell r="D1288" t="str">
            <v>m</v>
          </cell>
          <cell r="E1288">
            <v>6.03</v>
          </cell>
          <cell r="F1288">
            <v>5208</v>
          </cell>
          <cell r="G1288">
            <v>0</v>
          </cell>
          <cell r="H1288">
            <v>0</v>
          </cell>
          <cell r="I1288">
            <v>31404.2</v>
          </cell>
          <cell r="J1288">
            <v>0</v>
          </cell>
          <cell r="K1288">
            <v>0</v>
          </cell>
        </row>
        <row r="1289">
          <cell r="A1289" t="str">
            <v>MAG50171</v>
          </cell>
          <cell r="B1289" t="str">
            <v>착색아연도강판도아(납품도)</v>
          </cell>
          <cell r="C1289" t="str">
            <v>T=0.6(피벗힌지포함,후레임제외)</v>
          </cell>
          <cell r="D1289" t="str">
            <v>m2</v>
          </cell>
          <cell r="E1289">
            <v>1.8912500000000001</v>
          </cell>
          <cell r="F1289">
            <v>24850</v>
          </cell>
          <cell r="G1289">
            <v>0</v>
          </cell>
          <cell r="H1289">
            <v>0</v>
          </cell>
          <cell r="I1289">
            <v>46997.5</v>
          </cell>
          <cell r="J1289">
            <v>0</v>
          </cell>
          <cell r="K1289">
            <v>0</v>
          </cell>
        </row>
        <row r="1290">
          <cell r="A1290" t="str">
            <v>MAH70005</v>
          </cell>
          <cell r="B1290" t="str">
            <v>도아로크(스텐)</v>
          </cell>
          <cell r="C1290" t="str">
            <v>침실용</v>
          </cell>
          <cell r="D1290" t="str">
            <v>조</v>
          </cell>
          <cell r="E1290">
            <v>1</v>
          </cell>
          <cell r="F1290">
            <v>4300</v>
          </cell>
          <cell r="G1290">
            <v>0</v>
          </cell>
          <cell r="H1290">
            <v>0</v>
          </cell>
          <cell r="I1290">
            <v>4300</v>
          </cell>
          <cell r="J1290">
            <v>0</v>
          </cell>
          <cell r="K1290">
            <v>0</v>
          </cell>
        </row>
        <row r="1291">
          <cell r="A1291" t="str">
            <v>UAI50001</v>
          </cell>
          <cell r="B1291" t="str">
            <v>철제여닫이문설치</v>
          </cell>
          <cell r="C1291" t="str">
            <v>(외여닫이)</v>
          </cell>
          <cell r="D1291" t="str">
            <v>개소</v>
          </cell>
          <cell r="E1291">
            <v>1</v>
          </cell>
          <cell r="F1291">
            <v>0</v>
          </cell>
          <cell r="G1291">
            <v>21125</v>
          </cell>
          <cell r="H1291">
            <v>0</v>
          </cell>
          <cell r="I1291">
            <v>0</v>
          </cell>
          <cell r="J1291">
            <v>21125</v>
          </cell>
          <cell r="K1291">
            <v>0</v>
          </cell>
        </row>
        <row r="1292">
          <cell r="A1292" t="str">
            <v>UAI70019</v>
          </cell>
          <cell r="B1292" t="str">
            <v>암레스도아클로져설치</v>
          </cell>
          <cell r="C1292" t="str">
            <v>(피벗힌지 부착식,외경40mm)</v>
          </cell>
          <cell r="D1292" t="str">
            <v>개소</v>
          </cell>
          <cell r="E1292">
            <v>1</v>
          </cell>
          <cell r="F1292">
            <v>20000</v>
          </cell>
          <cell r="G1292">
            <v>648</v>
          </cell>
          <cell r="H1292">
            <v>0</v>
          </cell>
          <cell r="I1292">
            <v>20000</v>
          </cell>
          <cell r="J1292">
            <v>648</v>
          </cell>
          <cell r="K1292">
            <v>0</v>
          </cell>
        </row>
        <row r="1293">
          <cell r="B1293" t="str">
            <v>소 계</v>
          </cell>
          <cell r="I1293">
            <v>102701</v>
          </cell>
          <cell r="J1293">
            <v>21773</v>
          </cell>
          <cell r="K1293">
            <v>0</v>
          </cell>
          <cell r="L1293">
            <v>124474</v>
          </cell>
        </row>
        <row r="1295">
          <cell r="A1295" t="str">
            <v>UAI56112</v>
          </cell>
          <cell r="B1295" t="str">
            <v>9X22/SD</v>
          </cell>
          <cell r="C1295" t="str">
            <v>(휀룸.창고,밑틀무,암레스체크,착색아연도)</v>
          </cell>
          <cell r="L1295">
            <v>123091</v>
          </cell>
        </row>
        <row r="1296">
          <cell r="A1296" t="str">
            <v>MAG50161</v>
          </cell>
          <cell r="B1296" t="str">
            <v>철제문틀(방청1회,납품도)</v>
          </cell>
          <cell r="C1296" t="str">
            <v>100X45X1.6</v>
          </cell>
          <cell r="D1296" t="str">
            <v>m</v>
          </cell>
          <cell r="E1296">
            <v>5.34</v>
          </cell>
          <cell r="F1296">
            <v>5208</v>
          </cell>
          <cell r="G1296">
            <v>0</v>
          </cell>
          <cell r="H1296">
            <v>0</v>
          </cell>
          <cell r="I1296">
            <v>27810.7</v>
          </cell>
          <cell r="J1296">
            <v>0</v>
          </cell>
          <cell r="K1296">
            <v>0</v>
          </cell>
        </row>
        <row r="1297">
          <cell r="A1297" t="str">
            <v>MAG50171</v>
          </cell>
          <cell r="B1297" t="str">
            <v>착색아연도강판도아(납품도)</v>
          </cell>
          <cell r="C1297" t="str">
            <v>T=0.6(피벗힌지포함,후레임제외)</v>
          </cell>
          <cell r="D1297" t="str">
            <v>m2</v>
          </cell>
          <cell r="E1297">
            <v>1.9802</v>
          </cell>
          <cell r="F1297">
            <v>24850</v>
          </cell>
          <cell r="G1297">
            <v>0</v>
          </cell>
          <cell r="H1297">
            <v>0</v>
          </cell>
          <cell r="I1297">
            <v>49207.9</v>
          </cell>
          <cell r="J1297">
            <v>0</v>
          </cell>
          <cell r="K1297">
            <v>0</v>
          </cell>
        </row>
        <row r="1298">
          <cell r="A1298" t="str">
            <v>MAH70005</v>
          </cell>
          <cell r="B1298" t="str">
            <v>도아로크(스텐)</v>
          </cell>
          <cell r="C1298" t="str">
            <v>침실용</v>
          </cell>
          <cell r="D1298" t="str">
            <v>조</v>
          </cell>
          <cell r="E1298">
            <v>1</v>
          </cell>
          <cell r="F1298">
            <v>4300</v>
          </cell>
          <cell r="G1298">
            <v>0</v>
          </cell>
          <cell r="H1298">
            <v>0</v>
          </cell>
          <cell r="I1298">
            <v>4300</v>
          </cell>
          <cell r="J1298">
            <v>0</v>
          </cell>
          <cell r="K1298">
            <v>0</v>
          </cell>
        </row>
        <row r="1299">
          <cell r="A1299" t="str">
            <v>UAI50001</v>
          </cell>
          <cell r="B1299" t="str">
            <v>철제여닫이문설치</v>
          </cell>
          <cell r="C1299" t="str">
            <v>(외여닫이)</v>
          </cell>
          <cell r="D1299" t="str">
            <v>개소</v>
          </cell>
          <cell r="E1299">
            <v>1</v>
          </cell>
          <cell r="F1299">
            <v>0</v>
          </cell>
          <cell r="G1299">
            <v>21125</v>
          </cell>
          <cell r="H1299">
            <v>0</v>
          </cell>
          <cell r="I1299">
            <v>0</v>
          </cell>
          <cell r="J1299">
            <v>21125</v>
          </cell>
          <cell r="K1299">
            <v>0</v>
          </cell>
        </row>
        <row r="1300">
          <cell r="A1300" t="str">
            <v>UAI70019</v>
          </cell>
          <cell r="B1300" t="str">
            <v>암레스도아클로져설치</v>
          </cell>
          <cell r="C1300" t="str">
            <v>(피벗힌지 부착식,외경40mm)</v>
          </cell>
          <cell r="D1300" t="str">
            <v>개소</v>
          </cell>
          <cell r="E1300">
            <v>1</v>
          </cell>
          <cell r="F1300">
            <v>20000</v>
          </cell>
          <cell r="G1300">
            <v>648</v>
          </cell>
          <cell r="H1300">
            <v>0</v>
          </cell>
          <cell r="I1300">
            <v>20000</v>
          </cell>
          <cell r="J1300">
            <v>648</v>
          </cell>
          <cell r="K1300">
            <v>0</v>
          </cell>
        </row>
        <row r="1301">
          <cell r="B1301" t="str">
            <v>소 계</v>
          </cell>
          <cell r="I1301">
            <v>101318</v>
          </cell>
          <cell r="J1301">
            <v>21773</v>
          </cell>
          <cell r="K1301">
            <v>0</v>
          </cell>
          <cell r="L1301">
            <v>123091</v>
          </cell>
        </row>
        <row r="1303">
          <cell r="A1303" t="str">
            <v>UAI56113</v>
          </cell>
          <cell r="B1303" t="str">
            <v>9X21/SD</v>
          </cell>
          <cell r="C1303" t="str">
            <v>(휀룸.창고,밑틀무,암레스체크,착색아연도)</v>
          </cell>
          <cell r="L1303">
            <v>119838</v>
          </cell>
        </row>
        <row r="1304">
          <cell r="A1304" t="str">
            <v>MAG50161</v>
          </cell>
          <cell r="B1304" t="str">
            <v>철제문틀(방청1회,납품도)</v>
          </cell>
          <cell r="C1304" t="str">
            <v>100X45X1.6</v>
          </cell>
          <cell r="D1304" t="str">
            <v>m</v>
          </cell>
          <cell r="E1304">
            <v>5.14</v>
          </cell>
          <cell r="F1304">
            <v>5208</v>
          </cell>
          <cell r="G1304">
            <v>0</v>
          </cell>
          <cell r="H1304">
            <v>0</v>
          </cell>
          <cell r="I1304">
            <v>26769.1</v>
          </cell>
          <cell r="J1304">
            <v>0</v>
          </cell>
          <cell r="K1304">
            <v>0</v>
          </cell>
        </row>
        <row r="1305">
          <cell r="A1305" t="str">
            <v>MAG50171</v>
          </cell>
          <cell r="B1305" t="str">
            <v>착색아연도강판도아(납품도)</v>
          </cell>
          <cell r="C1305" t="str">
            <v>T=0.6(피벗힌지포함,후레임제외)</v>
          </cell>
          <cell r="D1305" t="str">
            <v>m2</v>
          </cell>
          <cell r="E1305">
            <v>1.8912</v>
          </cell>
          <cell r="F1305">
            <v>24850</v>
          </cell>
          <cell r="G1305">
            <v>0</v>
          </cell>
          <cell r="H1305">
            <v>0</v>
          </cell>
          <cell r="I1305">
            <v>46996.3</v>
          </cell>
          <cell r="J1305">
            <v>0</v>
          </cell>
          <cell r="K1305">
            <v>0</v>
          </cell>
        </row>
        <row r="1306">
          <cell r="A1306" t="str">
            <v>MAH70005</v>
          </cell>
          <cell r="B1306" t="str">
            <v>도아로크(스텐)</v>
          </cell>
          <cell r="C1306" t="str">
            <v>침실용</v>
          </cell>
          <cell r="D1306" t="str">
            <v>조</v>
          </cell>
          <cell r="E1306">
            <v>1</v>
          </cell>
          <cell r="F1306">
            <v>4300</v>
          </cell>
          <cell r="G1306">
            <v>0</v>
          </cell>
          <cell r="H1306">
            <v>0</v>
          </cell>
          <cell r="I1306">
            <v>4300</v>
          </cell>
          <cell r="J1306">
            <v>0</v>
          </cell>
          <cell r="K1306">
            <v>0</v>
          </cell>
        </row>
        <row r="1307">
          <cell r="A1307" t="str">
            <v>UAI50001</v>
          </cell>
          <cell r="B1307" t="str">
            <v>철제여닫이문설치</v>
          </cell>
          <cell r="C1307" t="str">
            <v>(외여닫이)</v>
          </cell>
          <cell r="D1307" t="str">
            <v>개소</v>
          </cell>
          <cell r="E1307">
            <v>1</v>
          </cell>
          <cell r="F1307">
            <v>0</v>
          </cell>
          <cell r="G1307">
            <v>21125</v>
          </cell>
          <cell r="H1307">
            <v>0</v>
          </cell>
          <cell r="I1307">
            <v>0</v>
          </cell>
          <cell r="J1307">
            <v>21125</v>
          </cell>
          <cell r="K1307">
            <v>0</v>
          </cell>
        </row>
        <row r="1308">
          <cell r="A1308" t="str">
            <v>UAI70019</v>
          </cell>
          <cell r="B1308" t="str">
            <v>암레스도아클로져설치</v>
          </cell>
          <cell r="C1308" t="str">
            <v>(피벗힌지 부착식,외경40mm)</v>
          </cell>
          <cell r="D1308" t="str">
            <v>개소</v>
          </cell>
          <cell r="E1308">
            <v>1</v>
          </cell>
          <cell r="F1308">
            <v>20000</v>
          </cell>
          <cell r="G1308">
            <v>648</v>
          </cell>
          <cell r="H1308">
            <v>0</v>
          </cell>
          <cell r="I1308">
            <v>20000</v>
          </cell>
          <cell r="J1308">
            <v>648</v>
          </cell>
          <cell r="K1308">
            <v>0</v>
          </cell>
        </row>
        <row r="1309">
          <cell r="B1309" t="str">
            <v>소 계</v>
          </cell>
          <cell r="I1309">
            <v>98065</v>
          </cell>
          <cell r="J1309">
            <v>21773</v>
          </cell>
          <cell r="K1309">
            <v>0</v>
          </cell>
          <cell r="L1309">
            <v>119838</v>
          </cell>
        </row>
        <row r="1311">
          <cell r="A1311" t="str">
            <v>UAI56114</v>
          </cell>
          <cell r="B1311" t="str">
            <v>9X20/SD</v>
          </cell>
          <cell r="C1311" t="str">
            <v>(휀룸.창고,밑틀무,암레스체크,착색아연도)</v>
          </cell>
          <cell r="L1311">
            <v>116585</v>
          </cell>
        </row>
        <row r="1312">
          <cell r="A1312" t="str">
            <v>MAG50161</v>
          </cell>
          <cell r="B1312" t="str">
            <v>철제문틀(방청1회,납품도)</v>
          </cell>
          <cell r="C1312" t="str">
            <v>100X45X1.6</v>
          </cell>
          <cell r="D1312" t="str">
            <v>m</v>
          </cell>
          <cell r="E1312">
            <v>4.9400000000000004</v>
          </cell>
          <cell r="F1312">
            <v>5208</v>
          </cell>
          <cell r="G1312">
            <v>0</v>
          </cell>
          <cell r="H1312">
            <v>0</v>
          </cell>
          <cell r="I1312">
            <v>25727.5</v>
          </cell>
          <cell r="J1312">
            <v>0</v>
          </cell>
          <cell r="K1312">
            <v>0</v>
          </cell>
        </row>
        <row r="1313">
          <cell r="A1313" t="str">
            <v>MAG50171</v>
          </cell>
          <cell r="B1313" t="str">
            <v>착색아연도강판도아(납품도)</v>
          </cell>
          <cell r="C1313" t="str">
            <v>T=0.6(피벗힌지포함,후레임제외)</v>
          </cell>
          <cell r="D1313" t="str">
            <v>m2</v>
          </cell>
          <cell r="E1313">
            <v>1.8022</v>
          </cell>
          <cell r="F1313">
            <v>24850</v>
          </cell>
          <cell r="G1313">
            <v>0</v>
          </cell>
          <cell r="H1313">
            <v>0</v>
          </cell>
          <cell r="I1313">
            <v>44784.6</v>
          </cell>
          <cell r="J1313">
            <v>0</v>
          </cell>
          <cell r="K1313">
            <v>0</v>
          </cell>
        </row>
        <row r="1314">
          <cell r="A1314" t="str">
            <v>MAH70005</v>
          </cell>
          <cell r="B1314" t="str">
            <v>도아로크(스텐)</v>
          </cell>
          <cell r="C1314" t="str">
            <v>침실용</v>
          </cell>
          <cell r="D1314" t="str">
            <v>조</v>
          </cell>
          <cell r="E1314">
            <v>1</v>
          </cell>
          <cell r="F1314">
            <v>4300</v>
          </cell>
          <cell r="G1314">
            <v>0</v>
          </cell>
          <cell r="H1314">
            <v>0</v>
          </cell>
          <cell r="I1314">
            <v>4300</v>
          </cell>
          <cell r="J1314">
            <v>0</v>
          </cell>
          <cell r="K1314">
            <v>0</v>
          </cell>
        </row>
        <row r="1315">
          <cell r="A1315" t="str">
            <v>UAI50001</v>
          </cell>
          <cell r="B1315" t="str">
            <v>철제여닫이문설치</v>
          </cell>
          <cell r="C1315" t="str">
            <v>(외여닫이)</v>
          </cell>
          <cell r="D1315" t="str">
            <v>개소</v>
          </cell>
          <cell r="E1315">
            <v>1</v>
          </cell>
          <cell r="F1315">
            <v>0</v>
          </cell>
          <cell r="G1315">
            <v>21125</v>
          </cell>
          <cell r="H1315">
            <v>0</v>
          </cell>
          <cell r="I1315">
            <v>0</v>
          </cell>
          <cell r="J1315">
            <v>21125</v>
          </cell>
          <cell r="K1315">
            <v>0</v>
          </cell>
        </row>
        <row r="1316">
          <cell r="A1316" t="str">
            <v>UAI70019</v>
          </cell>
          <cell r="B1316" t="str">
            <v>암레스도아클로져설치</v>
          </cell>
          <cell r="C1316" t="str">
            <v>(피벗힌지 부착식,외경40mm)</v>
          </cell>
          <cell r="D1316" t="str">
            <v>개소</v>
          </cell>
          <cell r="E1316">
            <v>1</v>
          </cell>
          <cell r="F1316">
            <v>20000</v>
          </cell>
          <cell r="G1316">
            <v>648</v>
          </cell>
          <cell r="H1316">
            <v>0</v>
          </cell>
          <cell r="I1316">
            <v>20000</v>
          </cell>
          <cell r="J1316">
            <v>648</v>
          </cell>
          <cell r="K1316">
            <v>0</v>
          </cell>
        </row>
        <row r="1317">
          <cell r="B1317" t="str">
            <v>소 계</v>
          </cell>
          <cell r="I1317">
            <v>94812</v>
          </cell>
          <cell r="J1317">
            <v>21773</v>
          </cell>
          <cell r="K1317">
            <v>0</v>
          </cell>
          <cell r="L1317">
            <v>116585</v>
          </cell>
        </row>
        <row r="1319">
          <cell r="A1319" t="str">
            <v>UAI56115</v>
          </cell>
          <cell r="B1319" t="str">
            <v>10X18/SD</v>
          </cell>
          <cell r="C1319" t="str">
            <v>(옥탑층,지붕층,밑틀유,착색아연도)</v>
          </cell>
          <cell r="L1319">
            <v>119066</v>
          </cell>
        </row>
        <row r="1320">
          <cell r="A1320" t="str">
            <v>MAG50161</v>
          </cell>
          <cell r="B1320" t="str">
            <v>철제문틀(방청1회,납품도)</v>
          </cell>
          <cell r="C1320" t="str">
            <v>100X45X1.6</v>
          </cell>
          <cell r="D1320" t="str">
            <v>m</v>
          </cell>
          <cell r="E1320">
            <v>5.56</v>
          </cell>
          <cell r="F1320">
            <v>5208</v>
          </cell>
          <cell r="G1320">
            <v>0</v>
          </cell>
          <cell r="H1320">
            <v>0</v>
          </cell>
          <cell r="I1320">
            <v>28956.400000000001</v>
          </cell>
          <cell r="J1320">
            <v>0</v>
          </cell>
          <cell r="K1320">
            <v>0</v>
          </cell>
        </row>
        <row r="1321">
          <cell r="A1321" t="str">
            <v>MAG50171</v>
          </cell>
          <cell r="B1321" t="str">
            <v>착색아연도강판도아(납품도)</v>
          </cell>
          <cell r="C1321" t="str">
            <v>T=0.6(피벗힌지포함,후레임제외)</v>
          </cell>
          <cell r="D1321" t="str">
            <v>m2</v>
          </cell>
          <cell r="E1321">
            <v>1.7721</v>
          </cell>
          <cell r="F1321">
            <v>24850</v>
          </cell>
          <cell r="G1321">
            <v>0</v>
          </cell>
          <cell r="H1321">
            <v>0</v>
          </cell>
          <cell r="I1321">
            <v>44036.6</v>
          </cell>
          <cell r="J1321">
            <v>0</v>
          </cell>
          <cell r="K1321">
            <v>0</v>
          </cell>
        </row>
        <row r="1322">
          <cell r="A1322" t="str">
            <v>MAH70005</v>
          </cell>
          <cell r="B1322" t="str">
            <v>도아로크(스텐)</v>
          </cell>
          <cell r="C1322" t="str">
            <v>침실용</v>
          </cell>
          <cell r="D1322" t="str">
            <v>조</v>
          </cell>
          <cell r="E1322">
            <v>1</v>
          </cell>
          <cell r="F1322">
            <v>4300</v>
          </cell>
          <cell r="G1322">
            <v>0</v>
          </cell>
          <cell r="H1322">
            <v>0</v>
          </cell>
          <cell r="I1322">
            <v>4300</v>
          </cell>
          <cell r="J1322">
            <v>0</v>
          </cell>
          <cell r="K1322">
            <v>0</v>
          </cell>
        </row>
        <row r="1323">
          <cell r="A1323" t="str">
            <v>UAI50001</v>
          </cell>
          <cell r="B1323" t="str">
            <v>철제여닫이문설치</v>
          </cell>
          <cell r="C1323" t="str">
            <v>(외여닫이)</v>
          </cell>
          <cell r="D1323" t="str">
            <v>개소</v>
          </cell>
          <cell r="E1323">
            <v>1</v>
          </cell>
          <cell r="F1323">
            <v>0</v>
          </cell>
          <cell r="G1323">
            <v>21125</v>
          </cell>
          <cell r="H1323">
            <v>0</v>
          </cell>
          <cell r="I1323">
            <v>0</v>
          </cell>
          <cell r="J1323">
            <v>21125</v>
          </cell>
          <cell r="K1323">
            <v>0</v>
          </cell>
        </row>
        <row r="1324">
          <cell r="A1324" t="str">
            <v>UAI70019</v>
          </cell>
          <cell r="B1324" t="str">
            <v>암레스도아클로져설치</v>
          </cell>
          <cell r="C1324" t="str">
            <v>(피벗힌지 부착식,외경40mm)</v>
          </cell>
          <cell r="D1324" t="str">
            <v>개소</v>
          </cell>
          <cell r="E1324">
            <v>1</v>
          </cell>
          <cell r="F1324">
            <v>20000</v>
          </cell>
          <cell r="G1324">
            <v>648</v>
          </cell>
          <cell r="H1324">
            <v>0</v>
          </cell>
          <cell r="I1324">
            <v>20000</v>
          </cell>
          <cell r="J1324">
            <v>648</v>
          </cell>
          <cell r="K1324">
            <v>0</v>
          </cell>
        </row>
        <row r="1325">
          <cell r="B1325" t="str">
            <v>소 계</v>
          </cell>
          <cell r="I1325">
            <v>97293</v>
          </cell>
          <cell r="J1325">
            <v>21773</v>
          </cell>
          <cell r="K1325">
            <v>0</v>
          </cell>
          <cell r="L1325">
            <v>119066</v>
          </cell>
        </row>
        <row r="1327">
          <cell r="A1327" t="str">
            <v>UAI56116</v>
          </cell>
          <cell r="B1327" t="str">
            <v>10X16/SD</v>
          </cell>
          <cell r="C1327" t="str">
            <v>(옥탑층,지붕층,밑틀유,착색아연도)</v>
          </cell>
          <cell r="L1327">
            <v>112062</v>
          </cell>
        </row>
        <row r="1328">
          <cell r="A1328" t="str">
            <v>MAG50161</v>
          </cell>
          <cell r="B1328" t="str">
            <v>철제문틀(방청1회,납품도)</v>
          </cell>
          <cell r="C1328" t="str">
            <v>100X45X1.6</v>
          </cell>
          <cell r="D1328" t="str">
            <v>m</v>
          </cell>
          <cell r="E1328">
            <v>5.16</v>
          </cell>
          <cell r="F1328">
            <v>5208</v>
          </cell>
          <cell r="G1328">
            <v>0</v>
          </cell>
          <cell r="H1328">
            <v>0</v>
          </cell>
          <cell r="I1328">
            <v>26873.200000000001</v>
          </cell>
          <cell r="J1328">
            <v>0</v>
          </cell>
          <cell r="K1328">
            <v>0</v>
          </cell>
        </row>
        <row r="1329">
          <cell r="A1329" t="str">
            <v>MAG50171</v>
          </cell>
          <cell r="B1329" t="str">
            <v>착색아연도강판도아(납품도)</v>
          </cell>
          <cell r="C1329" t="str">
            <v>T=0.6(피벗힌지포함,후레임제외)</v>
          </cell>
          <cell r="D1329" t="str">
            <v>m2</v>
          </cell>
          <cell r="E1329">
            <v>1.5741000000000001</v>
          </cell>
          <cell r="F1329">
            <v>24850</v>
          </cell>
          <cell r="G1329">
            <v>0</v>
          </cell>
          <cell r="H1329">
            <v>0</v>
          </cell>
          <cell r="I1329">
            <v>39116.300000000003</v>
          </cell>
          <cell r="J1329">
            <v>0</v>
          </cell>
          <cell r="K1329">
            <v>0</v>
          </cell>
        </row>
        <row r="1330">
          <cell r="A1330" t="str">
            <v>MAH70005</v>
          </cell>
          <cell r="B1330" t="str">
            <v>도아로크(스텐)</v>
          </cell>
          <cell r="C1330" t="str">
            <v>침실용</v>
          </cell>
          <cell r="D1330" t="str">
            <v>조</v>
          </cell>
          <cell r="E1330">
            <v>1</v>
          </cell>
          <cell r="F1330">
            <v>4300</v>
          </cell>
          <cell r="G1330">
            <v>0</v>
          </cell>
          <cell r="H1330">
            <v>0</v>
          </cell>
          <cell r="I1330">
            <v>4300</v>
          </cell>
          <cell r="J1330">
            <v>0</v>
          </cell>
          <cell r="K1330">
            <v>0</v>
          </cell>
        </row>
        <row r="1331">
          <cell r="A1331" t="str">
            <v>UAI50001</v>
          </cell>
          <cell r="B1331" t="str">
            <v>철제여닫이문설치</v>
          </cell>
          <cell r="C1331" t="str">
            <v>(외여닫이)</v>
          </cell>
          <cell r="D1331" t="str">
            <v>개소</v>
          </cell>
          <cell r="E1331">
            <v>1</v>
          </cell>
          <cell r="F1331">
            <v>0</v>
          </cell>
          <cell r="G1331">
            <v>21125</v>
          </cell>
          <cell r="H1331">
            <v>0</v>
          </cell>
          <cell r="I1331">
            <v>0</v>
          </cell>
          <cell r="J1331">
            <v>21125</v>
          </cell>
          <cell r="K1331">
            <v>0</v>
          </cell>
        </row>
        <row r="1332">
          <cell r="A1332" t="str">
            <v>UAI70019</v>
          </cell>
          <cell r="B1332" t="str">
            <v>암레스도아클로져설치</v>
          </cell>
          <cell r="C1332" t="str">
            <v>(피벗힌지 부착식,외경40mm)</v>
          </cell>
          <cell r="D1332" t="str">
            <v>개소</v>
          </cell>
          <cell r="E1332">
            <v>1</v>
          </cell>
          <cell r="F1332">
            <v>20000</v>
          </cell>
          <cell r="G1332">
            <v>648</v>
          </cell>
          <cell r="H1332">
            <v>0</v>
          </cell>
          <cell r="I1332">
            <v>20000</v>
          </cell>
          <cell r="J1332">
            <v>648</v>
          </cell>
          <cell r="K1332">
            <v>0</v>
          </cell>
        </row>
        <row r="1333">
          <cell r="B1333" t="str">
            <v>소 계</v>
          </cell>
          <cell r="I1333">
            <v>90289</v>
          </cell>
          <cell r="J1333">
            <v>21773</v>
          </cell>
          <cell r="K1333">
            <v>0</v>
          </cell>
          <cell r="L1333">
            <v>112062</v>
          </cell>
        </row>
        <row r="1335">
          <cell r="A1335" t="str">
            <v>UAI56117</v>
          </cell>
          <cell r="B1335" t="str">
            <v>10X15/SD</v>
          </cell>
          <cell r="C1335" t="str">
            <v>(옥탑층,지붕층,밑틀유,착색아연도)</v>
          </cell>
          <cell r="L1335">
            <v>108560</v>
          </cell>
        </row>
        <row r="1336">
          <cell r="A1336" t="str">
            <v>MAG50161</v>
          </cell>
          <cell r="B1336" t="str">
            <v>철제문틀(방청1회,납품도)</v>
          </cell>
          <cell r="C1336" t="str">
            <v>100X45X1.6</v>
          </cell>
          <cell r="D1336" t="str">
            <v>m</v>
          </cell>
          <cell r="E1336">
            <v>4.96</v>
          </cell>
          <cell r="F1336">
            <v>5208</v>
          </cell>
          <cell r="G1336">
            <v>0</v>
          </cell>
          <cell r="H1336">
            <v>0</v>
          </cell>
          <cell r="I1336">
            <v>25831.599999999999</v>
          </cell>
          <cell r="J1336">
            <v>0</v>
          </cell>
          <cell r="K1336">
            <v>0</v>
          </cell>
        </row>
        <row r="1337">
          <cell r="A1337" t="str">
            <v>MAG50171</v>
          </cell>
          <cell r="B1337" t="str">
            <v>착색아연도강판도아(납품도)</v>
          </cell>
          <cell r="C1337" t="str">
            <v>T=0.6(피벗힌지포함,후레임제외)</v>
          </cell>
          <cell r="D1337" t="str">
            <v>m2</v>
          </cell>
          <cell r="E1337">
            <v>1.4751000000000001</v>
          </cell>
          <cell r="F1337">
            <v>24850</v>
          </cell>
          <cell r="G1337">
            <v>0</v>
          </cell>
          <cell r="H1337">
            <v>0</v>
          </cell>
          <cell r="I1337">
            <v>36656.199999999997</v>
          </cell>
          <cell r="J1337">
            <v>0</v>
          </cell>
          <cell r="K1337">
            <v>0</v>
          </cell>
        </row>
        <row r="1338">
          <cell r="A1338" t="str">
            <v>MAH70005</v>
          </cell>
          <cell r="B1338" t="str">
            <v>도아로크(스텐)</v>
          </cell>
          <cell r="C1338" t="str">
            <v>침실용</v>
          </cell>
          <cell r="D1338" t="str">
            <v>조</v>
          </cell>
          <cell r="E1338">
            <v>1</v>
          </cell>
          <cell r="F1338">
            <v>4300</v>
          </cell>
          <cell r="G1338">
            <v>0</v>
          </cell>
          <cell r="H1338">
            <v>0</v>
          </cell>
          <cell r="I1338">
            <v>4300</v>
          </cell>
          <cell r="J1338">
            <v>0</v>
          </cell>
          <cell r="K1338">
            <v>0</v>
          </cell>
        </row>
        <row r="1339">
          <cell r="A1339" t="str">
            <v>UAI50001</v>
          </cell>
          <cell r="B1339" t="str">
            <v>철제여닫이문설치</v>
          </cell>
          <cell r="C1339" t="str">
            <v>(외여닫이)</v>
          </cell>
          <cell r="D1339" t="str">
            <v>개소</v>
          </cell>
          <cell r="E1339">
            <v>1</v>
          </cell>
          <cell r="F1339">
            <v>0</v>
          </cell>
          <cell r="G1339">
            <v>21125</v>
          </cell>
          <cell r="H1339">
            <v>0</v>
          </cell>
          <cell r="I1339">
            <v>0</v>
          </cell>
          <cell r="J1339">
            <v>21125</v>
          </cell>
          <cell r="K1339">
            <v>0</v>
          </cell>
        </row>
        <row r="1340">
          <cell r="A1340" t="str">
            <v>UAI70019</v>
          </cell>
          <cell r="B1340" t="str">
            <v>암레스도아클로져설치</v>
          </cell>
          <cell r="C1340" t="str">
            <v>(피벗힌지 부착식,외경40mm)</v>
          </cell>
          <cell r="D1340" t="str">
            <v>개소</v>
          </cell>
          <cell r="E1340">
            <v>1</v>
          </cell>
          <cell r="F1340">
            <v>20000</v>
          </cell>
          <cell r="G1340">
            <v>648</v>
          </cell>
          <cell r="H1340">
            <v>0</v>
          </cell>
          <cell r="I1340">
            <v>20000</v>
          </cell>
          <cell r="J1340">
            <v>648</v>
          </cell>
          <cell r="K1340">
            <v>0</v>
          </cell>
        </row>
        <row r="1341">
          <cell r="B1341" t="str">
            <v>소 계</v>
          </cell>
          <cell r="I1341">
            <v>86787</v>
          </cell>
          <cell r="J1341">
            <v>21773</v>
          </cell>
          <cell r="K1341">
            <v>0</v>
          </cell>
          <cell r="L1341">
            <v>108560</v>
          </cell>
        </row>
        <row r="1343">
          <cell r="A1343" t="str">
            <v>UAI56118</v>
          </cell>
          <cell r="B1343" t="str">
            <v>10X12/SD</v>
          </cell>
          <cell r="C1343" t="str">
            <v>(옥탑층,지붕층,밑틀유,착색아연도)</v>
          </cell>
          <cell r="L1343">
            <v>98055</v>
          </cell>
        </row>
        <row r="1344">
          <cell r="A1344" t="str">
            <v>MAG50161</v>
          </cell>
          <cell r="B1344" t="str">
            <v>철제문틀(방청1회,납품도)</v>
          </cell>
          <cell r="C1344" t="str">
            <v>100X45X1.6</v>
          </cell>
          <cell r="D1344" t="str">
            <v>m</v>
          </cell>
          <cell r="E1344">
            <v>4.3600000000000003</v>
          </cell>
          <cell r="F1344">
            <v>5208</v>
          </cell>
          <cell r="G1344">
            <v>0</v>
          </cell>
          <cell r="H1344">
            <v>0</v>
          </cell>
          <cell r="I1344">
            <v>22706.799999999999</v>
          </cell>
          <cell r="J1344">
            <v>0</v>
          </cell>
          <cell r="K1344">
            <v>0</v>
          </cell>
        </row>
        <row r="1345">
          <cell r="A1345" t="str">
            <v>MAG50171</v>
          </cell>
          <cell r="B1345" t="str">
            <v>착색아연도강판도아(납품도)</v>
          </cell>
          <cell r="C1345" t="str">
            <v>T=0.6(피벗힌지포함,후레임제외)</v>
          </cell>
          <cell r="D1345" t="str">
            <v>m2</v>
          </cell>
          <cell r="E1345">
            <v>1.1780999999999999</v>
          </cell>
          <cell r="F1345">
            <v>24850</v>
          </cell>
          <cell r="G1345">
            <v>0</v>
          </cell>
          <cell r="H1345">
            <v>0</v>
          </cell>
          <cell r="I1345">
            <v>29275.7</v>
          </cell>
          <cell r="J1345">
            <v>0</v>
          </cell>
          <cell r="K1345">
            <v>0</v>
          </cell>
        </row>
        <row r="1346">
          <cell r="A1346" t="str">
            <v>MAH70005</v>
          </cell>
          <cell r="B1346" t="str">
            <v>도아로크(스텐)</v>
          </cell>
          <cell r="C1346" t="str">
            <v>침실용</v>
          </cell>
          <cell r="D1346" t="str">
            <v>조</v>
          </cell>
          <cell r="E1346">
            <v>1</v>
          </cell>
          <cell r="F1346">
            <v>4300</v>
          </cell>
          <cell r="G1346">
            <v>0</v>
          </cell>
          <cell r="H1346">
            <v>0</v>
          </cell>
          <cell r="I1346">
            <v>4300</v>
          </cell>
          <cell r="J1346">
            <v>0</v>
          </cell>
          <cell r="K1346">
            <v>0</v>
          </cell>
        </row>
        <row r="1347">
          <cell r="A1347" t="str">
            <v>UAI50001</v>
          </cell>
          <cell r="B1347" t="str">
            <v>철제여닫이문설치</v>
          </cell>
          <cell r="C1347" t="str">
            <v>(외여닫이)</v>
          </cell>
          <cell r="D1347" t="str">
            <v>개소</v>
          </cell>
          <cell r="E1347">
            <v>1</v>
          </cell>
          <cell r="F1347">
            <v>0</v>
          </cell>
          <cell r="G1347">
            <v>21125</v>
          </cell>
          <cell r="H1347">
            <v>0</v>
          </cell>
          <cell r="I1347">
            <v>0</v>
          </cell>
          <cell r="J1347">
            <v>21125</v>
          </cell>
          <cell r="K1347">
            <v>0</v>
          </cell>
        </row>
        <row r="1348">
          <cell r="A1348" t="str">
            <v>UAI70019</v>
          </cell>
          <cell r="B1348" t="str">
            <v>암레스도아클로져설치</v>
          </cell>
          <cell r="C1348" t="str">
            <v>(피벗힌지 부착식,외경40mm)</v>
          </cell>
          <cell r="D1348" t="str">
            <v>개소</v>
          </cell>
          <cell r="E1348">
            <v>1</v>
          </cell>
          <cell r="F1348">
            <v>20000</v>
          </cell>
          <cell r="G1348">
            <v>648</v>
          </cell>
          <cell r="H1348">
            <v>0</v>
          </cell>
          <cell r="I1348">
            <v>20000</v>
          </cell>
          <cell r="J1348">
            <v>648</v>
          </cell>
          <cell r="K1348">
            <v>0</v>
          </cell>
        </row>
        <row r="1349">
          <cell r="B1349" t="str">
            <v>소 계</v>
          </cell>
          <cell r="I1349">
            <v>76282</v>
          </cell>
          <cell r="J1349">
            <v>21773</v>
          </cell>
          <cell r="K1349">
            <v>0</v>
          </cell>
          <cell r="L1349">
            <v>98055</v>
          </cell>
        </row>
        <row r="1351">
          <cell r="A1351" t="str">
            <v>UAI56119</v>
          </cell>
          <cell r="B1351" t="str">
            <v>9X18/SD</v>
          </cell>
          <cell r="C1351" t="str">
            <v>(옥탑층,지붕층,밑틀유,착색아연도)</v>
          </cell>
          <cell r="L1351">
            <v>113576</v>
          </cell>
        </row>
        <row r="1352">
          <cell r="A1352" t="str">
            <v>MAG50161</v>
          </cell>
          <cell r="B1352" t="str">
            <v>철제문틀(방청1회,납품도)</v>
          </cell>
          <cell r="C1352" t="str">
            <v>100X45X1.6</v>
          </cell>
          <cell r="D1352" t="str">
            <v>m</v>
          </cell>
          <cell r="E1352">
            <v>5.36</v>
          </cell>
          <cell r="F1352">
            <v>5208</v>
          </cell>
          <cell r="G1352">
            <v>0</v>
          </cell>
          <cell r="H1352">
            <v>0</v>
          </cell>
          <cell r="I1352">
            <v>27914.799999999999</v>
          </cell>
          <cell r="J1352">
            <v>0</v>
          </cell>
          <cell r="K1352">
            <v>0</v>
          </cell>
        </row>
        <row r="1353">
          <cell r="A1353" t="str">
            <v>MAG50171</v>
          </cell>
          <cell r="B1353" t="str">
            <v>착색아연도강판도아(납품도)</v>
          </cell>
          <cell r="C1353" t="str">
            <v>T=0.6(피벗힌지포함,후레임제외)</v>
          </cell>
          <cell r="D1353" t="str">
            <v>m2</v>
          </cell>
          <cell r="E1353">
            <v>1.5931</v>
          </cell>
          <cell r="F1353">
            <v>24850</v>
          </cell>
          <cell r="G1353">
            <v>0</v>
          </cell>
          <cell r="H1353">
            <v>0</v>
          </cell>
          <cell r="I1353">
            <v>39588.5</v>
          </cell>
          <cell r="J1353">
            <v>0</v>
          </cell>
          <cell r="K1353">
            <v>0</v>
          </cell>
        </row>
        <row r="1354">
          <cell r="A1354" t="str">
            <v>MAH70005</v>
          </cell>
          <cell r="B1354" t="str">
            <v>도아로크(스텐)</v>
          </cell>
          <cell r="C1354" t="str">
            <v>침실용</v>
          </cell>
          <cell r="D1354" t="str">
            <v>조</v>
          </cell>
          <cell r="E1354">
            <v>1</v>
          </cell>
          <cell r="F1354">
            <v>4300</v>
          </cell>
          <cell r="G1354">
            <v>0</v>
          </cell>
          <cell r="H1354">
            <v>0</v>
          </cell>
          <cell r="I1354">
            <v>4300</v>
          </cell>
          <cell r="J1354">
            <v>0</v>
          </cell>
          <cell r="K1354">
            <v>0</v>
          </cell>
        </row>
        <row r="1355">
          <cell r="A1355" t="str">
            <v>UAI50001</v>
          </cell>
          <cell r="B1355" t="str">
            <v>철제여닫이문설치</v>
          </cell>
          <cell r="C1355" t="str">
            <v>(외여닫이)</v>
          </cell>
          <cell r="D1355" t="str">
            <v>개소</v>
          </cell>
          <cell r="E1355">
            <v>1</v>
          </cell>
          <cell r="F1355">
            <v>0</v>
          </cell>
          <cell r="G1355">
            <v>21125</v>
          </cell>
          <cell r="H1355">
            <v>0</v>
          </cell>
          <cell r="I1355">
            <v>0</v>
          </cell>
          <cell r="J1355">
            <v>21125</v>
          </cell>
          <cell r="K1355">
            <v>0</v>
          </cell>
        </row>
        <row r="1356">
          <cell r="A1356" t="str">
            <v>UAI70019</v>
          </cell>
          <cell r="B1356" t="str">
            <v>암레스도아클로져설치</v>
          </cell>
          <cell r="C1356" t="str">
            <v>(피벗힌지 부착식,외경40mm)</v>
          </cell>
          <cell r="D1356" t="str">
            <v>개소</v>
          </cell>
          <cell r="E1356">
            <v>1</v>
          </cell>
          <cell r="F1356">
            <v>20000</v>
          </cell>
          <cell r="G1356">
            <v>648</v>
          </cell>
          <cell r="H1356">
            <v>0</v>
          </cell>
          <cell r="I1356">
            <v>20000</v>
          </cell>
          <cell r="J1356">
            <v>648</v>
          </cell>
          <cell r="K1356">
            <v>0</v>
          </cell>
        </row>
        <row r="1357">
          <cell r="B1357" t="str">
            <v>소 계</v>
          </cell>
          <cell r="I1357">
            <v>91803</v>
          </cell>
          <cell r="J1357">
            <v>21773</v>
          </cell>
          <cell r="K1357">
            <v>0</v>
          </cell>
          <cell r="L1357">
            <v>113576</v>
          </cell>
        </row>
        <row r="1359">
          <cell r="A1359" t="str">
            <v>UAI56120</v>
          </cell>
          <cell r="B1359" t="str">
            <v>9X16/SD</v>
          </cell>
          <cell r="C1359" t="str">
            <v>(옥탑층,지붕층,밑틀유,착색아연도)</v>
          </cell>
          <cell r="L1359">
            <v>107069</v>
          </cell>
        </row>
        <row r="1360">
          <cell r="A1360" t="str">
            <v>MAG50161</v>
          </cell>
          <cell r="B1360" t="str">
            <v>철제문틀(방청1회,납품도)</v>
          </cell>
          <cell r="C1360" t="str">
            <v>100X45X1.6</v>
          </cell>
          <cell r="D1360" t="str">
            <v>m</v>
          </cell>
          <cell r="E1360">
            <v>4.96</v>
          </cell>
          <cell r="F1360">
            <v>5208</v>
          </cell>
          <cell r="G1360">
            <v>0</v>
          </cell>
          <cell r="H1360">
            <v>0</v>
          </cell>
          <cell r="I1360">
            <v>25831.599999999999</v>
          </cell>
          <cell r="J1360">
            <v>0</v>
          </cell>
          <cell r="K1360">
            <v>0</v>
          </cell>
        </row>
        <row r="1361">
          <cell r="A1361" t="str">
            <v>MAG50171</v>
          </cell>
          <cell r="B1361" t="str">
            <v>착색아연도강판도아(납품도)</v>
          </cell>
          <cell r="C1361" t="str">
            <v>T=0.6(피벗힌지포함,후레임제외)</v>
          </cell>
          <cell r="D1361" t="str">
            <v>m2</v>
          </cell>
          <cell r="E1361">
            <v>1.4151</v>
          </cell>
          <cell r="F1361">
            <v>24850</v>
          </cell>
          <cell r="G1361">
            <v>0</v>
          </cell>
          <cell r="H1361">
            <v>0</v>
          </cell>
          <cell r="I1361">
            <v>35165.199999999997</v>
          </cell>
          <cell r="J1361">
            <v>0</v>
          </cell>
          <cell r="K1361">
            <v>0</v>
          </cell>
        </row>
        <row r="1362">
          <cell r="A1362" t="str">
            <v>MAH70005</v>
          </cell>
          <cell r="B1362" t="str">
            <v>도아로크(스텐)</v>
          </cell>
          <cell r="C1362" t="str">
            <v>침실용</v>
          </cell>
          <cell r="D1362" t="str">
            <v>조</v>
          </cell>
          <cell r="E1362">
            <v>1</v>
          </cell>
          <cell r="F1362">
            <v>4300</v>
          </cell>
          <cell r="G1362">
            <v>0</v>
          </cell>
          <cell r="H1362">
            <v>0</v>
          </cell>
          <cell r="I1362">
            <v>4300</v>
          </cell>
          <cell r="J1362">
            <v>0</v>
          </cell>
          <cell r="K1362">
            <v>0</v>
          </cell>
        </row>
        <row r="1363">
          <cell r="A1363" t="str">
            <v>UAI50001</v>
          </cell>
          <cell r="B1363" t="str">
            <v>철제여닫이문설치</v>
          </cell>
          <cell r="C1363" t="str">
            <v>(외여닫이)</v>
          </cell>
          <cell r="D1363" t="str">
            <v>개소</v>
          </cell>
          <cell r="E1363">
            <v>1</v>
          </cell>
          <cell r="F1363">
            <v>0</v>
          </cell>
          <cell r="G1363">
            <v>21125</v>
          </cell>
          <cell r="H1363">
            <v>0</v>
          </cell>
          <cell r="I1363">
            <v>0</v>
          </cell>
          <cell r="J1363">
            <v>21125</v>
          </cell>
          <cell r="K1363">
            <v>0</v>
          </cell>
        </row>
        <row r="1364">
          <cell r="A1364" t="str">
            <v>UAI70019</v>
          </cell>
          <cell r="B1364" t="str">
            <v>암레스도아클로져설치</v>
          </cell>
          <cell r="C1364" t="str">
            <v>(피벗힌지 부착식,외경40mm)</v>
          </cell>
          <cell r="D1364" t="str">
            <v>개소</v>
          </cell>
          <cell r="E1364">
            <v>1</v>
          </cell>
          <cell r="F1364">
            <v>20000</v>
          </cell>
          <cell r="G1364">
            <v>648</v>
          </cell>
          <cell r="H1364">
            <v>0</v>
          </cell>
          <cell r="I1364">
            <v>20000</v>
          </cell>
          <cell r="J1364">
            <v>648</v>
          </cell>
          <cell r="K1364">
            <v>0</v>
          </cell>
        </row>
        <row r="1365">
          <cell r="B1365" t="str">
            <v>소 계</v>
          </cell>
          <cell r="I1365">
            <v>85296</v>
          </cell>
          <cell r="J1365">
            <v>21773</v>
          </cell>
          <cell r="K1365">
            <v>0</v>
          </cell>
          <cell r="L1365">
            <v>107069</v>
          </cell>
        </row>
        <row r="1367">
          <cell r="A1367" t="str">
            <v>UAI56121</v>
          </cell>
          <cell r="B1367" t="str">
            <v>7X16/SD</v>
          </cell>
          <cell r="C1367" t="str">
            <v>(옥탑층,지붕층,밑틀유,착색아연도)</v>
          </cell>
          <cell r="L1367">
            <v>97084</v>
          </cell>
        </row>
        <row r="1368">
          <cell r="A1368" t="str">
            <v>MAG50161</v>
          </cell>
          <cell r="B1368" t="str">
            <v>철제문틀(방청1회,납품도)</v>
          </cell>
          <cell r="C1368" t="str">
            <v>100X45X1.6</v>
          </cell>
          <cell r="D1368" t="str">
            <v>m</v>
          </cell>
          <cell r="E1368">
            <v>4.5599999999999996</v>
          </cell>
          <cell r="F1368">
            <v>5208</v>
          </cell>
          <cell r="G1368">
            <v>0</v>
          </cell>
          <cell r="H1368">
            <v>0</v>
          </cell>
          <cell r="I1368">
            <v>23748.400000000001</v>
          </cell>
          <cell r="J1368">
            <v>0</v>
          </cell>
          <cell r="K1368">
            <v>0</v>
          </cell>
        </row>
        <row r="1369">
          <cell r="A1369" t="str">
            <v>MAG50171</v>
          </cell>
          <cell r="B1369" t="str">
            <v>착색아연도강판도아(납품도)</v>
          </cell>
          <cell r="C1369" t="str">
            <v>T=0.6(피벗힌지포함,후레임제외)</v>
          </cell>
          <cell r="D1369" t="str">
            <v>m2</v>
          </cell>
          <cell r="E1369">
            <v>1.0971</v>
          </cell>
          <cell r="F1369">
            <v>24850</v>
          </cell>
          <cell r="G1369">
            <v>0</v>
          </cell>
          <cell r="H1369">
            <v>0</v>
          </cell>
          <cell r="I1369">
            <v>27262.9</v>
          </cell>
          <cell r="J1369">
            <v>0</v>
          </cell>
          <cell r="K1369">
            <v>0</v>
          </cell>
        </row>
        <row r="1370">
          <cell r="A1370" t="str">
            <v>MAH70005</v>
          </cell>
          <cell r="B1370" t="str">
            <v>도아로크(스텐)</v>
          </cell>
          <cell r="C1370" t="str">
            <v>침실용</v>
          </cell>
          <cell r="D1370" t="str">
            <v>조</v>
          </cell>
          <cell r="E1370">
            <v>1</v>
          </cell>
          <cell r="F1370">
            <v>4300</v>
          </cell>
          <cell r="G1370">
            <v>0</v>
          </cell>
          <cell r="H1370">
            <v>0</v>
          </cell>
          <cell r="I1370">
            <v>4300</v>
          </cell>
          <cell r="J1370">
            <v>0</v>
          </cell>
          <cell r="K1370">
            <v>0</v>
          </cell>
        </row>
        <row r="1371">
          <cell r="A1371" t="str">
            <v>UAI50001</v>
          </cell>
          <cell r="B1371" t="str">
            <v>철제여닫이문설치</v>
          </cell>
          <cell r="C1371" t="str">
            <v>(외여닫이)</v>
          </cell>
          <cell r="D1371" t="str">
            <v>개소</v>
          </cell>
          <cell r="E1371">
            <v>1</v>
          </cell>
          <cell r="F1371">
            <v>0</v>
          </cell>
          <cell r="G1371">
            <v>21125</v>
          </cell>
          <cell r="H1371">
            <v>0</v>
          </cell>
          <cell r="I1371">
            <v>0</v>
          </cell>
          <cell r="J1371">
            <v>21125</v>
          </cell>
          <cell r="K1371">
            <v>0</v>
          </cell>
        </row>
        <row r="1372">
          <cell r="A1372" t="str">
            <v>UAI70019</v>
          </cell>
          <cell r="B1372" t="str">
            <v>암레스도아클로져설치</v>
          </cell>
          <cell r="C1372" t="str">
            <v>(피벗힌지 부착식,외경40mm)</v>
          </cell>
          <cell r="D1372" t="str">
            <v>개소</v>
          </cell>
          <cell r="E1372">
            <v>1</v>
          </cell>
          <cell r="F1372">
            <v>20000</v>
          </cell>
          <cell r="G1372">
            <v>648</v>
          </cell>
          <cell r="H1372">
            <v>0</v>
          </cell>
          <cell r="I1372">
            <v>20000</v>
          </cell>
          <cell r="J1372">
            <v>648</v>
          </cell>
          <cell r="K1372">
            <v>0</v>
          </cell>
        </row>
        <row r="1373">
          <cell r="B1373" t="str">
            <v>소 계</v>
          </cell>
          <cell r="I1373">
            <v>75311</v>
          </cell>
          <cell r="J1373">
            <v>21773</v>
          </cell>
          <cell r="K1373">
            <v>0</v>
          </cell>
          <cell r="L1373">
            <v>97084</v>
          </cell>
        </row>
        <row r="1375">
          <cell r="A1375" t="str">
            <v>UAI56122</v>
          </cell>
          <cell r="B1375" t="str">
            <v>7X20/SD</v>
          </cell>
          <cell r="C1375" t="str">
            <v>(옥탑층,지붕층,밑틀유,착색아연도)</v>
          </cell>
          <cell r="L1375">
            <v>108109</v>
          </cell>
        </row>
        <row r="1376">
          <cell r="A1376" t="str">
            <v>MAG50161</v>
          </cell>
          <cell r="B1376" t="str">
            <v>철제문틀(방청1회,납품도)</v>
          </cell>
          <cell r="C1376" t="str">
            <v>100X45X1.6</v>
          </cell>
          <cell r="D1376" t="str">
            <v>m</v>
          </cell>
          <cell r="E1376">
            <v>5.36</v>
          </cell>
          <cell r="F1376">
            <v>5208</v>
          </cell>
          <cell r="G1376">
            <v>0</v>
          </cell>
          <cell r="H1376">
            <v>0</v>
          </cell>
          <cell r="I1376">
            <v>27914.799999999999</v>
          </cell>
          <cell r="J1376">
            <v>0</v>
          </cell>
          <cell r="K1376">
            <v>0</v>
          </cell>
        </row>
        <row r="1377">
          <cell r="A1377" t="str">
            <v>MAG50171</v>
          </cell>
          <cell r="B1377" t="str">
            <v>착색아연도강판도아(납품도)</v>
          </cell>
          <cell r="C1377" t="str">
            <v>T=0.6(피벗힌지포함,후레임제외)</v>
          </cell>
          <cell r="D1377" t="str">
            <v>m2</v>
          </cell>
          <cell r="E1377">
            <v>1.3731</v>
          </cell>
          <cell r="F1377">
            <v>24850</v>
          </cell>
          <cell r="G1377">
            <v>0</v>
          </cell>
          <cell r="H1377">
            <v>0</v>
          </cell>
          <cell r="I1377">
            <v>34121.5</v>
          </cell>
          <cell r="J1377">
            <v>0</v>
          </cell>
          <cell r="K1377">
            <v>0</v>
          </cell>
        </row>
        <row r="1378">
          <cell r="A1378" t="str">
            <v>MAH70005</v>
          </cell>
          <cell r="B1378" t="str">
            <v>도아로크(스텐)</v>
          </cell>
          <cell r="C1378" t="str">
            <v>침실용</v>
          </cell>
          <cell r="D1378" t="str">
            <v>조</v>
          </cell>
          <cell r="E1378">
            <v>1</v>
          </cell>
          <cell r="F1378">
            <v>4300</v>
          </cell>
          <cell r="G1378">
            <v>0</v>
          </cell>
          <cell r="H1378">
            <v>0</v>
          </cell>
          <cell r="I1378">
            <v>4300</v>
          </cell>
          <cell r="J1378">
            <v>0</v>
          </cell>
          <cell r="K1378">
            <v>0</v>
          </cell>
        </row>
        <row r="1379">
          <cell r="A1379" t="str">
            <v>UAI50001</v>
          </cell>
          <cell r="B1379" t="str">
            <v>철제여닫이문설치</v>
          </cell>
          <cell r="C1379" t="str">
            <v>(외여닫이)</v>
          </cell>
          <cell r="D1379" t="str">
            <v>개소</v>
          </cell>
          <cell r="E1379">
            <v>1</v>
          </cell>
          <cell r="F1379">
            <v>0</v>
          </cell>
          <cell r="G1379">
            <v>21125</v>
          </cell>
          <cell r="H1379">
            <v>0</v>
          </cell>
          <cell r="I1379">
            <v>0</v>
          </cell>
          <cell r="J1379">
            <v>21125</v>
          </cell>
          <cell r="K1379">
            <v>0</v>
          </cell>
        </row>
        <row r="1380">
          <cell r="A1380" t="str">
            <v>UAI70019</v>
          </cell>
          <cell r="B1380" t="str">
            <v>암레스도아클로져설치</v>
          </cell>
          <cell r="C1380" t="str">
            <v>(피벗힌지 부착식,외경40mm)</v>
          </cell>
          <cell r="D1380" t="str">
            <v>개소</v>
          </cell>
          <cell r="E1380">
            <v>1</v>
          </cell>
          <cell r="F1380">
            <v>20000</v>
          </cell>
          <cell r="G1380">
            <v>648</v>
          </cell>
          <cell r="H1380">
            <v>0</v>
          </cell>
          <cell r="I1380">
            <v>20000</v>
          </cell>
          <cell r="J1380">
            <v>648</v>
          </cell>
          <cell r="K1380">
            <v>0</v>
          </cell>
        </row>
        <row r="1381">
          <cell r="B1381" t="str">
            <v>소 계</v>
          </cell>
          <cell r="I1381">
            <v>86336</v>
          </cell>
          <cell r="J1381">
            <v>21773</v>
          </cell>
          <cell r="K1381">
            <v>0</v>
          </cell>
          <cell r="L1381">
            <v>108109</v>
          </cell>
        </row>
        <row r="1383">
          <cell r="A1383" t="str">
            <v>UAI56123</v>
          </cell>
          <cell r="B1383" t="str">
            <v>26X31/SD</v>
          </cell>
          <cell r="C1383" t="str">
            <v>(주민복지관499,밑틀없음,착색아연도)</v>
          </cell>
          <cell r="L1383">
            <v>319256</v>
          </cell>
        </row>
        <row r="1384">
          <cell r="A1384" t="str">
            <v>MAG50161</v>
          </cell>
          <cell r="B1384" t="str">
            <v>철제문틀(방청1회,납품도)</v>
          </cell>
          <cell r="C1384" t="str">
            <v>100X45X1.6</v>
          </cell>
          <cell r="D1384" t="str">
            <v>m</v>
          </cell>
          <cell r="E1384">
            <v>8.69</v>
          </cell>
          <cell r="F1384">
            <v>5208</v>
          </cell>
          <cell r="G1384">
            <v>0</v>
          </cell>
          <cell r="H1384">
            <v>0</v>
          </cell>
          <cell r="I1384">
            <v>45257.5</v>
          </cell>
          <cell r="J1384">
            <v>0</v>
          </cell>
          <cell r="K1384">
            <v>0</v>
          </cell>
        </row>
        <row r="1385">
          <cell r="A1385" t="str">
            <v>MAG50171</v>
          </cell>
          <cell r="B1385" t="str">
            <v>착색아연도강판도아(납품도)</v>
          </cell>
          <cell r="C1385" t="str">
            <v>T=0.6(피벗힌지포함,후레임제외)</v>
          </cell>
          <cell r="D1385" t="str">
            <v>m2</v>
          </cell>
          <cell r="E1385">
            <v>7.8818999999999999</v>
          </cell>
          <cell r="F1385">
            <v>24850</v>
          </cell>
          <cell r="G1385">
            <v>0</v>
          </cell>
          <cell r="H1385">
            <v>0</v>
          </cell>
          <cell r="I1385">
            <v>195865.2</v>
          </cell>
          <cell r="J1385">
            <v>0</v>
          </cell>
          <cell r="K1385">
            <v>0</v>
          </cell>
        </row>
        <row r="1386">
          <cell r="A1386" t="str">
            <v>MAH70005</v>
          </cell>
          <cell r="B1386" t="str">
            <v>도아로크(스텐)</v>
          </cell>
          <cell r="C1386" t="str">
            <v>침실용</v>
          </cell>
          <cell r="D1386" t="str">
            <v>조</v>
          </cell>
          <cell r="E1386">
            <v>1</v>
          </cell>
          <cell r="F1386">
            <v>4300</v>
          </cell>
          <cell r="G1386">
            <v>0</v>
          </cell>
          <cell r="H1386">
            <v>0</v>
          </cell>
          <cell r="I1386">
            <v>4300</v>
          </cell>
          <cell r="J1386">
            <v>0</v>
          </cell>
          <cell r="K1386">
            <v>0</v>
          </cell>
        </row>
        <row r="1387">
          <cell r="A1387" t="str">
            <v>MAH70473</v>
          </cell>
          <cell r="B1387" t="str">
            <v>오르내리꽂이쇠</v>
          </cell>
          <cell r="C1387" t="str">
            <v>황동압출 100MM</v>
          </cell>
          <cell r="D1387" t="str">
            <v>개</v>
          </cell>
          <cell r="E1387">
            <v>1</v>
          </cell>
          <cell r="F1387">
            <v>850</v>
          </cell>
          <cell r="G1387">
            <v>0</v>
          </cell>
          <cell r="H1387">
            <v>0</v>
          </cell>
          <cell r="I1387">
            <v>850</v>
          </cell>
          <cell r="J1387">
            <v>0</v>
          </cell>
          <cell r="K1387">
            <v>0</v>
          </cell>
        </row>
        <row r="1388">
          <cell r="A1388" t="str">
            <v>UAI50002</v>
          </cell>
          <cell r="B1388" t="str">
            <v>철제여닫이문설치</v>
          </cell>
          <cell r="C1388" t="str">
            <v>(양여닫이)</v>
          </cell>
          <cell r="D1388" t="str">
            <v>개소</v>
          </cell>
          <cell r="E1388">
            <v>1</v>
          </cell>
          <cell r="F1388">
            <v>0</v>
          </cell>
          <cell r="G1388">
            <v>31688</v>
          </cell>
          <cell r="H1388">
            <v>0</v>
          </cell>
          <cell r="I1388">
            <v>0</v>
          </cell>
          <cell r="J1388">
            <v>31688</v>
          </cell>
          <cell r="K1388">
            <v>0</v>
          </cell>
        </row>
        <row r="1389">
          <cell r="A1389" t="str">
            <v>UAI70019</v>
          </cell>
          <cell r="B1389" t="str">
            <v>암레스도아클로져설치</v>
          </cell>
          <cell r="C1389" t="str">
            <v>(피벗힌지 부착식,외경40mm)</v>
          </cell>
          <cell r="D1389" t="str">
            <v>개소</v>
          </cell>
          <cell r="E1389">
            <v>2</v>
          </cell>
          <cell r="F1389">
            <v>20000</v>
          </cell>
          <cell r="G1389">
            <v>648</v>
          </cell>
          <cell r="H1389">
            <v>0</v>
          </cell>
          <cell r="I1389">
            <v>40000</v>
          </cell>
          <cell r="J1389">
            <v>1296</v>
          </cell>
          <cell r="K1389">
            <v>0</v>
          </cell>
        </row>
        <row r="1390">
          <cell r="B1390" t="str">
            <v>소 계</v>
          </cell>
          <cell r="I1390">
            <v>286272</v>
          </cell>
          <cell r="J1390">
            <v>32984</v>
          </cell>
          <cell r="K1390">
            <v>0</v>
          </cell>
          <cell r="L1390">
            <v>319256</v>
          </cell>
        </row>
        <row r="1392">
          <cell r="A1392" t="str">
            <v>UAI56124</v>
          </cell>
          <cell r="B1392" t="str">
            <v>9X26/SD</v>
          </cell>
          <cell r="C1392" t="str">
            <v>(주민복지관499,밑틀없음,착색아연도)</v>
          </cell>
          <cell r="L1392">
            <v>127774</v>
          </cell>
        </row>
        <row r="1393">
          <cell r="A1393" t="str">
            <v>MAG50161</v>
          </cell>
          <cell r="B1393" t="str">
            <v>철제문틀(방청1회,납품도)</v>
          </cell>
          <cell r="C1393" t="str">
            <v>100X45X1.6</v>
          </cell>
          <cell r="D1393" t="str">
            <v>m</v>
          </cell>
          <cell r="E1393">
            <v>6.87</v>
          </cell>
          <cell r="F1393">
            <v>5208</v>
          </cell>
          <cell r="G1393">
            <v>0</v>
          </cell>
          <cell r="H1393">
            <v>0</v>
          </cell>
          <cell r="I1393">
            <v>35778.9</v>
          </cell>
          <cell r="J1393">
            <v>0</v>
          </cell>
          <cell r="K1393">
            <v>0</v>
          </cell>
        </row>
        <row r="1394">
          <cell r="A1394" t="str">
            <v>MAG50171</v>
          </cell>
          <cell r="B1394" t="str">
            <v>착색아연도강판도아(납품도)</v>
          </cell>
          <cell r="C1394" t="str">
            <v>T=0.6(피벗힌지포함,후레임제외)</v>
          </cell>
          <cell r="D1394" t="str">
            <v>m2</v>
          </cell>
          <cell r="E1394">
            <v>1.8480000000000001</v>
          </cell>
          <cell r="F1394">
            <v>24850</v>
          </cell>
          <cell r="G1394">
            <v>0</v>
          </cell>
          <cell r="H1394">
            <v>0</v>
          </cell>
          <cell r="I1394">
            <v>45922.8</v>
          </cell>
          <cell r="J1394">
            <v>0</v>
          </cell>
          <cell r="K1394">
            <v>0</v>
          </cell>
        </row>
        <row r="1395">
          <cell r="A1395" t="str">
            <v>MAH70005</v>
          </cell>
          <cell r="B1395" t="str">
            <v>도아로크(스텐)</v>
          </cell>
          <cell r="C1395" t="str">
            <v>침실용</v>
          </cell>
          <cell r="D1395" t="str">
            <v>조</v>
          </cell>
          <cell r="E1395">
            <v>1</v>
          </cell>
          <cell r="F1395">
            <v>4300</v>
          </cell>
          <cell r="G1395">
            <v>0</v>
          </cell>
          <cell r="H1395">
            <v>0</v>
          </cell>
          <cell r="I1395">
            <v>4300</v>
          </cell>
          <cell r="J1395">
            <v>0</v>
          </cell>
          <cell r="K1395">
            <v>0</v>
          </cell>
        </row>
        <row r="1396">
          <cell r="A1396" t="str">
            <v>UAI50001</v>
          </cell>
          <cell r="B1396" t="str">
            <v>철제여닫이문설치</v>
          </cell>
          <cell r="C1396" t="str">
            <v>(외여닫이)</v>
          </cell>
          <cell r="D1396" t="str">
            <v>개소</v>
          </cell>
          <cell r="E1396">
            <v>1</v>
          </cell>
          <cell r="F1396">
            <v>0</v>
          </cell>
          <cell r="G1396">
            <v>21125</v>
          </cell>
          <cell r="H1396">
            <v>0</v>
          </cell>
          <cell r="I1396">
            <v>0</v>
          </cell>
          <cell r="J1396">
            <v>21125</v>
          </cell>
          <cell r="K1396">
            <v>0</v>
          </cell>
        </row>
        <row r="1397">
          <cell r="A1397" t="str">
            <v>UAI70019</v>
          </cell>
          <cell r="B1397" t="str">
            <v>암레스도아클로져설치</v>
          </cell>
          <cell r="C1397" t="str">
            <v>(피벗힌지 부착식,외경40mm)</v>
          </cell>
          <cell r="D1397" t="str">
            <v>개소</v>
          </cell>
          <cell r="E1397">
            <v>1</v>
          </cell>
          <cell r="F1397">
            <v>20000</v>
          </cell>
          <cell r="G1397">
            <v>648</v>
          </cell>
          <cell r="H1397">
            <v>0</v>
          </cell>
          <cell r="I1397">
            <v>20000</v>
          </cell>
          <cell r="J1397">
            <v>648</v>
          </cell>
          <cell r="K1397">
            <v>0</v>
          </cell>
        </row>
        <row r="1398">
          <cell r="B1398" t="str">
            <v>소 계</v>
          </cell>
          <cell r="I1398">
            <v>106001</v>
          </cell>
          <cell r="J1398">
            <v>21773</v>
          </cell>
          <cell r="K1398">
            <v>0</v>
          </cell>
          <cell r="L1398">
            <v>127774</v>
          </cell>
        </row>
        <row r="1400">
          <cell r="A1400" t="str">
            <v>UAI56125</v>
          </cell>
          <cell r="B1400" t="str">
            <v>9X21/SD</v>
          </cell>
          <cell r="C1400" t="str">
            <v>(주민복지관499,밑틀없음,착색아연도)</v>
          </cell>
          <cell r="L1400">
            <v>116999</v>
          </cell>
        </row>
        <row r="1401">
          <cell r="A1401" t="str">
            <v>MAG50161</v>
          </cell>
          <cell r="B1401" t="str">
            <v>철제문틀(방청1회,납품도)</v>
          </cell>
          <cell r="C1401" t="str">
            <v>100X45X1.6</v>
          </cell>
          <cell r="D1401" t="str">
            <v>m</v>
          </cell>
          <cell r="E1401">
            <v>4.99</v>
          </cell>
          <cell r="F1401">
            <v>5208</v>
          </cell>
          <cell r="G1401">
            <v>0</v>
          </cell>
          <cell r="H1401">
            <v>0</v>
          </cell>
          <cell r="I1401">
            <v>25987.9</v>
          </cell>
          <cell r="J1401">
            <v>0</v>
          </cell>
          <cell r="K1401">
            <v>0</v>
          </cell>
        </row>
        <row r="1402">
          <cell r="A1402" t="str">
            <v>MAG50171</v>
          </cell>
          <cell r="B1402" t="str">
            <v>착색아연도강판도아(납품도)</v>
          </cell>
          <cell r="C1402" t="str">
            <v>T=0.6(피벗힌지포함,후레임제외)</v>
          </cell>
          <cell r="D1402" t="str">
            <v>m2</v>
          </cell>
          <cell r="E1402">
            <v>1.8084</v>
          </cell>
          <cell r="F1402">
            <v>24850</v>
          </cell>
          <cell r="G1402">
            <v>0</v>
          </cell>
          <cell r="H1402">
            <v>0</v>
          </cell>
          <cell r="I1402">
            <v>44938.7</v>
          </cell>
          <cell r="J1402">
            <v>0</v>
          </cell>
          <cell r="K1402">
            <v>0</v>
          </cell>
        </row>
        <row r="1403">
          <cell r="A1403" t="str">
            <v>MAH70005</v>
          </cell>
          <cell r="B1403" t="str">
            <v>도아로크(스텐)</v>
          </cell>
          <cell r="C1403" t="str">
            <v>침실용</v>
          </cell>
          <cell r="D1403" t="str">
            <v>조</v>
          </cell>
          <cell r="E1403">
            <v>1</v>
          </cell>
          <cell r="F1403">
            <v>4300</v>
          </cell>
          <cell r="G1403">
            <v>0</v>
          </cell>
          <cell r="H1403">
            <v>0</v>
          </cell>
          <cell r="I1403">
            <v>4300</v>
          </cell>
          <cell r="J1403">
            <v>0</v>
          </cell>
          <cell r="K1403">
            <v>0</v>
          </cell>
        </row>
        <row r="1404">
          <cell r="A1404" t="str">
            <v>UAI50001</v>
          </cell>
          <cell r="B1404" t="str">
            <v>철제여닫이문설치</v>
          </cell>
          <cell r="C1404" t="str">
            <v>(외여닫이)</v>
          </cell>
          <cell r="D1404" t="str">
            <v>개소</v>
          </cell>
          <cell r="E1404">
            <v>1</v>
          </cell>
          <cell r="F1404">
            <v>0</v>
          </cell>
          <cell r="G1404">
            <v>21125</v>
          </cell>
          <cell r="H1404">
            <v>0</v>
          </cell>
          <cell r="I1404">
            <v>0</v>
          </cell>
          <cell r="J1404">
            <v>21125</v>
          </cell>
          <cell r="K1404">
            <v>0</v>
          </cell>
        </row>
        <row r="1405">
          <cell r="A1405" t="str">
            <v>UAI70019</v>
          </cell>
          <cell r="B1405" t="str">
            <v>암레스도아클로져설치</v>
          </cell>
          <cell r="C1405" t="str">
            <v>(피벗힌지 부착식,외경40mm)</v>
          </cell>
          <cell r="D1405" t="str">
            <v>개소</v>
          </cell>
          <cell r="E1405">
            <v>1</v>
          </cell>
          <cell r="F1405">
            <v>20000</v>
          </cell>
          <cell r="G1405">
            <v>648</v>
          </cell>
          <cell r="H1405">
            <v>0</v>
          </cell>
          <cell r="I1405">
            <v>20000</v>
          </cell>
          <cell r="J1405">
            <v>648</v>
          </cell>
          <cell r="K1405">
            <v>0</v>
          </cell>
        </row>
        <row r="1406">
          <cell r="B1406" t="str">
            <v>소 계</v>
          </cell>
          <cell r="I1406">
            <v>95226</v>
          </cell>
          <cell r="J1406">
            <v>21773</v>
          </cell>
          <cell r="K1406">
            <v>0</v>
          </cell>
          <cell r="L1406">
            <v>116999</v>
          </cell>
        </row>
        <row r="1408">
          <cell r="A1408" t="str">
            <v>UAI56126</v>
          </cell>
          <cell r="B1408" t="str">
            <v>9X25/SD</v>
          </cell>
          <cell r="C1408" t="str">
            <v>(주민복지관499,밑틀없음,착색아연도)</v>
          </cell>
          <cell r="L1408">
            <v>126733</v>
          </cell>
        </row>
        <row r="1409">
          <cell r="A1409" t="str">
            <v>MAG50161</v>
          </cell>
          <cell r="B1409" t="str">
            <v>철제문틀(방청1회,납품도)</v>
          </cell>
          <cell r="C1409" t="str">
            <v>100X45X1.6</v>
          </cell>
          <cell r="D1409" t="str">
            <v>m</v>
          </cell>
          <cell r="E1409">
            <v>6.67</v>
          </cell>
          <cell r="F1409">
            <v>5208</v>
          </cell>
          <cell r="G1409">
            <v>0</v>
          </cell>
          <cell r="H1409">
            <v>0</v>
          </cell>
          <cell r="I1409">
            <v>34737.300000000003</v>
          </cell>
          <cell r="J1409">
            <v>0</v>
          </cell>
          <cell r="K1409">
            <v>0</v>
          </cell>
        </row>
        <row r="1410">
          <cell r="A1410" t="str">
            <v>MAG50171</v>
          </cell>
          <cell r="B1410" t="str">
            <v>착색아연도강판도아(납품도)</v>
          </cell>
          <cell r="C1410" t="str">
            <v>T=0.6(피벗힌지포함,후레임제외)</v>
          </cell>
          <cell r="D1410" t="str">
            <v>m2</v>
          </cell>
          <cell r="E1410">
            <v>1.8480000000000001</v>
          </cell>
          <cell r="F1410">
            <v>24850</v>
          </cell>
          <cell r="G1410">
            <v>0</v>
          </cell>
          <cell r="H1410">
            <v>0</v>
          </cell>
          <cell r="I1410">
            <v>45922.8</v>
          </cell>
          <cell r="J1410">
            <v>0</v>
          </cell>
          <cell r="K1410">
            <v>0</v>
          </cell>
        </row>
        <row r="1411">
          <cell r="A1411" t="str">
            <v>MAH70005</v>
          </cell>
          <cell r="B1411" t="str">
            <v>도아로크(스텐)</v>
          </cell>
          <cell r="C1411" t="str">
            <v>침실용</v>
          </cell>
          <cell r="D1411" t="str">
            <v>조</v>
          </cell>
          <cell r="E1411">
            <v>1</v>
          </cell>
          <cell r="F1411">
            <v>4300</v>
          </cell>
          <cell r="G1411">
            <v>0</v>
          </cell>
          <cell r="H1411">
            <v>0</v>
          </cell>
          <cell r="I1411">
            <v>4300</v>
          </cell>
          <cell r="J1411">
            <v>0</v>
          </cell>
          <cell r="K1411">
            <v>0</v>
          </cell>
        </row>
        <row r="1412">
          <cell r="A1412" t="str">
            <v>UAI50001</v>
          </cell>
          <cell r="B1412" t="str">
            <v>철제여닫이문설치</v>
          </cell>
          <cell r="C1412" t="str">
            <v>(외여닫이)</v>
          </cell>
          <cell r="D1412" t="str">
            <v>개소</v>
          </cell>
          <cell r="E1412">
            <v>1</v>
          </cell>
          <cell r="F1412">
            <v>0</v>
          </cell>
          <cell r="G1412">
            <v>21125</v>
          </cell>
          <cell r="H1412">
            <v>0</v>
          </cell>
          <cell r="I1412">
            <v>0</v>
          </cell>
          <cell r="J1412">
            <v>21125</v>
          </cell>
          <cell r="K1412">
            <v>0</v>
          </cell>
        </row>
        <row r="1413">
          <cell r="A1413" t="str">
            <v>UAI70019</v>
          </cell>
          <cell r="B1413" t="str">
            <v>암레스도아클로져설치</v>
          </cell>
          <cell r="C1413" t="str">
            <v>(피벗힌지 부착식,외경40mm)</v>
          </cell>
          <cell r="D1413" t="str">
            <v>개소</v>
          </cell>
          <cell r="E1413">
            <v>1</v>
          </cell>
          <cell r="F1413">
            <v>20000</v>
          </cell>
          <cell r="G1413">
            <v>648</v>
          </cell>
          <cell r="H1413">
            <v>0</v>
          </cell>
          <cell r="I1413">
            <v>20000</v>
          </cell>
          <cell r="J1413">
            <v>648</v>
          </cell>
          <cell r="K1413">
            <v>0</v>
          </cell>
        </row>
        <row r="1414">
          <cell r="B1414" t="str">
            <v>소 계</v>
          </cell>
          <cell r="I1414">
            <v>104960</v>
          </cell>
          <cell r="J1414">
            <v>21773</v>
          </cell>
          <cell r="K1414">
            <v>0</v>
          </cell>
          <cell r="L1414">
            <v>126733</v>
          </cell>
        </row>
        <row r="1416">
          <cell r="A1416" t="str">
            <v>UAI56127</v>
          </cell>
          <cell r="B1416" t="str">
            <v>26X24.5/SD</v>
          </cell>
          <cell r="C1416" t="str">
            <v>(계단실,밑틀없음,철제도아,암레스체크)</v>
          </cell>
          <cell r="L1416">
            <v>265793</v>
          </cell>
        </row>
        <row r="1417">
          <cell r="A1417" t="str">
            <v>MAG50161</v>
          </cell>
          <cell r="B1417" t="str">
            <v>철제문틀(방청1회,납품도)</v>
          </cell>
          <cell r="C1417" t="str">
            <v>100X45X1.6</v>
          </cell>
          <cell r="D1417" t="str">
            <v>m</v>
          </cell>
          <cell r="E1417">
            <v>7.45</v>
          </cell>
          <cell r="F1417">
            <v>5208</v>
          </cell>
          <cell r="G1417">
            <v>0</v>
          </cell>
          <cell r="H1417">
            <v>0</v>
          </cell>
          <cell r="I1417">
            <v>38799.599999999999</v>
          </cell>
          <cell r="J1417">
            <v>0</v>
          </cell>
          <cell r="K1417">
            <v>0</v>
          </cell>
        </row>
        <row r="1418">
          <cell r="A1418" t="str">
            <v>MAG50166</v>
          </cell>
          <cell r="B1418" t="str">
            <v>철제도아(방청1회,납품도)</v>
          </cell>
          <cell r="C1418" t="str">
            <v>T=0.8,STL PL(피벗힌지포함,후레임제외)</v>
          </cell>
          <cell r="D1418" t="str">
            <v>m2</v>
          </cell>
          <cell r="E1418">
            <v>6.2937000000000003</v>
          </cell>
          <cell r="F1418">
            <v>23819</v>
          </cell>
          <cell r="G1418">
            <v>0</v>
          </cell>
          <cell r="H1418">
            <v>0</v>
          </cell>
          <cell r="I1418">
            <v>149909.6</v>
          </cell>
          <cell r="J1418">
            <v>0</v>
          </cell>
          <cell r="K1418">
            <v>0</v>
          </cell>
        </row>
        <row r="1419">
          <cell r="A1419" t="str">
            <v>MAH70015</v>
          </cell>
          <cell r="B1419" t="str">
            <v>도아로크(스텐)</v>
          </cell>
          <cell r="C1419" t="str">
            <v>통로용(록없음)</v>
          </cell>
          <cell r="D1419" t="str">
            <v>조</v>
          </cell>
          <cell r="E1419">
            <v>1</v>
          </cell>
          <cell r="F1419">
            <v>4100</v>
          </cell>
          <cell r="G1419">
            <v>0</v>
          </cell>
          <cell r="H1419">
            <v>0</v>
          </cell>
          <cell r="I1419">
            <v>4100</v>
          </cell>
          <cell r="J1419">
            <v>0</v>
          </cell>
          <cell r="K1419">
            <v>0</v>
          </cell>
        </row>
        <row r="1420">
          <cell r="A1420" t="str">
            <v>UAI50002</v>
          </cell>
          <cell r="B1420" t="str">
            <v>철제여닫이문설치</v>
          </cell>
          <cell r="C1420" t="str">
            <v>(양여닫이)</v>
          </cell>
          <cell r="D1420" t="str">
            <v>개소</v>
          </cell>
          <cell r="E1420">
            <v>1</v>
          </cell>
          <cell r="F1420">
            <v>0</v>
          </cell>
          <cell r="G1420">
            <v>31688</v>
          </cell>
          <cell r="H1420">
            <v>0</v>
          </cell>
          <cell r="I1420">
            <v>0</v>
          </cell>
          <cell r="J1420">
            <v>31688</v>
          </cell>
          <cell r="K1420">
            <v>0</v>
          </cell>
        </row>
        <row r="1421">
          <cell r="A1421" t="str">
            <v>UAI70019</v>
          </cell>
          <cell r="B1421" t="str">
            <v>암레스도아클로져설치</v>
          </cell>
          <cell r="C1421" t="str">
            <v>(피벗힌지 부착식,외경40mm)</v>
          </cell>
          <cell r="D1421" t="str">
            <v>개소</v>
          </cell>
          <cell r="E1421">
            <v>2</v>
          </cell>
          <cell r="F1421">
            <v>20000</v>
          </cell>
          <cell r="G1421">
            <v>648</v>
          </cell>
          <cell r="H1421">
            <v>0</v>
          </cell>
          <cell r="I1421">
            <v>40000</v>
          </cell>
          <cell r="J1421">
            <v>1296</v>
          </cell>
          <cell r="K1421">
            <v>0</v>
          </cell>
        </row>
        <row r="1422">
          <cell r="B1422" t="str">
            <v>소 계</v>
          </cell>
          <cell r="I1422">
            <v>232809</v>
          </cell>
          <cell r="J1422">
            <v>32984</v>
          </cell>
          <cell r="K1422">
            <v>0</v>
          </cell>
          <cell r="L1422">
            <v>265793</v>
          </cell>
        </row>
        <row r="1424">
          <cell r="A1424" t="str">
            <v>UAI56128</v>
          </cell>
          <cell r="B1424" t="str">
            <v>18X21/SD</v>
          </cell>
          <cell r="C1424" t="str">
            <v>(계단실,밑틀없음,철제도아,암레스체크)</v>
          </cell>
          <cell r="L1424">
            <v>199140</v>
          </cell>
        </row>
        <row r="1425">
          <cell r="A1425" t="str">
            <v>MAG50161</v>
          </cell>
          <cell r="B1425" t="str">
            <v>철제문틀(방청1회,납품도)</v>
          </cell>
          <cell r="C1425" t="str">
            <v>100X45X1.6</v>
          </cell>
          <cell r="D1425" t="str">
            <v>m</v>
          </cell>
          <cell r="E1425">
            <v>6.04</v>
          </cell>
          <cell r="F1425">
            <v>5208</v>
          </cell>
          <cell r="G1425">
            <v>0</v>
          </cell>
          <cell r="H1425">
            <v>0</v>
          </cell>
          <cell r="I1425">
            <v>31456.3</v>
          </cell>
          <cell r="J1425">
            <v>0</v>
          </cell>
          <cell r="K1425">
            <v>0</v>
          </cell>
        </row>
        <row r="1426">
          <cell r="A1426" t="str">
            <v>MAG50166</v>
          </cell>
          <cell r="B1426" t="str">
            <v>철제도아(방청1회,납품도)</v>
          </cell>
          <cell r="C1426" t="str">
            <v>T=0.8,STL PL(피벗힌지포함,후레임제외)</v>
          </cell>
          <cell r="D1426" t="str">
            <v>m2</v>
          </cell>
          <cell r="E1426">
            <v>3.8037000000000001</v>
          </cell>
          <cell r="F1426">
            <v>23819</v>
          </cell>
          <cell r="G1426">
            <v>0</v>
          </cell>
          <cell r="H1426">
            <v>0</v>
          </cell>
          <cell r="I1426">
            <v>90600.3</v>
          </cell>
          <cell r="J1426">
            <v>0</v>
          </cell>
          <cell r="K1426">
            <v>0</v>
          </cell>
        </row>
        <row r="1427">
          <cell r="A1427" t="str">
            <v>MAH70015</v>
          </cell>
          <cell r="B1427" t="str">
            <v>도아로크(스텐)</v>
          </cell>
          <cell r="C1427" t="str">
            <v>통로용(록없음)</v>
          </cell>
          <cell r="D1427" t="str">
            <v>조</v>
          </cell>
          <cell r="E1427">
            <v>1</v>
          </cell>
          <cell r="F1427">
            <v>4100</v>
          </cell>
          <cell r="G1427">
            <v>0</v>
          </cell>
          <cell r="H1427">
            <v>0</v>
          </cell>
          <cell r="I1427">
            <v>4100</v>
          </cell>
          <cell r="J1427">
            <v>0</v>
          </cell>
          <cell r="K1427">
            <v>0</v>
          </cell>
        </row>
        <row r="1428">
          <cell r="A1428" t="str">
            <v>UAI50002</v>
          </cell>
          <cell r="B1428" t="str">
            <v>철제여닫이문설치</v>
          </cell>
          <cell r="C1428" t="str">
            <v>(양여닫이)</v>
          </cell>
          <cell r="D1428" t="str">
            <v>개소</v>
          </cell>
          <cell r="E1428">
            <v>1</v>
          </cell>
          <cell r="F1428">
            <v>0</v>
          </cell>
          <cell r="G1428">
            <v>31688</v>
          </cell>
          <cell r="H1428">
            <v>0</v>
          </cell>
          <cell r="I1428">
            <v>0</v>
          </cell>
          <cell r="J1428">
            <v>31688</v>
          </cell>
          <cell r="K1428">
            <v>0</v>
          </cell>
        </row>
        <row r="1429">
          <cell r="A1429" t="str">
            <v>UAI70019</v>
          </cell>
          <cell r="B1429" t="str">
            <v>암레스도아클로져설치</v>
          </cell>
          <cell r="C1429" t="str">
            <v>(피벗힌지 부착식,외경40mm)</v>
          </cell>
          <cell r="D1429" t="str">
            <v>개소</v>
          </cell>
          <cell r="E1429">
            <v>2</v>
          </cell>
          <cell r="F1429">
            <v>20000</v>
          </cell>
          <cell r="G1429">
            <v>648</v>
          </cell>
          <cell r="H1429">
            <v>0</v>
          </cell>
          <cell r="I1429">
            <v>40000</v>
          </cell>
          <cell r="J1429">
            <v>1296</v>
          </cell>
          <cell r="K1429">
            <v>0</v>
          </cell>
        </row>
        <row r="1430">
          <cell r="B1430" t="str">
            <v>소 계</v>
          </cell>
          <cell r="I1430">
            <v>166156</v>
          </cell>
          <cell r="J1430">
            <v>32984</v>
          </cell>
          <cell r="K1430">
            <v>0</v>
          </cell>
          <cell r="L1430">
            <v>199140</v>
          </cell>
        </row>
        <row r="1432">
          <cell r="A1432" t="str">
            <v>UAI56129</v>
          </cell>
          <cell r="B1432" t="str">
            <v>15X21/SD</v>
          </cell>
          <cell r="C1432" t="str">
            <v>(계단실,밑틀없음,철제도아,암레스체크)</v>
          </cell>
          <cell r="L1432">
            <v>161745</v>
          </cell>
        </row>
        <row r="1433">
          <cell r="A1433" t="str">
            <v>MAG50161</v>
          </cell>
          <cell r="B1433" t="str">
            <v>철제문틀(방청1회,납품도)</v>
          </cell>
          <cell r="C1433" t="str">
            <v>100X45X1.6</v>
          </cell>
          <cell r="D1433" t="str">
            <v>m</v>
          </cell>
          <cell r="E1433">
            <v>5.74</v>
          </cell>
          <cell r="F1433">
            <v>5208</v>
          </cell>
          <cell r="G1433">
            <v>0</v>
          </cell>
          <cell r="H1433">
            <v>0</v>
          </cell>
          <cell r="I1433">
            <v>29893.9</v>
          </cell>
          <cell r="J1433">
            <v>0</v>
          </cell>
          <cell r="K1433">
            <v>0</v>
          </cell>
        </row>
        <row r="1434">
          <cell r="A1434" t="str">
            <v>MAG50166</v>
          </cell>
          <cell r="B1434" t="str">
            <v>철제도아(방청1회,납품도)</v>
          </cell>
          <cell r="C1434" t="str">
            <v>T=0.8,STL PL(피벗힌지포함,후레임제외)</v>
          </cell>
          <cell r="D1434" t="str">
            <v>m2</v>
          </cell>
          <cell r="E1434">
            <v>3.1661999999999999</v>
          </cell>
          <cell r="F1434">
            <v>23819</v>
          </cell>
          <cell r="G1434">
            <v>0</v>
          </cell>
          <cell r="H1434">
            <v>0</v>
          </cell>
          <cell r="I1434">
            <v>75415.7</v>
          </cell>
          <cell r="J1434">
            <v>0</v>
          </cell>
          <cell r="K1434">
            <v>0</v>
          </cell>
        </row>
        <row r="1435">
          <cell r="A1435" t="str">
            <v>MAH70015</v>
          </cell>
          <cell r="B1435" t="str">
            <v>도아로크(스텐)</v>
          </cell>
          <cell r="C1435" t="str">
            <v>통로용(록없음)</v>
          </cell>
          <cell r="D1435" t="str">
            <v>조</v>
          </cell>
          <cell r="E1435">
            <v>1</v>
          </cell>
          <cell r="F1435">
            <v>4100</v>
          </cell>
          <cell r="G1435">
            <v>0</v>
          </cell>
          <cell r="H1435">
            <v>0</v>
          </cell>
          <cell r="I1435">
            <v>4100</v>
          </cell>
          <cell r="J1435">
            <v>0</v>
          </cell>
          <cell r="K1435">
            <v>0</v>
          </cell>
        </row>
        <row r="1436">
          <cell r="A1436" t="str">
            <v>UAI50002</v>
          </cell>
          <cell r="B1436" t="str">
            <v>철제여닫이문설치</v>
          </cell>
          <cell r="C1436" t="str">
            <v>(양여닫이)</v>
          </cell>
          <cell r="D1436" t="str">
            <v>개소</v>
          </cell>
          <cell r="E1436">
            <v>1</v>
          </cell>
          <cell r="F1436">
            <v>0</v>
          </cell>
          <cell r="G1436">
            <v>31688</v>
          </cell>
          <cell r="H1436">
            <v>0</v>
          </cell>
          <cell r="I1436">
            <v>0</v>
          </cell>
          <cell r="J1436">
            <v>31688</v>
          </cell>
          <cell r="K1436">
            <v>0</v>
          </cell>
        </row>
        <row r="1437">
          <cell r="A1437" t="str">
            <v>UAI70019</v>
          </cell>
          <cell r="B1437" t="str">
            <v>암레스도아클로져설치</v>
          </cell>
          <cell r="C1437" t="str">
            <v>(피벗힌지 부착식,외경40mm)</v>
          </cell>
          <cell r="D1437" t="str">
            <v>개소</v>
          </cell>
          <cell r="E1437">
            <v>1</v>
          </cell>
          <cell r="F1437">
            <v>20000</v>
          </cell>
          <cell r="G1437">
            <v>648</v>
          </cell>
          <cell r="H1437">
            <v>0</v>
          </cell>
          <cell r="I1437">
            <v>20000</v>
          </cell>
          <cell r="J1437">
            <v>648</v>
          </cell>
          <cell r="K1437">
            <v>0</v>
          </cell>
        </row>
        <row r="1438">
          <cell r="B1438" t="str">
            <v>소 계</v>
          </cell>
          <cell r="I1438">
            <v>129409</v>
          </cell>
          <cell r="J1438">
            <v>32336</v>
          </cell>
          <cell r="K1438">
            <v>0</v>
          </cell>
          <cell r="L1438">
            <v>161745</v>
          </cell>
        </row>
        <row r="1440">
          <cell r="A1440" t="str">
            <v>UAI56130</v>
          </cell>
          <cell r="B1440" t="str">
            <v>10X22/SD</v>
          </cell>
          <cell r="C1440" t="str">
            <v>(계단실홀,밑틀없음,철제도아,암레스체크)</v>
          </cell>
          <cell r="L1440">
            <v>126670</v>
          </cell>
        </row>
        <row r="1441">
          <cell r="A1441" t="str">
            <v>MAG50161</v>
          </cell>
          <cell r="B1441" t="str">
            <v>철제문틀(방청1회,납품도)</v>
          </cell>
          <cell r="C1441" t="str">
            <v>100X45X1.6</v>
          </cell>
          <cell r="D1441" t="str">
            <v>m</v>
          </cell>
          <cell r="E1441">
            <v>5.44</v>
          </cell>
          <cell r="F1441">
            <v>5208</v>
          </cell>
          <cell r="G1441">
            <v>0</v>
          </cell>
          <cell r="H1441">
            <v>0</v>
          </cell>
          <cell r="I1441">
            <v>28331.5</v>
          </cell>
          <cell r="J1441">
            <v>0</v>
          </cell>
          <cell r="K1441">
            <v>0</v>
          </cell>
        </row>
        <row r="1442">
          <cell r="A1442" t="str">
            <v>MAG50166</v>
          </cell>
          <cell r="B1442" t="str">
            <v>철제도아(방청1회,납품도)</v>
          </cell>
          <cell r="C1442" t="str">
            <v>T=0.8,STL PL(피벗힌지포함,후레임제외)</v>
          </cell>
          <cell r="D1442" t="str">
            <v>m2</v>
          </cell>
          <cell r="E1442">
            <v>2.2027000000000001</v>
          </cell>
          <cell r="F1442">
            <v>23819</v>
          </cell>
          <cell r="G1442">
            <v>0</v>
          </cell>
          <cell r="H1442">
            <v>0</v>
          </cell>
          <cell r="I1442">
            <v>52466.1</v>
          </cell>
          <cell r="J1442">
            <v>0</v>
          </cell>
          <cell r="K1442">
            <v>0</v>
          </cell>
        </row>
        <row r="1443">
          <cell r="A1443" t="str">
            <v>MAH70015</v>
          </cell>
          <cell r="B1443" t="str">
            <v>도아로크(스텐)</v>
          </cell>
          <cell r="C1443" t="str">
            <v>통로용(록없음)</v>
          </cell>
          <cell r="D1443" t="str">
            <v>조</v>
          </cell>
          <cell r="E1443">
            <v>1</v>
          </cell>
          <cell r="F1443">
            <v>4100</v>
          </cell>
          <cell r="G1443">
            <v>0</v>
          </cell>
          <cell r="H1443">
            <v>0</v>
          </cell>
          <cell r="I1443">
            <v>4100</v>
          </cell>
          <cell r="J1443">
            <v>0</v>
          </cell>
          <cell r="K1443">
            <v>0</v>
          </cell>
        </row>
        <row r="1444">
          <cell r="A1444" t="str">
            <v>UAI50001</v>
          </cell>
          <cell r="B1444" t="str">
            <v>철제여닫이문설치</v>
          </cell>
          <cell r="C1444" t="str">
            <v>(외여닫이)</v>
          </cell>
          <cell r="D1444" t="str">
            <v>개소</v>
          </cell>
          <cell r="E1444">
            <v>1</v>
          </cell>
          <cell r="F1444">
            <v>0</v>
          </cell>
          <cell r="G1444">
            <v>21125</v>
          </cell>
          <cell r="H1444">
            <v>0</v>
          </cell>
          <cell r="I1444">
            <v>0</v>
          </cell>
          <cell r="J1444">
            <v>21125</v>
          </cell>
          <cell r="K1444">
            <v>0</v>
          </cell>
        </row>
        <row r="1445">
          <cell r="A1445" t="str">
            <v>UAI70019</v>
          </cell>
          <cell r="B1445" t="str">
            <v>암레스도아클로져설치</v>
          </cell>
          <cell r="C1445" t="str">
            <v>(피벗힌지 부착식,외경40mm)</v>
          </cell>
          <cell r="D1445" t="str">
            <v>개소</v>
          </cell>
          <cell r="E1445">
            <v>1</v>
          </cell>
          <cell r="F1445">
            <v>20000</v>
          </cell>
          <cell r="G1445">
            <v>648</v>
          </cell>
          <cell r="H1445">
            <v>0</v>
          </cell>
          <cell r="I1445">
            <v>20000</v>
          </cell>
          <cell r="J1445">
            <v>648</v>
          </cell>
          <cell r="K1445">
            <v>0</v>
          </cell>
        </row>
        <row r="1446">
          <cell r="B1446" t="str">
            <v>소 계</v>
          </cell>
          <cell r="I1446">
            <v>104897</v>
          </cell>
          <cell r="J1446">
            <v>21773</v>
          </cell>
          <cell r="K1446">
            <v>0</v>
          </cell>
          <cell r="L1446">
            <v>126670</v>
          </cell>
        </row>
        <row r="1448">
          <cell r="A1448" t="str">
            <v>UAI56131</v>
          </cell>
          <cell r="B1448" t="str">
            <v>10X21/SD</v>
          </cell>
          <cell r="C1448" t="str">
            <v>(계단실홀,밑틀없음,철제도아,암레스체크)</v>
          </cell>
          <cell r="L1448">
            <v>123270</v>
          </cell>
        </row>
        <row r="1449">
          <cell r="A1449" t="str">
            <v>MAG50161</v>
          </cell>
          <cell r="B1449" t="str">
            <v>철제문틀(방청1회,납품도)</v>
          </cell>
          <cell r="C1449" t="str">
            <v>100X45X1.6</v>
          </cell>
          <cell r="D1449" t="str">
            <v>m</v>
          </cell>
          <cell r="E1449">
            <v>5.24</v>
          </cell>
          <cell r="F1449">
            <v>5208</v>
          </cell>
          <cell r="G1449">
            <v>0</v>
          </cell>
          <cell r="H1449">
            <v>0</v>
          </cell>
          <cell r="I1449">
            <v>27289.9</v>
          </cell>
          <cell r="J1449">
            <v>0</v>
          </cell>
          <cell r="K1449">
            <v>0</v>
          </cell>
        </row>
        <row r="1450">
          <cell r="A1450" t="str">
            <v>MAG50166</v>
          </cell>
          <cell r="B1450" t="str">
            <v>철제도아(방청1회,납품도)</v>
          </cell>
          <cell r="C1450" t="str">
            <v>T=0.8,STL PL(피벗힌지포함,후레임제외)</v>
          </cell>
          <cell r="D1450" t="str">
            <v>m2</v>
          </cell>
          <cell r="E1450">
            <v>2.1036999999999999</v>
          </cell>
          <cell r="F1450">
            <v>23819</v>
          </cell>
          <cell r="G1450">
            <v>0</v>
          </cell>
          <cell r="H1450">
            <v>0</v>
          </cell>
          <cell r="I1450">
            <v>50108</v>
          </cell>
          <cell r="J1450">
            <v>0</v>
          </cell>
          <cell r="K1450">
            <v>0</v>
          </cell>
        </row>
        <row r="1451">
          <cell r="A1451" t="str">
            <v>MAH70015</v>
          </cell>
          <cell r="B1451" t="str">
            <v>도아로크(스텐)</v>
          </cell>
          <cell r="C1451" t="str">
            <v>통로용(록없음)</v>
          </cell>
          <cell r="D1451" t="str">
            <v>조</v>
          </cell>
          <cell r="E1451">
            <v>1</v>
          </cell>
          <cell r="F1451">
            <v>4100</v>
          </cell>
          <cell r="G1451">
            <v>0</v>
          </cell>
          <cell r="H1451">
            <v>0</v>
          </cell>
          <cell r="I1451">
            <v>4100</v>
          </cell>
          <cell r="J1451">
            <v>0</v>
          </cell>
          <cell r="K1451">
            <v>0</v>
          </cell>
        </row>
        <row r="1452">
          <cell r="A1452" t="str">
            <v>UAI50001</v>
          </cell>
          <cell r="B1452" t="str">
            <v>철제여닫이문설치</v>
          </cell>
          <cell r="C1452" t="str">
            <v>(외여닫이)</v>
          </cell>
          <cell r="D1452" t="str">
            <v>개소</v>
          </cell>
          <cell r="E1452">
            <v>1</v>
          </cell>
          <cell r="F1452">
            <v>0</v>
          </cell>
          <cell r="G1452">
            <v>21125</v>
          </cell>
          <cell r="H1452">
            <v>0</v>
          </cell>
          <cell r="I1452">
            <v>0</v>
          </cell>
          <cell r="J1452">
            <v>21125</v>
          </cell>
          <cell r="K1452">
            <v>0</v>
          </cell>
        </row>
        <row r="1453">
          <cell r="A1453" t="str">
            <v>UAI70019</v>
          </cell>
          <cell r="B1453" t="str">
            <v>암레스도아클로져설치</v>
          </cell>
          <cell r="C1453" t="str">
            <v>(피벗힌지 부착식,외경40mm)</v>
          </cell>
          <cell r="D1453" t="str">
            <v>개소</v>
          </cell>
          <cell r="E1453">
            <v>1</v>
          </cell>
          <cell r="F1453">
            <v>20000</v>
          </cell>
          <cell r="G1453">
            <v>648</v>
          </cell>
          <cell r="H1453">
            <v>0</v>
          </cell>
          <cell r="I1453">
            <v>20000</v>
          </cell>
          <cell r="J1453">
            <v>648</v>
          </cell>
          <cell r="K1453">
            <v>0</v>
          </cell>
        </row>
        <row r="1454">
          <cell r="B1454" t="str">
            <v>소 계</v>
          </cell>
          <cell r="I1454">
            <v>101497</v>
          </cell>
          <cell r="J1454">
            <v>21773</v>
          </cell>
          <cell r="K1454">
            <v>0</v>
          </cell>
          <cell r="L1454">
            <v>123270</v>
          </cell>
        </row>
        <row r="1456">
          <cell r="A1456" t="str">
            <v>UAI56132</v>
          </cell>
          <cell r="B1456" t="str">
            <v>10X18/SD</v>
          </cell>
          <cell r="C1456" t="str">
            <v>(계단실홀,밑틀없음,철제도아,암레스체크)</v>
          </cell>
          <cell r="L1456">
            <v>113071</v>
          </cell>
        </row>
        <row r="1457">
          <cell r="A1457" t="str">
            <v>MAG50161</v>
          </cell>
          <cell r="B1457" t="str">
            <v>철제문틀(방청1회,납품도)</v>
          </cell>
          <cell r="C1457" t="str">
            <v>100X45X1.6</v>
          </cell>
          <cell r="D1457" t="str">
            <v>m</v>
          </cell>
          <cell r="E1457">
            <v>4.6399999999999997</v>
          </cell>
          <cell r="F1457">
            <v>5208</v>
          </cell>
          <cell r="G1457">
            <v>0</v>
          </cell>
          <cell r="H1457">
            <v>0</v>
          </cell>
          <cell r="I1457">
            <v>24165.1</v>
          </cell>
          <cell r="J1457">
            <v>0</v>
          </cell>
          <cell r="K1457">
            <v>0</v>
          </cell>
        </row>
        <row r="1458">
          <cell r="A1458" t="str">
            <v>MAG50166</v>
          </cell>
          <cell r="B1458" t="str">
            <v>철제도아(방청1회,납품도)</v>
          </cell>
          <cell r="C1458" t="str">
            <v>T=0.8,STL PL(피벗힌지포함,후레임제외)</v>
          </cell>
          <cell r="D1458" t="str">
            <v>m2</v>
          </cell>
          <cell r="E1458">
            <v>1.8067</v>
          </cell>
          <cell r="F1458">
            <v>23819</v>
          </cell>
          <cell r="G1458">
            <v>0</v>
          </cell>
          <cell r="H1458">
            <v>0</v>
          </cell>
          <cell r="I1458">
            <v>43033.7</v>
          </cell>
          <cell r="J1458">
            <v>0</v>
          </cell>
          <cell r="K1458">
            <v>0</v>
          </cell>
        </row>
        <row r="1459">
          <cell r="A1459" t="str">
            <v>MAH70015</v>
          </cell>
          <cell r="B1459" t="str">
            <v>도아로크(스텐)</v>
          </cell>
          <cell r="C1459" t="str">
            <v>통로용(록없음)</v>
          </cell>
          <cell r="D1459" t="str">
            <v>조</v>
          </cell>
          <cell r="E1459">
            <v>1</v>
          </cell>
          <cell r="F1459">
            <v>4100</v>
          </cell>
          <cell r="G1459">
            <v>0</v>
          </cell>
          <cell r="H1459">
            <v>0</v>
          </cell>
          <cell r="I1459">
            <v>4100</v>
          </cell>
          <cell r="J1459">
            <v>0</v>
          </cell>
          <cell r="K1459">
            <v>0</v>
          </cell>
        </row>
        <row r="1460">
          <cell r="A1460" t="str">
            <v>UAI50001</v>
          </cell>
          <cell r="B1460" t="str">
            <v>철제여닫이문설치</v>
          </cell>
          <cell r="C1460" t="str">
            <v>(외여닫이)</v>
          </cell>
          <cell r="D1460" t="str">
            <v>개소</v>
          </cell>
          <cell r="E1460">
            <v>1</v>
          </cell>
          <cell r="F1460">
            <v>0</v>
          </cell>
          <cell r="G1460">
            <v>21125</v>
          </cell>
          <cell r="H1460">
            <v>0</v>
          </cell>
          <cell r="I1460">
            <v>0</v>
          </cell>
          <cell r="J1460">
            <v>21125</v>
          </cell>
          <cell r="K1460">
            <v>0</v>
          </cell>
        </row>
        <row r="1461">
          <cell r="A1461" t="str">
            <v>UAI70019</v>
          </cell>
          <cell r="B1461" t="str">
            <v>암레스도아클로져설치</v>
          </cell>
          <cell r="C1461" t="str">
            <v>(피벗힌지 부착식,외경40mm)</v>
          </cell>
          <cell r="D1461" t="str">
            <v>개소</v>
          </cell>
          <cell r="E1461">
            <v>1</v>
          </cell>
          <cell r="F1461">
            <v>20000</v>
          </cell>
          <cell r="G1461">
            <v>648</v>
          </cell>
          <cell r="H1461">
            <v>0</v>
          </cell>
          <cell r="I1461">
            <v>20000</v>
          </cell>
          <cell r="J1461">
            <v>648</v>
          </cell>
          <cell r="K1461">
            <v>0</v>
          </cell>
        </row>
        <row r="1462">
          <cell r="B1462" t="str">
            <v>소 계</v>
          </cell>
          <cell r="I1462">
            <v>91298</v>
          </cell>
          <cell r="J1462">
            <v>21773</v>
          </cell>
          <cell r="K1462">
            <v>0</v>
          </cell>
          <cell r="L1462">
            <v>113071</v>
          </cell>
        </row>
        <row r="1464">
          <cell r="A1464" t="str">
            <v>UAI56133</v>
          </cell>
          <cell r="B1464" t="str">
            <v>9X21/SD</v>
          </cell>
          <cell r="C1464" t="str">
            <v>(기계실,밑틀유,암레스체크,0.8철제도아)</v>
          </cell>
          <cell r="L1464">
            <v>122524</v>
          </cell>
        </row>
        <row r="1465">
          <cell r="A1465" t="str">
            <v>MAG50161</v>
          </cell>
          <cell r="B1465" t="str">
            <v>철제문틀(방청1회,납품도)</v>
          </cell>
          <cell r="C1465" t="str">
            <v>100X45X1.6</v>
          </cell>
          <cell r="D1465" t="str">
            <v>m</v>
          </cell>
          <cell r="E1465">
            <v>6.03</v>
          </cell>
          <cell r="F1465">
            <v>5208</v>
          </cell>
          <cell r="G1465">
            <v>0</v>
          </cell>
          <cell r="H1465">
            <v>0</v>
          </cell>
          <cell r="I1465">
            <v>31404.2</v>
          </cell>
          <cell r="J1465">
            <v>0</v>
          </cell>
          <cell r="K1465">
            <v>0</v>
          </cell>
        </row>
        <row r="1466">
          <cell r="A1466" t="str">
            <v>MAG50166</v>
          </cell>
          <cell r="B1466" t="str">
            <v>철제도아(방청1회,납품도)</v>
          </cell>
          <cell r="C1466" t="str">
            <v>T=0.8,STL PL(피벗힌지포함,후레임제외)</v>
          </cell>
          <cell r="D1466" t="str">
            <v>m2</v>
          </cell>
          <cell r="E1466">
            <v>1.8912500000000001</v>
          </cell>
          <cell r="F1466">
            <v>23819</v>
          </cell>
          <cell r="G1466">
            <v>0</v>
          </cell>
          <cell r="H1466">
            <v>0</v>
          </cell>
          <cell r="I1466">
            <v>45047.6</v>
          </cell>
          <cell r="J1466">
            <v>0</v>
          </cell>
          <cell r="K1466">
            <v>0</v>
          </cell>
        </row>
        <row r="1467">
          <cell r="A1467" t="str">
            <v>MAH70005</v>
          </cell>
          <cell r="B1467" t="str">
            <v>도아로크(스텐)</v>
          </cell>
          <cell r="C1467" t="str">
            <v>침실용</v>
          </cell>
          <cell r="D1467" t="str">
            <v>조</v>
          </cell>
          <cell r="E1467">
            <v>1</v>
          </cell>
          <cell r="F1467">
            <v>4300</v>
          </cell>
          <cell r="G1467">
            <v>0</v>
          </cell>
          <cell r="H1467">
            <v>0</v>
          </cell>
          <cell r="I1467">
            <v>4300</v>
          </cell>
          <cell r="J1467">
            <v>0</v>
          </cell>
          <cell r="K1467">
            <v>0</v>
          </cell>
        </row>
        <row r="1468">
          <cell r="A1468" t="str">
            <v>UAI50001</v>
          </cell>
          <cell r="B1468" t="str">
            <v>철제여닫이문설치</v>
          </cell>
          <cell r="C1468" t="str">
            <v>(외여닫이)</v>
          </cell>
          <cell r="D1468" t="str">
            <v>개소</v>
          </cell>
          <cell r="E1468">
            <v>1</v>
          </cell>
          <cell r="F1468">
            <v>0</v>
          </cell>
          <cell r="G1468">
            <v>21125</v>
          </cell>
          <cell r="H1468">
            <v>0</v>
          </cell>
          <cell r="I1468">
            <v>0</v>
          </cell>
          <cell r="J1468">
            <v>21125</v>
          </cell>
          <cell r="K1468">
            <v>0</v>
          </cell>
        </row>
        <row r="1469">
          <cell r="A1469" t="str">
            <v>UAI70019</v>
          </cell>
          <cell r="B1469" t="str">
            <v>암레스도아클로져설치</v>
          </cell>
          <cell r="C1469" t="str">
            <v>(피벗힌지 부착식,외경40mm)</v>
          </cell>
          <cell r="D1469" t="str">
            <v>개소</v>
          </cell>
          <cell r="E1469">
            <v>1</v>
          </cell>
          <cell r="F1469">
            <v>20000</v>
          </cell>
          <cell r="G1469">
            <v>648</v>
          </cell>
          <cell r="H1469">
            <v>0</v>
          </cell>
          <cell r="I1469">
            <v>20000</v>
          </cell>
          <cell r="J1469">
            <v>648</v>
          </cell>
          <cell r="K1469">
            <v>0</v>
          </cell>
        </row>
        <row r="1470">
          <cell r="B1470" t="str">
            <v>소 계</v>
          </cell>
          <cell r="I1470">
            <v>100751</v>
          </cell>
          <cell r="J1470">
            <v>21773</v>
          </cell>
          <cell r="K1470">
            <v>0</v>
          </cell>
          <cell r="L1470">
            <v>122524</v>
          </cell>
        </row>
        <row r="1472">
          <cell r="A1472" t="str">
            <v>UAI56134</v>
          </cell>
          <cell r="B1472" t="str">
            <v>9X22/SD</v>
          </cell>
          <cell r="C1472" t="str">
            <v>(휀룸창고,밑틀무,암레스체크,0.8철제도아)</v>
          </cell>
          <cell r="L1472">
            <v>121050</v>
          </cell>
        </row>
        <row r="1473">
          <cell r="A1473" t="str">
            <v>MAG50161</v>
          </cell>
          <cell r="B1473" t="str">
            <v>철제문틀(방청1회,납품도)</v>
          </cell>
          <cell r="C1473" t="str">
            <v>100X45X1.6</v>
          </cell>
          <cell r="D1473" t="str">
            <v>m</v>
          </cell>
          <cell r="E1473">
            <v>5.34</v>
          </cell>
          <cell r="F1473">
            <v>5208</v>
          </cell>
          <cell r="G1473">
            <v>0</v>
          </cell>
          <cell r="H1473">
            <v>0</v>
          </cell>
          <cell r="I1473">
            <v>27810.7</v>
          </cell>
          <cell r="J1473">
            <v>0</v>
          </cell>
          <cell r="K1473">
            <v>0</v>
          </cell>
        </row>
        <row r="1474">
          <cell r="A1474" t="str">
            <v>MAG50166</v>
          </cell>
          <cell r="B1474" t="str">
            <v>철제도아(방청1회,납품도)</v>
          </cell>
          <cell r="C1474" t="str">
            <v>T=0.8,STL PL(피벗힌지포함,후레임제외)</v>
          </cell>
          <cell r="D1474" t="str">
            <v>m2</v>
          </cell>
          <cell r="E1474">
            <v>1.9802</v>
          </cell>
          <cell r="F1474">
            <v>23819</v>
          </cell>
          <cell r="G1474">
            <v>0</v>
          </cell>
          <cell r="H1474">
            <v>0</v>
          </cell>
          <cell r="I1474">
            <v>47166.3</v>
          </cell>
          <cell r="J1474">
            <v>0</v>
          </cell>
          <cell r="K1474">
            <v>0</v>
          </cell>
        </row>
        <row r="1475">
          <cell r="A1475" t="str">
            <v>MAH70005</v>
          </cell>
          <cell r="B1475" t="str">
            <v>도아로크(스텐)</v>
          </cell>
          <cell r="C1475" t="str">
            <v>침실용</v>
          </cell>
          <cell r="D1475" t="str">
            <v>조</v>
          </cell>
          <cell r="E1475">
            <v>1</v>
          </cell>
          <cell r="F1475">
            <v>4300</v>
          </cell>
          <cell r="G1475">
            <v>0</v>
          </cell>
          <cell r="H1475">
            <v>0</v>
          </cell>
          <cell r="I1475">
            <v>4300</v>
          </cell>
          <cell r="J1475">
            <v>0</v>
          </cell>
          <cell r="K1475">
            <v>0</v>
          </cell>
        </row>
        <row r="1476">
          <cell r="A1476" t="str">
            <v>UAI50001</v>
          </cell>
          <cell r="B1476" t="str">
            <v>철제여닫이문설치</v>
          </cell>
          <cell r="C1476" t="str">
            <v>(외여닫이)</v>
          </cell>
          <cell r="D1476" t="str">
            <v>개소</v>
          </cell>
          <cell r="E1476">
            <v>1</v>
          </cell>
          <cell r="F1476">
            <v>0</v>
          </cell>
          <cell r="G1476">
            <v>21125</v>
          </cell>
          <cell r="H1476">
            <v>0</v>
          </cell>
          <cell r="I1476">
            <v>0</v>
          </cell>
          <cell r="J1476">
            <v>21125</v>
          </cell>
          <cell r="K1476">
            <v>0</v>
          </cell>
        </row>
        <row r="1477">
          <cell r="A1477" t="str">
            <v>UAI70019</v>
          </cell>
          <cell r="B1477" t="str">
            <v>암레스도아클로져설치</v>
          </cell>
          <cell r="C1477" t="str">
            <v>(피벗힌지 부착식,외경40mm)</v>
          </cell>
          <cell r="D1477" t="str">
            <v>개소</v>
          </cell>
          <cell r="E1477">
            <v>1</v>
          </cell>
          <cell r="F1477">
            <v>20000</v>
          </cell>
          <cell r="G1477">
            <v>648</v>
          </cell>
          <cell r="H1477">
            <v>0</v>
          </cell>
          <cell r="I1477">
            <v>20000</v>
          </cell>
          <cell r="J1477">
            <v>648</v>
          </cell>
          <cell r="K1477">
            <v>0</v>
          </cell>
        </row>
        <row r="1478">
          <cell r="B1478" t="str">
            <v>소 계</v>
          </cell>
          <cell r="I1478">
            <v>99277</v>
          </cell>
          <cell r="J1478">
            <v>21773</v>
          </cell>
          <cell r="K1478">
            <v>0</v>
          </cell>
          <cell r="L1478">
            <v>121050</v>
          </cell>
        </row>
        <row r="1480">
          <cell r="A1480" t="str">
            <v>UAI56135</v>
          </cell>
          <cell r="B1480" t="str">
            <v>9X21/SD</v>
          </cell>
          <cell r="C1480" t="str">
            <v>(휀룸창고,밑틀무,암레스체크,0.8철제도아)</v>
          </cell>
          <cell r="L1480">
            <v>117888</v>
          </cell>
        </row>
        <row r="1481">
          <cell r="A1481" t="str">
            <v>MAG50161</v>
          </cell>
          <cell r="B1481" t="str">
            <v>철제문틀(방청1회,납품도)</v>
          </cell>
          <cell r="C1481" t="str">
            <v>100X45X1.6</v>
          </cell>
          <cell r="D1481" t="str">
            <v>m</v>
          </cell>
          <cell r="E1481">
            <v>5.14</v>
          </cell>
          <cell r="F1481">
            <v>5208</v>
          </cell>
          <cell r="G1481">
            <v>0</v>
          </cell>
          <cell r="H1481">
            <v>0</v>
          </cell>
          <cell r="I1481">
            <v>26769.1</v>
          </cell>
          <cell r="J1481">
            <v>0</v>
          </cell>
          <cell r="K1481">
            <v>0</v>
          </cell>
        </row>
        <row r="1482">
          <cell r="A1482" t="str">
            <v>MAG50166</v>
          </cell>
          <cell r="B1482" t="str">
            <v>철제도아(방청1회,납품도)</v>
          </cell>
          <cell r="C1482" t="str">
            <v>T=0.8,STL PL(피벗힌지포함,후레임제외)</v>
          </cell>
          <cell r="D1482" t="str">
            <v>m2</v>
          </cell>
          <cell r="E1482">
            <v>1.8912</v>
          </cell>
          <cell r="F1482">
            <v>23819</v>
          </cell>
          <cell r="G1482">
            <v>0</v>
          </cell>
          <cell r="H1482">
            <v>0</v>
          </cell>
          <cell r="I1482">
            <v>45046.400000000001</v>
          </cell>
          <cell r="J1482">
            <v>0</v>
          </cell>
          <cell r="K1482">
            <v>0</v>
          </cell>
        </row>
        <row r="1483">
          <cell r="A1483" t="str">
            <v>MAH70005</v>
          </cell>
          <cell r="B1483" t="str">
            <v>도아로크(스텐)</v>
          </cell>
          <cell r="C1483" t="str">
            <v>침실용</v>
          </cell>
          <cell r="D1483" t="str">
            <v>조</v>
          </cell>
          <cell r="E1483">
            <v>1</v>
          </cell>
          <cell r="F1483">
            <v>4300</v>
          </cell>
          <cell r="G1483">
            <v>0</v>
          </cell>
          <cell r="H1483">
            <v>0</v>
          </cell>
          <cell r="I1483">
            <v>4300</v>
          </cell>
          <cell r="J1483">
            <v>0</v>
          </cell>
          <cell r="K1483">
            <v>0</v>
          </cell>
        </row>
        <row r="1484">
          <cell r="A1484" t="str">
            <v>UAI50001</v>
          </cell>
          <cell r="B1484" t="str">
            <v>철제여닫이문설치</v>
          </cell>
          <cell r="C1484" t="str">
            <v>(외여닫이)</v>
          </cell>
          <cell r="D1484" t="str">
            <v>개소</v>
          </cell>
          <cell r="E1484">
            <v>1</v>
          </cell>
          <cell r="F1484">
            <v>0</v>
          </cell>
          <cell r="G1484">
            <v>21125</v>
          </cell>
          <cell r="H1484">
            <v>0</v>
          </cell>
          <cell r="I1484">
            <v>0</v>
          </cell>
          <cell r="J1484">
            <v>21125</v>
          </cell>
          <cell r="K1484">
            <v>0</v>
          </cell>
        </row>
        <row r="1485">
          <cell r="A1485" t="str">
            <v>UAI70019</v>
          </cell>
          <cell r="B1485" t="str">
            <v>암레스도아클로져설치</v>
          </cell>
          <cell r="C1485" t="str">
            <v>(피벗힌지 부착식,외경40mm)</v>
          </cell>
          <cell r="D1485" t="str">
            <v>개소</v>
          </cell>
          <cell r="E1485">
            <v>1</v>
          </cell>
          <cell r="F1485">
            <v>20000</v>
          </cell>
          <cell r="G1485">
            <v>648</v>
          </cell>
          <cell r="H1485">
            <v>0</v>
          </cell>
          <cell r="I1485">
            <v>20000</v>
          </cell>
          <cell r="J1485">
            <v>648</v>
          </cell>
          <cell r="K1485">
            <v>0</v>
          </cell>
        </row>
        <row r="1486">
          <cell r="B1486" t="str">
            <v>소 계</v>
          </cell>
          <cell r="I1486">
            <v>96115</v>
          </cell>
          <cell r="J1486">
            <v>21773</v>
          </cell>
          <cell r="K1486">
            <v>0</v>
          </cell>
          <cell r="L1486">
            <v>117888</v>
          </cell>
        </row>
        <row r="1488">
          <cell r="A1488" t="str">
            <v>UAI56136</v>
          </cell>
          <cell r="B1488" t="str">
            <v>9X20/SD</v>
          </cell>
          <cell r="C1488" t="str">
            <v>(휀룸창고,밑틀무,암레스체크,0.8철제도아)</v>
          </cell>
          <cell r="L1488">
            <v>114727</v>
          </cell>
        </row>
        <row r="1489">
          <cell r="A1489" t="str">
            <v>MAG50161</v>
          </cell>
          <cell r="B1489" t="str">
            <v>철제문틀(방청1회,납품도)</v>
          </cell>
          <cell r="C1489" t="str">
            <v>100X45X1.6</v>
          </cell>
          <cell r="D1489" t="str">
            <v>m</v>
          </cell>
          <cell r="E1489">
            <v>4.9400000000000004</v>
          </cell>
          <cell r="F1489">
            <v>5208</v>
          </cell>
          <cell r="G1489">
            <v>0</v>
          </cell>
          <cell r="H1489">
            <v>0</v>
          </cell>
          <cell r="I1489">
            <v>25727.5</v>
          </cell>
          <cell r="J1489">
            <v>0</v>
          </cell>
          <cell r="K1489">
            <v>0</v>
          </cell>
        </row>
        <row r="1490">
          <cell r="A1490" t="str">
            <v>MAG50166</v>
          </cell>
          <cell r="B1490" t="str">
            <v>철제도아(방청1회,납품도)</v>
          </cell>
          <cell r="C1490" t="str">
            <v>T=0.8,STL PL(피벗힌지포함,후레임제외)</v>
          </cell>
          <cell r="D1490" t="str">
            <v>m2</v>
          </cell>
          <cell r="E1490">
            <v>1.8022</v>
          </cell>
          <cell r="F1490">
            <v>23819</v>
          </cell>
          <cell r="G1490">
            <v>0</v>
          </cell>
          <cell r="H1490">
            <v>0</v>
          </cell>
          <cell r="I1490">
            <v>42926.6</v>
          </cell>
          <cell r="J1490">
            <v>0</v>
          </cell>
          <cell r="K1490">
            <v>0</v>
          </cell>
        </row>
        <row r="1491">
          <cell r="A1491" t="str">
            <v>MAH70005</v>
          </cell>
          <cell r="B1491" t="str">
            <v>도아로크(스텐)</v>
          </cell>
          <cell r="C1491" t="str">
            <v>침실용</v>
          </cell>
          <cell r="D1491" t="str">
            <v>조</v>
          </cell>
          <cell r="E1491">
            <v>1</v>
          </cell>
          <cell r="F1491">
            <v>4300</v>
          </cell>
          <cell r="G1491">
            <v>0</v>
          </cell>
          <cell r="H1491">
            <v>0</v>
          </cell>
          <cell r="I1491">
            <v>4300</v>
          </cell>
          <cell r="J1491">
            <v>0</v>
          </cell>
          <cell r="K1491">
            <v>0</v>
          </cell>
        </row>
        <row r="1492">
          <cell r="A1492" t="str">
            <v>UAI50001</v>
          </cell>
          <cell r="B1492" t="str">
            <v>철제여닫이문설치</v>
          </cell>
          <cell r="C1492" t="str">
            <v>(외여닫이)</v>
          </cell>
          <cell r="D1492" t="str">
            <v>개소</v>
          </cell>
          <cell r="E1492">
            <v>1</v>
          </cell>
          <cell r="F1492">
            <v>0</v>
          </cell>
          <cell r="G1492">
            <v>21125</v>
          </cell>
          <cell r="H1492">
            <v>0</v>
          </cell>
          <cell r="I1492">
            <v>0</v>
          </cell>
          <cell r="J1492">
            <v>21125</v>
          </cell>
          <cell r="K1492">
            <v>0</v>
          </cell>
        </row>
        <row r="1493">
          <cell r="A1493" t="str">
            <v>UAI70019</v>
          </cell>
          <cell r="B1493" t="str">
            <v>암레스도아클로져설치</v>
          </cell>
          <cell r="C1493" t="str">
            <v>(피벗힌지 부착식,외경40mm)</v>
          </cell>
          <cell r="D1493" t="str">
            <v>개소</v>
          </cell>
          <cell r="E1493">
            <v>1</v>
          </cell>
          <cell r="F1493">
            <v>20000</v>
          </cell>
          <cell r="G1493">
            <v>648</v>
          </cell>
          <cell r="H1493">
            <v>0</v>
          </cell>
          <cell r="I1493">
            <v>20000</v>
          </cell>
          <cell r="J1493">
            <v>648</v>
          </cell>
          <cell r="K1493">
            <v>0</v>
          </cell>
        </row>
        <row r="1494">
          <cell r="B1494" t="str">
            <v>소 계</v>
          </cell>
          <cell r="I1494">
            <v>92954</v>
          </cell>
          <cell r="J1494">
            <v>21773</v>
          </cell>
          <cell r="K1494">
            <v>0</v>
          </cell>
          <cell r="L1494">
            <v>114727</v>
          </cell>
        </row>
        <row r="1496">
          <cell r="A1496" t="str">
            <v>UAI56137</v>
          </cell>
          <cell r="B1496" t="str">
            <v>10X16/SD</v>
          </cell>
          <cell r="C1496" t="str">
            <v>(옥탑층,지붕층,밑틀유,0.8철제도아)</v>
          </cell>
          <cell r="L1496">
            <v>110439</v>
          </cell>
        </row>
        <row r="1497">
          <cell r="A1497" t="str">
            <v>MAG50161</v>
          </cell>
          <cell r="B1497" t="str">
            <v>철제문틀(방청1회,납품도)</v>
          </cell>
          <cell r="C1497" t="str">
            <v>100X45X1.6</v>
          </cell>
          <cell r="D1497" t="str">
            <v>m</v>
          </cell>
          <cell r="E1497">
            <v>5.16</v>
          </cell>
          <cell r="F1497">
            <v>5208</v>
          </cell>
          <cell r="G1497">
            <v>0</v>
          </cell>
          <cell r="H1497">
            <v>0</v>
          </cell>
          <cell r="I1497">
            <v>26873.200000000001</v>
          </cell>
          <cell r="J1497">
            <v>0</v>
          </cell>
          <cell r="K1497">
            <v>0</v>
          </cell>
        </row>
        <row r="1498">
          <cell r="A1498" t="str">
            <v>MAG50166</v>
          </cell>
          <cell r="B1498" t="str">
            <v>철제도아(방청1회,납품도)</v>
          </cell>
          <cell r="C1498" t="str">
            <v>T=0.8,STL PL(피벗힌지포함,후레임제외)</v>
          </cell>
          <cell r="D1498" t="str">
            <v>m2</v>
          </cell>
          <cell r="E1498">
            <v>1.5741000000000001</v>
          </cell>
          <cell r="F1498">
            <v>23819</v>
          </cell>
          <cell r="G1498">
            <v>0</v>
          </cell>
          <cell r="H1498">
            <v>0</v>
          </cell>
          <cell r="I1498">
            <v>37493.4</v>
          </cell>
          <cell r="J1498">
            <v>0</v>
          </cell>
          <cell r="K1498">
            <v>0</v>
          </cell>
        </row>
        <row r="1499">
          <cell r="A1499" t="str">
            <v>MAH70005</v>
          </cell>
          <cell r="B1499" t="str">
            <v>도아로크(스텐)</v>
          </cell>
          <cell r="C1499" t="str">
            <v>침실용</v>
          </cell>
          <cell r="D1499" t="str">
            <v>조</v>
          </cell>
          <cell r="E1499">
            <v>1</v>
          </cell>
          <cell r="F1499">
            <v>4300</v>
          </cell>
          <cell r="G1499">
            <v>0</v>
          </cell>
          <cell r="H1499">
            <v>0</v>
          </cell>
          <cell r="I1499">
            <v>4300</v>
          </cell>
          <cell r="J1499">
            <v>0</v>
          </cell>
          <cell r="K1499">
            <v>0</v>
          </cell>
        </row>
        <row r="1500">
          <cell r="A1500" t="str">
            <v>UAI50001</v>
          </cell>
          <cell r="B1500" t="str">
            <v>철제여닫이문설치</v>
          </cell>
          <cell r="C1500" t="str">
            <v>(외여닫이)</v>
          </cell>
          <cell r="D1500" t="str">
            <v>개소</v>
          </cell>
          <cell r="E1500">
            <v>1</v>
          </cell>
          <cell r="F1500">
            <v>0</v>
          </cell>
          <cell r="G1500">
            <v>21125</v>
          </cell>
          <cell r="H1500">
            <v>0</v>
          </cell>
          <cell r="I1500">
            <v>0</v>
          </cell>
          <cell r="J1500">
            <v>21125</v>
          </cell>
          <cell r="K1500">
            <v>0</v>
          </cell>
        </row>
        <row r="1501">
          <cell r="A1501" t="str">
            <v>UAI70019</v>
          </cell>
          <cell r="B1501" t="str">
            <v>암레스도아클로져설치</v>
          </cell>
          <cell r="C1501" t="str">
            <v>(피벗힌지 부착식,외경40mm)</v>
          </cell>
          <cell r="D1501" t="str">
            <v>개소</v>
          </cell>
          <cell r="E1501">
            <v>1</v>
          </cell>
          <cell r="F1501">
            <v>20000</v>
          </cell>
          <cell r="G1501">
            <v>648</v>
          </cell>
          <cell r="H1501">
            <v>0</v>
          </cell>
          <cell r="I1501">
            <v>20000</v>
          </cell>
          <cell r="J1501">
            <v>648</v>
          </cell>
          <cell r="K1501">
            <v>0</v>
          </cell>
        </row>
        <row r="1502">
          <cell r="B1502" t="str">
            <v>소 계</v>
          </cell>
          <cell r="I1502">
            <v>88666</v>
          </cell>
          <cell r="J1502">
            <v>21773</v>
          </cell>
          <cell r="K1502">
            <v>0</v>
          </cell>
          <cell r="L1502">
            <v>110439</v>
          </cell>
        </row>
        <row r="1504">
          <cell r="A1504" t="str">
            <v>UAI56138</v>
          </cell>
          <cell r="B1504" t="str">
            <v>10X15/SD</v>
          </cell>
          <cell r="C1504" t="str">
            <v>(옥탑층,지붕층,밑틀유,0.8철제도아)</v>
          </cell>
          <cell r="L1504">
            <v>107040</v>
          </cell>
        </row>
        <row r="1505">
          <cell r="A1505" t="str">
            <v>MAG50161</v>
          </cell>
          <cell r="B1505" t="str">
            <v>철제문틀(방청1회,납품도)</v>
          </cell>
          <cell r="C1505" t="str">
            <v>100X45X1.6</v>
          </cell>
          <cell r="D1505" t="str">
            <v>m</v>
          </cell>
          <cell r="E1505">
            <v>4.96</v>
          </cell>
          <cell r="F1505">
            <v>5208</v>
          </cell>
          <cell r="G1505">
            <v>0</v>
          </cell>
          <cell r="H1505">
            <v>0</v>
          </cell>
          <cell r="I1505">
            <v>25831.599999999999</v>
          </cell>
          <cell r="J1505">
            <v>0</v>
          </cell>
          <cell r="K1505">
            <v>0</v>
          </cell>
        </row>
        <row r="1506">
          <cell r="A1506" t="str">
            <v>MAG50166</v>
          </cell>
          <cell r="B1506" t="str">
            <v>철제도아(방청1회,납품도)</v>
          </cell>
          <cell r="C1506" t="str">
            <v>T=0.8,STL PL(피벗힌지포함,후레임제외)</v>
          </cell>
          <cell r="D1506" t="str">
            <v>m2</v>
          </cell>
          <cell r="E1506">
            <v>1.4751000000000001</v>
          </cell>
          <cell r="F1506">
            <v>23819</v>
          </cell>
          <cell r="G1506">
            <v>0</v>
          </cell>
          <cell r="H1506">
            <v>0</v>
          </cell>
          <cell r="I1506">
            <v>35135.4</v>
          </cell>
          <cell r="J1506">
            <v>0</v>
          </cell>
          <cell r="K1506">
            <v>0</v>
          </cell>
        </row>
        <row r="1507">
          <cell r="A1507" t="str">
            <v>MAH70005</v>
          </cell>
          <cell r="B1507" t="str">
            <v>도아로크(스텐)</v>
          </cell>
          <cell r="C1507" t="str">
            <v>침실용</v>
          </cell>
          <cell r="D1507" t="str">
            <v>조</v>
          </cell>
          <cell r="E1507">
            <v>1</v>
          </cell>
          <cell r="F1507">
            <v>4300</v>
          </cell>
          <cell r="G1507">
            <v>0</v>
          </cell>
          <cell r="H1507">
            <v>0</v>
          </cell>
          <cell r="I1507">
            <v>4300</v>
          </cell>
          <cell r="J1507">
            <v>0</v>
          </cell>
          <cell r="K1507">
            <v>0</v>
          </cell>
        </row>
        <row r="1508">
          <cell r="A1508" t="str">
            <v>UAI50001</v>
          </cell>
          <cell r="B1508" t="str">
            <v>철제여닫이문설치</v>
          </cell>
          <cell r="C1508" t="str">
            <v>(외여닫이)</v>
          </cell>
          <cell r="D1508" t="str">
            <v>개소</v>
          </cell>
          <cell r="E1508">
            <v>1</v>
          </cell>
          <cell r="F1508">
            <v>0</v>
          </cell>
          <cell r="G1508">
            <v>21125</v>
          </cell>
          <cell r="H1508">
            <v>0</v>
          </cell>
          <cell r="I1508">
            <v>0</v>
          </cell>
          <cell r="J1508">
            <v>21125</v>
          </cell>
          <cell r="K1508">
            <v>0</v>
          </cell>
        </row>
        <row r="1509">
          <cell r="A1509" t="str">
            <v>UAI70019</v>
          </cell>
          <cell r="B1509" t="str">
            <v>암레스도아클로져설치</v>
          </cell>
          <cell r="C1509" t="str">
            <v>(피벗힌지 부착식,외경40mm)</v>
          </cell>
          <cell r="D1509" t="str">
            <v>개소</v>
          </cell>
          <cell r="E1509">
            <v>1</v>
          </cell>
          <cell r="F1509">
            <v>20000</v>
          </cell>
          <cell r="G1509">
            <v>648</v>
          </cell>
          <cell r="H1509">
            <v>0</v>
          </cell>
          <cell r="I1509">
            <v>20000</v>
          </cell>
          <cell r="J1509">
            <v>648</v>
          </cell>
          <cell r="K1509">
            <v>0</v>
          </cell>
        </row>
        <row r="1510">
          <cell r="B1510" t="str">
            <v>소 계</v>
          </cell>
          <cell r="I1510">
            <v>85267</v>
          </cell>
          <cell r="J1510">
            <v>21773</v>
          </cell>
          <cell r="K1510">
            <v>0</v>
          </cell>
          <cell r="L1510">
            <v>107040</v>
          </cell>
        </row>
        <row r="1512">
          <cell r="A1512" t="str">
            <v>UAI56139</v>
          </cell>
          <cell r="B1512" t="str">
            <v>10X12/SD</v>
          </cell>
          <cell r="C1512" t="str">
            <v>(옥탑층,지붕층,밑틀유,0.8철제도아)</v>
          </cell>
          <cell r="L1512">
            <v>96840</v>
          </cell>
        </row>
        <row r="1513">
          <cell r="A1513" t="str">
            <v>MAG50161</v>
          </cell>
          <cell r="B1513" t="str">
            <v>철제문틀(방청1회,납품도)</v>
          </cell>
          <cell r="C1513" t="str">
            <v>100X45X1.6</v>
          </cell>
          <cell r="D1513" t="str">
            <v>m</v>
          </cell>
          <cell r="E1513">
            <v>4.3600000000000003</v>
          </cell>
          <cell r="F1513">
            <v>5208</v>
          </cell>
          <cell r="G1513">
            <v>0</v>
          </cell>
          <cell r="H1513">
            <v>0</v>
          </cell>
          <cell r="I1513">
            <v>22706.799999999999</v>
          </cell>
          <cell r="J1513">
            <v>0</v>
          </cell>
          <cell r="K1513">
            <v>0</v>
          </cell>
        </row>
        <row r="1514">
          <cell r="A1514" t="str">
            <v>MAG50166</v>
          </cell>
          <cell r="B1514" t="str">
            <v>철제도아(방청1회,납품도)</v>
          </cell>
          <cell r="C1514" t="str">
            <v>T=0.8,STL PL(피벗힌지포함,후레임제외)</v>
          </cell>
          <cell r="D1514" t="str">
            <v>m2</v>
          </cell>
          <cell r="E1514">
            <v>1.1780999999999999</v>
          </cell>
          <cell r="F1514">
            <v>23819</v>
          </cell>
          <cell r="G1514">
            <v>0</v>
          </cell>
          <cell r="H1514">
            <v>0</v>
          </cell>
          <cell r="I1514">
            <v>28061.1</v>
          </cell>
          <cell r="J1514">
            <v>0</v>
          </cell>
          <cell r="K1514">
            <v>0</v>
          </cell>
        </row>
        <row r="1515">
          <cell r="A1515" t="str">
            <v>MAH70005</v>
          </cell>
          <cell r="B1515" t="str">
            <v>도아로크(스텐)</v>
          </cell>
          <cell r="C1515" t="str">
            <v>침실용</v>
          </cell>
          <cell r="D1515" t="str">
            <v>조</v>
          </cell>
          <cell r="E1515">
            <v>1</v>
          </cell>
          <cell r="F1515">
            <v>4300</v>
          </cell>
          <cell r="G1515">
            <v>0</v>
          </cell>
          <cell r="H1515">
            <v>0</v>
          </cell>
          <cell r="I1515">
            <v>4300</v>
          </cell>
          <cell r="J1515">
            <v>0</v>
          </cell>
          <cell r="K1515">
            <v>0</v>
          </cell>
        </row>
        <row r="1516">
          <cell r="A1516" t="str">
            <v>UAI50001</v>
          </cell>
          <cell r="B1516" t="str">
            <v>철제여닫이문설치</v>
          </cell>
          <cell r="C1516" t="str">
            <v>(외여닫이)</v>
          </cell>
          <cell r="D1516" t="str">
            <v>개소</v>
          </cell>
          <cell r="E1516">
            <v>1</v>
          </cell>
          <cell r="F1516">
            <v>0</v>
          </cell>
          <cell r="G1516">
            <v>21125</v>
          </cell>
          <cell r="H1516">
            <v>0</v>
          </cell>
          <cell r="I1516">
            <v>0</v>
          </cell>
          <cell r="J1516">
            <v>21125</v>
          </cell>
          <cell r="K1516">
            <v>0</v>
          </cell>
        </row>
        <row r="1517">
          <cell r="A1517" t="str">
            <v>UAI70019</v>
          </cell>
          <cell r="B1517" t="str">
            <v>암레스도아클로져설치</v>
          </cell>
          <cell r="C1517" t="str">
            <v>(피벗힌지 부착식,외경40mm)</v>
          </cell>
          <cell r="D1517" t="str">
            <v>개소</v>
          </cell>
          <cell r="E1517">
            <v>1</v>
          </cell>
          <cell r="F1517">
            <v>20000</v>
          </cell>
          <cell r="G1517">
            <v>648</v>
          </cell>
          <cell r="H1517">
            <v>0</v>
          </cell>
          <cell r="I1517">
            <v>20000</v>
          </cell>
          <cell r="J1517">
            <v>648</v>
          </cell>
          <cell r="K1517">
            <v>0</v>
          </cell>
        </row>
        <row r="1518">
          <cell r="B1518" t="str">
            <v>소 계</v>
          </cell>
          <cell r="I1518">
            <v>75067</v>
          </cell>
          <cell r="J1518">
            <v>21773</v>
          </cell>
          <cell r="K1518">
            <v>0</v>
          </cell>
          <cell r="L1518">
            <v>96840</v>
          </cell>
        </row>
        <row r="1520">
          <cell r="A1520" t="str">
            <v>UAI56140</v>
          </cell>
          <cell r="B1520" t="str">
            <v>9X18/SD</v>
          </cell>
          <cell r="C1520" t="str">
            <v>(옥탑층,지붕층,밑틀유,0.8철제도아)</v>
          </cell>
          <cell r="L1520">
            <v>111933</v>
          </cell>
        </row>
        <row r="1521">
          <cell r="A1521" t="str">
            <v>MAG50161</v>
          </cell>
          <cell r="B1521" t="str">
            <v>철제문틀(방청1회,납품도)</v>
          </cell>
          <cell r="C1521" t="str">
            <v>100X45X1.6</v>
          </cell>
          <cell r="D1521" t="str">
            <v>m</v>
          </cell>
          <cell r="E1521">
            <v>5.36</v>
          </cell>
          <cell r="F1521">
            <v>5208</v>
          </cell>
          <cell r="G1521">
            <v>0</v>
          </cell>
          <cell r="H1521">
            <v>0</v>
          </cell>
          <cell r="I1521">
            <v>27914.799999999999</v>
          </cell>
          <cell r="J1521">
            <v>0</v>
          </cell>
          <cell r="K1521">
            <v>0</v>
          </cell>
        </row>
        <row r="1522">
          <cell r="A1522" t="str">
            <v>MAG50166</v>
          </cell>
          <cell r="B1522" t="str">
            <v>철제도아(방청1회,납품도)</v>
          </cell>
          <cell r="C1522" t="str">
            <v>T=0.8,STL PL(피벗힌지포함,후레임제외)</v>
          </cell>
          <cell r="D1522" t="str">
            <v>m2</v>
          </cell>
          <cell r="E1522">
            <v>1.5931</v>
          </cell>
          <cell r="F1522">
            <v>23819</v>
          </cell>
          <cell r="G1522">
            <v>0</v>
          </cell>
          <cell r="H1522">
            <v>0</v>
          </cell>
          <cell r="I1522">
            <v>37946</v>
          </cell>
          <cell r="J1522">
            <v>0</v>
          </cell>
          <cell r="K1522">
            <v>0</v>
          </cell>
        </row>
        <row r="1523">
          <cell r="A1523" t="str">
            <v>MAH70005</v>
          </cell>
          <cell r="B1523" t="str">
            <v>도아로크(스텐)</v>
          </cell>
          <cell r="C1523" t="str">
            <v>침실용</v>
          </cell>
          <cell r="D1523" t="str">
            <v>조</v>
          </cell>
          <cell r="E1523">
            <v>1</v>
          </cell>
          <cell r="F1523">
            <v>4300</v>
          </cell>
          <cell r="G1523">
            <v>0</v>
          </cell>
          <cell r="H1523">
            <v>0</v>
          </cell>
          <cell r="I1523">
            <v>4300</v>
          </cell>
          <cell r="J1523">
            <v>0</v>
          </cell>
          <cell r="K1523">
            <v>0</v>
          </cell>
        </row>
        <row r="1524">
          <cell r="A1524" t="str">
            <v>UAI50001</v>
          </cell>
          <cell r="B1524" t="str">
            <v>철제여닫이문설치</v>
          </cell>
          <cell r="C1524" t="str">
            <v>(외여닫이)</v>
          </cell>
          <cell r="D1524" t="str">
            <v>개소</v>
          </cell>
          <cell r="E1524">
            <v>1</v>
          </cell>
          <cell r="F1524">
            <v>0</v>
          </cell>
          <cell r="G1524">
            <v>21125</v>
          </cell>
          <cell r="H1524">
            <v>0</v>
          </cell>
          <cell r="I1524">
            <v>0</v>
          </cell>
          <cell r="J1524">
            <v>21125</v>
          </cell>
          <cell r="K1524">
            <v>0</v>
          </cell>
        </row>
        <row r="1525">
          <cell r="A1525" t="str">
            <v>UAI70019</v>
          </cell>
          <cell r="B1525" t="str">
            <v>암레스도아클로져설치</v>
          </cell>
          <cell r="C1525" t="str">
            <v>(피벗힌지 부착식,외경40mm)</v>
          </cell>
          <cell r="D1525" t="str">
            <v>개소</v>
          </cell>
          <cell r="E1525">
            <v>1</v>
          </cell>
          <cell r="F1525">
            <v>20000</v>
          </cell>
          <cell r="G1525">
            <v>648</v>
          </cell>
          <cell r="H1525">
            <v>0</v>
          </cell>
          <cell r="I1525">
            <v>20000</v>
          </cell>
          <cell r="J1525">
            <v>648</v>
          </cell>
          <cell r="K1525">
            <v>0</v>
          </cell>
        </row>
        <row r="1526">
          <cell r="B1526" t="str">
            <v>소 계</v>
          </cell>
          <cell r="I1526">
            <v>90160</v>
          </cell>
          <cell r="J1526">
            <v>21773</v>
          </cell>
          <cell r="K1526">
            <v>0</v>
          </cell>
          <cell r="L1526">
            <v>111933</v>
          </cell>
        </row>
        <row r="1528">
          <cell r="A1528" t="str">
            <v>UAI56141</v>
          </cell>
          <cell r="B1528" t="str">
            <v>9X16/SD</v>
          </cell>
          <cell r="C1528" t="str">
            <v>(옥탑층,지붕층,밑틀유,0.8철제도아)</v>
          </cell>
          <cell r="L1528">
            <v>105610</v>
          </cell>
        </row>
        <row r="1529">
          <cell r="A1529" t="str">
            <v>MAG50161</v>
          </cell>
          <cell r="B1529" t="str">
            <v>철제문틀(방청1회,납품도)</v>
          </cell>
          <cell r="C1529" t="str">
            <v>100X45X1.6</v>
          </cell>
          <cell r="D1529" t="str">
            <v>m</v>
          </cell>
          <cell r="E1529">
            <v>4.96</v>
          </cell>
          <cell r="F1529">
            <v>5208</v>
          </cell>
          <cell r="G1529">
            <v>0</v>
          </cell>
          <cell r="H1529">
            <v>0</v>
          </cell>
          <cell r="I1529">
            <v>25831.599999999999</v>
          </cell>
          <cell r="J1529">
            <v>0</v>
          </cell>
          <cell r="K1529">
            <v>0</v>
          </cell>
        </row>
        <row r="1530">
          <cell r="A1530" t="str">
            <v>MAG50166</v>
          </cell>
          <cell r="B1530" t="str">
            <v>철제도아(방청1회,납품도)</v>
          </cell>
          <cell r="C1530" t="str">
            <v>T=0.8,STL PL(피벗힌지포함,후레임제외)</v>
          </cell>
          <cell r="D1530" t="str">
            <v>m2</v>
          </cell>
          <cell r="E1530">
            <v>1.4151</v>
          </cell>
          <cell r="F1530">
            <v>23819</v>
          </cell>
          <cell r="G1530">
            <v>0</v>
          </cell>
          <cell r="H1530">
            <v>0</v>
          </cell>
          <cell r="I1530">
            <v>33706.199999999997</v>
          </cell>
          <cell r="J1530">
            <v>0</v>
          </cell>
          <cell r="K1530">
            <v>0</v>
          </cell>
        </row>
        <row r="1531">
          <cell r="A1531" t="str">
            <v>MAH70005</v>
          </cell>
          <cell r="B1531" t="str">
            <v>도아로크(스텐)</v>
          </cell>
          <cell r="C1531" t="str">
            <v>침실용</v>
          </cell>
          <cell r="D1531" t="str">
            <v>조</v>
          </cell>
          <cell r="E1531">
            <v>1</v>
          </cell>
          <cell r="F1531">
            <v>4300</v>
          </cell>
          <cell r="G1531">
            <v>0</v>
          </cell>
          <cell r="H1531">
            <v>0</v>
          </cell>
          <cell r="I1531">
            <v>4300</v>
          </cell>
          <cell r="J1531">
            <v>0</v>
          </cell>
          <cell r="K1531">
            <v>0</v>
          </cell>
        </row>
        <row r="1532">
          <cell r="A1532" t="str">
            <v>UAI50001</v>
          </cell>
          <cell r="B1532" t="str">
            <v>철제여닫이문설치</v>
          </cell>
          <cell r="C1532" t="str">
            <v>(외여닫이)</v>
          </cell>
          <cell r="D1532" t="str">
            <v>개소</v>
          </cell>
          <cell r="E1532">
            <v>1</v>
          </cell>
          <cell r="F1532">
            <v>0</v>
          </cell>
          <cell r="G1532">
            <v>21125</v>
          </cell>
          <cell r="H1532">
            <v>0</v>
          </cell>
          <cell r="I1532">
            <v>0</v>
          </cell>
          <cell r="J1532">
            <v>21125</v>
          </cell>
          <cell r="K1532">
            <v>0</v>
          </cell>
        </row>
        <row r="1533">
          <cell r="A1533" t="str">
            <v>UAI70019</v>
          </cell>
          <cell r="B1533" t="str">
            <v>암레스도아클로져설치</v>
          </cell>
          <cell r="C1533" t="str">
            <v>(피벗힌지 부착식,외경40mm)</v>
          </cell>
          <cell r="D1533" t="str">
            <v>개소</v>
          </cell>
          <cell r="E1533">
            <v>1</v>
          </cell>
          <cell r="F1533">
            <v>20000</v>
          </cell>
          <cell r="G1533">
            <v>648</v>
          </cell>
          <cell r="H1533">
            <v>0</v>
          </cell>
          <cell r="I1533">
            <v>20000</v>
          </cell>
          <cell r="J1533">
            <v>648</v>
          </cell>
          <cell r="K1533">
            <v>0</v>
          </cell>
        </row>
        <row r="1534">
          <cell r="B1534" t="str">
            <v>소 계</v>
          </cell>
          <cell r="I1534">
            <v>83837</v>
          </cell>
          <cell r="J1534">
            <v>21773</v>
          </cell>
          <cell r="K1534">
            <v>0</v>
          </cell>
          <cell r="L1534">
            <v>105610</v>
          </cell>
        </row>
        <row r="1536">
          <cell r="A1536" t="str">
            <v>UAI56142</v>
          </cell>
          <cell r="B1536" t="str">
            <v>7X16/SD</v>
          </cell>
          <cell r="C1536" t="str">
            <v>(옥탑층,지붕층,철제도아,암레스체크)</v>
          </cell>
          <cell r="L1536">
            <v>95953</v>
          </cell>
        </row>
        <row r="1537">
          <cell r="A1537" t="str">
            <v>MAG50161</v>
          </cell>
          <cell r="B1537" t="str">
            <v>철제문틀(방청1회,납품도)</v>
          </cell>
          <cell r="C1537" t="str">
            <v>100X45X1.6</v>
          </cell>
          <cell r="D1537" t="str">
            <v>m</v>
          </cell>
          <cell r="E1537">
            <v>4.5599999999999996</v>
          </cell>
          <cell r="F1537">
            <v>5208</v>
          </cell>
          <cell r="G1537">
            <v>0</v>
          </cell>
          <cell r="H1537">
            <v>0</v>
          </cell>
          <cell r="I1537">
            <v>23748.400000000001</v>
          </cell>
          <cell r="J1537">
            <v>0</v>
          </cell>
          <cell r="K1537">
            <v>0</v>
          </cell>
        </row>
        <row r="1538">
          <cell r="A1538" t="str">
            <v>MAG50166</v>
          </cell>
          <cell r="B1538" t="str">
            <v>철제도아(방청1회,납품도)</v>
          </cell>
          <cell r="C1538" t="str">
            <v>T=0.8,STL PL(피벗힌지포함,후레임제외)</v>
          </cell>
          <cell r="D1538" t="str">
            <v>m2</v>
          </cell>
          <cell r="E1538">
            <v>1.0971</v>
          </cell>
          <cell r="F1538">
            <v>23819</v>
          </cell>
          <cell r="G1538">
            <v>0</v>
          </cell>
          <cell r="H1538">
            <v>0</v>
          </cell>
          <cell r="I1538">
            <v>26131.8</v>
          </cell>
          <cell r="J1538">
            <v>0</v>
          </cell>
          <cell r="K1538">
            <v>0</v>
          </cell>
        </row>
        <row r="1539">
          <cell r="A1539" t="str">
            <v>MAH70005</v>
          </cell>
          <cell r="B1539" t="str">
            <v>도아로크(스텐)</v>
          </cell>
          <cell r="C1539" t="str">
            <v>침실용</v>
          </cell>
          <cell r="D1539" t="str">
            <v>조</v>
          </cell>
          <cell r="E1539">
            <v>1</v>
          </cell>
          <cell r="F1539">
            <v>4300</v>
          </cell>
          <cell r="G1539">
            <v>0</v>
          </cell>
          <cell r="H1539">
            <v>0</v>
          </cell>
          <cell r="I1539">
            <v>4300</v>
          </cell>
          <cell r="J1539">
            <v>0</v>
          </cell>
          <cell r="K1539">
            <v>0</v>
          </cell>
        </row>
        <row r="1540">
          <cell r="A1540" t="str">
            <v>UAI50001</v>
          </cell>
          <cell r="B1540" t="str">
            <v>철제여닫이문설치</v>
          </cell>
          <cell r="C1540" t="str">
            <v>(외여닫이)</v>
          </cell>
          <cell r="D1540" t="str">
            <v>개소</v>
          </cell>
          <cell r="E1540">
            <v>1</v>
          </cell>
          <cell r="F1540">
            <v>0</v>
          </cell>
          <cell r="G1540">
            <v>21125</v>
          </cell>
          <cell r="H1540">
            <v>0</v>
          </cell>
          <cell r="I1540">
            <v>0</v>
          </cell>
          <cell r="J1540">
            <v>21125</v>
          </cell>
          <cell r="K1540">
            <v>0</v>
          </cell>
        </row>
        <row r="1541">
          <cell r="A1541" t="str">
            <v>UAI70019</v>
          </cell>
          <cell r="B1541" t="str">
            <v>암레스도아클로져설치</v>
          </cell>
          <cell r="C1541" t="str">
            <v>(피벗힌지 부착식,외경40mm)</v>
          </cell>
          <cell r="D1541" t="str">
            <v>개소</v>
          </cell>
          <cell r="E1541">
            <v>1</v>
          </cell>
          <cell r="F1541">
            <v>20000</v>
          </cell>
          <cell r="G1541">
            <v>648</v>
          </cell>
          <cell r="H1541">
            <v>0</v>
          </cell>
          <cell r="I1541">
            <v>20000</v>
          </cell>
          <cell r="J1541">
            <v>648</v>
          </cell>
          <cell r="K1541">
            <v>0</v>
          </cell>
        </row>
        <row r="1542">
          <cell r="B1542" t="str">
            <v>소 계</v>
          </cell>
          <cell r="I1542">
            <v>74180</v>
          </cell>
          <cell r="J1542">
            <v>21773</v>
          </cell>
          <cell r="K1542">
            <v>0</v>
          </cell>
          <cell r="L1542">
            <v>95953</v>
          </cell>
        </row>
        <row r="1544">
          <cell r="A1544" t="str">
            <v>UAI56143</v>
          </cell>
          <cell r="B1544" t="str">
            <v>26X31/SD</v>
          </cell>
          <cell r="C1544" t="str">
            <v>(주민복지관650,밑틀없음,철제도아)</v>
          </cell>
          <cell r="L1544">
            <v>321196</v>
          </cell>
        </row>
        <row r="1545">
          <cell r="A1545" t="str">
            <v>MAG50164</v>
          </cell>
          <cell r="B1545" t="str">
            <v>철제문틀(방청1회,납품도)</v>
          </cell>
          <cell r="C1545" t="str">
            <v>120X45X1.6</v>
          </cell>
          <cell r="D1545" t="str">
            <v>m</v>
          </cell>
          <cell r="E1545">
            <v>8.7100000000000009</v>
          </cell>
          <cell r="F1545">
            <v>5426</v>
          </cell>
          <cell r="G1545">
            <v>0</v>
          </cell>
          <cell r="H1545">
            <v>0</v>
          </cell>
          <cell r="I1545">
            <v>47260.4</v>
          </cell>
          <cell r="J1545">
            <v>0</v>
          </cell>
          <cell r="K1545">
            <v>0</v>
          </cell>
        </row>
        <row r="1546">
          <cell r="A1546" t="str">
            <v>MAG50165</v>
          </cell>
          <cell r="B1546" t="str">
            <v>철제도아(방청1회,납품도)</v>
          </cell>
          <cell r="C1546" t="str">
            <v>T=1.0,STL PL(피벗힌지포함,후레임제외)</v>
          </cell>
          <cell r="D1546" t="str">
            <v>m2</v>
          </cell>
          <cell r="E1546">
            <v>7.9077000000000002</v>
          </cell>
          <cell r="F1546">
            <v>24761</v>
          </cell>
          <cell r="G1546">
            <v>0</v>
          </cell>
          <cell r="H1546">
            <v>0</v>
          </cell>
          <cell r="I1546">
            <v>195802.5</v>
          </cell>
          <cell r="J1546">
            <v>0</v>
          </cell>
          <cell r="K1546">
            <v>0</v>
          </cell>
        </row>
        <row r="1547">
          <cell r="A1547" t="str">
            <v>MAH70005</v>
          </cell>
          <cell r="B1547" t="str">
            <v>도아로크(스텐)</v>
          </cell>
          <cell r="C1547" t="str">
            <v>침실용</v>
          </cell>
          <cell r="D1547" t="str">
            <v>조</v>
          </cell>
          <cell r="E1547">
            <v>1</v>
          </cell>
          <cell r="F1547">
            <v>4300</v>
          </cell>
          <cell r="G1547">
            <v>0</v>
          </cell>
          <cell r="H1547">
            <v>0</v>
          </cell>
          <cell r="I1547">
            <v>4300</v>
          </cell>
          <cell r="J1547">
            <v>0</v>
          </cell>
          <cell r="K1547">
            <v>0</v>
          </cell>
        </row>
        <row r="1548">
          <cell r="A1548" t="str">
            <v>MAH70473</v>
          </cell>
          <cell r="B1548" t="str">
            <v>오르내리꽂이쇠</v>
          </cell>
          <cell r="C1548" t="str">
            <v>황동압출 100MM</v>
          </cell>
          <cell r="D1548" t="str">
            <v>개</v>
          </cell>
          <cell r="E1548">
            <v>1</v>
          </cell>
          <cell r="F1548">
            <v>850</v>
          </cell>
          <cell r="G1548">
            <v>0</v>
          </cell>
          <cell r="H1548">
            <v>0</v>
          </cell>
          <cell r="I1548">
            <v>850</v>
          </cell>
          <cell r="J1548">
            <v>0</v>
          </cell>
          <cell r="K1548">
            <v>0</v>
          </cell>
        </row>
        <row r="1549">
          <cell r="A1549" t="str">
            <v>UAI50002</v>
          </cell>
          <cell r="B1549" t="str">
            <v>철제여닫이문설치</v>
          </cell>
          <cell r="C1549" t="str">
            <v>(양여닫이)</v>
          </cell>
          <cell r="D1549" t="str">
            <v>개소</v>
          </cell>
          <cell r="E1549">
            <v>1</v>
          </cell>
          <cell r="F1549">
            <v>0</v>
          </cell>
          <cell r="G1549">
            <v>31688</v>
          </cell>
          <cell r="H1549">
            <v>0</v>
          </cell>
          <cell r="I1549">
            <v>0</v>
          </cell>
          <cell r="J1549">
            <v>31688</v>
          </cell>
          <cell r="K1549">
            <v>0</v>
          </cell>
        </row>
        <row r="1550">
          <cell r="A1550" t="str">
            <v>UAI70019</v>
          </cell>
          <cell r="B1550" t="str">
            <v>암레스도아클로져설치</v>
          </cell>
          <cell r="C1550" t="str">
            <v>(피벗힌지 부착식,외경40mm)</v>
          </cell>
          <cell r="D1550" t="str">
            <v>개소</v>
          </cell>
          <cell r="E1550">
            <v>2</v>
          </cell>
          <cell r="F1550">
            <v>20000</v>
          </cell>
          <cell r="G1550">
            <v>648</v>
          </cell>
          <cell r="H1550">
            <v>0</v>
          </cell>
          <cell r="I1550">
            <v>40000</v>
          </cell>
          <cell r="J1550">
            <v>1296</v>
          </cell>
          <cell r="K1550">
            <v>0</v>
          </cell>
        </row>
        <row r="1551">
          <cell r="B1551" t="str">
            <v>소 계</v>
          </cell>
          <cell r="I1551">
            <v>288212</v>
          </cell>
          <cell r="J1551">
            <v>32984</v>
          </cell>
          <cell r="K1551">
            <v>0</v>
          </cell>
          <cell r="L1551">
            <v>321196</v>
          </cell>
        </row>
        <row r="1553">
          <cell r="A1553" t="str">
            <v>UAI56144</v>
          </cell>
          <cell r="B1553" t="str">
            <v>24X31/SD</v>
          </cell>
          <cell r="C1553" t="str">
            <v>(주민복지관650,밑틀없음,착색아연도)</v>
          </cell>
          <cell r="L1553">
            <v>304933</v>
          </cell>
        </row>
        <row r="1554">
          <cell r="A1554" t="str">
            <v>MAG50164</v>
          </cell>
          <cell r="B1554" t="str">
            <v>철제문틀(방청1회,납품도)</v>
          </cell>
          <cell r="C1554" t="str">
            <v>120X45X1.6</v>
          </cell>
          <cell r="D1554" t="str">
            <v>m</v>
          </cell>
          <cell r="E1554">
            <v>8.51</v>
          </cell>
          <cell r="F1554">
            <v>5426</v>
          </cell>
          <cell r="G1554">
            <v>0</v>
          </cell>
          <cell r="H1554">
            <v>0</v>
          </cell>
          <cell r="I1554">
            <v>46175.199999999997</v>
          </cell>
          <cell r="J1554">
            <v>0</v>
          </cell>
          <cell r="K1554">
            <v>0</v>
          </cell>
        </row>
        <row r="1555">
          <cell r="A1555" t="str">
            <v>MAG50165</v>
          </cell>
          <cell r="B1555" t="str">
            <v>철제도아(방청1회,납품도)</v>
          </cell>
          <cell r="C1555" t="str">
            <v>T=1.0,STL PL(피벗힌지포함,후레임제외)</v>
          </cell>
          <cell r="D1555" t="str">
            <v>m2</v>
          </cell>
          <cell r="E1555">
            <v>7.2946999999999997</v>
          </cell>
          <cell r="F1555">
            <v>24761</v>
          </cell>
          <cell r="G1555">
            <v>0</v>
          </cell>
          <cell r="H1555">
            <v>0</v>
          </cell>
          <cell r="I1555">
            <v>180624</v>
          </cell>
          <cell r="J1555">
            <v>0</v>
          </cell>
          <cell r="K1555">
            <v>0</v>
          </cell>
        </row>
        <row r="1556">
          <cell r="A1556" t="str">
            <v>MAH70005</v>
          </cell>
          <cell r="B1556" t="str">
            <v>도아로크(스텐)</v>
          </cell>
          <cell r="C1556" t="str">
            <v>침실용</v>
          </cell>
          <cell r="D1556" t="str">
            <v>조</v>
          </cell>
          <cell r="E1556">
            <v>1</v>
          </cell>
          <cell r="F1556">
            <v>4300</v>
          </cell>
          <cell r="G1556">
            <v>0</v>
          </cell>
          <cell r="H1556">
            <v>0</v>
          </cell>
          <cell r="I1556">
            <v>4300</v>
          </cell>
          <cell r="J1556">
            <v>0</v>
          </cell>
          <cell r="K1556">
            <v>0</v>
          </cell>
        </row>
        <row r="1557">
          <cell r="A1557" t="str">
            <v>MAH70473</v>
          </cell>
          <cell r="B1557" t="str">
            <v>오르내리꽂이쇠</v>
          </cell>
          <cell r="C1557" t="str">
            <v>황동압출 100MM</v>
          </cell>
          <cell r="D1557" t="str">
            <v>개</v>
          </cell>
          <cell r="E1557">
            <v>1</v>
          </cell>
          <cell r="F1557">
            <v>850</v>
          </cell>
          <cell r="G1557">
            <v>0</v>
          </cell>
          <cell r="H1557">
            <v>0</v>
          </cell>
          <cell r="I1557">
            <v>850</v>
          </cell>
          <cell r="J1557">
            <v>0</v>
          </cell>
          <cell r="K1557">
            <v>0</v>
          </cell>
        </row>
        <row r="1558">
          <cell r="A1558" t="str">
            <v>UAI50002</v>
          </cell>
          <cell r="B1558" t="str">
            <v>철제여닫이문설치</v>
          </cell>
          <cell r="C1558" t="str">
            <v>(양여닫이)</v>
          </cell>
          <cell r="D1558" t="str">
            <v>개소</v>
          </cell>
          <cell r="E1558">
            <v>1</v>
          </cell>
          <cell r="F1558">
            <v>0</v>
          </cell>
          <cell r="G1558">
            <v>31688</v>
          </cell>
          <cell r="H1558">
            <v>0</v>
          </cell>
          <cell r="I1558">
            <v>0</v>
          </cell>
          <cell r="J1558">
            <v>31688</v>
          </cell>
          <cell r="K1558">
            <v>0</v>
          </cell>
        </row>
        <row r="1559">
          <cell r="A1559" t="str">
            <v>UAI70019</v>
          </cell>
          <cell r="B1559" t="str">
            <v>암레스도아클로져설치</v>
          </cell>
          <cell r="C1559" t="str">
            <v>(피벗힌지 부착식,외경40mm)</v>
          </cell>
          <cell r="D1559" t="str">
            <v>개소</v>
          </cell>
          <cell r="E1559">
            <v>2</v>
          </cell>
          <cell r="F1559">
            <v>20000</v>
          </cell>
          <cell r="G1559">
            <v>648</v>
          </cell>
          <cell r="H1559">
            <v>0</v>
          </cell>
          <cell r="I1559">
            <v>40000</v>
          </cell>
          <cell r="J1559">
            <v>1296</v>
          </cell>
          <cell r="K1559">
            <v>0</v>
          </cell>
        </row>
        <row r="1560">
          <cell r="B1560" t="str">
            <v>소 계</v>
          </cell>
          <cell r="I1560">
            <v>271949</v>
          </cell>
          <cell r="J1560">
            <v>32984</v>
          </cell>
          <cell r="K1560">
            <v>0</v>
          </cell>
          <cell r="L1560">
            <v>304933</v>
          </cell>
        </row>
        <row r="1562">
          <cell r="A1562" t="str">
            <v>UAI56145</v>
          </cell>
          <cell r="B1562" t="str">
            <v>18X31/SD</v>
          </cell>
          <cell r="C1562" t="str">
            <v>(주민복지관650,밑틀없음,철제도아)</v>
          </cell>
          <cell r="L1562">
            <v>256142</v>
          </cell>
        </row>
        <row r="1563">
          <cell r="A1563" t="str">
            <v>MAG50164</v>
          </cell>
          <cell r="B1563" t="str">
            <v>철제문틀(방청1회,납품도)</v>
          </cell>
          <cell r="C1563" t="str">
            <v>120X45X1.6</v>
          </cell>
          <cell r="D1563" t="str">
            <v>m</v>
          </cell>
          <cell r="E1563">
            <v>7.91</v>
          </cell>
          <cell r="F1563">
            <v>5426</v>
          </cell>
          <cell r="G1563">
            <v>0</v>
          </cell>
          <cell r="H1563">
            <v>0</v>
          </cell>
          <cell r="I1563">
            <v>42919.6</v>
          </cell>
          <cell r="J1563">
            <v>0</v>
          </cell>
          <cell r="K1563">
            <v>0</v>
          </cell>
        </row>
        <row r="1564">
          <cell r="A1564" t="str">
            <v>MAG50165</v>
          </cell>
          <cell r="B1564" t="str">
            <v>철제도아(방청1회,납품도)</v>
          </cell>
          <cell r="C1564" t="str">
            <v>T=1.0,STL PL(피벗힌지포함,후레임제외)</v>
          </cell>
          <cell r="D1564" t="str">
            <v>m2</v>
          </cell>
          <cell r="E1564">
            <v>5.4557000000000002</v>
          </cell>
          <cell r="F1564">
            <v>24761</v>
          </cell>
          <cell r="G1564">
            <v>0</v>
          </cell>
          <cell r="H1564">
            <v>0</v>
          </cell>
          <cell r="I1564">
            <v>135088.5</v>
          </cell>
          <cell r="J1564">
            <v>0</v>
          </cell>
          <cell r="K1564">
            <v>0</v>
          </cell>
        </row>
        <row r="1565">
          <cell r="A1565" t="str">
            <v>MAH70005</v>
          </cell>
          <cell r="B1565" t="str">
            <v>도아로크(스텐)</v>
          </cell>
          <cell r="C1565" t="str">
            <v>침실용</v>
          </cell>
          <cell r="D1565" t="str">
            <v>조</v>
          </cell>
          <cell r="E1565">
            <v>1</v>
          </cell>
          <cell r="F1565">
            <v>4300</v>
          </cell>
          <cell r="G1565">
            <v>0</v>
          </cell>
          <cell r="H1565">
            <v>0</v>
          </cell>
          <cell r="I1565">
            <v>4300</v>
          </cell>
          <cell r="J1565">
            <v>0</v>
          </cell>
          <cell r="K1565">
            <v>0</v>
          </cell>
        </row>
        <row r="1566">
          <cell r="A1566" t="str">
            <v>MAH70473</v>
          </cell>
          <cell r="B1566" t="str">
            <v>오르내리꽂이쇠</v>
          </cell>
          <cell r="C1566" t="str">
            <v>황동압출 100MM</v>
          </cell>
          <cell r="D1566" t="str">
            <v>개</v>
          </cell>
          <cell r="E1566">
            <v>1</v>
          </cell>
          <cell r="F1566">
            <v>850</v>
          </cell>
          <cell r="G1566">
            <v>0</v>
          </cell>
          <cell r="H1566">
            <v>0</v>
          </cell>
          <cell r="I1566">
            <v>850</v>
          </cell>
          <cell r="J1566">
            <v>0</v>
          </cell>
          <cell r="K1566">
            <v>0</v>
          </cell>
        </row>
        <row r="1567">
          <cell r="A1567" t="str">
            <v>UAI50002</v>
          </cell>
          <cell r="B1567" t="str">
            <v>철제여닫이문설치</v>
          </cell>
          <cell r="C1567" t="str">
            <v>(양여닫이)</v>
          </cell>
          <cell r="D1567" t="str">
            <v>개소</v>
          </cell>
          <cell r="E1567">
            <v>1</v>
          </cell>
          <cell r="F1567">
            <v>0</v>
          </cell>
          <cell r="G1567">
            <v>31688</v>
          </cell>
          <cell r="H1567">
            <v>0</v>
          </cell>
          <cell r="I1567">
            <v>0</v>
          </cell>
          <cell r="J1567">
            <v>31688</v>
          </cell>
          <cell r="K1567">
            <v>0</v>
          </cell>
        </row>
        <row r="1568">
          <cell r="A1568" t="str">
            <v>UAI70019</v>
          </cell>
          <cell r="B1568" t="str">
            <v>암레스도아클로져설치</v>
          </cell>
          <cell r="C1568" t="str">
            <v>(피벗힌지 부착식,외경40mm)</v>
          </cell>
          <cell r="D1568" t="str">
            <v>개소</v>
          </cell>
          <cell r="E1568">
            <v>2</v>
          </cell>
          <cell r="F1568">
            <v>20000</v>
          </cell>
          <cell r="G1568">
            <v>648</v>
          </cell>
          <cell r="H1568">
            <v>0</v>
          </cell>
          <cell r="I1568">
            <v>40000</v>
          </cell>
          <cell r="J1568">
            <v>1296</v>
          </cell>
          <cell r="K1568">
            <v>0</v>
          </cell>
        </row>
        <row r="1569">
          <cell r="B1569" t="str">
            <v>소 계</v>
          </cell>
          <cell r="I1569">
            <v>223158</v>
          </cell>
          <cell r="J1569">
            <v>32984</v>
          </cell>
          <cell r="K1569">
            <v>0</v>
          </cell>
          <cell r="L1569">
            <v>256142</v>
          </cell>
        </row>
        <row r="1571">
          <cell r="A1571" t="str">
            <v>UAI56146</v>
          </cell>
          <cell r="B1571" t="str">
            <v>17X21/SD</v>
          </cell>
          <cell r="C1571" t="str">
            <v>(주민복지관650,밑틀없음,철제도아)</v>
          </cell>
          <cell r="L1571">
            <v>194993</v>
          </cell>
        </row>
        <row r="1572">
          <cell r="A1572" t="str">
            <v>MAG50164</v>
          </cell>
          <cell r="B1572" t="str">
            <v>철제문틀(방청1회,납품도)</v>
          </cell>
          <cell r="C1572" t="str">
            <v>120X45X1.6</v>
          </cell>
          <cell r="D1572" t="str">
            <v>m</v>
          </cell>
          <cell r="E1572">
            <v>5.8</v>
          </cell>
          <cell r="F1572">
            <v>5426</v>
          </cell>
          <cell r="G1572">
            <v>0</v>
          </cell>
          <cell r="H1572">
            <v>0</v>
          </cell>
          <cell r="I1572">
            <v>31470.799999999999</v>
          </cell>
          <cell r="J1572">
            <v>0</v>
          </cell>
          <cell r="K1572">
            <v>0</v>
          </cell>
        </row>
        <row r="1573">
          <cell r="A1573" t="str">
            <v>MAG50165</v>
          </cell>
          <cell r="B1573" t="str">
            <v>철제도아(방청1회,납품도)</v>
          </cell>
          <cell r="C1573" t="str">
            <v>T=1.0,STL PL(피벗힌지포함,후레임제외)</v>
          </cell>
          <cell r="D1573" t="str">
            <v>m2</v>
          </cell>
          <cell r="E1573">
            <v>3.4485000000000001</v>
          </cell>
          <cell r="F1573">
            <v>24761</v>
          </cell>
          <cell r="G1573">
            <v>0</v>
          </cell>
          <cell r="H1573">
            <v>0</v>
          </cell>
          <cell r="I1573">
            <v>85388.3</v>
          </cell>
          <cell r="J1573">
            <v>0</v>
          </cell>
          <cell r="K1573">
            <v>0</v>
          </cell>
        </row>
        <row r="1574">
          <cell r="A1574" t="str">
            <v>MAH70005</v>
          </cell>
          <cell r="B1574" t="str">
            <v>도아로크(스텐)</v>
          </cell>
          <cell r="C1574" t="str">
            <v>침실용</v>
          </cell>
          <cell r="D1574" t="str">
            <v>조</v>
          </cell>
          <cell r="E1574">
            <v>1</v>
          </cell>
          <cell r="F1574">
            <v>4300</v>
          </cell>
          <cell r="G1574">
            <v>0</v>
          </cell>
          <cell r="H1574">
            <v>0</v>
          </cell>
          <cell r="I1574">
            <v>4300</v>
          </cell>
          <cell r="J1574">
            <v>0</v>
          </cell>
          <cell r="K1574">
            <v>0</v>
          </cell>
        </row>
        <row r="1575">
          <cell r="A1575" t="str">
            <v>MAH70473</v>
          </cell>
          <cell r="B1575" t="str">
            <v>오르내리꽂이쇠</v>
          </cell>
          <cell r="C1575" t="str">
            <v>황동압출 100MM</v>
          </cell>
          <cell r="D1575" t="str">
            <v>개</v>
          </cell>
          <cell r="E1575">
            <v>1</v>
          </cell>
          <cell r="F1575">
            <v>850</v>
          </cell>
          <cell r="G1575">
            <v>0</v>
          </cell>
          <cell r="H1575">
            <v>0</v>
          </cell>
          <cell r="I1575">
            <v>850</v>
          </cell>
          <cell r="J1575">
            <v>0</v>
          </cell>
          <cell r="K1575">
            <v>0</v>
          </cell>
        </row>
        <row r="1576">
          <cell r="A1576" t="str">
            <v>UAI50002</v>
          </cell>
          <cell r="B1576" t="str">
            <v>철제여닫이문설치</v>
          </cell>
          <cell r="C1576" t="str">
            <v>(양여닫이)</v>
          </cell>
          <cell r="D1576" t="str">
            <v>개소</v>
          </cell>
          <cell r="E1576">
            <v>1</v>
          </cell>
          <cell r="F1576">
            <v>0</v>
          </cell>
          <cell r="G1576">
            <v>31688</v>
          </cell>
          <cell r="H1576">
            <v>0</v>
          </cell>
          <cell r="I1576">
            <v>0</v>
          </cell>
          <cell r="J1576">
            <v>31688</v>
          </cell>
          <cell r="K1576">
            <v>0</v>
          </cell>
        </row>
        <row r="1577">
          <cell r="A1577" t="str">
            <v>UAI70019</v>
          </cell>
          <cell r="B1577" t="str">
            <v>암레스도아클로져설치</v>
          </cell>
          <cell r="C1577" t="str">
            <v>(피벗힌지 부착식,외경40mm)</v>
          </cell>
          <cell r="D1577" t="str">
            <v>개소</v>
          </cell>
          <cell r="E1577">
            <v>2</v>
          </cell>
          <cell r="F1577">
            <v>20000</v>
          </cell>
          <cell r="G1577">
            <v>648</v>
          </cell>
          <cell r="H1577">
            <v>0</v>
          </cell>
          <cell r="I1577">
            <v>40000</v>
          </cell>
          <cell r="J1577">
            <v>1296</v>
          </cell>
          <cell r="K1577">
            <v>0</v>
          </cell>
        </row>
        <row r="1578">
          <cell r="B1578" t="str">
            <v>소 계</v>
          </cell>
          <cell r="I1578">
            <v>162009</v>
          </cell>
          <cell r="J1578">
            <v>32984</v>
          </cell>
          <cell r="K1578">
            <v>0</v>
          </cell>
          <cell r="L1578">
            <v>194993</v>
          </cell>
        </row>
        <row r="1580">
          <cell r="A1580" t="str">
            <v>UAI56147</v>
          </cell>
          <cell r="B1580" t="str">
            <v>18X26/SD</v>
          </cell>
          <cell r="C1580" t="str">
            <v>(주민복지관650,밑틀없음,철제도아)</v>
          </cell>
          <cell r="L1580">
            <v>228678</v>
          </cell>
        </row>
        <row r="1581">
          <cell r="A1581" t="str">
            <v>MAG50164</v>
          </cell>
          <cell r="B1581" t="str">
            <v>철제문틀(방청1회,납품도)</v>
          </cell>
          <cell r="C1581" t="str">
            <v>120X45X1.6</v>
          </cell>
          <cell r="D1581" t="str">
            <v>m</v>
          </cell>
          <cell r="E1581">
            <v>6.91</v>
          </cell>
          <cell r="F1581">
            <v>5426</v>
          </cell>
          <cell r="G1581">
            <v>0</v>
          </cell>
          <cell r="H1581">
            <v>0</v>
          </cell>
          <cell r="I1581">
            <v>37493.599999999999</v>
          </cell>
          <cell r="J1581">
            <v>0</v>
          </cell>
          <cell r="K1581">
            <v>0</v>
          </cell>
        </row>
        <row r="1582">
          <cell r="A1582" t="str">
            <v>MAG50165</v>
          </cell>
          <cell r="B1582" t="str">
            <v>철제도아(방청1회,납품도)</v>
          </cell>
          <cell r="C1582" t="str">
            <v>T=1.0,STL PL(피벗힌지포함,후레임제외)</v>
          </cell>
          <cell r="D1582" t="str">
            <v>m2</v>
          </cell>
          <cell r="E1582">
            <v>4.5656999999999996</v>
          </cell>
          <cell r="F1582">
            <v>24761</v>
          </cell>
          <cell r="G1582">
            <v>0</v>
          </cell>
          <cell r="H1582">
            <v>0</v>
          </cell>
          <cell r="I1582">
            <v>113051.2</v>
          </cell>
          <cell r="J1582">
            <v>0</v>
          </cell>
          <cell r="K1582">
            <v>0</v>
          </cell>
        </row>
        <row r="1583">
          <cell r="A1583" t="str">
            <v>MAH70005</v>
          </cell>
          <cell r="B1583" t="str">
            <v>도아로크(스텐)</v>
          </cell>
          <cell r="C1583" t="str">
            <v>침실용</v>
          </cell>
          <cell r="D1583" t="str">
            <v>조</v>
          </cell>
          <cell r="E1583">
            <v>1</v>
          </cell>
          <cell r="F1583">
            <v>4300</v>
          </cell>
          <cell r="G1583">
            <v>0</v>
          </cell>
          <cell r="H1583">
            <v>0</v>
          </cell>
          <cell r="I1583">
            <v>4300</v>
          </cell>
          <cell r="J1583">
            <v>0</v>
          </cell>
          <cell r="K1583">
            <v>0</v>
          </cell>
        </row>
        <row r="1584">
          <cell r="A1584" t="str">
            <v>MAH70473</v>
          </cell>
          <cell r="B1584" t="str">
            <v>오르내리꽂이쇠</v>
          </cell>
          <cell r="C1584" t="str">
            <v>황동압출 100MM</v>
          </cell>
          <cell r="D1584" t="str">
            <v>개</v>
          </cell>
          <cell r="E1584">
            <v>1</v>
          </cell>
          <cell r="F1584">
            <v>850</v>
          </cell>
          <cell r="G1584">
            <v>0</v>
          </cell>
          <cell r="H1584">
            <v>0</v>
          </cell>
          <cell r="I1584">
            <v>850</v>
          </cell>
          <cell r="J1584">
            <v>0</v>
          </cell>
          <cell r="K1584">
            <v>0</v>
          </cell>
        </row>
        <row r="1585">
          <cell r="A1585" t="str">
            <v>UAI50002</v>
          </cell>
          <cell r="B1585" t="str">
            <v>철제여닫이문설치</v>
          </cell>
          <cell r="C1585" t="str">
            <v>(양여닫이)</v>
          </cell>
          <cell r="D1585" t="str">
            <v>개소</v>
          </cell>
          <cell r="E1585">
            <v>1</v>
          </cell>
          <cell r="F1585">
            <v>0</v>
          </cell>
          <cell r="G1585">
            <v>31688</v>
          </cell>
          <cell r="H1585">
            <v>0</v>
          </cell>
          <cell r="I1585">
            <v>0</v>
          </cell>
          <cell r="J1585">
            <v>31688</v>
          </cell>
          <cell r="K1585">
            <v>0</v>
          </cell>
        </row>
        <row r="1586">
          <cell r="A1586" t="str">
            <v>UAI70019</v>
          </cell>
          <cell r="B1586" t="str">
            <v>암레스도아클로져설치</v>
          </cell>
          <cell r="C1586" t="str">
            <v>(피벗힌지 부착식,외경40mm)</v>
          </cell>
          <cell r="D1586" t="str">
            <v>개소</v>
          </cell>
          <cell r="E1586">
            <v>2</v>
          </cell>
          <cell r="F1586">
            <v>20000</v>
          </cell>
          <cell r="G1586">
            <v>648</v>
          </cell>
          <cell r="H1586">
            <v>0</v>
          </cell>
          <cell r="I1586">
            <v>40000</v>
          </cell>
          <cell r="J1586">
            <v>1296</v>
          </cell>
          <cell r="K1586">
            <v>0</v>
          </cell>
        </row>
        <row r="1587">
          <cell r="B1587" t="str">
            <v>소 계</v>
          </cell>
          <cell r="I1587">
            <v>195694</v>
          </cell>
          <cell r="J1587">
            <v>32984</v>
          </cell>
          <cell r="K1587">
            <v>0</v>
          </cell>
          <cell r="L1587">
            <v>228678</v>
          </cell>
        </row>
        <row r="1589">
          <cell r="A1589" t="str">
            <v>UAI56148</v>
          </cell>
          <cell r="B1589" t="str">
            <v>18X21/SD</v>
          </cell>
          <cell r="C1589" t="str">
            <v>(주민복지관650,밑틀없음,철제도아)</v>
          </cell>
          <cell r="L1589">
            <v>201215</v>
          </cell>
        </row>
        <row r="1590">
          <cell r="A1590" t="str">
            <v>MAG50164</v>
          </cell>
          <cell r="B1590" t="str">
            <v>철제문틀(방청1회,납품도)</v>
          </cell>
          <cell r="C1590" t="str">
            <v>120X45X1.6</v>
          </cell>
          <cell r="D1590" t="str">
            <v>m</v>
          </cell>
          <cell r="E1590">
            <v>5.91</v>
          </cell>
          <cell r="F1590">
            <v>5426</v>
          </cell>
          <cell r="G1590">
            <v>0</v>
          </cell>
          <cell r="H1590">
            <v>0</v>
          </cell>
          <cell r="I1590">
            <v>32067.599999999999</v>
          </cell>
          <cell r="J1590">
            <v>0</v>
          </cell>
          <cell r="K1590">
            <v>0</v>
          </cell>
        </row>
        <row r="1591">
          <cell r="A1591" t="str">
            <v>MAG50165</v>
          </cell>
          <cell r="B1591" t="str">
            <v>철제도아(방청1회,납품도)</v>
          </cell>
          <cell r="C1591" t="str">
            <v>T=1.0,STL PL(피벗힌지포함,후레임제외)</v>
          </cell>
          <cell r="D1591" t="str">
            <v>m2</v>
          </cell>
          <cell r="E1591">
            <v>3.6757</v>
          </cell>
          <cell r="F1591">
            <v>24761</v>
          </cell>
          <cell r="G1591">
            <v>0</v>
          </cell>
          <cell r="H1591">
            <v>0</v>
          </cell>
          <cell r="I1591">
            <v>91014</v>
          </cell>
          <cell r="J1591">
            <v>0</v>
          </cell>
          <cell r="K1591">
            <v>0</v>
          </cell>
        </row>
        <row r="1592">
          <cell r="A1592" t="str">
            <v>MAH70005</v>
          </cell>
          <cell r="B1592" t="str">
            <v>도아로크(스텐)</v>
          </cell>
          <cell r="C1592" t="str">
            <v>침실용</v>
          </cell>
          <cell r="D1592" t="str">
            <v>조</v>
          </cell>
          <cell r="E1592">
            <v>1</v>
          </cell>
          <cell r="F1592">
            <v>4300</v>
          </cell>
          <cell r="G1592">
            <v>0</v>
          </cell>
          <cell r="H1592">
            <v>0</v>
          </cell>
          <cell r="I1592">
            <v>4300</v>
          </cell>
          <cell r="J1592">
            <v>0</v>
          </cell>
          <cell r="K1592">
            <v>0</v>
          </cell>
        </row>
        <row r="1593">
          <cell r="A1593" t="str">
            <v>MAH70473</v>
          </cell>
          <cell r="B1593" t="str">
            <v>오르내리꽂이쇠</v>
          </cell>
          <cell r="C1593" t="str">
            <v>황동압출 100MM</v>
          </cell>
          <cell r="D1593" t="str">
            <v>개</v>
          </cell>
          <cell r="E1593">
            <v>1</v>
          </cell>
          <cell r="F1593">
            <v>850</v>
          </cell>
          <cell r="G1593">
            <v>0</v>
          </cell>
          <cell r="H1593">
            <v>0</v>
          </cell>
          <cell r="I1593">
            <v>850</v>
          </cell>
          <cell r="J1593">
            <v>0</v>
          </cell>
          <cell r="K1593">
            <v>0</v>
          </cell>
        </row>
        <row r="1594">
          <cell r="A1594" t="str">
            <v>UAI50002</v>
          </cell>
          <cell r="B1594" t="str">
            <v>철제여닫이문설치</v>
          </cell>
          <cell r="C1594" t="str">
            <v>(양여닫이)</v>
          </cell>
          <cell r="D1594" t="str">
            <v>개소</v>
          </cell>
          <cell r="E1594">
            <v>1</v>
          </cell>
          <cell r="F1594">
            <v>0</v>
          </cell>
          <cell r="G1594">
            <v>31688</v>
          </cell>
          <cell r="H1594">
            <v>0</v>
          </cell>
          <cell r="I1594">
            <v>0</v>
          </cell>
          <cell r="J1594">
            <v>31688</v>
          </cell>
          <cell r="K1594">
            <v>0</v>
          </cell>
        </row>
        <row r="1595">
          <cell r="A1595" t="str">
            <v>UAI70019</v>
          </cell>
          <cell r="B1595" t="str">
            <v>암레스도아클로져설치</v>
          </cell>
          <cell r="C1595" t="str">
            <v>(피벗힌지 부착식,외경40mm)</v>
          </cell>
          <cell r="D1595" t="str">
            <v>개소</v>
          </cell>
          <cell r="E1595">
            <v>2</v>
          </cell>
          <cell r="F1595">
            <v>20000</v>
          </cell>
          <cell r="G1595">
            <v>648</v>
          </cell>
          <cell r="H1595">
            <v>0</v>
          </cell>
          <cell r="I1595">
            <v>40000</v>
          </cell>
          <cell r="J1595">
            <v>1296</v>
          </cell>
          <cell r="K1595">
            <v>0</v>
          </cell>
        </row>
        <row r="1596">
          <cell r="B1596" t="str">
            <v>소 계</v>
          </cell>
          <cell r="I1596">
            <v>168231</v>
          </cell>
          <cell r="J1596">
            <v>32984</v>
          </cell>
          <cell r="K1596">
            <v>0</v>
          </cell>
          <cell r="L1596">
            <v>201215</v>
          </cell>
        </row>
        <row r="1598">
          <cell r="A1598" t="str">
            <v>UAI56149</v>
          </cell>
          <cell r="B1598" t="str">
            <v>9X21/SD</v>
          </cell>
          <cell r="C1598" t="str">
            <v>(주민복지관650,밑틀없음,철제도아)</v>
          </cell>
          <cell r="L1598">
            <v>118450</v>
          </cell>
        </row>
        <row r="1599">
          <cell r="A1599" t="str">
            <v>MAG50164</v>
          </cell>
          <cell r="B1599" t="str">
            <v>철제문틀(방청1회,납품도)</v>
          </cell>
          <cell r="C1599" t="str">
            <v>120X45X1.6</v>
          </cell>
          <cell r="D1599" t="str">
            <v>m</v>
          </cell>
          <cell r="E1599">
            <v>4.97</v>
          </cell>
          <cell r="F1599">
            <v>5426</v>
          </cell>
          <cell r="G1599">
            <v>0</v>
          </cell>
          <cell r="H1599">
            <v>0</v>
          </cell>
          <cell r="I1599">
            <v>26967.200000000001</v>
          </cell>
          <cell r="J1599">
            <v>0</v>
          </cell>
          <cell r="K1599">
            <v>0</v>
          </cell>
        </row>
        <row r="1600">
          <cell r="A1600" t="str">
            <v>MAG50165</v>
          </cell>
          <cell r="B1600" t="str">
            <v>철제도아(방청1회,납품도)</v>
          </cell>
          <cell r="C1600" t="str">
            <v>T=1.0,STL PL(피벗힌지포함,후레임제외)</v>
          </cell>
          <cell r="D1600" t="str">
            <v>m2</v>
          </cell>
          <cell r="E1600">
            <v>1.7996000000000001</v>
          </cell>
          <cell r="F1600">
            <v>24761</v>
          </cell>
          <cell r="G1600">
            <v>0</v>
          </cell>
          <cell r="H1600">
            <v>0</v>
          </cell>
          <cell r="I1600">
            <v>44559.8</v>
          </cell>
          <cell r="J1600">
            <v>0</v>
          </cell>
          <cell r="K1600">
            <v>0</v>
          </cell>
        </row>
        <row r="1601">
          <cell r="A1601" t="str">
            <v>MAH70005</v>
          </cell>
          <cell r="B1601" t="str">
            <v>도아로크(스텐)</v>
          </cell>
          <cell r="C1601" t="str">
            <v>침실용</v>
          </cell>
          <cell r="D1601" t="str">
            <v>조</v>
          </cell>
          <cell r="E1601">
            <v>1</v>
          </cell>
          <cell r="F1601">
            <v>4300</v>
          </cell>
          <cell r="G1601">
            <v>0</v>
          </cell>
          <cell r="H1601">
            <v>0</v>
          </cell>
          <cell r="I1601">
            <v>4300</v>
          </cell>
          <cell r="J1601">
            <v>0</v>
          </cell>
          <cell r="K1601">
            <v>0</v>
          </cell>
        </row>
        <row r="1602">
          <cell r="A1602" t="str">
            <v>MAH70473</v>
          </cell>
          <cell r="B1602" t="str">
            <v>오르내리꽂이쇠</v>
          </cell>
          <cell r="C1602" t="str">
            <v>황동압출 100MM</v>
          </cell>
          <cell r="D1602" t="str">
            <v>개</v>
          </cell>
          <cell r="E1602">
            <v>1</v>
          </cell>
          <cell r="F1602">
            <v>850</v>
          </cell>
          <cell r="G1602">
            <v>0</v>
          </cell>
          <cell r="H1602">
            <v>0</v>
          </cell>
          <cell r="I1602">
            <v>850</v>
          </cell>
          <cell r="J1602">
            <v>0</v>
          </cell>
          <cell r="K1602">
            <v>0</v>
          </cell>
        </row>
        <row r="1603">
          <cell r="A1603" t="str">
            <v>UAI50001</v>
          </cell>
          <cell r="B1603" t="str">
            <v>철제여닫이문설치</v>
          </cell>
          <cell r="C1603" t="str">
            <v>(외여닫이)</v>
          </cell>
          <cell r="D1603" t="str">
            <v>개소</v>
          </cell>
          <cell r="E1603">
            <v>1</v>
          </cell>
          <cell r="F1603">
            <v>0</v>
          </cell>
          <cell r="G1603">
            <v>21125</v>
          </cell>
          <cell r="H1603">
            <v>0</v>
          </cell>
          <cell r="I1603">
            <v>0</v>
          </cell>
          <cell r="J1603">
            <v>21125</v>
          </cell>
          <cell r="K1603">
            <v>0</v>
          </cell>
        </row>
        <row r="1604">
          <cell r="A1604" t="str">
            <v>UAI70019</v>
          </cell>
          <cell r="B1604" t="str">
            <v>암레스도아클로져설치</v>
          </cell>
          <cell r="C1604" t="str">
            <v>(피벗힌지 부착식,외경40mm)</v>
          </cell>
          <cell r="D1604" t="str">
            <v>개소</v>
          </cell>
          <cell r="E1604">
            <v>1</v>
          </cell>
          <cell r="F1604">
            <v>20000</v>
          </cell>
          <cell r="G1604">
            <v>648</v>
          </cell>
          <cell r="H1604">
            <v>0</v>
          </cell>
          <cell r="I1604">
            <v>20000</v>
          </cell>
          <cell r="J1604">
            <v>648</v>
          </cell>
          <cell r="K1604">
            <v>0</v>
          </cell>
        </row>
        <row r="1605">
          <cell r="B1605" t="str">
            <v>소 계</v>
          </cell>
          <cell r="I1605">
            <v>96677</v>
          </cell>
          <cell r="J1605">
            <v>21773</v>
          </cell>
          <cell r="K1605">
            <v>0</v>
          </cell>
          <cell r="L1605">
            <v>118450</v>
          </cell>
        </row>
        <row r="1607">
          <cell r="A1607" t="str">
            <v>UAI56150</v>
          </cell>
          <cell r="B1607" t="str">
            <v>9X20/SD</v>
          </cell>
          <cell r="C1607" t="str">
            <v>(밑틀없음, 철제도아,암레스체크)</v>
          </cell>
          <cell r="L1607">
            <v>115730</v>
          </cell>
        </row>
        <row r="1608">
          <cell r="A1608" t="str">
            <v>MAG50163</v>
          </cell>
          <cell r="B1608" t="str">
            <v>철제문틀(방청1회,납품도)</v>
          </cell>
          <cell r="C1608" t="str">
            <v>90X45X1.6</v>
          </cell>
          <cell r="D1608" t="str">
            <v>m</v>
          </cell>
          <cell r="E1608">
            <v>4.9400000000000004</v>
          </cell>
          <cell r="F1608">
            <v>5108</v>
          </cell>
          <cell r="G1608">
            <v>0</v>
          </cell>
          <cell r="H1608">
            <v>0</v>
          </cell>
          <cell r="I1608">
            <v>25233.5</v>
          </cell>
          <cell r="J1608">
            <v>0</v>
          </cell>
          <cell r="K1608">
            <v>0</v>
          </cell>
        </row>
        <row r="1609">
          <cell r="A1609" t="str">
            <v>MAG50165</v>
          </cell>
          <cell r="B1609" t="str">
            <v>철제도아(방청1회,납품도)</v>
          </cell>
          <cell r="C1609" t="str">
            <v>T=1.0,STL PL(피벗힌지포함,후레임제외)</v>
          </cell>
          <cell r="D1609" t="str">
            <v>m2</v>
          </cell>
          <cell r="E1609">
            <v>1.8022</v>
          </cell>
          <cell r="F1609">
            <v>24761</v>
          </cell>
          <cell r="G1609">
            <v>0</v>
          </cell>
          <cell r="H1609">
            <v>0</v>
          </cell>
          <cell r="I1609">
            <v>44624.2</v>
          </cell>
          <cell r="J1609">
            <v>0</v>
          </cell>
          <cell r="K1609">
            <v>0</v>
          </cell>
        </row>
        <row r="1610">
          <cell r="A1610" t="str">
            <v>MAH70015</v>
          </cell>
          <cell r="B1610" t="str">
            <v>도아로크(스텐)</v>
          </cell>
          <cell r="C1610" t="str">
            <v>통로용(록없음)</v>
          </cell>
          <cell r="D1610" t="str">
            <v>조</v>
          </cell>
          <cell r="E1610">
            <v>1</v>
          </cell>
          <cell r="F1610">
            <v>4100</v>
          </cell>
          <cell r="G1610">
            <v>0</v>
          </cell>
          <cell r="H1610">
            <v>0</v>
          </cell>
          <cell r="I1610">
            <v>4100</v>
          </cell>
          <cell r="J1610">
            <v>0</v>
          </cell>
          <cell r="K1610">
            <v>0</v>
          </cell>
        </row>
        <row r="1611">
          <cell r="A1611" t="str">
            <v>UAI50001</v>
          </cell>
          <cell r="B1611" t="str">
            <v>철제여닫이문설치</v>
          </cell>
          <cell r="C1611" t="str">
            <v>(외여닫이)</v>
          </cell>
          <cell r="D1611" t="str">
            <v>개소</v>
          </cell>
          <cell r="E1611">
            <v>1</v>
          </cell>
          <cell r="F1611">
            <v>0</v>
          </cell>
          <cell r="G1611">
            <v>21125</v>
          </cell>
          <cell r="H1611">
            <v>0</v>
          </cell>
          <cell r="I1611">
            <v>0</v>
          </cell>
          <cell r="J1611">
            <v>21125</v>
          </cell>
          <cell r="K1611">
            <v>0</v>
          </cell>
        </row>
        <row r="1612">
          <cell r="A1612" t="str">
            <v>UAI70019</v>
          </cell>
          <cell r="B1612" t="str">
            <v>암레스도아클로져설치</v>
          </cell>
          <cell r="C1612" t="str">
            <v>(피벗힌지 부착식,외경40mm)</v>
          </cell>
          <cell r="D1612" t="str">
            <v>개소</v>
          </cell>
          <cell r="E1612">
            <v>1</v>
          </cell>
          <cell r="F1612">
            <v>20000</v>
          </cell>
          <cell r="G1612">
            <v>648</v>
          </cell>
          <cell r="H1612">
            <v>0</v>
          </cell>
          <cell r="I1612">
            <v>20000</v>
          </cell>
          <cell r="J1612">
            <v>648</v>
          </cell>
          <cell r="K1612">
            <v>0</v>
          </cell>
        </row>
        <row r="1613">
          <cell r="B1613" t="str">
            <v>소 계</v>
          </cell>
          <cell r="I1613">
            <v>93957</v>
          </cell>
          <cell r="J1613">
            <v>21773</v>
          </cell>
          <cell r="K1613">
            <v>0</v>
          </cell>
          <cell r="L1613">
            <v>115730</v>
          </cell>
        </row>
        <row r="1615">
          <cell r="A1615" t="str">
            <v>UAI56151</v>
          </cell>
          <cell r="B1615" t="str">
            <v>9X21/SD</v>
          </cell>
          <cell r="C1615" t="str">
            <v>(밑틀없음, 철제도아,암레스체크)</v>
          </cell>
          <cell r="L1615">
            <v>118956</v>
          </cell>
        </row>
        <row r="1616">
          <cell r="A1616" t="str">
            <v>MAG50163</v>
          </cell>
          <cell r="B1616" t="str">
            <v>철제문틀(방청1회,납품도)</v>
          </cell>
          <cell r="C1616" t="str">
            <v>90X45X1.6</v>
          </cell>
          <cell r="D1616" t="str">
            <v>m</v>
          </cell>
          <cell r="E1616">
            <v>5.14</v>
          </cell>
          <cell r="F1616">
            <v>5108</v>
          </cell>
          <cell r="G1616">
            <v>0</v>
          </cell>
          <cell r="H1616">
            <v>0</v>
          </cell>
          <cell r="I1616">
            <v>26255.1</v>
          </cell>
          <cell r="J1616">
            <v>0</v>
          </cell>
          <cell r="K1616">
            <v>0</v>
          </cell>
        </row>
        <row r="1617">
          <cell r="A1617" t="str">
            <v>MAG50165</v>
          </cell>
          <cell r="B1617" t="str">
            <v>철제도아(방청1회,납품도)</v>
          </cell>
          <cell r="C1617" t="str">
            <v>T=1.0,STL PL(피벗힌지포함,후레임제외)</v>
          </cell>
          <cell r="D1617" t="str">
            <v>m2</v>
          </cell>
          <cell r="E1617">
            <v>1.8912</v>
          </cell>
          <cell r="F1617">
            <v>24761</v>
          </cell>
          <cell r="G1617">
            <v>0</v>
          </cell>
          <cell r="H1617">
            <v>0</v>
          </cell>
          <cell r="I1617">
            <v>46828</v>
          </cell>
          <cell r="J1617">
            <v>0</v>
          </cell>
          <cell r="K1617">
            <v>0</v>
          </cell>
        </row>
        <row r="1618">
          <cell r="A1618" t="str">
            <v>MAH70015</v>
          </cell>
          <cell r="B1618" t="str">
            <v>도아로크(스텐)</v>
          </cell>
          <cell r="C1618" t="str">
            <v>통로용(록없음)</v>
          </cell>
          <cell r="D1618" t="str">
            <v>조</v>
          </cell>
          <cell r="E1618">
            <v>1</v>
          </cell>
          <cell r="F1618">
            <v>4100</v>
          </cell>
          <cell r="G1618">
            <v>0</v>
          </cell>
          <cell r="H1618">
            <v>0</v>
          </cell>
          <cell r="I1618">
            <v>4100</v>
          </cell>
          <cell r="J1618">
            <v>0</v>
          </cell>
          <cell r="K1618">
            <v>0</v>
          </cell>
        </row>
        <row r="1619">
          <cell r="A1619" t="str">
            <v>UAI50001</v>
          </cell>
          <cell r="B1619" t="str">
            <v>철제여닫이문설치</v>
          </cell>
          <cell r="C1619" t="str">
            <v>(외여닫이)</v>
          </cell>
          <cell r="D1619" t="str">
            <v>개소</v>
          </cell>
          <cell r="E1619">
            <v>1</v>
          </cell>
          <cell r="F1619">
            <v>0</v>
          </cell>
          <cell r="G1619">
            <v>21125</v>
          </cell>
          <cell r="H1619">
            <v>0</v>
          </cell>
          <cell r="I1619">
            <v>0</v>
          </cell>
          <cell r="J1619">
            <v>21125</v>
          </cell>
          <cell r="K1619">
            <v>0</v>
          </cell>
        </row>
        <row r="1620">
          <cell r="A1620" t="str">
            <v>UAI70019</v>
          </cell>
          <cell r="B1620" t="str">
            <v>암레스도아클로져설치</v>
          </cell>
          <cell r="C1620" t="str">
            <v>(피벗힌지 부착식,외경40mm)</v>
          </cell>
          <cell r="D1620" t="str">
            <v>개소</v>
          </cell>
          <cell r="E1620">
            <v>1</v>
          </cell>
          <cell r="F1620">
            <v>20000</v>
          </cell>
          <cell r="G1620">
            <v>648</v>
          </cell>
          <cell r="H1620">
            <v>0</v>
          </cell>
          <cell r="I1620">
            <v>20000</v>
          </cell>
          <cell r="J1620">
            <v>648</v>
          </cell>
          <cell r="K1620">
            <v>0</v>
          </cell>
        </row>
        <row r="1621">
          <cell r="B1621" t="str">
            <v>소 계</v>
          </cell>
          <cell r="I1621">
            <v>97183</v>
          </cell>
          <cell r="J1621">
            <v>21773</v>
          </cell>
          <cell r="K1621">
            <v>0</v>
          </cell>
          <cell r="L1621">
            <v>118956</v>
          </cell>
        </row>
        <row r="1623">
          <cell r="A1623" t="str">
            <v>UAI56152</v>
          </cell>
          <cell r="B1623" t="str">
            <v>10X22/SD-1</v>
          </cell>
          <cell r="C1623" t="str">
            <v>(착색아연도, 암레스체크)</v>
          </cell>
          <cell r="L1623">
            <v>137205</v>
          </cell>
        </row>
        <row r="1624">
          <cell r="A1624" t="str">
            <v>MAG50161</v>
          </cell>
          <cell r="B1624" t="str">
            <v>철제문틀(방청1회,납품도)</v>
          </cell>
          <cell r="C1624" t="str">
            <v>100X45X1.6</v>
          </cell>
          <cell r="D1624" t="str">
            <v>m</v>
          </cell>
          <cell r="E1624">
            <v>5.44</v>
          </cell>
          <cell r="F1624">
            <v>5208</v>
          </cell>
          <cell r="G1624">
            <v>0</v>
          </cell>
          <cell r="H1624">
            <v>0</v>
          </cell>
          <cell r="I1624">
            <v>28331.5</v>
          </cell>
          <cell r="J1624">
            <v>0</v>
          </cell>
          <cell r="K1624">
            <v>0</v>
          </cell>
        </row>
        <row r="1625">
          <cell r="A1625" t="str">
            <v>MAG50171</v>
          </cell>
          <cell r="B1625" t="str">
            <v>착색아연도강판도아(납품도)</v>
          </cell>
          <cell r="C1625" t="str">
            <v>T=0.6(피벗힌지포함,후레임제외)</v>
          </cell>
          <cell r="D1625" t="str">
            <v>m2</v>
          </cell>
          <cell r="E1625">
            <v>2.2027000000000001</v>
          </cell>
          <cell r="F1625">
            <v>24850</v>
          </cell>
          <cell r="G1625">
            <v>0</v>
          </cell>
          <cell r="H1625">
            <v>0</v>
          </cell>
          <cell r="I1625">
            <v>54737</v>
          </cell>
          <cell r="J1625">
            <v>0</v>
          </cell>
          <cell r="K1625">
            <v>0</v>
          </cell>
        </row>
        <row r="1626">
          <cell r="A1626" t="str">
            <v>UAS14034</v>
          </cell>
          <cell r="B1626" t="str">
            <v>스텐레스재료분리대</v>
          </cell>
          <cell r="C1626" t="str">
            <v>(20X20X1.2)</v>
          </cell>
          <cell r="D1626" t="str">
            <v>m</v>
          </cell>
          <cell r="E1626">
            <v>0.99</v>
          </cell>
          <cell r="F1626">
            <v>2930</v>
          </cell>
          <cell r="G1626">
            <v>5243</v>
          </cell>
          <cell r="H1626">
            <v>175</v>
          </cell>
          <cell r="I1626">
            <v>2900.7</v>
          </cell>
          <cell r="J1626">
            <v>5190.5</v>
          </cell>
          <cell r="K1626">
            <v>173.2</v>
          </cell>
        </row>
        <row r="1627">
          <cell r="A1627" t="str">
            <v>MAH70015</v>
          </cell>
          <cell r="B1627" t="str">
            <v>도아로크(스텐)</v>
          </cell>
          <cell r="C1627" t="str">
            <v>통로용(록없음)</v>
          </cell>
          <cell r="D1627" t="str">
            <v>조</v>
          </cell>
          <cell r="E1627">
            <v>1</v>
          </cell>
          <cell r="F1627">
            <v>4100</v>
          </cell>
          <cell r="G1627">
            <v>0</v>
          </cell>
          <cell r="H1627">
            <v>0</v>
          </cell>
          <cell r="I1627">
            <v>4100</v>
          </cell>
          <cell r="J1627">
            <v>0</v>
          </cell>
          <cell r="K1627">
            <v>0</v>
          </cell>
        </row>
        <row r="1628">
          <cell r="A1628" t="str">
            <v>UAI50001</v>
          </cell>
          <cell r="B1628" t="str">
            <v>철제여닫이문설치</v>
          </cell>
          <cell r="C1628" t="str">
            <v>(외여닫이)</v>
          </cell>
          <cell r="D1628" t="str">
            <v>개소</v>
          </cell>
          <cell r="E1628">
            <v>1</v>
          </cell>
          <cell r="F1628">
            <v>0</v>
          </cell>
          <cell r="G1628">
            <v>21125</v>
          </cell>
          <cell r="H1628">
            <v>0</v>
          </cell>
          <cell r="I1628">
            <v>0</v>
          </cell>
          <cell r="J1628">
            <v>21125</v>
          </cell>
          <cell r="K1628">
            <v>0</v>
          </cell>
        </row>
        <row r="1629">
          <cell r="A1629" t="str">
            <v>UAI70019</v>
          </cell>
          <cell r="B1629" t="str">
            <v>암레스도아클로져설치</v>
          </cell>
          <cell r="C1629" t="str">
            <v>(피벗힌지 부착식,외경40mm)</v>
          </cell>
          <cell r="D1629" t="str">
            <v>개소</v>
          </cell>
          <cell r="E1629">
            <v>1</v>
          </cell>
          <cell r="F1629">
            <v>20000</v>
          </cell>
          <cell r="G1629">
            <v>648</v>
          </cell>
          <cell r="H1629">
            <v>0</v>
          </cell>
          <cell r="I1629">
            <v>20000</v>
          </cell>
          <cell r="J1629">
            <v>648</v>
          </cell>
          <cell r="K1629">
            <v>0</v>
          </cell>
        </row>
        <row r="1630">
          <cell r="B1630" t="str">
            <v>소 계</v>
          </cell>
          <cell r="I1630">
            <v>110069</v>
          </cell>
          <cell r="J1630">
            <v>26963</v>
          </cell>
          <cell r="K1630">
            <v>173</v>
          </cell>
          <cell r="L1630">
            <v>137205</v>
          </cell>
        </row>
        <row r="1632">
          <cell r="A1632" t="str">
            <v>UAI56153</v>
          </cell>
          <cell r="B1632" t="str">
            <v>10X22/SD-2</v>
          </cell>
          <cell r="C1632" t="str">
            <v>(비상계단-복도,착색아연도, 암레스체크)</v>
          </cell>
          <cell r="L1632">
            <v>139346</v>
          </cell>
        </row>
        <row r="1633">
          <cell r="A1633" t="str">
            <v>MAG50161</v>
          </cell>
          <cell r="B1633" t="str">
            <v>철제문틀(방청1회,납품도)</v>
          </cell>
          <cell r="C1633" t="str">
            <v>100X45X1.6</v>
          </cell>
          <cell r="D1633" t="str">
            <v>m</v>
          </cell>
          <cell r="E1633">
            <v>5.44</v>
          </cell>
          <cell r="F1633">
            <v>5208</v>
          </cell>
          <cell r="G1633">
            <v>0</v>
          </cell>
          <cell r="H1633">
            <v>0</v>
          </cell>
          <cell r="I1633">
            <v>28331.5</v>
          </cell>
          <cell r="J1633">
            <v>0</v>
          </cell>
          <cell r="K1633">
            <v>0</v>
          </cell>
        </row>
        <row r="1634">
          <cell r="A1634" t="str">
            <v>MAG50171</v>
          </cell>
          <cell r="B1634" t="str">
            <v>착색아연도강판도아(납품도)</v>
          </cell>
          <cell r="C1634" t="str">
            <v>T=0.6(피벗힌지포함,후레임제외)</v>
          </cell>
          <cell r="D1634" t="str">
            <v>m2</v>
          </cell>
          <cell r="E1634">
            <v>2.2027000000000001</v>
          </cell>
          <cell r="F1634">
            <v>24850</v>
          </cell>
          <cell r="G1634">
            <v>0</v>
          </cell>
          <cell r="H1634">
            <v>0</v>
          </cell>
          <cell r="I1634">
            <v>54737</v>
          </cell>
          <cell r="J1634">
            <v>0</v>
          </cell>
          <cell r="K1634">
            <v>0</v>
          </cell>
        </row>
        <row r="1635">
          <cell r="A1635" t="str">
            <v>MAG50181</v>
          </cell>
          <cell r="B1635" t="str">
            <v>스텐레스밑틀</v>
          </cell>
          <cell r="C1635" t="str">
            <v>100X45X1.0 철제창호 밑틀용</v>
          </cell>
          <cell r="D1635" t="str">
            <v>m</v>
          </cell>
          <cell r="E1635">
            <v>0.99</v>
          </cell>
          <cell r="F1635">
            <v>10510</v>
          </cell>
          <cell r="G1635">
            <v>0</v>
          </cell>
          <cell r="H1635">
            <v>0</v>
          </cell>
          <cell r="I1635">
            <v>10404.9</v>
          </cell>
          <cell r="J1635">
            <v>0</v>
          </cell>
          <cell r="K1635">
            <v>0</v>
          </cell>
        </row>
        <row r="1636">
          <cell r="A1636" t="str">
            <v>MAH70015</v>
          </cell>
          <cell r="B1636" t="str">
            <v>도아로크(스텐)</v>
          </cell>
          <cell r="C1636" t="str">
            <v>통로용(록없음)</v>
          </cell>
          <cell r="D1636" t="str">
            <v>조</v>
          </cell>
          <cell r="E1636">
            <v>1</v>
          </cell>
          <cell r="F1636">
            <v>4100</v>
          </cell>
          <cell r="G1636">
            <v>0</v>
          </cell>
          <cell r="H1636">
            <v>0</v>
          </cell>
          <cell r="I1636">
            <v>4100</v>
          </cell>
          <cell r="J1636">
            <v>0</v>
          </cell>
          <cell r="K1636">
            <v>0</v>
          </cell>
        </row>
        <row r="1637">
          <cell r="A1637" t="str">
            <v>UAI50001</v>
          </cell>
          <cell r="B1637" t="str">
            <v>철제여닫이문설치</v>
          </cell>
          <cell r="C1637" t="str">
            <v>(외여닫이)</v>
          </cell>
          <cell r="D1637" t="str">
            <v>개소</v>
          </cell>
          <cell r="E1637">
            <v>1</v>
          </cell>
          <cell r="F1637">
            <v>0</v>
          </cell>
          <cell r="G1637">
            <v>21125</v>
          </cell>
          <cell r="H1637">
            <v>0</v>
          </cell>
          <cell r="I1637">
            <v>0</v>
          </cell>
          <cell r="J1637">
            <v>21125</v>
          </cell>
          <cell r="K1637">
            <v>0</v>
          </cell>
        </row>
        <row r="1638">
          <cell r="A1638" t="str">
            <v>UAI70019</v>
          </cell>
          <cell r="B1638" t="str">
            <v>암레스도아클로져설치</v>
          </cell>
          <cell r="C1638" t="str">
            <v>(피벗힌지 부착식,외경40mm)</v>
          </cell>
          <cell r="D1638" t="str">
            <v>개소</v>
          </cell>
          <cell r="E1638">
            <v>1</v>
          </cell>
          <cell r="F1638">
            <v>20000</v>
          </cell>
          <cell r="G1638">
            <v>648</v>
          </cell>
          <cell r="H1638">
            <v>0</v>
          </cell>
          <cell r="I1638">
            <v>20000</v>
          </cell>
          <cell r="J1638">
            <v>648</v>
          </cell>
          <cell r="K1638">
            <v>0</v>
          </cell>
        </row>
        <row r="1639">
          <cell r="B1639" t="str">
            <v>소 계</v>
          </cell>
          <cell r="I1639">
            <v>117573</v>
          </cell>
          <cell r="J1639">
            <v>21773</v>
          </cell>
          <cell r="K1639">
            <v>0</v>
          </cell>
          <cell r="L1639">
            <v>139346</v>
          </cell>
        </row>
      </sheetData>
      <sheetData sheetId="10" refreshError="1">
        <row r="1">
          <cell r="A1" t="str">
            <v>일 위 대 가 표</v>
          </cell>
        </row>
        <row r="2">
          <cell r="L2" t="str">
            <v>('05. 7월 기준)</v>
          </cell>
        </row>
        <row r="3">
          <cell r="A3" t="str">
            <v>코 드</v>
          </cell>
          <cell r="B3" t="str">
            <v>명  칭</v>
          </cell>
          <cell r="C3" t="str">
            <v>규 격</v>
          </cell>
          <cell r="D3" t="str">
            <v>단위</v>
          </cell>
          <cell r="E3" t="str">
            <v>수 량</v>
          </cell>
          <cell r="F3" t="str">
            <v>단  가</v>
          </cell>
          <cell r="I3" t="str">
            <v>금   액</v>
          </cell>
          <cell r="L3" t="str">
            <v>비고</v>
          </cell>
        </row>
        <row r="4">
          <cell r="F4" t="str">
            <v>재료비</v>
          </cell>
          <cell r="G4" t="str">
            <v>노무비</v>
          </cell>
          <cell r="H4" t="str">
            <v>경비</v>
          </cell>
          <cell r="I4" t="str">
            <v>재료비</v>
          </cell>
          <cell r="J4" t="str">
            <v>노무비</v>
          </cell>
          <cell r="K4" t="str">
            <v>경비</v>
          </cell>
        </row>
        <row r="6">
          <cell r="A6" t="str">
            <v>UAI59782</v>
          </cell>
          <cell r="B6" t="str">
            <v>9X18/SD-1</v>
          </cell>
          <cell r="C6" t="str">
            <v>(지하전기패널실,밑틀,철제도아)</v>
          </cell>
          <cell r="L6">
            <v>105442</v>
          </cell>
        </row>
        <row r="7">
          <cell r="A7" t="str">
            <v>MAG50061</v>
          </cell>
          <cell r="B7" t="str">
            <v>철제문틀(방청1회,납품도)</v>
          </cell>
          <cell r="C7" t="str">
            <v>100X45X1.6(EGI)</v>
          </cell>
          <cell r="D7" t="str">
            <v>m</v>
          </cell>
          <cell r="E7">
            <v>5.36</v>
          </cell>
          <cell r="F7">
            <v>5850</v>
          </cell>
          <cell r="G7">
            <v>0</v>
          </cell>
          <cell r="H7">
            <v>0</v>
          </cell>
          <cell r="I7">
            <v>31356</v>
          </cell>
          <cell r="J7">
            <v>0</v>
          </cell>
          <cell r="K7">
            <v>0</v>
          </cell>
        </row>
        <row r="8">
          <cell r="A8" t="str">
            <v>MAG50066</v>
          </cell>
          <cell r="B8" t="str">
            <v>철제도아(방청1회,납품도)</v>
          </cell>
          <cell r="C8" t="str">
            <v>T=0.8,STL PL(피벗힌지포함,후레임제외)(EGI)</v>
          </cell>
          <cell r="D8" t="str">
            <v>m2</v>
          </cell>
          <cell r="E8">
            <v>1.4131</v>
          </cell>
          <cell r="F8">
            <v>28487</v>
          </cell>
          <cell r="G8">
            <v>0</v>
          </cell>
          <cell r="H8">
            <v>0</v>
          </cell>
          <cell r="I8">
            <v>40254.9</v>
          </cell>
          <cell r="J8">
            <v>0</v>
          </cell>
          <cell r="K8">
            <v>0</v>
          </cell>
        </row>
        <row r="9">
          <cell r="A9" t="str">
            <v>MAG50076</v>
          </cell>
          <cell r="B9" t="str">
            <v>철제그릴</v>
          </cell>
          <cell r="C9" t="str">
            <v>(EGI)</v>
          </cell>
          <cell r="D9" t="str">
            <v>m2</v>
          </cell>
          <cell r="E9">
            <v>0.18</v>
          </cell>
          <cell r="F9">
            <v>46701</v>
          </cell>
          <cell r="G9">
            <v>0</v>
          </cell>
          <cell r="H9">
            <v>0</v>
          </cell>
          <cell r="I9">
            <v>8406.1</v>
          </cell>
          <cell r="J9">
            <v>0</v>
          </cell>
          <cell r="K9">
            <v>0</v>
          </cell>
        </row>
        <row r="10">
          <cell r="A10" t="str">
            <v>MAH70005</v>
          </cell>
          <cell r="B10" t="str">
            <v>도아로크(스텐)</v>
          </cell>
          <cell r="C10" t="str">
            <v>침실용</v>
          </cell>
          <cell r="D10" t="str">
            <v>조</v>
          </cell>
          <cell r="E10">
            <v>1</v>
          </cell>
          <cell r="F10">
            <v>4300</v>
          </cell>
          <cell r="G10">
            <v>0</v>
          </cell>
          <cell r="H10">
            <v>0</v>
          </cell>
          <cell r="I10">
            <v>4300</v>
          </cell>
          <cell r="J10">
            <v>0</v>
          </cell>
          <cell r="K10">
            <v>0</v>
          </cell>
        </row>
        <row r="11">
          <cell r="A11" t="str">
            <v>UAI50001</v>
          </cell>
          <cell r="B11" t="str">
            <v>철제여닫이문설치</v>
          </cell>
          <cell r="C11" t="str">
            <v>(외여닫이)</v>
          </cell>
          <cell r="D11" t="str">
            <v>개소</v>
          </cell>
          <cell r="E11">
            <v>1</v>
          </cell>
          <cell r="F11">
            <v>0</v>
          </cell>
          <cell r="G11">
            <v>21125</v>
          </cell>
          <cell r="H11">
            <v>0</v>
          </cell>
          <cell r="I11">
            <v>0</v>
          </cell>
          <cell r="J11">
            <v>21125</v>
          </cell>
          <cell r="K11">
            <v>0</v>
          </cell>
        </row>
        <row r="12">
          <cell r="B12" t="str">
            <v>소 계</v>
          </cell>
          <cell r="I12">
            <v>84317</v>
          </cell>
          <cell r="J12">
            <v>21125</v>
          </cell>
          <cell r="K12">
            <v>0</v>
          </cell>
          <cell r="L12">
            <v>105442</v>
          </cell>
        </row>
        <row r="14">
          <cell r="A14" t="str">
            <v>UAI59783</v>
          </cell>
          <cell r="B14" t="str">
            <v>7X18/SD-1</v>
          </cell>
          <cell r="C14" t="str">
            <v>(지하전기패널실,밑틀유,철제도아)</v>
          </cell>
          <cell r="L14">
            <v>92903</v>
          </cell>
        </row>
        <row r="15">
          <cell r="A15" t="str">
            <v>MAG50061</v>
          </cell>
          <cell r="B15" t="str">
            <v>철제문틀(방청1회,납품도)</v>
          </cell>
          <cell r="C15" t="str">
            <v>100X45X1.6(EGI)</v>
          </cell>
          <cell r="D15" t="str">
            <v>m</v>
          </cell>
          <cell r="E15">
            <v>4.96</v>
          </cell>
          <cell r="F15">
            <v>5850</v>
          </cell>
          <cell r="G15">
            <v>0</v>
          </cell>
          <cell r="H15">
            <v>0</v>
          </cell>
          <cell r="I15">
            <v>29016</v>
          </cell>
          <cell r="J15">
            <v>0</v>
          </cell>
          <cell r="K15">
            <v>0</v>
          </cell>
        </row>
        <row r="16">
          <cell r="A16" t="str">
            <v>MAG50066</v>
          </cell>
          <cell r="B16" t="str">
            <v>철제도아(방청1회,납품도)</v>
          </cell>
          <cell r="C16" t="str">
            <v>T=0.8,STL PL(피벗힌지포함,후레임제외)(EGI)</v>
          </cell>
          <cell r="D16" t="str">
            <v>m2</v>
          </cell>
          <cell r="E16">
            <v>1.0550999999999999</v>
          </cell>
          <cell r="F16">
            <v>28487</v>
          </cell>
          <cell r="G16">
            <v>0</v>
          </cell>
          <cell r="H16">
            <v>0</v>
          </cell>
          <cell r="I16">
            <v>30056.6</v>
          </cell>
          <cell r="J16">
            <v>0</v>
          </cell>
          <cell r="K16">
            <v>0</v>
          </cell>
        </row>
        <row r="17">
          <cell r="A17" t="str">
            <v>MAG50076</v>
          </cell>
          <cell r="B17" t="str">
            <v>철제그릴</v>
          </cell>
          <cell r="C17" t="str">
            <v>(EGI)</v>
          </cell>
          <cell r="D17" t="str">
            <v>m2</v>
          </cell>
          <cell r="E17">
            <v>0.18</v>
          </cell>
          <cell r="F17">
            <v>46701</v>
          </cell>
          <cell r="G17">
            <v>0</v>
          </cell>
          <cell r="H17">
            <v>0</v>
          </cell>
          <cell r="I17">
            <v>8406.1</v>
          </cell>
          <cell r="J17">
            <v>0</v>
          </cell>
          <cell r="K17">
            <v>0</v>
          </cell>
        </row>
        <row r="18">
          <cell r="A18" t="str">
            <v>MAH70005</v>
          </cell>
          <cell r="B18" t="str">
            <v>도아로크(스텐)</v>
          </cell>
          <cell r="C18" t="str">
            <v>침실용</v>
          </cell>
          <cell r="D18" t="str">
            <v>조</v>
          </cell>
          <cell r="E18">
            <v>1</v>
          </cell>
          <cell r="F18">
            <v>4300</v>
          </cell>
          <cell r="G18">
            <v>0</v>
          </cell>
          <cell r="H18">
            <v>0</v>
          </cell>
          <cell r="I18">
            <v>4300</v>
          </cell>
          <cell r="J18">
            <v>0</v>
          </cell>
          <cell r="K18">
            <v>0</v>
          </cell>
        </row>
        <row r="19">
          <cell r="A19" t="str">
            <v>UAI50001</v>
          </cell>
          <cell r="B19" t="str">
            <v>철제여닫이문설치</v>
          </cell>
          <cell r="C19" t="str">
            <v>(외여닫이)</v>
          </cell>
          <cell r="D19" t="str">
            <v>개소</v>
          </cell>
          <cell r="E19">
            <v>1</v>
          </cell>
          <cell r="F19">
            <v>0</v>
          </cell>
          <cell r="G19">
            <v>21125</v>
          </cell>
          <cell r="H19">
            <v>0</v>
          </cell>
          <cell r="I19">
            <v>0</v>
          </cell>
          <cell r="J19">
            <v>21125</v>
          </cell>
          <cell r="K19">
            <v>0</v>
          </cell>
        </row>
        <row r="20">
          <cell r="B20" t="str">
            <v>소 계</v>
          </cell>
          <cell r="I20">
            <v>71778</v>
          </cell>
          <cell r="J20">
            <v>21125</v>
          </cell>
          <cell r="K20">
            <v>0</v>
          </cell>
          <cell r="L20">
            <v>92903</v>
          </cell>
        </row>
        <row r="22">
          <cell r="A22" t="str">
            <v>UAI59601</v>
          </cell>
          <cell r="B22" t="str">
            <v>26X23.5/SD</v>
          </cell>
          <cell r="C22" t="str">
            <v>(계단실,밑틀없음,철제도아)</v>
          </cell>
          <cell r="L22">
            <v>304656</v>
          </cell>
        </row>
        <row r="23">
          <cell r="A23" t="str">
            <v>MAG50061</v>
          </cell>
          <cell r="B23" t="str">
            <v>철제문틀(방청1회,납품도)</v>
          </cell>
          <cell r="C23" t="str">
            <v>100X45X1.6(EGI)</v>
          </cell>
          <cell r="D23" t="str">
            <v>m</v>
          </cell>
          <cell r="E23">
            <v>7.25</v>
          </cell>
          <cell r="F23">
            <v>5850</v>
          </cell>
          <cell r="G23">
            <v>0</v>
          </cell>
          <cell r="H23">
            <v>0</v>
          </cell>
          <cell r="I23">
            <v>42412.5</v>
          </cell>
          <cell r="J23">
            <v>0</v>
          </cell>
          <cell r="K23">
            <v>0</v>
          </cell>
        </row>
        <row r="24">
          <cell r="A24" t="str">
            <v>MAG50066</v>
          </cell>
          <cell r="B24" t="str">
            <v>철제도아(방청1회,납품도)</v>
          </cell>
          <cell r="C24" t="str">
            <v>T=0.8,STL PL(피벗힌지포함,후레임제외)(EGI)</v>
          </cell>
          <cell r="D24" t="str">
            <v>m2</v>
          </cell>
          <cell r="E24">
            <v>6.0347</v>
          </cell>
          <cell r="F24">
            <v>28487</v>
          </cell>
          <cell r="G24">
            <v>0</v>
          </cell>
          <cell r="H24">
            <v>0</v>
          </cell>
          <cell r="I24">
            <v>171910.39999999999</v>
          </cell>
          <cell r="J24">
            <v>0</v>
          </cell>
          <cell r="K24">
            <v>0</v>
          </cell>
        </row>
        <row r="25">
          <cell r="A25" t="str">
            <v>MAH70015</v>
          </cell>
          <cell r="B25" t="str">
            <v>도아로크(스텐)</v>
          </cell>
          <cell r="C25" t="str">
            <v>통로용(록없음)</v>
          </cell>
          <cell r="D25" t="str">
            <v>조</v>
          </cell>
          <cell r="E25">
            <v>1</v>
          </cell>
          <cell r="F25">
            <v>4100</v>
          </cell>
          <cell r="G25">
            <v>0</v>
          </cell>
          <cell r="H25">
            <v>0</v>
          </cell>
          <cell r="I25">
            <v>4100</v>
          </cell>
          <cell r="J25">
            <v>0</v>
          </cell>
          <cell r="K25">
            <v>0</v>
          </cell>
        </row>
        <row r="26">
          <cell r="A26" t="str">
            <v>UAI50002</v>
          </cell>
          <cell r="B26" t="str">
            <v>철제여닫이문설치</v>
          </cell>
          <cell r="C26" t="str">
            <v>(양여닫이)</v>
          </cell>
          <cell r="D26" t="str">
            <v>개소</v>
          </cell>
          <cell r="E26">
            <v>1</v>
          </cell>
          <cell r="F26">
            <v>0</v>
          </cell>
          <cell r="G26">
            <v>31688</v>
          </cell>
          <cell r="H26">
            <v>0</v>
          </cell>
          <cell r="I26">
            <v>0</v>
          </cell>
          <cell r="J26">
            <v>31688</v>
          </cell>
          <cell r="K26">
            <v>0</v>
          </cell>
        </row>
        <row r="27">
          <cell r="A27" t="str">
            <v>UAI70018</v>
          </cell>
          <cell r="B27" t="str">
            <v>도아첵크달기</v>
          </cell>
          <cell r="C27" t="str">
            <v>(3호)</v>
          </cell>
          <cell r="D27" t="str">
            <v>개소</v>
          </cell>
          <cell r="E27">
            <v>2</v>
          </cell>
          <cell r="F27">
            <v>20000</v>
          </cell>
          <cell r="G27">
            <v>7062</v>
          </cell>
          <cell r="H27">
            <v>211</v>
          </cell>
          <cell r="I27">
            <v>40000</v>
          </cell>
          <cell r="J27">
            <v>14124</v>
          </cell>
          <cell r="K27">
            <v>422</v>
          </cell>
        </row>
        <row r="28">
          <cell r="B28" t="str">
            <v>소 계</v>
          </cell>
          <cell r="I28">
            <v>258422</v>
          </cell>
          <cell r="J28">
            <v>45812</v>
          </cell>
          <cell r="K28">
            <v>422</v>
          </cell>
          <cell r="L28">
            <v>304656</v>
          </cell>
        </row>
        <row r="30">
          <cell r="A30" t="str">
            <v>UAI59602</v>
          </cell>
          <cell r="B30" t="str">
            <v>26X24.5/SD</v>
          </cell>
          <cell r="C30" t="str">
            <v>(계단실,밑틀없음,철제도아)</v>
          </cell>
          <cell r="L30">
            <v>313205</v>
          </cell>
        </row>
        <row r="31">
          <cell r="A31" t="str">
            <v>MAG50061</v>
          </cell>
          <cell r="B31" t="str">
            <v>철제문틀(방청1회,납품도)</v>
          </cell>
          <cell r="C31" t="str">
            <v>100X45X1.6(EGI)</v>
          </cell>
          <cell r="D31" t="str">
            <v>m</v>
          </cell>
          <cell r="E31">
            <v>7.45</v>
          </cell>
          <cell r="F31">
            <v>5850</v>
          </cell>
          <cell r="G31">
            <v>0</v>
          </cell>
          <cell r="H31">
            <v>0</v>
          </cell>
          <cell r="I31">
            <v>43582.5</v>
          </cell>
          <cell r="J31">
            <v>0</v>
          </cell>
          <cell r="K31">
            <v>0</v>
          </cell>
        </row>
        <row r="32">
          <cell r="A32" t="str">
            <v>MAG50066</v>
          </cell>
          <cell r="B32" t="str">
            <v>철제도아(방청1회,납품도)</v>
          </cell>
          <cell r="C32" t="str">
            <v>T=0.8,STL PL(피벗힌지포함,후레임제외)(EGI)</v>
          </cell>
          <cell r="D32" t="str">
            <v>m2</v>
          </cell>
          <cell r="E32">
            <v>6.2937000000000003</v>
          </cell>
          <cell r="F32">
            <v>28487</v>
          </cell>
          <cell r="G32">
            <v>0</v>
          </cell>
          <cell r="H32">
            <v>0</v>
          </cell>
          <cell r="I32">
            <v>179288.6</v>
          </cell>
          <cell r="J32">
            <v>0</v>
          </cell>
          <cell r="K32">
            <v>0</v>
          </cell>
        </row>
        <row r="33">
          <cell r="A33" t="str">
            <v>MAH70015</v>
          </cell>
          <cell r="B33" t="str">
            <v>도아로크(스텐)</v>
          </cell>
          <cell r="C33" t="str">
            <v>통로용(록없음)</v>
          </cell>
          <cell r="D33" t="str">
            <v>조</v>
          </cell>
          <cell r="E33">
            <v>1</v>
          </cell>
          <cell r="F33">
            <v>4100</v>
          </cell>
          <cell r="G33">
            <v>0</v>
          </cell>
          <cell r="H33">
            <v>0</v>
          </cell>
          <cell r="I33">
            <v>4100</v>
          </cell>
          <cell r="J33">
            <v>0</v>
          </cell>
          <cell r="K33">
            <v>0</v>
          </cell>
        </row>
        <row r="34">
          <cell r="A34" t="str">
            <v>UAI50002</v>
          </cell>
          <cell r="B34" t="str">
            <v>철제여닫이문설치</v>
          </cell>
          <cell r="C34" t="str">
            <v>(양여닫이)</v>
          </cell>
          <cell r="D34" t="str">
            <v>개소</v>
          </cell>
          <cell r="E34">
            <v>1</v>
          </cell>
          <cell r="F34">
            <v>0</v>
          </cell>
          <cell r="G34">
            <v>31688</v>
          </cell>
          <cell r="H34">
            <v>0</v>
          </cell>
          <cell r="I34">
            <v>0</v>
          </cell>
          <cell r="J34">
            <v>31688</v>
          </cell>
          <cell r="K34">
            <v>0</v>
          </cell>
        </row>
        <row r="35">
          <cell r="A35" t="str">
            <v>UAI70018</v>
          </cell>
          <cell r="B35" t="str">
            <v>도아첵크달기</v>
          </cell>
          <cell r="C35" t="str">
            <v>(3호)</v>
          </cell>
          <cell r="D35" t="str">
            <v>개소</v>
          </cell>
          <cell r="E35">
            <v>2</v>
          </cell>
          <cell r="F35">
            <v>20000</v>
          </cell>
          <cell r="G35">
            <v>7062</v>
          </cell>
          <cell r="H35">
            <v>211</v>
          </cell>
          <cell r="I35">
            <v>40000</v>
          </cell>
          <cell r="J35">
            <v>14124</v>
          </cell>
          <cell r="K35">
            <v>422</v>
          </cell>
        </row>
        <row r="36">
          <cell r="B36" t="str">
            <v>소 계</v>
          </cell>
          <cell r="I36">
            <v>266971</v>
          </cell>
          <cell r="J36">
            <v>45812</v>
          </cell>
          <cell r="K36">
            <v>422</v>
          </cell>
          <cell r="L36">
            <v>313205</v>
          </cell>
        </row>
        <row r="38">
          <cell r="A38" t="str">
            <v>UAI59603</v>
          </cell>
          <cell r="B38" t="str">
            <v>31.5X23.5/SD</v>
          </cell>
          <cell r="C38" t="str">
            <v>(계단실,밑틀없음,철제도아)</v>
          </cell>
          <cell r="L38">
            <v>344380</v>
          </cell>
        </row>
        <row r="39">
          <cell r="A39" t="str">
            <v>MAG50061</v>
          </cell>
          <cell r="B39" t="str">
            <v>철제문틀(방청1회,납품도)</v>
          </cell>
          <cell r="C39" t="str">
            <v>100X45X1.6(EGI)</v>
          </cell>
          <cell r="D39" t="str">
            <v>m</v>
          </cell>
          <cell r="E39">
            <v>7.8</v>
          </cell>
          <cell r="F39">
            <v>5850</v>
          </cell>
          <cell r="G39">
            <v>0</v>
          </cell>
          <cell r="H39">
            <v>0</v>
          </cell>
          <cell r="I39">
            <v>45630</v>
          </cell>
          <cell r="J39">
            <v>0</v>
          </cell>
          <cell r="K39">
            <v>0</v>
          </cell>
        </row>
        <row r="40">
          <cell r="A40" t="str">
            <v>MAG50066</v>
          </cell>
          <cell r="B40" t="str">
            <v>철제도아(방청1회,납품도)</v>
          </cell>
          <cell r="C40" t="str">
            <v>T=0.8,STL PL(피벗힌지포함,후레임제외)(EGI)</v>
          </cell>
          <cell r="D40" t="str">
            <v>m2</v>
          </cell>
          <cell r="E40">
            <v>7.3162000000000003</v>
          </cell>
          <cell r="F40">
            <v>28487</v>
          </cell>
          <cell r="G40">
            <v>0</v>
          </cell>
          <cell r="H40">
            <v>0</v>
          </cell>
          <cell r="I40">
            <v>208416.5</v>
          </cell>
          <cell r="J40">
            <v>0</v>
          </cell>
          <cell r="K40">
            <v>0</v>
          </cell>
        </row>
        <row r="41">
          <cell r="A41" t="str">
            <v>MAH70015</v>
          </cell>
          <cell r="B41" t="str">
            <v>도아로크(스텐)</v>
          </cell>
          <cell r="C41" t="str">
            <v>통로용(록없음)</v>
          </cell>
          <cell r="D41" t="str">
            <v>조</v>
          </cell>
          <cell r="E41">
            <v>1</v>
          </cell>
          <cell r="F41">
            <v>4100</v>
          </cell>
          <cell r="G41">
            <v>0</v>
          </cell>
          <cell r="H41">
            <v>0</v>
          </cell>
          <cell r="I41">
            <v>4100</v>
          </cell>
          <cell r="J41">
            <v>0</v>
          </cell>
          <cell r="K41">
            <v>0</v>
          </cell>
        </row>
        <row r="42">
          <cell r="A42" t="str">
            <v>UAI50002</v>
          </cell>
          <cell r="B42" t="str">
            <v>철제여닫이문설치</v>
          </cell>
          <cell r="C42" t="str">
            <v>(양여닫이)</v>
          </cell>
          <cell r="D42" t="str">
            <v>개소</v>
          </cell>
          <cell r="E42">
            <v>1</v>
          </cell>
          <cell r="F42">
            <v>0</v>
          </cell>
          <cell r="G42">
            <v>31688</v>
          </cell>
          <cell r="H42">
            <v>0</v>
          </cell>
          <cell r="I42">
            <v>0</v>
          </cell>
          <cell r="J42">
            <v>31688</v>
          </cell>
          <cell r="K42">
            <v>0</v>
          </cell>
        </row>
        <row r="43">
          <cell r="A43" t="str">
            <v>UAI70018</v>
          </cell>
          <cell r="B43" t="str">
            <v>도아첵크달기</v>
          </cell>
          <cell r="C43" t="str">
            <v>(3호)</v>
          </cell>
          <cell r="D43" t="str">
            <v>개소</v>
          </cell>
          <cell r="E43">
            <v>2</v>
          </cell>
          <cell r="F43">
            <v>20000</v>
          </cell>
          <cell r="G43">
            <v>7062</v>
          </cell>
          <cell r="H43">
            <v>211</v>
          </cell>
          <cell r="I43">
            <v>40000</v>
          </cell>
          <cell r="J43">
            <v>14124</v>
          </cell>
          <cell r="K43">
            <v>422</v>
          </cell>
        </row>
        <row r="44">
          <cell r="B44" t="str">
            <v>소 계</v>
          </cell>
          <cell r="I44">
            <v>298146</v>
          </cell>
          <cell r="J44">
            <v>45812</v>
          </cell>
          <cell r="K44">
            <v>422</v>
          </cell>
          <cell r="L44">
            <v>344380</v>
          </cell>
        </row>
        <row r="46">
          <cell r="A46" t="str">
            <v>UAI59604</v>
          </cell>
          <cell r="B46" t="str">
            <v>31.5X24.5/SD</v>
          </cell>
          <cell r="C46" t="str">
            <v>(계단실,밑틀없음,철제도아)</v>
          </cell>
          <cell r="L46">
            <v>354495</v>
          </cell>
        </row>
        <row r="47">
          <cell r="A47" t="str">
            <v>MAG50061</v>
          </cell>
          <cell r="B47" t="str">
            <v>철제문틀(방청1회,납품도)</v>
          </cell>
          <cell r="C47" t="str">
            <v>100X45X1.6(EGI)</v>
          </cell>
          <cell r="D47" t="str">
            <v>m</v>
          </cell>
          <cell r="E47">
            <v>8</v>
          </cell>
          <cell r="F47">
            <v>5850</v>
          </cell>
          <cell r="G47">
            <v>0</v>
          </cell>
          <cell r="H47">
            <v>0</v>
          </cell>
          <cell r="I47">
            <v>46800</v>
          </cell>
          <cell r="J47">
            <v>0</v>
          </cell>
          <cell r="K47">
            <v>0</v>
          </cell>
        </row>
        <row r="48">
          <cell r="A48" t="str">
            <v>MAG50066</v>
          </cell>
          <cell r="B48" t="str">
            <v>철제도아(방청1회,납품도)</v>
          </cell>
          <cell r="C48" t="str">
            <v>T=0.8,STL PL(피벗힌지포함,후레임제외)(EGI)</v>
          </cell>
          <cell r="D48" t="str">
            <v>m2</v>
          </cell>
          <cell r="E48">
            <v>7.6302000000000003</v>
          </cell>
          <cell r="F48">
            <v>28487</v>
          </cell>
          <cell r="G48">
            <v>0</v>
          </cell>
          <cell r="H48">
            <v>0</v>
          </cell>
          <cell r="I48">
            <v>217361.5</v>
          </cell>
          <cell r="J48">
            <v>0</v>
          </cell>
          <cell r="K48">
            <v>0</v>
          </cell>
        </row>
        <row r="49">
          <cell r="A49" t="str">
            <v>MAH70015</v>
          </cell>
          <cell r="B49" t="str">
            <v>도아로크(스텐)</v>
          </cell>
          <cell r="C49" t="str">
            <v>통로용(록없음)</v>
          </cell>
          <cell r="D49" t="str">
            <v>조</v>
          </cell>
          <cell r="E49">
            <v>1</v>
          </cell>
          <cell r="F49">
            <v>4100</v>
          </cell>
          <cell r="G49">
            <v>0</v>
          </cell>
          <cell r="H49">
            <v>0</v>
          </cell>
          <cell r="I49">
            <v>4100</v>
          </cell>
          <cell r="J49">
            <v>0</v>
          </cell>
          <cell r="K49">
            <v>0</v>
          </cell>
        </row>
        <row r="50">
          <cell r="A50" t="str">
            <v>UAI50002</v>
          </cell>
          <cell r="B50" t="str">
            <v>철제여닫이문설치</v>
          </cell>
          <cell r="C50" t="str">
            <v>(양여닫이)</v>
          </cell>
          <cell r="D50" t="str">
            <v>개소</v>
          </cell>
          <cell r="E50">
            <v>1</v>
          </cell>
          <cell r="F50">
            <v>0</v>
          </cell>
          <cell r="G50">
            <v>31688</v>
          </cell>
          <cell r="H50">
            <v>0</v>
          </cell>
          <cell r="I50">
            <v>0</v>
          </cell>
          <cell r="J50">
            <v>31688</v>
          </cell>
          <cell r="K50">
            <v>0</v>
          </cell>
        </row>
        <row r="51">
          <cell r="A51" t="str">
            <v>UAI70018</v>
          </cell>
          <cell r="B51" t="str">
            <v>도아첵크달기</v>
          </cell>
          <cell r="C51" t="str">
            <v>(3호)</v>
          </cell>
          <cell r="D51" t="str">
            <v>개소</v>
          </cell>
          <cell r="E51">
            <v>2</v>
          </cell>
          <cell r="F51">
            <v>20000</v>
          </cell>
          <cell r="G51">
            <v>7062</v>
          </cell>
          <cell r="H51">
            <v>211</v>
          </cell>
          <cell r="I51">
            <v>40000</v>
          </cell>
          <cell r="J51">
            <v>14124</v>
          </cell>
          <cell r="K51">
            <v>422</v>
          </cell>
        </row>
        <row r="52">
          <cell r="B52" t="str">
            <v>소 계</v>
          </cell>
          <cell r="I52">
            <v>308261</v>
          </cell>
          <cell r="J52">
            <v>45812</v>
          </cell>
          <cell r="K52">
            <v>422</v>
          </cell>
          <cell r="L52">
            <v>354495</v>
          </cell>
        </row>
        <row r="54">
          <cell r="A54" t="str">
            <v>UAI59605</v>
          </cell>
          <cell r="B54" t="str">
            <v>31.5X25.5/SD</v>
          </cell>
          <cell r="C54" t="str">
            <v>(계단실,밑틀없음,철제도아)</v>
          </cell>
          <cell r="L54">
            <v>364610</v>
          </cell>
        </row>
        <row r="55">
          <cell r="A55" t="str">
            <v>MAG50061</v>
          </cell>
          <cell r="B55" t="str">
            <v>철제문틀(방청1회,납품도)</v>
          </cell>
          <cell r="C55" t="str">
            <v>100X45X1.6(EGI)</v>
          </cell>
          <cell r="D55" t="str">
            <v>m</v>
          </cell>
          <cell r="E55">
            <v>8.1999999999999993</v>
          </cell>
          <cell r="F55">
            <v>5850</v>
          </cell>
          <cell r="G55">
            <v>0</v>
          </cell>
          <cell r="H55">
            <v>0</v>
          </cell>
          <cell r="I55">
            <v>47970</v>
          </cell>
          <cell r="J55">
            <v>0</v>
          </cell>
          <cell r="K55">
            <v>0</v>
          </cell>
        </row>
        <row r="56">
          <cell r="A56" t="str">
            <v>MAG50066</v>
          </cell>
          <cell r="B56" t="str">
            <v>철제도아(방청1회,납품도)</v>
          </cell>
          <cell r="C56" t="str">
            <v>T=0.8,STL PL(피벗힌지포함,후레임제외)(EGI)</v>
          </cell>
          <cell r="D56" t="str">
            <v>m2</v>
          </cell>
          <cell r="E56">
            <v>7.9442000000000004</v>
          </cell>
          <cell r="F56">
            <v>28487</v>
          </cell>
          <cell r="G56">
            <v>0</v>
          </cell>
          <cell r="H56">
            <v>0</v>
          </cell>
          <cell r="I56">
            <v>226306.4</v>
          </cell>
          <cell r="J56">
            <v>0</v>
          </cell>
          <cell r="K56">
            <v>0</v>
          </cell>
        </row>
        <row r="57">
          <cell r="A57" t="str">
            <v>MAH70015</v>
          </cell>
          <cell r="B57" t="str">
            <v>도아로크(스텐)</v>
          </cell>
          <cell r="C57" t="str">
            <v>통로용(록없음)</v>
          </cell>
          <cell r="D57" t="str">
            <v>조</v>
          </cell>
          <cell r="E57">
            <v>1</v>
          </cell>
          <cell r="F57">
            <v>4100</v>
          </cell>
          <cell r="G57">
            <v>0</v>
          </cell>
          <cell r="H57">
            <v>0</v>
          </cell>
          <cell r="I57">
            <v>4100</v>
          </cell>
          <cell r="J57">
            <v>0</v>
          </cell>
          <cell r="K57">
            <v>0</v>
          </cell>
        </row>
        <row r="58">
          <cell r="A58" t="str">
            <v>UAI50002</v>
          </cell>
          <cell r="B58" t="str">
            <v>철제여닫이문설치</v>
          </cell>
          <cell r="C58" t="str">
            <v>(양여닫이)</v>
          </cell>
          <cell r="D58" t="str">
            <v>개소</v>
          </cell>
          <cell r="E58">
            <v>1</v>
          </cell>
          <cell r="F58">
            <v>0</v>
          </cell>
          <cell r="G58">
            <v>31688</v>
          </cell>
          <cell r="H58">
            <v>0</v>
          </cell>
          <cell r="I58">
            <v>0</v>
          </cell>
          <cell r="J58">
            <v>31688</v>
          </cell>
          <cell r="K58">
            <v>0</v>
          </cell>
        </row>
        <row r="59">
          <cell r="A59" t="str">
            <v>UAI70018</v>
          </cell>
          <cell r="B59" t="str">
            <v>도아첵크달기</v>
          </cell>
          <cell r="C59" t="str">
            <v>(3호)</v>
          </cell>
          <cell r="D59" t="str">
            <v>개소</v>
          </cell>
          <cell r="E59">
            <v>2</v>
          </cell>
          <cell r="F59">
            <v>20000</v>
          </cell>
          <cell r="G59">
            <v>7062</v>
          </cell>
          <cell r="H59">
            <v>211</v>
          </cell>
          <cell r="I59">
            <v>40000</v>
          </cell>
          <cell r="J59">
            <v>14124</v>
          </cell>
          <cell r="K59">
            <v>422</v>
          </cell>
        </row>
        <row r="60">
          <cell r="B60" t="str">
            <v>소 계</v>
          </cell>
          <cell r="I60">
            <v>318376</v>
          </cell>
          <cell r="J60">
            <v>45812</v>
          </cell>
          <cell r="K60">
            <v>422</v>
          </cell>
          <cell r="L60">
            <v>364610</v>
          </cell>
        </row>
        <row r="62">
          <cell r="A62" t="str">
            <v>UAI59606</v>
          </cell>
          <cell r="B62" t="str">
            <v>18X22/SD</v>
          </cell>
          <cell r="C62" t="str">
            <v>(계단실,밑틀없음,철제도아)</v>
          </cell>
          <cell r="L62">
            <v>240293</v>
          </cell>
        </row>
        <row r="63">
          <cell r="A63" t="str">
            <v>MAG50061</v>
          </cell>
          <cell r="B63" t="str">
            <v>철제문틀(방청1회,납품도)</v>
          </cell>
          <cell r="C63" t="str">
            <v>100X45X1.6(EGI)</v>
          </cell>
          <cell r="D63" t="str">
            <v>m</v>
          </cell>
          <cell r="E63">
            <v>6.24</v>
          </cell>
          <cell r="F63">
            <v>5850</v>
          </cell>
          <cell r="G63">
            <v>0</v>
          </cell>
          <cell r="H63">
            <v>0</v>
          </cell>
          <cell r="I63">
            <v>36504</v>
          </cell>
          <cell r="J63">
            <v>0</v>
          </cell>
          <cell r="K63">
            <v>0</v>
          </cell>
        </row>
        <row r="64">
          <cell r="A64" t="str">
            <v>MAG50066</v>
          </cell>
          <cell r="B64" t="str">
            <v>철제도아(방청1회,납품도)</v>
          </cell>
          <cell r="C64" t="str">
            <v>T=0.8,STL PL(피벗힌지포함,후레임제외)(EGI)</v>
          </cell>
          <cell r="D64" t="str">
            <v>m2</v>
          </cell>
          <cell r="E64">
            <v>3.9826999999999999</v>
          </cell>
          <cell r="F64">
            <v>28487</v>
          </cell>
          <cell r="G64">
            <v>0</v>
          </cell>
          <cell r="H64">
            <v>0</v>
          </cell>
          <cell r="I64">
            <v>113455.1</v>
          </cell>
          <cell r="J64">
            <v>0</v>
          </cell>
          <cell r="K64">
            <v>0</v>
          </cell>
        </row>
        <row r="65">
          <cell r="A65" t="str">
            <v>MAH70015</v>
          </cell>
          <cell r="B65" t="str">
            <v>도아로크(스텐)</v>
          </cell>
          <cell r="C65" t="str">
            <v>통로용(록없음)</v>
          </cell>
          <cell r="D65" t="str">
            <v>조</v>
          </cell>
          <cell r="E65">
            <v>1</v>
          </cell>
          <cell r="F65">
            <v>4100</v>
          </cell>
          <cell r="G65">
            <v>0</v>
          </cell>
          <cell r="H65">
            <v>0</v>
          </cell>
          <cell r="I65">
            <v>4100</v>
          </cell>
          <cell r="J65">
            <v>0</v>
          </cell>
          <cell r="K65">
            <v>0</v>
          </cell>
        </row>
        <row r="66">
          <cell r="A66" t="str">
            <v>UAI50002</v>
          </cell>
          <cell r="B66" t="str">
            <v>철제여닫이문설치</v>
          </cell>
          <cell r="C66" t="str">
            <v>(양여닫이)</v>
          </cell>
          <cell r="D66" t="str">
            <v>개소</v>
          </cell>
          <cell r="E66">
            <v>1</v>
          </cell>
          <cell r="F66">
            <v>0</v>
          </cell>
          <cell r="G66">
            <v>31688</v>
          </cell>
          <cell r="H66">
            <v>0</v>
          </cell>
          <cell r="I66">
            <v>0</v>
          </cell>
          <cell r="J66">
            <v>31688</v>
          </cell>
          <cell r="K66">
            <v>0</v>
          </cell>
        </row>
        <row r="67">
          <cell r="A67" t="str">
            <v>UAI70018</v>
          </cell>
          <cell r="B67" t="str">
            <v>도아첵크달기</v>
          </cell>
          <cell r="C67" t="str">
            <v>(3호)</v>
          </cell>
          <cell r="D67" t="str">
            <v>개소</v>
          </cell>
          <cell r="E67">
            <v>2</v>
          </cell>
          <cell r="F67">
            <v>20000</v>
          </cell>
          <cell r="G67">
            <v>7062</v>
          </cell>
          <cell r="H67">
            <v>211</v>
          </cell>
          <cell r="I67">
            <v>40000</v>
          </cell>
          <cell r="J67">
            <v>14124</v>
          </cell>
          <cell r="K67">
            <v>422</v>
          </cell>
        </row>
        <row r="68">
          <cell r="B68" t="str">
            <v>소 계</v>
          </cell>
          <cell r="I68">
            <v>194059</v>
          </cell>
          <cell r="J68">
            <v>45812</v>
          </cell>
          <cell r="K68">
            <v>422</v>
          </cell>
          <cell r="L68">
            <v>240293</v>
          </cell>
        </row>
        <row r="70">
          <cell r="A70" t="str">
            <v>UAI59607</v>
          </cell>
          <cell r="B70" t="str">
            <v>18X21/SD</v>
          </cell>
          <cell r="C70" t="str">
            <v>(계단실,밑틀없음,철제도아)</v>
          </cell>
          <cell r="L70">
            <v>234024</v>
          </cell>
        </row>
        <row r="71">
          <cell r="A71" t="str">
            <v>MAG50061</v>
          </cell>
          <cell r="B71" t="str">
            <v>철제문틀(방청1회,납품도)</v>
          </cell>
          <cell r="C71" t="str">
            <v>100X45X1.6(EGI)</v>
          </cell>
          <cell r="D71" t="str">
            <v>m</v>
          </cell>
          <cell r="E71">
            <v>6.04</v>
          </cell>
          <cell r="F71">
            <v>5850</v>
          </cell>
          <cell r="G71">
            <v>0</v>
          </cell>
          <cell r="H71">
            <v>0</v>
          </cell>
          <cell r="I71">
            <v>35334</v>
          </cell>
          <cell r="J71">
            <v>0</v>
          </cell>
          <cell r="K71">
            <v>0</v>
          </cell>
        </row>
        <row r="72">
          <cell r="A72" t="str">
            <v>MAG50066</v>
          </cell>
          <cell r="B72" t="str">
            <v>철제도아(방청1회,납품도)</v>
          </cell>
          <cell r="C72" t="str">
            <v>T=0.8,STL PL(피벗힌지포함,후레임제외)(EGI)</v>
          </cell>
          <cell r="D72" t="str">
            <v>m2</v>
          </cell>
          <cell r="E72">
            <v>3.8037000000000001</v>
          </cell>
          <cell r="F72">
            <v>28487</v>
          </cell>
          <cell r="G72">
            <v>0</v>
          </cell>
          <cell r="H72">
            <v>0</v>
          </cell>
          <cell r="I72">
            <v>108356</v>
          </cell>
          <cell r="J72">
            <v>0</v>
          </cell>
          <cell r="K72">
            <v>0</v>
          </cell>
        </row>
        <row r="73">
          <cell r="A73" t="str">
            <v>MAH70015</v>
          </cell>
          <cell r="B73" t="str">
            <v>도아로크(스텐)</v>
          </cell>
          <cell r="C73" t="str">
            <v>통로용(록없음)</v>
          </cell>
          <cell r="D73" t="str">
            <v>조</v>
          </cell>
          <cell r="E73">
            <v>1</v>
          </cell>
          <cell r="F73">
            <v>4100</v>
          </cell>
          <cell r="G73">
            <v>0</v>
          </cell>
          <cell r="H73">
            <v>0</v>
          </cell>
          <cell r="I73">
            <v>4100</v>
          </cell>
          <cell r="J73">
            <v>0</v>
          </cell>
          <cell r="K73">
            <v>0</v>
          </cell>
        </row>
        <row r="74">
          <cell r="A74" t="str">
            <v>UAI50002</v>
          </cell>
          <cell r="B74" t="str">
            <v>철제여닫이문설치</v>
          </cell>
          <cell r="C74" t="str">
            <v>(양여닫이)</v>
          </cell>
          <cell r="D74" t="str">
            <v>개소</v>
          </cell>
          <cell r="E74">
            <v>1</v>
          </cell>
          <cell r="F74">
            <v>0</v>
          </cell>
          <cell r="G74">
            <v>31688</v>
          </cell>
          <cell r="H74">
            <v>0</v>
          </cell>
          <cell r="I74">
            <v>0</v>
          </cell>
          <cell r="J74">
            <v>31688</v>
          </cell>
          <cell r="K74">
            <v>0</v>
          </cell>
        </row>
        <row r="75">
          <cell r="A75" t="str">
            <v>UAI70018</v>
          </cell>
          <cell r="B75" t="str">
            <v>도아첵크달기</v>
          </cell>
          <cell r="C75" t="str">
            <v>(3호)</v>
          </cell>
          <cell r="D75" t="str">
            <v>개소</v>
          </cell>
          <cell r="E75">
            <v>2</v>
          </cell>
          <cell r="F75">
            <v>20000</v>
          </cell>
          <cell r="G75">
            <v>7062</v>
          </cell>
          <cell r="H75">
            <v>211</v>
          </cell>
          <cell r="I75">
            <v>40000</v>
          </cell>
          <cell r="J75">
            <v>14124</v>
          </cell>
          <cell r="K75">
            <v>422</v>
          </cell>
        </row>
        <row r="76">
          <cell r="B76" t="str">
            <v>소 계</v>
          </cell>
          <cell r="I76">
            <v>187790</v>
          </cell>
          <cell r="J76">
            <v>45812</v>
          </cell>
          <cell r="K76">
            <v>422</v>
          </cell>
          <cell r="L76">
            <v>234024</v>
          </cell>
        </row>
        <row r="78">
          <cell r="A78" t="str">
            <v>UAI59608</v>
          </cell>
          <cell r="B78" t="str">
            <v>26X23/SD</v>
          </cell>
          <cell r="C78" t="str">
            <v>(계단실,밑틀없음,철제도아)</v>
          </cell>
          <cell r="L78">
            <v>300382</v>
          </cell>
        </row>
        <row r="79">
          <cell r="A79" t="str">
            <v>MAG50061</v>
          </cell>
          <cell r="B79" t="str">
            <v>철제문틀(방청1회,납품도)</v>
          </cell>
          <cell r="C79" t="str">
            <v>100X45X1.6(EGI)</v>
          </cell>
          <cell r="D79" t="str">
            <v>m</v>
          </cell>
          <cell r="E79">
            <v>7.15</v>
          </cell>
          <cell r="F79">
            <v>5850</v>
          </cell>
          <cell r="G79">
            <v>0</v>
          </cell>
          <cell r="H79">
            <v>0</v>
          </cell>
          <cell r="I79">
            <v>41827.5</v>
          </cell>
          <cell r="J79">
            <v>0</v>
          </cell>
          <cell r="K79">
            <v>0</v>
          </cell>
        </row>
        <row r="80">
          <cell r="A80" t="str">
            <v>MAG50066</v>
          </cell>
          <cell r="B80" t="str">
            <v>철제도아(방청1회,납품도)</v>
          </cell>
          <cell r="C80" t="str">
            <v>T=0.8,STL PL(피벗힌지포함,후레임제외)(EGI)</v>
          </cell>
          <cell r="D80" t="str">
            <v>m2</v>
          </cell>
          <cell r="E80">
            <v>5.9051999999999998</v>
          </cell>
          <cell r="F80">
            <v>28487</v>
          </cell>
          <cell r="G80">
            <v>0</v>
          </cell>
          <cell r="H80">
            <v>0</v>
          </cell>
          <cell r="I80">
            <v>168221.4</v>
          </cell>
          <cell r="J80">
            <v>0</v>
          </cell>
          <cell r="K80">
            <v>0</v>
          </cell>
        </row>
        <row r="81">
          <cell r="A81" t="str">
            <v>MAH70015</v>
          </cell>
          <cell r="B81" t="str">
            <v>도아로크(스텐)</v>
          </cell>
          <cell r="C81" t="str">
            <v>통로용(록없음)</v>
          </cell>
          <cell r="D81" t="str">
            <v>조</v>
          </cell>
          <cell r="E81">
            <v>1</v>
          </cell>
          <cell r="F81">
            <v>4100</v>
          </cell>
          <cell r="G81">
            <v>0</v>
          </cell>
          <cell r="H81">
            <v>0</v>
          </cell>
          <cell r="I81">
            <v>4100</v>
          </cell>
          <cell r="J81">
            <v>0</v>
          </cell>
          <cell r="K81">
            <v>0</v>
          </cell>
        </row>
        <row r="82">
          <cell r="A82" t="str">
            <v>UAI50002</v>
          </cell>
          <cell r="B82" t="str">
            <v>철제여닫이문설치</v>
          </cell>
          <cell r="C82" t="str">
            <v>(양여닫이)</v>
          </cell>
          <cell r="D82" t="str">
            <v>개소</v>
          </cell>
          <cell r="E82">
            <v>1</v>
          </cell>
          <cell r="F82">
            <v>0</v>
          </cell>
          <cell r="G82">
            <v>31688</v>
          </cell>
          <cell r="H82">
            <v>0</v>
          </cell>
          <cell r="I82">
            <v>0</v>
          </cell>
          <cell r="J82">
            <v>31688</v>
          </cell>
          <cell r="K82">
            <v>0</v>
          </cell>
        </row>
        <row r="83">
          <cell r="A83" t="str">
            <v>UAI70018</v>
          </cell>
          <cell r="B83" t="str">
            <v>도아첵크달기</v>
          </cell>
          <cell r="C83" t="str">
            <v>(3호)</v>
          </cell>
          <cell r="D83" t="str">
            <v>개소</v>
          </cell>
          <cell r="E83">
            <v>2</v>
          </cell>
          <cell r="F83">
            <v>20000</v>
          </cell>
          <cell r="G83">
            <v>7062</v>
          </cell>
          <cell r="H83">
            <v>211</v>
          </cell>
          <cell r="I83">
            <v>40000</v>
          </cell>
          <cell r="J83">
            <v>14124</v>
          </cell>
          <cell r="K83">
            <v>422</v>
          </cell>
        </row>
        <row r="84">
          <cell r="B84" t="str">
            <v>소 계</v>
          </cell>
          <cell r="I84">
            <v>254148</v>
          </cell>
          <cell r="J84">
            <v>45812</v>
          </cell>
          <cell r="K84">
            <v>422</v>
          </cell>
          <cell r="L84">
            <v>300382</v>
          </cell>
        </row>
        <row r="86">
          <cell r="A86" t="str">
            <v>UAI59609</v>
          </cell>
          <cell r="B86" t="str">
            <v>26X24/SD</v>
          </cell>
          <cell r="C86" t="str">
            <v>(계단실,밑틀없음,철제도아)</v>
          </cell>
          <cell r="L86">
            <v>308931</v>
          </cell>
        </row>
        <row r="87">
          <cell r="A87" t="str">
            <v>MAG50061</v>
          </cell>
          <cell r="B87" t="str">
            <v>철제문틀(방청1회,납품도)</v>
          </cell>
          <cell r="C87" t="str">
            <v>100X45X1.6(EGI)</v>
          </cell>
          <cell r="D87" t="str">
            <v>m</v>
          </cell>
          <cell r="E87">
            <v>7.35</v>
          </cell>
          <cell r="F87">
            <v>5850</v>
          </cell>
          <cell r="G87">
            <v>0</v>
          </cell>
          <cell r="H87">
            <v>0</v>
          </cell>
          <cell r="I87">
            <v>42997.5</v>
          </cell>
          <cell r="J87">
            <v>0</v>
          </cell>
          <cell r="K87">
            <v>0</v>
          </cell>
        </row>
        <row r="88">
          <cell r="A88" t="str">
            <v>MAG50066</v>
          </cell>
          <cell r="B88" t="str">
            <v>철제도아(방청1회,납품도)</v>
          </cell>
          <cell r="C88" t="str">
            <v>T=0.8,STL PL(피벗힌지포함,후레임제외)(EGI)</v>
          </cell>
          <cell r="D88" t="str">
            <v>m2</v>
          </cell>
          <cell r="E88">
            <v>6.1642000000000001</v>
          </cell>
          <cell r="F88">
            <v>28487</v>
          </cell>
          <cell r="G88">
            <v>0</v>
          </cell>
          <cell r="H88">
            <v>0</v>
          </cell>
          <cell r="I88">
            <v>175599.5</v>
          </cell>
          <cell r="J88">
            <v>0</v>
          </cell>
          <cell r="K88">
            <v>0</v>
          </cell>
        </row>
        <row r="89">
          <cell r="A89" t="str">
            <v>MAH70015</v>
          </cell>
          <cell r="B89" t="str">
            <v>도아로크(스텐)</v>
          </cell>
          <cell r="C89" t="str">
            <v>통로용(록없음)</v>
          </cell>
          <cell r="D89" t="str">
            <v>조</v>
          </cell>
          <cell r="E89">
            <v>1</v>
          </cell>
          <cell r="F89">
            <v>4100</v>
          </cell>
          <cell r="G89">
            <v>0</v>
          </cell>
          <cell r="H89">
            <v>0</v>
          </cell>
          <cell r="I89">
            <v>4100</v>
          </cell>
          <cell r="J89">
            <v>0</v>
          </cell>
          <cell r="K89">
            <v>0</v>
          </cell>
        </row>
        <row r="90">
          <cell r="A90" t="str">
            <v>UAI50002</v>
          </cell>
          <cell r="B90" t="str">
            <v>철제여닫이문설치</v>
          </cell>
          <cell r="C90" t="str">
            <v>(양여닫이)</v>
          </cell>
          <cell r="D90" t="str">
            <v>개소</v>
          </cell>
          <cell r="E90">
            <v>1</v>
          </cell>
          <cell r="F90">
            <v>0</v>
          </cell>
          <cell r="G90">
            <v>31688</v>
          </cell>
          <cell r="H90">
            <v>0</v>
          </cell>
          <cell r="I90">
            <v>0</v>
          </cell>
          <cell r="J90">
            <v>31688</v>
          </cell>
          <cell r="K90">
            <v>0</v>
          </cell>
        </row>
        <row r="91">
          <cell r="A91" t="str">
            <v>UAI70018</v>
          </cell>
          <cell r="B91" t="str">
            <v>도아첵크달기</v>
          </cell>
          <cell r="C91" t="str">
            <v>(3호)</v>
          </cell>
          <cell r="D91" t="str">
            <v>개소</v>
          </cell>
          <cell r="E91">
            <v>2</v>
          </cell>
          <cell r="F91">
            <v>20000</v>
          </cell>
          <cell r="G91">
            <v>7062</v>
          </cell>
          <cell r="H91">
            <v>211</v>
          </cell>
          <cell r="I91">
            <v>40000</v>
          </cell>
          <cell r="J91">
            <v>14124</v>
          </cell>
          <cell r="K91">
            <v>422</v>
          </cell>
        </row>
        <row r="92">
          <cell r="B92" t="str">
            <v>소 계</v>
          </cell>
          <cell r="I92">
            <v>262697</v>
          </cell>
          <cell r="J92">
            <v>45812</v>
          </cell>
          <cell r="K92">
            <v>422</v>
          </cell>
          <cell r="L92">
            <v>308931</v>
          </cell>
        </row>
        <row r="94">
          <cell r="A94" t="str">
            <v>UAI59610</v>
          </cell>
          <cell r="B94" t="str">
            <v>26X25/SD</v>
          </cell>
          <cell r="C94" t="str">
            <v>(계단실,밑틀없음,철제도아)</v>
          </cell>
          <cell r="L94">
            <v>317479</v>
          </cell>
        </row>
        <row r="95">
          <cell r="A95" t="str">
            <v>MAG50061</v>
          </cell>
          <cell r="B95" t="str">
            <v>철제문틀(방청1회,납품도)</v>
          </cell>
          <cell r="C95" t="str">
            <v>100X45X1.6(EGI)</v>
          </cell>
          <cell r="D95" t="str">
            <v>m</v>
          </cell>
          <cell r="E95">
            <v>7.55</v>
          </cell>
          <cell r="F95">
            <v>5850</v>
          </cell>
          <cell r="G95">
            <v>0</v>
          </cell>
          <cell r="H95">
            <v>0</v>
          </cell>
          <cell r="I95">
            <v>44167.5</v>
          </cell>
          <cell r="J95">
            <v>0</v>
          </cell>
          <cell r="K95">
            <v>0</v>
          </cell>
        </row>
        <row r="96">
          <cell r="A96" t="str">
            <v>MAG50066</v>
          </cell>
          <cell r="B96" t="str">
            <v>철제도아(방청1회,납품도)</v>
          </cell>
          <cell r="C96" t="str">
            <v>T=0.8,STL PL(피벗힌지포함,후레임제외)(EGI)</v>
          </cell>
          <cell r="D96" t="str">
            <v>m2</v>
          </cell>
          <cell r="E96">
            <v>6.4231999999999996</v>
          </cell>
          <cell r="F96">
            <v>28487</v>
          </cell>
          <cell r="G96">
            <v>0</v>
          </cell>
          <cell r="H96">
            <v>0</v>
          </cell>
          <cell r="I96">
            <v>182977.6</v>
          </cell>
          <cell r="J96">
            <v>0</v>
          </cell>
          <cell r="K96">
            <v>0</v>
          </cell>
        </row>
        <row r="97">
          <cell r="A97" t="str">
            <v>MAH70015</v>
          </cell>
          <cell r="B97" t="str">
            <v>도아로크(스텐)</v>
          </cell>
          <cell r="C97" t="str">
            <v>통로용(록없음)</v>
          </cell>
          <cell r="D97" t="str">
            <v>조</v>
          </cell>
          <cell r="E97">
            <v>1</v>
          </cell>
          <cell r="F97">
            <v>4100</v>
          </cell>
          <cell r="G97">
            <v>0</v>
          </cell>
          <cell r="H97">
            <v>0</v>
          </cell>
          <cell r="I97">
            <v>4100</v>
          </cell>
          <cell r="J97">
            <v>0</v>
          </cell>
          <cell r="K97">
            <v>0</v>
          </cell>
        </row>
        <row r="98">
          <cell r="A98" t="str">
            <v>UAI50002</v>
          </cell>
          <cell r="B98" t="str">
            <v>철제여닫이문설치</v>
          </cell>
          <cell r="C98" t="str">
            <v>(양여닫이)</v>
          </cell>
          <cell r="D98" t="str">
            <v>개소</v>
          </cell>
          <cell r="E98">
            <v>1</v>
          </cell>
          <cell r="F98">
            <v>0</v>
          </cell>
          <cell r="G98">
            <v>31688</v>
          </cell>
          <cell r="H98">
            <v>0</v>
          </cell>
          <cell r="I98">
            <v>0</v>
          </cell>
          <cell r="J98">
            <v>31688</v>
          </cell>
          <cell r="K98">
            <v>0</v>
          </cell>
        </row>
        <row r="99">
          <cell r="A99" t="str">
            <v>UAI70018</v>
          </cell>
          <cell r="B99" t="str">
            <v>도아첵크달기</v>
          </cell>
          <cell r="C99" t="str">
            <v>(3호)</v>
          </cell>
          <cell r="D99" t="str">
            <v>개소</v>
          </cell>
          <cell r="E99">
            <v>2</v>
          </cell>
          <cell r="F99">
            <v>20000</v>
          </cell>
          <cell r="G99">
            <v>7062</v>
          </cell>
          <cell r="H99">
            <v>211</v>
          </cell>
          <cell r="I99">
            <v>40000</v>
          </cell>
          <cell r="J99">
            <v>14124</v>
          </cell>
          <cell r="K99">
            <v>422</v>
          </cell>
        </row>
        <row r="100">
          <cell r="B100" t="str">
            <v>소 계</v>
          </cell>
          <cell r="I100">
            <v>271245</v>
          </cell>
          <cell r="J100">
            <v>45812</v>
          </cell>
          <cell r="K100">
            <v>422</v>
          </cell>
          <cell r="L100">
            <v>317479</v>
          </cell>
        </row>
        <row r="102">
          <cell r="A102" t="str">
            <v>UAI59611</v>
          </cell>
          <cell r="B102" t="str">
            <v>15X22/SD</v>
          </cell>
          <cell r="C102" t="str">
            <v>(계단실,밑틀없음,철제도아)</v>
          </cell>
          <cell r="L102">
            <v>192250</v>
          </cell>
        </row>
        <row r="103">
          <cell r="A103" t="str">
            <v>MAG50061</v>
          </cell>
          <cell r="B103" t="str">
            <v>철제문틀(방청1회,납품도)</v>
          </cell>
          <cell r="C103" t="str">
            <v>100X45X1.6(EGI)</v>
          </cell>
          <cell r="D103" t="str">
            <v>m</v>
          </cell>
          <cell r="E103">
            <v>5.94</v>
          </cell>
          <cell r="F103">
            <v>5850</v>
          </cell>
          <cell r="G103">
            <v>0</v>
          </cell>
          <cell r="H103">
            <v>0</v>
          </cell>
          <cell r="I103">
            <v>34749</v>
          </cell>
          <cell r="J103">
            <v>0</v>
          </cell>
          <cell r="K103">
            <v>0</v>
          </cell>
        </row>
        <row r="104">
          <cell r="A104" t="str">
            <v>MAG50066</v>
          </cell>
          <cell r="B104" t="str">
            <v>철제도아(방청1회,납품도)</v>
          </cell>
          <cell r="C104" t="str">
            <v>T=0.8,STL PL(피벗힌지포함,후레임제외)(EGI)</v>
          </cell>
          <cell r="D104" t="str">
            <v>m2</v>
          </cell>
          <cell r="E104">
            <v>3.3151999999999999</v>
          </cell>
          <cell r="F104">
            <v>28487</v>
          </cell>
          <cell r="G104">
            <v>0</v>
          </cell>
          <cell r="H104">
            <v>0</v>
          </cell>
          <cell r="I104">
            <v>94440.1</v>
          </cell>
          <cell r="J104">
            <v>0</v>
          </cell>
          <cell r="K104">
            <v>0</v>
          </cell>
        </row>
        <row r="105">
          <cell r="A105" t="str">
            <v>MAH70015</v>
          </cell>
          <cell r="B105" t="str">
            <v>도아로크(스텐)</v>
          </cell>
          <cell r="C105" t="str">
            <v>통로용(록없음)</v>
          </cell>
          <cell r="D105" t="str">
            <v>조</v>
          </cell>
          <cell r="E105">
            <v>1</v>
          </cell>
          <cell r="F105">
            <v>4100</v>
          </cell>
          <cell r="G105">
            <v>0</v>
          </cell>
          <cell r="H105">
            <v>0</v>
          </cell>
          <cell r="I105">
            <v>4100</v>
          </cell>
          <cell r="J105">
            <v>0</v>
          </cell>
          <cell r="K105">
            <v>0</v>
          </cell>
        </row>
        <row r="106">
          <cell r="A106" t="str">
            <v>UAI50002</v>
          </cell>
          <cell r="B106" t="str">
            <v>철제여닫이문설치</v>
          </cell>
          <cell r="C106" t="str">
            <v>(양여닫이)</v>
          </cell>
          <cell r="D106" t="str">
            <v>개소</v>
          </cell>
          <cell r="E106">
            <v>1</v>
          </cell>
          <cell r="F106">
            <v>0</v>
          </cell>
          <cell r="G106">
            <v>31688</v>
          </cell>
          <cell r="H106">
            <v>0</v>
          </cell>
          <cell r="I106">
            <v>0</v>
          </cell>
          <cell r="J106">
            <v>31688</v>
          </cell>
          <cell r="K106">
            <v>0</v>
          </cell>
        </row>
        <row r="107">
          <cell r="A107" t="str">
            <v>UAI70018</v>
          </cell>
          <cell r="B107" t="str">
            <v>도아첵크달기</v>
          </cell>
          <cell r="C107" t="str">
            <v>(3호)</v>
          </cell>
          <cell r="D107" t="str">
            <v>개소</v>
          </cell>
          <cell r="E107">
            <v>1</v>
          </cell>
          <cell r="F107">
            <v>20000</v>
          </cell>
          <cell r="G107">
            <v>7062</v>
          </cell>
          <cell r="H107">
            <v>211</v>
          </cell>
          <cell r="I107">
            <v>20000</v>
          </cell>
          <cell r="J107">
            <v>7062</v>
          </cell>
          <cell r="K107">
            <v>211</v>
          </cell>
        </row>
        <row r="108">
          <cell r="B108" t="str">
            <v>소 계</v>
          </cell>
          <cell r="I108">
            <v>153289</v>
          </cell>
          <cell r="J108">
            <v>38750</v>
          </cell>
          <cell r="K108">
            <v>211</v>
          </cell>
          <cell r="L108">
            <v>192250</v>
          </cell>
        </row>
        <row r="110">
          <cell r="A110" t="str">
            <v>UAI59612</v>
          </cell>
          <cell r="B110" t="str">
            <v>15X21/SD</v>
          </cell>
          <cell r="C110" t="str">
            <v>(계단실,밑틀없음,철제도아)</v>
          </cell>
          <cell r="L110">
            <v>186835</v>
          </cell>
        </row>
        <row r="111">
          <cell r="A111" t="str">
            <v>MAG50061</v>
          </cell>
          <cell r="B111" t="str">
            <v>철제문틀(방청1회,납품도)</v>
          </cell>
          <cell r="C111" t="str">
            <v>100X45X1.6(EGI)</v>
          </cell>
          <cell r="D111" t="str">
            <v>m</v>
          </cell>
          <cell r="E111">
            <v>5.74</v>
          </cell>
          <cell r="F111">
            <v>5850</v>
          </cell>
          <cell r="G111">
            <v>0</v>
          </cell>
          <cell r="H111">
            <v>0</v>
          </cell>
          <cell r="I111">
            <v>33579</v>
          </cell>
          <cell r="J111">
            <v>0</v>
          </cell>
          <cell r="K111">
            <v>0</v>
          </cell>
        </row>
        <row r="112">
          <cell r="A112" t="str">
            <v>MAG50066</v>
          </cell>
          <cell r="B112" t="str">
            <v>철제도아(방청1회,납품도)</v>
          </cell>
          <cell r="C112" t="str">
            <v>T=0.8,STL PL(피벗힌지포함,후레임제외)(EGI)</v>
          </cell>
          <cell r="D112" t="str">
            <v>m2</v>
          </cell>
          <cell r="E112">
            <v>3.1661999999999999</v>
          </cell>
          <cell r="F112">
            <v>28487</v>
          </cell>
          <cell r="G112">
            <v>0</v>
          </cell>
          <cell r="H112">
            <v>0</v>
          </cell>
          <cell r="I112">
            <v>90195.5</v>
          </cell>
          <cell r="J112">
            <v>0</v>
          </cell>
          <cell r="K112">
            <v>0</v>
          </cell>
        </row>
        <row r="113">
          <cell r="A113" t="str">
            <v>MAH70015</v>
          </cell>
          <cell r="B113" t="str">
            <v>도아로크(스텐)</v>
          </cell>
          <cell r="C113" t="str">
            <v>통로용(록없음)</v>
          </cell>
          <cell r="D113" t="str">
            <v>조</v>
          </cell>
          <cell r="E113">
            <v>1</v>
          </cell>
          <cell r="F113">
            <v>4100</v>
          </cell>
          <cell r="G113">
            <v>0</v>
          </cell>
          <cell r="H113">
            <v>0</v>
          </cell>
          <cell r="I113">
            <v>4100</v>
          </cell>
          <cell r="J113">
            <v>0</v>
          </cell>
          <cell r="K113">
            <v>0</v>
          </cell>
        </row>
        <row r="114">
          <cell r="A114" t="str">
            <v>UAI50002</v>
          </cell>
          <cell r="B114" t="str">
            <v>철제여닫이문설치</v>
          </cell>
          <cell r="C114" t="str">
            <v>(양여닫이)</v>
          </cell>
          <cell r="D114" t="str">
            <v>개소</v>
          </cell>
          <cell r="E114">
            <v>1</v>
          </cell>
          <cell r="F114">
            <v>0</v>
          </cell>
          <cell r="G114">
            <v>31688</v>
          </cell>
          <cell r="H114">
            <v>0</v>
          </cell>
          <cell r="I114">
            <v>0</v>
          </cell>
          <cell r="J114">
            <v>31688</v>
          </cell>
          <cell r="K114">
            <v>0</v>
          </cell>
        </row>
        <row r="115">
          <cell r="A115" t="str">
            <v>UAI70018</v>
          </cell>
          <cell r="B115" t="str">
            <v>도아첵크달기</v>
          </cell>
          <cell r="C115" t="str">
            <v>(3호)</v>
          </cell>
          <cell r="D115" t="str">
            <v>개소</v>
          </cell>
          <cell r="E115">
            <v>1</v>
          </cell>
          <cell r="F115">
            <v>20000</v>
          </cell>
          <cell r="G115">
            <v>7062</v>
          </cell>
          <cell r="H115">
            <v>211</v>
          </cell>
          <cell r="I115">
            <v>20000</v>
          </cell>
          <cell r="J115">
            <v>7062</v>
          </cell>
          <cell r="K115">
            <v>211</v>
          </cell>
        </row>
        <row r="116">
          <cell r="B116" t="str">
            <v>소 계</v>
          </cell>
          <cell r="I116">
            <v>147874</v>
          </cell>
          <cell r="J116">
            <v>38750</v>
          </cell>
          <cell r="K116">
            <v>211</v>
          </cell>
          <cell r="L116">
            <v>186835</v>
          </cell>
        </row>
        <row r="118">
          <cell r="A118" t="str">
            <v>UAI59613</v>
          </cell>
          <cell r="B118" t="str">
            <v>12X22/SD</v>
          </cell>
          <cell r="C118" t="str">
            <v>(계단실,밑틀없음,철제도아)</v>
          </cell>
          <cell r="L118">
            <v>171480</v>
          </cell>
        </row>
        <row r="119">
          <cell r="A119" t="str">
            <v>MAG50061</v>
          </cell>
          <cell r="B119" t="str">
            <v>철제문틀(방청1회,납품도)</v>
          </cell>
          <cell r="C119" t="str">
            <v>100X45X1.6(EGI)</v>
          </cell>
          <cell r="D119" t="str">
            <v>m</v>
          </cell>
          <cell r="E119">
            <v>5.64</v>
          </cell>
          <cell r="F119">
            <v>5850</v>
          </cell>
          <cell r="G119">
            <v>0</v>
          </cell>
          <cell r="H119">
            <v>0</v>
          </cell>
          <cell r="I119">
            <v>32994</v>
          </cell>
          <cell r="J119">
            <v>0</v>
          </cell>
          <cell r="K119">
            <v>0</v>
          </cell>
        </row>
        <row r="120">
          <cell r="A120" t="str">
            <v>MAG50066</v>
          </cell>
          <cell r="B120" t="str">
            <v>철제도아(방청1회,납품도)</v>
          </cell>
          <cell r="C120" t="str">
            <v>T=0.8,STL PL(피벗힌지포함,후레임제외)(EGI)</v>
          </cell>
          <cell r="D120" t="str">
            <v>m2</v>
          </cell>
          <cell r="E120">
            <v>2.6476999999999999</v>
          </cell>
          <cell r="F120">
            <v>28487</v>
          </cell>
          <cell r="G120">
            <v>0</v>
          </cell>
          <cell r="H120">
            <v>0</v>
          </cell>
          <cell r="I120">
            <v>75425</v>
          </cell>
          <cell r="J120">
            <v>0</v>
          </cell>
          <cell r="K120">
            <v>0</v>
          </cell>
        </row>
        <row r="121">
          <cell r="A121" t="str">
            <v>MAH70015</v>
          </cell>
          <cell r="B121" t="str">
            <v>도아로크(스텐)</v>
          </cell>
          <cell r="C121" t="str">
            <v>통로용(록없음)</v>
          </cell>
          <cell r="D121" t="str">
            <v>조</v>
          </cell>
          <cell r="E121">
            <v>1</v>
          </cell>
          <cell r="F121">
            <v>4100</v>
          </cell>
          <cell r="G121">
            <v>0</v>
          </cell>
          <cell r="H121">
            <v>0</v>
          </cell>
          <cell r="I121">
            <v>4100</v>
          </cell>
          <cell r="J121">
            <v>0</v>
          </cell>
          <cell r="K121">
            <v>0</v>
          </cell>
        </row>
        <row r="122">
          <cell r="A122" t="str">
            <v>UAI50002</v>
          </cell>
          <cell r="B122" t="str">
            <v>철제여닫이문설치</v>
          </cell>
          <cell r="C122" t="str">
            <v>(양여닫이)</v>
          </cell>
          <cell r="D122" t="str">
            <v>개소</v>
          </cell>
          <cell r="E122">
            <v>1</v>
          </cell>
          <cell r="F122">
            <v>0</v>
          </cell>
          <cell r="G122">
            <v>31688</v>
          </cell>
          <cell r="H122">
            <v>0</v>
          </cell>
          <cell r="I122">
            <v>0</v>
          </cell>
          <cell r="J122">
            <v>31688</v>
          </cell>
          <cell r="K122">
            <v>0</v>
          </cell>
        </row>
        <row r="123">
          <cell r="A123" t="str">
            <v>UAI70018</v>
          </cell>
          <cell r="B123" t="str">
            <v>도아첵크달기</v>
          </cell>
          <cell r="C123" t="str">
            <v>(3호)</v>
          </cell>
          <cell r="D123" t="str">
            <v>개소</v>
          </cell>
          <cell r="E123">
            <v>1</v>
          </cell>
          <cell r="F123">
            <v>20000</v>
          </cell>
          <cell r="G123">
            <v>7062</v>
          </cell>
          <cell r="H123">
            <v>211</v>
          </cell>
          <cell r="I123">
            <v>20000</v>
          </cell>
          <cell r="J123">
            <v>7062</v>
          </cell>
          <cell r="K123">
            <v>211</v>
          </cell>
        </row>
        <row r="124">
          <cell r="B124" t="str">
            <v>소 계</v>
          </cell>
          <cell r="I124">
            <v>132519</v>
          </cell>
          <cell r="J124">
            <v>38750</v>
          </cell>
          <cell r="K124">
            <v>211</v>
          </cell>
          <cell r="L124">
            <v>171480</v>
          </cell>
        </row>
        <row r="126">
          <cell r="A126" t="str">
            <v>UAI59614</v>
          </cell>
          <cell r="B126" t="str">
            <v>12X21/SD</v>
          </cell>
          <cell r="C126" t="str">
            <v>(계단실,밑틀없음,철제도아)</v>
          </cell>
          <cell r="L126">
            <v>166920</v>
          </cell>
        </row>
        <row r="127">
          <cell r="A127" t="str">
            <v>MAG50061</v>
          </cell>
          <cell r="B127" t="str">
            <v>철제문틀(방청1회,납품도)</v>
          </cell>
          <cell r="C127" t="str">
            <v>100X45X1.6(EGI)</v>
          </cell>
          <cell r="D127" t="str">
            <v>m</v>
          </cell>
          <cell r="E127">
            <v>5.44</v>
          </cell>
          <cell r="F127">
            <v>5850</v>
          </cell>
          <cell r="G127">
            <v>0</v>
          </cell>
          <cell r="H127">
            <v>0</v>
          </cell>
          <cell r="I127">
            <v>31824</v>
          </cell>
          <cell r="J127">
            <v>0</v>
          </cell>
          <cell r="K127">
            <v>0</v>
          </cell>
        </row>
        <row r="128">
          <cell r="A128" t="str">
            <v>MAG50066</v>
          </cell>
          <cell r="B128" t="str">
            <v>철제도아(방청1회,납품도)</v>
          </cell>
          <cell r="C128" t="str">
            <v>T=0.8,STL PL(피벗힌지포함,후레임제외)(EGI)</v>
          </cell>
          <cell r="D128" t="str">
            <v>m2</v>
          </cell>
          <cell r="E128">
            <v>2.5287000000000002</v>
          </cell>
          <cell r="F128">
            <v>28487</v>
          </cell>
          <cell r="G128">
            <v>0</v>
          </cell>
          <cell r="H128">
            <v>0</v>
          </cell>
          <cell r="I128">
            <v>72035</v>
          </cell>
          <cell r="J128">
            <v>0</v>
          </cell>
          <cell r="K128">
            <v>0</v>
          </cell>
        </row>
        <row r="129">
          <cell r="A129" t="str">
            <v>MAH70015</v>
          </cell>
          <cell r="B129" t="str">
            <v>도아로크(스텐)</v>
          </cell>
          <cell r="C129" t="str">
            <v>통로용(록없음)</v>
          </cell>
          <cell r="D129" t="str">
            <v>조</v>
          </cell>
          <cell r="E129">
            <v>1</v>
          </cell>
          <cell r="F129">
            <v>4100</v>
          </cell>
          <cell r="G129">
            <v>0</v>
          </cell>
          <cell r="H129">
            <v>0</v>
          </cell>
          <cell r="I129">
            <v>4100</v>
          </cell>
          <cell r="J129">
            <v>0</v>
          </cell>
          <cell r="K129">
            <v>0</v>
          </cell>
        </row>
        <row r="130">
          <cell r="A130" t="str">
            <v>UAI50002</v>
          </cell>
          <cell r="B130" t="str">
            <v>철제여닫이문설치</v>
          </cell>
          <cell r="C130" t="str">
            <v>(양여닫이)</v>
          </cell>
          <cell r="D130" t="str">
            <v>개소</v>
          </cell>
          <cell r="E130">
            <v>1</v>
          </cell>
          <cell r="F130">
            <v>0</v>
          </cell>
          <cell r="G130">
            <v>31688</v>
          </cell>
          <cell r="H130">
            <v>0</v>
          </cell>
          <cell r="I130">
            <v>0</v>
          </cell>
          <cell r="J130">
            <v>31688</v>
          </cell>
          <cell r="K130">
            <v>0</v>
          </cell>
        </row>
        <row r="131">
          <cell r="A131" t="str">
            <v>UAI70018</v>
          </cell>
          <cell r="B131" t="str">
            <v>도아첵크달기</v>
          </cell>
          <cell r="C131" t="str">
            <v>(3호)</v>
          </cell>
          <cell r="D131" t="str">
            <v>개소</v>
          </cell>
          <cell r="E131">
            <v>1</v>
          </cell>
          <cell r="F131">
            <v>20000</v>
          </cell>
          <cell r="G131">
            <v>7062</v>
          </cell>
          <cell r="H131">
            <v>211</v>
          </cell>
          <cell r="I131">
            <v>20000</v>
          </cell>
          <cell r="J131">
            <v>7062</v>
          </cell>
          <cell r="K131">
            <v>211</v>
          </cell>
        </row>
        <row r="132">
          <cell r="B132" t="str">
            <v>소 계</v>
          </cell>
          <cell r="I132">
            <v>127959</v>
          </cell>
          <cell r="J132">
            <v>38750</v>
          </cell>
          <cell r="K132">
            <v>211</v>
          </cell>
          <cell r="L132">
            <v>166920</v>
          </cell>
        </row>
        <row r="134">
          <cell r="A134" t="str">
            <v>UAI59615</v>
          </cell>
          <cell r="B134" t="str">
            <v>12X22/SD</v>
          </cell>
          <cell r="C134" t="str">
            <v>(계단실홀,밑틀없음,철제도아)</v>
          </cell>
          <cell r="L134">
            <v>160917</v>
          </cell>
        </row>
        <row r="135">
          <cell r="A135" t="str">
            <v>MAG50061</v>
          </cell>
          <cell r="B135" t="str">
            <v>철제문틀(방청1회,납품도)</v>
          </cell>
          <cell r="C135" t="str">
            <v>100X45X1.6(EGI)</v>
          </cell>
          <cell r="D135" t="str">
            <v>m</v>
          </cell>
          <cell r="E135">
            <v>5.64</v>
          </cell>
          <cell r="F135">
            <v>5850</v>
          </cell>
          <cell r="G135">
            <v>0</v>
          </cell>
          <cell r="H135">
            <v>0</v>
          </cell>
          <cell r="I135">
            <v>32994</v>
          </cell>
          <cell r="J135">
            <v>0</v>
          </cell>
          <cell r="K135">
            <v>0</v>
          </cell>
        </row>
        <row r="136">
          <cell r="A136" t="str">
            <v>MAG50066</v>
          </cell>
          <cell r="B136" t="str">
            <v>철제도아(방청1회,납품도)</v>
          </cell>
          <cell r="C136" t="str">
            <v>T=0.8,STL PL(피벗힌지포함,후레임제외)(EGI)</v>
          </cell>
          <cell r="D136" t="str">
            <v>m2</v>
          </cell>
          <cell r="E136">
            <v>2.6476999999999999</v>
          </cell>
          <cell r="F136">
            <v>28487</v>
          </cell>
          <cell r="G136">
            <v>0</v>
          </cell>
          <cell r="H136">
            <v>0</v>
          </cell>
          <cell r="I136">
            <v>75425</v>
          </cell>
          <cell r="J136">
            <v>0</v>
          </cell>
          <cell r="K136">
            <v>0</v>
          </cell>
        </row>
        <row r="137">
          <cell r="A137" t="str">
            <v>MAH70015</v>
          </cell>
          <cell r="B137" t="str">
            <v>도아로크(스텐)</v>
          </cell>
          <cell r="C137" t="str">
            <v>통로용(록없음)</v>
          </cell>
          <cell r="D137" t="str">
            <v>조</v>
          </cell>
          <cell r="E137">
            <v>1</v>
          </cell>
          <cell r="F137">
            <v>4100</v>
          </cell>
          <cell r="G137">
            <v>0</v>
          </cell>
          <cell r="H137">
            <v>0</v>
          </cell>
          <cell r="I137">
            <v>4100</v>
          </cell>
          <cell r="J137">
            <v>0</v>
          </cell>
          <cell r="K137">
            <v>0</v>
          </cell>
        </row>
        <row r="138">
          <cell r="A138" t="str">
            <v>UAI50001</v>
          </cell>
          <cell r="B138" t="str">
            <v>철제여닫이문설치</v>
          </cell>
          <cell r="C138" t="str">
            <v>(외여닫이)</v>
          </cell>
          <cell r="D138" t="str">
            <v>개소</v>
          </cell>
          <cell r="E138">
            <v>1</v>
          </cell>
          <cell r="F138">
            <v>0</v>
          </cell>
          <cell r="G138">
            <v>21125</v>
          </cell>
          <cell r="H138">
            <v>0</v>
          </cell>
          <cell r="I138">
            <v>0</v>
          </cell>
          <cell r="J138">
            <v>21125</v>
          </cell>
          <cell r="K138">
            <v>0</v>
          </cell>
        </row>
        <row r="139">
          <cell r="A139" t="str">
            <v>UAI70018</v>
          </cell>
          <cell r="B139" t="str">
            <v>도아첵크달기</v>
          </cell>
          <cell r="C139" t="str">
            <v>(3호)</v>
          </cell>
          <cell r="D139" t="str">
            <v>개소</v>
          </cell>
          <cell r="E139">
            <v>1</v>
          </cell>
          <cell r="F139">
            <v>20000</v>
          </cell>
          <cell r="G139">
            <v>7062</v>
          </cell>
          <cell r="H139">
            <v>211</v>
          </cell>
          <cell r="I139">
            <v>20000</v>
          </cell>
          <cell r="J139">
            <v>7062</v>
          </cell>
          <cell r="K139">
            <v>211</v>
          </cell>
        </row>
        <row r="140">
          <cell r="B140" t="str">
            <v>소 계</v>
          </cell>
          <cell r="I140">
            <v>132519</v>
          </cell>
          <cell r="J140">
            <v>28187</v>
          </cell>
          <cell r="K140">
            <v>211</v>
          </cell>
          <cell r="L140">
            <v>160917</v>
          </cell>
        </row>
        <row r="142">
          <cell r="A142" t="str">
            <v>UAI59616</v>
          </cell>
          <cell r="B142" t="str">
            <v>12X21/SD</v>
          </cell>
          <cell r="C142" t="str">
            <v>(계단실홀,밑틀없음,철제도아)</v>
          </cell>
          <cell r="L142">
            <v>156357</v>
          </cell>
        </row>
        <row r="143">
          <cell r="A143" t="str">
            <v>MAG50061</v>
          </cell>
          <cell r="B143" t="str">
            <v>철제문틀(방청1회,납품도)</v>
          </cell>
          <cell r="C143" t="str">
            <v>100X45X1.6(EGI)</v>
          </cell>
          <cell r="D143" t="str">
            <v>m</v>
          </cell>
          <cell r="E143">
            <v>5.44</v>
          </cell>
          <cell r="F143">
            <v>5850</v>
          </cell>
          <cell r="G143">
            <v>0</v>
          </cell>
          <cell r="H143">
            <v>0</v>
          </cell>
          <cell r="I143">
            <v>31824</v>
          </cell>
          <cell r="J143">
            <v>0</v>
          </cell>
          <cell r="K143">
            <v>0</v>
          </cell>
        </row>
        <row r="144">
          <cell r="A144" t="str">
            <v>MAG50066</v>
          </cell>
          <cell r="B144" t="str">
            <v>철제도아(방청1회,납품도)</v>
          </cell>
          <cell r="C144" t="str">
            <v>T=0.8,STL PL(피벗힌지포함,후레임제외)(EGI)</v>
          </cell>
          <cell r="D144" t="str">
            <v>m2</v>
          </cell>
          <cell r="E144">
            <v>2.5287000000000002</v>
          </cell>
          <cell r="F144">
            <v>28487</v>
          </cell>
          <cell r="G144">
            <v>0</v>
          </cell>
          <cell r="H144">
            <v>0</v>
          </cell>
          <cell r="I144">
            <v>72035</v>
          </cell>
          <cell r="J144">
            <v>0</v>
          </cell>
          <cell r="K144">
            <v>0</v>
          </cell>
        </row>
        <row r="145">
          <cell r="A145" t="str">
            <v>MAH70015</v>
          </cell>
          <cell r="B145" t="str">
            <v>도아로크(스텐)</v>
          </cell>
          <cell r="C145" t="str">
            <v>통로용(록없음)</v>
          </cell>
          <cell r="D145" t="str">
            <v>조</v>
          </cell>
          <cell r="E145">
            <v>1</v>
          </cell>
          <cell r="F145">
            <v>4100</v>
          </cell>
          <cell r="G145">
            <v>0</v>
          </cell>
          <cell r="H145">
            <v>0</v>
          </cell>
          <cell r="I145">
            <v>4100</v>
          </cell>
          <cell r="J145">
            <v>0</v>
          </cell>
          <cell r="K145">
            <v>0</v>
          </cell>
        </row>
        <row r="146">
          <cell r="A146" t="str">
            <v>UAI50001</v>
          </cell>
          <cell r="B146" t="str">
            <v>철제여닫이문설치</v>
          </cell>
          <cell r="C146" t="str">
            <v>(외여닫이)</v>
          </cell>
          <cell r="D146" t="str">
            <v>개소</v>
          </cell>
          <cell r="E146">
            <v>1</v>
          </cell>
          <cell r="F146">
            <v>0</v>
          </cell>
          <cell r="G146">
            <v>21125</v>
          </cell>
          <cell r="H146">
            <v>0</v>
          </cell>
          <cell r="I146">
            <v>0</v>
          </cell>
          <cell r="J146">
            <v>21125</v>
          </cell>
          <cell r="K146">
            <v>0</v>
          </cell>
        </row>
        <row r="147">
          <cell r="A147" t="str">
            <v>UAI70018</v>
          </cell>
          <cell r="B147" t="str">
            <v>도아첵크달기</v>
          </cell>
          <cell r="C147" t="str">
            <v>(3호)</v>
          </cell>
          <cell r="D147" t="str">
            <v>개소</v>
          </cell>
          <cell r="E147">
            <v>1</v>
          </cell>
          <cell r="F147">
            <v>20000</v>
          </cell>
          <cell r="G147">
            <v>7062</v>
          </cell>
          <cell r="H147">
            <v>211</v>
          </cell>
          <cell r="I147">
            <v>20000</v>
          </cell>
          <cell r="J147">
            <v>7062</v>
          </cell>
          <cell r="K147">
            <v>211</v>
          </cell>
        </row>
        <row r="148">
          <cell r="B148" t="str">
            <v>소 계</v>
          </cell>
          <cell r="I148">
            <v>127959</v>
          </cell>
          <cell r="J148">
            <v>28187</v>
          </cell>
          <cell r="K148">
            <v>211</v>
          </cell>
          <cell r="L148">
            <v>156357</v>
          </cell>
        </row>
        <row r="150">
          <cell r="A150" t="str">
            <v>UAI59617</v>
          </cell>
          <cell r="B150" t="str">
            <v>10X22/SD</v>
          </cell>
          <cell r="C150" t="str">
            <v>(계단실홀,밑틀없음,철제도아)</v>
          </cell>
          <cell r="L150">
            <v>147070</v>
          </cell>
        </row>
        <row r="151">
          <cell r="A151" t="str">
            <v>MAG50061</v>
          </cell>
          <cell r="B151" t="str">
            <v>철제문틀(방청1회,납품도)</v>
          </cell>
          <cell r="C151" t="str">
            <v>100X45X1.6(EGI)</v>
          </cell>
          <cell r="D151" t="str">
            <v>m</v>
          </cell>
          <cell r="E151">
            <v>5.44</v>
          </cell>
          <cell r="F151">
            <v>5850</v>
          </cell>
          <cell r="G151">
            <v>0</v>
          </cell>
          <cell r="H151">
            <v>0</v>
          </cell>
          <cell r="I151">
            <v>31824</v>
          </cell>
          <cell r="J151">
            <v>0</v>
          </cell>
          <cell r="K151">
            <v>0</v>
          </cell>
        </row>
        <row r="152">
          <cell r="A152" t="str">
            <v>MAG50066</v>
          </cell>
          <cell r="B152" t="str">
            <v>철제도아(방청1회,납품도)</v>
          </cell>
          <cell r="C152" t="str">
            <v>T=0.8,STL PL(피벗힌지포함,후레임제외)(EGI)</v>
          </cell>
          <cell r="D152" t="str">
            <v>m2</v>
          </cell>
          <cell r="E152">
            <v>2.2027000000000001</v>
          </cell>
          <cell r="F152">
            <v>28487</v>
          </cell>
          <cell r="G152">
            <v>0</v>
          </cell>
          <cell r="H152">
            <v>0</v>
          </cell>
          <cell r="I152">
            <v>62748.3</v>
          </cell>
          <cell r="J152">
            <v>0</v>
          </cell>
          <cell r="K152">
            <v>0</v>
          </cell>
        </row>
        <row r="153">
          <cell r="A153" t="str">
            <v>MAH70015</v>
          </cell>
          <cell r="B153" t="str">
            <v>도아로크(스텐)</v>
          </cell>
          <cell r="C153" t="str">
            <v>통로용(록없음)</v>
          </cell>
          <cell r="D153" t="str">
            <v>조</v>
          </cell>
          <cell r="E153">
            <v>1</v>
          </cell>
          <cell r="F153">
            <v>4100</v>
          </cell>
          <cell r="G153">
            <v>0</v>
          </cell>
          <cell r="H153">
            <v>0</v>
          </cell>
          <cell r="I153">
            <v>4100</v>
          </cell>
          <cell r="J153">
            <v>0</v>
          </cell>
          <cell r="K153">
            <v>0</v>
          </cell>
        </row>
        <row r="154">
          <cell r="A154" t="str">
            <v>UAI50001</v>
          </cell>
          <cell r="B154" t="str">
            <v>철제여닫이문설치</v>
          </cell>
          <cell r="C154" t="str">
            <v>(외여닫이)</v>
          </cell>
          <cell r="D154" t="str">
            <v>개소</v>
          </cell>
          <cell r="E154">
            <v>1</v>
          </cell>
          <cell r="F154">
            <v>0</v>
          </cell>
          <cell r="G154">
            <v>21125</v>
          </cell>
          <cell r="H154">
            <v>0</v>
          </cell>
          <cell r="I154">
            <v>0</v>
          </cell>
          <cell r="J154">
            <v>21125</v>
          </cell>
          <cell r="K154">
            <v>0</v>
          </cell>
        </row>
        <row r="155">
          <cell r="A155" t="str">
            <v>UAI70018</v>
          </cell>
          <cell r="B155" t="str">
            <v>도아첵크달기</v>
          </cell>
          <cell r="C155" t="str">
            <v>(3호)</v>
          </cell>
          <cell r="D155" t="str">
            <v>개소</v>
          </cell>
          <cell r="E155">
            <v>1</v>
          </cell>
          <cell r="F155">
            <v>20000</v>
          </cell>
          <cell r="G155">
            <v>7062</v>
          </cell>
          <cell r="H155">
            <v>211</v>
          </cell>
          <cell r="I155">
            <v>20000</v>
          </cell>
          <cell r="J155">
            <v>7062</v>
          </cell>
          <cell r="K155">
            <v>211</v>
          </cell>
        </row>
        <row r="156">
          <cell r="B156" t="str">
            <v>소 계</v>
          </cell>
          <cell r="I156">
            <v>118672</v>
          </cell>
          <cell r="J156">
            <v>28187</v>
          </cell>
          <cell r="K156">
            <v>211</v>
          </cell>
          <cell r="L156">
            <v>147070</v>
          </cell>
        </row>
        <row r="158">
          <cell r="A158" t="str">
            <v>UAI59618</v>
          </cell>
          <cell r="B158" t="str">
            <v>10X21/SD</v>
          </cell>
          <cell r="C158" t="str">
            <v>(계단실홀,밑틀없음,철제도아)</v>
          </cell>
          <cell r="L158">
            <v>143080</v>
          </cell>
        </row>
        <row r="159">
          <cell r="A159" t="str">
            <v>MAG50061</v>
          </cell>
          <cell r="B159" t="str">
            <v>철제문틀(방청1회,납품도)</v>
          </cell>
          <cell r="C159" t="str">
            <v>100X45X1.6(EGI)</v>
          </cell>
          <cell r="D159" t="str">
            <v>m</v>
          </cell>
          <cell r="E159">
            <v>5.24</v>
          </cell>
          <cell r="F159">
            <v>5850</v>
          </cell>
          <cell r="G159">
            <v>0</v>
          </cell>
          <cell r="H159">
            <v>0</v>
          </cell>
          <cell r="I159">
            <v>30654</v>
          </cell>
          <cell r="J159">
            <v>0</v>
          </cell>
          <cell r="K159">
            <v>0</v>
          </cell>
        </row>
        <row r="160">
          <cell r="A160" t="str">
            <v>MAG50066</v>
          </cell>
          <cell r="B160" t="str">
            <v>철제도아(방청1회,납품도)</v>
          </cell>
          <cell r="C160" t="str">
            <v>T=0.8,STL PL(피벗힌지포함,후레임제외)(EGI)</v>
          </cell>
          <cell r="D160" t="str">
            <v>m2</v>
          </cell>
          <cell r="E160">
            <v>2.1036999999999999</v>
          </cell>
          <cell r="F160">
            <v>28487</v>
          </cell>
          <cell r="G160">
            <v>0</v>
          </cell>
          <cell r="H160">
            <v>0</v>
          </cell>
          <cell r="I160">
            <v>59928.1</v>
          </cell>
          <cell r="J160">
            <v>0</v>
          </cell>
          <cell r="K160">
            <v>0</v>
          </cell>
        </row>
        <row r="161">
          <cell r="A161" t="str">
            <v>MAH70015</v>
          </cell>
          <cell r="B161" t="str">
            <v>도아로크(스텐)</v>
          </cell>
          <cell r="C161" t="str">
            <v>통로용(록없음)</v>
          </cell>
          <cell r="D161" t="str">
            <v>조</v>
          </cell>
          <cell r="E161">
            <v>1</v>
          </cell>
          <cell r="F161">
            <v>4100</v>
          </cell>
          <cell r="G161">
            <v>0</v>
          </cell>
          <cell r="H161">
            <v>0</v>
          </cell>
          <cell r="I161">
            <v>4100</v>
          </cell>
          <cell r="J161">
            <v>0</v>
          </cell>
          <cell r="K161">
            <v>0</v>
          </cell>
        </row>
        <row r="162">
          <cell r="A162" t="str">
            <v>UAI50001</v>
          </cell>
          <cell r="B162" t="str">
            <v>철제여닫이문설치</v>
          </cell>
          <cell r="C162" t="str">
            <v>(외여닫이)</v>
          </cell>
          <cell r="D162" t="str">
            <v>개소</v>
          </cell>
          <cell r="E162">
            <v>1</v>
          </cell>
          <cell r="F162">
            <v>0</v>
          </cell>
          <cell r="G162">
            <v>21125</v>
          </cell>
          <cell r="H162">
            <v>0</v>
          </cell>
          <cell r="I162">
            <v>0</v>
          </cell>
          <cell r="J162">
            <v>21125</v>
          </cell>
          <cell r="K162">
            <v>0</v>
          </cell>
        </row>
        <row r="163">
          <cell r="A163" t="str">
            <v>UAI70018</v>
          </cell>
          <cell r="B163" t="str">
            <v>도아첵크달기</v>
          </cell>
          <cell r="C163" t="str">
            <v>(3호)</v>
          </cell>
          <cell r="D163" t="str">
            <v>개소</v>
          </cell>
          <cell r="E163">
            <v>1</v>
          </cell>
          <cell r="F163">
            <v>20000</v>
          </cell>
          <cell r="G163">
            <v>7062</v>
          </cell>
          <cell r="H163">
            <v>211</v>
          </cell>
          <cell r="I163">
            <v>20000</v>
          </cell>
          <cell r="J163">
            <v>7062</v>
          </cell>
          <cell r="K163">
            <v>211</v>
          </cell>
        </row>
        <row r="164">
          <cell r="B164" t="str">
            <v>소 계</v>
          </cell>
          <cell r="I164">
            <v>114682</v>
          </cell>
          <cell r="J164">
            <v>28187</v>
          </cell>
          <cell r="K164">
            <v>211</v>
          </cell>
          <cell r="L164">
            <v>143080</v>
          </cell>
        </row>
        <row r="166">
          <cell r="A166" t="str">
            <v>UAI59619</v>
          </cell>
          <cell r="B166" t="str">
            <v>10X18/SD</v>
          </cell>
          <cell r="C166" t="str">
            <v>(계단실홀,밑틀없음,철제도아)</v>
          </cell>
          <cell r="L166">
            <v>131109</v>
          </cell>
        </row>
        <row r="167">
          <cell r="A167" t="str">
            <v>MAG50061</v>
          </cell>
          <cell r="B167" t="str">
            <v>철제문틀(방청1회,납품도)</v>
          </cell>
          <cell r="C167" t="str">
            <v>100X45X1.6(EGI)</v>
          </cell>
          <cell r="D167" t="str">
            <v>m</v>
          </cell>
          <cell r="E167">
            <v>4.6399999999999997</v>
          </cell>
          <cell r="F167">
            <v>5850</v>
          </cell>
          <cell r="G167">
            <v>0</v>
          </cell>
          <cell r="H167">
            <v>0</v>
          </cell>
          <cell r="I167">
            <v>27144</v>
          </cell>
          <cell r="J167">
            <v>0</v>
          </cell>
          <cell r="K167">
            <v>0</v>
          </cell>
        </row>
        <row r="168">
          <cell r="A168" t="str">
            <v>MAG50066</v>
          </cell>
          <cell r="B168" t="str">
            <v>철제도아(방청1회,납품도)</v>
          </cell>
          <cell r="C168" t="str">
            <v>T=0.8,STL PL(피벗힌지포함,후레임제외)(EGI)</v>
          </cell>
          <cell r="D168" t="str">
            <v>m2</v>
          </cell>
          <cell r="E168">
            <v>1.8067</v>
          </cell>
          <cell r="F168">
            <v>28487</v>
          </cell>
          <cell r="G168">
            <v>0</v>
          </cell>
          <cell r="H168">
            <v>0</v>
          </cell>
          <cell r="I168">
            <v>51467.4</v>
          </cell>
          <cell r="J168">
            <v>0</v>
          </cell>
          <cell r="K168">
            <v>0</v>
          </cell>
        </row>
        <row r="169">
          <cell r="A169" t="str">
            <v>MAH70015</v>
          </cell>
          <cell r="B169" t="str">
            <v>도아로크(스텐)</v>
          </cell>
          <cell r="C169" t="str">
            <v>통로용(록없음)</v>
          </cell>
          <cell r="D169" t="str">
            <v>조</v>
          </cell>
          <cell r="E169">
            <v>1</v>
          </cell>
          <cell r="F169">
            <v>4100</v>
          </cell>
          <cell r="G169">
            <v>0</v>
          </cell>
          <cell r="H169">
            <v>0</v>
          </cell>
          <cell r="I169">
            <v>4100</v>
          </cell>
          <cell r="J169">
            <v>0</v>
          </cell>
          <cell r="K169">
            <v>0</v>
          </cell>
        </row>
        <row r="170">
          <cell r="A170" t="str">
            <v>UAI50001</v>
          </cell>
          <cell r="B170" t="str">
            <v>철제여닫이문설치</v>
          </cell>
          <cell r="C170" t="str">
            <v>(외여닫이)</v>
          </cell>
          <cell r="D170" t="str">
            <v>개소</v>
          </cell>
          <cell r="E170">
            <v>1</v>
          </cell>
          <cell r="F170">
            <v>0</v>
          </cell>
          <cell r="G170">
            <v>21125</v>
          </cell>
          <cell r="H170">
            <v>0</v>
          </cell>
          <cell r="I170">
            <v>0</v>
          </cell>
          <cell r="J170">
            <v>21125</v>
          </cell>
          <cell r="K170">
            <v>0</v>
          </cell>
        </row>
        <row r="171">
          <cell r="A171" t="str">
            <v>UAI70018</v>
          </cell>
          <cell r="B171" t="str">
            <v>도아첵크달기</v>
          </cell>
          <cell r="C171" t="str">
            <v>(3호)</v>
          </cell>
          <cell r="D171" t="str">
            <v>개소</v>
          </cell>
          <cell r="E171">
            <v>1</v>
          </cell>
          <cell r="F171">
            <v>20000</v>
          </cell>
          <cell r="G171">
            <v>7062</v>
          </cell>
          <cell r="H171">
            <v>211</v>
          </cell>
          <cell r="I171">
            <v>20000</v>
          </cell>
          <cell r="J171">
            <v>7062</v>
          </cell>
          <cell r="K171">
            <v>211</v>
          </cell>
        </row>
        <row r="172">
          <cell r="B172" t="str">
            <v>소 계</v>
          </cell>
          <cell r="I172">
            <v>102711</v>
          </cell>
          <cell r="J172">
            <v>28187</v>
          </cell>
          <cell r="K172">
            <v>211</v>
          </cell>
          <cell r="L172">
            <v>131109</v>
          </cell>
        </row>
        <row r="174">
          <cell r="A174" t="str">
            <v>UAI59620</v>
          </cell>
          <cell r="B174" t="str">
            <v>9X21/SD</v>
          </cell>
          <cell r="C174" t="str">
            <v>(기계실,밑틀유,체크,철제도아)</v>
          </cell>
          <cell r="L174">
            <v>141849</v>
          </cell>
        </row>
        <row r="175">
          <cell r="A175" t="str">
            <v>MAG50061</v>
          </cell>
          <cell r="B175" t="str">
            <v>철제문틀(방청1회,납품도)</v>
          </cell>
          <cell r="C175" t="str">
            <v>100X45X1.6(EGI)</v>
          </cell>
          <cell r="D175" t="str">
            <v>m</v>
          </cell>
          <cell r="E175">
            <v>6.03</v>
          </cell>
          <cell r="F175">
            <v>5850</v>
          </cell>
          <cell r="G175">
            <v>0</v>
          </cell>
          <cell r="H175">
            <v>0</v>
          </cell>
          <cell r="I175">
            <v>35275.5</v>
          </cell>
          <cell r="J175">
            <v>0</v>
          </cell>
          <cell r="K175">
            <v>0</v>
          </cell>
        </row>
        <row r="176">
          <cell r="A176" t="str">
            <v>MAG50066</v>
          </cell>
          <cell r="B176" t="str">
            <v>철제도아(방청1회,납품도)</v>
          </cell>
          <cell r="C176" t="str">
            <v>T=0.8,STL PL(피벗힌지포함,후레임제외)(EGI)</v>
          </cell>
          <cell r="D176" t="str">
            <v>m2</v>
          </cell>
          <cell r="E176">
            <v>1.8912500000000001</v>
          </cell>
          <cell r="F176">
            <v>28487</v>
          </cell>
          <cell r="G176">
            <v>0</v>
          </cell>
          <cell r="H176">
            <v>0</v>
          </cell>
          <cell r="I176">
            <v>53876</v>
          </cell>
          <cell r="J176">
            <v>0</v>
          </cell>
          <cell r="K176">
            <v>0</v>
          </cell>
        </row>
        <row r="177">
          <cell r="A177" t="str">
            <v>MAH70005</v>
          </cell>
          <cell r="B177" t="str">
            <v>도아로크(스텐)</v>
          </cell>
          <cell r="C177" t="str">
            <v>침실용</v>
          </cell>
          <cell r="D177" t="str">
            <v>조</v>
          </cell>
          <cell r="E177">
            <v>1</v>
          </cell>
          <cell r="F177">
            <v>4300</v>
          </cell>
          <cell r="G177">
            <v>0</v>
          </cell>
          <cell r="H177">
            <v>0</v>
          </cell>
          <cell r="I177">
            <v>4300</v>
          </cell>
          <cell r="J177">
            <v>0</v>
          </cell>
          <cell r="K177">
            <v>0</v>
          </cell>
        </row>
        <row r="178">
          <cell r="A178" t="str">
            <v>UAI50001</v>
          </cell>
          <cell r="B178" t="str">
            <v>철제여닫이문설치</v>
          </cell>
          <cell r="C178" t="str">
            <v>(외여닫이)</v>
          </cell>
          <cell r="D178" t="str">
            <v>개소</v>
          </cell>
          <cell r="E178">
            <v>1</v>
          </cell>
          <cell r="F178">
            <v>0</v>
          </cell>
          <cell r="G178">
            <v>21125</v>
          </cell>
          <cell r="H178">
            <v>0</v>
          </cell>
          <cell r="I178">
            <v>0</v>
          </cell>
          <cell r="J178">
            <v>21125</v>
          </cell>
          <cell r="K178">
            <v>0</v>
          </cell>
        </row>
        <row r="179">
          <cell r="A179" t="str">
            <v>UAI70018</v>
          </cell>
          <cell r="B179" t="str">
            <v>도아첵크달기</v>
          </cell>
          <cell r="C179" t="str">
            <v>(3호)</v>
          </cell>
          <cell r="D179" t="str">
            <v>개소</v>
          </cell>
          <cell r="E179">
            <v>1</v>
          </cell>
          <cell r="F179">
            <v>20000</v>
          </cell>
          <cell r="G179">
            <v>7062</v>
          </cell>
          <cell r="H179">
            <v>211</v>
          </cell>
          <cell r="I179">
            <v>20000</v>
          </cell>
          <cell r="J179">
            <v>7062</v>
          </cell>
          <cell r="K179">
            <v>211</v>
          </cell>
        </row>
        <row r="180">
          <cell r="B180" t="str">
            <v>소 계</v>
          </cell>
          <cell r="I180">
            <v>113451</v>
          </cell>
          <cell r="J180">
            <v>28187</v>
          </cell>
          <cell r="K180">
            <v>211</v>
          </cell>
          <cell r="L180">
            <v>141849</v>
          </cell>
        </row>
        <row r="182">
          <cell r="A182" t="str">
            <v>UAI59621</v>
          </cell>
          <cell r="B182" t="str">
            <v>9X22/SD</v>
          </cell>
          <cell r="C182" t="str">
            <v>(휀룸창고,밑틀무,체크,철제도아)</v>
          </cell>
          <cell r="L182">
            <v>140346</v>
          </cell>
        </row>
        <row r="183">
          <cell r="A183" t="str">
            <v>MAG50061</v>
          </cell>
          <cell r="B183" t="str">
            <v>철제문틀(방청1회,납품도)</v>
          </cell>
          <cell r="C183" t="str">
            <v>100X45X1.6(EGI)</v>
          </cell>
          <cell r="D183" t="str">
            <v>m</v>
          </cell>
          <cell r="E183">
            <v>5.34</v>
          </cell>
          <cell r="F183">
            <v>5850</v>
          </cell>
          <cell r="G183">
            <v>0</v>
          </cell>
          <cell r="H183">
            <v>0</v>
          </cell>
          <cell r="I183">
            <v>31239</v>
          </cell>
          <cell r="J183">
            <v>0</v>
          </cell>
          <cell r="K183">
            <v>0</v>
          </cell>
        </row>
        <row r="184">
          <cell r="A184" t="str">
            <v>MAG50066</v>
          </cell>
          <cell r="B184" t="str">
            <v>철제도아(방청1회,납품도)</v>
          </cell>
          <cell r="C184" t="str">
            <v>T=0.8,STL PL(피벗힌지포함,후레임제외)(EGI)</v>
          </cell>
          <cell r="D184" t="str">
            <v>m2</v>
          </cell>
          <cell r="E184">
            <v>1.9802</v>
          </cell>
          <cell r="F184">
            <v>28487</v>
          </cell>
          <cell r="G184">
            <v>0</v>
          </cell>
          <cell r="H184">
            <v>0</v>
          </cell>
          <cell r="I184">
            <v>56409.9</v>
          </cell>
          <cell r="J184">
            <v>0</v>
          </cell>
          <cell r="K184">
            <v>0</v>
          </cell>
        </row>
        <row r="185">
          <cell r="A185" t="str">
            <v>MAH70005</v>
          </cell>
          <cell r="B185" t="str">
            <v>도아로크(스텐)</v>
          </cell>
          <cell r="C185" t="str">
            <v>침실용</v>
          </cell>
          <cell r="D185" t="str">
            <v>조</v>
          </cell>
          <cell r="E185">
            <v>1</v>
          </cell>
          <cell r="F185">
            <v>4300</v>
          </cell>
          <cell r="G185">
            <v>0</v>
          </cell>
          <cell r="H185">
            <v>0</v>
          </cell>
          <cell r="I185">
            <v>4300</v>
          </cell>
          <cell r="J185">
            <v>0</v>
          </cell>
          <cell r="K185">
            <v>0</v>
          </cell>
        </row>
        <row r="186">
          <cell r="A186" t="str">
            <v>UAI50001</v>
          </cell>
          <cell r="B186" t="str">
            <v>철제여닫이문설치</v>
          </cell>
          <cell r="C186" t="str">
            <v>(외여닫이)</v>
          </cell>
          <cell r="D186" t="str">
            <v>개소</v>
          </cell>
          <cell r="E186">
            <v>1</v>
          </cell>
          <cell r="F186">
            <v>0</v>
          </cell>
          <cell r="G186">
            <v>21125</v>
          </cell>
          <cell r="H186">
            <v>0</v>
          </cell>
          <cell r="I186">
            <v>0</v>
          </cell>
          <cell r="J186">
            <v>21125</v>
          </cell>
          <cell r="K186">
            <v>0</v>
          </cell>
        </row>
        <row r="187">
          <cell r="A187" t="str">
            <v>UAI70018</v>
          </cell>
          <cell r="B187" t="str">
            <v>도아첵크달기</v>
          </cell>
          <cell r="C187" t="str">
            <v>(3호)</v>
          </cell>
          <cell r="D187" t="str">
            <v>개소</v>
          </cell>
          <cell r="E187">
            <v>1</v>
          </cell>
          <cell r="F187">
            <v>20000</v>
          </cell>
          <cell r="G187">
            <v>7062</v>
          </cell>
          <cell r="H187">
            <v>211</v>
          </cell>
          <cell r="I187">
            <v>20000</v>
          </cell>
          <cell r="J187">
            <v>7062</v>
          </cell>
          <cell r="K187">
            <v>211</v>
          </cell>
        </row>
        <row r="188">
          <cell r="B188" t="str">
            <v>소 계</v>
          </cell>
          <cell r="I188">
            <v>111948</v>
          </cell>
          <cell r="J188">
            <v>28187</v>
          </cell>
          <cell r="K188">
            <v>211</v>
          </cell>
          <cell r="L188">
            <v>140346</v>
          </cell>
        </row>
        <row r="190">
          <cell r="A190" t="str">
            <v>UAI59622</v>
          </cell>
          <cell r="B190" t="str">
            <v>9X21/SD</v>
          </cell>
          <cell r="C190" t="str">
            <v>(휀룸창고,밑틀무,체크,철제도아)</v>
          </cell>
          <cell r="L190">
            <v>136641</v>
          </cell>
        </row>
        <row r="191">
          <cell r="A191" t="str">
            <v>MAG50061</v>
          </cell>
          <cell r="B191" t="str">
            <v>철제문틀(방청1회,납품도)</v>
          </cell>
          <cell r="C191" t="str">
            <v>100X45X1.6(EGI)</v>
          </cell>
          <cell r="D191" t="str">
            <v>m</v>
          </cell>
          <cell r="E191">
            <v>5.14</v>
          </cell>
          <cell r="F191">
            <v>5850</v>
          </cell>
          <cell r="G191">
            <v>0</v>
          </cell>
          <cell r="H191">
            <v>0</v>
          </cell>
          <cell r="I191">
            <v>30069</v>
          </cell>
          <cell r="J191">
            <v>0</v>
          </cell>
          <cell r="K191">
            <v>0</v>
          </cell>
        </row>
        <row r="192">
          <cell r="A192" t="str">
            <v>MAG50066</v>
          </cell>
          <cell r="B192" t="str">
            <v>철제도아(방청1회,납품도)</v>
          </cell>
          <cell r="C192" t="str">
            <v>T=0.8,STL PL(피벗힌지포함,후레임제외)(EGI)</v>
          </cell>
          <cell r="D192" t="str">
            <v>m2</v>
          </cell>
          <cell r="E192">
            <v>1.8912</v>
          </cell>
          <cell r="F192">
            <v>28487</v>
          </cell>
          <cell r="G192">
            <v>0</v>
          </cell>
          <cell r="H192">
            <v>0</v>
          </cell>
          <cell r="I192">
            <v>53874.6</v>
          </cell>
          <cell r="J192">
            <v>0</v>
          </cell>
          <cell r="K192">
            <v>0</v>
          </cell>
        </row>
        <row r="193">
          <cell r="A193" t="str">
            <v>MAH70005</v>
          </cell>
          <cell r="B193" t="str">
            <v>도아로크(스텐)</v>
          </cell>
          <cell r="C193" t="str">
            <v>침실용</v>
          </cell>
          <cell r="D193" t="str">
            <v>조</v>
          </cell>
          <cell r="E193">
            <v>1</v>
          </cell>
          <cell r="F193">
            <v>4300</v>
          </cell>
          <cell r="G193">
            <v>0</v>
          </cell>
          <cell r="H193">
            <v>0</v>
          </cell>
          <cell r="I193">
            <v>4300</v>
          </cell>
          <cell r="J193">
            <v>0</v>
          </cell>
          <cell r="K193">
            <v>0</v>
          </cell>
        </row>
        <row r="194">
          <cell r="A194" t="str">
            <v>UAI50001</v>
          </cell>
          <cell r="B194" t="str">
            <v>철제여닫이문설치</v>
          </cell>
          <cell r="C194" t="str">
            <v>(외여닫이)</v>
          </cell>
          <cell r="D194" t="str">
            <v>개소</v>
          </cell>
          <cell r="E194">
            <v>1</v>
          </cell>
          <cell r="F194">
            <v>0</v>
          </cell>
          <cell r="G194">
            <v>21125</v>
          </cell>
          <cell r="H194">
            <v>0</v>
          </cell>
          <cell r="I194">
            <v>0</v>
          </cell>
          <cell r="J194">
            <v>21125</v>
          </cell>
          <cell r="K194">
            <v>0</v>
          </cell>
        </row>
        <row r="195">
          <cell r="A195" t="str">
            <v>UAI70018</v>
          </cell>
          <cell r="B195" t="str">
            <v>도아첵크달기</v>
          </cell>
          <cell r="C195" t="str">
            <v>(3호)</v>
          </cell>
          <cell r="D195" t="str">
            <v>개소</v>
          </cell>
          <cell r="E195">
            <v>1</v>
          </cell>
          <cell r="F195">
            <v>20000</v>
          </cell>
          <cell r="G195">
            <v>7062</v>
          </cell>
          <cell r="H195">
            <v>211</v>
          </cell>
          <cell r="I195">
            <v>20000</v>
          </cell>
          <cell r="J195">
            <v>7062</v>
          </cell>
          <cell r="K195">
            <v>211</v>
          </cell>
        </row>
        <row r="196">
          <cell r="B196" t="str">
            <v>소 계</v>
          </cell>
          <cell r="I196">
            <v>108243</v>
          </cell>
          <cell r="J196">
            <v>28187</v>
          </cell>
          <cell r="K196">
            <v>211</v>
          </cell>
          <cell r="L196">
            <v>136641</v>
          </cell>
        </row>
        <row r="198">
          <cell r="A198" t="str">
            <v>UAI59623</v>
          </cell>
          <cell r="B198" t="str">
            <v>9X20/SD</v>
          </cell>
          <cell r="C198" t="str">
            <v>(휀룸창고,밑틀무,체크,철제도아)</v>
          </cell>
          <cell r="L198">
            <v>132936</v>
          </cell>
        </row>
        <row r="199">
          <cell r="A199" t="str">
            <v>MAG50061</v>
          </cell>
          <cell r="B199" t="str">
            <v>철제문틀(방청1회,납품도)</v>
          </cell>
          <cell r="C199" t="str">
            <v>100X45X1.6(EGI)</v>
          </cell>
          <cell r="D199" t="str">
            <v>m</v>
          </cell>
          <cell r="E199">
            <v>4.9400000000000004</v>
          </cell>
          <cell r="F199">
            <v>5850</v>
          </cell>
          <cell r="G199">
            <v>0</v>
          </cell>
          <cell r="H199">
            <v>0</v>
          </cell>
          <cell r="I199">
            <v>28899</v>
          </cell>
          <cell r="J199">
            <v>0</v>
          </cell>
          <cell r="K199">
            <v>0</v>
          </cell>
        </row>
        <row r="200">
          <cell r="A200" t="str">
            <v>MAG50066</v>
          </cell>
          <cell r="B200" t="str">
            <v>철제도아(방청1회,납품도)</v>
          </cell>
          <cell r="C200" t="str">
            <v>T=0.8,STL PL(피벗힌지포함,후레임제외)(EGI)</v>
          </cell>
          <cell r="D200" t="str">
            <v>m2</v>
          </cell>
          <cell r="E200">
            <v>1.8022</v>
          </cell>
          <cell r="F200">
            <v>28487</v>
          </cell>
          <cell r="G200">
            <v>0</v>
          </cell>
          <cell r="H200">
            <v>0</v>
          </cell>
          <cell r="I200">
            <v>51339.199999999997</v>
          </cell>
          <cell r="J200">
            <v>0</v>
          </cell>
          <cell r="K200">
            <v>0</v>
          </cell>
        </row>
        <row r="201">
          <cell r="A201" t="str">
            <v>MAH70005</v>
          </cell>
          <cell r="B201" t="str">
            <v>도아로크(스텐)</v>
          </cell>
          <cell r="C201" t="str">
            <v>침실용</v>
          </cell>
          <cell r="D201" t="str">
            <v>조</v>
          </cell>
          <cell r="E201">
            <v>1</v>
          </cell>
          <cell r="F201">
            <v>4300</v>
          </cell>
          <cell r="G201">
            <v>0</v>
          </cell>
          <cell r="H201">
            <v>0</v>
          </cell>
          <cell r="I201">
            <v>4300</v>
          </cell>
          <cell r="J201">
            <v>0</v>
          </cell>
          <cell r="K201">
            <v>0</v>
          </cell>
        </row>
        <row r="202">
          <cell r="A202" t="str">
            <v>UAI50001</v>
          </cell>
          <cell r="B202" t="str">
            <v>철제여닫이문설치</v>
          </cell>
          <cell r="C202" t="str">
            <v>(외여닫이)</v>
          </cell>
          <cell r="D202" t="str">
            <v>개소</v>
          </cell>
          <cell r="E202">
            <v>1</v>
          </cell>
          <cell r="F202">
            <v>0</v>
          </cell>
          <cell r="G202">
            <v>21125</v>
          </cell>
          <cell r="H202">
            <v>0</v>
          </cell>
          <cell r="I202">
            <v>0</v>
          </cell>
          <cell r="J202">
            <v>21125</v>
          </cell>
          <cell r="K202">
            <v>0</v>
          </cell>
        </row>
        <row r="203">
          <cell r="A203" t="str">
            <v>UAI70018</v>
          </cell>
          <cell r="B203" t="str">
            <v>도아첵크달기</v>
          </cell>
          <cell r="C203" t="str">
            <v>(3호)</v>
          </cell>
          <cell r="D203" t="str">
            <v>개소</v>
          </cell>
          <cell r="E203">
            <v>1</v>
          </cell>
          <cell r="F203">
            <v>20000</v>
          </cell>
          <cell r="G203">
            <v>7062</v>
          </cell>
          <cell r="H203">
            <v>211</v>
          </cell>
          <cell r="I203">
            <v>20000</v>
          </cell>
          <cell r="J203">
            <v>7062</v>
          </cell>
          <cell r="K203">
            <v>211</v>
          </cell>
        </row>
        <row r="204">
          <cell r="B204" t="str">
            <v>소 계</v>
          </cell>
          <cell r="I204">
            <v>104538</v>
          </cell>
          <cell r="J204">
            <v>28187</v>
          </cell>
          <cell r="K204">
            <v>211</v>
          </cell>
          <cell r="L204">
            <v>132936</v>
          </cell>
        </row>
        <row r="206">
          <cell r="A206" t="str">
            <v>UAI59624</v>
          </cell>
          <cell r="B206" t="str">
            <v>10X18/SD</v>
          </cell>
          <cell r="C206" t="str">
            <v>(휀룸창고,밑틀무,체크,철제도아)</v>
          </cell>
          <cell r="L206">
            <v>135705</v>
          </cell>
        </row>
        <row r="207">
          <cell r="A207" t="str">
            <v>MAG50061</v>
          </cell>
          <cell r="B207" t="str">
            <v>철제문틀(방청1회,납품도)</v>
          </cell>
          <cell r="C207" t="str">
            <v>100X45X1.6(EGI)</v>
          </cell>
          <cell r="D207" t="str">
            <v>m</v>
          </cell>
          <cell r="E207">
            <v>5.56</v>
          </cell>
          <cell r="F207">
            <v>5850</v>
          </cell>
          <cell r="G207">
            <v>0</v>
          </cell>
          <cell r="H207">
            <v>0</v>
          </cell>
          <cell r="I207">
            <v>32526</v>
          </cell>
          <cell r="J207">
            <v>0</v>
          </cell>
          <cell r="K207">
            <v>0</v>
          </cell>
        </row>
        <row r="208">
          <cell r="A208" t="str">
            <v>MAG50066</v>
          </cell>
          <cell r="B208" t="str">
            <v>철제도아(방청1회,납품도)</v>
          </cell>
          <cell r="C208" t="str">
            <v>T=0.8,STL PL(피벗힌지포함,후레임제외)(EGI)</v>
          </cell>
          <cell r="D208" t="str">
            <v>m2</v>
          </cell>
          <cell r="E208">
            <v>1.7721</v>
          </cell>
          <cell r="F208">
            <v>28487</v>
          </cell>
          <cell r="G208">
            <v>0</v>
          </cell>
          <cell r="H208">
            <v>0</v>
          </cell>
          <cell r="I208">
            <v>50481.8</v>
          </cell>
          <cell r="J208">
            <v>0</v>
          </cell>
          <cell r="K208">
            <v>0</v>
          </cell>
        </row>
        <row r="209">
          <cell r="A209" t="str">
            <v>MAH70005</v>
          </cell>
          <cell r="B209" t="str">
            <v>도아로크(스텐)</v>
          </cell>
          <cell r="C209" t="str">
            <v>침실용</v>
          </cell>
          <cell r="D209" t="str">
            <v>조</v>
          </cell>
          <cell r="E209">
            <v>1</v>
          </cell>
          <cell r="F209">
            <v>4300</v>
          </cell>
          <cell r="G209">
            <v>0</v>
          </cell>
          <cell r="H209">
            <v>0</v>
          </cell>
          <cell r="I209">
            <v>4300</v>
          </cell>
          <cell r="J209">
            <v>0</v>
          </cell>
          <cell r="K209">
            <v>0</v>
          </cell>
        </row>
        <row r="210">
          <cell r="A210" t="str">
            <v>UAI50001</v>
          </cell>
          <cell r="B210" t="str">
            <v>철제여닫이문설치</v>
          </cell>
          <cell r="C210" t="str">
            <v>(외여닫이)</v>
          </cell>
          <cell r="D210" t="str">
            <v>개소</v>
          </cell>
          <cell r="E210">
            <v>1</v>
          </cell>
          <cell r="F210">
            <v>0</v>
          </cell>
          <cell r="G210">
            <v>21125</v>
          </cell>
          <cell r="H210">
            <v>0</v>
          </cell>
          <cell r="I210">
            <v>0</v>
          </cell>
          <cell r="J210">
            <v>21125</v>
          </cell>
          <cell r="K210">
            <v>0</v>
          </cell>
        </row>
        <row r="211">
          <cell r="A211" t="str">
            <v>UAI70018</v>
          </cell>
          <cell r="B211" t="str">
            <v>도아첵크달기</v>
          </cell>
          <cell r="C211" t="str">
            <v>(3호)</v>
          </cell>
          <cell r="D211" t="str">
            <v>개소</v>
          </cell>
          <cell r="E211">
            <v>1</v>
          </cell>
          <cell r="F211">
            <v>20000</v>
          </cell>
          <cell r="G211">
            <v>7062</v>
          </cell>
          <cell r="H211">
            <v>211</v>
          </cell>
          <cell r="I211">
            <v>20000</v>
          </cell>
          <cell r="J211">
            <v>7062</v>
          </cell>
          <cell r="K211">
            <v>211</v>
          </cell>
        </row>
        <row r="212">
          <cell r="B212" t="str">
            <v>소 계</v>
          </cell>
          <cell r="I212">
            <v>107307</v>
          </cell>
          <cell r="J212">
            <v>28187</v>
          </cell>
          <cell r="K212">
            <v>211</v>
          </cell>
          <cell r="L212">
            <v>135705</v>
          </cell>
        </row>
        <row r="214">
          <cell r="A214" t="str">
            <v>UAI59625</v>
          </cell>
          <cell r="B214" t="str">
            <v>10X16/SD</v>
          </cell>
          <cell r="C214" t="str">
            <v>(옥탑층,지붕층,밑틀유,체크,철제도아)</v>
          </cell>
          <cell r="L214">
            <v>127725</v>
          </cell>
        </row>
        <row r="215">
          <cell r="A215" t="str">
            <v>MAG50061</v>
          </cell>
          <cell r="B215" t="str">
            <v>철제문틀(방청1회,납품도)</v>
          </cell>
          <cell r="C215" t="str">
            <v>100X45X1.6(EGI)</v>
          </cell>
          <cell r="D215" t="str">
            <v>m</v>
          </cell>
          <cell r="E215">
            <v>5.16</v>
          </cell>
          <cell r="F215">
            <v>5850</v>
          </cell>
          <cell r="G215">
            <v>0</v>
          </cell>
          <cell r="H215">
            <v>0</v>
          </cell>
          <cell r="I215">
            <v>30186</v>
          </cell>
          <cell r="J215">
            <v>0</v>
          </cell>
          <cell r="K215">
            <v>0</v>
          </cell>
        </row>
        <row r="216">
          <cell r="A216" t="str">
            <v>MAG50066</v>
          </cell>
          <cell r="B216" t="str">
            <v>철제도아(방청1회,납품도)</v>
          </cell>
          <cell r="C216" t="str">
            <v>T=0.8,STL PL(피벗힌지포함,후레임제외)(EGI)</v>
          </cell>
          <cell r="D216" t="str">
            <v>m2</v>
          </cell>
          <cell r="E216">
            <v>1.5741000000000001</v>
          </cell>
          <cell r="F216">
            <v>28487</v>
          </cell>
          <cell r="G216">
            <v>0</v>
          </cell>
          <cell r="H216">
            <v>0</v>
          </cell>
          <cell r="I216">
            <v>44841.3</v>
          </cell>
          <cell r="J216">
            <v>0</v>
          </cell>
          <cell r="K216">
            <v>0</v>
          </cell>
        </row>
        <row r="217">
          <cell r="A217" t="str">
            <v>MAH70005</v>
          </cell>
          <cell r="B217" t="str">
            <v>도아로크(스텐)</v>
          </cell>
          <cell r="C217" t="str">
            <v>침실용</v>
          </cell>
          <cell r="D217" t="str">
            <v>조</v>
          </cell>
          <cell r="E217">
            <v>1</v>
          </cell>
          <cell r="F217">
            <v>4300</v>
          </cell>
          <cell r="G217">
            <v>0</v>
          </cell>
          <cell r="H217">
            <v>0</v>
          </cell>
          <cell r="I217">
            <v>4300</v>
          </cell>
          <cell r="J217">
            <v>0</v>
          </cell>
          <cell r="K217">
            <v>0</v>
          </cell>
        </row>
        <row r="218">
          <cell r="A218" t="str">
            <v>UAI50001</v>
          </cell>
          <cell r="B218" t="str">
            <v>철제여닫이문설치</v>
          </cell>
          <cell r="C218" t="str">
            <v>(외여닫이)</v>
          </cell>
          <cell r="D218" t="str">
            <v>개소</v>
          </cell>
          <cell r="E218">
            <v>1</v>
          </cell>
          <cell r="F218">
            <v>0</v>
          </cell>
          <cell r="G218">
            <v>21125</v>
          </cell>
          <cell r="H218">
            <v>0</v>
          </cell>
          <cell r="I218">
            <v>0</v>
          </cell>
          <cell r="J218">
            <v>21125</v>
          </cell>
          <cell r="K218">
            <v>0</v>
          </cell>
        </row>
        <row r="219">
          <cell r="A219" t="str">
            <v>UAI70018</v>
          </cell>
          <cell r="B219" t="str">
            <v>도아첵크달기</v>
          </cell>
          <cell r="C219" t="str">
            <v>(3호)</v>
          </cell>
          <cell r="D219" t="str">
            <v>개소</v>
          </cell>
          <cell r="E219">
            <v>1</v>
          </cell>
          <cell r="F219">
            <v>20000</v>
          </cell>
          <cell r="G219">
            <v>7062</v>
          </cell>
          <cell r="H219">
            <v>211</v>
          </cell>
          <cell r="I219">
            <v>20000</v>
          </cell>
          <cell r="J219">
            <v>7062</v>
          </cell>
          <cell r="K219">
            <v>211</v>
          </cell>
        </row>
        <row r="220">
          <cell r="B220" t="str">
            <v>소 계</v>
          </cell>
          <cell r="I220">
            <v>99327</v>
          </cell>
          <cell r="J220">
            <v>28187</v>
          </cell>
          <cell r="K220">
            <v>211</v>
          </cell>
          <cell r="L220">
            <v>127725</v>
          </cell>
        </row>
        <row r="222">
          <cell r="A222" t="str">
            <v>UAI59626</v>
          </cell>
          <cell r="B222" t="str">
            <v>10X15/SD</v>
          </cell>
          <cell r="C222" t="str">
            <v>(옥탑층,지붕층,밑틀유,체크,철제도아)</v>
          </cell>
          <cell r="L222">
            <v>123735</v>
          </cell>
        </row>
        <row r="223">
          <cell r="A223" t="str">
            <v>MAG50061</v>
          </cell>
          <cell r="B223" t="str">
            <v>철제문틀(방청1회,납품도)</v>
          </cell>
          <cell r="C223" t="str">
            <v>100X45X1.6(EGI)</v>
          </cell>
          <cell r="D223" t="str">
            <v>m</v>
          </cell>
          <cell r="E223">
            <v>4.96</v>
          </cell>
          <cell r="F223">
            <v>5850</v>
          </cell>
          <cell r="G223">
            <v>0</v>
          </cell>
          <cell r="H223">
            <v>0</v>
          </cell>
          <cell r="I223">
            <v>29016</v>
          </cell>
          <cell r="J223">
            <v>0</v>
          </cell>
          <cell r="K223">
            <v>0</v>
          </cell>
        </row>
        <row r="224">
          <cell r="A224" t="str">
            <v>MAG50066</v>
          </cell>
          <cell r="B224" t="str">
            <v>철제도아(방청1회,납품도)</v>
          </cell>
          <cell r="C224" t="str">
            <v>T=0.8,STL PL(피벗힌지포함,후레임제외)(EGI)</v>
          </cell>
          <cell r="D224" t="str">
            <v>m2</v>
          </cell>
          <cell r="E224">
            <v>1.4751000000000001</v>
          </cell>
          <cell r="F224">
            <v>28487</v>
          </cell>
          <cell r="G224">
            <v>0</v>
          </cell>
          <cell r="H224">
            <v>0</v>
          </cell>
          <cell r="I224">
            <v>42021.1</v>
          </cell>
          <cell r="J224">
            <v>0</v>
          </cell>
          <cell r="K224">
            <v>0</v>
          </cell>
        </row>
        <row r="225">
          <cell r="A225" t="str">
            <v>MAH70005</v>
          </cell>
          <cell r="B225" t="str">
            <v>도아로크(스텐)</v>
          </cell>
          <cell r="C225" t="str">
            <v>침실용</v>
          </cell>
          <cell r="D225" t="str">
            <v>조</v>
          </cell>
          <cell r="E225">
            <v>1</v>
          </cell>
          <cell r="F225">
            <v>4300</v>
          </cell>
          <cell r="G225">
            <v>0</v>
          </cell>
          <cell r="H225">
            <v>0</v>
          </cell>
          <cell r="I225">
            <v>4300</v>
          </cell>
          <cell r="J225">
            <v>0</v>
          </cell>
          <cell r="K225">
            <v>0</v>
          </cell>
        </row>
        <row r="226">
          <cell r="A226" t="str">
            <v>UAI50001</v>
          </cell>
          <cell r="B226" t="str">
            <v>철제여닫이문설치</v>
          </cell>
          <cell r="C226" t="str">
            <v>(외여닫이)</v>
          </cell>
          <cell r="D226" t="str">
            <v>개소</v>
          </cell>
          <cell r="E226">
            <v>1</v>
          </cell>
          <cell r="F226">
            <v>0</v>
          </cell>
          <cell r="G226">
            <v>21125</v>
          </cell>
          <cell r="H226">
            <v>0</v>
          </cell>
          <cell r="I226">
            <v>0</v>
          </cell>
          <cell r="J226">
            <v>21125</v>
          </cell>
          <cell r="K226">
            <v>0</v>
          </cell>
        </row>
        <row r="227">
          <cell r="A227" t="str">
            <v>UAI70018</v>
          </cell>
          <cell r="B227" t="str">
            <v>도아첵크달기</v>
          </cell>
          <cell r="C227" t="str">
            <v>(3호)</v>
          </cell>
          <cell r="D227" t="str">
            <v>개소</v>
          </cell>
          <cell r="E227">
            <v>1</v>
          </cell>
          <cell r="F227">
            <v>20000</v>
          </cell>
          <cell r="G227">
            <v>7062</v>
          </cell>
          <cell r="H227">
            <v>211</v>
          </cell>
          <cell r="I227">
            <v>20000</v>
          </cell>
          <cell r="J227">
            <v>7062</v>
          </cell>
          <cell r="K227">
            <v>211</v>
          </cell>
        </row>
        <row r="228">
          <cell r="B228" t="str">
            <v>소 계</v>
          </cell>
          <cell r="I228">
            <v>95337</v>
          </cell>
          <cell r="J228">
            <v>28187</v>
          </cell>
          <cell r="K228">
            <v>211</v>
          </cell>
          <cell r="L228">
            <v>123735</v>
          </cell>
        </row>
        <row r="230">
          <cell r="A230" t="str">
            <v>UAI59627</v>
          </cell>
          <cell r="B230" t="str">
            <v>10X12/SD</v>
          </cell>
          <cell r="C230" t="str">
            <v>(옥탑층,지붕층,밑틀유,체크,철제도아)</v>
          </cell>
          <cell r="L230">
            <v>111764</v>
          </cell>
        </row>
        <row r="231">
          <cell r="A231" t="str">
            <v>MAG50061</v>
          </cell>
          <cell r="B231" t="str">
            <v>철제문틀(방청1회,납품도)</v>
          </cell>
          <cell r="C231" t="str">
            <v>100X45X1.6(EGI)</v>
          </cell>
          <cell r="D231" t="str">
            <v>m</v>
          </cell>
          <cell r="E231">
            <v>4.3600000000000003</v>
          </cell>
          <cell r="F231">
            <v>5850</v>
          </cell>
          <cell r="G231">
            <v>0</v>
          </cell>
          <cell r="H231">
            <v>0</v>
          </cell>
          <cell r="I231">
            <v>25506</v>
          </cell>
          <cell r="J231">
            <v>0</v>
          </cell>
          <cell r="K231">
            <v>0</v>
          </cell>
        </row>
        <row r="232">
          <cell r="A232" t="str">
            <v>MAG50066</v>
          </cell>
          <cell r="B232" t="str">
            <v>철제도아(방청1회,납품도)</v>
          </cell>
          <cell r="C232" t="str">
            <v>T=0.8,STL PL(피벗힌지포함,후레임제외)(EGI)</v>
          </cell>
          <cell r="D232" t="str">
            <v>m2</v>
          </cell>
          <cell r="E232">
            <v>1.1780999999999999</v>
          </cell>
          <cell r="F232">
            <v>28487</v>
          </cell>
          <cell r="G232">
            <v>0</v>
          </cell>
          <cell r="H232">
            <v>0</v>
          </cell>
          <cell r="I232">
            <v>33560.5</v>
          </cell>
          <cell r="J232">
            <v>0</v>
          </cell>
          <cell r="K232">
            <v>0</v>
          </cell>
        </row>
        <row r="233">
          <cell r="A233" t="str">
            <v>MAH70005</v>
          </cell>
          <cell r="B233" t="str">
            <v>도아로크(스텐)</v>
          </cell>
          <cell r="C233" t="str">
            <v>침실용</v>
          </cell>
          <cell r="D233" t="str">
            <v>조</v>
          </cell>
          <cell r="E233">
            <v>1</v>
          </cell>
          <cell r="F233">
            <v>4300</v>
          </cell>
          <cell r="G233">
            <v>0</v>
          </cell>
          <cell r="H233">
            <v>0</v>
          </cell>
          <cell r="I233">
            <v>4300</v>
          </cell>
          <cell r="J233">
            <v>0</v>
          </cell>
          <cell r="K233">
            <v>0</v>
          </cell>
        </row>
        <row r="234">
          <cell r="A234" t="str">
            <v>UAI50001</v>
          </cell>
          <cell r="B234" t="str">
            <v>철제여닫이문설치</v>
          </cell>
          <cell r="C234" t="str">
            <v>(외여닫이)</v>
          </cell>
          <cell r="D234" t="str">
            <v>개소</v>
          </cell>
          <cell r="E234">
            <v>1</v>
          </cell>
          <cell r="F234">
            <v>0</v>
          </cell>
          <cell r="G234">
            <v>21125</v>
          </cell>
          <cell r="H234">
            <v>0</v>
          </cell>
          <cell r="I234">
            <v>0</v>
          </cell>
          <cell r="J234">
            <v>21125</v>
          </cell>
          <cell r="K234">
            <v>0</v>
          </cell>
        </row>
        <row r="235">
          <cell r="A235" t="str">
            <v>UAI70018</v>
          </cell>
          <cell r="B235" t="str">
            <v>도아첵크달기</v>
          </cell>
          <cell r="C235" t="str">
            <v>(3호)</v>
          </cell>
          <cell r="D235" t="str">
            <v>개소</v>
          </cell>
          <cell r="E235">
            <v>1</v>
          </cell>
          <cell r="F235">
            <v>20000</v>
          </cell>
          <cell r="G235">
            <v>7062</v>
          </cell>
          <cell r="H235">
            <v>211</v>
          </cell>
          <cell r="I235">
            <v>20000</v>
          </cell>
          <cell r="J235">
            <v>7062</v>
          </cell>
          <cell r="K235">
            <v>211</v>
          </cell>
        </row>
        <row r="236">
          <cell r="B236" t="str">
            <v>소 계</v>
          </cell>
          <cell r="I236">
            <v>83366</v>
          </cell>
          <cell r="J236">
            <v>28187</v>
          </cell>
          <cell r="K236">
            <v>211</v>
          </cell>
          <cell r="L236">
            <v>111764</v>
          </cell>
        </row>
        <row r="238">
          <cell r="A238" t="str">
            <v>UAI59628</v>
          </cell>
          <cell r="B238" t="str">
            <v>9X18/SD</v>
          </cell>
          <cell r="C238" t="str">
            <v>(옥탑층,지붕층,밑틀유,체크,철제도아)</v>
          </cell>
          <cell r="L238">
            <v>129436</v>
          </cell>
        </row>
        <row r="239">
          <cell r="A239" t="str">
            <v>MAG50061</v>
          </cell>
          <cell r="B239" t="str">
            <v>철제문틀(방청1회,납품도)</v>
          </cell>
          <cell r="C239" t="str">
            <v>100X45X1.6(EGI)</v>
          </cell>
          <cell r="D239" t="str">
            <v>m</v>
          </cell>
          <cell r="E239">
            <v>5.36</v>
          </cell>
          <cell r="F239">
            <v>5850</v>
          </cell>
          <cell r="G239">
            <v>0</v>
          </cell>
          <cell r="H239">
            <v>0</v>
          </cell>
          <cell r="I239">
            <v>31356</v>
          </cell>
          <cell r="J239">
            <v>0</v>
          </cell>
          <cell r="K239">
            <v>0</v>
          </cell>
        </row>
        <row r="240">
          <cell r="A240" t="str">
            <v>MAG50066</v>
          </cell>
          <cell r="B240" t="str">
            <v>철제도아(방청1회,납품도)</v>
          </cell>
          <cell r="C240" t="str">
            <v>T=0.8,STL PL(피벗힌지포함,후레임제외)(EGI)</v>
          </cell>
          <cell r="D240" t="str">
            <v>m2</v>
          </cell>
          <cell r="E240">
            <v>1.5931</v>
          </cell>
          <cell r="F240">
            <v>28487</v>
          </cell>
          <cell r="G240">
            <v>0</v>
          </cell>
          <cell r="H240">
            <v>0</v>
          </cell>
          <cell r="I240">
            <v>45382.6</v>
          </cell>
          <cell r="J240">
            <v>0</v>
          </cell>
          <cell r="K240">
            <v>0</v>
          </cell>
        </row>
        <row r="241">
          <cell r="A241" t="str">
            <v>MAH70005</v>
          </cell>
          <cell r="B241" t="str">
            <v>도아로크(스텐)</v>
          </cell>
          <cell r="C241" t="str">
            <v>침실용</v>
          </cell>
          <cell r="D241" t="str">
            <v>조</v>
          </cell>
          <cell r="E241">
            <v>1</v>
          </cell>
          <cell r="F241">
            <v>4300</v>
          </cell>
          <cell r="G241">
            <v>0</v>
          </cell>
          <cell r="H241">
            <v>0</v>
          </cell>
          <cell r="I241">
            <v>4300</v>
          </cell>
          <cell r="J241">
            <v>0</v>
          </cell>
          <cell r="K241">
            <v>0</v>
          </cell>
        </row>
        <row r="242">
          <cell r="A242" t="str">
            <v>UAI50001</v>
          </cell>
          <cell r="B242" t="str">
            <v>철제여닫이문설치</v>
          </cell>
          <cell r="C242" t="str">
            <v>(외여닫이)</v>
          </cell>
          <cell r="D242" t="str">
            <v>개소</v>
          </cell>
          <cell r="E242">
            <v>1</v>
          </cell>
          <cell r="F242">
            <v>0</v>
          </cell>
          <cell r="G242">
            <v>21125</v>
          </cell>
          <cell r="H242">
            <v>0</v>
          </cell>
          <cell r="I242">
            <v>0</v>
          </cell>
          <cell r="J242">
            <v>21125</v>
          </cell>
          <cell r="K242">
            <v>0</v>
          </cell>
        </row>
        <row r="243">
          <cell r="A243" t="str">
            <v>UAI70018</v>
          </cell>
          <cell r="B243" t="str">
            <v>도아첵크달기</v>
          </cell>
          <cell r="C243" t="str">
            <v>(3호)</v>
          </cell>
          <cell r="D243" t="str">
            <v>개소</v>
          </cell>
          <cell r="E243">
            <v>1</v>
          </cell>
          <cell r="F243">
            <v>20000</v>
          </cell>
          <cell r="G243">
            <v>7062</v>
          </cell>
          <cell r="H243">
            <v>211</v>
          </cell>
          <cell r="I243">
            <v>20000</v>
          </cell>
          <cell r="J243">
            <v>7062</v>
          </cell>
          <cell r="K243">
            <v>211</v>
          </cell>
        </row>
        <row r="244">
          <cell r="B244" t="str">
            <v>소 계</v>
          </cell>
          <cell r="I244">
            <v>101038</v>
          </cell>
          <cell r="J244">
            <v>28187</v>
          </cell>
          <cell r="K244">
            <v>211</v>
          </cell>
          <cell r="L244">
            <v>129436</v>
          </cell>
        </row>
        <row r="246">
          <cell r="A246" t="str">
            <v>UAI59629</v>
          </cell>
          <cell r="B246" t="str">
            <v>9X16/SD</v>
          </cell>
          <cell r="C246" t="str">
            <v>(옥탑층,지붕층,밑틀유,체크,철제도아)</v>
          </cell>
          <cell r="L246">
            <v>122025</v>
          </cell>
        </row>
        <row r="247">
          <cell r="A247" t="str">
            <v>MAG50061</v>
          </cell>
          <cell r="B247" t="str">
            <v>철제문틀(방청1회,납품도)</v>
          </cell>
          <cell r="C247" t="str">
            <v>100X45X1.6(EGI)</v>
          </cell>
          <cell r="D247" t="str">
            <v>m</v>
          </cell>
          <cell r="E247">
            <v>4.96</v>
          </cell>
          <cell r="F247">
            <v>5850</v>
          </cell>
          <cell r="G247">
            <v>0</v>
          </cell>
          <cell r="H247">
            <v>0</v>
          </cell>
          <cell r="I247">
            <v>29016</v>
          </cell>
          <cell r="J247">
            <v>0</v>
          </cell>
          <cell r="K247">
            <v>0</v>
          </cell>
        </row>
        <row r="248">
          <cell r="A248" t="str">
            <v>MAG50066</v>
          </cell>
          <cell r="B248" t="str">
            <v>철제도아(방청1회,납품도)</v>
          </cell>
          <cell r="C248" t="str">
            <v>T=0.8,STL PL(피벗힌지포함,후레임제외)(EGI)</v>
          </cell>
          <cell r="D248" t="str">
            <v>m2</v>
          </cell>
          <cell r="E248">
            <v>1.4151</v>
          </cell>
          <cell r="F248">
            <v>28487</v>
          </cell>
          <cell r="G248">
            <v>0</v>
          </cell>
          <cell r="H248">
            <v>0</v>
          </cell>
          <cell r="I248">
            <v>40311.9</v>
          </cell>
          <cell r="J248">
            <v>0</v>
          </cell>
          <cell r="K248">
            <v>0</v>
          </cell>
        </row>
        <row r="249">
          <cell r="A249" t="str">
            <v>MAH70005</v>
          </cell>
          <cell r="B249" t="str">
            <v>도아로크(스텐)</v>
          </cell>
          <cell r="C249" t="str">
            <v>침실용</v>
          </cell>
          <cell r="D249" t="str">
            <v>조</v>
          </cell>
          <cell r="E249">
            <v>1</v>
          </cell>
          <cell r="F249">
            <v>4300</v>
          </cell>
          <cell r="G249">
            <v>0</v>
          </cell>
          <cell r="H249">
            <v>0</v>
          </cell>
          <cell r="I249">
            <v>4300</v>
          </cell>
          <cell r="J249">
            <v>0</v>
          </cell>
          <cell r="K249">
            <v>0</v>
          </cell>
        </row>
        <row r="250">
          <cell r="A250" t="str">
            <v>UAI50001</v>
          </cell>
          <cell r="B250" t="str">
            <v>철제여닫이문설치</v>
          </cell>
          <cell r="C250" t="str">
            <v>(외여닫이)</v>
          </cell>
          <cell r="D250" t="str">
            <v>개소</v>
          </cell>
          <cell r="E250">
            <v>1</v>
          </cell>
          <cell r="F250">
            <v>0</v>
          </cell>
          <cell r="G250">
            <v>21125</v>
          </cell>
          <cell r="H250">
            <v>0</v>
          </cell>
          <cell r="I250">
            <v>0</v>
          </cell>
          <cell r="J250">
            <v>21125</v>
          </cell>
          <cell r="K250">
            <v>0</v>
          </cell>
        </row>
        <row r="251">
          <cell r="A251" t="str">
            <v>UAI70018</v>
          </cell>
          <cell r="B251" t="str">
            <v>도아첵크달기</v>
          </cell>
          <cell r="C251" t="str">
            <v>(3호)</v>
          </cell>
          <cell r="D251" t="str">
            <v>개소</v>
          </cell>
          <cell r="E251">
            <v>1</v>
          </cell>
          <cell r="F251">
            <v>20000</v>
          </cell>
          <cell r="G251">
            <v>7062</v>
          </cell>
          <cell r="H251">
            <v>211</v>
          </cell>
          <cell r="I251">
            <v>20000</v>
          </cell>
          <cell r="J251">
            <v>7062</v>
          </cell>
          <cell r="K251">
            <v>211</v>
          </cell>
        </row>
        <row r="252">
          <cell r="B252" t="str">
            <v>소 계</v>
          </cell>
          <cell r="I252">
            <v>93627</v>
          </cell>
          <cell r="J252">
            <v>28187</v>
          </cell>
          <cell r="K252">
            <v>211</v>
          </cell>
          <cell r="L252">
            <v>122025</v>
          </cell>
        </row>
        <row r="254">
          <cell r="A254" t="str">
            <v>UAI59630</v>
          </cell>
          <cell r="B254" t="str">
            <v>7X16/SD</v>
          </cell>
          <cell r="C254" t="str">
            <v>(옥탑층,지붕층,철제도아)</v>
          </cell>
          <cell r="L254">
            <v>110627</v>
          </cell>
        </row>
        <row r="255">
          <cell r="A255" t="str">
            <v>MAG50061</v>
          </cell>
          <cell r="B255" t="str">
            <v>철제문틀(방청1회,납품도)</v>
          </cell>
          <cell r="C255" t="str">
            <v>100X45X1.6(EGI)</v>
          </cell>
          <cell r="D255" t="str">
            <v>m</v>
          </cell>
          <cell r="E255">
            <v>4.5599999999999996</v>
          </cell>
          <cell r="F255">
            <v>5850</v>
          </cell>
          <cell r="G255">
            <v>0</v>
          </cell>
          <cell r="H255">
            <v>0</v>
          </cell>
          <cell r="I255">
            <v>26676</v>
          </cell>
          <cell r="J255">
            <v>0</v>
          </cell>
          <cell r="K255">
            <v>0</v>
          </cell>
        </row>
        <row r="256">
          <cell r="A256" t="str">
            <v>MAG50066</v>
          </cell>
          <cell r="B256" t="str">
            <v>철제도아(방청1회,납품도)</v>
          </cell>
          <cell r="C256" t="str">
            <v>T=0.8,STL PL(피벗힌지포함,후레임제외)(EGI)</v>
          </cell>
          <cell r="D256" t="str">
            <v>m2</v>
          </cell>
          <cell r="E256">
            <v>1.0971</v>
          </cell>
          <cell r="F256">
            <v>28487</v>
          </cell>
          <cell r="G256">
            <v>0</v>
          </cell>
          <cell r="H256">
            <v>0</v>
          </cell>
          <cell r="I256">
            <v>31253</v>
          </cell>
          <cell r="J256">
            <v>0</v>
          </cell>
          <cell r="K256">
            <v>0</v>
          </cell>
        </row>
        <row r="257">
          <cell r="A257" t="str">
            <v>MAH70005</v>
          </cell>
          <cell r="B257" t="str">
            <v>도아로크(스텐)</v>
          </cell>
          <cell r="C257" t="str">
            <v>침실용</v>
          </cell>
          <cell r="D257" t="str">
            <v>조</v>
          </cell>
          <cell r="E257">
            <v>1</v>
          </cell>
          <cell r="F257">
            <v>4300</v>
          </cell>
          <cell r="G257">
            <v>0</v>
          </cell>
          <cell r="H257">
            <v>0</v>
          </cell>
          <cell r="I257">
            <v>4300</v>
          </cell>
          <cell r="J257">
            <v>0</v>
          </cell>
          <cell r="K257">
            <v>0</v>
          </cell>
        </row>
        <row r="258">
          <cell r="A258" t="str">
            <v>UAI50001</v>
          </cell>
          <cell r="B258" t="str">
            <v>철제여닫이문설치</v>
          </cell>
          <cell r="C258" t="str">
            <v>(외여닫이)</v>
          </cell>
          <cell r="D258" t="str">
            <v>개소</v>
          </cell>
          <cell r="E258">
            <v>1</v>
          </cell>
          <cell r="F258">
            <v>0</v>
          </cell>
          <cell r="G258">
            <v>21125</v>
          </cell>
          <cell r="H258">
            <v>0</v>
          </cell>
          <cell r="I258">
            <v>0</v>
          </cell>
          <cell r="J258">
            <v>21125</v>
          </cell>
          <cell r="K258">
            <v>0</v>
          </cell>
        </row>
        <row r="259">
          <cell r="A259" t="str">
            <v>UAI70018</v>
          </cell>
          <cell r="B259" t="str">
            <v>도아첵크달기</v>
          </cell>
          <cell r="C259" t="str">
            <v>(3호)</v>
          </cell>
          <cell r="D259" t="str">
            <v>개소</v>
          </cell>
          <cell r="E259">
            <v>1</v>
          </cell>
          <cell r="F259">
            <v>20000</v>
          </cell>
          <cell r="G259">
            <v>7062</v>
          </cell>
          <cell r="H259">
            <v>211</v>
          </cell>
          <cell r="I259">
            <v>20000</v>
          </cell>
          <cell r="J259">
            <v>7062</v>
          </cell>
          <cell r="K259">
            <v>211</v>
          </cell>
        </row>
        <row r="260">
          <cell r="B260" t="str">
            <v>소 계</v>
          </cell>
          <cell r="I260">
            <v>82229</v>
          </cell>
          <cell r="J260">
            <v>28187</v>
          </cell>
          <cell r="K260">
            <v>211</v>
          </cell>
          <cell r="L260">
            <v>110627</v>
          </cell>
        </row>
        <row r="262">
          <cell r="A262" t="str">
            <v>UAI59631</v>
          </cell>
          <cell r="B262" t="str">
            <v>7X20/SD</v>
          </cell>
          <cell r="C262" t="str">
            <v>(옥탑층,지붕층,철제도아)</v>
          </cell>
          <cell r="L262">
            <v>123169</v>
          </cell>
        </row>
        <row r="263">
          <cell r="A263" t="str">
            <v>MAG50061</v>
          </cell>
          <cell r="B263" t="str">
            <v>철제문틀(방청1회,납품도)</v>
          </cell>
          <cell r="C263" t="str">
            <v>100X45X1.6(EGI)</v>
          </cell>
          <cell r="D263" t="str">
            <v>m</v>
          </cell>
          <cell r="E263">
            <v>5.36</v>
          </cell>
          <cell r="F263">
            <v>5850</v>
          </cell>
          <cell r="G263">
            <v>0</v>
          </cell>
          <cell r="H263">
            <v>0</v>
          </cell>
          <cell r="I263">
            <v>31356</v>
          </cell>
          <cell r="J263">
            <v>0</v>
          </cell>
          <cell r="K263">
            <v>0</v>
          </cell>
        </row>
        <row r="264">
          <cell r="A264" t="str">
            <v>MAG50066</v>
          </cell>
          <cell r="B264" t="str">
            <v>철제도아(방청1회,납품도)</v>
          </cell>
          <cell r="C264" t="str">
            <v>T=0.8,STL PL(피벗힌지포함,후레임제외)(EGI)</v>
          </cell>
          <cell r="D264" t="str">
            <v>m2</v>
          </cell>
          <cell r="E264">
            <v>1.3731</v>
          </cell>
          <cell r="F264">
            <v>28487</v>
          </cell>
          <cell r="G264">
            <v>0</v>
          </cell>
          <cell r="H264">
            <v>0</v>
          </cell>
          <cell r="I264">
            <v>39115.4</v>
          </cell>
          <cell r="J264">
            <v>0</v>
          </cell>
          <cell r="K264">
            <v>0</v>
          </cell>
        </row>
        <row r="265">
          <cell r="A265" t="str">
            <v>MAH70005</v>
          </cell>
          <cell r="B265" t="str">
            <v>도아로크(스텐)</v>
          </cell>
          <cell r="C265" t="str">
            <v>침실용</v>
          </cell>
          <cell r="D265" t="str">
            <v>조</v>
          </cell>
          <cell r="E265">
            <v>1</v>
          </cell>
          <cell r="F265">
            <v>4300</v>
          </cell>
          <cell r="G265">
            <v>0</v>
          </cell>
          <cell r="H265">
            <v>0</v>
          </cell>
          <cell r="I265">
            <v>4300</v>
          </cell>
          <cell r="J265">
            <v>0</v>
          </cell>
          <cell r="K265">
            <v>0</v>
          </cell>
        </row>
        <row r="266">
          <cell r="A266" t="str">
            <v>UAI50001</v>
          </cell>
          <cell r="B266" t="str">
            <v>철제여닫이문설치</v>
          </cell>
          <cell r="C266" t="str">
            <v>(외여닫이)</v>
          </cell>
          <cell r="D266" t="str">
            <v>개소</v>
          </cell>
          <cell r="E266">
            <v>1</v>
          </cell>
          <cell r="F266">
            <v>0</v>
          </cell>
          <cell r="G266">
            <v>21125</v>
          </cell>
          <cell r="H266">
            <v>0</v>
          </cell>
          <cell r="I266">
            <v>0</v>
          </cell>
          <cell r="J266">
            <v>21125</v>
          </cell>
          <cell r="K266">
            <v>0</v>
          </cell>
        </row>
        <row r="267">
          <cell r="A267" t="str">
            <v>UAI70018</v>
          </cell>
          <cell r="B267" t="str">
            <v>도아첵크달기</v>
          </cell>
          <cell r="C267" t="str">
            <v>(3호)</v>
          </cell>
          <cell r="D267" t="str">
            <v>개소</v>
          </cell>
          <cell r="E267">
            <v>1</v>
          </cell>
          <cell r="F267">
            <v>20000</v>
          </cell>
          <cell r="G267">
            <v>7062</v>
          </cell>
          <cell r="H267">
            <v>211</v>
          </cell>
          <cell r="I267">
            <v>20000</v>
          </cell>
          <cell r="J267">
            <v>7062</v>
          </cell>
          <cell r="K267">
            <v>211</v>
          </cell>
        </row>
        <row r="268">
          <cell r="B268" t="str">
            <v>소 계</v>
          </cell>
          <cell r="I268">
            <v>94771</v>
          </cell>
          <cell r="J268">
            <v>28187</v>
          </cell>
          <cell r="K268">
            <v>211</v>
          </cell>
          <cell r="L268">
            <v>123169</v>
          </cell>
        </row>
        <row r="270">
          <cell r="A270" t="str">
            <v>UAI59632</v>
          </cell>
          <cell r="B270" t="str">
            <v>10X20/SD</v>
          </cell>
          <cell r="C270" t="str">
            <v>(옥탑층,EPS실,밑틀유,철제도아)</v>
          </cell>
          <cell r="L270">
            <v>116413</v>
          </cell>
        </row>
        <row r="271">
          <cell r="A271" t="str">
            <v>MAG50061</v>
          </cell>
          <cell r="B271" t="str">
            <v>철제문틀(방청1회,납품도)</v>
          </cell>
          <cell r="C271" t="str">
            <v>100X45X1.6(EGI)</v>
          </cell>
          <cell r="D271" t="str">
            <v>m</v>
          </cell>
          <cell r="E271">
            <v>5.96</v>
          </cell>
          <cell r="F271">
            <v>5850</v>
          </cell>
          <cell r="G271">
            <v>0</v>
          </cell>
          <cell r="H271">
            <v>0</v>
          </cell>
          <cell r="I271">
            <v>34866</v>
          </cell>
          <cell r="J271">
            <v>0</v>
          </cell>
          <cell r="K271">
            <v>0</v>
          </cell>
        </row>
        <row r="272">
          <cell r="A272" t="str">
            <v>MAG50066</v>
          </cell>
          <cell r="B272" t="str">
            <v>철제도아(방청1회,납품도)</v>
          </cell>
          <cell r="C272" t="str">
            <v>T=0.8,STL PL(피벗힌지포함,후레임제외)(EGI)</v>
          </cell>
          <cell r="D272" t="str">
            <v>m2</v>
          </cell>
          <cell r="E272">
            <v>1.9701</v>
          </cell>
          <cell r="F272">
            <v>28487</v>
          </cell>
          <cell r="G272">
            <v>0</v>
          </cell>
          <cell r="H272">
            <v>0</v>
          </cell>
          <cell r="I272">
            <v>56122.2</v>
          </cell>
          <cell r="J272">
            <v>0</v>
          </cell>
          <cell r="K272">
            <v>0</v>
          </cell>
        </row>
        <row r="273">
          <cell r="A273" t="str">
            <v>MAH70005</v>
          </cell>
          <cell r="B273" t="str">
            <v>도아로크(스텐)</v>
          </cell>
          <cell r="C273" t="str">
            <v>침실용</v>
          </cell>
          <cell r="D273" t="str">
            <v>조</v>
          </cell>
          <cell r="E273">
            <v>1</v>
          </cell>
          <cell r="F273">
            <v>4300</v>
          </cell>
          <cell r="G273">
            <v>0</v>
          </cell>
          <cell r="H273">
            <v>0</v>
          </cell>
          <cell r="I273">
            <v>4300</v>
          </cell>
          <cell r="J273">
            <v>0</v>
          </cell>
          <cell r="K273">
            <v>0</v>
          </cell>
        </row>
        <row r="274">
          <cell r="A274" t="str">
            <v>UAI50001</v>
          </cell>
          <cell r="B274" t="str">
            <v>철제여닫이문설치</v>
          </cell>
          <cell r="C274" t="str">
            <v>(외여닫이)</v>
          </cell>
          <cell r="D274" t="str">
            <v>개소</v>
          </cell>
          <cell r="E274">
            <v>1</v>
          </cell>
          <cell r="F274">
            <v>0</v>
          </cell>
          <cell r="G274">
            <v>21125</v>
          </cell>
          <cell r="H274">
            <v>0</v>
          </cell>
          <cell r="I274">
            <v>0</v>
          </cell>
          <cell r="J274">
            <v>21125</v>
          </cell>
          <cell r="K274">
            <v>0</v>
          </cell>
        </row>
        <row r="275">
          <cell r="B275" t="str">
            <v>소 계</v>
          </cell>
          <cell r="I275">
            <v>95288</v>
          </cell>
          <cell r="J275">
            <v>21125</v>
          </cell>
          <cell r="K275">
            <v>0</v>
          </cell>
          <cell r="L275">
            <v>116413</v>
          </cell>
        </row>
        <row r="277">
          <cell r="A277" t="str">
            <v>UAI59633</v>
          </cell>
          <cell r="B277" t="str">
            <v>7X18/SD</v>
          </cell>
          <cell r="C277" t="str">
            <v>(옥탑층,EPS실,밑틀유,철제도아)</v>
          </cell>
          <cell r="L277">
            <v>89625</v>
          </cell>
        </row>
        <row r="278">
          <cell r="A278" t="str">
            <v>MAG50061</v>
          </cell>
          <cell r="B278" t="str">
            <v>철제문틀(방청1회,납품도)</v>
          </cell>
          <cell r="C278" t="str">
            <v>100X45X1.6(EGI)</v>
          </cell>
          <cell r="D278" t="str">
            <v>m</v>
          </cell>
          <cell r="E278">
            <v>4.96</v>
          </cell>
          <cell r="F278">
            <v>5850</v>
          </cell>
          <cell r="G278">
            <v>0</v>
          </cell>
          <cell r="H278">
            <v>0</v>
          </cell>
          <cell r="I278">
            <v>29016</v>
          </cell>
          <cell r="J278">
            <v>0</v>
          </cell>
          <cell r="K278">
            <v>0</v>
          </cell>
        </row>
        <row r="279">
          <cell r="A279" t="str">
            <v>MAG50066</v>
          </cell>
          <cell r="B279" t="str">
            <v>철제도아(방청1회,납품도)</v>
          </cell>
          <cell r="C279" t="str">
            <v>T=0.8,STL PL(피벗힌지포함,후레임제외)(EGI)</v>
          </cell>
          <cell r="D279" t="str">
            <v>m2</v>
          </cell>
          <cell r="E279">
            <v>1.2351000000000001</v>
          </cell>
          <cell r="F279">
            <v>28487</v>
          </cell>
          <cell r="G279">
            <v>0</v>
          </cell>
          <cell r="H279">
            <v>0</v>
          </cell>
          <cell r="I279">
            <v>35184.199999999997</v>
          </cell>
          <cell r="J279">
            <v>0</v>
          </cell>
          <cell r="K279">
            <v>0</v>
          </cell>
        </row>
        <row r="280">
          <cell r="A280" t="str">
            <v>MAH70005</v>
          </cell>
          <cell r="B280" t="str">
            <v>도아로크(스텐)</v>
          </cell>
          <cell r="C280" t="str">
            <v>침실용</v>
          </cell>
          <cell r="D280" t="str">
            <v>조</v>
          </cell>
          <cell r="E280">
            <v>1</v>
          </cell>
          <cell r="F280">
            <v>4300</v>
          </cell>
          <cell r="G280">
            <v>0</v>
          </cell>
          <cell r="H280">
            <v>0</v>
          </cell>
          <cell r="I280">
            <v>4300</v>
          </cell>
          <cell r="J280">
            <v>0</v>
          </cell>
          <cell r="K280">
            <v>0</v>
          </cell>
        </row>
        <row r="281">
          <cell r="A281" t="str">
            <v>UAI50001</v>
          </cell>
          <cell r="B281" t="str">
            <v>철제여닫이문설치</v>
          </cell>
          <cell r="C281" t="str">
            <v>(외여닫이)</v>
          </cell>
          <cell r="D281" t="str">
            <v>개소</v>
          </cell>
          <cell r="E281">
            <v>1</v>
          </cell>
          <cell r="F281">
            <v>0</v>
          </cell>
          <cell r="G281">
            <v>21125</v>
          </cell>
          <cell r="H281">
            <v>0</v>
          </cell>
          <cell r="I281">
            <v>0</v>
          </cell>
          <cell r="J281">
            <v>21125</v>
          </cell>
          <cell r="K281">
            <v>0</v>
          </cell>
        </row>
        <row r="282">
          <cell r="B282" t="str">
            <v>소 계</v>
          </cell>
          <cell r="I282">
            <v>68500</v>
          </cell>
          <cell r="J282">
            <v>21125</v>
          </cell>
          <cell r="K282">
            <v>0</v>
          </cell>
          <cell r="L282">
            <v>89625</v>
          </cell>
        </row>
        <row r="284">
          <cell r="A284" t="str">
            <v>UAI59634</v>
          </cell>
          <cell r="B284" t="str">
            <v>7X15/SD</v>
          </cell>
          <cell r="C284" t="str">
            <v>(옥탑층,EPS실,밑틀유,철제도아)</v>
          </cell>
          <cell r="L284">
            <v>80218</v>
          </cell>
        </row>
        <row r="285">
          <cell r="A285" t="str">
            <v>MAG50061</v>
          </cell>
          <cell r="B285" t="str">
            <v>철제문틀(방청1회,납품도)</v>
          </cell>
          <cell r="C285" t="str">
            <v>100X45X1.6(EGI)</v>
          </cell>
          <cell r="D285" t="str">
            <v>m</v>
          </cell>
          <cell r="E285">
            <v>4.3600000000000003</v>
          </cell>
          <cell r="F285">
            <v>5850</v>
          </cell>
          <cell r="G285">
            <v>0</v>
          </cell>
          <cell r="H285">
            <v>0</v>
          </cell>
          <cell r="I285">
            <v>25506</v>
          </cell>
          <cell r="J285">
            <v>0</v>
          </cell>
          <cell r="K285">
            <v>0</v>
          </cell>
        </row>
        <row r="286">
          <cell r="A286" t="str">
            <v>MAG50066</v>
          </cell>
          <cell r="B286" t="str">
            <v>철제도아(방청1회,납품도)</v>
          </cell>
          <cell r="C286" t="str">
            <v>T=0.8,STL PL(피벗힌지포함,후레임제외)(EGI)</v>
          </cell>
          <cell r="D286" t="str">
            <v>m2</v>
          </cell>
          <cell r="E286">
            <v>1.0281</v>
          </cell>
          <cell r="F286">
            <v>28487</v>
          </cell>
          <cell r="G286">
            <v>0</v>
          </cell>
          <cell r="H286">
            <v>0</v>
          </cell>
          <cell r="I286">
            <v>29287.4</v>
          </cell>
          <cell r="J286">
            <v>0</v>
          </cell>
          <cell r="K286">
            <v>0</v>
          </cell>
        </row>
        <row r="287">
          <cell r="A287" t="str">
            <v>MAH70005</v>
          </cell>
          <cell r="B287" t="str">
            <v>도아로크(스텐)</v>
          </cell>
          <cell r="C287" t="str">
            <v>침실용</v>
          </cell>
          <cell r="D287" t="str">
            <v>조</v>
          </cell>
          <cell r="E287">
            <v>1</v>
          </cell>
          <cell r="F287">
            <v>4300</v>
          </cell>
          <cell r="G287">
            <v>0</v>
          </cell>
          <cell r="H287">
            <v>0</v>
          </cell>
          <cell r="I287">
            <v>4300</v>
          </cell>
          <cell r="J287">
            <v>0</v>
          </cell>
          <cell r="K287">
            <v>0</v>
          </cell>
        </row>
        <row r="288">
          <cell r="A288" t="str">
            <v>UAI50001</v>
          </cell>
          <cell r="B288" t="str">
            <v>철제여닫이문설치</v>
          </cell>
          <cell r="C288" t="str">
            <v>(외여닫이)</v>
          </cell>
          <cell r="D288" t="str">
            <v>개소</v>
          </cell>
          <cell r="E288">
            <v>1</v>
          </cell>
          <cell r="F288">
            <v>0</v>
          </cell>
          <cell r="G288">
            <v>21125</v>
          </cell>
          <cell r="H288">
            <v>0</v>
          </cell>
          <cell r="I288">
            <v>0</v>
          </cell>
          <cell r="J288">
            <v>21125</v>
          </cell>
          <cell r="K288">
            <v>0</v>
          </cell>
        </row>
        <row r="289">
          <cell r="B289" t="str">
            <v>소 계</v>
          </cell>
          <cell r="I289">
            <v>59093</v>
          </cell>
          <cell r="J289">
            <v>21125</v>
          </cell>
          <cell r="K289">
            <v>0</v>
          </cell>
          <cell r="L289">
            <v>80218</v>
          </cell>
        </row>
        <row r="291">
          <cell r="A291" t="str">
            <v>UAI59635</v>
          </cell>
          <cell r="B291" t="str">
            <v>7X12/SD</v>
          </cell>
          <cell r="C291" t="str">
            <v>(옥탑층,EPS실,밑틀유,철제도아)</v>
          </cell>
          <cell r="L291">
            <v>70811</v>
          </cell>
        </row>
        <row r="292">
          <cell r="A292" t="str">
            <v>MAG50061</v>
          </cell>
          <cell r="B292" t="str">
            <v>철제문틀(방청1회,납품도)</v>
          </cell>
          <cell r="C292" t="str">
            <v>100X45X1.6(EGI)</v>
          </cell>
          <cell r="D292" t="str">
            <v>m</v>
          </cell>
          <cell r="E292">
            <v>3.76</v>
          </cell>
          <cell r="F292">
            <v>5850</v>
          </cell>
          <cell r="G292">
            <v>0</v>
          </cell>
          <cell r="H292">
            <v>0</v>
          </cell>
          <cell r="I292">
            <v>21996</v>
          </cell>
          <cell r="J292">
            <v>0</v>
          </cell>
          <cell r="K292">
            <v>0</v>
          </cell>
        </row>
        <row r="293">
          <cell r="A293" t="str">
            <v>MAG50066</v>
          </cell>
          <cell r="B293" t="str">
            <v>철제도아(방청1회,납품도)</v>
          </cell>
          <cell r="C293" t="str">
            <v>T=0.8,STL PL(피벗힌지포함,후레임제외)(EGI)</v>
          </cell>
          <cell r="D293" t="str">
            <v>m2</v>
          </cell>
          <cell r="E293">
            <v>0.82110000000000005</v>
          </cell>
          <cell r="F293">
            <v>28487</v>
          </cell>
          <cell r="G293">
            <v>0</v>
          </cell>
          <cell r="H293">
            <v>0</v>
          </cell>
          <cell r="I293">
            <v>23390.6</v>
          </cell>
          <cell r="J293">
            <v>0</v>
          </cell>
          <cell r="K293">
            <v>0</v>
          </cell>
        </row>
        <row r="294">
          <cell r="A294" t="str">
            <v>MAH70005</v>
          </cell>
          <cell r="B294" t="str">
            <v>도아로크(스텐)</v>
          </cell>
          <cell r="C294" t="str">
            <v>침실용</v>
          </cell>
          <cell r="D294" t="str">
            <v>조</v>
          </cell>
          <cell r="E294">
            <v>1</v>
          </cell>
          <cell r="F294">
            <v>4300</v>
          </cell>
          <cell r="G294">
            <v>0</v>
          </cell>
          <cell r="H294">
            <v>0</v>
          </cell>
          <cell r="I294">
            <v>4300</v>
          </cell>
          <cell r="J294">
            <v>0</v>
          </cell>
          <cell r="K294">
            <v>0</v>
          </cell>
        </row>
        <row r="295">
          <cell r="A295" t="str">
            <v>UAI50001</v>
          </cell>
          <cell r="B295" t="str">
            <v>철제여닫이문설치</v>
          </cell>
          <cell r="C295" t="str">
            <v>(외여닫이)</v>
          </cell>
          <cell r="D295" t="str">
            <v>개소</v>
          </cell>
          <cell r="E295">
            <v>1</v>
          </cell>
          <cell r="F295">
            <v>0</v>
          </cell>
          <cell r="G295">
            <v>21125</v>
          </cell>
          <cell r="H295">
            <v>0</v>
          </cell>
          <cell r="I295">
            <v>0</v>
          </cell>
          <cell r="J295">
            <v>21125</v>
          </cell>
          <cell r="K295">
            <v>0</v>
          </cell>
        </row>
        <row r="296">
          <cell r="B296" t="str">
            <v>소 계</v>
          </cell>
          <cell r="I296">
            <v>49686</v>
          </cell>
          <cell r="J296">
            <v>21125</v>
          </cell>
          <cell r="K296">
            <v>0</v>
          </cell>
          <cell r="L296">
            <v>70811</v>
          </cell>
        </row>
        <row r="298">
          <cell r="A298" t="str">
            <v>UAI59636</v>
          </cell>
          <cell r="B298" t="str">
            <v>9X7/SD</v>
          </cell>
          <cell r="C298" t="str">
            <v>(PD점검구,지붕층,밑틀유,철제도아)</v>
          </cell>
          <cell r="L298">
            <v>61404</v>
          </cell>
        </row>
        <row r="299">
          <cell r="A299" t="str">
            <v>MAG50061</v>
          </cell>
          <cell r="B299" t="str">
            <v>철제문틀(방청1회,납품도)</v>
          </cell>
          <cell r="C299" t="str">
            <v>100X45X1.6(EGI)</v>
          </cell>
          <cell r="D299" t="str">
            <v>m</v>
          </cell>
          <cell r="E299">
            <v>3.16</v>
          </cell>
          <cell r="F299">
            <v>5850</v>
          </cell>
          <cell r="G299">
            <v>0</v>
          </cell>
          <cell r="H299">
            <v>0</v>
          </cell>
          <cell r="I299">
            <v>18486</v>
          </cell>
          <cell r="J299">
            <v>0</v>
          </cell>
          <cell r="K299">
            <v>0</v>
          </cell>
        </row>
        <row r="300">
          <cell r="A300" t="str">
            <v>MAG50066</v>
          </cell>
          <cell r="B300" t="str">
            <v>철제도아(방청1회,납품도)</v>
          </cell>
          <cell r="C300" t="str">
            <v>T=0.8,STL PL(피벗힌지포함,후레임제외)(EGI)</v>
          </cell>
          <cell r="D300" t="str">
            <v>m2</v>
          </cell>
          <cell r="E300">
            <v>0.61409999999999998</v>
          </cell>
          <cell r="F300">
            <v>28487</v>
          </cell>
          <cell r="G300">
            <v>0</v>
          </cell>
          <cell r="H300">
            <v>0</v>
          </cell>
          <cell r="I300">
            <v>17493.8</v>
          </cell>
          <cell r="J300">
            <v>0</v>
          </cell>
          <cell r="K300">
            <v>0</v>
          </cell>
        </row>
        <row r="301">
          <cell r="A301" t="str">
            <v>MAH70005</v>
          </cell>
          <cell r="B301" t="str">
            <v>도아로크(스텐)</v>
          </cell>
          <cell r="C301" t="str">
            <v>침실용</v>
          </cell>
          <cell r="D301" t="str">
            <v>조</v>
          </cell>
          <cell r="E301">
            <v>1</v>
          </cell>
          <cell r="F301">
            <v>4300</v>
          </cell>
          <cell r="G301">
            <v>0</v>
          </cell>
          <cell r="H301">
            <v>0</v>
          </cell>
          <cell r="I301">
            <v>4300</v>
          </cell>
          <cell r="J301">
            <v>0</v>
          </cell>
          <cell r="K301">
            <v>0</v>
          </cell>
        </row>
        <row r="302">
          <cell r="A302" t="str">
            <v>UAI50001</v>
          </cell>
          <cell r="B302" t="str">
            <v>철제여닫이문설치</v>
          </cell>
          <cell r="C302" t="str">
            <v>(외여닫이)</v>
          </cell>
          <cell r="D302" t="str">
            <v>개소</v>
          </cell>
          <cell r="E302">
            <v>1</v>
          </cell>
          <cell r="F302">
            <v>0</v>
          </cell>
          <cell r="G302">
            <v>21125</v>
          </cell>
          <cell r="H302">
            <v>0</v>
          </cell>
          <cell r="I302">
            <v>0</v>
          </cell>
          <cell r="J302">
            <v>21125</v>
          </cell>
          <cell r="K302">
            <v>0</v>
          </cell>
        </row>
        <row r="303">
          <cell r="B303" t="str">
            <v>소 계</v>
          </cell>
          <cell r="I303">
            <v>40279</v>
          </cell>
          <cell r="J303">
            <v>21125</v>
          </cell>
          <cell r="K303">
            <v>0</v>
          </cell>
          <cell r="L303">
            <v>61404</v>
          </cell>
        </row>
        <row r="305">
          <cell r="A305" t="str">
            <v>UAI59637</v>
          </cell>
          <cell r="B305" t="str">
            <v>7X9/SD</v>
          </cell>
          <cell r="C305" t="str">
            <v>(PD점검구,지붕층,철제도아)</v>
          </cell>
          <cell r="L305">
            <v>61404</v>
          </cell>
        </row>
        <row r="306">
          <cell r="A306" t="str">
            <v>MAG50061</v>
          </cell>
          <cell r="B306" t="str">
            <v>철제문틀(방청1회,납품도)</v>
          </cell>
          <cell r="C306" t="str">
            <v>100X45X1.6(EGI)</v>
          </cell>
          <cell r="D306" t="str">
            <v>m</v>
          </cell>
          <cell r="E306">
            <v>3.16</v>
          </cell>
          <cell r="F306">
            <v>5850</v>
          </cell>
          <cell r="G306">
            <v>0</v>
          </cell>
          <cell r="H306">
            <v>0</v>
          </cell>
          <cell r="I306">
            <v>18486</v>
          </cell>
          <cell r="J306">
            <v>0</v>
          </cell>
          <cell r="K306">
            <v>0</v>
          </cell>
        </row>
        <row r="307">
          <cell r="A307" t="str">
            <v>MAG50066</v>
          </cell>
          <cell r="B307" t="str">
            <v>철제도아(방청1회,납품도)</v>
          </cell>
          <cell r="C307" t="str">
            <v>T=0.8,STL PL(피벗힌지포함,후레임제외)(EGI)</v>
          </cell>
          <cell r="D307" t="str">
            <v>m2</v>
          </cell>
          <cell r="E307">
            <v>0.61409999999999998</v>
          </cell>
          <cell r="F307">
            <v>28487</v>
          </cell>
          <cell r="G307">
            <v>0</v>
          </cell>
          <cell r="H307">
            <v>0</v>
          </cell>
          <cell r="I307">
            <v>17493.8</v>
          </cell>
          <cell r="J307">
            <v>0</v>
          </cell>
          <cell r="K307">
            <v>0</v>
          </cell>
        </row>
        <row r="308">
          <cell r="A308" t="str">
            <v>MAH70005</v>
          </cell>
          <cell r="B308" t="str">
            <v>도아로크(스텐)</v>
          </cell>
          <cell r="C308" t="str">
            <v>침실용</v>
          </cell>
          <cell r="D308" t="str">
            <v>조</v>
          </cell>
          <cell r="E308">
            <v>1</v>
          </cell>
          <cell r="F308">
            <v>4300</v>
          </cell>
          <cell r="G308">
            <v>0</v>
          </cell>
          <cell r="H308">
            <v>0</v>
          </cell>
          <cell r="I308">
            <v>4300</v>
          </cell>
          <cell r="J308">
            <v>0</v>
          </cell>
          <cell r="K308">
            <v>0</v>
          </cell>
        </row>
        <row r="309">
          <cell r="A309" t="str">
            <v>UAI50001</v>
          </cell>
          <cell r="B309" t="str">
            <v>철제여닫이문설치</v>
          </cell>
          <cell r="C309" t="str">
            <v>(외여닫이)</v>
          </cell>
          <cell r="D309" t="str">
            <v>개소</v>
          </cell>
          <cell r="E309">
            <v>1</v>
          </cell>
          <cell r="F309">
            <v>0</v>
          </cell>
          <cell r="G309">
            <v>21125</v>
          </cell>
          <cell r="H309">
            <v>0</v>
          </cell>
          <cell r="I309">
            <v>0</v>
          </cell>
          <cell r="J309">
            <v>21125</v>
          </cell>
          <cell r="K309">
            <v>0</v>
          </cell>
        </row>
        <row r="310">
          <cell r="B310" t="str">
            <v>소 계</v>
          </cell>
          <cell r="I310">
            <v>40279</v>
          </cell>
          <cell r="J310">
            <v>21125</v>
          </cell>
          <cell r="K310">
            <v>0</v>
          </cell>
          <cell r="L310">
            <v>61404</v>
          </cell>
        </row>
        <row r="312">
          <cell r="A312" t="str">
            <v>UAI59638</v>
          </cell>
          <cell r="B312" t="str">
            <v>7X9/SD</v>
          </cell>
          <cell r="C312" t="str">
            <v>(PD점검구,지붕층,철제도아)</v>
          </cell>
          <cell r="L312">
            <v>61404</v>
          </cell>
        </row>
        <row r="313">
          <cell r="A313" t="str">
            <v>MAG50061</v>
          </cell>
          <cell r="B313" t="str">
            <v>철제문틀(방청1회,납품도)</v>
          </cell>
          <cell r="C313" t="str">
            <v>100X45X1.6(EGI)</v>
          </cell>
          <cell r="D313" t="str">
            <v>m</v>
          </cell>
          <cell r="E313">
            <v>3.16</v>
          </cell>
          <cell r="F313">
            <v>5850</v>
          </cell>
          <cell r="G313">
            <v>0</v>
          </cell>
          <cell r="H313">
            <v>0</v>
          </cell>
          <cell r="I313">
            <v>18486</v>
          </cell>
          <cell r="J313">
            <v>0</v>
          </cell>
          <cell r="K313">
            <v>0</v>
          </cell>
        </row>
        <row r="314">
          <cell r="A314" t="str">
            <v>MAG50066</v>
          </cell>
          <cell r="B314" t="str">
            <v>철제도아(방청1회,납품도)</v>
          </cell>
          <cell r="C314" t="str">
            <v>T=0.8,STL PL(피벗힌지포함,후레임제외)(EGI)</v>
          </cell>
          <cell r="D314" t="str">
            <v>m2</v>
          </cell>
          <cell r="E314">
            <v>0.61409999999999998</v>
          </cell>
          <cell r="F314">
            <v>28487</v>
          </cell>
          <cell r="G314">
            <v>0</v>
          </cell>
          <cell r="H314">
            <v>0</v>
          </cell>
          <cell r="I314">
            <v>17493.8</v>
          </cell>
          <cell r="J314">
            <v>0</v>
          </cell>
          <cell r="K314">
            <v>0</v>
          </cell>
        </row>
        <row r="315">
          <cell r="A315" t="str">
            <v>MAH70005</v>
          </cell>
          <cell r="B315" t="str">
            <v>도아로크(스텐)</v>
          </cell>
          <cell r="C315" t="str">
            <v>침실용</v>
          </cell>
          <cell r="D315" t="str">
            <v>조</v>
          </cell>
          <cell r="E315">
            <v>1</v>
          </cell>
          <cell r="F315">
            <v>4300</v>
          </cell>
          <cell r="G315">
            <v>0</v>
          </cell>
          <cell r="H315">
            <v>0</v>
          </cell>
          <cell r="I315">
            <v>4300</v>
          </cell>
          <cell r="J315">
            <v>0</v>
          </cell>
          <cell r="K315">
            <v>0</v>
          </cell>
        </row>
        <row r="316">
          <cell r="A316" t="str">
            <v>UAI50001</v>
          </cell>
          <cell r="B316" t="str">
            <v>철제여닫이문설치</v>
          </cell>
          <cell r="C316" t="str">
            <v>(외여닫이)</v>
          </cell>
          <cell r="D316" t="str">
            <v>개소</v>
          </cell>
          <cell r="E316">
            <v>1</v>
          </cell>
          <cell r="F316">
            <v>0</v>
          </cell>
          <cell r="G316">
            <v>21125</v>
          </cell>
          <cell r="H316">
            <v>0</v>
          </cell>
          <cell r="I316">
            <v>0</v>
          </cell>
          <cell r="J316">
            <v>21125</v>
          </cell>
          <cell r="K316">
            <v>0</v>
          </cell>
        </row>
        <row r="317">
          <cell r="B317" t="str">
            <v>소 계</v>
          </cell>
          <cell r="I317">
            <v>40279</v>
          </cell>
          <cell r="J317">
            <v>21125</v>
          </cell>
          <cell r="K317">
            <v>0</v>
          </cell>
          <cell r="L317">
            <v>61404</v>
          </cell>
        </row>
        <row r="319">
          <cell r="A319" t="str">
            <v>UAI59651</v>
          </cell>
          <cell r="B319" t="str">
            <v>26X23.5/SD(방화용도어클로우저)</v>
          </cell>
          <cell r="C319" t="str">
            <v>(계단실,밑틀없음,철제도아)</v>
          </cell>
          <cell r="L319">
            <v>340656</v>
          </cell>
        </row>
        <row r="320">
          <cell r="A320" t="str">
            <v>MAG50061</v>
          </cell>
          <cell r="B320" t="str">
            <v>철제문틀(방청1회,납품도)</v>
          </cell>
          <cell r="C320" t="str">
            <v>100X45X1.6(EGI)</v>
          </cell>
          <cell r="D320" t="str">
            <v>m</v>
          </cell>
          <cell r="E320">
            <v>7.25</v>
          </cell>
          <cell r="F320">
            <v>5850</v>
          </cell>
          <cell r="G320">
            <v>0</v>
          </cell>
          <cell r="H320">
            <v>0</v>
          </cell>
          <cell r="I320">
            <v>42412.5</v>
          </cell>
          <cell r="J320">
            <v>0</v>
          </cell>
          <cell r="K320">
            <v>0</v>
          </cell>
        </row>
        <row r="321">
          <cell r="A321" t="str">
            <v>MAG50066</v>
          </cell>
          <cell r="B321" t="str">
            <v>철제도아(방청1회,납품도)</v>
          </cell>
          <cell r="C321" t="str">
            <v>T=0.8,STL PL(피벗힌지포함,후레임제외)(EGI)</v>
          </cell>
          <cell r="D321" t="str">
            <v>m2</v>
          </cell>
          <cell r="E321">
            <v>6.0347</v>
          </cell>
          <cell r="F321">
            <v>28487</v>
          </cell>
          <cell r="G321">
            <v>0</v>
          </cell>
          <cell r="H321">
            <v>0</v>
          </cell>
          <cell r="I321">
            <v>171910.39999999999</v>
          </cell>
          <cell r="J321">
            <v>0</v>
          </cell>
          <cell r="K321">
            <v>0</v>
          </cell>
        </row>
        <row r="322">
          <cell r="A322" t="str">
            <v>MAH70015</v>
          </cell>
          <cell r="B322" t="str">
            <v>도아로크(스텐)</v>
          </cell>
          <cell r="C322" t="str">
            <v>통로용(록없음)</v>
          </cell>
          <cell r="D322" t="str">
            <v>조</v>
          </cell>
          <cell r="E322">
            <v>1</v>
          </cell>
          <cell r="F322">
            <v>4100</v>
          </cell>
          <cell r="G322">
            <v>0</v>
          </cell>
          <cell r="H322">
            <v>0</v>
          </cell>
          <cell r="I322">
            <v>4100</v>
          </cell>
          <cell r="J322">
            <v>0</v>
          </cell>
          <cell r="K322">
            <v>0</v>
          </cell>
        </row>
        <row r="323">
          <cell r="A323" t="str">
            <v>UAI50002</v>
          </cell>
          <cell r="B323" t="str">
            <v>철제여닫이문설치</v>
          </cell>
          <cell r="C323" t="str">
            <v>(양여닫이)</v>
          </cell>
          <cell r="D323" t="str">
            <v>개소</v>
          </cell>
          <cell r="E323">
            <v>1</v>
          </cell>
          <cell r="F323">
            <v>0</v>
          </cell>
          <cell r="G323">
            <v>31688</v>
          </cell>
          <cell r="H323">
            <v>0</v>
          </cell>
          <cell r="I323">
            <v>0</v>
          </cell>
          <cell r="J323">
            <v>31688</v>
          </cell>
          <cell r="K323">
            <v>0</v>
          </cell>
        </row>
        <row r="324">
          <cell r="A324" t="str">
            <v>UAI70021</v>
          </cell>
          <cell r="B324" t="str">
            <v>도어체크달기</v>
          </cell>
          <cell r="C324" t="str">
            <v>(방화문용, 3호)</v>
          </cell>
          <cell r="D324" t="str">
            <v>개소</v>
          </cell>
          <cell r="E324">
            <v>2</v>
          </cell>
          <cell r="F324">
            <v>38000</v>
          </cell>
          <cell r="G324">
            <v>7062</v>
          </cell>
          <cell r="H324">
            <v>211</v>
          </cell>
          <cell r="I324">
            <v>76000</v>
          </cell>
          <cell r="J324">
            <v>14124</v>
          </cell>
          <cell r="K324">
            <v>422</v>
          </cell>
        </row>
        <row r="325">
          <cell r="B325" t="str">
            <v>소 계</v>
          </cell>
          <cell r="I325">
            <v>294422</v>
          </cell>
          <cell r="J325">
            <v>45812</v>
          </cell>
          <cell r="K325">
            <v>422</v>
          </cell>
          <cell r="L325">
            <v>340656</v>
          </cell>
        </row>
        <row r="327">
          <cell r="A327" t="str">
            <v>UAI59652</v>
          </cell>
          <cell r="B327" t="str">
            <v>26X24.5/SD(방화용도어클로우저)</v>
          </cell>
          <cell r="C327" t="str">
            <v>(계단실,밑틀없음,철제도아)</v>
          </cell>
          <cell r="L327">
            <v>349205</v>
          </cell>
        </row>
        <row r="328">
          <cell r="A328" t="str">
            <v>MAG50061</v>
          </cell>
          <cell r="B328" t="str">
            <v>철제문틀(방청1회,납품도)</v>
          </cell>
          <cell r="C328" t="str">
            <v>100X45X1.6(EGI)</v>
          </cell>
          <cell r="D328" t="str">
            <v>m</v>
          </cell>
          <cell r="E328">
            <v>7.45</v>
          </cell>
          <cell r="F328">
            <v>5850</v>
          </cell>
          <cell r="G328">
            <v>0</v>
          </cell>
          <cell r="H328">
            <v>0</v>
          </cell>
          <cell r="I328">
            <v>43582.5</v>
          </cell>
          <cell r="J328">
            <v>0</v>
          </cell>
          <cell r="K328">
            <v>0</v>
          </cell>
        </row>
        <row r="329">
          <cell r="A329" t="str">
            <v>MAG50066</v>
          </cell>
          <cell r="B329" t="str">
            <v>철제도아(방청1회,납품도)</v>
          </cell>
          <cell r="C329" t="str">
            <v>T=0.8,STL PL(피벗힌지포함,후레임제외)(EGI)</v>
          </cell>
          <cell r="D329" t="str">
            <v>m2</v>
          </cell>
          <cell r="E329">
            <v>6.2937000000000003</v>
          </cell>
          <cell r="F329">
            <v>28487</v>
          </cell>
          <cell r="G329">
            <v>0</v>
          </cell>
          <cell r="H329">
            <v>0</v>
          </cell>
          <cell r="I329">
            <v>179288.6</v>
          </cell>
          <cell r="J329">
            <v>0</v>
          </cell>
          <cell r="K329">
            <v>0</v>
          </cell>
        </row>
        <row r="330">
          <cell r="A330" t="str">
            <v>MAH70015</v>
          </cell>
          <cell r="B330" t="str">
            <v>도아로크(스텐)</v>
          </cell>
          <cell r="C330" t="str">
            <v>통로용(록없음)</v>
          </cell>
          <cell r="D330" t="str">
            <v>조</v>
          </cell>
          <cell r="E330">
            <v>1</v>
          </cell>
          <cell r="F330">
            <v>4100</v>
          </cell>
          <cell r="G330">
            <v>0</v>
          </cell>
          <cell r="H330">
            <v>0</v>
          </cell>
          <cell r="I330">
            <v>4100</v>
          </cell>
          <cell r="J330">
            <v>0</v>
          </cell>
          <cell r="K330">
            <v>0</v>
          </cell>
        </row>
        <row r="331">
          <cell r="A331" t="str">
            <v>UAI50002</v>
          </cell>
          <cell r="B331" t="str">
            <v>철제여닫이문설치</v>
          </cell>
          <cell r="C331" t="str">
            <v>(양여닫이)</v>
          </cell>
          <cell r="D331" t="str">
            <v>개소</v>
          </cell>
          <cell r="E331">
            <v>1</v>
          </cell>
          <cell r="F331">
            <v>0</v>
          </cell>
          <cell r="G331">
            <v>31688</v>
          </cell>
          <cell r="H331">
            <v>0</v>
          </cell>
          <cell r="I331">
            <v>0</v>
          </cell>
          <cell r="J331">
            <v>31688</v>
          </cell>
          <cell r="K331">
            <v>0</v>
          </cell>
        </row>
        <row r="332">
          <cell r="A332" t="str">
            <v>UAI70021</v>
          </cell>
          <cell r="B332" t="str">
            <v>도어체크달기</v>
          </cell>
          <cell r="C332" t="str">
            <v>(방화문용, 3호)</v>
          </cell>
          <cell r="D332" t="str">
            <v>개소</v>
          </cell>
          <cell r="E332">
            <v>2</v>
          </cell>
          <cell r="F332">
            <v>38000</v>
          </cell>
          <cell r="G332">
            <v>7062</v>
          </cell>
          <cell r="H332">
            <v>211</v>
          </cell>
          <cell r="I332">
            <v>76000</v>
          </cell>
          <cell r="J332">
            <v>14124</v>
          </cell>
          <cell r="K332">
            <v>422</v>
          </cell>
        </row>
        <row r="333">
          <cell r="B333" t="str">
            <v>소 계</v>
          </cell>
          <cell r="I333">
            <v>302971</v>
          </cell>
          <cell r="J333">
            <v>45812</v>
          </cell>
          <cell r="K333">
            <v>422</v>
          </cell>
          <cell r="L333">
            <v>349205</v>
          </cell>
        </row>
        <row r="335">
          <cell r="A335" t="str">
            <v>UAI59653</v>
          </cell>
          <cell r="B335" t="str">
            <v>31.5X23.5/SD(방화용도어클로우저)</v>
          </cell>
          <cell r="C335" t="str">
            <v>(계단실,밑틀없음,철제도아)</v>
          </cell>
          <cell r="L335">
            <v>380380</v>
          </cell>
        </row>
        <row r="336">
          <cell r="A336" t="str">
            <v>MAG50061</v>
          </cell>
          <cell r="B336" t="str">
            <v>철제문틀(방청1회,납품도)</v>
          </cell>
          <cell r="C336" t="str">
            <v>100X45X1.6(EGI)</v>
          </cell>
          <cell r="D336" t="str">
            <v>m</v>
          </cell>
          <cell r="E336">
            <v>7.8</v>
          </cell>
          <cell r="F336">
            <v>5850</v>
          </cell>
          <cell r="G336">
            <v>0</v>
          </cell>
          <cell r="H336">
            <v>0</v>
          </cell>
          <cell r="I336">
            <v>45630</v>
          </cell>
          <cell r="J336">
            <v>0</v>
          </cell>
          <cell r="K336">
            <v>0</v>
          </cell>
        </row>
        <row r="337">
          <cell r="A337" t="str">
            <v>MAG50066</v>
          </cell>
          <cell r="B337" t="str">
            <v>철제도아(방청1회,납품도)</v>
          </cell>
          <cell r="C337" t="str">
            <v>T=0.8,STL PL(피벗힌지포함,후레임제외)(EGI)</v>
          </cell>
          <cell r="D337" t="str">
            <v>m2</v>
          </cell>
          <cell r="E337">
            <v>7.3162000000000003</v>
          </cell>
          <cell r="F337">
            <v>28487</v>
          </cell>
          <cell r="G337">
            <v>0</v>
          </cell>
          <cell r="H337">
            <v>0</v>
          </cell>
          <cell r="I337">
            <v>208416.5</v>
          </cell>
          <cell r="J337">
            <v>0</v>
          </cell>
          <cell r="K337">
            <v>0</v>
          </cell>
        </row>
        <row r="338">
          <cell r="A338" t="str">
            <v>MAH70015</v>
          </cell>
          <cell r="B338" t="str">
            <v>도아로크(스텐)</v>
          </cell>
          <cell r="C338" t="str">
            <v>통로용(록없음)</v>
          </cell>
          <cell r="D338" t="str">
            <v>조</v>
          </cell>
          <cell r="E338">
            <v>1</v>
          </cell>
          <cell r="F338">
            <v>4100</v>
          </cell>
          <cell r="G338">
            <v>0</v>
          </cell>
          <cell r="H338">
            <v>0</v>
          </cell>
          <cell r="I338">
            <v>4100</v>
          </cell>
          <cell r="J338">
            <v>0</v>
          </cell>
          <cell r="K338">
            <v>0</v>
          </cell>
        </row>
        <row r="339">
          <cell r="A339" t="str">
            <v>UAI50002</v>
          </cell>
          <cell r="B339" t="str">
            <v>철제여닫이문설치</v>
          </cell>
          <cell r="C339" t="str">
            <v>(양여닫이)</v>
          </cell>
          <cell r="D339" t="str">
            <v>개소</v>
          </cell>
          <cell r="E339">
            <v>1</v>
          </cell>
          <cell r="F339">
            <v>0</v>
          </cell>
          <cell r="G339">
            <v>31688</v>
          </cell>
          <cell r="H339">
            <v>0</v>
          </cell>
          <cell r="I339">
            <v>0</v>
          </cell>
          <cell r="J339">
            <v>31688</v>
          </cell>
          <cell r="K339">
            <v>0</v>
          </cell>
        </row>
        <row r="340">
          <cell r="A340" t="str">
            <v>UAI70021</v>
          </cell>
          <cell r="B340" t="str">
            <v>도어체크달기</v>
          </cell>
          <cell r="C340" t="str">
            <v>(방화문용, 3호)</v>
          </cell>
          <cell r="D340" t="str">
            <v>개소</v>
          </cell>
          <cell r="E340">
            <v>2</v>
          </cell>
          <cell r="F340">
            <v>38000</v>
          </cell>
          <cell r="G340">
            <v>7062</v>
          </cell>
          <cell r="H340">
            <v>211</v>
          </cell>
          <cell r="I340">
            <v>76000</v>
          </cell>
          <cell r="J340">
            <v>14124</v>
          </cell>
          <cell r="K340">
            <v>422</v>
          </cell>
        </row>
        <row r="341">
          <cell r="B341" t="str">
            <v>소 계</v>
          </cell>
          <cell r="I341">
            <v>334146</v>
          </cell>
          <cell r="J341">
            <v>45812</v>
          </cell>
          <cell r="K341">
            <v>422</v>
          </cell>
          <cell r="L341">
            <v>380380</v>
          </cell>
        </row>
        <row r="343">
          <cell r="A343" t="str">
            <v>UAI59654</v>
          </cell>
          <cell r="B343" t="str">
            <v>31.5X24.5/SD(방화용도어클로우저)</v>
          </cell>
          <cell r="C343" t="str">
            <v>(계단실,밑틀없음,철제도아)</v>
          </cell>
          <cell r="L343">
            <v>390495</v>
          </cell>
        </row>
        <row r="344">
          <cell r="A344" t="str">
            <v>MAG50061</v>
          </cell>
          <cell r="B344" t="str">
            <v>철제문틀(방청1회,납품도)</v>
          </cell>
          <cell r="C344" t="str">
            <v>100X45X1.6(EGI)</v>
          </cell>
          <cell r="D344" t="str">
            <v>m</v>
          </cell>
          <cell r="E344">
            <v>8</v>
          </cell>
          <cell r="F344">
            <v>5850</v>
          </cell>
          <cell r="G344">
            <v>0</v>
          </cell>
          <cell r="H344">
            <v>0</v>
          </cell>
          <cell r="I344">
            <v>46800</v>
          </cell>
          <cell r="J344">
            <v>0</v>
          </cell>
          <cell r="K344">
            <v>0</v>
          </cell>
        </row>
        <row r="345">
          <cell r="A345" t="str">
            <v>MAG50066</v>
          </cell>
          <cell r="B345" t="str">
            <v>철제도아(방청1회,납품도)</v>
          </cell>
          <cell r="C345" t="str">
            <v>T=0.8,STL PL(피벗힌지포함,후레임제외)(EGI)</v>
          </cell>
          <cell r="D345" t="str">
            <v>m2</v>
          </cell>
          <cell r="E345">
            <v>7.6302000000000003</v>
          </cell>
          <cell r="F345">
            <v>28487</v>
          </cell>
          <cell r="G345">
            <v>0</v>
          </cell>
          <cell r="H345">
            <v>0</v>
          </cell>
          <cell r="I345">
            <v>217361.5</v>
          </cell>
          <cell r="J345">
            <v>0</v>
          </cell>
          <cell r="K345">
            <v>0</v>
          </cell>
        </row>
        <row r="346">
          <cell r="A346" t="str">
            <v>MAH70015</v>
          </cell>
          <cell r="B346" t="str">
            <v>도아로크(스텐)</v>
          </cell>
          <cell r="C346" t="str">
            <v>통로용(록없음)</v>
          </cell>
          <cell r="D346" t="str">
            <v>조</v>
          </cell>
          <cell r="E346">
            <v>1</v>
          </cell>
          <cell r="F346">
            <v>4100</v>
          </cell>
          <cell r="G346">
            <v>0</v>
          </cell>
          <cell r="H346">
            <v>0</v>
          </cell>
          <cell r="I346">
            <v>4100</v>
          </cell>
          <cell r="J346">
            <v>0</v>
          </cell>
          <cell r="K346">
            <v>0</v>
          </cell>
        </row>
        <row r="347">
          <cell r="A347" t="str">
            <v>UAI50002</v>
          </cell>
          <cell r="B347" t="str">
            <v>철제여닫이문설치</v>
          </cell>
          <cell r="C347" t="str">
            <v>(양여닫이)</v>
          </cell>
          <cell r="D347" t="str">
            <v>개소</v>
          </cell>
          <cell r="E347">
            <v>1</v>
          </cell>
          <cell r="F347">
            <v>0</v>
          </cell>
          <cell r="G347">
            <v>31688</v>
          </cell>
          <cell r="H347">
            <v>0</v>
          </cell>
          <cell r="I347">
            <v>0</v>
          </cell>
          <cell r="J347">
            <v>31688</v>
          </cell>
          <cell r="K347">
            <v>0</v>
          </cell>
        </row>
        <row r="348">
          <cell r="A348" t="str">
            <v>UAI70021</v>
          </cell>
          <cell r="B348" t="str">
            <v>도어체크달기</v>
          </cell>
          <cell r="C348" t="str">
            <v>(방화문용, 3호)</v>
          </cell>
          <cell r="D348" t="str">
            <v>개소</v>
          </cell>
          <cell r="E348">
            <v>2</v>
          </cell>
          <cell r="F348">
            <v>38000</v>
          </cell>
          <cell r="G348">
            <v>7062</v>
          </cell>
          <cell r="H348">
            <v>211</v>
          </cell>
          <cell r="I348">
            <v>76000</v>
          </cell>
          <cell r="J348">
            <v>14124</v>
          </cell>
          <cell r="K348">
            <v>422</v>
          </cell>
        </row>
        <row r="349">
          <cell r="B349" t="str">
            <v>소 계</v>
          </cell>
          <cell r="I349">
            <v>344261</v>
          </cell>
          <cell r="J349">
            <v>45812</v>
          </cell>
          <cell r="K349">
            <v>422</v>
          </cell>
          <cell r="L349">
            <v>390495</v>
          </cell>
        </row>
        <row r="351">
          <cell r="A351" t="str">
            <v>UAI59655</v>
          </cell>
          <cell r="B351" t="str">
            <v>31.5X25.5/SD(방화용도어클로우저)</v>
          </cell>
          <cell r="C351" t="str">
            <v>(계단실,밑틀없음,철제도아)</v>
          </cell>
          <cell r="L351">
            <v>400610</v>
          </cell>
        </row>
        <row r="352">
          <cell r="A352" t="str">
            <v>MAG50061</v>
          </cell>
          <cell r="B352" t="str">
            <v>철제문틀(방청1회,납품도)</v>
          </cell>
          <cell r="C352" t="str">
            <v>100X45X1.6(EGI)</v>
          </cell>
          <cell r="D352" t="str">
            <v>m</v>
          </cell>
          <cell r="E352">
            <v>8.1999999999999993</v>
          </cell>
          <cell r="F352">
            <v>5850</v>
          </cell>
          <cell r="G352">
            <v>0</v>
          </cell>
          <cell r="H352">
            <v>0</v>
          </cell>
          <cell r="I352">
            <v>47970</v>
          </cell>
          <cell r="J352">
            <v>0</v>
          </cell>
          <cell r="K352">
            <v>0</v>
          </cell>
        </row>
        <row r="353">
          <cell r="A353" t="str">
            <v>MAG50066</v>
          </cell>
          <cell r="B353" t="str">
            <v>철제도아(방청1회,납품도)</v>
          </cell>
          <cell r="C353" t="str">
            <v>T=0.8,STL PL(피벗힌지포함,후레임제외)(EGI)</v>
          </cell>
          <cell r="D353" t="str">
            <v>m2</v>
          </cell>
          <cell r="E353">
            <v>7.9442000000000004</v>
          </cell>
          <cell r="F353">
            <v>28487</v>
          </cell>
          <cell r="G353">
            <v>0</v>
          </cell>
          <cell r="H353">
            <v>0</v>
          </cell>
          <cell r="I353">
            <v>226306.4</v>
          </cell>
          <cell r="J353">
            <v>0</v>
          </cell>
          <cell r="K353">
            <v>0</v>
          </cell>
        </row>
        <row r="354">
          <cell r="A354" t="str">
            <v>MAH70015</v>
          </cell>
          <cell r="B354" t="str">
            <v>도아로크(스텐)</v>
          </cell>
          <cell r="C354" t="str">
            <v>통로용(록없음)</v>
          </cell>
          <cell r="D354" t="str">
            <v>조</v>
          </cell>
          <cell r="E354">
            <v>1</v>
          </cell>
          <cell r="F354">
            <v>4100</v>
          </cell>
          <cell r="G354">
            <v>0</v>
          </cell>
          <cell r="H354">
            <v>0</v>
          </cell>
          <cell r="I354">
            <v>4100</v>
          </cell>
          <cell r="J354">
            <v>0</v>
          </cell>
          <cell r="K354">
            <v>0</v>
          </cell>
        </row>
        <row r="355">
          <cell r="A355" t="str">
            <v>UAI50002</v>
          </cell>
          <cell r="B355" t="str">
            <v>철제여닫이문설치</v>
          </cell>
          <cell r="C355" t="str">
            <v>(양여닫이)</v>
          </cell>
          <cell r="D355" t="str">
            <v>개소</v>
          </cell>
          <cell r="E355">
            <v>1</v>
          </cell>
          <cell r="F355">
            <v>0</v>
          </cell>
          <cell r="G355">
            <v>31688</v>
          </cell>
          <cell r="H355">
            <v>0</v>
          </cell>
          <cell r="I355">
            <v>0</v>
          </cell>
          <cell r="J355">
            <v>31688</v>
          </cell>
          <cell r="K355">
            <v>0</v>
          </cell>
        </row>
        <row r="356">
          <cell r="A356" t="str">
            <v>UAI70021</v>
          </cell>
          <cell r="B356" t="str">
            <v>도어체크달기</v>
          </cell>
          <cell r="C356" t="str">
            <v>(방화문용, 3호)</v>
          </cell>
          <cell r="D356" t="str">
            <v>개소</v>
          </cell>
          <cell r="E356">
            <v>2</v>
          </cell>
          <cell r="F356">
            <v>38000</v>
          </cell>
          <cell r="G356">
            <v>7062</v>
          </cell>
          <cell r="H356">
            <v>211</v>
          </cell>
          <cell r="I356">
            <v>76000</v>
          </cell>
          <cell r="J356">
            <v>14124</v>
          </cell>
          <cell r="K356">
            <v>422</v>
          </cell>
        </row>
        <row r="357">
          <cell r="B357" t="str">
            <v>소 계</v>
          </cell>
          <cell r="I357">
            <v>354376</v>
          </cell>
          <cell r="J357">
            <v>45812</v>
          </cell>
          <cell r="K357">
            <v>422</v>
          </cell>
          <cell r="L357">
            <v>400610</v>
          </cell>
        </row>
        <row r="359">
          <cell r="A359" t="str">
            <v>UAI59656</v>
          </cell>
          <cell r="B359" t="str">
            <v>18X22/SD-F1(방화용도어클로우저)</v>
          </cell>
          <cell r="C359" t="str">
            <v>(계단실,밑틀없음,철제도아)</v>
          </cell>
          <cell r="L359">
            <v>276293</v>
          </cell>
        </row>
        <row r="360">
          <cell r="A360" t="str">
            <v>MAG50061</v>
          </cell>
          <cell r="B360" t="str">
            <v>철제문틀(방청1회,납품도)</v>
          </cell>
          <cell r="C360" t="str">
            <v>100X45X1.6(EGI)</v>
          </cell>
          <cell r="D360" t="str">
            <v>m</v>
          </cell>
          <cell r="E360">
            <v>6.24</v>
          </cell>
          <cell r="F360">
            <v>5850</v>
          </cell>
          <cell r="G360">
            <v>0</v>
          </cell>
          <cell r="H360">
            <v>0</v>
          </cell>
          <cell r="I360">
            <v>36504</v>
          </cell>
          <cell r="J360">
            <v>0</v>
          </cell>
          <cell r="K360">
            <v>0</v>
          </cell>
        </row>
        <row r="361">
          <cell r="A361" t="str">
            <v>MAG50066</v>
          </cell>
          <cell r="B361" t="str">
            <v>철제도아(방청1회,납품도)</v>
          </cell>
          <cell r="C361" t="str">
            <v>T=0.8,STL PL(피벗힌지포함,후레임제외)(EGI)</v>
          </cell>
          <cell r="D361" t="str">
            <v>m2</v>
          </cell>
          <cell r="E361">
            <v>3.9826999999999999</v>
          </cell>
          <cell r="F361">
            <v>28487</v>
          </cell>
          <cell r="G361">
            <v>0</v>
          </cell>
          <cell r="H361">
            <v>0</v>
          </cell>
          <cell r="I361">
            <v>113455.1</v>
          </cell>
          <cell r="J361">
            <v>0</v>
          </cell>
          <cell r="K361">
            <v>0</v>
          </cell>
        </row>
        <row r="362">
          <cell r="A362" t="str">
            <v>MAH70015</v>
          </cell>
          <cell r="B362" t="str">
            <v>도아로크(스텐)</v>
          </cell>
          <cell r="C362" t="str">
            <v>통로용(록없음)</v>
          </cell>
          <cell r="D362" t="str">
            <v>조</v>
          </cell>
          <cell r="E362">
            <v>1</v>
          </cell>
          <cell r="F362">
            <v>4100</v>
          </cell>
          <cell r="G362">
            <v>0</v>
          </cell>
          <cell r="H362">
            <v>0</v>
          </cell>
          <cell r="I362">
            <v>4100</v>
          </cell>
          <cell r="J362">
            <v>0</v>
          </cell>
          <cell r="K362">
            <v>0</v>
          </cell>
        </row>
        <row r="363">
          <cell r="A363" t="str">
            <v>UAI50002</v>
          </cell>
          <cell r="B363" t="str">
            <v>철제여닫이문설치</v>
          </cell>
          <cell r="C363" t="str">
            <v>(양여닫이)</v>
          </cell>
          <cell r="D363" t="str">
            <v>개소</v>
          </cell>
          <cell r="E363">
            <v>1</v>
          </cell>
          <cell r="F363">
            <v>0</v>
          </cell>
          <cell r="G363">
            <v>31688</v>
          </cell>
          <cell r="H363">
            <v>0</v>
          </cell>
          <cell r="I363">
            <v>0</v>
          </cell>
          <cell r="J363">
            <v>31688</v>
          </cell>
          <cell r="K363">
            <v>0</v>
          </cell>
        </row>
        <row r="364">
          <cell r="A364" t="str">
            <v>UAI70021</v>
          </cell>
          <cell r="B364" t="str">
            <v>도어체크달기</v>
          </cell>
          <cell r="C364" t="str">
            <v>(방화문용, 3호)</v>
          </cell>
          <cell r="D364" t="str">
            <v>개소</v>
          </cell>
          <cell r="E364">
            <v>2</v>
          </cell>
          <cell r="F364">
            <v>38000</v>
          </cell>
          <cell r="G364">
            <v>7062</v>
          </cell>
          <cell r="H364">
            <v>211</v>
          </cell>
          <cell r="I364">
            <v>76000</v>
          </cell>
          <cell r="J364">
            <v>14124</v>
          </cell>
          <cell r="K364">
            <v>422</v>
          </cell>
        </row>
        <row r="365">
          <cell r="B365" t="str">
            <v>소 계</v>
          </cell>
          <cell r="I365">
            <v>230059</v>
          </cell>
          <cell r="J365">
            <v>45812</v>
          </cell>
          <cell r="K365">
            <v>422</v>
          </cell>
          <cell r="L365">
            <v>276293</v>
          </cell>
        </row>
        <row r="367">
          <cell r="A367" t="str">
            <v>UAI59657</v>
          </cell>
          <cell r="B367" t="str">
            <v>18X21/SD(방화용도어클로우저)</v>
          </cell>
          <cell r="C367" t="str">
            <v>(계단실,밑틀없음,철제도아)</v>
          </cell>
          <cell r="L367">
            <v>270024</v>
          </cell>
        </row>
        <row r="368">
          <cell r="A368" t="str">
            <v>MAG50061</v>
          </cell>
          <cell r="B368" t="str">
            <v>철제문틀(방청1회,납품도)</v>
          </cell>
          <cell r="C368" t="str">
            <v>100X45X1.6(EGI)</v>
          </cell>
          <cell r="D368" t="str">
            <v>m</v>
          </cell>
          <cell r="E368">
            <v>6.04</v>
          </cell>
          <cell r="F368">
            <v>5850</v>
          </cell>
          <cell r="G368">
            <v>0</v>
          </cell>
          <cell r="H368">
            <v>0</v>
          </cell>
          <cell r="I368">
            <v>35334</v>
          </cell>
          <cell r="J368">
            <v>0</v>
          </cell>
          <cell r="K368">
            <v>0</v>
          </cell>
        </row>
        <row r="369">
          <cell r="A369" t="str">
            <v>MAG50066</v>
          </cell>
          <cell r="B369" t="str">
            <v>철제도아(방청1회,납품도)</v>
          </cell>
          <cell r="C369" t="str">
            <v>T=0.8,STL PL(피벗힌지포함,후레임제외)(EGI)</v>
          </cell>
          <cell r="D369" t="str">
            <v>m2</v>
          </cell>
          <cell r="E369">
            <v>3.8037000000000001</v>
          </cell>
          <cell r="F369">
            <v>28487</v>
          </cell>
          <cell r="G369">
            <v>0</v>
          </cell>
          <cell r="H369">
            <v>0</v>
          </cell>
          <cell r="I369">
            <v>108356</v>
          </cell>
          <cell r="J369">
            <v>0</v>
          </cell>
          <cell r="K369">
            <v>0</v>
          </cell>
        </row>
        <row r="370">
          <cell r="A370" t="str">
            <v>MAH70015</v>
          </cell>
          <cell r="B370" t="str">
            <v>도아로크(스텐)</v>
          </cell>
          <cell r="C370" t="str">
            <v>통로용(록없음)</v>
          </cell>
          <cell r="D370" t="str">
            <v>조</v>
          </cell>
          <cell r="E370">
            <v>1</v>
          </cell>
          <cell r="F370">
            <v>4100</v>
          </cell>
          <cell r="G370">
            <v>0</v>
          </cell>
          <cell r="H370">
            <v>0</v>
          </cell>
          <cell r="I370">
            <v>4100</v>
          </cell>
          <cell r="J370">
            <v>0</v>
          </cell>
          <cell r="K370">
            <v>0</v>
          </cell>
        </row>
        <row r="371">
          <cell r="A371" t="str">
            <v>UAI50002</v>
          </cell>
          <cell r="B371" t="str">
            <v>철제여닫이문설치</v>
          </cell>
          <cell r="C371" t="str">
            <v>(양여닫이)</v>
          </cell>
          <cell r="D371" t="str">
            <v>개소</v>
          </cell>
          <cell r="E371">
            <v>1</v>
          </cell>
          <cell r="F371">
            <v>0</v>
          </cell>
          <cell r="G371">
            <v>31688</v>
          </cell>
          <cell r="H371">
            <v>0</v>
          </cell>
          <cell r="I371">
            <v>0</v>
          </cell>
          <cell r="J371">
            <v>31688</v>
          </cell>
          <cell r="K371">
            <v>0</v>
          </cell>
        </row>
        <row r="372">
          <cell r="A372" t="str">
            <v>UAI70021</v>
          </cell>
          <cell r="B372" t="str">
            <v>도어체크달기</v>
          </cell>
          <cell r="C372" t="str">
            <v>(방화문용, 3호)</v>
          </cell>
          <cell r="D372" t="str">
            <v>개소</v>
          </cell>
          <cell r="E372">
            <v>2</v>
          </cell>
          <cell r="F372">
            <v>38000</v>
          </cell>
          <cell r="G372">
            <v>7062</v>
          </cell>
          <cell r="H372">
            <v>211</v>
          </cell>
          <cell r="I372">
            <v>76000</v>
          </cell>
          <cell r="J372">
            <v>14124</v>
          </cell>
          <cell r="K372">
            <v>422</v>
          </cell>
        </row>
        <row r="373">
          <cell r="B373" t="str">
            <v>소 계</v>
          </cell>
          <cell r="I373">
            <v>223790</v>
          </cell>
          <cell r="J373">
            <v>45812</v>
          </cell>
          <cell r="K373">
            <v>422</v>
          </cell>
          <cell r="L373">
            <v>270024</v>
          </cell>
        </row>
        <row r="375">
          <cell r="A375" t="str">
            <v>UAI59658</v>
          </cell>
          <cell r="B375" t="str">
            <v>26X23/SD(방화용도어클로우저)</v>
          </cell>
          <cell r="C375" t="str">
            <v>(계단실,밑틀없음,철제도아)</v>
          </cell>
          <cell r="L375">
            <v>336382</v>
          </cell>
        </row>
        <row r="376">
          <cell r="A376" t="str">
            <v>MAG50061</v>
          </cell>
          <cell r="B376" t="str">
            <v>철제문틀(방청1회,납품도)</v>
          </cell>
          <cell r="C376" t="str">
            <v>100X45X1.6(EGI)</v>
          </cell>
          <cell r="D376" t="str">
            <v>m</v>
          </cell>
          <cell r="E376">
            <v>7.15</v>
          </cell>
          <cell r="F376">
            <v>5850</v>
          </cell>
          <cell r="G376">
            <v>0</v>
          </cell>
          <cell r="H376">
            <v>0</v>
          </cell>
          <cell r="I376">
            <v>41827.5</v>
          </cell>
          <cell r="J376">
            <v>0</v>
          </cell>
          <cell r="K376">
            <v>0</v>
          </cell>
        </row>
        <row r="377">
          <cell r="A377" t="str">
            <v>MAG50066</v>
          </cell>
          <cell r="B377" t="str">
            <v>철제도아(방청1회,납품도)</v>
          </cell>
          <cell r="C377" t="str">
            <v>T=0.8,STL PL(피벗힌지포함,후레임제외)(EGI)</v>
          </cell>
          <cell r="D377" t="str">
            <v>m2</v>
          </cell>
          <cell r="E377">
            <v>5.9051999999999998</v>
          </cell>
          <cell r="F377">
            <v>28487</v>
          </cell>
          <cell r="G377">
            <v>0</v>
          </cell>
          <cell r="H377">
            <v>0</v>
          </cell>
          <cell r="I377">
            <v>168221.4</v>
          </cell>
          <cell r="J377">
            <v>0</v>
          </cell>
          <cell r="K377">
            <v>0</v>
          </cell>
        </row>
        <row r="378">
          <cell r="A378" t="str">
            <v>MAH70015</v>
          </cell>
          <cell r="B378" t="str">
            <v>도아로크(스텐)</v>
          </cell>
          <cell r="C378" t="str">
            <v>통로용(록없음)</v>
          </cell>
          <cell r="D378" t="str">
            <v>조</v>
          </cell>
          <cell r="E378">
            <v>1</v>
          </cell>
          <cell r="F378">
            <v>4100</v>
          </cell>
          <cell r="G378">
            <v>0</v>
          </cell>
          <cell r="H378">
            <v>0</v>
          </cell>
          <cell r="I378">
            <v>4100</v>
          </cell>
          <cell r="J378">
            <v>0</v>
          </cell>
          <cell r="K378">
            <v>0</v>
          </cell>
        </row>
        <row r="379">
          <cell r="A379" t="str">
            <v>UAI50002</v>
          </cell>
          <cell r="B379" t="str">
            <v>철제여닫이문설치</v>
          </cell>
          <cell r="C379" t="str">
            <v>(양여닫이)</v>
          </cell>
          <cell r="D379" t="str">
            <v>개소</v>
          </cell>
          <cell r="E379">
            <v>1</v>
          </cell>
          <cell r="F379">
            <v>0</v>
          </cell>
          <cell r="G379">
            <v>31688</v>
          </cell>
          <cell r="H379">
            <v>0</v>
          </cell>
          <cell r="I379">
            <v>0</v>
          </cell>
          <cell r="J379">
            <v>31688</v>
          </cell>
          <cell r="K379">
            <v>0</v>
          </cell>
        </row>
        <row r="380">
          <cell r="A380" t="str">
            <v>UAI70021</v>
          </cell>
          <cell r="B380" t="str">
            <v>도어체크달기</v>
          </cell>
          <cell r="C380" t="str">
            <v>(방화문용, 3호)</v>
          </cell>
          <cell r="D380" t="str">
            <v>개소</v>
          </cell>
          <cell r="E380">
            <v>2</v>
          </cell>
          <cell r="F380">
            <v>38000</v>
          </cell>
          <cell r="G380">
            <v>7062</v>
          </cell>
          <cell r="H380">
            <v>211</v>
          </cell>
          <cell r="I380">
            <v>76000</v>
          </cell>
          <cell r="J380">
            <v>14124</v>
          </cell>
          <cell r="K380">
            <v>422</v>
          </cell>
        </row>
        <row r="381">
          <cell r="B381" t="str">
            <v>소 계</v>
          </cell>
          <cell r="I381">
            <v>290148</v>
          </cell>
          <cell r="J381">
            <v>45812</v>
          </cell>
          <cell r="K381">
            <v>422</v>
          </cell>
          <cell r="L381">
            <v>336382</v>
          </cell>
        </row>
        <row r="383">
          <cell r="A383" t="str">
            <v>UAI59659</v>
          </cell>
          <cell r="B383" t="str">
            <v>26X24/SD(방화용도어클로우저)</v>
          </cell>
          <cell r="C383" t="str">
            <v>(계단실,밑틀없음,철제도아)</v>
          </cell>
          <cell r="L383">
            <v>344931</v>
          </cell>
        </row>
        <row r="384">
          <cell r="A384" t="str">
            <v>MAG50061</v>
          </cell>
          <cell r="B384" t="str">
            <v>철제문틀(방청1회,납품도)</v>
          </cell>
          <cell r="C384" t="str">
            <v>100X45X1.6(EGI)</v>
          </cell>
          <cell r="D384" t="str">
            <v>m</v>
          </cell>
          <cell r="E384">
            <v>7.35</v>
          </cell>
          <cell r="F384">
            <v>5850</v>
          </cell>
          <cell r="G384">
            <v>0</v>
          </cell>
          <cell r="H384">
            <v>0</v>
          </cell>
          <cell r="I384">
            <v>42997.5</v>
          </cell>
          <cell r="J384">
            <v>0</v>
          </cell>
          <cell r="K384">
            <v>0</v>
          </cell>
        </row>
        <row r="385">
          <cell r="A385" t="str">
            <v>MAG50066</v>
          </cell>
          <cell r="B385" t="str">
            <v>철제도아(방청1회,납품도)</v>
          </cell>
          <cell r="C385" t="str">
            <v>T=0.8,STL PL(피벗힌지포함,후레임제외)(EGI)</v>
          </cell>
          <cell r="D385" t="str">
            <v>m2</v>
          </cell>
          <cell r="E385">
            <v>6.1642000000000001</v>
          </cell>
          <cell r="F385">
            <v>28487</v>
          </cell>
          <cell r="G385">
            <v>0</v>
          </cell>
          <cell r="H385">
            <v>0</v>
          </cell>
          <cell r="I385">
            <v>175599.5</v>
          </cell>
          <cell r="J385">
            <v>0</v>
          </cell>
          <cell r="K385">
            <v>0</v>
          </cell>
        </row>
        <row r="386">
          <cell r="A386" t="str">
            <v>MAH70015</v>
          </cell>
          <cell r="B386" t="str">
            <v>도아로크(스텐)</v>
          </cell>
          <cell r="C386" t="str">
            <v>통로용(록없음)</v>
          </cell>
          <cell r="D386" t="str">
            <v>조</v>
          </cell>
          <cell r="E386">
            <v>1</v>
          </cell>
          <cell r="F386">
            <v>4100</v>
          </cell>
          <cell r="G386">
            <v>0</v>
          </cell>
          <cell r="H386">
            <v>0</v>
          </cell>
          <cell r="I386">
            <v>4100</v>
          </cell>
          <cell r="J386">
            <v>0</v>
          </cell>
          <cell r="K386">
            <v>0</v>
          </cell>
        </row>
        <row r="387">
          <cell r="A387" t="str">
            <v>UAI50002</v>
          </cell>
          <cell r="B387" t="str">
            <v>철제여닫이문설치</v>
          </cell>
          <cell r="C387" t="str">
            <v>(양여닫이)</v>
          </cell>
          <cell r="D387" t="str">
            <v>개소</v>
          </cell>
          <cell r="E387">
            <v>1</v>
          </cell>
          <cell r="F387">
            <v>0</v>
          </cell>
          <cell r="G387">
            <v>31688</v>
          </cell>
          <cell r="H387">
            <v>0</v>
          </cell>
          <cell r="I387">
            <v>0</v>
          </cell>
          <cell r="J387">
            <v>31688</v>
          </cell>
          <cell r="K387">
            <v>0</v>
          </cell>
        </row>
        <row r="388">
          <cell r="A388" t="str">
            <v>UAI70021</v>
          </cell>
          <cell r="B388" t="str">
            <v>도어체크달기</v>
          </cell>
          <cell r="C388" t="str">
            <v>(방화문용, 3호)</v>
          </cell>
          <cell r="D388" t="str">
            <v>개소</v>
          </cell>
          <cell r="E388">
            <v>2</v>
          </cell>
          <cell r="F388">
            <v>38000</v>
          </cell>
          <cell r="G388">
            <v>7062</v>
          </cell>
          <cell r="H388">
            <v>211</v>
          </cell>
          <cell r="I388">
            <v>76000</v>
          </cell>
          <cell r="J388">
            <v>14124</v>
          </cell>
          <cell r="K388">
            <v>422</v>
          </cell>
        </row>
        <row r="389">
          <cell r="B389" t="str">
            <v>소 계</v>
          </cell>
          <cell r="I389">
            <v>298697</v>
          </cell>
          <cell r="J389">
            <v>45812</v>
          </cell>
          <cell r="K389">
            <v>422</v>
          </cell>
          <cell r="L389">
            <v>344931</v>
          </cell>
        </row>
        <row r="391">
          <cell r="A391" t="str">
            <v>UAI59660</v>
          </cell>
          <cell r="B391" t="str">
            <v>26X25/SD(방화용도어클로우저)</v>
          </cell>
          <cell r="C391" t="str">
            <v>(계단실,밑틀없음,철제도아)</v>
          </cell>
          <cell r="L391">
            <v>353479</v>
          </cell>
        </row>
        <row r="392">
          <cell r="A392" t="str">
            <v>MAG50061</v>
          </cell>
          <cell r="B392" t="str">
            <v>철제문틀(방청1회,납품도)</v>
          </cell>
          <cell r="C392" t="str">
            <v>100X45X1.6(EGI)</v>
          </cell>
          <cell r="D392" t="str">
            <v>m</v>
          </cell>
          <cell r="E392">
            <v>7.55</v>
          </cell>
          <cell r="F392">
            <v>5850</v>
          </cell>
          <cell r="G392">
            <v>0</v>
          </cell>
          <cell r="H392">
            <v>0</v>
          </cell>
          <cell r="I392">
            <v>44167.5</v>
          </cell>
          <cell r="J392">
            <v>0</v>
          </cell>
          <cell r="K392">
            <v>0</v>
          </cell>
        </row>
        <row r="393">
          <cell r="A393" t="str">
            <v>MAG50066</v>
          </cell>
          <cell r="B393" t="str">
            <v>철제도아(방청1회,납품도)</v>
          </cell>
          <cell r="C393" t="str">
            <v>T=0.8,STL PL(피벗힌지포함,후레임제외)(EGI)</v>
          </cell>
          <cell r="D393" t="str">
            <v>m2</v>
          </cell>
          <cell r="E393">
            <v>6.4231999999999996</v>
          </cell>
          <cell r="F393">
            <v>28487</v>
          </cell>
          <cell r="G393">
            <v>0</v>
          </cell>
          <cell r="H393">
            <v>0</v>
          </cell>
          <cell r="I393">
            <v>182977.6</v>
          </cell>
          <cell r="J393">
            <v>0</v>
          </cell>
          <cell r="K393">
            <v>0</v>
          </cell>
        </row>
        <row r="394">
          <cell r="A394" t="str">
            <v>MAH70015</v>
          </cell>
          <cell r="B394" t="str">
            <v>도아로크(스텐)</v>
          </cell>
          <cell r="C394" t="str">
            <v>통로용(록없음)</v>
          </cell>
          <cell r="D394" t="str">
            <v>조</v>
          </cell>
          <cell r="E394">
            <v>1</v>
          </cell>
          <cell r="F394">
            <v>4100</v>
          </cell>
          <cell r="G394">
            <v>0</v>
          </cell>
          <cell r="H394">
            <v>0</v>
          </cell>
          <cell r="I394">
            <v>4100</v>
          </cell>
          <cell r="J394">
            <v>0</v>
          </cell>
          <cell r="K394">
            <v>0</v>
          </cell>
        </row>
        <row r="395">
          <cell r="A395" t="str">
            <v>UAI50002</v>
          </cell>
          <cell r="B395" t="str">
            <v>철제여닫이문설치</v>
          </cell>
          <cell r="C395" t="str">
            <v>(양여닫이)</v>
          </cell>
          <cell r="D395" t="str">
            <v>개소</v>
          </cell>
          <cell r="E395">
            <v>1</v>
          </cell>
          <cell r="F395">
            <v>0</v>
          </cell>
          <cell r="G395">
            <v>31688</v>
          </cell>
          <cell r="H395">
            <v>0</v>
          </cell>
          <cell r="I395">
            <v>0</v>
          </cell>
          <cell r="J395">
            <v>31688</v>
          </cell>
          <cell r="K395">
            <v>0</v>
          </cell>
        </row>
        <row r="396">
          <cell r="A396" t="str">
            <v>UAI70021</v>
          </cell>
          <cell r="B396" t="str">
            <v>도어체크달기</v>
          </cell>
          <cell r="C396" t="str">
            <v>(방화문용, 3호)</v>
          </cell>
          <cell r="D396" t="str">
            <v>개소</v>
          </cell>
          <cell r="E396">
            <v>2</v>
          </cell>
          <cell r="F396">
            <v>38000</v>
          </cell>
          <cell r="G396">
            <v>7062</v>
          </cell>
          <cell r="H396">
            <v>211</v>
          </cell>
          <cell r="I396">
            <v>76000</v>
          </cell>
          <cell r="J396">
            <v>14124</v>
          </cell>
          <cell r="K396">
            <v>422</v>
          </cell>
        </row>
        <row r="397">
          <cell r="B397" t="str">
            <v>소 계</v>
          </cell>
          <cell r="I397">
            <v>307245</v>
          </cell>
          <cell r="J397">
            <v>45812</v>
          </cell>
          <cell r="K397">
            <v>422</v>
          </cell>
          <cell r="L397">
            <v>353479</v>
          </cell>
        </row>
        <row r="399">
          <cell r="A399" t="str">
            <v>UAI59661</v>
          </cell>
          <cell r="B399" t="str">
            <v>15X22/SD(방화용도어클로우저)</v>
          </cell>
          <cell r="C399" t="str">
            <v>(계단실,밑틀없음,철제도아)</v>
          </cell>
          <cell r="L399">
            <v>210250</v>
          </cell>
        </row>
        <row r="400">
          <cell r="A400" t="str">
            <v>MAG50061</v>
          </cell>
          <cell r="B400" t="str">
            <v>철제문틀(방청1회,납품도)</v>
          </cell>
          <cell r="C400" t="str">
            <v>100X45X1.6(EGI)</v>
          </cell>
          <cell r="D400" t="str">
            <v>m</v>
          </cell>
          <cell r="E400">
            <v>5.94</v>
          </cell>
          <cell r="F400">
            <v>5850</v>
          </cell>
          <cell r="G400">
            <v>0</v>
          </cell>
          <cell r="H400">
            <v>0</v>
          </cell>
          <cell r="I400">
            <v>34749</v>
          </cell>
          <cell r="J400">
            <v>0</v>
          </cell>
          <cell r="K400">
            <v>0</v>
          </cell>
        </row>
        <row r="401">
          <cell r="A401" t="str">
            <v>MAG50066</v>
          </cell>
          <cell r="B401" t="str">
            <v>철제도아(방청1회,납품도)</v>
          </cell>
          <cell r="C401" t="str">
            <v>T=0.8,STL PL(피벗힌지포함,후레임제외)(EGI)</v>
          </cell>
          <cell r="D401" t="str">
            <v>m2</v>
          </cell>
          <cell r="E401">
            <v>3.3151999999999999</v>
          </cell>
          <cell r="F401">
            <v>28487</v>
          </cell>
          <cell r="G401">
            <v>0</v>
          </cell>
          <cell r="H401">
            <v>0</v>
          </cell>
          <cell r="I401">
            <v>94440.1</v>
          </cell>
          <cell r="J401">
            <v>0</v>
          </cell>
          <cell r="K401">
            <v>0</v>
          </cell>
        </row>
        <row r="402">
          <cell r="A402" t="str">
            <v>MAH70015</v>
          </cell>
          <cell r="B402" t="str">
            <v>도아로크(스텐)</v>
          </cell>
          <cell r="C402" t="str">
            <v>통로용(록없음)</v>
          </cell>
          <cell r="D402" t="str">
            <v>조</v>
          </cell>
          <cell r="E402">
            <v>1</v>
          </cell>
          <cell r="F402">
            <v>4100</v>
          </cell>
          <cell r="G402">
            <v>0</v>
          </cell>
          <cell r="H402">
            <v>0</v>
          </cell>
          <cell r="I402">
            <v>4100</v>
          </cell>
          <cell r="J402">
            <v>0</v>
          </cell>
          <cell r="K402">
            <v>0</v>
          </cell>
        </row>
        <row r="403">
          <cell r="A403" t="str">
            <v>UAI50002</v>
          </cell>
          <cell r="B403" t="str">
            <v>철제여닫이문설치</v>
          </cell>
          <cell r="C403" t="str">
            <v>(양여닫이)</v>
          </cell>
          <cell r="D403" t="str">
            <v>개소</v>
          </cell>
          <cell r="E403">
            <v>1</v>
          </cell>
          <cell r="F403">
            <v>0</v>
          </cell>
          <cell r="G403">
            <v>31688</v>
          </cell>
          <cell r="H403">
            <v>0</v>
          </cell>
          <cell r="I403">
            <v>0</v>
          </cell>
          <cell r="J403">
            <v>31688</v>
          </cell>
          <cell r="K403">
            <v>0</v>
          </cell>
        </row>
        <row r="404">
          <cell r="A404" t="str">
            <v>UAI70021</v>
          </cell>
          <cell r="B404" t="str">
            <v>도어체크달기</v>
          </cell>
          <cell r="C404" t="str">
            <v>(방화문용, 3호)</v>
          </cell>
          <cell r="D404" t="str">
            <v>개소</v>
          </cell>
          <cell r="E404">
            <v>1</v>
          </cell>
          <cell r="F404">
            <v>38000</v>
          </cell>
          <cell r="G404">
            <v>7062</v>
          </cell>
          <cell r="H404">
            <v>211</v>
          </cell>
          <cell r="I404">
            <v>38000</v>
          </cell>
          <cell r="J404">
            <v>7062</v>
          </cell>
          <cell r="K404">
            <v>211</v>
          </cell>
        </row>
        <row r="405">
          <cell r="B405" t="str">
            <v>소 계</v>
          </cell>
          <cell r="I405">
            <v>171289</v>
          </cell>
          <cell r="J405">
            <v>38750</v>
          </cell>
          <cell r="K405">
            <v>211</v>
          </cell>
          <cell r="L405">
            <v>210250</v>
          </cell>
        </row>
        <row r="407">
          <cell r="A407" t="str">
            <v>UAI59662</v>
          </cell>
          <cell r="B407" t="str">
            <v>15X21/SD(방화용도어클로우저)</v>
          </cell>
          <cell r="C407" t="str">
            <v>(계단실,밑틀없음,철제도아)</v>
          </cell>
          <cell r="L407">
            <v>204835</v>
          </cell>
        </row>
        <row r="408">
          <cell r="A408" t="str">
            <v>MAG50061</v>
          </cell>
          <cell r="B408" t="str">
            <v>철제문틀(방청1회,납품도)</v>
          </cell>
          <cell r="C408" t="str">
            <v>100X45X1.6(EGI)</v>
          </cell>
          <cell r="D408" t="str">
            <v>m</v>
          </cell>
          <cell r="E408">
            <v>5.74</v>
          </cell>
          <cell r="F408">
            <v>5850</v>
          </cell>
          <cell r="G408">
            <v>0</v>
          </cell>
          <cell r="H408">
            <v>0</v>
          </cell>
          <cell r="I408">
            <v>33579</v>
          </cell>
          <cell r="J408">
            <v>0</v>
          </cell>
          <cell r="K408">
            <v>0</v>
          </cell>
        </row>
        <row r="409">
          <cell r="A409" t="str">
            <v>MAG50066</v>
          </cell>
          <cell r="B409" t="str">
            <v>철제도아(방청1회,납품도)</v>
          </cell>
          <cell r="C409" t="str">
            <v>T=0.8,STL PL(피벗힌지포함,후레임제외)(EGI)</v>
          </cell>
          <cell r="D409" t="str">
            <v>m2</v>
          </cell>
          <cell r="E409">
            <v>3.1661999999999999</v>
          </cell>
          <cell r="F409">
            <v>28487</v>
          </cell>
          <cell r="G409">
            <v>0</v>
          </cell>
          <cell r="H409">
            <v>0</v>
          </cell>
          <cell r="I409">
            <v>90195.5</v>
          </cell>
          <cell r="J409">
            <v>0</v>
          </cell>
          <cell r="K409">
            <v>0</v>
          </cell>
        </row>
        <row r="410">
          <cell r="A410" t="str">
            <v>MAH70015</v>
          </cell>
          <cell r="B410" t="str">
            <v>도아로크(스텐)</v>
          </cell>
          <cell r="C410" t="str">
            <v>통로용(록없음)</v>
          </cell>
          <cell r="D410" t="str">
            <v>조</v>
          </cell>
          <cell r="E410">
            <v>1</v>
          </cell>
          <cell r="F410">
            <v>4100</v>
          </cell>
          <cell r="G410">
            <v>0</v>
          </cell>
          <cell r="H410">
            <v>0</v>
          </cell>
          <cell r="I410">
            <v>4100</v>
          </cell>
          <cell r="J410">
            <v>0</v>
          </cell>
          <cell r="K410">
            <v>0</v>
          </cell>
        </row>
        <row r="411">
          <cell r="A411" t="str">
            <v>UAI50002</v>
          </cell>
          <cell r="B411" t="str">
            <v>철제여닫이문설치</v>
          </cell>
          <cell r="C411" t="str">
            <v>(양여닫이)</v>
          </cell>
          <cell r="D411" t="str">
            <v>개소</v>
          </cell>
          <cell r="E411">
            <v>1</v>
          </cell>
          <cell r="F411">
            <v>0</v>
          </cell>
          <cell r="G411">
            <v>31688</v>
          </cell>
          <cell r="H411">
            <v>0</v>
          </cell>
          <cell r="I411">
            <v>0</v>
          </cell>
          <cell r="J411">
            <v>31688</v>
          </cell>
          <cell r="K411">
            <v>0</v>
          </cell>
        </row>
        <row r="412">
          <cell r="A412" t="str">
            <v>UAI70021</v>
          </cell>
          <cell r="B412" t="str">
            <v>도어체크달기</v>
          </cell>
          <cell r="C412" t="str">
            <v>(방화문용, 3호)</v>
          </cell>
          <cell r="D412" t="str">
            <v>개소</v>
          </cell>
          <cell r="E412">
            <v>1</v>
          </cell>
          <cell r="F412">
            <v>38000</v>
          </cell>
          <cell r="G412">
            <v>7062</v>
          </cell>
          <cell r="H412">
            <v>211</v>
          </cell>
          <cell r="I412">
            <v>38000</v>
          </cell>
          <cell r="J412">
            <v>7062</v>
          </cell>
          <cell r="K412">
            <v>211</v>
          </cell>
        </row>
        <row r="413">
          <cell r="B413" t="str">
            <v>소 계</v>
          </cell>
          <cell r="I413">
            <v>165874</v>
          </cell>
          <cell r="J413">
            <v>38750</v>
          </cell>
          <cell r="K413">
            <v>211</v>
          </cell>
          <cell r="L413">
            <v>204835</v>
          </cell>
        </row>
        <row r="415">
          <cell r="A415" t="str">
            <v>UAI59663</v>
          </cell>
          <cell r="B415" t="str">
            <v>12X22/SD-1(방화용도어클로우저)</v>
          </cell>
          <cell r="C415" t="str">
            <v>(계단실,밑틀없음,철제도아)</v>
          </cell>
          <cell r="L415">
            <v>189480</v>
          </cell>
        </row>
        <row r="416">
          <cell r="A416" t="str">
            <v>MAG50061</v>
          </cell>
          <cell r="B416" t="str">
            <v>철제문틀(방청1회,납품도)</v>
          </cell>
          <cell r="C416" t="str">
            <v>100X45X1.6(EGI)</v>
          </cell>
          <cell r="D416" t="str">
            <v>m</v>
          </cell>
          <cell r="E416">
            <v>5.64</v>
          </cell>
          <cell r="F416">
            <v>5850</v>
          </cell>
          <cell r="G416">
            <v>0</v>
          </cell>
          <cell r="H416">
            <v>0</v>
          </cell>
          <cell r="I416">
            <v>32994</v>
          </cell>
          <cell r="J416">
            <v>0</v>
          </cell>
          <cell r="K416">
            <v>0</v>
          </cell>
        </row>
        <row r="417">
          <cell r="A417" t="str">
            <v>MAG50066</v>
          </cell>
          <cell r="B417" t="str">
            <v>철제도아(방청1회,납품도)</v>
          </cell>
          <cell r="C417" t="str">
            <v>T=0.8,STL PL(피벗힌지포함,후레임제외)(EGI)</v>
          </cell>
          <cell r="D417" t="str">
            <v>m2</v>
          </cell>
          <cell r="E417">
            <v>2.6476999999999999</v>
          </cell>
          <cell r="F417">
            <v>28487</v>
          </cell>
          <cell r="G417">
            <v>0</v>
          </cell>
          <cell r="H417">
            <v>0</v>
          </cell>
          <cell r="I417">
            <v>75425</v>
          </cell>
          <cell r="J417">
            <v>0</v>
          </cell>
          <cell r="K417">
            <v>0</v>
          </cell>
        </row>
        <row r="418">
          <cell r="A418" t="str">
            <v>MAH70015</v>
          </cell>
          <cell r="B418" t="str">
            <v>도아로크(스텐)</v>
          </cell>
          <cell r="C418" t="str">
            <v>통로용(록없음)</v>
          </cell>
          <cell r="D418" t="str">
            <v>조</v>
          </cell>
          <cell r="E418">
            <v>1</v>
          </cell>
          <cell r="F418">
            <v>4100</v>
          </cell>
          <cell r="G418">
            <v>0</v>
          </cell>
          <cell r="H418">
            <v>0</v>
          </cell>
          <cell r="I418">
            <v>4100</v>
          </cell>
          <cell r="J418">
            <v>0</v>
          </cell>
          <cell r="K418">
            <v>0</v>
          </cell>
        </row>
        <row r="419">
          <cell r="A419" t="str">
            <v>UAI50002</v>
          </cell>
          <cell r="B419" t="str">
            <v>철제여닫이문설치</v>
          </cell>
          <cell r="C419" t="str">
            <v>(양여닫이)</v>
          </cell>
          <cell r="D419" t="str">
            <v>개소</v>
          </cell>
          <cell r="E419">
            <v>1</v>
          </cell>
          <cell r="F419">
            <v>0</v>
          </cell>
          <cell r="G419">
            <v>31688</v>
          </cell>
          <cell r="H419">
            <v>0</v>
          </cell>
          <cell r="I419">
            <v>0</v>
          </cell>
          <cell r="J419">
            <v>31688</v>
          </cell>
          <cell r="K419">
            <v>0</v>
          </cell>
        </row>
        <row r="420">
          <cell r="A420" t="str">
            <v>UAI70021</v>
          </cell>
          <cell r="B420" t="str">
            <v>도어체크달기</v>
          </cell>
          <cell r="C420" t="str">
            <v>(방화문용, 3호)</v>
          </cell>
          <cell r="D420" t="str">
            <v>개소</v>
          </cell>
          <cell r="E420">
            <v>1</v>
          </cell>
          <cell r="F420">
            <v>38000</v>
          </cell>
          <cell r="G420">
            <v>7062</v>
          </cell>
          <cell r="H420">
            <v>211</v>
          </cell>
          <cell r="I420">
            <v>38000</v>
          </cell>
          <cell r="J420">
            <v>7062</v>
          </cell>
          <cell r="K420">
            <v>211</v>
          </cell>
        </row>
        <row r="421">
          <cell r="B421" t="str">
            <v>소 계</v>
          </cell>
          <cell r="I421">
            <v>150519</v>
          </cell>
          <cell r="J421">
            <v>38750</v>
          </cell>
          <cell r="K421">
            <v>211</v>
          </cell>
          <cell r="L421">
            <v>189480</v>
          </cell>
        </row>
        <row r="423">
          <cell r="A423" t="str">
            <v>UAI59664</v>
          </cell>
          <cell r="B423" t="str">
            <v>12X21/SD-1(방화용도어클로우저)</v>
          </cell>
          <cell r="C423" t="str">
            <v>(계단실,밑틀없음,철제도아)</v>
          </cell>
          <cell r="L423">
            <v>184920</v>
          </cell>
        </row>
        <row r="424">
          <cell r="A424" t="str">
            <v>MAG50061</v>
          </cell>
          <cell r="B424" t="str">
            <v>철제문틀(방청1회,납품도)</v>
          </cell>
          <cell r="C424" t="str">
            <v>100X45X1.6(EGI)</v>
          </cell>
          <cell r="D424" t="str">
            <v>m</v>
          </cell>
          <cell r="E424">
            <v>5.44</v>
          </cell>
          <cell r="F424">
            <v>5850</v>
          </cell>
          <cell r="G424">
            <v>0</v>
          </cell>
          <cell r="H424">
            <v>0</v>
          </cell>
          <cell r="I424">
            <v>31824</v>
          </cell>
          <cell r="J424">
            <v>0</v>
          </cell>
          <cell r="K424">
            <v>0</v>
          </cell>
        </row>
        <row r="425">
          <cell r="A425" t="str">
            <v>MAG50066</v>
          </cell>
          <cell r="B425" t="str">
            <v>철제도아(방청1회,납품도)</v>
          </cell>
          <cell r="C425" t="str">
            <v>T=0.8,STL PL(피벗힌지포함,후레임제외)(EGI)</v>
          </cell>
          <cell r="D425" t="str">
            <v>m2</v>
          </cell>
          <cell r="E425">
            <v>2.5287000000000002</v>
          </cell>
          <cell r="F425">
            <v>28487</v>
          </cell>
          <cell r="G425">
            <v>0</v>
          </cell>
          <cell r="H425">
            <v>0</v>
          </cell>
          <cell r="I425">
            <v>72035</v>
          </cell>
          <cell r="J425">
            <v>0</v>
          </cell>
          <cell r="K425">
            <v>0</v>
          </cell>
        </row>
        <row r="426">
          <cell r="A426" t="str">
            <v>MAH70015</v>
          </cell>
          <cell r="B426" t="str">
            <v>도아로크(스텐)</v>
          </cell>
          <cell r="C426" t="str">
            <v>통로용(록없음)</v>
          </cell>
          <cell r="D426" t="str">
            <v>조</v>
          </cell>
          <cell r="E426">
            <v>1</v>
          </cell>
          <cell r="F426">
            <v>4100</v>
          </cell>
          <cell r="G426">
            <v>0</v>
          </cell>
          <cell r="H426">
            <v>0</v>
          </cell>
          <cell r="I426">
            <v>4100</v>
          </cell>
          <cell r="J426">
            <v>0</v>
          </cell>
          <cell r="K426">
            <v>0</v>
          </cell>
        </row>
        <row r="427">
          <cell r="A427" t="str">
            <v>UAI50002</v>
          </cell>
          <cell r="B427" t="str">
            <v>철제여닫이문설치</v>
          </cell>
          <cell r="C427" t="str">
            <v>(양여닫이)</v>
          </cell>
          <cell r="D427" t="str">
            <v>개소</v>
          </cell>
          <cell r="E427">
            <v>1</v>
          </cell>
          <cell r="F427">
            <v>0</v>
          </cell>
          <cell r="G427">
            <v>31688</v>
          </cell>
          <cell r="H427">
            <v>0</v>
          </cell>
          <cell r="I427">
            <v>0</v>
          </cell>
          <cell r="J427">
            <v>31688</v>
          </cell>
          <cell r="K427">
            <v>0</v>
          </cell>
        </row>
        <row r="428">
          <cell r="A428" t="str">
            <v>UAI70021</v>
          </cell>
          <cell r="B428" t="str">
            <v>도어체크달기</v>
          </cell>
          <cell r="C428" t="str">
            <v>(방화문용, 3호)</v>
          </cell>
          <cell r="D428" t="str">
            <v>개소</v>
          </cell>
          <cell r="E428">
            <v>1</v>
          </cell>
          <cell r="F428">
            <v>38000</v>
          </cell>
          <cell r="G428">
            <v>7062</v>
          </cell>
          <cell r="H428">
            <v>211</v>
          </cell>
          <cell r="I428">
            <v>38000</v>
          </cell>
          <cell r="J428">
            <v>7062</v>
          </cell>
          <cell r="K428">
            <v>211</v>
          </cell>
        </row>
        <row r="429">
          <cell r="B429" t="str">
            <v>소 계</v>
          </cell>
          <cell r="I429">
            <v>145959</v>
          </cell>
          <cell r="J429">
            <v>38750</v>
          </cell>
          <cell r="K429">
            <v>211</v>
          </cell>
          <cell r="L429">
            <v>184920</v>
          </cell>
        </row>
        <row r="431">
          <cell r="A431" t="str">
            <v>UAI59665</v>
          </cell>
          <cell r="B431" t="str">
            <v>12X22/SD(방화용도어클로우저)</v>
          </cell>
          <cell r="C431" t="str">
            <v>(계단실홀,밑틀없음,철제도아)</v>
          </cell>
          <cell r="L431">
            <v>178917</v>
          </cell>
        </row>
        <row r="432">
          <cell r="A432" t="str">
            <v>MAG50061</v>
          </cell>
          <cell r="B432" t="str">
            <v>철제문틀(방청1회,납품도)</v>
          </cell>
          <cell r="C432" t="str">
            <v>100X45X1.6(EGI)</v>
          </cell>
          <cell r="D432" t="str">
            <v>m</v>
          </cell>
          <cell r="E432">
            <v>5.64</v>
          </cell>
          <cell r="F432">
            <v>5850</v>
          </cell>
          <cell r="G432">
            <v>0</v>
          </cell>
          <cell r="H432">
            <v>0</v>
          </cell>
          <cell r="I432">
            <v>32994</v>
          </cell>
          <cell r="J432">
            <v>0</v>
          </cell>
          <cell r="K432">
            <v>0</v>
          </cell>
        </row>
        <row r="433">
          <cell r="A433" t="str">
            <v>MAG50066</v>
          </cell>
          <cell r="B433" t="str">
            <v>철제도아(방청1회,납품도)</v>
          </cell>
          <cell r="C433" t="str">
            <v>T=0.8,STL PL(피벗힌지포함,후레임제외)(EGI)</v>
          </cell>
          <cell r="D433" t="str">
            <v>m2</v>
          </cell>
          <cell r="E433">
            <v>2.6476999999999999</v>
          </cell>
          <cell r="F433">
            <v>28487</v>
          </cell>
          <cell r="G433">
            <v>0</v>
          </cell>
          <cell r="H433">
            <v>0</v>
          </cell>
          <cell r="I433">
            <v>75425</v>
          </cell>
          <cell r="J433">
            <v>0</v>
          </cell>
          <cell r="K433">
            <v>0</v>
          </cell>
        </row>
        <row r="434">
          <cell r="A434" t="str">
            <v>MAH70015</v>
          </cell>
          <cell r="B434" t="str">
            <v>도아로크(스텐)</v>
          </cell>
          <cell r="C434" t="str">
            <v>통로용(록없음)</v>
          </cell>
          <cell r="D434" t="str">
            <v>조</v>
          </cell>
          <cell r="E434">
            <v>1</v>
          </cell>
          <cell r="F434">
            <v>4100</v>
          </cell>
          <cell r="G434">
            <v>0</v>
          </cell>
          <cell r="H434">
            <v>0</v>
          </cell>
          <cell r="I434">
            <v>4100</v>
          </cell>
          <cell r="J434">
            <v>0</v>
          </cell>
          <cell r="K434">
            <v>0</v>
          </cell>
        </row>
        <row r="435">
          <cell r="A435" t="str">
            <v>UAI50001</v>
          </cell>
          <cell r="B435" t="str">
            <v>철제여닫이문설치</v>
          </cell>
          <cell r="C435" t="str">
            <v>(외여닫이)</v>
          </cell>
          <cell r="D435" t="str">
            <v>개소</v>
          </cell>
          <cell r="E435">
            <v>1</v>
          </cell>
          <cell r="F435">
            <v>0</v>
          </cell>
          <cell r="G435">
            <v>21125</v>
          </cell>
          <cell r="H435">
            <v>0</v>
          </cell>
          <cell r="I435">
            <v>0</v>
          </cell>
          <cell r="J435">
            <v>21125</v>
          </cell>
          <cell r="K435">
            <v>0</v>
          </cell>
        </row>
        <row r="436">
          <cell r="A436" t="str">
            <v>UAI70021</v>
          </cell>
          <cell r="B436" t="str">
            <v>도어체크달기</v>
          </cell>
          <cell r="C436" t="str">
            <v>(방화문용, 3호)</v>
          </cell>
          <cell r="D436" t="str">
            <v>개소</v>
          </cell>
          <cell r="E436">
            <v>1</v>
          </cell>
          <cell r="F436">
            <v>38000</v>
          </cell>
          <cell r="G436">
            <v>7062</v>
          </cell>
          <cell r="H436">
            <v>211</v>
          </cell>
          <cell r="I436">
            <v>38000</v>
          </cell>
          <cell r="J436">
            <v>7062</v>
          </cell>
          <cell r="K436">
            <v>211</v>
          </cell>
        </row>
        <row r="437">
          <cell r="B437" t="str">
            <v>소 계</v>
          </cell>
          <cell r="I437">
            <v>150519</v>
          </cell>
          <cell r="J437">
            <v>28187</v>
          </cell>
          <cell r="K437">
            <v>211</v>
          </cell>
          <cell r="L437">
            <v>178917</v>
          </cell>
        </row>
        <row r="439">
          <cell r="A439" t="str">
            <v>UAI59666</v>
          </cell>
          <cell r="B439" t="str">
            <v>12X21/SD(방화용도어클로우저)</v>
          </cell>
          <cell r="C439" t="str">
            <v>(계단실홀,밑틀없음,철제도아)</v>
          </cell>
          <cell r="L439">
            <v>174357</v>
          </cell>
        </row>
        <row r="440">
          <cell r="A440" t="str">
            <v>MAG50061</v>
          </cell>
          <cell r="B440" t="str">
            <v>철제문틀(방청1회,납품도)</v>
          </cell>
          <cell r="C440" t="str">
            <v>100X45X1.6(EGI)</v>
          </cell>
          <cell r="D440" t="str">
            <v>m</v>
          </cell>
          <cell r="E440">
            <v>5.44</v>
          </cell>
          <cell r="F440">
            <v>5850</v>
          </cell>
          <cell r="G440">
            <v>0</v>
          </cell>
          <cell r="H440">
            <v>0</v>
          </cell>
          <cell r="I440">
            <v>31824</v>
          </cell>
          <cell r="J440">
            <v>0</v>
          </cell>
          <cell r="K440">
            <v>0</v>
          </cell>
        </row>
        <row r="441">
          <cell r="A441" t="str">
            <v>MAG50066</v>
          </cell>
          <cell r="B441" t="str">
            <v>철제도아(방청1회,납품도)</v>
          </cell>
          <cell r="C441" t="str">
            <v>T=0.8,STL PL(피벗힌지포함,후레임제외)(EGI)</v>
          </cell>
          <cell r="D441" t="str">
            <v>m2</v>
          </cell>
          <cell r="E441">
            <v>2.5287000000000002</v>
          </cell>
          <cell r="F441">
            <v>28487</v>
          </cell>
          <cell r="G441">
            <v>0</v>
          </cell>
          <cell r="H441">
            <v>0</v>
          </cell>
          <cell r="I441">
            <v>72035</v>
          </cell>
          <cell r="J441">
            <v>0</v>
          </cell>
          <cell r="K441">
            <v>0</v>
          </cell>
        </row>
        <row r="442">
          <cell r="A442" t="str">
            <v>MAH70015</v>
          </cell>
          <cell r="B442" t="str">
            <v>도아로크(스텐)</v>
          </cell>
          <cell r="C442" t="str">
            <v>통로용(록없음)</v>
          </cell>
          <cell r="D442" t="str">
            <v>조</v>
          </cell>
          <cell r="E442">
            <v>1</v>
          </cell>
          <cell r="F442">
            <v>4100</v>
          </cell>
          <cell r="G442">
            <v>0</v>
          </cell>
          <cell r="H442">
            <v>0</v>
          </cell>
          <cell r="I442">
            <v>4100</v>
          </cell>
          <cell r="J442">
            <v>0</v>
          </cell>
          <cell r="K442">
            <v>0</v>
          </cell>
        </row>
        <row r="443">
          <cell r="A443" t="str">
            <v>UAI50001</v>
          </cell>
          <cell r="B443" t="str">
            <v>철제여닫이문설치</v>
          </cell>
          <cell r="C443" t="str">
            <v>(외여닫이)</v>
          </cell>
          <cell r="D443" t="str">
            <v>개소</v>
          </cell>
          <cell r="E443">
            <v>1</v>
          </cell>
          <cell r="F443">
            <v>0</v>
          </cell>
          <cell r="G443">
            <v>21125</v>
          </cell>
          <cell r="H443">
            <v>0</v>
          </cell>
          <cell r="I443">
            <v>0</v>
          </cell>
          <cell r="J443">
            <v>21125</v>
          </cell>
          <cell r="K443">
            <v>0</v>
          </cell>
        </row>
        <row r="444">
          <cell r="A444" t="str">
            <v>UAI70021</v>
          </cell>
          <cell r="B444" t="str">
            <v>도어체크달기</v>
          </cell>
          <cell r="C444" t="str">
            <v>(방화문용, 3호)</v>
          </cell>
          <cell r="D444" t="str">
            <v>개소</v>
          </cell>
          <cell r="E444">
            <v>1</v>
          </cell>
          <cell r="F444">
            <v>38000</v>
          </cell>
          <cell r="G444">
            <v>7062</v>
          </cell>
          <cell r="H444">
            <v>211</v>
          </cell>
          <cell r="I444">
            <v>38000</v>
          </cell>
          <cell r="J444">
            <v>7062</v>
          </cell>
          <cell r="K444">
            <v>211</v>
          </cell>
        </row>
        <row r="445">
          <cell r="B445" t="str">
            <v>소 계</v>
          </cell>
          <cell r="I445">
            <v>145959</v>
          </cell>
          <cell r="J445">
            <v>28187</v>
          </cell>
          <cell r="K445">
            <v>211</v>
          </cell>
          <cell r="L445">
            <v>174357</v>
          </cell>
        </row>
        <row r="447">
          <cell r="A447" t="str">
            <v>UAI59667</v>
          </cell>
          <cell r="B447" t="str">
            <v>10X22/SD-F(방화용도어클로우저)</v>
          </cell>
          <cell r="C447" t="str">
            <v>(계단실홀,밑틀없음,철제도아)</v>
          </cell>
          <cell r="L447">
            <v>165070</v>
          </cell>
        </row>
        <row r="448">
          <cell r="A448" t="str">
            <v>MAG50061</v>
          </cell>
          <cell r="B448" t="str">
            <v>철제문틀(방청1회,납품도)</v>
          </cell>
          <cell r="C448" t="str">
            <v>100X45X1.6(EGI)</v>
          </cell>
          <cell r="D448" t="str">
            <v>m</v>
          </cell>
          <cell r="E448">
            <v>5.44</v>
          </cell>
          <cell r="F448">
            <v>5850</v>
          </cell>
          <cell r="G448">
            <v>0</v>
          </cell>
          <cell r="H448">
            <v>0</v>
          </cell>
          <cell r="I448">
            <v>31824</v>
          </cell>
          <cell r="J448">
            <v>0</v>
          </cell>
          <cell r="K448">
            <v>0</v>
          </cell>
        </row>
        <row r="449">
          <cell r="A449" t="str">
            <v>MAG50066</v>
          </cell>
          <cell r="B449" t="str">
            <v>철제도아(방청1회,납품도)</v>
          </cell>
          <cell r="C449" t="str">
            <v>T=0.8,STL PL(피벗힌지포함,후레임제외)(EGI)</v>
          </cell>
          <cell r="D449" t="str">
            <v>m2</v>
          </cell>
          <cell r="E449">
            <v>2.2027000000000001</v>
          </cell>
          <cell r="F449">
            <v>28487</v>
          </cell>
          <cell r="G449">
            <v>0</v>
          </cell>
          <cell r="H449">
            <v>0</v>
          </cell>
          <cell r="I449">
            <v>62748.3</v>
          </cell>
          <cell r="J449">
            <v>0</v>
          </cell>
          <cell r="K449">
            <v>0</v>
          </cell>
        </row>
        <row r="450">
          <cell r="A450" t="str">
            <v>MAH70015</v>
          </cell>
          <cell r="B450" t="str">
            <v>도아로크(스텐)</v>
          </cell>
          <cell r="C450" t="str">
            <v>통로용(록없음)</v>
          </cell>
          <cell r="D450" t="str">
            <v>조</v>
          </cell>
          <cell r="E450">
            <v>1</v>
          </cell>
          <cell r="F450">
            <v>4100</v>
          </cell>
          <cell r="G450">
            <v>0</v>
          </cell>
          <cell r="H450">
            <v>0</v>
          </cell>
          <cell r="I450">
            <v>4100</v>
          </cell>
          <cell r="J450">
            <v>0</v>
          </cell>
          <cell r="K450">
            <v>0</v>
          </cell>
        </row>
        <row r="451">
          <cell r="A451" t="str">
            <v>UAI50001</v>
          </cell>
          <cell r="B451" t="str">
            <v>철제여닫이문설치</v>
          </cell>
          <cell r="C451" t="str">
            <v>(외여닫이)</v>
          </cell>
          <cell r="D451" t="str">
            <v>개소</v>
          </cell>
          <cell r="E451">
            <v>1</v>
          </cell>
          <cell r="F451">
            <v>0</v>
          </cell>
          <cell r="G451">
            <v>21125</v>
          </cell>
          <cell r="H451">
            <v>0</v>
          </cell>
          <cell r="I451">
            <v>0</v>
          </cell>
          <cell r="J451">
            <v>21125</v>
          </cell>
          <cell r="K451">
            <v>0</v>
          </cell>
        </row>
        <row r="452">
          <cell r="A452" t="str">
            <v>UAI70021</v>
          </cell>
          <cell r="B452" t="str">
            <v>도어체크달기</v>
          </cell>
          <cell r="C452" t="str">
            <v>(방화문용, 3호)</v>
          </cell>
          <cell r="D452" t="str">
            <v>개소</v>
          </cell>
          <cell r="E452">
            <v>1</v>
          </cell>
          <cell r="F452">
            <v>38000</v>
          </cell>
          <cell r="G452">
            <v>7062</v>
          </cell>
          <cell r="H452">
            <v>211</v>
          </cell>
          <cell r="I452">
            <v>38000</v>
          </cell>
          <cell r="J452">
            <v>7062</v>
          </cell>
          <cell r="K452">
            <v>211</v>
          </cell>
        </row>
        <row r="453">
          <cell r="B453" t="str">
            <v>소 계</v>
          </cell>
          <cell r="I453">
            <v>136672</v>
          </cell>
          <cell r="J453">
            <v>28187</v>
          </cell>
          <cell r="K453">
            <v>211</v>
          </cell>
          <cell r="L453">
            <v>165070</v>
          </cell>
        </row>
        <row r="455">
          <cell r="A455" t="str">
            <v>UAI59668</v>
          </cell>
          <cell r="B455" t="str">
            <v>10X21/SD(방화용도어클로우저)</v>
          </cell>
          <cell r="C455" t="str">
            <v>(계단실홀,밑틀없음,철제도아)</v>
          </cell>
          <cell r="L455">
            <v>161080</v>
          </cell>
        </row>
        <row r="456">
          <cell r="A456" t="str">
            <v>MAG50061</v>
          </cell>
          <cell r="B456" t="str">
            <v>철제문틀(방청1회,납품도)</v>
          </cell>
          <cell r="C456" t="str">
            <v>100X45X1.6(EGI)</v>
          </cell>
          <cell r="D456" t="str">
            <v>m</v>
          </cell>
          <cell r="E456">
            <v>5.24</v>
          </cell>
          <cell r="F456">
            <v>5850</v>
          </cell>
          <cell r="G456">
            <v>0</v>
          </cell>
          <cell r="H456">
            <v>0</v>
          </cell>
          <cell r="I456">
            <v>30654</v>
          </cell>
          <cell r="J456">
            <v>0</v>
          </cell>
          <cell r="K456">
            <v>0</v>
          </cell>
        </row>
        <row r="457">
          <cell r="A457" t="str">
            <v>MAG50066</v>
          </cell>
          <cell r="B457" t="str">
            <v>철제도아(방청1회,납품도)</v>
          </cell>
          <cell r="C457" t="str">
            <v>T=0.8,STL PL(피벗힌지포함,후레임제외)(EGI)</v>
          </cell>
          <cell r="D457" t="str">
            <v>m2</v>
          </cell>
          <cell r="E457">
            <v>2.1036999999999999</v>
          </cell>
          <cell r="F457">
            <v>28487</v>
          </cell>
          <cell r="G457">
            <v>0</v>
          </cell>
          <cell r="H457">
            <v>0</v>
          </cell>
          <cell r="I457">
            <v>59928.1</v>
          </cell>
          <cell r="J457">
            <v>0</v>
          </cell>
          <cell r="K457">
            <v>0</v>
          </cell>
        </row>
        <row r="458">
          <cell r="A458" t="str">
            <v>MAH70015</v>
          </cell>
          <cell r="B458" t="str">
            <v>도아로크(스텐)</v>
          </cell>
          <cell r="C458" t="str">
            <v>통로용(록없음)</v>
          </cell>
          <cell r="D458" t="str">
            <v>조</v>
          </cell>
          <cell r="E458">
            <v>1</v>
          </cell>
          <cell r="F458">
            <v>4100</v>
          </cell>
          <cell r="G458">
            <v>0</v>
          </cell>
          <cell r="H458">
            <v>0</v>
          </cell>
          <cell r="I458">
            <v>4100</v>
          </cell>
          <cell r="J458">
            <v>0</v>
          </cell>
          <cell r="K458">
            <v>0</v>
          </cell>
        </row>
        <row r="459">
          <cell r="A459" t="str">
            <v>UAI50001</v>
          </cell>
          <cell r="B459" t="str">
            <v>철제여닫이문설치</v>
          </cell>
          <cell r="C459" t="str">
            <v>(외여닫이)</v>
          </cell>
          <cell r="D459" t="str">
            <v>개소</v>
          </cell>
          <cell r="E459">
            <v>1</v>
          </cell>
          <cell r="F459">
            <v>0</v>
          </cell>
          <cell r="G459">
            <v>21125</v>
          </cell>
          <cell r="H459">
            <v>0</v>
          </cell>
          <cell r="I459">
            <v>0</v>
          </cell>
          <cell r="J459">
            <v>21125</v>
          </cell>
          <cell r="K459">
            <v>0</v>
          </cell>
        </row>
        <row r="460">
          <cell r="A460" t="str">
            <v>UAI70021</v>
          </cell>
          <cell r="B460" t="str">
            <v>도어체크달기</v>
          </cell>
          <cell r="C460" t="str">
            <v>(방화문용, 3호)</v>
          </cell>
          <cell r="D460" t="str">
            <v>개소</v>
          </cell>
          <cell r="E460">
            <v>1</v>
          </cell>
          <cell r="F460">
            <v>38000</v>
          </cell>
          <cell r="G460">
            <v>7062</v>
          </cell>
          <cell r="H460">
            <v>211</v>
          </cell>
          <cell r="I460">
            <v>38000</v>
          </cell>
          <cell r="J460">
            <v>7062</v>
          </cell>
          <cell r="K460">
            <v>211</v>
          </cell>
        </row>
        <row r="461">
          <cell r="B461" t="str">
            <v>소 계</v>
          </cell>
          <cell r="I461">
            <v>132682</v>
          </cell>
          <cell r="J461">
            <v>28187</v>
          </cell>
          <cell r="K461">
            <v>211</v>
          </cell>
          <cell r="L461">
            <v>161080</v>
          </cell>
        </row>
        <row r="463">
          <cell r="A463" t="str">
            <v>UAI59669</v>
          </cell>
          <cell r="B463" t="str">
            <v>10X18/SD(방화용도어클로우저)</v>
          </cell>
          <cell r="C463" t="str">
            <v>(계단실홀,밑틀없음,철제도아)</v>
          </cell>
          <cell r="L463">
            <v>149109</v>
          </cell>
        </row>
        <row r="464">
          <cell r="A464" t="str">
            <v>MAG50061</v>
          </cell>
          <cell r="B464" t="str">
            <v>철제문틀(방청1회,납품도)</v>
          </cell>
          <cell r="C464" t="str">
            <v>100X45X1.6(EGI)</v>
          </cell>
          <cell r="D464" t="str">
            <v>m</v>
          </cell>
          <cell r="E464">
            <v>4.6399999999999997</v>
          </cell>
          <cell r="F464">
            <v>5850</v>
          </cell>
          <cell r="G464">
            <v>0</v>
          </cell>
          <cell r="H464">
            <v>0</v>
          </cell>
          <cell r="I464">
            <v>27144</v>
          </cell>
          <cell r="J464">
            <v>0</v>
          </cell>
          <cell r="K464">
            <v>0</v>
          </cell>
        </row>
        <row r="465">
          <cell r="A465" t="str">
            <v>MAG50066</v>
          </cell>
          <cell r="B465" t="str">
            <v>철제도아(방청1회,납품도)</v>
          </cell>
          <cell r="C465" t="str">
            <v>T=0.8,STL PL(피벗힌지포함,후레임제외)(EGI)</v>
          </cell>
          <cell r="D465" t="str">
            <v>m2</v>
          </cell>
          <cell r="E465">
            <v>1.8067</v>
          </cell>
          <cell r="F465">
            <v>28487</v>
          </cell>
          <cell r="G465">
            <v>0</v>
          </cell>
          <cell r="H465">
            <v>0</v>
          </cell>
          <cell r="I465">
            <v>51467.4</v>
          </cell>
          <cell r="J465">
            <v>0</v>
          </cell>
          <cell r="K465">
            <v>0</v>
          </cell>
        </row>
        <row r="466">
          <cell r="A466" t="str">
            <v>MAH70015</v>
          </cell>
          <cell r="B466" t="str">
            <v>도아로크(스텐)</v>
          </cell>
          <cell r="C466" t="str">
            <v>통로용(록없음)</v>
          </cell>
          <cell r="D466" t="str">
            <v>조</v>
          </cell>
          <cell r="E466">
            <v>1</v>
          </cell>
          <cell r="F466">
            <v>4100</v>
          </cell>
          <cell r="G466">
            <v>0</v>
          </cell>
          <cell r="H466">
            <v>0</v>
          </cell>
          <cell r="I466">
            <v>4100</v>
          </cell>
          <cell r="J466">
            <v>0</v>
          </cell>
          <cell r="K466">
            <v>0</v>
          </cell>
        </row>
        <row r="467">
          <cell r="A467" t="str">
            <v>UAI50001</v>
          </cell>
          <cell r="B467" t="str">
            <v>철제여닫이문설치</v>
          </cell>
          <cell r="C467" t="str">
            <v>(외여닫이)</v>
          </cell>
          <cell r="D467" t="str">
            <v>개소</v>
          </cell>
          <cell r="E467">
            <v>1</v>
          </cell>
          <cell r="F467">
            <v>0</v>
          </cell>
          <cell r="G467">
            <v>21125</v>
          </cell>
          <cell r="H467">
            <v>0</v>
          </cell>
          <cell r="I467">
            <v>0</v>
          </cell>
          <cell r="J467">
            <v>21125</v>
          </cell>
          <cell r="K467">
            <v>0</v>
          </cell>
        </row>
        <row r="468">
          <cell r="A468" t="str">
            <v>UAI70021</v>
          </cell>
          <cell r="B468" t="str">
            <v>도어체크달기</v>
          </cell>
          <cell r="C468" t="str">
            <v>(방화문용, 3호)</v>
          </cell>
          <cell r="D468" t="str">
            <v>개소</v>
          </cell>
          <cell r="E468">
            <v>1</v>
          </cell>
          <cell r="F468">
            <v>38000</v>
          </cell>
          <cell r="G468">
            <v>7062</v>
          </cell>
          <cell r="H468">
            <v>211</v>
          </cell>
          <cell r="I468">
            <v>38000</v>
          </cell>
          <cell r="J468">
            <v>7062</v>
          </cell>
          <cell r="K468">
            <v>211</v>
          </cell>
        </row>
        <row r="469">
          <cell r="B469" t="str">
            <v>소 계</v>
          </cell>
          <cell r="I469">
            <v>120711</v>
          </cell>
          <cell r="J469">
            <v>28187</v>
          </cell>
          <cell r="K469">
            <v>211</v>
          </cell>
          <cell r="L469">
            <v>149109</v>
          </cell>
        </row>
        <row r="471">
          <cell r="A471" t="str">
            <v>UAI59670</v>
          </cell>
          <cell r="B471" t="str">
            <v>7X17/SD</v>
          </cell>
          <cell r="C471" t="str">
            <v>(공동구,밑틀없음,철제도아)</v>
          </cell>
          <cell r="L471">
            <v>82139</v>
          </cell>
        </row>
        <row r="472">
          <cell r="A472" t="str">
            <v>MAG50061</v>
          </cell>
          <cell r="B472" t="str">
            <v>철제문틀(방청1회,납품도)</v>
          </cell>
          <cell r="C472" t="str">
            <v>100X45X1.6(EGI)</v>
          </cell>
          <cell r="D472" t="str">
            <v>m</v>
          </cell>
          <cell r="E472">
            <v>4.05</v>
          </cell>
          <cell r="F472">
            <v>5850</v>
          </cell>
          <cell r="G472">
            <v>0</v>
          </cell>
          <cell r="H472">
            <v>0</v>
          </cell>
          <cell r="I472">
            <v>23692.5</v>
          </cell>
          <cell r="J472">
            <v>0</v>
          </cell>
          <cell r="K472">
            <v>0</v>
          </cell>
        </row>
        <row r="473">
          <cell r="A473" t="str">
            <v>MAG50066</v>
          </cell>
          <cell r="B473" t="str">
            <v>철제도아(방청1회,납품도)</v>
          </cell>
          <cell r="C473" t="str">
            <v>T=0.8,STL PL(피벗힌지포함,후레임제외)(EGI)</v>
          </cell>
          <cell r="D473" t="str">
            <v>m2</v>
          </cell>
          <cell r="E473">
            <v>1.1592</v>
          </cell>
          <cell r="F473">
            <v>28487</v>
          </cell>
          <cell r="G473">
            <v>0</v>
          </cell>
          <cell r="H473">
            <v>0</v>
          </cell>
          <cell r="I473">
            <v>33022.1</v>
          </cell>
          <cell r="J473">
            <v>0</v>
          </cell>
          <cell r="K473">
            <v>0</v>
          </cell>
        </row>
        <row r="474">
          <cell r="A474" t="str">
            <v>MAH70005</v>
          </cell>
          <cell r="B474" t="str">
            <v>도아로크(스텐)</v>
          </cell>
          <cell r="C474" t="str">
            <v>침실용</v>
          </cell>
          <cell r="D474" t="str">
            <v>조</v>
          </cell>
          <cell r="E474">
            <v>1</v>
          </cell>
          <cell r="F474">
            <v>4300</v>
          </cell>
          <cell r="G474">
            <v>0</v>
          </cell>
          <cell r="H474">
            <v>0</v>
          </cell>
          <cell r="I474">
            <v>4300</v>
          </cell>
          <cell r="J474">
            <v>0</v>
          </cell>
          <cell r="K474">
            <v>0</v>
          </cell>
        </row>
        <row r="475">
          <cell r="A475" t="str">
            <v>UAI50001</v>
          </cell>
          <cell r="B475" t="str">
            <v>철제여닫이문설치</v>
          </cell>
          <cell r="C475" t="str">
            <v>(외여닫이)</v>
          </cell>
          <cell r="D475" t="str">
            <v>개소</v>
          </cell>
          <cell r="E475">
            <v>1</v>
          </cell>
          <cell r="F475">
            <v>0</v>
          </cell>
          <cell r="G475">
            <v>21125</v>
          </cell>
          <cell r="H475">
            <v>0</v>
          </cell>
          <cell r="I475">
            <v>0</v>
          </cell>
          <cell r="J475">
            <v>21125</v>
          </cell>
          <cell r="K475">
            <v>0</v>
          </cell>
        </row>
        <row r="476">
          <cell r="B476" t="str">
            <v>소 계</v>
          </cell>
          <cell r="I476">
            <v>61014</v>
          </cell>
          <cell r="J476">
            <v>21125</v>
          </cell>
          <cell r="K476">
            <v>0</v>
          </cell>
          <cell r="L476">
            <v>82139</v>
          </cell>
        </row>
        <row r="478">
          <cell r="A478" t="str">
            <v>UAI59701</v>
          </cell>
          <cell r="B478" t="str">
            <v>18X26/FSD(방화용도어클로우저)</v>
          </cell>
          <cell r="C478" t="str">
            <v>(밑틀없음,철제도아)</v>
          </cell>
          <cell r="L478">
            <v>297246</v>
          </cell>
        </row>
        <row r="479">
          <cell r="A479" t="str">
            <v>MAG50061</v>
          </cell>
          <cell r="B479" t="str">
            <v>철제문틀(방청1회,납품도)</v>
          </cell>
          <cell r="C479" t="str">
            <v>100X45X1.6(EGI)</v>
          </cell>
          <cell r="D479" t="str">
            <v>m</v>
          </cell>
          <cell r="E479">
            <v>6.89</v>
          </cell>
          <cell r="F479">
            <v>5850</v>
          </cell>
          <cell r="G479">
            <v>0</v>
          </cell>
          <cell r="H479">
            <v>0</v>
          </cell>
          <cell r="I479">
            <v>40306.5</v>
          </cell>
          <cell r="J479">
            <v>0</v>
          </cell>
          <cell r="K479">
            <v>0</v>
          </cell>
        </row>
        <row r="480">
          <cell r="A480" t="str">
            <v>MAG50066</v>
          </cell>
          <cell r="B480" t="str">
            <v>철제도아(방청1회,납품도)</v>
          </cell>
          <cell r="C480" t="str">
            <v>T=0.8,STL PL(피벗힌지포함,후레임제외)(EGI)</v>
          </cell>
          <cell r="D480" t="str">
            <v>m2</v>
          </cell>
          <cell r="E480">
            <v>4.5479000000000003</v>
          </cell>
          <cell r="F480">
            <v>28487</v>
          </cell>
          <cell r="G480">
            <v>0</v>
          </cell>
          <cell r="H480">
            <v>0</v>
          </cell>
          <cell r="I480">
            <v>129556</v>
          </cell>
          <cell r="J480">
            <v>0</v>
          </cell>
          <cell r="K480">
            <v>0</v>
          </cell>
        </row>
        <row r="481">
          <cell r="A481" t="str">
            <v>MAH70005</v>
          </cell>
          <cell r="B481" t="str">
            <v>도아로크(스텐)</v>
          </cell>
          <cell r="C481" t="str">
            <v>침실용</v>
          </cell>
          <cell r="D481" t="str">
            <v>조</v>
          </cell>
          <cell r="E481">
            <v>1</v>
          </cell>
          <cell r="F481">
            <v>4300</v>
          </cell>
          <cell r="G481">
            <v>0</v>
          </cell>
          <cell r="H481">
            <v>0</v>
          </cell>
          <cell r="I481">
            <v>4300</v>
          </cell>
          <cell r="J481">
            <v>0</v>
          </cell>
          <cell r="K481">
            <v>0</v>
          </cell>
        </row>
        <row r="482">
          <cell r="A482" t="str">
            <v>MAH70473</v>
          </cell>
          <cell r="B482" t="str">
            <v>오르내리꽂이쇠</v>
          </cell>
          <cell r="C482" t="str">
            <v>황동압출 100MM</v>
          </cell>
          <cell r="D482" t="str">
            <v>개</v>
          </cell>
          <cell r="E482">
            <v>1</v>
          </cell>
          <cell r="F482">
            <v>850</v>
          </cell>
          <cell r="G482">
            <v>0</v>
          </cell>
          <cell r="H482">
            <v>0</v>
          </cell>
          <cell r="I482">
            <v>850</v>
          </cell>
          <cell r="J482">
            <v>0</v>
          </cell>
          <cell r="K482">
            <v>0</v>
          </cell>
        </row>
        <row r="483">
          <cell r="A483" t="str">
            <v>UAI50002</v>
          </cell>
          <cell r="B483" t="str">
            <v>철제여닫이문설치</v>
          </cell>
          <cell r="C483" t="str">
            <v>(양여닫이)</v>
          </cell>
          <cell r="D483" t="str">
            <v>개소</v>
          </cell>
          <cell r="E483">
            <v>1</v>
          </cell>
          <cell r="F483">
            <v>0</v>
          </cell>
          <cell r="G483">
            <v>31688</v>
          </cell>
          <cell r="H483">
            <v>0</v>
          </cell>
          <cell r="I483">
            <v>0</v>
          </cell>
          <cell r="J483">
            <v>31688</v>
          </cell>
          <cell r="K483">
            <v>0</v>
          </cell>
        </row>
        <row r="484">
          <cell r="A484" t="str">
            <v>UAI70021</v>
          </cell>
          <cell r="B484" t="str">
            <v>도어체크달기</v>
          </cell>
          <cell r="C484" t="str">
            <v>(방화문용, 3호)</v>
          </cell>
          <cell r="D484" t="str">
            <v>개소</v>
          </cell>
          <cell r="E484">
            <v>2</v>
          </cell>
          <cell r="F484">
            <v>38000</v>
          </cell>
          <cell r="G484">
            <v>7062</v>
          </cell>
          <cell r="H484">
            <v>211</v>
          </cell>
          <cell r="I484">
            <v>76000</v>
          </cell>
          <cell r="J484">
            <v>14124</v>
          </cell>
          <cell r="K484">
            <v>422</v>
          </cell>
        </row>
        <row r="485">
          <cell r="B485" t="str">
            <v>소 계</v>
          </cell>
          <cell r="I485">
            <v>251012</v>
          </cell>
          <cell r="J485">
            <v>45812</v>
          </cell>
          <cell r="K485">
            <v>422</v>
          </cell>
          <cell r="L485">
            <v>297246</v>
          </cell>
        </row>
        <row r="487">
          <cell r="A487" t="str">
            <v>UAI59702</v>
          </cell>
          <cell r="B487" t="str">
            <v>26X31/SD</v>
          </cell>
          <cell r="C487" t="str">
            <v>(밑틀없음,철제도아)</v>
          </cell>
          <cell r="L487">
            <v>366752</v>
          </cell>
        </row>
        <row r="488">
          <cell r="A488" t="str">
            <v>MAG50061</v>
          </cell>
          <cell r="B488" t="str">
            <v>철제문틀(방청1회,납품도)</v>
          </cell>
          <cell r="C488" t="str">
            <v>100X45X1.6(EGI)</v>
          </cell>
          <cell r="D488" t="str">
            <v>m</v>
          </cell>
          <cell r="E488">
            <v>8.69</v>
          </cell>
          <cell r="F488">
            <v>5850</v>
          </cell>
          <cell r="G488">
            <v>0</v>
          </cell>
          <cell r="H488">
            <v>0</v>
          </cell>
          <cell r="I488">
            <v>50836.5</v>
          </cell>
          <cell r="J488">
            <v>0</v>
          </cell>
          <cell r="K488">
            <v>0</v>
          </cell>
        </row>
        <row r="489">
          <cell r="A489" t="str">
            <v>MAG50066</v>
          </cell>
          <cell r="B489" t="str">
            <v>철제도아(방청1회,납품도)</v>
          </cell>
          <cell r="C489" t="str">
            <v>T=0.8,STL PL(피벗힌지포함,후레임제외)(EGI)</v>
          </cell>
          <cell r="D489" t="str">
            <v>m2</v>
          </cell>
          <cell r="E489">
            <v>7.8818999999999999</v>
          </cell>
          <cell r="F489">
            <v>28487</v>
          </cell>
          <cell r="G489">
            <v>0</v>
          </cell>
          <cell r="H489">
            <v>0</v>
          </cell>
          <cell r="I489">
            <v>224531.6</v>
          </cell>
          <cell r="J489">
            <v>0</v>
          </cell>
          <cell r="K489">
            <v>0</v>
          </cell>
        </row>
        <row r="490">
          <cell r="A490" t="str">
            <v>MAH70005</v>
          </cell>
          <cell r="B490" t="str">
            <v>도아로크(스텐)</v>
          </cell>
          <cell r="C490" t="str">
            <v>침실용</v>
          </cell>
          <cell r="D490" t="str">
            <v>조</v>
          </cell>
          <cell r="E490">
            <v>1</v>
          </cell>
          <cell r="F490">
            <v>4300</v>
          </cell>
          <cell r="G490">
            <v>0</v>
          </cell>
          <cell r="H490">
            <v>0</v>
          </cell>
          <cell r="I490">
            <v>4300</v>
          </cell>
          <cell r="J490">
            <v>0</v>
          </cell>
          <cell r="K490">
            <v>0</v>
          </cell>
        </row>
        <row r="491">
          <cell r="A491" t="str">
            <v>MAH70473</v>
          </cell>
          <cell r="B491" t="str">
            <v>오르내리꽂이쇠</v>
          </cell>
          <cell r="C491" t="str">
            <v>황동압출 100MM</v>
          </cell>
          <cell r="D491" t="str">
            <v>개</v>
          </cell>
          <cell r="E491">
            <v>1</v>
          </cell>
          <cell r="F491">
            <v>850</v>
          </cell>
          <cell r="G491">
            <v>0</v>
          </cell>
          <cell r="H491">
            <v>0</v>
          </cell>
          <cell r="I491">
            <v>850</v>
          </cell>
          <cell r="J491">
            <v>0</v>
          </cell>
          <cell r="K491">
            <v>0</v>
          </cell>
        </row>
        <row r="492">
          <cell r="A492" t="str">
            <v>UAI50002</v>
          </cell>
          <cell r="B492" t="str">
            <v>철제여닫이문설치</v>
          </cell>
          <cell r="C492" t="str">
            <v>(양여닫이)</v>
          </cell>
          <cell r="D492" t="str">
            <v>개소</v>
          </cell>
          <cell r="E492">
            <v>1</v>
          </cell>
          <cell r="F492">
            <v>0</v>
          </cell>
          <cell r="G492">
            <v>31688</v>
          </cell>
          <cell r="H492">
            <v>0</v>
          </cell>
          <cell r="I492">
            <v>0</v>
          </cell>
          <cell r="J492">
            <v>31688</v>
          </cell>
          <cell r="K492">
            <v>0</v>
          </cell>
        </row>
        <row r="493">
          <cell r="A493" t="str">
            <v>UAI70018</v>
          </cell>
          <cell r="B493" t="str">
            <v>도아첵크달기</v>
          </cell>
          <cell r="C493" t="str">
            <v>(3호)</v>
          </cell>
          <cell r="D493" t="str">
            <v>개소</v>
          </cell>
          <cell r="E493">
            <v>2</v>
          </cell>
          <cell r="F493">
            <v>20000</v>
          </cell>
          <cell r="G493">
            <v>7062</v>
          </cell>
          <cell r="H493">
            <v>211</v>
          </cell>
          <cell r="I493">
            <v>40000</v>
          </cell>
          <cell r="J493">
            <v>14124</v>
          </cell>
          <cell r="K493">
            <v>422</v>
          </cell>
        </row>
        <row r="494">
          <cell r="B494" t="str">
            <v>소 계</v>
          </cell>
          <cell r="I494">
            <v>320518</v>
          </cell>
          <cell r="J494">
            <v>45812</v>
          </cell>
          <cell r="K494">
            <v>422</v>
          </cell>
          <cell r="L494">
            <v>366752</v>
          </cell>
        </row>
        <row r="496">
          <cell r="A496" t="str">
            <v>UAI59703</v>
          </cell>
          <cell r="B496" t="str">
            <v>9X26/SD</v>
          </cell>
          <cell r="C496" t="str">
            <v>(밑틀없음,철제도아)</v>
          </cell>
          <cell r="L496">
            <v>145531</v>
          </cell>
        </row>
        <row r="497">
          <cell r="A497" t="str">
            <v>MAG50061</v>
          </cell>
          <cell r="B497" t="str">
            <v>철제문틀(방청1회,납품도)</v>
          </cell>
          <cell r="C497" t="str">
            <v>100X45X1.6(EGI)</v>
          </cell>
          <cell r="D497" t="str">
            <v>m</v>
          </cell>
          <cell r="E497">
            <v>6.87</v>
          </cell>
          <cell r="F497">
            <v>5850</v>
          </cell>
          <cell r="G497">
            <v>0</v>
          </cell>
          <cell r="H497">
            <v>0</v>
          </cell>
          <cell r="I497">
            <v>40189.5</v>
          </cell>
          <cell r="J497">
            <v>0</v>
          </cell>
          <cell r="K497">
            <v>0</v>
          </cell>
        </row>
        <row r="498">
          <cell r="A498" t="str">
            <v>MAG50066</v>
          </cell>
          <cell r="B498" t="str">
            <v>철제도아(방청1회,납품도)</v>
          </cell>
          <cell r="C498" t="str">
            <v>T=0.8,STL PL(피벗힌지포함,후레임제외)(EGI)</v>
          </cell>
          <cell r="D498" t="str">
            <v>m2</v>
          </cell>
          <cell r="E498">
            <v>1.8480000000000001</v>
          </cell>
          <cell r="F498">
            <v>28487</v>
          </cell>
          <cell r="G498">
            <v>0</v>
          </cell>
          <cell r="H498">
            <v>0</v>
          </cell>
          <cell r="I498">
            <v>52643.9</v>
          </cell>
          <cell r="J498">
            <v>0</v>
          </cell>
          <cell r="K498">
            <v>0</v>
          </cell>
        </row>
        <row r="499">
          <cell r="A499" t="str">
            <v>MAH70005</v>
          </cell>
          <cell r="B499" t="str">
            <v>도아로크(스텐)</v>
          </cell>
          <cell r="C499" t="str">
            <v>침실용</v>
          </cell>
          <cell r="D499" t="str">
            <v>조</v>
          </cell>
          <cell r="E499">
            <v>1</v>
          </cell>
          <cell r="F499">
            <v>4300</v>
          </cell>
          <cell r="G499">
            <v>0</v>
          </cell>
          <cell r="H499">
            <v>0</v>
          </cell>
          <cell r="I499">
            <v>4300</v>
          </cell>
          <cell r="J499">
            <v>0</v>
          </cell>
          <cell r="K499">
            <v>0</v>
          </cell>
        </row>
        <row r="500">
          <cell r="A500" t="str">
            <v>UAI50001</v>
          </cell>
          <cell r="B500" t="str">
            <v>철제여닫이문설치</v>
          </cell>
          <cell r="C500" t="str">
            <v>(외여닫이)</v>
          </cell>
          <cell r="D500" t="str">
            <v>개소</v>
          </cell>
          <cell r="E500">
            <v>1</v>
          </cell>
          <cell r="F500">
            <v>0</v>
          </cell>
          <cell r="G500">
            <v>21125</v>
          </cell>
          <cell r="H500">
            <v>0</v>
          </cell>
          <cell r="I500">
            <v>0</v>
          </cell>
          <cell r="J500">
            <v>21125</v>
          </cell>
          <cell r="K500">
            <v>0</v>
          </cell>
        </row>
        <row r="501">
          <cell r="A501" t="str">
            <v>UAI70018</v>
          </cell>
          <cell r="B501" t="str">
            <v>도아첵크달기</v>
          </cell>
          <cell r="C501" t="str">
            <v>(3호)</v>
          </cell>
          <cell r="D501" t="str">
            <v>개소</v>
          </cell>
          <cell r="E501">
            <v>1</v>
          </cell>
          <cell r="F501">
            <v>20000</v>
          </cell>
          <cell r="G501">
            <v>7062</v>
          </cell>
          <cell r="H501">
            <v>211</v>
          </cell>
          <cell r="I501">
            <v>20000</v>
          </cell>
          <cell r="J501">
            <v>7062</v>
          </cell>
          <cell r="K501">
            <v>211</v>
          </cell>
        </row>
        <row r="502">
          <cell r="B502" t="str">
            <v>소 계</v>
          </cell>
          <cell r="I502">
            <v>117133</v>
          </cell>
          <cell r="J502">
            <v>28187</v>
          </cell>
          <cell r="K502">
            <v>211</v>
          </cell>
          <cell r="L502">
            <v>145531</v>
          </cell>
        </row>
        <row r="504">
          <cell r="A504" t="str">
            <v>UAI59704</v>
          </cell>
          <cell r="B504" t="str">
            <v>9X21/SD</v>
          </cell>
          <cell r="C504" t="str">
            <v>(밑틀없음,철제도아)</v>
          </cell>
          <cell r="L504">
            <v>133405</v>
          </cell>
        </row>
        <row r="505">
          <cell r="A505" t="str">
            <v>MAG50061</v>
          </cell>
          <cell r="B505" t="str">
            <v>철제문틀(방청1회,납품도)</v>
          </cell>
          <cell r="C505" t="str">
            <v>100X45X1.6(EGI)</v>
          </cell>
          <cell r="D505" t="str">
            <v>m</v>
          </cell>
          <cell r="E505">
            <v>4.99</v>
          </cell>
          <cell r="F505">
            <v>5850</v>
          </cell>
          <cell r="G505">
            <v>0</v>
          </cell>
          <cell r="H505">
            <v>0</v>
          </cell>
          <cell r="I505">
            <v>29191.5</v>
          </cell>
          <cell r="J505">
            <v>0</v>
          </cell>
          <cell r="K505">
            <v>0</v>
          </cell>
        </row>
        <row r="506">
          <cell r="A506" t="str">
            <v>MAG50066</v>
          </cell>
          <cell r="B506" t="str">
            <v>철제도아(방청1회,납품도)</v>
          </cell>
          <cell r="C506" t="str">
            <v>T=0.8,STL PL(피벗힌지포함,후레임제외)(EGI)</v>
          </cell>
          <cell r="D506" t="str">
            <v>m2</v>
          </cell>
          <cell r="E506">
            <v>1.8084</v>
          </cell>
          <cell r="F506">
            <v>28487</v>
          </cell>
          <cell r="G506">
            <v>0</v>
          </cell>
          <cell r="H506">
            <v>0</v>
          </cell>
          <cell r="I506">
            <v>51515.8</v>
          </cell>
          <cell r="J506">
            <v>0</v>
          </cell>
          <cell r="K506">
            <v>0</v>
          </cell>
        </row>
        <row r="507">
          <cell r="A507" t="str">
            <v>MAH70005</v>
          </cell>
          <cell r="B507" t="str">
            <v>도아로크(스텐)</v>
          </cell>
          <cell r="C507" t="str">
            <v>침실용</v>
          </cell>
          <cell r="D507" t="str">
            <v>조</v>
          </cell>
          <cell r="E507">
            <v>1</v>
          </cell>
          <cell r="F507">
            <v>4300</v>
          </cell>
          <cell r="G507">
            <v>0</v>
          </cell>
          <cell r="H507">
            <v>0</v>
          </cell>
          <cell r="I507">
            <v>4300</v>
          </cell>
          <cell r="J507">
            <v>0</v>
          </cell>
          <cell r="K507">
            <v>0</v>
          </cell>
        </row>
        <row r="508">
          <cell r="A508" t="str">
            <v>UAI50001</v>
          </cell>
          <cell r="B508" t="str">
            <v>철제여닫이문설치</v>
          </cell>
          <cell r="C508" t="str">
            <v>(외여닫이)</v>
          </cell>
          <cell r="D508" t="str">
            <v>개소</v>
          </cell>
          <cell r="E508">
            <v>1</v>
          </cell>
          <cell r="F508">
            <v>0</v>
          </cell>
          <cell r="G508">
            <v>21125</v>
          </cell>
          <cell r="H508">
            <v>0</v>
          </cell>
          <cell r="I508">
            <v>0</v>
          </cell>
          <cell r="J508">
            <v>21125</v>
          </cell>
          <cell r="K508">
            <v>0</v>
          </cell>
        </row>
        <row r="509">
          <cell r="A509" t="str">
            <v>UAI70018</v>
          </cell>
          <cell r="B509" t="str">
            <v>도아첵크달기</v>
          </cell>
          <cell r="C509" t="str">
            <v>(3호)</v>
          </cell>
          <cell r="D509" t="str">
            <v>개소</v>
          </cell>
          <cell r="E509">
            <v>1</v>
          </cell>
          <cell r="F509">
            <v>20000</v>
          </cell>
          <cell r="G509">
            <v>7062</v>
          </cell>
          <cell r="H509">
            <v>211</v>
          </cell>
          <cell r="I509">
            <v>20000</v>
          </cell>
          <cell r="J509">
            <v>7062</v>
          </cell>
          <cell r="K509">
            <v>211</v>
          </cell>
        </row>
        <row r="510">
          <cell r="B510" t="str">
            <v>소 계</v>
          </cell>
          <cell r="I510">
            <v>105007</v>
          </cell>
          <cell r="J510">
            <v>28187</v>
          </cell>
          <cell r="K510">
            <v>211</v>
          </cell>
          <cell r="L510">
            <v>133405</v>
          </cell>
        </row>
        <row r="512">
          <cell r="A512" t="str">
            <v>UAI59705</v>
          </cell>
          <cell r="B512" t="str">
            <v>9X25/SD</v>
          </cell>
          <cell r="C512" t="str">
            <v>(밑틀없음,철제도아)</v>
          </cell>
          <cell r="L512">
            <v>144361</v>
          </cell>
        </row>
        <row r="513">
          <cell r="A513" t="str">
            <v>MAG50061</v>
          </cell>
          <cell r="B513" t="str">
            <v>철제문틀(방청1회,납품도)</v>
          </cell>
          <cell r="C513" t="str">
            <v>100X45X1.6(EGI)</v>
          </cell>
          <cell r="D513" t="str">
            <v>m</v>
          </cell>
          <cell r="E513">
            <v>6.67</v>
          </cell>
          <cell r="F513">
            <v>5850</v>
          </cell>
          <cell r="G513">
            <v>0</v>
          </cell>
          <cell r="H513">
            <v>0</v>
          </cell>
          <cell r="I513">
            <v>39019.5</v>
          </cell>
          <cell r="J513">
            <v>0</v>
          </cell>
          <cell r="K513">
            <v>0</v>
          </cell>
        </row>
        <row r="514">
          <cell r="A514" t="str">
            <v>MAG50066</v>
          </cell>
          <cell r="B514" t="str">
            <v>철제도아(방청1회,납품도)</v>
          </cell>
          <cell r="C514" t="str">
            <v>T=0.8,STL PL(피벗힌지포함,후레임제외)(EGI)</v>
          </cell>
          <cell r="D514" t="str">
            <v>m2</v>
          </cell>
          <cell r="E514">
            <v>1.8480000000000001</v>
          </cell>
          <cell r="F514">
            <v>28487</v>
          </cell>
          <cell r="G514">
            <v>0</v>
          </cell>
          <cell r="H514">
            <v>0</v>
          </cell>
          <cell r="I514">
            <v>52643.9</v>
          </cell>
          <cell r="J514">
            <v>0</v>
          </cell>
          <cell r="K514">
            <v>0</v>
          </cell>
        </row>
        <row r="515">
          <cell r="A515" t="str">
            <v>MAH70005</v>
          </cell>
          <cell r="B515" t="str">
            <v>도아로크(스텐)</v>
          </cell>
          <cell r="C515" t="str">
            <v>침실용</v>
          </cell>
          <cell r="D515" t="str">
            <v>조</v>
          </cell>
          <cell r="E515">
            <v>1</v>
          </cell>
          <cell r="F515">
            <v>4300</v>
          </cell>
          <cell r="G515">
            <v>0</v>
          </cell>
          <cell r="H515">
            <v>0</v>
          </cell>
          <cell r="I515">
            <v>4300</v>
          </cell>
          <cell r="J515">
            <v>0</v>
          </cell>
          <cell r="K515">
            <v>0</v>
          </cell>
        </row>
        <row r="516">
          <cell r="A516" t="str">
            <v>UAI50001</v>
          </cell>
          <cell r="B516" t="str">
            <v>철제여닫이문설치</v>
          </cell>
          <cell r="C516" t="str">
            <v>(외여닫이)</v>
          </cell>
          <cell r="D516" t="str">
            <v>개소</v>
          </cell>
          <cell r="E516">
            <v>1</v>
          </cell>
          <cell r="F516">
            <v>0</v>
          </cell>
          <cell r="G516">
            <v>21125</v>
          </cell>
          <cell r="H516">
            <v>0</v>
          </cell>
          <cell r="I516">
            <v>0</v>
          </cell>
          <cell r="J516">
            <v>21125</v>
          </cell>
          <cell r="K516">
            <v>0</v>
          </cell>
        </row>
        <row r="517">
          <cell r="A517" t="str">
            <v>UAI70018</v>
          </cell>
          <cell r="B517" t="str">
            <v>도아첵크달기</v>
          </cell>
          <cell r="C517" t="str">
            <v>(3호)</v>
          </cell>
          <cell r="D517" t="str">
            <v>개소</v>
          </cell>
          <cell r="E517">
            <v>1</v>
          </cell>
          <cell r="F517">
            <v>20000</v>
          </cell>
          <cell r="G517">
            <v>7062</v>
          </cell>
          <cell r="H517">
            <v>211</v>
          </cell>
          <cell r="I517">
            <v>20000</v>
          </cell>
          <cell r="J517">
            <v>7062</v>
          </cell>
          <cell r="K517">
            <v>211</v>
          </cell>
        </row>
        <row r="518">
          <cell r="B518" t="str">
            <v>소 계</v>
          </cell>
          <cell r="I518">
            <v>115963</v>
          </cell>
          <cell r="J518">
            <v>28187</v>
          </cell>
          <cell r="K518">
            <v>211</v>
          </cell>
          <cell r="L518">
            <v>144361</v>
          </cell>
        </row>
        <row r="519">
          <cell r="B519" t="str">
            <v>변경전에는 착색아연도와 철제도아로 구분-&gt;변경후 철제도아로만 구분하므로 UAI59601과 겹침</v>
          </cell>
        </row>
        <row r="520">
          <cell r="A520" t="str">
            <v>UAI52010</v>
          </cell>
          <cell r="B520" t="str">
            <v>26X23.5/SD</v>
          </cell>
          <cell r="C520" t="str">
            <v>(계단실,밑틀없음,철제도아)</v>
          </cell>
          <cell r="L520">
            <v>125335</v>
          </cell>
        </row>
        <row r="521">
          <cell r="A521" t="str">
            <v>MAG50161</v>
          </cell>
          <cell r="B521" t="str">
            <v>철제문틀(방청1회,납품도)</v>
          </cell>
          <cell r="C521" t="str">
            <v>100X45X1.6</v>
          </cell>
          <cell r="D521" t="str">
            <v>m</v>
          </cell>
          <cell r="E521">
            <v>7.25</v>
          </cell>
          <cell r="F521">
            <v>5208</v>
          </cell>
          <cell r="G521">
            <v>0</v>
          </cell>
          <cell r="H521">
            <v>0</v>
          </cell>
          <cell r="I521">
            <v>37758</v>
          </cell>
          <cell r="J521">
            <v>0</v>
          </cell>
          <cell r="K521">
            <v>0</v>
          </cell>
        </row>
        <row r="522">
          <cell r="A522" t="str">
            <v>MAG50166</v>
          </cell>
          <cell r="B522" t="str">
            <v>철제도아(방청1회,납품도)</v>
          </cell>
          <cell r="C522" t="str">
            <v>T=0.8,STL PL(피벗힌지포함,후레임제외)</v>
          </cell>
          <cell r="D522" t="str">
            <v>m2</v>
          </cell>
          <cell r="E522">
            <v>6.0347</v>
          </cell>
          <cell r="F522">
            <v>23819</v>
          </cell>
          <cell r="G522">
            <v>0</v>
          </cell>
          <cell r="H522">
            <v>0</v>
          </cell>
          <cell r="I522">
            <v>143740.5</v>
          </cell>
          <cell r="J522">
            <v>0</v>
          </cell>
          <cell r="K522">
            <v>0</v>
          </cell>
        </row>
        <row r="523">
          <cell r="A523" t="str">
            <v>MAH70015</v>
          </cell>
          <cell r="B523" t="str">
            <v>도아로크(스텐)</v>
          </cell>
          <cell r="C523" t="str">
            <v>통로용(록없음)</v>
          </cell>
          <cell r="D523" t="str">
            <v>조</v>
          </cell>
          <cell r="E523">
            <v>1</v>
          </cell>
          <cell r="F523">
            <v>4100</v>
          </cell>
          <cell r="G523">
            <v>0</v>
          </cell>
          <cell r="H523">
            <v>0</v>
          </cell>
          <cell r="I523">
            <v>4100</v>
          </cell>
          <cell r="J523">
            <v>0</v>
          </cell>
          <cell r="K523">
            <v>0</v>
          </cell>
        </row>
        <row r="524">
          <cell r="A524" t="str">
            <v>UAI50002</v>
          </cell>
          <cell r="B524" t="str">
            <v>철제여닫이문설치</v>
          </cell>
          <cell r="C524" t="str">
            <v>(양여닫이)</v>
          </cell>
          <cell r="D524" t="str">
            <v>개소</v>
          </cell>
          <cell r="E524">
            <v>1</v>
          </cell>
          <cell r="F524">
            <v>0</v>
          </cell>
          <cell r="G524">
            <v>31688</v>
          </cell>
          <cell r="H524">
            <v>0</v>
          </cell>
          <cell r="I524">
            <v>0</v>
          </cell>
          <cell r="J524">
            <v>31688</v>
          </cell>
          <cell r="K524">
            <v>0</v>
          </cell>
        </row>
        <row r="525">
          <cell r="A525" t="str">
            <v>UAI70018</v>
          </cell>
          <cell r="B525" t="str">
            <v>도아첵크달기</v>
          </cell>
          <cell r="C525" t="str">
            <v>(3호)</v>
          </cell>
          <cell r="D525" t="str">
            <v>개소</v>
          </cell>
          <cell r="E525">
            <v>2</v>
          </cell>
          <cell r="F525">
            <v>20000</v>
          </cell>
          <cell r="G525">
            <v>7062</v>
          </cell>
          <cell r="H525">
            <v>211</v>
          </cell>
          <cell r="I525">
            <v>40000</v>
          </cell>
          <cell r="J525">
            <v>14124</v>
          </cell>
          <cell r="K525">
            <v>422</v>
          </cell>
        </row>
        <row r="526">
          <cell r="B526" t="str">
            <v>소 계</v>
          </cell>
          <cell r="I526">
            <v>225598</v>
          </cell>
          <cell r="J526">
            <v>45812</v>
          </cell>
          <cell r="K526">
            <v>422</v>
          </cell>
          <cell r="L526">
            <v>271832</v>
          </cell>
        </row>
        <row r="528">
          <cell r="A528" t="str">
            <v>UAI52011</v>
          </cell>
          <cell r="B528" t="str">
            <v>26X24.5/SD</v>
          </cell>
          <cell r="C528" t="str">
            <v>(계단실,밑틀없음,철제도아)</v>
          </cell>
        </row>
        <row r="529">
          <cell r="A529" t="str">
            <v>MAG50161</v>
          </cell>
          <cell r="B529" t="str">
            <v>철제문틀(방청1회,납품도)</v>
          </cell>
          <cell r="C529" t="str">
            <v>100X45X1.6</v>
          </cell>
          <cell r="D529" t="str">
            <v>m</v>
          </cell>
          <cell r="E529">
            <v>7.45</v>
          </cell>
          <cell r="F529">
            <v>5208</v>
          </cell>
          <cell r="G529">
            <v>0</v>
          </cell>
          <cell r="H529">
            <v>0</v>
          </cell>
          <cell r="I529">
            <v>38799.599999999999</v>
          </cell>
          <cell r="J529">
            <v>0</v>
          </cell>
          <cell r="K529">
            <v>0</v>
          </cell>
        </row>
        <row r="530">
          <cell r="A530" t="str">
            <v>MAG50166</v>
          </cell>
          <cell r="B530" t="str">
            <v>철제도아(방청1회,납품도)</v>
          </cell>
          <cell r="C530" t="str">
            <v>T=0.8,STL PL(피벗힌지포함,후레임제외)</v>
          </cell>
          <cell r="D530" t="str">
            <v>m2</v>
          </cell>
          <cell r="E530">
            <v>6.2937000000000003</v>
          </cell>
          <cell r="F530">
            <v>23819</v>
          </cell>
          <cell r="G530">
            <v>0</v>
          </cell>
          <cell r="H530">
            <v>0</v>
          </cell>
          <cell r="I530">
            <v>149909.6</v>
          </cell>
          <cell r="J530">
            <v>0</v>
          </cell>
          <cell r="K530">
            <v>0</v>
          </cell>
        </row>
        <row r="531">
          <cell r="A531" t="str">
            <v>MAH70015</v>
          </cell>
          <cell r="B531" t="str">
            <v>도아로크(스텐)</v>
          </cell>
          <cell r="C531" t="str">
            <v>통로용(록없음)</v>
          </cell>
          <cell r="D531" t="str">
            <v>조</v>
          </cell>
          <cell r="E531">
            <v>1</v>
          </cell>
          <cell r="F531">
            <v>4100</v>
          </cell>
          <cell r="G531">
            <v>0</v>
          </cell>
          <cell r="H531">
            <v>0</v>
          </cell>
          <cell r="I531">
            <v>4100</v>
          </cell>
          <cell r="J531">
            <v>0</v>
          </cell>
          <cell r="K531">
            <v>0</v>
          </cell>
        </row>
        <row r="532">
          <cell r="A532" t="str">
            <v>UAI50002</v>
          </cell>
          <cell r="B532" t="str">
            <v>철제여닫이문설치</v>
          </cell>
          <cell r="C532" t="str">
            <v>(양여닫이)</v>
          </cell>
          <cell r="D532" t="str">
            <v>개소</v>
          </cell>
          <cell r="E532">
            <v>1</v>
          </cell>
          <cell r="F532">
            <v>0</v>
          </cell>
          <cell r="G532">
            <v>31688</v>
          </cell>
          <cell r="H532">
            <v>0</v>
          </cell>
          <cell r="I532">
            <v>0</v>
          </cell>
          <cell r="J532">
            <v>31688</v>
          </cell>
          <cell r="K532">
            <v>0</v>
          </cell>
        </row>
        <row r="533">
          <cell r="A533" t="str">
            <v>UAI70018</v>
          </cell>
          <cell r="B533" t="str">
            <v>도아첵크달기</v>
          </cell>
          <cell r="C533" t="str">
            <v>(3호)</v>
          </cell>
          <cell r="D533" t="str">
            <v>개소</v>
          </cell>
          <cell r="E533">
            <v>2</v>
          </cell>
          <cell r="F533">
            <v>20000</v>
          </cell>
          <cell r="G533">
            <v>7062</v>
          </cell>
          <cell r="H533">
            <v>211</v>
          </cell>
          <cell r="I533">
            <v>40000</v>
          </cell>
          <cell r="J533">
            <v>14124</v>
          </cell>
          <cell r="K533">
            <v>422</v>
          </cell>
        </row>
        <row r="534">
          <cell r="B534" t="str">
            <v>소 계</v>
          </cell>
          <cell r="I534">
            <v>232809</v>
          </cell>
          <cell r="J534">
            <v>45812</v>
          </cell>
          <cell r="K534">
            <v>422</v>
          </cell>
          <cell r="L534">
            <v>279043</v>
          </cell>
        </row>
        <row r="536">
          <cell r="A536" t="str">
            <v>UAI52012</v>
          </cell>
          <cell r="B536" t="str">
            <v>31.5X23.5/SD</v>
          </cell>
          <cell r="C536" t="str">
            <v>(계단실,밑틀없음,철제도아)</v>
          </cell>
        </row>
        <row r="537">
          <cell r="A537" t="str">
            <v>MAG50161</v>
          </cell>
          <cell r="B537" t="str">
            <v>철제문틀(방청1회,납품도)</v>
          </cell>
          <cell r="C537" t="str">
            <v>100X45X1.6</v>
          </cell>
          <cell r="D537" t="str">
            <v>m</v>
          </cell>
          <cell r="E537">
            <v>7.8</v>
          </cell>
          <cell r="F537">
            <v>5208</v>
          </cell>
          <cell r="G537">
            <v>0</v>
          </cell>
          <cell r="H537">
            <v>0</v>
          </cell>
          <cell r="I537">
            <v>40622.400000000001</v>
          </cell>
          <cell r="J537">
            <v>0</v>
          </cell>
          <cell r="K537">
            <v>0</v>
          </cell>
        </row>
        <row r="538">
          <cell r="A538" t="str">
            <v>MAG50166</v>
          </cell>
          <cell r="B538" t="str">
            <v>철제도아(방청1회,납품도)</v>
          </cell>
          <cell r="C538" t="str">
            <v>T=0.8,STL PL(피벗힌지포함,후레임제외)</v>
          </cell>
          <cell r="D538" t="str">
            <v>m2</v>
          </cell>
          <cell r="E538">
            <v>7.3162000000000003</v>
          </cell>
          <cell r="F538">
            <v>23819</v>
          </cell>
          <cell r="G538">
            <v>0</v>
          </cell>
          <cell r="H538">
            <v>0</v>
          </cell>
          <cell r="I538">
            <v>174264.5</v>
          </cell>
          <cell r="J538">
            <v>0</v>
          </cell>
          <cell r="K538">
            <v>0</v>
          </cell>
        </row>
        <row r="539">
          <cell r="A539" t="str">
            <v>MAH70015</v>
          </cell>
          <cell r="B539" t="str">
            <v>도아로크(스텐)</v>
          </cell>
          <cell r="C539" t="str">
            <v>통로용(록없음)</v>
          </cell>
          <cell r="D539" t="str">
            <v>조</v>
          </cell>
          <cell r="E539">
            <v>1</v>
          </cell>
          <cell r="F539">
            <v>4100</v>
          </cell>
          <cell r="G539">
            <v>0</v>
          </cell>
          <cell r="H539">
            <v>0</v>
          </cell>
          <cell r="I539">
            <v>4100</v>
          </cell>
          <cell r="J539">
            <v>0</v>
          </cell>
          <cell r="K539">
            <v>0</v>
          </cell>
        </row>
        <row r="540">
          <cell r="A540" t="str">
            <v>UAI50002</v>
          </cell>
          <cell r="B540" t="str">
            <v>철제여닫이문설치</v>
          </cell>
          <cell r="C540" t="str">
            <v>(양여닫이)</v>
          </cell>
          <cell r="D540" t="str">
            <v>개소</v>
          </cell>
          <cell r="E540">
            <v>1</v>
          </cell>
          <cell r="F540">
            <v>0</v>
          </cell>
          <cell r="G540">
            <v>31688</v>
          </cell>
          <cell r="H540">
            <v>0</v>
          </cell>
          <cell r="I540">
            <v>0</v>
          </cell>
          <cell r="J540">
            <v>31688</v>
          </cell>
          <cell r="K540">
            <v>0</v>
          </cell>
        </row>
        <row r="541">
          <cell r="A541" t="str">
            <v>UAI70018</v>
          </cell>
          <cell r="B541" t="str">
            <v>도아첵크달기</v>
          </cell>
          <cell r="C541" t="str">
            <v>(3호)</v>
          </cell>
          <cell r="D541" t="str">
            <v>개소</v>
          </cell>
          <cell r="E541">
            <v>2</v>
          </cell>
          <cell r="F541">
            <v>20000</v>
          </cell>
          <cell r="G541">
            <v>7062</v>
          </cell>
          <cell r="H541">
            <v>211</v>
          </cell>
          <cell r="I541">
            <v>40000</v>
          </cell>
          <cell r="J541">
            <v>14124</v>
          </cell>
          <cell r="K541">
            <v>422</v>
          </cell>
        </row>
        <row r="542">
          <cell r="B542" t="str">
            <v>소 계</v>
          </cell>
          <cell r="I542">
            <v>258986</v>
          </cell>
          <cell r="J542">
            <v>45812</v>
          </cell>
          <cell r="K542">
            <v>422</v>
          </cell>
          <cell r="L542">
            <v>305220</v>
          </cell>
        </row>
        <row r="544">
          <cell r="A544" t="str">
            <v>UAI52015</v>
          </cell>
          <cell r="B544" t="str">
            <v>18X22/SD</v>
          </cell>
          <cell r="C544" t="str">
            <v>(계단실,밑틀없음,철제도아)</v>
          </cell>
        </row>
        <row r="545">
          <cell r="A545" t="str">
            <v>MAG50161</v>
          </cell>
          <cell r="B545" t="str">
            <v>철제문틀(방청1회,납품도)</v>
          </cell>
          <cell r="C545" t="str">
            <v>100X45X1.6</v>
          </cell>
          <cell r="D545" t="str">
            <v>m</v>
          </cell>
          <cell r="E545">
            <v>6.24</v>
          </cell>
          <cell r="F545">
            <v>5208</v>
          </cell>
          <cell r="G545">
            <v>0</v>
          </cell>
          <cell r="H545">
            <v>0</v>
          </cell>
          <cell r="I545">
            <v>32497.9</v>
          </cell>
          <cell r="J545">
            <v>0</v>
          </cell>
          <cell r="K545">
            <v>0</v>
          </cell>
        </row>
        <row r="546">
          <cell r="A546" t="str">
            <v>MAG50166</v>
          </cell>
          <cell r="B546" t="str">
            <v>철제도아(방청1회,납품도)</v>
          </cell>
          <cell r="C546" t="str">
            <v>T=0.8,STL PL(피벗힌지포함,후레임제외)</v>
          </cell>
          <cell r="D546" t="str">
            <v>m2</v>
          </cell>
          <cell r="E546">
            <v>3.9826999999999999</v>
          </cell>
          <cell r="F546">
            <v>23819</v>
          </cell>
          <cell r="G546">
            <v>0</v>
          </cell>
          <cell r="H546">
            <v>0</v>
          </cell>
          <cell r="I546">
            <v>94863.9</v>
          </cell>
          <cell r="J546">
            <v>0</v>
          </cell>
          <cell r="K546">
            <v>0</v>
          </cell>
        </row>
        <row r="547">
          <cell r="A547" t="str">
            <v>MAH70015</v>
          </cell>
          <cell r="B547" t="str">
            <v>도아로크(스텐)</v>
          </cell>
          <cell r="C547" t="str">
            <v>통로용(록없음)</v>
          </cell>
          <cell r="D547" t="str">
            <v>조</v>
          </cell>
          <cell r="E547">
            <v>1</v>
          </cell>
          <cell r="F547">
            <v>4100</v>
          </cell>
          <cell r="G547">
            <v>0</v>
          </cell>
          <cell r="H547">
            <v>0</v>
          </cell>
          <cell r="I547">
            <v>4100</v>
          </cell>
          <cell r="J547">
            <v>0</v>
          </cell>
          <cell r="K547">
            <v>0</v>
          </cell>
        </row>
        <row r="548">
          <cell r="A548" t="str">
            <v>UAI50002</v>
          </cell>
          <cell r="B548" t="str">
            <v>철제여닫이문설치</v>
          </cell>
          <cell r="C548" t="str">
            <v>(양여닫이)</v>
          </cell>
          <cell r="D548" t="str">
            <v>개소</v>
          </cell>
          <cell r="E548">
            <v>1</v>
          </cell>
          <cell r="F548">
            <v>0</v>
          </cell>
          <cell r="G548">
            <v>31688</v>
          </cell>
          <cell r="H548">
            <v>0</v>
          </cell>
          <cell r="I548">
            <v>0</v>
          </cell>
          <cell r="J548">
            <v>31688</v>
          </cell>
          <cell r="K548">
            <v>0</v>
          </cell>
        </row>
        <row r="549">
          <cell r="A549" t="str">
            <v>UAI70018</v>
          </cell>
          <cell r="B549" t="str">
            <v>도아첵크달기</v>
          </cell>
          <cell r="C549" t="str">
            <v>(3호)</v>
          </cell>
          <cell r="D549" t="str">
            <v>개소</v>
          </cell>
          <cell r="E549">
            <v>2</v>
          </cell>
          <cell r="F549">
            <v>20000</v>
          </cell>
          <cell r="G549">
            <v>7062</v>
          </cell>
          <cell r="H549">
            <v>211</v>
          </cell>
          <cell r="I549">
            <v>40000</v>
          </cell>
          <cell r="J549">
            <v>14124</v>
          </cell>
          <cell r="K549">
            <v>422</v>
          </cell>
        </row>
        <row r="550">
          <cell r="B550" t="str">
            <v>소 계</v>
          </cell>
          <cell r="I550">
            <v>171461</v>
          </cell>
          <cell r="J550">
            <v>45812</v>
          </cell>
          <cell r="K550">
            <v>422</v>
          </cell>
          <cell r="L550">
            <v>217695</v>
          </cell>
        </row>
        <row r="552">
          <cell r="A552" t="str">
            <v>UAI52016</v>
          </cell>
          <cell r="B552" t="str">
            <v>18X21/SD</v>
          </cell>
          <cell r="C552" t="str">
            <v>(계단실,밑틀없음,철제도아)</v>
          </cell>
        </row>
        <row r="553">
          <cell r="A553" t="str">
            <v>MAG50161</v>
          </cell>
          <cell r="B553" t="str">
            <v>철제문틀(방청1회,납품도)</v>
          </cell>
          <cell r="C553" t="str">
            <v>100X45X1.6</v>
          </cell>
          <cell r="D553" t="str">
            <v>m</v>
          </cell>
          <cell r="E553">
            <v>6.04</v>
          </cell>
          <cell r="F553">
            <v>5208</v>
          </cell>
          <cell r="G553">
            <v>0</v>
          </cell>
          <cell r="H553">
            <v>0</v>
          </cell>
          <cell r="I553">
            <v>31456.3</v>
          </cell>
          <cell r="J553">
            <v>0</v>
          </cell>
          <cell r="K553">
            <v>0</v>
          </cell>
        </row>
        <row r="554">
          <cell r="A554" t="str">
            <v>MAG50166</v>
          </cell>
          <cell r="B554" t="str">
            <v>철제도아(방청1회,납품도)</v>
          </cell>
          <cell r="C554" t="str">
            <v>T=0.8,STL PL(피벗힌지포함,후레임제외)</v>
          </cell>
          <cell r="D554" t="str">
            <v>m2</v>
          </cell>
          <cell r="E554">
            <v>3.8037000000000001</v>
          </cell>
          <cell r="F554">
            <v>23819</v>
          </cell>
          <cell r="G554">
            <v>0</v>
          </cell>
          <cell r="H554">
            <v>0</v>
          </cell>
          <cell r="I554">
            <v>90600.3</v>
          </cell>
          <cell r="J554">
            <v>0</v>
          </cell>
          <cell r="K554">
            <v>0</v>
          </cell>
        </row>
        <row r="555">
          <cell r="A555" t="str">
            <v>MAH70015</v>
          </cell>
          <cell r="B555" t="str">
            <v>도아로크(스텐)</v>
          </cell>
          <cell r="C555" t="str">
            <v>통로용(록없음)</v>
          </cell>
          <cell r="D555" t="str">
            <v>조</v>
          </cell>
          <cell r="E555">
            <v>1</v>
          </cell>
          <cell r="F555">
            <v>4100</v>
          </cell>
          <cell r="G555">
            <v>0</v>
          </cell>
          <cell r="H555">
            <v>0</v>
          </cell>
          <cell r="I555">
            <v>4100</v>
          </cell>
          <cell r="J555">
            <v>0</v>
          </cell>
          <cell r="K555">
            <v>0</v>
          </cell>
        </row>
        <row r="556">
          <cell r="A556" t="str">
            <v>UAI50002</v>
          </cell>
          <cell r="B556" t="str">
            <v>철제여닫이문설치</v>
          </cell>
          <cell r="C556" t="str">
            <v>(양여닫이)</v>
          </cell>
          <cell r="D556" t="str">
            <v>개소</v>
          </cell>
          <cell r="E556">
            <v>1</v>
          </cell>
          <cell r="F556">
            <v>0</v>
          </cell>
          <cell r="G556">
            <v>31688</v>
          </cell>
          <cell r="H556">
            <v>0</v>
          </cell>
          <cell r="I556">
            <v>0</v>
          </cell>
          <cell r="J556">
            <v>31688</v>
          </cell>
          <cell r="K556">
            <v>0</v>
          </cell>
        </row>
        <row r="557">
          <cell r="A557" t="str">
            <v>UAI70018</v>
          </cell>
          <cell r="B557" t="str">
            <v>도아첵크달기</v>
          </cell>
          <cell r="C557" t="str">
            <v>(3호)</v>
          </cell>
          <cell r="D557" t="str">
            <v>개소</v>
          </cell>
          <cell r="E557">
            <v>2</v>
          </cell>
          <cell r="F557">
            <v>20000</v>
          </cell>
          <cell r="G557">
            <v>7062</v>
          </cell>
          <cell r="H557">
            <v>211</v>
          </cell>
          <cell r="I557">
            <v>40000</v>
          </cell>
          <cell r="J557">
            <v>14124</v>
          </cell>
          <cell r="K557">
            <v>422</v>
          </cell>
        </row>
        <row r="558">
          <cell r="B558" t="str">
            <v>소 계</v>
          </cell>
          <cell r="I558">
            <v>166156</v>
          </cell>
          <cell r="J558">
            <v>45812</v>
          </cell>
          <cell r="K558">
            <v>422</v>
          </cell>
          <cell r="L558">
            <v>212390</v>
          </cell>
        </row>
        <row r="560">
          <cell r="A560" t="str">
            <v>UAI52020</v>
          </cell>
          <cell r="B560" t="str">
            <v>15X22/SD</v>
          </cell>
          <cell r="C560" t="str">
            <v>(계단실,밑틀없음,철제도아)</v>
          </cell>
        </row>
        <row r="561">
          <cell r="A561" t="str">
            <v>MAG50161</v>
          </cell>
          <cell r="B561" t="str">
            <v>철제문틀(방청1회,납품도)</v>
          </cell>
          <cell r="C561" t="str">
            <v>100X45X1.6</v>
          </cell>
          <cell r="D561" t="str">
            <v>m</v>
          </cell>
          <cell r="E561">
            <v>5.94</v>
          </cell>
          <cell r="F561">
            <v>5208</v>
          </cell>
          <cell r="G561">
            <v>0</v>
          </cell>
          <cell r="H561">
            <v>0</v>
          </cell>
          <cell r="I561">
            <v>30935.5</v>
          </cell>
          <cell r="J561">
            <v>0</v>
          </cell>
          <cell r="K561">
            <v>0</v>
          </cell>
        </row>
        <row r="562">
          <cell r="A562" t="str">
            <v>MAG50166</v>
          </cell>
          <cell r="B562" t="str">
            <v>철제도아(방청1회,납품도)</v>
          </cell>
          <cell r="C562" t="str">
            <v>T=0.8,STL PL(피벗힌지포함,후레임제외)</v>
          </cell>
          <cell r="D562" t="str">
            <v>m2</v>
          </cell>
          <cell r="E562">
            <v>3.3151999999999999</v>
          </cell>
          <cell r="F562">
            <v>23819</v>
          </cell>
          <cell r="G562">
            <v>0</v>
          </cell>
          <cell r="H562">
            <v>0</v>
          </cell>
          <cell r="I562">
            <v>78964.7</v>
          </cell>
          <cell r="J562">
            <v>0</v>
          </cell>
          <cell r="K562">
            <v>0</v>
          </cell>
        </row>
        <row r="563">
          <cell r="A563" t="str">
            <v>MAH70015</v>
          </cell>
          <cell r="B563" t="str">
            <v>도아로크(스텐)</v>
          </cell>
          <cell r="C563" t="str">
            <v>통로용(록없음)</v>
          </cell>
          <cell r="D563" t="str">
            <v>조</v>
          </cell>
          <cell r="E563">
            <v>1</v>
          </cell>
          <cell r="F563">
            <v>4100</v>
          </cell>
          <cell r="G563">
            <v>0</v>
          </cell>
          <cell r="H563">
            <v>0</v>
          </cell>
          <cell r="I563">
            <v>4100</v>
          </cell>
          <cell r="J563">
            <v>0</v>
          </cell>
          <cell r="K563">
            <v>0</v>
          </cell>
        </row>
        <row r="564">
          <cell r="A564" t="str">
            <v>UAI50002</v>
          </cell>
          <cell r="B564" t="str">
            <v>철제여닫이문설치</v>
          </cell>
          <cell r="C564" t="str">
            <v>(양여닫이)</v>
          </cell>
          <cell r="D564" t="str">
            <v>개소</v>
          </cell>
          <cell r="E564">
            <v>1</v>
          </cell>
          <cell r="F564">
            <v>0</v>
          </cell>
          <cell r="G564">
            <v>31688</v>
          </cell>
          <cell r="H564">
            <v>0</v>
          </cell>
          <cell r="I564">
            <v>0</v>
          </cell>
          <cell r="J564">
            <v>31688</v>
          </cell>
          <cell r="K564">
            <v>0</v>
          </cell>
        </row>
        <row r="565">
          <cell r="A565" t="str">
            <v>UAI70018</v>
          </cell>
          <cell r="B565" t="str">
            <v>도아첵크달기</v>
          </cell>
          <cell r="C565" t="str">
            <v>(3호)</v>
          </cell>
          <cell r="D565" t="str">
            <v>개소</v>
          </cell>
          <cell r="E565">
            <v>1</v>
          </cell>
          <cell r="F565">
            <v>20000</v>
          </cell>
          <cell r="G565">
            <v>7062</v>
          </cell>
          <cell r="H565">
            <v>211</v>
          </cell>
          <cell r="I565">
            <v>20000</v>
          </cell>
          <cell r="J565">
            <v>7062</v>
          </cell>
          <cell r="K565">
            <v>211</v>
          </cell>
        </row>
        <row r="566">
          <cell r="B566" t="str">
            <v>소 계</v>
          </cell>
          <cell r="I566">
            <v>134000</v>
          </cell>
          <cell r="J566">
            <v>38750</v>
          </cell>
          <cell r="K566">
            <v>211</v>
          </cell>
          <cell r="L566">
            <v>172961</v>
          </cell>
        </row>
        <row r="568">
          <cell r="A568" t="str">
            <v>UAI52021</v>
          </cell>
          <cell r="B568" t="str">
            <v>15X21/SD</v>
          </cell>
          <cell r="C568" t="str">
            <v>(계단실,밑틀없음,철제도아)</v>
          </cell>
        </row>
        <row r="569">
          <cell r="A569" t="str">
            <v>MAG50161</v>
          </cell>
          <cell r="B569" t="str">
            <v>철제문틀(방청1회,납품도)</v>
          </cell>
          <cell r="C569" t="str">
            <v>100X45X1.6</v>
          </cell>
          <cell r="D569" t="str">
            <v>m</v>
          </cell>
          <cell r="E569">
            <v>5.74</v>
          </cell>
          <cell r="F569">
            <v>5208</v>
          </cell>
          <cell r="G569">
            <v>0</v>
          </cell>
          <cell r="H569">
            <v>0</v>
          </cell>
          <cell r="I569">
            <v>29893.9</v>
          </cell>
          <cell r="J569">
            <v>0</v>
          </cell>
          <cell r="K569">
            <v>0</v>
          </cell>
        </row>
        <row r="570">
          <cell r="A570" t="str">
            <v>MAG50166</v>
          </cell>
          <cell r="B570" t="str">
            <v>철제도아(방청1회,납품도)</v>
          </cell>
          <cell r="C570" t="str">
            <v>T=0.8,STL PL(피벗힌지포함,후레임제외)</v>
          </cell>
          <cell r="D570" t="str">
            <v>m2</v>
          </cell>
          <cell r="E570">
            <v>3.1661999999999999</v>
          </cell>
          <cell r="F570">
            <v>23819</v>
          </cell>
          <cell r="G570">
            <v>0</v>
          </cell>
          <cell r="H570">
            <v>0</v>
          </cell>
          <cell r="I570">
            <v>75415.7</v>
          </cell>
          <cell r="J570">
            <v>0</v>
          </cell>
          <cell r="K570">
            <v>0</v>
          </cell>
        </row>
        <row r="571">
          <cell r="A571" t="str">
            <v>MAH70015</v>
          </cell>
          <cell r="B571" t="str">
            <v>도아로크(스텐)</v>
          </cell>
          <cell r="C571" t="str">
            <v>통로용(록없음)</v>
          </cell>
          <cell r="D571" t="str">
            <v>조</v>
          </cell>
          <cell r="E571">
            <v>1</v>
          </cell>
          <cell r="F571">
            <v>4100</v>
          </cell>
          <cell r="G571">
            <v>0</v>
          </cell>
          <cell r="H571">
            <v>0</v>
          </cell>
          <cell r="I571">
            <v>4100</v>
          </cell>
          <cell r="J571">
            <v>0</v>
          </cell>
          <cell r="K571">
            <v>0</v>
          </cell>
        </row>
        <row r="572">
          <cell r="A572" t="str">
            <v>UAI50002</v>
          </cell>
          <cell r="B572" t="str">
            <v>철제여닫이문설치</v>
          </cell>
          <cell r="C572" t="str">
            <v>(양여닫이)</v>
          </cell>
          <cell r="D572" t="str">
            <v>개소</v>
          </cell>
          <cell r="E572">
            <v>1</v>
          </cell>
          <cell r="F572">
            <v>0</v>
          </cell>
          <cell r="G572">
            <v>31688</v>
          </cell>
          <cell r="H572">
            <v>0</v>
          </cell>
          <cell r="I572">
            <v>0</v>
          </cell>
          <cell r="J572">
            <v>31688</v>
          </cell>
          <cell r="K572">
            <v>0</v>
          </cell>
        </row>
        <row r="573">
          <cell r="A573" t="str">
            <v>UAI70018</v>
          </cell>
          <cell r="B573" t="str">
            <v>도아첵크달기</v>
          </cell>
          <cell r="C573" t="str">
            <v>(3호)</v>
          </cell>
          <cell r="D573" t="str">
            <v>개소</v>
          </cell>
          <cell r="E573">
            <v>1</v>
          </cell>
          <cell r="F573">
            <v>20000</v>
          </cell>
          <cell r="G573">
            <v>7062</v>
          </cell>
          <cell r="H573">
            <v>211</v>
          </cell>
          <cell r="I573">
            <v>20000</v>
          </cell>
          <cell r="J573">
            <v>7062</v>
          </cell>
          <cell r="K573">
            <v>211</v>
          </cell>
        </row>
        <row r="574">
          <cell r="B574" t="str">
            <v>소 계</v>
          </cell>
          <cell r="I574">
            <v>129409</v>
          </cell>
          <cell r="J574">
            <v>38750</v>
          </cell>
          <cell r="K574">
            <v>211</v>
          </cell>
          <cell r="L574">
            <v>168370</v>
          </cell>
        </row>
        <row r="576">
          <cell r="A576" t="str">
            <v>UAI52025</v>
          </cell>
          <cell r="B576" t="str">
            <v>12X22/SD</v>
          </cell>
          <cell r="C576" t="str">
            <v>(계단실,밑틀없음,철제도아)</v>
          </cell>
        </row>
        <row r="577">
          <cell r="A577" t="str">
            <v>MAG50161</v>
          </cell>
          <cell r="B577" t="str">
            <v>철제문틀(방청1회,납품도)</v>
          </cell>
          <cell r="C577" t="str">
            <v>100X45X1.6</v>
          </cell>
          <cell r="D577" t="str">
            <v>m</v>
          </cell>
          <cell r="E577">
            <v>5.64</v>
          </cell>
          <cell r="F577">
            <v>5208</v>
          </cell>
          <cell r="G577">
            <v>0</v>
          </cell>
          <cell r="H577">
            <v>0</v>
          </cell>
          <cell r="I577">
            <v>29373.1</v>
          </cell>
          <cell r="J577">
            <v>0</v>
          </cell>
          <cell r="K577">
            <v>0</v>
          </cell>
        </row>
        <row r="578">
          <cell r="A578" t="str">
            <v>MAG50166</v>
          </cell>
          <cell r="B578" t="str">
            <v>철제도아(방청1회,납품도)</v>
          </cell>
          <cell r="C578" t="str">
            <v>T=0.8,STL PL(피벗힌지포함,후레임제외)</v>
          </cell>
          <cell r="D578" t="str">
            <v>m2</v>
          </cell>
          <cell r="E578">
            <v>2.6476999999999999</v>
          </cell>
          <cell r="F578">
            <v>23819</v>
          </cell>
          <cell r="G578">
            <v>0</v>
          </cell>
          <cell r="H578">
            <v>0</v>
          </cell>
          <cell r="I578">
            <v>63065.5</v>
          </cell>
          <cell r="J578">
            <v>0</v>
          </cell>
          <cell r="K578">
            <v>0</v>
          </cell>
        </row>
        <row r="579">
          <cell r="A579" t="str">
            <v>MAH70015</v>
          </cell>
          <cell r="B579" t="str">
            <v>도아로크(스텐)</v>
          </cell>
          <cell r="C579" t="str">
            <v>통로용(록없음)</v>
          </cell>
          <cell r="D579" t="str">
            <v>조</v>
          </cell>
          <cell r="E579">
            <v>1</v>
          </cell>
          <cell r="F579">
            <v>4100</v>
          </cell>
          <cell r="G579">
            <v>0</v>
          </cell>
          <cell r="H579">
            <v>0</v>
          </cell>
          <cell r="I579">
            <v>4100</v>
          </cell>
          <cell r="J579">
            <v>0</v>
          </cell>
          <cell r="K579">
            <v>0</v>
          </cell>
        </row>
        <row r="580">
          <cell r="A580" t="str">
            <v>UAI50002</v>
          </cell>
          <cell r="B580" t="str">
            <v>철제여닫이문설치</v>
          </cell>
          <cell r="C580" t="str">
            <v>(양여닫이)</v>
          </cell>
          <cell r="D580" t="str">
            <v>개소</v>
          </cell>
          <cell r="E580">
            <v>1</v>
          </cell>
          <cell r="F580">
            <v>0</v>
          </cell>
          <cell r="G580">
            <v>31688</v>
          </cell>
          <cell r="H580">
            <v>0</v>
          </cell>
          <cell r="I580">
            <v>0</v>
          </cell>
          <cell r="J580">
            <v>31688</v>
          </cell>
          <cell r="K580">
            <v>0</v>
          </cell>
        </row>
        <row r="581">
          <cell r="A581" t="str">
            <v>UAI70018</v>
          </cell>
          <cell r="B581" t="str">
            <v>도아첵크달기</v>
          </cell>
          <cell r="C581" t="str">
            <v>(3호)</v>
          </cell>
          <cell r="D581" t="str">
            <v>개소</v>
          </cell>
          <cell r="E581">
            <v>1</v>
          </cell>
          <cell r="F581">
            <v>20000</v>
          </cell>
          <cell r="G581">
            <v>7062</v>
          </cell>
          <cell r="H581">
            <v>211</v>
          </cell>
          <cell r="I581">
            <v>20000</v>
          </cell>
          <cell r="J581">
            <v>7062</v>
          </cell>
          <cell r="K581">
            <v>211</v>
          </cell>
        </row>
        <row r="582">
          <cell r="B582" t="str">
            <v>소 계</v>
          </cell>
          <cell r="I582">
            <v>116538</v>
          </cell>
          <cell r="J582">
            <v>38750</v>
          </cell>
          <cell r="K582">
            <v>211</v>
          </cell>
          <cell r="L582">
            <v>155499</v>
          </cell>
        </row>
        <row r="584">
          <cell r="A584" t="str">
            <v>UAI52026</v>
          </cell>
          <cell r="B584" t="str">
            <v>12X21/SD</v>
          </cell>
          <cell r="C584" t="str">
            <v>(계단실,밑틀없음,철제도아)</v>
          </cell>
        </row>
        <row r="585">
          <cell r="A585" t="str">
            <v>MAG50161</v>
          </cell>
          <cell r="B585" t="str">
            <v>철제문틀(방청1회,납품도)</v>
          </cell>
          <cell r="C585" t="str">
            <v>100X45X1.6</v>
          </cell>
          <cell r="D585" t="str">
            <v>m</v>
          </cell>
          <cell r="E585">
            <v>5.44</v>
          </cell>
          <cell r="F585">
            <v>5208</v>
          </cell>
          <cell r="G585">
            <v>0</v>
          </cell>
          <cell r="H585">
            <v>0</v>
          </cell>
          <cell r="I585">
            <v>28331.5</v>
          </cell>
          <cell r="J585">
            <v>0</v>
          </cell>
          <cell r="K585">
            <v>0</v>
          </cell>
        </row>
        <row r="586">
          <cell r="A586" t="str">
            <v>MAG50166</v>
          </cell>
          <cell r="B586" t="str">
            <v>철제도아(방청1회,납품도)</v>
          </cell>
          <cell r="C586" t="str">
            <v>T=0.8,STL PL(피벗힌지포함,후레임제외)</v>
          </cell>
          <cell r="D586" t="str">
            <v>m2</v>
          </cell>
          <cell r="E586">
            <v>2.5287000000000002</v>
          </cell>
          <cell r="F586">
            <v>23819</v>
          </cell>
          <cell r="G586">
            <v>0</v>
          </cell>
          <cell r="H586">
            <v>0</v>
          </cell>
          <cell r="I586">
            <v>60231.1</v>
          </cell>
          <cell r="J586">
            <v>0</v>
          </cell>
          <cell r="K586">
            <v>0</v>
          </cell>
        </row>
        <row r="587">
          <cell r="A587" t="str">
            <v>MAH70015</v>
          </cell>
          <cell r="B587" t="str">
            <v>도아로크(스텐)</v>
          </cell>
          <cell r="C587" t="str">
            <v>통로용(록없음)</v>
          </cell>
          <cell r="D587" t="str">
            <v>조</v>
          </cell>
          <cell r="E587">
            <v>1</v>
          </cell>
          <cell r="F587">
            <v>4100</v>
          </cell>
          <cell r="G587">
            <v>0</v>
          </cell>
          <cell r="H587">
            <v>0</v>
          </cell>
          <cell r="I587">
            <v>4100</v>
          </cell>
          <cell r="J587">
            <v>0</v>
          </cell>
          <cell r="K587">
            <v>0</v>
          </cell>
        </row>
        <row r="588">
          <cell r="A588" t="str">
            <v>UAI50002</v>
          </cell>
          <cell r="B588" t="str">
            <v>철제여닫이문설치</v>
          </cell>
          <cell r="C588" t="str">
            <v>(양여닫이)</v>
          </cell>
          <cell r="D588" t="str">
            <v>개소</v>
          </cell>
          <cell r="E588">
            <v>1</v>
          </cell>
          <cell r="F588">
            <v>0</v>
          </cell>
          <cell r="G588">
            <v>31688</v>
          </cell>
          <cell r="H588">
            <v>0</v>
          </cell>
          <cell r="I588">
            <v>0</v>
          </cell>
          <cell r="J588">
            <v>31688</v>
          </cell>
          <cell r="K588">
            <v>0</v>
          </cell>
        </row>
        <row r="589">
          <cell r="A589" t="str">
            <v>UAI70018</v>
          </cell>
          <cell r="B589" t="str">
            <v>도아첵크달기</v>
          </cell>
          <cell r="C589" t="str">
            <v>(3호)</v>
          </cell>
          <cell r="D589" t="str">
            <v>개소</v>
          </cell>
          <cell r="E589">
            <v>1</v>
          </cell>
          <cell r="F589">
            <v>20000</v>
          </cell>
          <cell r="G589">
            <v>7062</v>
          </cell>
          <cell r="H589">
            <v>211</v>
          </cell>
          <cell r="I589">
            <v>20000</v>
          </cell>
          <cell r="J589">
            <v>7062</v>
          </cell>
          <cell r="K589">
            <v>211</v>
          </cell>
        </row>
        <row r="590">
          <cell r="B590" t="str">
            <v>소 계</v>
          </cell>
          <cell r="I590">
            <v>112662</v>
          </cell>
          <cell r="J590">
            <v>38750</v>
          </cell>
          <cell r="K590">
            <v>211</v>
          </cell>
          <cell r="L590">
            <v>151623</v>
          </cell>
        </row>
        <row r="592">
          <cell r="A592" t="str">
            <v>UAI52030</v>
          </cell>
          <cell r="B592" t="str">
            <v>12X22/SD</v>
          </cell>
          <cell r="C592" t="str">
            <v>(계단실홀,밑틀없음,철제도아)</v>
          </cell>
        </row>
        <row r="593">
          <cell r="A593" t="str">
            <v>MAG50161</v>
          </cell>
          <cell r="B593" t="str">
            <v>철제문틀(방청1회,납품도)</v>
          </cell>
          <cell r="C593" t="str">
            <v>100X45X1.6</v>
          </cell>
          <cell r="D593" t="str">
            <v>m</v>
          </cell>
          <cell r="E593">
            <v>5.64</v>
          </cell>
          <cell r="F593">
            <v>5208</v>
          </cell>
          <cell r="G593">
            <v>0</v>
          </cell>
          <cell r="H593">
            <v>0</v>
          </cell>
          <cell r="I593">
            <v>29373.1</v>
          </cell>
          <cell r="J593">
            <v>0</v>
          </cell>
          <cell r="K593">
            <v>0</v>
          </cell>
        </row>
        <row r="594">
          <cell r="A594" t="str">
            <v>MAG50166</v>
          </cell>
          <cell r="B594" t="str">
            <v>철제도아(방청1회,납품도)</v>
          </cell>
          <cell r="C594" t="str">
            <v>T=0.8,STL PL(피벗힌지포함,후레임제외)</v>
          </cell>
          <cell r="D594" t="str">
            <v>m2</v>
          </cell>
          <cell r="E594">
            <v>2.6476999999999999</v>
          </cell>
          <cell r="F594">
            <v>23819</v>
          </cell>
          <cell r="G594">
            <v>0</v>
          </cell>
          <cell r="H594">
            <v>0</v>
          </cell>
          <cell r="I594">
            <v>63065.5</v>
          </cell>
          <cell r="J594">
            <v>0</v>
          </cell>
          <cell r="K594">
            <v>0</v>
          </cell>
        </row>
        <row r="595">
          <cell r="A595" t="str">
            <v>MAH70015</v>
          </cell>
          <cell r="B595" t="str">
            <v>도아로크(스텐)</v>
          </cell>
          <cell r="C595" t="str">
            <v>통로용(록없음)</v>
          </cell>
          <cell r="D595" t="str">
            <v>조</v>
          </cell>
          <cell r="E595">
            <v>1</v>
          </cell>
          <cell r="F595">
            <v>4100</v>
          </cell>
          <cell r="G595">
            <v>0</v>
          </cell>
          <cell r="H595">
            <v>0</v>
          </cell>
          <cell r="I595">
            <v>4100</v>
          </cell>
          <cell r="J595">
            <v>0</v>
          </cell>
          <cell r="K595">
            <v>0</v>
          </cell>
        </row>
        <row r="596">
          <cell r="A596" t="str">
            <v>UAI50001</v>
          </cell>
          <cell r="B596" t="str">
            <v>철제여닫이문설치</v>
          </cell>
          <cell r="C596" t="str">
            <v>(외여닫이)</v>
          </cell>
          <cell r="D596" t="str">
            <v>개소</v>
          </cell>
          <cell r="E596">
            <v>1</v>
          </cell>
          <cell r="F596">
            <v>0</v>
          </cell>
          <cell r="G596">
            <v>21125</v>
          </cell>
          <cell r="H596">
            <v>0</v>
          </cell>
          <cell r="I596">
            <v>0</v>
          </cell>
          <cell r="J596">
            <v>21125</v>
          </cell>
          <cell r="K596">
            <v>0</v>
          </cell>
        </row>
        <row r="597">
          <cell r="A597" t="str">
            <v>UAI70018</v>
          </cell>
          <cell r="B597" t="str">
            <v>도아첵크달기</v>
          </cell>
          <cell r="C597" t="str">
            <v>(3호)</v>
          </cell>
          <cell r="D597" t="str">
            <v>개소</v>
          </cell>
          <cell r="E597">
            <v>1</v>
          </cell>
          <cell r="F597">
            <v>20000</v>
          </cell>
          <cell r="G597">
            <v>7062</v>
          </cell>
          <cell r="H597">
            <v>211</v>
          </cell>
          <cell r="I597">
            <v>20000</v>
          </cell>
          <cell r="J597">
            <v>7062</v>
          </cell>
          <cell r="K597">
            <v>211</v>
          </cell>
        </row>
        <row r="598">
          <cell r="B598" t="str">
            <v>소 계</v>
          </cell>
          <cell r="I598">
            <v>116538</v>
          </cell>
          <cell r="J598">
            <v>28187</v>
          </cell>
          <cell r="K598">
            <v>211</v>
          </cell>
          <cell r="L598">
            <v>144936</v>
          </cell>
        </row>
        <row r="600">
          <cell r="A600" t="str">
            <v>UAI52031</v>
          </cell>
          <cell r="B600" t="str">
            <v>12X21/SD</v>
          </cell>
          <cell r="C600" t="str">
            <v>(계단실홀,밑틀없음,철제도아)</v>
          </cell>
        </row>
        <row r="601">
          <cell r="A601" t="str">
            <v>MAG50161</v>
          </cell>
          <cell r="B601" t="str">
            <v>철제문틀(방청1회,납품도)</v>
          </cell>
          <cell r="C601" t="str">
            <v>100X45X1.6</v>
          </cell>
          <cell r="D601" t="str">
            <v>m</v>
          </cell>
          <cell r="E601">
            <v>5.44</v>
          </cell>
          <cell r="F601">
            <v>5208</v>
          </cell>
          <cell r="G601">
            <v>0</v>
          </cell>
          <cell r="H601">
            <v>0</v>
          </cell>
          <cell r="I601">
            <v>28331.5</v>
          </cell>
          <cell r="J601">
            <v>0</v>
          </cell>
          <cell r="K601">
            <v>0</v>
          </cell>
        </row>
        <row r="602">
          <cell r="A602" t="str">
            <v>MAG50166</v>
          </cell>
          <cell r="B602" t="str">
            <v>철제도아(방청1회,납품도)</v>
          </cell>
          <cell r="C602" t="str">
            <v>T=0.8,STL PL(피벗힌지포함,후레임제외)</v>
          </cell>
          <cell r="D602" t="str">
            <v>m2</v>
          </cell>
          <cell r="E602">
            <v>2.5287000000000002</v>
          </cell>
          <cell r="F602">
            <v>23819</v>
          </cell>
          <cell r="G602">
            <v>0</v>
          </cell>
          <cell r="H602">
            <v>0</v>
          </cell>
          <cell r="I602">
            <v>60231.1</v>
          </cell>
          <cell r="J602">
            <v>0</v>
          </cell>
          <cell r="K602">
            <v>0</v>
          </cell>
        </row>
        <row r="603">
          <cell r="A603" t="str">
            <v>MAH70015</v>
          </cell>
          <cell r="B603" t="str">
            <v>도아로크(스텐)</v>
          </cell>
          <cell r="C603" t="str">
            <v>통로용(록없음)</v>
          </cell>
          <cell r="D603" t="str">
            <v>조</v>
          </cell>
          <cell r="E603">
            <v>1</v>
          </cell>
          <cell r="F603">
            <v>4100</v>
          </cell>
          <cell r="G603">
            <v>0</v>
          </cell>
          <cell r="H603">
            <v>0</v>
          </cell>
          <cell r="I603">
            <v>4100</v>
          </cell>
          <cell r="J603">
            <v>0</v>
          </cell>
          <cell r="K603">
            <v>0</v>
          </cell>
        </row>
        <row r="604">
          <cell r="A604" t="str">
            <v>UAI50001</v>
          </cell>
          <cell r="B604" t="str">
            <v>철제여닫이문설치</v>
          </cell>
          <cell r="C604" t="str">
            <v>(외여닫이)</v>
          </cell>
          <cell r="D604" t="str">
            <v>개소</v>
          </cell>
          <cell r="E604">
            <v>1</v>
          </cell>
          <cell r="F604">
            <v>0</v>
          </cell>
          <cell r="G604">
            <v>21125</v>
          </cell>
          <cell r="H604">
            <v>0</v>
          </cell>
          <cell r="I604">
            <v>0</v>
          </cell>
          <cell r="J604">
            <v>21125</v>
          </cell>
          <cell r="K604">
            <v>0</v>
          </cell>
        </row>
        <row r="605">
          <cell r="A605" t="str">
            <v>UAI70018</v>
          </cell>
          <cell r="B605" t="str">
            <v>도아첵크달기</v>
          </cell>
          <cell r="C605" t="str">
            <v>(3호)</v>
          </cell>
          <cell r="D605" t="str">
            <v>개소</v>
          </cell>
          <cell r="E605">
            <v>1</v>
          </cell>
          <cell r="F605">
            <v>20000</v>
          </cell>
          <cell r="G605">
            <v>7062</v>
          </cell>
          <cell r="H605">
            <v>211</v>
          </cell>
          <cell r="I605">
            <v>20000</v>
          </cell>
          <cell r="J605">
            <v>7062</v>
          </cell>
          <cell r="K605">
            <v>211</v>
          </cell>
        </row>
        <row r="606">
          <cell r="B606" t="str">
            <v>소 계</v>
          </cell>
          <cell r="I606">
            <v>112662</v>
          </cell>
          <cell r="J606">
            <v>28187</v>
          </cell>
          <cell r="K606">
            <v>211</v>
          </cell>
          <cell r="L606">
            <v>141060</v>
          </cell>
        </row>
        <row r="608">
          <cell r="A608" t="str">
            <v>UAI52035</v>
          </cell>
          <cell r="B608" t="str">
            <v>10X22/SD</v>
          </cell>
          <cell r="C608" t="str">
            <v>(계단실홀,밑틀없음,철제도아)</v>
          </cell>
        </row>
        <row r="609">
          <cell r="A609" t="str">
            <v>MAG50161</v>
          </cell>
          <cell r="B609" t="str">
            <v>철제문틀(방청1회,납품도)</v>
          </cell>
          <cell r="C609" t="str">
            <v>100X45X1.6</v>
          </cell>
          <cell r="D609" t="str">
            <v>m</v>
          </cell>
          <cell r="E609">
            <v>5.44</v>
          </cell>
          <cell r="F609">
            <v>5208</v>
          </cell>
          <cell r="G609">
            <v>0</v>
          </cell>
          <cell r="H609">
            <v>0</v>
          </cell>
          <cell r="I609">
            <v>28331.5</v>
          </cell>
          <cell r="J609">
            <v>0</v>
          </cell>
          <cell r="K609">
            <v>0</v>
          </cell>
        </row>
        <row r="610">
          <cell r="A610" t="str">
            <v>MAG50166</v>
          </cell>
          <cell r="B610" t="str">
            <v>철제도아(방청1회,납품도)</v>
          </cell>
          <cell r="C610" t="str">
            <v>T=0.8,STL PL(피벗힌지포함,후레임제외)</v>
          </cell>
          <cell r="D610" t="str">
            <v>m2</v>
          </cell>
          <cell r="E610">
            <v>2.2027000000000001</v>
          </cell>
          <cell r="F610">
            <v>23819</v>
          </cell>
          <cell r="G610">
            <v>0</v>
          </cell>
          <cell r="H610">
            <v>0</v>
          </cell>
          <cell r="I610">
            <v>52466.1</v>
          </cell>
          <cell r="J610">
            <v>0</v>
          </cell>
          <cell r="K610">
            <v>0</v>
          </cell>
        </row>
        <row r="611">
          <cell r="A611" t="str">
            <v>MAH70015</v>
          </cell>
          <cell r="B611" t="str">
            <v>도아로크(스텐)</v>
          </cell>
          <cell r="C611" t="str">
            <v>통로용(록없음)</v>
          </cell>
          <cell r="D611" t="str">
            <v>조</v>
          </cell>
          <cell r="E611">
            <v>1</v>
          </cell>
          <cell r="F611">
            <v>4100</v>
          </cell>
          <cell r="G611">
            <v>0</v>
          </cell>
          <cell r="H611">
            <v>0</v>
          </cell>
          <cell r="I611">
            <v>4100</v>
          </cell>
          <cell r="J611">
            <v>0</v>
          </cell>
          <cell r="K611">
            <v>0</v>
          </cell>
        </row>
        <row r="612">
          <cell r="A612" t="str">
            <v>UAI50001</v>
          </cell>
          <cell r="B612" t="str">
            <v>철제여닫이문설치</v>
          </cell>
          <cell r="C612" t="str">
            <v>(외여닫이)</v>
          </cell>
          <cell r="D612" t="str">
            <v>개소</v>
          </cell>
          <cell r="E612">
            <v>1</v>
          </cell>
          <cell r="F612">
            <v>0</v>
          </cell>
          <cell r="G612">
            <v>21125</v>
          </cell>
          <cell r="H612">
            <v>0</v>
          </cell>
          <cell r="I612">
            <v>0</v>
          </cell>
          <cell r="J612">
            <v>21125</v>
          </cell>
          <cell r="K612">
            <v>0</v>
          </cell>
        </row>
        <row r="613">
          <cell r="A613" t="str">
            <v>UAI70018</v>
          </cell>
          <cell r="B613" t="str">
            <v>도아첵크달기</v>
          </cell>
          <cell r="C613" t="str">
            <v>(3호)</v>
          </cell>
          <cell r="D613" t="str">
            <v>개소</v>
          </cell>
          <cell r="E613">
            <v>1</v>
          </cell>
          <cell r="F613">
            <v>20000</v>
          </cell>
          <cell r="G613">
            <v>7062</v>
          </cell>
          <cell r="H613">
            <v>211</v>
          </cell>
          <cell r="I613">
            <v>20000</v>
          </cell>
          <cell r="J613">
            <v>7062</v>
          </cell>
          <cell r="K613">
            <v>211</v>
          </cell>
        </row>
        <row r="614">
          <cell r="B614" t="str">
            <v>소 계</v>
          </cell>
          <cell r="I614">
            <v>104897</v>
          </cell>
          <cell r="J614">
            <v>28187</v>
          </cell>
          <cell r="K614">
            <v>211</v>
          </cell>
          <cell r="L614">
            <v>133295</v>
          </cell>
        </row>
        <row r="616">
          <cell r="A616" t="str">
            <v>UAI52036</v>
          </cell>
          <cell r="B616" t="str">
            <v>10X21/SD</v>
          </cell>
          <cell r="C616" t="str">
            <v>(계단실홀,밑틀없음,철제도아)</v>
          </cell>
        </row>
        <row r="617">
          <cell r="A617" t="str">
            <v>MAG50161</v>
          </cell>
          <cell r="B617" t="str">
            <v>철제문틀(방청1회,납품도)</v>
          </cell>
          <cell r="C617" t="str">
            <v>100X45X1.6</v>
          </cell>
          <cell r="D617" t="str">
            <v>m</v>
          </cell>
          <cell r="E617">
            <v>5.24</v>
          </cell>
          <cell r="F617">
            <v>5208</v>
          </cell>
          <cell r="G617">
            <v>0</v>
          </cell>
          <cell r="H617">
            <v>0</v>
          </cell>
          <cell r="I617">
            <v>27289.9</v>
          </cell>
          <cell r="J617">
            <v>0</v>
          </cell>
          <cell r="K617">
            <v>0</v>
          </cell>
        </row>
        <row r="618">
          <cell r="A618" t="str">
            <v>MAG50166</v>
          </cell>
          <cell r="B618" t="str">
            <v>철제도아(방청1회,납품도)</v>
          </cell>
          <cell r="C618" t="str">
            <v>T=0.8,STL PL(피벗힌지포함,후레임제외)</v>
          </cell>
          <cell r="D618" t="str">
            <v>m2</v>
          </cell>
          <cell r="E618">
            <v>2.1036999999999999</v>
          </cell>
          <cell r="F618">
            <v>23819</v>
          </cell>
          <cell r="G618">
            <v>0</v>
          </cell>
          <cell r="H618">
            <v>0</v>
          </cell>
          <cell r="I618">
            <v>50108</v>
          </cell>
          <cell r="J618">
            <v>0</v>
          </cell>
          <cell r="K618">
            <v>0</v>
          </cell>
        </row>
        <row r="619">
          <cell r="A619" t="str">
            <v>MAH70015</v>
          </cell>
          <cell r="B619" t="str">
            <v>도아로크(스텐)</v>
          </cell>
          <cell r="C619" t="str">
            <v>통로용(록없음)</v>
          </cell>
          <cell r="D619" t="str">
            <v>조</v>
          </cell>
          <cell r="E619">
            <v>1</v>
          </cell>
          <cell r="F619">
            <v>4100</v>
          </cell>
          <cell r="G619">
            <v>0</v>
          </cell>
          <cell r="H619">
            <v>0</v>
          </cell>
          <cell r="I619">
            <v>4100</v>
          </cell>
          <cell r="J619">
            <v>0</v>
          </cell>
          <cell r="K619">
            <v>0</v>
          </cell>
        </row>
        <row r="620">
          <cell r="A620" t="str">
            <v>UAI50001</v>
          </cell>
          <cell r="B620" t="str">
            <v>철제여닫이문설치</v>
          </cell>
          <cell r="C620" t="str">
            <v>(외여닫이)</v>
          </cell>
          <cell r="D620" t="str">
            <v>개소</v>
          </cell>
          <cell r="E620">
            <v>1</v>
          </cell>
          <cell r="F620">
            <v>0</v>
          </cell>
          <cell r="G620">
            <v>21125</v>
          </cell>
          <cell r="H620">
            <v>0</v>
          </cell>
          <cell r="I620">
            <v>0</v>
          </cell>
          <cell r="J620">
            <v>21125</v>
          </cell>
          <cell r="K620">
            <v>0</v>
          </cell>
        </row>
        <row r="621">
          <cell r="A621" t="str">
            <v>UAI70018</v>
          </cell>
          <cell r="B621" t="str">
            <v>도아첵크달기</v>
          </cell>
          <cell r="C621" t="str">
            <v>(3호)</v>
          </cell>
          <cell r="D621" t="str">
            <v>개소</v>
          </cell>
          <cell r="E621">
            <v>1</v>
          </cell>
          <cell r="F621">
            <v>20000</v>
          </cell>
          <cell r="G621">
            <v>7062</v>
          </cell>
          <cell r="H621">
            <v>211</v>
          </cell>
          <cell r="I621">
            <v>20000</v>
          </cell>
          <cell r="J621">
            <v>7062</v>
          </cell>
          <cell r="K621">
            <v>211</v>
          </cell>
        </row>
        <row r="622">
          <cell r="B622" t="str">
            <v>소 계</v>
          </cell>
          <cell r="I622">
            <v>101497</v>
          </cell>
          <cell r="J622">
            <v>28187</v>
          </cell>
          <cell r="K622">
            <v>211</v>
          </cell>
          <cell r="L622">
            <v>129895</v>
          </cell>
        </row>
        <row r="624">
          <cell r="A624" t="str">
            <v>UAI52037</v>
          </cell>
          <cell r="B624" t="str">
            <v>10X18/SD</v>
          </cell>
          <cell r="C624" t="str">
            <v>(계단실홀,밑틀없음,철제도아)</v>
          </cell>
        </row>
        <row r="625">
          <cell r="A625" t="str">
            <v>MAG50161</v>
          </cell>
          <cell r="B625" t="str">
            <v>철제문틀(방청1회,납품도)</v>
          </cell>
          <cell r="C625" t="str">
            <v>100X45X1.6</v>
          </cell>
          <cell r="D625" t="str">
            <v>m</v>
          </cell>
          <cell r="E625">
            <v>4.6399999999999997</v>
          </cell>
          <cell r="F625">
            <v>5208</v>
          </cell>
          <cell r="G625">
            <v>0</v>
          </cell>
          <cell r="H625">
            <v>0</v>
          </cell>
          <cell r="I625">
            <v>24165.1</v>
          </cell>
          <cell r="J625">
            <v>0</v>
          </cell>
          <cell r="K625">
            <v>0</v>
          </cell>
        </row>
        <row r="626">
          <cell r="A626" t="str">
            <v>MAG50166</v>
          </cell>
          <cell r="B626" t="str">
            <v>철제도아(방청1회,납품도)</v>
          </cell>
          <cell r="C626" t="str">
            <v>T=0.8,STL PL(피벗힌지포함,후레임제외)</v>
          </cell>
          <cell r="D626" t="str">
            <v>m2</v>
          </cell>
          <cell r="E626">
            <v>1.8067</v>
          </cell>
          <cell r="F626">
            <v>23819</v>
          </cell>
          <cell r="G626">
            <v>0</v>
          </cell>
          <cell r="H626">
            <v>0</v>
          </cell>
          <cell r="I626">
            <v>43033.7</v>
          </cell>
          <cell r="J626">
            <v>0</v>
          </cell>
          <cell r="K626">
            <v>0</v>
          </cell>
        </row>
        <row r="627">
          <cell r="A627" t="str">
            <v>MAH70015</v>
          </cell>
          <cell r="B627" t="str">
            <v>도아로크(스텐)</v>
          </cell>
          <cell r="C627" t="str">
            <v>통로용(록없음)</v>
          </cell>
          <cell r="D627" t="str">
            <v>조</v>
          </cell>
          <cell r="E627">
            <v>1</v>
          </cell>
          <cell r="F627">
            <v>4100</v>
          </cell>
          <cell r="G627">
            <v>0</v>
          </cell>
          <cell r="H627">
            <v>0</v>
          </cell>
          <cell r="I627">
            <v>4100</v>
          </cell>
          <cell r="J627">
            <v>0</v>
          </cell>
          <cell r="K627">
            <v>0</v>
          </cell>
        </row>
        <row r="628">
          <cell r="A628" t="str">
            <v>UAI50001</v>
          </cell>
          <cell r="B628" t="str">
            <v>철제여닫이문설치</v>
          </cell>
          <cell r="C628" t="str">
            <v>(외여닫이)</v>
          </cell>
          <cell r="D628" t="str">
            <v>개소</v>
          </cell>
          <cell r="E628">
            <v>1</v>
          </cell>
          <cell r="F628">
            <v>0</v>
          </cell>
          <cell r="G628">
            <v>21125</v>
          </cell>
          <cell r="H628">
            <v>0</v>
          </cell>
          <cell r="I628">
            <v>0</v>
          </cell>
          <cell r="J628">
            <v>21125</v>
          </cell>
          <cell r="K628">
            <v>0</v>
          </cell>
        </row>
        <row r="629">
          <cell r="A629" t="str">
            <v>UAI70018</v>
          </cell>
          <cell r="B629" t="str">
            <v>도아첵크달기</v>
          </cell>
          <cell r="C629" t="str">
            <v>(3호)</v>
          </cell>
          <cell r="D629" t="str">
            <v>개소</v>
          </cell>
          <cell r="E629">
            <v>1</v>
          </cell>
          <cell r="F629">
            <v>20000</v>
          </cell>
          <cell r="G629">
            <v>7062</v>
          </cell>
          <cell r="H629">
            <v>211</v>
          </cell>
          <cell r="I629">
            <v>20000</v>
          </cell>
          <cell r="J629">
            <v>7062</v>
          </cell>
          <cell r="K629">
            <v>211</v>
          </cell>
        </row>
        <row r="630">
          <cell r="B630" t="str">
            <v>소 계</v>
          </cell>
          <cell r="I630">
            <v>91298</v>
          </cell>
          <cell r="J630">
            <v>28187</v>
          </cell>
          <cell r="K630">
            <v>211</v>
          </cell>
          <cell r="L630">
            <v>119696</v>
          </cell>
        </row>
        <row r="632">
          <cell r="A632" t="str">
            <v>UAI52039</v>
          </cell>
          <cell r="B632" t="str">
            <v>9X21/SD</v>
          </cell>
          <cell r="C632" t="str">
            <v>(기계실,밑틀유,체크,0.8철제도아)</v>
          </cell>
        </row>
        <row r="633">
          <cell r="A633" t="str">
            <v>MAG50161</v>
          </cell>
          <cell r="B633" t="str">
            <v>철제문틀(방청1회,납품도)</v>
          </cell>
          <cell r="C633" t="str">
            <v>100X45X1.6</v>
          </cell>
          <cell r="D633" t="str">
            <v>m</v>
          </cell>
          <cell r="E633">
            <v>6.03</v>
          </cell>
          <cell r="F633">
            <v>5208</v>
          </cell>
          <cell r="G633">
            <v>0</v>
          </cell>
          <cell r="H633">
            <v>0</v>
          </cell>
          <cell r="I633">
            <v>31404.2</v>
          </cell>
          <cell r="J633">
            <v>0</v>
          </cell>
          <cell r="K633">
            <v>0</v>
          </cell>
        </row>
        <row r="634">
          <cell r="A634" t="str">
            <v>MAG50166</v>
          </cell>
          <cell r="B634" t="str">
            <v>철제도아(방청1회,납품도)</v>
          </cell>
          <cell r="C634" t="str">
            <v>T=0.8,STL PL(피벗힌지포함,후레임제외)</v>
          </cell>
          <cell r="D634" t="str">
            <v>m2</v>
          </cell>
          <cell r="E634">
            <v>1.8912500000000001</v>
          </cell>
          <cell r="F634">
            <v>23819</v>
          </cell>
          <cell r="G634">
            <v>0</v>
          </cell>
          <cell r="H634">
            <v>0</v>
          </cell>
          <cell r="I634">
            <v>45047.6</v>
          </cell>
          <cell r="J634">
            <v>0</v>
          </cell>
          <cell r="K634">
            <v>0</v>
          </cell>
        </row>
        <row r="635">
          <cell r="A635" t="str">
            <v>MAH70005</v>
          </cell>
          <cell r="B635" t="str">
            <v>도아로크(스텐)</v>
          </cell>
          <cell r="C635" t="str">
            <v>침실용</v>
          </cell>
          <cell r="D635" t="str">
            <v>조</v>
          </cell>
          <cell r="E635">
            <v>1</v>
          </cell>
          <cell r="F635">
            <v>4300</v>
          </cell>
          <cell r="G635">
            <v>0</v>
          </cell>
          <cell r="H635">
            <v>0</v>
          </cell>
          <cell r="I635">
            <v>4300</v>
          </cell>
          <cell r="J635">
            <v>0</v>
          </cell>
          <cell r="K635">
            <v>0</v>
          </cell>
        </row>
        <row r="636">
          <cell r="A636" t="str">
            <v>UAI50001</v>
          </cell>
          <cell r="B636" t="str">
            <v>철제여닫이문설치</v>
          </cell>
          <cell r="C636" t="str">
            <v>(외여닫이)</v>
          </cell>
          <cell r="D636" t="str">
            <v>개소</v>
          </cell>
          <cell r="E636">
            <v>1</v>
          </cell>
          <cell r="F636">
            <v>0</v>
          </cell>
          <cell r="G636">
            <v>21125</v>
          </cell>
          <cell r="H636">
            <v>0</v>
          </cell>
          <cell r="I636">
            <v>0</v>
          </cell>
          <cell r="J636">
            <v>21125</v>
          </cell>
          <cell r="K636">
            <v>0</v>
          </cell>
        </row>
        <row r="637">
          <cell r="A637" t="str">
            <v>UAI70018</v>
          </cell>
          <cell r="B637" t="str">
            <v>도아첵크달기</v>
          </cell>
          <cell r="C637" t="str">
            <v>(3호)</v>
          </cell>
          <cell r="D637" t="str">
            <v>개소</v>
          </cell>
          <cell r="E637">
            <v>1</v>
          </cell>
          <cell r="F637">
            <v>20000</v>
          </cell>
          <cell r="G637">
            <v>7062</v>
          </cell>
          <cell r="H637">
            <v>211</v>
          </cell>
          <cell r="I637">
            <v>20000</v>
          </cell>
          <cell r="J637">
            <v>7062</v>
          </cell>
          <cell r="K637">
            <v>211</v>
          </cell>
        </row>
        <row r="638">
          <cell r="B638" t="str">
            <v>소 계</v>
          </cell>
          <cell r="I638">
            <v>100751</v>
          </cell>
          <cell r="J638">
            <v>28187</v>
          </cell>
          <cell r="K638">
            <v>211</v>
          </cell>
          <cell r="L638">
            <v>129149</v>
          </cell>
        </row>
        <row r="640">
          <cell r="A640" t="str">
            <v>UAI52040</v>
          </cell>
          <cell r="B640" t="str">
            <v>9X22/SD</v>
          </cell>
          <cell r="C640" t="str">
            <v>(휀룸창고,밑틀무,체크,0.8철제도아)</v>
          </cell>
        </row>
        <row r="641">
          <cell r="A641" t="str">
            <v>MAG50161</v>
          </cell>
          <cell r="B641" t="str">
            <v>철제문틀(방청1회,납품도)</v>
          </cell>
          <cell r="C641" t="str">
            <v>100X45X1.6</v>
          </cell>
          <cell r="D641" t="str">
            <v>m</v>
          </cell>
          <cell r="E641">
            <v>5.34</v>
          </cell>
          <cell r="F641">
            <v>5208</v>
          </cell>
          <cell r="G641">
            <v>0</v>
          </cell>
          <cell r="H641">
            <v>0</v>
          </cell>
          <cell r="I641">
            <v>27810.7</v>
          </cell>
          <cell r="J641">
            <v>0</v>
          </cell>
          <cell r="K641">
            <v>0</v>
          </cell>
        </row>
        <row r="642">
          <cell r="A642" t="str">
            <v>MAG50166</v>
          </cell>
          <cell r="B642" t="str">
            <v>철제도아(방청1회,납품도)</v>
          </cell>
          <cell r="C642" t="str">
            <v>T=0.8,STL PL(피벗힌지포함,후레임제외)</v>
          </cell>
          <cell r="D642" t="str">
            <v>m2</v>
          </cell>
          <cell r="E642">
            <v>1.9802</v>
          </cell>
          <cell r="F642">
            <v>23819</v>
          </cell>
          <cell r="G642">
            <v>0</v>
          </cell>
          <cell r="H642">
            <v>0</v>
          </cell>
          <cell r="I642">
            <v>47166.3</v>
          </cell>
          <cell r="J642">
            <v>0</v>
          </cell>
          <cell r="K642">
            <v>0</v>
          </cell>
        </row>
        <row r="643">
          <cell r="A643" t="str">
            <v>MAH70005</v>
          </cell>
          <cell r="B643" t="str">
            <v>도아로크(스텐)</v>
          </cell>
          <cell r="C643" t="str">
            <v>침실용</v>
          </cell>
          <cell r="D643" t="str">
            <v>조</v>
          </cell>
          <cell r="E643">
            <v>1</v>
          </cell>
          <cell r="F643">
            <v>4300</v>
          </cell>
          <cell r="G643">
            <v>0</v>
          </cell>
          <cell r="H643">
            <v>0</v>
          </cell>
          <cell r="I643">
            <v>4300</v>
          </cell>
          <cell r="J643">
            <v>0</v>
          </cell>
          <cell r="K643">
            <v>0</v>
          </cell>
        </row>
        <row r="644">
          <cell r="A644" t="str">
            <v>UAI50001</v>
          </cell>
          <cell r="B644" t="str">
            <v>철제여닫이문설치</v>
          </cell>
          <cell r="C644" t="str">
            <v>(외여닫이)</v>
          </cell>
          <cell r="D644" t="str">
            <v>개소</v>
          </cell>
          <cell r="E644">
            <v>1</v>
          </cell>
          <cell r="F644">
            <v>0</v>
          </cell>
          <cell r="G644">
            <v>21125</v>
          </cell>
          <cell r="H644">
            <v>0</v>
          </cell>
          <cell r="I644">
            <v>0</v>
          </cell>
          <cell r="J644">
            <v>21125</v>
          </cell>
          <cell r="K644">
            <v>0</v>
          </cell>
        </row>
        <row r="645">
          <cell r="A645" t="str">
            <v>UAI70018</v>
          </cell>
          <cell r="B645" t="str">
            <v>도아첵크달기</v>
          </cell>
          <cell r="C645" t="str">
            <v>(3호)</v>
          </cell>
          <cell r="D645" t="str">
            <v>개소</v>
          </cell>
          <cell r="E645">
            <v>1</v>
          </cell>
          <cell r="F645">
            <v>20000</v>
          </cell>
          <cell r="G645">
            <v>7062</v>
          </cell>
          <cell r="H645">
            <v>211</v>
          </cell>
          <cell r="I645">
            <v>20000</v>
          </cell>
          <cell r="J645">
            <v>7062</v>
          </cell>
          <cell r="K645">
            <v>211</v>
          </cell>
        </row>
        <row r="646">
          <cell r="B646" t="str">
            <v>소 계</v>
          </cell>
          <cell r="I646">
            <v>99277</v>
          </cell>
          <cell r="J646">
            <v>28187</v>
          </cell>
          <cell r="K646">
            <v>211</v>
          </cell>
          <cell r="L646">
            <v>127675</v>
          </cell>
        </row>
        <row r="648">
          <cell r="A648" t="str">
            <v>UAI52041</v>
          </cell>
          <cell r="B648" t="str">
            <v>9X21/SD</v>
          </cell>
          <cell r="C648" t="str">
            <v>(휀룸창고,밑틀무,체크,0.8철제도아)</v>
          </cell>
        </row>
        <row r="649">
          <cell r="A649" t="str">
            <v>MAG50161</v>
          </cell>
          <cell r="B649" t="str">
            <v>철제문틀(방청1회,납품도)</v>
          </cell>
          <cell r="C649" t="str">
            <v>100X45X1.6</v>
          </cell>
          <cell r="D649" t="str">
            <v>m</v>
          </cell>
          <cell r="E649">
            <v>5.14</v>
          </cell>
          <cell r="F649">
            <v>5208</v>
          </cell>
          <cell r="G649">
            <v>0</v>
          </cell>
          <cell r="H649">
            <v>0</v>
          </cell>
          <cell r="I649">
            <v>26769.1</v>
          </cell>
          <cell r="J649">
            <v>0</v>
          </cell>
          <cell r="K649">
            <v>0</v>
          </cell>
        </row>
        <row r="650">
          <cell r="A650" t="str">
            <v>MAG50166</v>
          </cell>
          <cell r="B650" t="str">
            <v>철제도아(방청1회,납품도)</v>
          </cell>
          <cell r="C650" t="str">
            <v>T=0.8,STL PL(피벗힌지포함,후레임제외)</v>
          </cell>
          <cell r="D650" t="str">
            <v>m2</v>
          </cell>
          <cell r="E650">
            <v>1.8912</v>
          </cell>
          <cell r="F650">
            <v>23819</v>
          </cell>
          <cell r="G650">
            <v>0</v>
          </cell>
          <cell r="H650">
            <v>0</v>
          </cell>
          <cell r="I650">
            <v>45046.400000000001</v>
          </cell>
          <cell r="J650">
            <v>0</v>
          </cell>
          <cell r="K650">
            <v>0</v>
          </cell>
        </row>
        <row r="651">
          <cell r="A651" t="str">
            <v>MAH70005</v>
          </cell>
          <cell r="B651" t="str">
            <v>도아로크(스텐)</v>
          </cell>
          <cell r="C651" t="str">
            <v>침실용</v>
          </cell>
          <cell r="D651" t="str">
            <v>조</v>
          </cell>
          <cell r="E651">
            <v>1</v>
          </cell>
          <cell r="F651">
            <v>4300</v>
          </cell>
          <cell r="G651">
            <v>0</v>
          </cell>
          <cell r="H651">
            <v>0</v>
          </cell>
          <cell r="I651">
            <v>4300</v>
          </cell>
          <cell r="J651">
            <v>0</v>
          </cell>
          <cell r="K651">
            <v>0</v>
          </cell>
        </row>
        <row r="652">
          <cell r="A652" t="str">
            <v>UAI50001</v>
          </cell>
          <cell r="B652" t="str">
            <v>철제여닫이문설치</v>
          </cell>
          <cell r="C652" t="str">
            <v>(외여닫이)</v>
          </cell>
          <cell r="D652" t="str">
            <v>개소</v>
          </cell>
          <cell r="E652">
            <v>1</v>
          </cell>
          <cell r="F652">
            <v>0</v>
          </cell>
          <cell r="G652">
            <v>21125</v>
          </cell>
          <cell r="H652">
            <v>0</v>
          </cell>
          <cell r="I652">
            <v>0</v>
          </cell>
          <cell r="J652">
            <v>21125</v>
          </cell>
          <cell r="K652">
            <v>0</v>
          </cell>
        </row>
        <row r="653">
          <cell r="A653" t="str">
            <v>UAI70018</v>
          </cell>
          <cell r="B653" t="str">
            <v>도아첵크달기</v>
          </cell>
          <cell r="C653" t="str">
            <v>(3호)</v>
          </cell>
          <cell r="D653" t="str">
            <v>개소</v>
          </cell>
          <cell r="E653">
            <v>1</v>
          </cell>
          <cell r="F653">
            <v>20000</v>
          </cell>
          <cell r="G653">
            <v>7062</v>
          </cell>
          <cell r="H653">
            <v>211</v>
          </cell>
          <cell r="I653">
            <v>20000</v>
          </cell>
          <cell r="J653">
            <v>7062</v>
          </cell>
          <cell r="K653">
            <v>211</v>
          </cell>
        </row>
        <row r="654">
          <cell r="B654" t="str">
            <v>소 계</v>
          </cell>
          <cell r="I654">
            <v>96115</v>
          </cell>
          <cell r="J654">
            <v>28187</v>
          </cell>
          <cell r="K654">
            <v>211</v>
          </cell>
          <cell r="L654">
            <v>124513</v>
          </cell>
        </row>
        <row r="656">
          <cell r="A656" t="str">
            <v>UAI52042</v>
          </cell>
          <cell r="B656" t="str">
            <v>9X20/SD</v>
          </cell>
          <cell r="C656" t="str">
            <v>(휀룸창고,밑틀무,체크,0.8철제도아)</v>
          </cell>
        </row>
        <row r="657">
          <cell r="A657" t="str">
            <v>MAG50161</v>
          </cell>
          <cell r="B657" t="str">
            <v>철제문틀(방청1회,납품도)</v>
          </cell>
          <cell r="C657" t="str">
            <v>100X45X1.6</v>
          </cell>
          <cell r="D657" t="str">
            <v>m</v>
          </cell>
          <cell r="E657">
            <v>4.9400000000000004</v>
          </cell>
          <cell r="F657">
            <v>5208</v>
          </cell>
          <cell r="G657">
            <v>0</v>
          </cell>
          <cell r="H657">
            <v>0</v>
          </cell>
          <cell r="I657">
            <v>25727.5</v>
          </cell>
          <cell r="J657">
            <v>0</v>
          </cell>
          <cell r="K657">
            <v>0</v>
          </cell>
        </row>
        <row r="658">
          <cell r="A658" t="str">
            <v>MAG50166</v>
          </cell>
          <cell r="B658" t="str">
            <v>철제도아(방청1회,납품도)</v>
          </cell>
          <cell r="C658" t="str">
            <v>T=0.8,STL PL(피벗힌지포함,후레임제외)</v>
          </cell>
          <cell r="D658" t="str">
            <v>m2</v>
          </cell>
          <cell r="E658">
            <v>1.8022</v>
          </cell>
          <cell r="F658">
            <v>23819</v>
          </cell>
          <cell r="G658">
            <v>0</v>
          </cell>
          <cell r="H658">
            <v>0</v>
          </cell>
          <cell r="I658">
            <v>42926.6</v>
          </cell>
          <cell r="J658">
            <v>0</v>
          </cell>
          <cell r="K658">
            <v>0</v>
          </cell>
        </row>
        <row r="659">
          <cell r="A659" t="str">
            <v>MAH70005</v>
          </cell>
          <cell r="B659" t="str">
            <v>도아로크(스텐)</v>
          </cell>
          <cell r="C659" t="str">
            <v>침실용</v>
          </cell>
          <cell r="D659" t="str">
            <v>조</v>
          </cell>
          <cell r="E659">
            <v>1</v>
          </cell>
          <cell r="F659">
            <v>4300</v>
          </cell>
          <cell r="G659">
            <v>0</v>
          </cell>
          <cell r="H659">
            <v>0</v>
          </cell>
          <cell r="I659">
            <v>4300</v>
          </cell>
          <cell r="J659">
            <v>0</v>
          </cell>
          <cell r="K659">
            <v>0</v>
          </cell>
        </row>
        <row r="660">
          <cell r="A660" t="str">
            <v>UAI50001</v>
          </cell>
          <cell r="B660" t="str">
            <v>철제여닫이문설치</v>
          </cell>
          <cell r="C660" t="str">
            <v>(외여닫이)</v>
          </cell>
          <cell r="D660" t="str">
            <v>개소</v>
          </cell>
          <cell r="E660">
            <v>1</v>
          </cell>
          <cell r="F660">
            <v>0</v>
          </cell>
          <cell r="G660">
            <v>21125</v>
          </cell>
          <cell r="H660">
            <v>0</v>
          </cell>
          <cell r="I660">
            <v>0</v>
          </cell>
          <cell r="J660">
            <v>21125</v>
          </cell>
          <cell r="K660">
            <v>0</v>
          </cell>
        </row>
        <row r="661">
          <cell r="A661" t="str">
            <v>UAI70018</v>
          </cell>
          <cell r="B661" t="str">
            <v>도아첵크달기</v>
          </cell>
          <cell r="C661" t="str">
            <v>(3호)</v>
          </cell>
          <cell r="D661" t="str">
            <v>개소</v>
          </cell>
          <cell r="E661">
            <v>1</v>
          </cell>
          <cell r="F661">
            <v>20000</v>
          </cell>
          <cell r="G661">
            <v>7062</v>
          </cell>
          <cell r="H661">
            <v>211</v>
          </cell>
          <cell r="I661">
            <v>20000</v>
          </cell>
          <cell r="J661">
            <v>7062</v>
          </cell>
          <cell r="K661">
            <v>211</v>
          </cell>
        </row>
        <row r="662">
          <cell r="B662" t="str">
            <v>소 계</v>
          </cell>
          <cell r="I662">
            <v>92954</v>
          </cell>
          <cell r="J662">
            <v>28187</v>
          </cell>
          <cell r="K662">
            <v>211</v>
          </cell>
          <cell r="L662">
            <v>121352</v>
          </cell>
        </row>
        <row r="664">
          <cell r="A664" t="str">
            <v>UAI52045</v>
          </cell>
          <cell r="B664" t="str">
            <v>10X16/SD</v>
          </cell>
          <cell r="C664" t="str">
            <v>(옥탑층,지붕층,밑틀유,체크,0.8철제도아)</v>
          </cell>
        </row>
        <row r="665">
          <cell r="A665" t="str">
            <v>MAG50161</v>
          </cell>
          <cell r="B665" t="str">
            <v>철제문틀(방청1회,납품도)</v>
          </cell>
          <cell r="C665" t="str">
            <v>100X45X1.6</v>
          </cell>
          <cell r="D665" t="str">
            <v>m</v>
          </cell>
          <cell r="E665">
            <v>5.16</v>
          </cell>
          <cell r="F665">
            <v>5208</v>
          </cell>
          <cell r="G665">
            <v>0</v>
          </cell>
          <cell r="H665">
            <v>0</v>
          </cell>
          <cell r="I665">
            <v>26873.200000000001</v>
          </cell>
          <cell r="J665">
            <v>0</v>
          </cell>
          <cell r="K665">
            <v>0</v>
          </cell>
        </row>
        <row r="666">
          <cell r="A666" t="str">
            <v>MAG50166</v>
          </cell>
          <cell r="B666" t="str">
            <v>철제도아(방청1회,납품도)</v>
          </cell>
          <cell r="C666" t="str">
            <v>T=0.8,STL PL(피벗힌지포함,후레임제외)</v>
          </cell>
          <cell r="D666" t="str">
            <v>m2</v>
          </cell>
          <cell r="E666">
            <v>1.5741000000000001</v>
          </cell>
          <cell r="F666">
            <v>23819</v>
          </cell>
          <cell r="G666">
            <v>0</v>
          </cell>
          <cell r="H666">
            <v>0</v>
          </cell>
          <cell r="I666">
            <v>37493.4</v>
          </cell>
          <cell r="J666">
            <v>0</v>
          </cell>
          <cell r="K666">
            <v>0</v>
          </cell>
        </row>
        <row r="667">
          <cell r="A667" t="str">
            <v>MAH70005</v>
          </cell>
          <cell r="B667" t="str">
            <v>도아로크(스텐)</v>
          </cell>
          <cell r="C667" t="str">
            <v>침실용</v>
          </cell>
          <cell r="D667" t="str">
            <v>조</v>
          </cell>
          <cell r="E667">
            <v>1</v>
          </cell>
          <cell r="F667">
            <v>4300</v>
          </cell>
          <cell r="G667">
            <v>0</v>
          </cell>
          <cell r="H667">
            <v>0</v>
          </cell>
          <cell r="I667">
            <v>4300</v>
          </cell>
          <cell r="J667">
            <v>0</v>
          </cell>
          <cell r="K667">
            <v>0</v>
          </cell>
        </row>
        <row r="668">
          <cell r="A668" t="str">
            <v>UAI50001</v>
          </cell>
          <cell r="B668" t="str">
            <v>철제여닫이문설치</v>
          </cell>
          <cell r="C668" t="str">
            <v>(외여닫이)</v>
          </cell>
          <cell r="D668" t="str">
            <v>개소</v>
          </cell>
          <cell r="E668">
            <v>1</v>
          </cell>
          <cell r="F668">
            <v>0</v>
          </cell>
          <cell r="G668">
            <v>21125</v>
          </cell>
          <cell r="H668">
            <v>0</v>
          </cell>
          <cell r="I668">
            <v>0</v>
          </cell>
          <cell r="J668">
            <v>21125</v>
          </cell>
          <cell r="K668">
            <v>0</v>
          </cell>
        </row>
        <row r="669">
          <cell r="A669" t="str">
            <v>UAI70018</v>
          </cell>
          <cell r="B669" t="str">
            <v>도아첵크달기</v>
          </cell>
          <cell r="C669" t="str">
            <v>(3호)</v>
          </cell>
          <cell r="D669" t="str">
            <v>개소</v>
          </cell>
          <cell r="E669">
            <v>1</v>
          </cell>
          <cell r="F669">
            <v>20000</v>
          </cell>
          <cell r="G669">
            <v>7062</v>
          </cell>
          <cell r="H669">
            <v>211</v>
          </cell>
          <cell r="I669">
            <v>20000</v>
          </cell>
          <cell r="J669">
            <v>7062</v>
          </cell>
          <cell r="K669">
            <v>211</v>
          </cell>
        </row>
        <row r="670">
          <cell r="B670" t="str">
            <v>소 계</v>
          </cell>
          <cell r="I670">
            <v>88666</v>
          </cell>
          <cell r="J670">
            <v>28187</v>
          </cell>
          <cell r="K670">
            <v>211</v>
          </cell>
          <cell r="L670">
            <v>117064</v>
          </cell>
        </row>
        <row r="672">
          <cell r="A672" t="str">
            <v>UAI52046</v>
          </cell>
          <cell r="B672" t="str">
            <v>10X15/SD</v>
          </cell>
          <cell r="C672" t="str">
            <v>(옥탑층,지붕층,밑틀유,체크,0.8철제도아)</v>
          </cell>
        </row>
        <row r="673">
          <cell r="A673" t="str">
            <v>MAG50161</v>
          </cell>
          <cell r="B673" t="str">
            <v>철제문틀(방청1회,납품도)</v>
          </cell>
          <cell r="C673" t="str">
            <v>100X45X1.6</v>
          </cell>
          <cell r="D673" t="str">
            <v>m</v>
          </cell>
          <cell r="E673">
            <v>4.96</v>
          </cell>
          <cell r="F673">
            <v>5208</v>
          </cell>
          <cell r="G673">
            <v>0</v>
          </cell>
          <cell r="H673">
            <v>0</v>
          </cell>
          <cell r="I673">
            <v>25831.599999999999</v>
          </cell>
          <cell r="J673">
            <v>0</v>
          </cell>
          <cell r="K673">
            <v>0</v>
          </cell>
        </row>
        <row r="674">
          <cell r="A674" t="str">
            <v>MAG50166</v>
          </cell>
          <cell r="B674" t="str">
            <v>철제도아(방청1회,납품도)</v>
          </cell>
          <cell r="C674" t="str">
            <v>T=0.8,STL PL(피벗힌지포함,후레임제외)</v>
          </cell>
          <cell r="D674" t="str">
            <v>m2</v>
          </cell>
          <cell r="E674">
            <v>1.4751000000000001</v>
          </cell>
          <cell r="F674">
            <v>23819</v>
          </cell>
          <cell r="G674">
            <v>0</v>
          </cell>
          <cell r="H674">
            <v>0</v>
          </cell>
          <cell r="I674">
            <v>35135.4</v>
          </cell>
          <cell r="J674">
            <v>0</v>
          </cell>
          <cell r="K674">
            <v>0</v>
          </cell>
        </row>
        <row r="675">
          <cell r="A675" t="str">
            <v>MAH70005</v>
          </cell>
          <cell r="B675" t="str">
            <v>도아로크(스텐)</v>
          </cell>
          <cell r="C675" t="str">
            <v>침실용</v>
          </cell>
          <cell r="D675" t="str">
            <v>조</v>
          </cell>
          <cell r="E675">
            <v>1</v>
          </cell>
          <cell r="F675">
            <v>4300</v>
          </cell>
          <cell r="G675">
            <v>0</v>
          </cell>
          <cell r="H675">
            <v>0</v>
          </cell>
          <cell r="I675">
            <v>4300</v>
          </cell>
          <cell r="J675">
            <v>0</v>
          </cell>
          <cell r="K675">
            <v>0</v>
          </cell>
        </row>
        <row r="676">
          <cell r="A676" t="str">
            <v>UAI50001</v>
          </cell>
          <cell r="B676" t="str">
            <v>철제여닫이문설치</v>
          </cell>
          <cell r="C676" t="str">
            <v>(외여닫이)</v>
          </cell>
          <cell r="D676" t="str">
            <v>개소</v>
          </cell>
          <cell r="E676">
            <v>1</v>
          </cell>
          <cell r="F676">
            <v>0</v>
          </cell>
          <cell r="G676">
            <v>21125</v>
          </cell>
          <cell r="H676">
            <v>0</v>
          </cell>
          <cell r="I676">
            <v>0</v>
          </cell>
          <cell r="J676">
            <v>21125</v>
          </cell>
          <cell r="K676">
            <v>0</v>
          </cell>
        </row>
        <row r="677">
          <cell r="A677" t="str">
            <v>UAI70018</v>
          </cell>
          <cell r="B677" t="str">
            <v>도아첵크달기</v>
          </cell>
          <cell r="C677" t="str">
            <v>(3호)</v>
          </cell>
          <cell r="D677" t="str">
            <v>개소</v>
          </cell>
          <cell r="E677">
            <v>1</v>
          </cell>
          <cell r="F677">
            <v>20000</v>
          </cell>
          <cell r="G677">
            <v>7062</v>
          </cell>
          <cell r="H677">
            <v>211</v>
          </cell>
          <cell r="I677">
            <v>20000</v>
          </cell>
          <cell r="J677">
            <v>7062</v>
          </cell>
          <cell r="K677">
            <v>211</v>
          </cell>
        </row>
        <row r="678">
          <cell r="B678" t="str">
            <v>소 계</v>
          </cell>
          <cell r="I678">
            <v>85267</v>
          </cell>
          <cell r="J678">
            <v>28187</v>
          </cell>
          <cell r="K678">
            <v>211</v>
          </cell>
          <cell r="L678">
            <v>113665</v>
          </cell>
        </row>
        <row r="680">
          <cell r="A680" t="str">
            <v>UAI52047</v>
          </cell>
          <cell r="B680" t="str">
            <v>10X12/SD</v>
          </cell>
          <cell r="C680" t="str">
            <v>(옥탑층,지붕층,밑틀유,체크,0.8철제도아)</v>
          </cell>
        </row>
        <row r="681">
          <cell r="A681" t="str">
            <v>MAG50161</v>
          </cell>
          <cell r="B681" t="str">
            <v>철제문틀(방청1회,납품도)</v>
          </cell>
          <cell r="C681" t="str">
            <v>100X45X1.6</v>
          </cell>
          <cell r="D681" t="str">
            <v>m</v>
          </cell>
          <cell r="E681">
            <v>4.3600000000000003</v>
          </cell>
          <cell r="F681">
            <v>5208</v>
          </cell>
          <cell r="G681">
            <v>0</v>
          </cell>
          <cell r="H681">
            <v>0</v>
          </cell>
          <cell r="I681">
            <v>22706.799999999999</v>
          </cell>
          <cell r="J681">
            <v>0</v>
          </cell>
          <cell r="K681">
            <v>0</v>
          </cell>
        </row>
        <row r="682">
          <cell r="A682" t="str">
            <v>MAG50166</v>
          </cell>
          <cell r="B682" t="str">
            <v>철제도아(방청1회,납품도)</v>
          </cell>
          <cell r="C682" t="str">
            <v>T=0.8,STL PL(피벗힌지포함,후레임제외)</v>
          </cell>
          <cell r="D682" t="str">
            <v>m2</v>
          </cell>
          <cell r="E682">
            <v>1.1780999999999999</v>
          </cell>
          <cell r="F682">
            <v>23819</v>
          </cell>
          <cell r="G682">
            <v>0</v>
          </cell>
          <cell r="H682">
            <v>0</v>
          </cell>
          <cell r="I682">
            <v>28061.1</v>
          </cell>
          <cell r="J682">
            <v>0</v>
          </cell>
          <cell r="K682">
            <v>0</v>
          </cell>
        </row>
        <row r="683">
          <cell r="A683" t="str">
            <v>MAH70005</v>
          </cell>
          <cell r="B683" t="str">
            <v>도아로크(스텐)</v>
          </cell>
          <cell r="C683" t="str">
            <v>침실용</v>
          </cell>
          <cell r="D683" t="str">
            <v>조</v>
          </cell>
          <cell r="E683">
            <v>1</v>
          </cell>
          <cell r="F683">
            <v>4300</v>
          </cell>
          <cell r="G683">
            <v>0</v>
          </cell>
          <cell r="H683">
            <v>0</v>
          </cell>
          <cell r="I683">
            <v>4300</v>
          </cell>
          <cell r="J683">
            <v>0</v>
          </cell>
          <cell r="K683">
            <v>0</v>
          </cell>
        </row>
        <row r="684">
          <cell r="A684" t="str">
            <v>UAI50001</v>
          </cell>
          <cell r="B684" t="str">
            <v>철제여닫이문설치</v>
          </cell>
          <cell r="C684" t="str">
            <v>(외여닫이)</v>
          </cell>
          <cell r="D684" t="str">
            <v>개소</v>
          </cell>
          <cell r="E684">
            <v>1</v>
          </cell>
          <cell r="F684">
            <v>0</v>
          </cell>
          <cell r="G684">
            <v>21125</v>
          </cell>
          <cell r="H684">
            <v>0</v>
          </cell>
          <cell r="I684">
            <v>0</v>
          </cell>
          <cell r="J684">
            <v>21125</v>
          </cell>
          <cell r="K684">
            <v>0</v>
          </cell>
        </row>
        <row r="685">
          <cell r="A685" t="str">
            <v>UAI70018</v>
          </cell>
          <cell r="B685" t="str">
            <v>도아첵크달기</v>
          </cell>
          <cell r="C685" t="str">
            <v>(3호)</v>
          </cell>
          <cell r="D685" t="str">
            <v>개소</v>
          </cell>
          <cell r="E685">
            <v>1</v>
          </cell>
          <cell r="F685">
            <v>20000</v>
          </cell>
          <cell r="G685">
            <v>7062</v>
          </cell>
          <cell r="H685">
            <v>211</v>
          </cell>
          <cell r="I685">
            <v>20000</v>
          </cell>
          <cell r="J685">
            <v>7062</v>
          </cell>
          <cell r="K685">
            <v>211</v>
          </cell>
        </row>
        <row r="686">
          <cell r="B686" t="str">
            <v>소 계</v>
          </cell>
          <cell r="I686">
            <v>75067</v>
          </cell>
          <cell r="J686">
            <v>28187</v>
          </cell>
          <cell r="K686">
            <v>211</v>
          </cell>
          <cell r="L686">
            <v>103465</v>
          </cell>
        </row>
        <row r="688">
          <cell r="A688" t="str">
            <v>UAI52050</v>
          </cell>
          <cell r="B688" t="str">
            <v>9X18/SD</v>
          </cell>
          <cell r="C688" t="str">
            <v>(옥탑층,지붕층,밑틀유,체크,0.8철제도아)</v>
          </cell>
        </row>
        <row r="689">
          <cell r="A689" t="str">
            <v>MAG50161</v>
          </cell>
          <cell r="B689" t="str">
            <v>철제문틀(방청1회,납품도)</v>
          </cell>
          <cell r="C689" t="str">
            <v>100X45X1.6</v>
          </cell>
          <cell r="D689" t="str">
            <v>m</v>
          </cell>
          <cell r="E689">
            <v>5.36</v>
          </cell>
          <cell r="F689">
            <v>5208</v>
          </cell>
          <cell r="G689">
            <v>0</v>
          </cell>
          <cell r="H689">
            <v>0</v>
          </cell>
          <cell r="I689">
            <v>27914.799999999999</v>
          </cell>
          <cell r="J689">
            <v>0</v>
          </cell>
          <cell r="K689">
            <v>0</v>
          </cell>
        </row>
        <row r="690">
          <cell r="A690" t="str">
            <v>MAG50166</v>
          </cell>
          <cell r="B690" t="str">
            <v>철제도아(방청1회,납품도)</v>
          </cell>
          <cell r="C690" t="str">
            <v>T=0.8,STL PL(피벗힌지포함,후레임제외)</v>
          </cell>
          <cell r="D690" t="str">
            <v>m2</v>
          </cell>
          <cell r="E690">
            <v>1.5931</v>
          </cell>
          <cell r="F690">
            <v>23819</v>
          </cell>
          <cell r="G690">
            <v>0</v>
          </cell>
          <cell r="H690">
            <v>0</v>
          </cell>
          <cell r="I690">
            <v>37946</v>
          </cell>
          <cell r="J690">
            <v>0</v>
          </cell>
          <cell r="K690">
            <v>0</v>
          </cell>
        </row>
        <row r="691">
          <cell r="A691" t="str">
            <v>MAH70005</v>
          </cell>
          <cell r="B691" t="str">
            <v>도아로크(스텐)</v>
          </cell>
          <cell r="C691" t="str">
            <v>침실용</v>
          </cell>
          <cell r="D691" t="str">
            <v>조</v>
          </cell>
          <cell r="E691">
            <v>1</v>
          </cell>
          <cell r="F691">
            <v>4300</v>
          </cell>
          <cell r="G691">
            <v>0</v>
          </cell>
          <cell r="H691">
            <v>0</v>
          </cell>
          <cell r="I691">
            <v>4300</v>
          </cell>
          <cell r="J691">
            <v>0</v>
          </cell>
          <cell r="K691">
            <v>0</v>
          </cell>
        </row>
        <row r="692">
          <cell r="A692" t="str">
            <v>UAI50001</v>
          </cell>
          <cell r="B692" t="str">
            <v>철제여닫이문설치</v>
          </cell>
          <cell r="C692" t="str">
            <v>(외여닫이)</v>
          </cell>
          <cell r="D692" t="str">
            <v>개소</v>
          </cell>
          <cell r="E692">
            <v>1</v>
          </cell>
          <cell r="F692">
            <v>0</v>
          </cell>
          <cell r="G692">
            <v>21125</v>
          </cell>
          <cell r="H692">
            <v>0</v>
          </cell>
          <cell r="I692">
            <v>0</v>
          </cell>
          <cell r="J692">
            <v>21125</v>
          </cell>
          <cell r="K692">
            <v>0</v>
          </cell>
        </row>
        <row r="693">
          <cell r="A693" t="str">
            <v>UAI70018</v>
          </cell>
          <cell r="B693" t="str">
            <v>도아첵크달기</v>
          </cell>
          <cell r="C693" t="str">
            <v>(3호)</v>
          </cell>
          <cell r="D693" t="str">
            <v>개소</v>
          </cell>
          <cell r="E693">
            <v>1</v>
          </cell>
          <cell r="F693">
            <v>20000</v>
          </cell>
          <cell r="G693">
            <v>7062</v>
          </cell>
          <cell r="H693">
            <v>211</v>
          </cell>
          <cell r="I693">
            <v>20000</v>
          </cell>
          <cell r="J693">
            <v>7062</v>
          </cell>
          <cell r="K693">
            <v>211</v>
          </cell>
        </row>
        <row r="694">
          <cell r="B694" t="str">
            <v>소 계</v>
          </cell>
          <cell r="I694">
            <v>90160</v>
          </cell>
          <cell r="J694">
            <v>28187</v>
          </cell>
          <cell r="K694">
            <v>211</v>
          </cell>
          <cell r="L694">
            <v>118558</v>
          </cell>
        </row>
        <row r="696">
          <cell r="A696" t="str">
            <v>UAI52051</v>
          </cell>
          <cell r="B696" t="str">
            <v>9X16/SD</v>
          </cell>
          <cell r="C696" t="str">
            <v>(옥탑층,지붕층,밑틀유,체크,0.8철제도아)</v>
          </cell>
        </row>
        <row r="697">
          <cell r="A697" t="str">
            <v>MAG50161</v>
          </cell>
          <cell r="B697" t="str">
            <v>철제문틀(방청1회,납품도)</v>
          </cell>
          <cell r="C697" t="str">
            <v>100X45X1.6</v>
          </cell>
          <cell r="D697" t="str">
            <v>m</v>
          </cell>
          <cell r="E697">
            <v>4.96</v>
          </cell>
          <cell r="F697">
            <v>5208</v>
          </cell>
          <cell r="G697">
            <v>0</v>
          </cell>
          <cell r="H697">
            <v>0</v>
          </cell>
          <cell r="I697">
            <v>25831.599999999999</v>
          </cell>
          <cell r="J697">
            <v>0</v>
          </cell>
          <cell r="K697">
            <v>0</v>
          </cell>
        </row>
        <row r="698">
          <cell r="A698" t="str">
            <v>MAG50166</v>
          </cell>
          <cell r="B698" t="str">
            <v>철제도아(방청1회,납품도)</v>
          </cell>
          <cell r="C698" t="str">
            <v>T=0.8,STL PL(피벗힌지포함,후레임제외)</v>
          </cell>
          <cell r="D698" t="str">
            <v>m2</v>
          </cell>
          <cell r="E698">
            <v>1.4151</v>
          </cell>
          <cell r="F698">
            <v>23819</v>
          </cell>
          <cell r="G698">
            <v>0</v>
          </cell>
          <cell r="H698">
            <v>0</v>
          </cell>
          <cell r="I698">
            <v>33706.199999999997</v>
          </cell>
          <cell r="J698">
            <v>0</v>
          </cell>
          <cell r="K698">
            <v>0</v>
          </cell>
        </row>
        <row r="699">
          <cell r="A699" t="str">
            <v>MAH70005</v>
          </cell>
          <cell r="B699" t="str">
            <v>도아로크(스텐)</v>
          </cell>
          <cell r="C699" t="str">
            <v>침실용</v>
          </cell>
          <cell r="D699" t="str">
            <v>조</v>
          </cell>
          <cell r="E699">
            <v>1</v>
          </cell>
          <cell r="F699">
            <v>4300</v>
          </cell>
          <cell r="G699">
            <v>0</v>
          </cell>
          <cell r="H699">
            <v>0</v>
          </cell>
          <cell r="I699">
            <v>4300</v>
          </cell>
          <cell r="J699">
            <v>0</v>
          </cell>
          <cell r="K699">
            <v>0</v>
          </cell>
        </row>
        <row r="700">
          <cell r="A700" t="str">
            <v>UAI50001</v>
          </cell>
          <cell r="B700" t="str">
            <v>철제여닫이문설치</v>
          </cell>
          <cell r="C700" t="str">
            <v>(외여닫이)</v>
          </cell>
          <cell r="D700" t="str">
            <v>개소</v>
          </cell>
          <cell r="E700">
            <v>1</v>
          </cell>
          <cell r="F700">
            <v>0</v>
          </cell>
          <cell r="G700">
            <v>21125</v>
          </cell>
          <cell r="H700">
            <v>0</v>
          </cell>
          <cell r="I700">
            <v>0</v>
          </cell>
          <cell r="J700">
            <v>21125</v>
          </cell>
          <cell r="K700">
            <v>0</v>
          </cell>
        </row>
        <row r="701">
          <cell r="A701" t="str">
            <v>UAI70018</v>
          </cell>
          <cell r="B701" t="str">
            <v>도아첵크달기</v>
          </cell>
          <cell r="C701" t="str">
            <v>(3호)</v>
          </cell>
          <cell r="D701" t="str">
            <v>개소</v>
          </cell>
          <cell r="E701">
            <v>1</v>
          </cell>
          <cell r="F701">
            <v>20000</v>
          </cell>
          <cell r="G701">
            <v>7062</v>
          </cell>
          <cell r="H701">
            <v>211</v>
          </cell>
          <cell r="I701">
            <v>20000</v>
          </cell>
          <cell r="J701">
            <v>7062</v>
          </cell>
          <cell r="K701">
            <v>211</v>
          </cell>
        </row>
        <row r="702">
          <cell r="B702" t="str">
            <v>소 계</v>
          </cell>
          <cell r="I702">
            <v>83837</v>
          </cell>
          <cell r="J702">
            <v>28187</v>
          </cell>
          <cell r="K702">
            <v>211</v>
          </cell>
          <cell r="L702">
            <v>112235</v>
          </cell>
        </row>
        <row r="704">
          <cell r="A704" t="str">
            <v>UAI52052</v>
          </cell>
          <cell r="B704" t="str">
            <v>7X16/SD</v>
          </cell>
          <cell r="C704" t="str">
            <v>(옥탑층,지붕층,철제도아)</v>
          </cell>
        </row>
        <row r="705">
          <cell r="A705" t="str">
            <v>MAG50161</v>
          </cell>
          <cell r="B705" t="str">
            <v>철제문틀(방청1회,납품도)</v>
          </cell>
          <cell r="C705" t="str">
            <v>100X45X1.6</v>
          </cell>
          <cell r="D705" t="str">
            <v>m</v>
          </cell>
          <cell r="E705">
            <v>4.5599999999999996</v>
          </cell>
          <cell r="F705">
            <v>5208</v>
          </cell>
          <cell r="G705">
            <v>0</v>
          </cell>
          <cell r="H705">
            <v>0</v>
          </cell>
          <cell r="I705">
            <v>23748.400000000001</v>
          </cell>
          <cell r="J705">
            <v>0</v>
          </cell>
          <cell r="K705">
            <v>0</v>
          </cell>
        </row>
        <row r="706">
          <cell r="A706" t="str">
            <v>MAG50166</v>
          </cell>
          <cell r="B706" t="str">
            <v>철제도아(방청1회,납품도)</v>
          </cell>
          <cell r="C706" t="str">
            <v>T=0.8,STL PL(피벗힌지포함,후레임제외)</v>
          </cell>
          <cell r="D706" t="str">
            <v>m2</v>
          </cell>
          <cell r="E706">
            <v>1.0971</v>
          </cell>
          <cell r="F706">
            <v>23819</v>
          </cell>
          <cell r="G706">
            <v>0</v>
          </cell>
          <cell r="H706">
            <v>0</v>
          </cell>
          <cell r="I706">
            <v>26131.8</v>
          </cell>
          <cell r="J706">
            <v>0</v>
          </cell>
          <cell r="K706">
            <v>0</v>
          </cell>
        </row>
        <row r="707">
          <cell r="A707" t="str">
            <v>MAH70005</v>
          </cell>
          <cell r="B707" t="str">
            <v>도아로크(스텐)</v>
          </cell>
          <cell r="C707" t="str">
            <v>침실용</v>
          </cell>
          <cell r="D707" t="str">
            <v>조</v>
          </cell>
          <cell r="E707">
            <v>1</v>
          </cell>
          <cell r="F707">
            <v>4300</v>
          </cell>
          <cell r="G707">
            <v>0</v>
          </cell>
          <cell r="H707">
            <v>0</v>
          </cell>
          <cell r="I707">
            <v>4300</v>
          </cell>
          <cell r="J707">
            <v>0</v>
          </cell>
          <cell r="K707">
            <v>0</v>
          </cell>
        </row>
        <row r="708">
          <cell r="A708" t="str">
            <v>UAI50001</v>
          </cell>
          <cell r="B708" t="str">
            <v>철제여닫이문설치</v>
          </cell>
          <cell r="C708" t="str">
            <v>(외여닫이)</v>
          </cell>
          <cell r="D708" t="str">
            <v>개소</v>
          </cell>
          <cell r="E708">
            <v>1</v>
          </cell>
          <cell r="F708">
            <v>0</v>
          </cell>
          <cell r="G708">
            <v>21125</v>
          </cell>
          <cell r="H708">
            <v>0</v>
          </cell>
          <cell r="I708">
            <v>0</v>
          </cell>
          <cell r="J708">
            <v>21125</v>
          </cell>
          <cell r="K708">
            <v>0</v>
          </cell>
        </row>
        <row r="709">
          <cell r="A709" t="str">
            <v>UAI70018</v>
          </cell>
          <cell r="B709" t="str">
            <v>도아첵크달기</v>
          </cell>
          <cell r="C709" t="str">
            <v>(3호)</v>
          </cell>
          <cell r="D709" t="str">
            <v>개소</v>
          </cell>
          <cell r="E709">
            <v>1</v>
          </cell>
          <cell r="F709">
            <v>20000</v>
          </cell>
          <cell r="G709">
            <v>7062</v>
          </cell>
          <cell r="H709">
            <v>211</v>
          </cell>
          <cell r="I709">
            <v>20000</v>
          </cell>
          <cell r="J709">
            <v>7062</v>
          </cell>
          <cell r="K709">
            <v>211</v>
          </cell>
        </row>
        <row r="710">
          <cell r="B710" t="str">
            <v>소 계</v>
          </cell>
          <cell r="I710">
            <v>74180</v>
          </cell>
          <cell r="J710">
            <v>28187</v>
          </cell>
          <cell r="K710">
            <v>211</v>
          </cell>
          <cell r="L710">
            <v>102578</v>
          </cell>
        </row>
        <row r="712">
          <cell r="A712" t="str">
            <v>UAI52055</v>
          </cell>
          <cell r="B712" t="str">
            <v>10X20/SD</v>
          </cell>
          <cell r="C712" t="str">
            <v>(옥탑층,EPS실,밑틀유,0.8철제도아)</v>
          </cell>
        </row>
        <row r="713">
          <cell r="A713" t="str">
            <v>MAG50161</v>
          </cell>
          <cell r="B713" t="str">
            <v>철제문틀(방청1회,납품도)</v>
          </cell>
          <cell r="C713" t="str">
            <v>100X45X1.6</v>
          </cell>
          <cell r="D713" t="str">
            <v>m</v>
          </cell>
          <cell r="E713">
            <v>5.96</v>
          </cell>
          <cell r="F713">
            <v>5208</v>
          </cell>
          <cell r="G713">
            <v>0</v>
          </cell>
          <cell r="H713">
            <v>0</v>
          </cell>
          <cell r="I713">
            <v>31039.599999999999</v>
          </cell>
          <cell r="J713">
            <v>0</v>
          </cell>
          <cell r="K713">
            <v>0</v>
          </cell>
        </row>
        <row r="714">
          <cell r="A714" t="str">
            <v>MAG50166</v>
          </cell>
          <cell r="B714" t="str">
            <v>철제도아(방청1회,납품도)</v>
          </cell>
          <cell r="C714" t="str">
            <v>T=0.8,STL PL(피벗힌지포함,후레임제외)</v>
          </cell>
          <cell r="D714" t="str">
            <v>m2</v>
          </cell>
          <cell r="E714">
            <v>1.9701</v>
          </cell>
          <cell r="F714">
            <v>23819</v>
          </cell>
          <cell r="G714">
            <v>0</v>
          </cell>
          <cell r="H714">
            <v>0</v>
          </cell>
          <cell r="I714">
            <v>46925.8</v>
          </cell>
          <cell r="J714">
            <v>0</v>
          </cell>
          <cell r="K714">
            <v>0</v>
          </cell>
        </row>
        <row r="715">
          <cell r="A715" t="str">
            <v>MAH70005</v>
          </cell>
          <cell r="B715" t="str">
            <v>도아로크(스텐)</v>
          </cell>
          <cell r="C715" t="str">
            <v>침실용</v>
          </cell>
          <cell r="D715" t="str">
            <v>조</v>
          </cell>
          <cell r="E715">
            <v>1</v>
          </cell>
          <cell r="F715">
            <v>4300</v>
          </cell>
          <cell r="G715">
            <v>0</v>
          </cell>
          <cell r="H715">
            <v>0</v>
          </cell>
          <cell r="I715">
            <v>4300</v>
          </cell>
          <cell r="J715">
            <v>0</v>
          </cell>
          <cell r="K715">
            <v>0</v>
          </cell>
        </row>
        <row r="716">
          <cell r="A716" t="str">
            <v>UAI50001</v>
          </cell>
          <cell r="B716" t="str">
            <v>철제여닫이문설치</v>
          </cell>
          <cell r="C716" t="str">
            <v>(외여닫이)</v>
          </cell>
          <cell r="D716" t="str">
            <v>개소</v>
          </cell>
          <cell r="E716">
            <v>1</v>
          </cell>
          <cell r="F716">
            <v>0</v>
          </cell>
          <cell r="G716">
            <v>21125</v>
          </cell>
          <cell r="H716">
            <v>0</v>
          </cell>
          <cell r="I716">
            <v>0</v>
          </cell>
          <cell r="J716">
            <v>21125</v>
          </cell>
          <cell r="K716">
            <v>0</v>
          </cell>
        </row>
        <row r="717">
          <cell r="B717" t="str">
            <v>소 계</v>
          </cell>
          <cell r="I717">
            <v>82265</v>
          </cell>
          <cell r="J717">
            <v>21125</v>
          </cell>
          <cell r="K717">
            <v>0</v>
          </cell>
          <cell r="L717">
            <v>103390</v>
          </cell>
        </row>
        <row r="719">
          <cell r="A719" t="str">
            <v>UAI52056</v>
          </cell>
          <cell r="B719" t="str">
            <v>7X18/SD</v>
          </cell>
          <cell r="C719" t="str">
            <v>(옥탑층,EPS실,밑틀유,0.8철제도아)</v>
          </cell>
        </row>
        <row r="720">
          <cell r="A720" t="str">
            <v>MAG50161</v>
          </cell>
          <cell r="B720" t="str">
            <v>철제문틀(방청1회,납품도)</v>
          </cell>
          <cell r="C720" t="str">
            <v>100X45X1.6</v>
          </cell>
          <cell r="D720" t="str">
            <v>m</v>
          </cell>
          <cell r="E720">
            <v>4.96</v>
          </cell>
          <cell r="F720">
            <v>5208</v>
          </cell>
          <cell r="G720">
            <v>0</v>
          </cell>
          <cell r="H720">
            <v>0</v>
          </cell>
          <cell r="I720">
            <v>25831.599999999999</v>
          </cell>
          <cell r="J720">
            <v>0</v>
          </cell>
          <cell r="K720">
            <v>0</v>
          </cell>
        </row>
        <row r="721">
          <cell r="A721" t="str">
            <v>MAG50166</v>
          </cell>
          <cell r="B721" t="str">
            <v>철제도아(방청1회,납품도)</v>
          </cell>
          <cell r="C721" t="str">
            <v>T=0.8,STL PL(피벗힌지포함,후레임제외)</v>
          </cell>
          <cell r="D721" t="str">
            <v>m2</v>
          </cell>
          <cell r="E721">
            <v>1.2351000000000001</v>
          </cell>
          <cell r="F721">
            <v>23819</v>
          </cell>
          <cell r="G721">
            <v>0</v>
          </cell>
          <cell r="H721">
            <v>0</v>
          </cell>
          <cell r="I721">
            <v>29418.799999999999</v>
          </cell>
          <cell r="J721">
            <v>0</v>
          </cell>
          <cell r="K721">
            <v>0</v>
          </cell>
        </row>
        <row r="722">
          <cell r="A722" t="str">
            <v>MAH70005</v>
          </cell>
          <cell r="B722" t="str">
            <v>도아로크(스텐)</v>
          </cell>
          <cell r="C722" t="str">
            <v>침실용</v>
          </cell>
          <cell r="D722" t="str">
            <v>조</v>
          </cell>
          <cell r="E722">
            <v>1</v>
          </cell>
          <cell r="F722">
            <v>4300</v>
          </cell>
          <cell r="G722">
            <v>0</v>
          </cell>
          <cell r="H722">
            <v>0</v>
          </cell>
          <cell r="I722">
            <v>4300</v>
          </cell>
          <cell r="J722">
            <v>0</v>
          </cell>
          <cell r="K722">
            <v>0</v>
          </cell>
        </row>
        <row r="723">
          <cell r="A723" t="str">
            <v>UAI50001</v>
          </cell>
          <cell r="B723" t="str">
            <v>철제여닫이문설치</v>
          </cell>
          <cell r="C723" t="str">
            <v>(외여닫이)</v>
          </cell>
          <cell r="D723" t="str">
            <v>개소</v>
          </cell>
          <cell r="E723">
            <v>1</v>
          </cell>
          <cell r="F723">
            <v>0</v>
          </cell>
          <cell r="G723">
            <v>21125</v>
          </cell>
          <cell r="H723">
            <v>0</v>
          </cell>
          <cell r="I723">
            <v>0</v>
          </cell>
          <cell r="J723">
            <v>21125</v>
          </cell>
          <cell r="K723">
            <v>0</v>
          </cell>
        </row>
        <row r="724">
          <cell r="B724" t="str">
            <v>소 계</v>
          </cell>
          <cell r="I724">
            <v>59550</v>
          </cell>
          <cell r="J724">
            <v>21125</v>
          </cell>
          <cell r="K724">
            <v>0</v>
          </cell>
          <cell r="L724">
            <v>80675</v>
          </cell>
        </row>
        <row r="726">
          <cell r="A726" t="str">
            <v>UAI52057</v>
          </cell>
          <cell r="B726" t="str">
            <v>7X15/SD-1</v>
          </cell>
          <cell r="C726" t="str">
            <v>(옥탑층,EPS실,밑틀유,0.8철제도아)</v>
          </cell>
        </row>
        <row r="727">
          <cell r="A727" t="str">
            <v>MAG50161</v>
          </cell>
          <cell r="B727" t="str">
            <v>철제문틀(방청1회,납품도)</v>
          </cell>
          <cell r="C727" t="str">
            <v>100X45X1.6</v>
          </cell>
          <cell r="D727" t="str">
            <v>m</v>
          </cell>
          <cell r="E727">
            <v>4.3600000000000003</v>
          </cell>
          <cell r="F727">
            <v>5208</v>
          </cell>
          <cell r="G727">
            <v>0</v>
          </cell>
          <cell r="H727">
            <v>0</v>
          </cell>
          <cell r="I727">
            <v>22706.799999999999</v>
          </cell>
          <cell r="J727">
            <v>0</v>
          </cell>
          <cell r="K727">
            <v>0</v>
          </cell>
        </row>
        <row r="728">
          <cell r="A728" t="str">
            <v>MAG50166</v>
          </cell>
          <cell r="B728" t="str">
            <v>철제도아(방청1회,납품도)</v>
          </cell>
          <cell r="C728" t="str">
            <v>T=0.8,STL PL(피벗힌지포함,후레임제외)</v>
          </cell>
          <cell r="D728" t="str">
            <v>m2</v>
          </cell>
          <cell r="E728">
            <v>1.0281</v>
          </cell>
          <cell r="F728">
            <v>23819</v>
          </cell>
          <cell r="G728">
            <v>0</v>
          </cell>
          <cell r="H728">
            <v>0</v>
          </cell>
          <cell r="I728">
            <v>24488.3</v>
          </cell>
          <cell r="J728">
            <v>0</v>
          </cell>
          <cell r="K728">
            <v>0</v>
          </cell>
        </row>
        <row r="729">
          <cell r="A729" t="str">
            <v>MAH70005</v>
          </cell>
          <cell r="B729" t="str">
            <v>도아로크(스텐)</v>
          </cell>
          <cell r="C729" t="str">
            <v>침실용</v>
          </cell>
          <cell r="D729" t="str">
            <v>조</v>
          </cell>
          <cell r="E729">
            <v>1</v>
          </cell>
          <cell r="F729">
            <v>4300</v>
          </cell>
          <cell r="G729">
            <v>0</v>
          </cell>
          <cell r="H729">
            <v>0</v>
          </cell>
          <cell r="I729">
            <v>4300</v>
          </cell>
          <cell r="J729">
            <v>0</v>
          </cell>
          <cell r="K729">
            <v>0</v>
          </cell>
        </row>
        <row r="730">
          <cell r="A730" t="str">
            <v>UAI50001</v>
          </cell>
          <cell r="B730" t="str">
            <v>철제여닫이문설치</v>
          </cell>
          <cell r="C730" t="str">
            <v>(외여닫이)</v>
          </cell>
          <cell r="D730" t="str">
            <v>개소</v>
          </cell>
          <cell r="E730">
            <v>1</v>
          </cell>
          <cell r="F730">
            <v>0</v>
          </cell>
          <cell r="G730">
            <v>21125</v>
          </cell>
          <cell r="H730">
            <v>0</v>
          </cell>
          <cell r="I730">
            <v>0</v>
          </cell>
          <cell r="J730">
            <v>21125</v>
          </cell>
          <cell r="K730">
            <v>0</v>
          </cell>
        </row>
        <row r="731">
          <cell r="B731" t="str">
            <v>소 계</v>
          </cell>
          <cell r="I731">
            <v>51495</v>
          </cell>
          <cell r="J731">
            <v>21125</v>
          </cell>
          <cell r="K731">
            <v>0</v>
          </cell>
          <cell r="L731">
            <v>72620</v>
          </cell>
        </row>
        <row r="733">
          <cell r="A733" t="str">
            <v>UAI52060</v>
          </cell>
          <cell r="B733" t="str">
            <v>7X12/SD</v>
          </cell>
          <cell r="C733" t="str">
            <v>(옥탑층,EPS실,밑틀유,0.8철제도아)</v>
          </cell>
        </row>
        <row r="734">
          <cell r="A734" t="str">
            <v>MAG50161</v>
          </cell>
          <cell r="B734" t="str">
            <v>철제문틀(방청1회,납품도)</v>
          </cell>
          <cell r="C734" t="str">
            <v>100X45X1.6</v>
          </cell>
          <cell r="D734" t="str">
            <v>m</v>
          </cell>
          <cell r="E734">
            <v>3.76</v>
          </cell>
          <cell r="F734">
            <v>5208</v>
          </cell>
          <cell r="G734">
            <v>0</v>
          </cell>
          <cell r="H734">
            <v>0</v>
          </cell>
          <cell r="I734">
            <v>19582</v>
          </cell>
          <cell r="J734">
            <v>0</v>
          </cell>
          <cell r="K734">
            <v>0</v>
          </cell>
        </row>
        <row r="735">
          <cell r="A735" t="str">
            <v>MAG50166</v>
          </cell>
          <cell r="B735" t="str">
            <v>철제도아(방청1회,납품도)</v>
          </cell>
          <cell r="C735" t="str">
            <v>T=0.8,STL PL(피벗힌지포함,후레임제외)</v>
          </cell>
          <cell r="D735" t="str">
            <v>m2</v>
          </cell>
          <cell r="E735">
            <v>0.82110000000000005</v>
          </cell>
          <cell r="F735">
            <v>23819</v>
          </cell>
          <cell r="G735">
            <v>0</v>
          </cell>
          <cell r="H735">
            <v>0</v>
          </cell>
          <cell r="I735">
            <v>19557.7</v>
          </cell>
          <cell r="J735">
            <v>0</v>
          </cell>
          <cell r="K735">
            <v>0</v>
          </cell>
        </row>
        <row r="736">
          <cell r="A736" t="str">
            <v>MAH70005</v>
          </cell>
          <cell r="B736" t="str">
            <v>도아로크(스텐)</v>
          </cell>
          <cell r="C736" t="str">
            <v>침실용</v>
          </cell>
          <cell r="D736" t="str">
            <v>조</v>
          </cell>
          <cell r="E736">
            <v>1</v>
          </cell>
          <cell r="F736">
            <v>4300</v>
          </cell>
          <cell r="G736">
            <v>0</v>
          </cell>
          <cell r="H736">
            <v>0</v>
          </cell>
          <cell r="I736">
            <v>4300</v>
          </cell>
          <cell r="J736">
            <v>0</v>
          </cell>
          <cell r="K736">
            <v>0</v>
          </cell>
        </row>
        <row r="737">
          <cell r="A737" t="str">
            <v>UAI50001</v>
          </cell>
          <cell r="B737" t="str">
            <v>철제여닫이문설치</v>
          </cell>
          <cell r="C737" t="str">
            <v>(외여닫이)</v>
          </cell>
          <cell r="D737" t="str">
            <v>개소</v>
          </cell>
          <cell r="E737">
            <v>1</v>
          </cell>
          <cell r="F737">
            <v>0</v>
          </cell>
          <cell r="G737">
            <v>21125</v>
          </cell>
          <cell r="H737">
            <v>0</v>
          </cell>
          <cell r="I737">
            <v>0</v>
          </cell>
          <cell r="J737">
            <v>21125</v>
          </cell>
          <cell r="K737">
            <v>0</v>
          </cell>
        </row>
        <row r="738">
          <cell r="B738" t="str">
            <v>소 계</v>
          </cell>
          <cell r="I738">
            <v>43439</v>
          </cell>
          <cell r="J738">
            <v>21125</v>
          </cell>
          <cell r="K738">
            <v>0</v>
          </cell>
          <cell r="L738">
            <v>64564</v>
          </cell>
        </row>
        <row r="740">
          <cell r="A740" t="str">
            <v>UAI52065</v>
          </cell>
          <cell r="B740" t="str">
            <v>9X7/SD</v>
          </cell>
          <cell r="C740" t="str">
            <v>(PD점검구,지붕층,밑틀유,0.8철제도아)</v>
          </cell>
        </row>
        <row r="741">
          <cell r="A741" t="str">
            <v>MAG50161</v>
          </cell>
          <cell r="B741" t="str">
            <v>철제문틀(방청1회,납품도)</v>
          </cell>
          <cell r="C741" t="str">
            <v>100X45X1.6</v>
          </cell>
          <cell r="D741" t="str">
            <v>m</v>
          </cell>
          <cell r="E741">
            <v>3.16</v>
          </cell>
          <cell r="F741">
            <v>5208</v>
          </cell>
          <cell r="G741">
            <v>0</v>
          </cell>
          <cell r="H741">
            <v>0</v>
          </cell>
          <cell r="I741">
            <v>16457.2</v>
          </cell>
          <cell r="J741">
            <v>0</v>
          </cell>
          <cell r="K741">
            <v>0</v>
          </cell>
        </row>
        <row r="742">
          <cell r="A742" t="str">
            <v>MAG50166</v>
          </cell>
          <cell r="B742" t="str">
            <v>철제도아(방청1회,납품도)</v>
          </cell>
          <cell r="C742" t="str">
            <v>T=0.8,STL PL(피벗힌지포함,후레임제외)</v>
          </cell>
          <cell r="D742" t="str">
            <v>m2</v>
          </cell>
          <cell r="E742">
            <v>0.61409999999999998</v>
          </cell>
          <cell r="F742">
            <v>23819</v>
          </cell>
          <cell r="G742">
            <v>0</v>
          </cell>
          <cell r="H742">
            <v>0</v>
          </cell>
          <cell r="I742">
            <v>14627.2</v>
          </cell>
          <cell r="J742">
            <v>0</v>
          </cell>
          <cell r="K742">
            <v>0</v>
          </cell>
        </row>
        <row r="743">
          <cell r="A743" t="str">
            <v>MAH70005</v>
          </cell>
          <cell r="B743" t="str">
            <v>도아로크(스텐)</v>
          </cell>
          <cell r="C743" t="str">
            <v>침실용</v>
          </cell>
          <cell r="D743" t="str">
            <v>조</v>
          </cell>
          <cell r="E743">
            <v>1</v>
          </cell>
          <cell r="F743">
            <v>4300</v>
          </cell>
          <cell r="G743">
            <v>0</v>
          </cell>
          <cell r="H743">
            <v>0</v>
          </cell>
          <cell r="I743">
            <v>4300</v>
          </cell>
          <cell r="J743">
            <v>0</v>
          </cell>
          <cell r="K743">
            <v>0</v>
          </cell>
        </row>
        <row r="744">
          <cell r="A744" t="str">
            <v>UAI50001</v>
          </cell>
          <cell r="B744" t="str">
            <v>철제여닫이문설치</v>
          </cell>
          <cell r="C744" t="str">
            <v>(외여닫이)</v>
          </cell>
          <cell r="D744" t="str">
            <v>개소</v>
          </cell>
          <cell r="E744">
            <v>1</v>
          </cell>
          <cell r="F744">
            <v>0</v>
          </cell>
          <cell r="G744">
            <v>21125</v>
          </cell>
          <cell r="H744">
            <v>0</v>
          </cell>
          <cell r="I744">
            <v>0</v>
          </cell>
          <cell r="J744">
            <v>21125</v>
          </cell>
          <cell r="K744">
            <v>0</v>
          </cell>
        </row>
        <row r="745">
          <cell r="B745" t="str">
            <v>소 계</v>
          </cell>
          <cell r="I745">
            <v>35384</v>
          </cell>
          <cell r="J745">
            <v>21125</v>
          </cell>
          <cell r="K745">
            <v>0</v>
          </cell>
          <cell r="L745">
            <v>56509</v>
          </cell>
        </row>
        <row r="747">
          <cell r="A747" t="str">
            <v>UAI52066</v>
          </cell>
          <cell r="B747" t="str">
            <v>7X9/SD-1</v>
          </cell>
          <cell r="C747" t="str">
            <v>(PD점검구,지붕층,철제도아)</v>
          </cell>
        </row>
        <row r="748">
          <cell r="A748" t="str">
            <v>MAG50161</v>
          </cell>
          <cell r="B748" t="str">
            <v>철제문틀(방청1회,납품도)</v>
          </cell>
          <cell r="C748" t="str">
            <v>100X45X1.6</v>
          </cell>
          <cell r="D748" t="str">
            <v>m</v>
          </cell>
          <cell r="E748">
            <v>3.16</v>
          </cell>
          <cell r="F748">
            <v>5208</v>
          </cell>
          <cell r="G748">
            <v>0</v>
          </cell>
          <cell r="H748">
            <v>0</v>
          </cell>
          <cell r="I748">
            <v>16457.2</v>
          </cell>
          <cell r="J748">
            <v>0</v>
          </cell>
          <cell r="K748">
            <v>0</v>
          </cell>
        </row>
        <row r="749">
          <cell r="A749" t="str">
            <v>MAG50166</v>
          </cell>
          <cell r="B749" t="str">
            <v>철제도아(방청1회,납품도)</v>
          </cell>
          <cell r="C749" t="str">
            <v>T=0.8,STL PL(피벗힌지포함,후레임제외)</v>
          </cell>
          <cell r="D749" t="str">
            <v>m2</v>
          </cell>
          <cell r="E749">
            <v>0.61409999999999998</v>
          </cell>
          <cell r="F749">
            <v>23819</v>
          </cell>
          <cell r="G749">
            <v>0</v>
          </cell>
          <cell r="H749">
            <v>0</v>
          </cell>
          <cell r="I749">
            <v>14627.2</v>
          </cell>
          <cell r="J749">
            <v>0</v>
          </cell>
          <cell r="K749">
            <v>0</v>
          </cell>
        </row>
        <row r="750">
          <cell r="A750" t="str">
            <v>MAH70005</v>
          </cell>
          <cell r="B750" t="str">
            <v>도아로크(스텐)</v>
          </cell>
          <cell r="C750" t="str">
            <v>침실용</v>
          </cell>
          <cell r="D750" t="str">
            <v>조</v>
          </cell>
          <cell r="E750">
            <v>1</v>
          </cell>
          <cell r="F750">
            <v>4300</v>
          </cell>
          <cell r="G750">
            <v>0</v>
          </cell>
          <cell r="H750">
            <v>0</v>
          </cell>
          <cell r="I750">
            <v>4300</v>
          </cell>
          <cell r="J750">
            <v>0</v>
          </cell>
          <cell r="K750">
            <v>0</v>
          </cell>
        </row>
        <row r="751">
          <cell r="A751" t="str">
            <v>UAI50001</v>
          </cell>
          <cell r="B751" t="str">
            <v>철제여닫이문설치</v>
          </cell>
          <cell r="C751" t="str">
            <v>(외여닫이)</v>
          </cell>
          <cell r="D751" t="str">
            <v>개소</v>
          </cell>
          <cell r="E751">
            <v>1</v>
          </cell>
          <cell r="F751">
            <v>0</v>
          </cell>
          <cell r="G751">
            <v>21125</v>
          </cell>
          <cell r="H751">
            <v>0</v>
          </cell>
          <cell r="I751">
            <v>0</v>
          </cell>
          <cell r="J751">
            <v>21125</v>
          </cell>
          <cell r="K751">
            <v>0</v>
          </cell>
        </row>
        <row r="752">
          <cell r="B752" t="str">
            <v>소 계</v>
          </cell>
          <cell r="I752">
            <v>35384</v>
          </cell>
          <cell r="J752">
            <v>21125</v>
          </cell>
          <cell r="K752">
            <v>0</v>
          </cell>
          <cell r="L752">
            <v>56509</v>
          </cell>
        </row>
        <row r="754">
          <cell r="A754" t="str">
            <v>UAI52067</v>
          </cell>
          <cell r="B754" t="str">
            <v>7X9/SD</v>
          </cell>
          <cell r="C754" t="str">
            <v>(PD점검구,지붕층,철제도아)</v>
          </cell>
        </row>
        <row r="755">
          <cell r="A755" t="str">
            <v>MAG50161</v>
          </cell>
          <cell r="B755" t="str">
            <v>철제문틀(방청1회,납품도)</v>
          </cell>
          <cell r="C755" t="str">
            <v>100X45X1.6</v>
          </cell>
          <cell r="D755" t="str">
            <v>m</v>
          </cell>
          <cell r="E755">
            <v>3.16</v>
          </cell>
          <cell r="F755">
            <v>5208</v>
          </cell>
          <cell r="G755">
            <v>0</v>
          </cell>
          <cell r="H755">
            <v>0</v>
          </cell>
          <cell r="I755">
            <v>16457.2</v>
          </cell>
          <cell r="J755">
            <v>0</v>
          </cell>
          <cell r="K755">
            <v>0</v>
          </cell>
        </row>
        <row r="756">
          <cell r="A756" t="str">
            <v>MAG50166</v>
          </cell>
          <cell r="B756" t="str">
            <v>철제도아(방청1회,납품도)</v>
          </cell>
          <cell r="C756" t="str">
            <v>T=0.8,STL PL(피벗힌지포함,후레임제외)</v>
          </cell>
          <cell r="D756" t="str">
            <v>m2</v>
          </cell>
          <cell r="E756">
            <v>0.61409999999999998</v>
          </cell>
          <cell r="F756">
            <v>23819</v>
          </cell>
          <cell r="G756">
            <v>0</v>
          </cell>
          <cell r="H756">
            <v>0</v>
          </cell>
          <cell r="I756">
            <v>14627.2</v>
          </cell>
          <cell r="J756">
            <v>0</v>
          </cell>
          <cell r="K756">
            <v>0</v>
          </cell>
        </row>
        <row r="757">
          <cell r="A757" t="str">
            <v>MAH70005</v>
          </cell>
          <cell r="B757" t="str">
            <v>도아로크(스텐)</v>
          </cell>
          <cell r="C757" t="str">
            <v>침실용</v>
          </cell>
          <cell r="D757" t="str">
            <v>조</v>
          </cell>
          <cell r="E757">
            <v>1</v>
          </cell>
          <cell r="F757">
            <v>4300</v>
          </cell>
          <cell r="G757">
            <v>0</v>
          </cell>
          <cell r="H757">
            <v>0</v>
          </cell>
          <cell r="I757">
            <v>4300</v>
          </cell>
          <cell r="J757">
            <v>0</v>
          </cell>
          <cell r="K757">
            <v>0</v>
          </cell>
        </row>
        <row r="758">
          <cell r="A758" t="str">
            <v>UAI50001</v>
          </cell>
          <cell r="B758" t="str">
            <v>철제여닫이문설치</v>
          </cell>
          <cell r="C758" t="str">
            <v>(외여닫이)</v>
          </cell>
          <cell r="D758" t="str">
            <v>개소</v>
          </cell>
          <cell r="E758">
            <v>1</v>
          </cell>
          <cell r="F758">
            <v>0</v>
          </cell>
          <cell r="G758">
            <v>21125</v>
          </cell>
          <cell r="H758">
            <v>0</v>
          </cell>
          <cell r="I758">
            <v>0</v>
          </cell>
          <cell r="J758">
            <v>21125</v>
          </cell>
          <cell r="K758">
            <v>0</v>
          </cell>
        </row>
        <row r="759">
          <cell r="B759" t="str">
            <v>소 계</v>
          </cell>
          <cell r="I759">
            <v>35384</v>
          </cell>
          <cell r="J759">
            <v>21125</v>
          </cell>
          <cell r="K759">
            <v>0</v>
          </cell>
          <cell r="L759">
            <v>56509</v>
          </cell>
        </row>
        <row r="761">
          <cell r="A761" t="str">
            <v>UAI52210</v>
          </cell>
          <cell r="B761" t="str">
            <v>26X23.5/SD(방화용도어클로우저)</v>
          </cell>
          <cell r="C761" t="str">
            <v>(계단실,밑틀없음,철제도아)</v>
          </cell>
        </row>
        <row r="762">
          <cell r="A762" t="str">
            <v>MAG50161</v>
          </cell>
          <cell r="B762" t="str">
            <v>철제문틀(방청1회,납품도)</v>
          </cell>
          <cell r="C762" t="str">
            <v>100X45X1.6</v>
          </cell>
          <cell r="D762" t="str">
            <v>m</v>
          </cell>
          <cell r="E762">
            <v>7.25</v>
          </cell>
          <cell r="F762">
            <v>5208</v>
          </cell>
          <cell r="G762">
            <v>0</v>
          </cell>
          <cell r="H762">
            <v>0</v>
          </cell>
          <cell r="I762">
            <v>37758</v>
          </cell>
          <cell r="J762">
            <v>0</v>
          </cell>
          <cell r="K762">
            <v>0</v>
          </cell>
        </row>
        <row r="763">
          <cell r="A763" t="str">
            <v>MAG50166</v>
          </cell>
          <cell r="B763" t="str">
            <v>철제도아(방청1회,납품도)</v>
          </cell>
          <cell r="C763" t="str">
            <v>T=0.8,STL PL(피벗힌지포함,후레임제외)</v>
          </cell>
          <cell r="D763" t="str">
            <v>m2</v>
          </cell>
          <cell r="E763">
            <v>6.0347</v>
          </cell>
          <cell r="F763">
            <v>23819</v>
          </cell>
          <cell r="G763">
            <v>0</v>
          </cell>
          <cell r="H763">
            <v>0</v>
          </cell>
          <cell r="I763">
            <v>143740.5</v>
          </cell>
          <cell r="J763">
            <v>0</v>
          </cell>
          <cell r="K763">
            <v>0</v>
          </cell>
        </row>
        <row r="764">
          <cell r="A764" t="str">
            <v>MAH70015</v>
          </cell>
          <cell r="B764" t="str">
            <v>도아로크(스텐)</v>
          </cell>
          <cell r="C764" t="str">
            <v>통로용(록없음)</v>
          </cell>
          <cell r="D764" t="str">
            <v>조</v>
          </cell>
          <cell r="E764">
            <v>1</v>
          </cell>
          <cell r="F764">
            <v>4100</v>
          </cell>
          <cell r="G764">
            <v>0</v>
          </cell>
          <cell r="H764">
            <v>0</v>
          </cell>
          <cell r="I764">
            <v>4100</v>
          </cell>
          <cell r="J764">
            <v>0</v>
          </cell>
          <cell r="K764">
            <v>0</v>
          </cell>
        </row>
        <row r="765">
          <cell r="A765" t="str">
            <v>UAI50002</v>
          </cell>
          <cell r="B765" t="str">
            <v>철제여닫이문설치</v>
          </cell>
          <cell r="C765" t="str">
            <v>(양여닫이)</v>
          </cell>
          <cell r="D765" t="str">
            <v>개소</v>
          </cell>
          <cell r="E765">
            <v>1</v>
          </cell>
          <cell r="F765">
            <v>0</v>
          </cell>
          <cell r="G765">
            <v>31688</v>
          </cell>
          <cell r="H765">
            <v>0</v>
          </cell>
          <cell r="I765">
            <v>0</v>
          </cell>
          <cell r="J765">
            <v>31688</v>
          </cell>
          <cell r="K765">
            <v>0</v>
          </cell>
        </row>
        <row r="766">
          <cell r="A766" t="str">
            <v>UAI70021</v>
          </cell>
          <cell r="B766" t="str">
            <v>도어체크달기</v>
          </cell>
          <cell r="C766" t="str">
            <v>(방화문용, 3호)</v>
          </cell>
          <cell r="D766" t="str">
            <v>개소</v>
          </cell>
          <cell r="E766">
            <v>2</v>
          </cell>
          <cell r="F766">
            <v>38000</v>
          </cell>
          <cell r="G766">
            <v>7062</v>
          </cell>
          <cell r="H766">
            <v>211</v>
          </cell>
          <cell r="I766">
            <v>76000</v>
          </cell>
          <cell r="J766">
            <v>14124</v>
          </cell>
          <cell r="K766">
            <v>422</v>
          </cell>
        </row>
        <row r="767">
          <cell r="B767" t="str">
            <v>소 계</v>
          </cell>
          <cell r="I767">
            <v>261598</v>
          </cell>
          <cell r="J767">
            <v>45812</v>
          </cell>
          <cell r="K767">
            <v>422</v>
          </cell>
          <cell r="L767">
            <v>307832</v>
          </cell>
        </row>
        <row r="769">
          <cell r="A769" t="str">
            <v>UAI52211</v>
          </cell>
          <cell r="B769" t="str">
            <v>26X24.5/SD(방화용도어클로우저)</v>
          </cell>
          <cell r="C769" t="str">
            <v>(계단실,밑틀없음,철제도아)</v>
          </cell>
        </row>
        <row r="770">
          <cell r="A770" t="str">
            <v>MAG50161</v>
          </cell>
          <cell r="B770" t="str">
            <v>철제문틀(방청1회,납품도)</v>
          </cell>
          <cell r="C770" t="str">
            <v>100X45X1.6</v>
          </cell>
          <cell r="D770" t="str">
            <v>m</v>
          </cell>
          <cell r="E770">
            <v>7.45</v>
          </cell>
          <cell r="F770">
            <v>5208</v>
          </cell>
          <cell r="G770">
            <v>0</v>
          </cell>
          <cell r="H770">
            <v>0</v>
          </cell>
          <cell r="I770">
            <v>38799.599999999999</v>
          </cell>
          <cell r="J770">
            <v>0</v>
          </cell>
          <cell r="K770">
            <v>0</v>
          </cell>
        </row>
        <row r="771">
          <cell r="A771" t="str">
            <v>MAG50166</v>
          </cell>
          <cell r="B771" t="str">
            <v>철제도아(방청1회,납품도)</v>
          </cell>
          <cell r="C771" t="str">
            <v>T=0.8,STL PL(피벗힌지포함,후레임제외)</v>
          </cell>
          <cell r="D771" t="str">
            <v>m2</v>
          </cell>
          <cell r="E771">
            <v>6.2937000000000003</v>
          </cell>
          <cell r="F771">
            <v>23819</v>
          </cell>
          <cell r="G771">
            <v>0</v>
          </cell>
          <cell r="H771">
            <v>0</v>
          </cell>
          <cell r="I771">
            <v>149909.6</v>
          </cell>
          <cell r="J771">
            <v>0</v>
          </cell>
          <cell r="K771">
            <v>0</v>
          </cell>
        </row>
        <row r="772">
          <cell r="A772" t="str">
            <v>MAH70015</v>
          </cell>
          <cell r="B772" t="str">
            <v>도아로크(스텐)</v>
          </cell>
          <cell r="C772" t="str">
            <v>통로용(록없음)</v>
          </cell>
          <cell r="D772" t="str">
            <v>조</v>
          </cell>
          <cell r="E772">
            <v>1</v>
          </cell>
          <cell r="F772">
            <v>4100</v>
          </cell>
          <cell r="G772">
            <v>0</v>
          </cell>
          <cell r="H772">
            <v>0</v>
          </cell>
          <cell r="I772">
            <v>4100</v>
          </cell>
          <cell r="J772">
            <v>0</v>
          </cell>
          <cell r="K772">
            <v>0</v>
          </cell>
        </row>
        <row r="773">
          <cell r="A773" t="str">
            <v>UAI50002</v>
          </cell>
          <cell r="B773" t="str">
            <v>철제여닫이문설치</v>
          </cell>
          <cell r="C773" t="str">
            <v>(양여닫이)</v>
          </cell>
          <cell r="D773" t="str">
            <v>개소</v>
          </cell>
          <cell r="E773">
            <v>1</v>
          </cell>
          <cell r="F773">
            <v>0</v>
          </cell>
          <cell r="G773">
            <v>31688</v>
          </cell>
          <cell r="H773">
            <v>0</v>
          </cell>
          <cell r="I773">
            <v>0</v>
          </cell>
          <cell r="J773">
            <v>31688</v>
          </cell>
          <cell r="K773">
            <v>0</v>
          </cell>
        </row>
        <row r="774">
          <cell r="A774" t="str">
            <v>UAI70021</v>
          </cell>
          <cell r="B774" t="str">
            <v>도어체크달기</v>
          </cell>
          <cell r="C774" t="str">
            <v>(방화문용, 3호)</v>
          </cell>
          <cell r="D774" t="str">
            <v>개소</v>
          </cell>
          <cell r="E774">
            <v>2</v>
          </cell>
          <cell r="F774">
            <v>38000</v>
          </cell>
          <cell r="G774">
            <v>7062</v>
          </cell>
          <cell r="H774">
            <v>211</v>
          </cell>
          <cell r="I774">
            <v>76000</v>
          </cell>
          <cell r="J774">
            <v>14124</v>
          </cell>
          <cell r="K774">
            <v>422</v>
          </cell>
        </row>
        <row r="775">
          <cell r="B775" t="str">
            <v>소 계</v>
          </cell>
          <cell r="I775">
            <v>268809</v>
          </cell>
          <cell r="J775">
            <v>45812</v>
          </cell>
          <cell r="K775">
            <v>422</v>
          </cell>
          <cell r="L775">
            <v>315043</v>
          </cell>
        </row>
        <row r="777">
          <cell r="A777" t="str">
            <v>UAI52212</v>
          </cell>
          <cell r="B777" t="str">
            <v>31.5X23.5/SD(방화용도어클로우저)</v>
          </cell>
          <cell r="C777" t="str">
            <v>(계단실,밑틀없음,철제도아)</v>
          </cell>
        </row>
        <row r="778">
          <cell r="A778" t="str">
            <v>MAG50161</v>
          </cell>
          <cell r="B778" t="str">
            <v>철제문틀(방청1회,납품도)</v>
          </cell>
          <cell r="C778" t="str">
            <v>100X45X1.6</v>
          </cell>
          <cell r="D778" t="str">
            <v>m</v>
          </cell>
          <cell r="E778">
            <v>7.8</v>
          </cell>
          <cell r="F778">
            <v>5208</v>
          </cell>
          <cell r="G778">
            <v>0</v>
          </cell>
          <cell r="H778">
            <v>0</v>
          </cell>
          <cell r="I778">
            <v>40622.400000000001</v>
          </cell>
          <cell r="J778">
            <v>0</v>
          </cell>
          <cell r="K778">
            <v>0</v>
          </cell>
        </row>
        <row r="779">
          <cell r="A779" t="str">
            <v>MAG50166</v>
          </cell>
          <cell r="B779" t="str">
            <v>철제도아(방청1회,납품도)</v>
          </cell>
          <cell r="C779" t="str">
            <v>T=0.8,STL PL(피벗힌지포함,후레임제외)</v>
          </cell>
          <cell r="D779" t="str">
            <v>m2</v>
          </cell>
          <cell r="E779">
            <v>7.3162000000000003</v>
          </cell>
          <cell r="F779">
            <v>23819</v>
          </cell>
          <cell r="G779">
            <v>0</v>
          </cell>
          <cell r="H779">
            <v>0</v>
          </cell>
          <cell r="I779">
            <v>174264.5</v>
          </cell>
          <cell r="J779">
            <v>0</v>
          </cell>
          <cell r="K779">
            <v>0</v>
          </cell>
        </row>
        <row r="780">
          <cell r="A780" t="str">
            <v>MAH70015</v>
          </cell>
          <cell r="B780" t="str">
            <v>도아로크(스텐)</v>
          </cell>
          <cell r="C780" t="str">
            <v>통로용(록없음)</v>
          </cell>
          <cell r="D780" t="str">
            <v>조</v>
          </cell>
          <cell r="E780">
            <v>1</v>
          </cell>
          <cell r="F780">
            <v>4100</v>
          </cell>
          <cell r="G780">
            <v>0</v>
          </cell>
          <cell r="H780">
            <v>0</v>
          </cell>
          <cell r="I780">
            <v>4100</v>
          </cell>
          <cell r="J780">
            <v>0</v>
          </cell>
          <cell r="K780">
            <v>0</v>
          </cell>
        </row>
        <row r="781">
          <cell r="A781" t="str">
            <v>UAI50002</v>
          </cell>
          <cell r="B781" t="str">
            <v>철제여닫이문설치</v>
          </cell>
          <cell r="C781" t="str">
            <v>(양여닫이)</v>
          </cell>
          <cell r="D781" t="str">
            <v>개소</v>
          </cell>
          <cell r="E781">
            <v>1</v>
          </cell>
          <cell r="F781">
            <v>0</v>
          </cell>
          <cell r="G781">
            <v>31688</v>
          </cell>
          <cell r="H781">
            <v>0</v>
          </cell>
          <cell r="I781">
            <v>0</v>
          </cell>
          <cell r="J781">
            <v>31688</v>
          </cell>
          <cell r="K781">
            <v>0</v>
          </cell>
        </row>
        <row r="782">
          <cell r="A782" t="str">
            <v>UAI70021</v>
          </cell>
          <cell r="B782" t="str">
            <v>도어체크달기</v>
          </cell>
          <cell r="C782" t="str">
            <v>(방화문용, 3호)</v>
          </cell>
          <cell r="D782" t="str">
            <v>개소</v>
          </cell>
          <cell r="E782">
            <v>2</v>
          </cell>
          <cell r="F782">
            <v>38000</v>
          </cell>
          <cell r="G782">
            <v>7062</v>
          </cell>
          <cell r="H782">
            <v>211</v>
          </cell>
          <cell r="I782">
            <v>76000</v>
          </cell>
          <cell r="J782">
            <v>14124</v>
          </cell>
          <cell r="K782">
            <v>422</v>
          </cell>
        </row>
        <row r="783">
          <cell r="B783" t="str">
            <v>소 계</v>
          </cell>
          <cell r="I783">
            <v>294986</v>
          </cell>
          <cell r="J783">
            <v>45812</v>
          </cell>
          <cell r="K783">
            <v>422</v>
          </cell>
          <cell r="L783">
            <v>341220</v>
          </cell>
        </row>
        <row r="785">
          <cell r="A785" t="str">
            <v>UAI52215</v>
          </cell>
          <cell r="B785" t="str">
            <v>18X22/SD(방화용도어클로우저)</v>
          </cell>
          <cell r="C785" t="str">
            <v>(계단실,밑틀없음,철제도아)</v>
          </cell>
        </row>
        <row r="786">
          <cell r="A786" t="str">
            <v>MAG50161</v>
          </cell>
          <cell r="B786" t="str">
            <v>철제문틀(방청1회,납품도)</v>
          </cell>
          <cell r="C786" t="str">
            <v>100X45X1.6</v>
          </cell>
          <cell r="D786" t="str">
            <v>m</v>
          </cell>
          <cell r="E786">
            <v>6.24</v>
          </cell>
          <cell r="F786">
            <v>5208</v>
          </cell>
          <cell r="G786">
            <v>0</v>
          </cell>
          <cell r="H786">
            <v>0</v>
          </cell>
          <cell r="I786">
            <v>32497.9</v>
          </cell>
          <cell r="J786">
            <v>0</v>
          </cell>
          <cell r="K786">
            <v>0</v>
          </cell>
        </row>
        <row r="787">
          <cell r="A787" t="str">
            <v>MAG50166</v>
          </cell>
          <cell r="B787" t="str">
            <v>철제도아(방청1회,납품도)</v>
          </cell>
          <cell r="C787" t="str">
            <v>T=0.8,STL PL(피벗힌지포함,후레임제외)</v>
          </cell>
          <cell r="D787" t="str">
            <v>m2</v>
          </cell>
          <cell r="E787">
            <v>3.9826999999999999</v>
          </cell>
          <cell r="F787">
            <v>23819</v>
          </cell>
          <cell r="G787">
            <v>0</v>
          </cell>
          <cell r="H787">
            <v>0</v>
          </cell>
          <cell r="I787">
            <v>94863.9</v>
          </cell>
          <cell r="J787">
            <v>0</v>
          </cell>
          <cell r="K787">
            <v>0</v>
          </cell>
        </row>
        <row r="788">
          <cell r="A788" t="str">
            <v>MAH70015</v>
          </cell>
          <cell r="B788" t="str">
            <v>도아로크(스텐)</v>
          </cell>
          <cell r="C788" t="str">
            <v>통로용(록없음)</v>
          </cell>
          <cell r="D788" t="str">
            <v>조</v>
          </cell>
          <cell r="E788">
            <v>1</v>
          </cell>
          <cell r="F788">
            <v>4100</v>
          </cell>
          <cell r="G788">
            <v>0</v>
          </cell>
          <cell r="H788">
            <v>0</v>
          </cell>
          <cell r="I788">
            <v>4100</v>
          </cell>
          <cell r="J788">
            <v>0</v>
          </cell>
          <cell r="K788">
            <v>0</v>
          </cell>
        </row>
        <row r="789">
          <cell r="A789" t="str">
            <v>UAI50002</v>
          </cell>
          <cell r="B789" t="str">
            <v>철제여닫이문설치</v>
          </cell>
          <cell r="C789" t="str">
            <v>(양여닫이)</v>
          </cell>
          <cell r="D789" t="str">
            <v>개소</v>
          </cell>
          <cell r="E789">
            <v>1</v>
          </cell>
          <cell r="F789">
            <v>0</v>
          </cell>
          <cell r="G789">
            <v>31688</v>
          </cell>
          <cell r="H789">
            <v>0</v>
          </cell>
          <cell r="I789">
            <v>0</v>
          </cell>
          <cell r="J789">
            <v>31688</v>
          </cell>
          <cell r="K789">
            <v>0</v>
          </cell>
        </row>
        <row r="790">
          <cell r="A790" t="str">
            <v>UAI70021</v>
          </cell>
          <cell r="B790" t="str">
            <v>도어체크달기</v>
          </cell>
          <cell r="C790" t="str">
            <v>(방화문용, 3호)</v>
          </cell>
          <cell r="D790" t="str">
            <v>개소</v>
          </cell>
          <cell r="E790">
            <v>2</v>
          </cell>
          <cell r="F790">
            <v>38000</v>
          </cell>
          <cell r="G790">
            <v>7062</v>
          </cell>
          <cell r="H790">
            <v>211</v>
          </cell>
          <cell r="I790">
            <v>76000</v>
          </cell>
          <cell r="J790">
            <v>14124</v>
          </cell>
          <cell r="K790">
            <v>422</v>
          </cell>
        </row>
        <row r="791">
          <cell r="B791" t="str">
            <v>소 계</v>
          </cell>
          <cell r="I791">
            <v>207461</v>
          </cell>
          <cell r="J791">
            <v>45812</v>
          </cell>
          <cell r="K791">
            <v>422</v>
          </cell>
          <cell r="L791">
            <v>253695</v>
          </cell>
        </row>
        <row r="793">
          <cell r="A793" t="str">
            <v>UAI52216</v>
          </cell>
          <cell r="B793" t="str">
            <v>18X21/SD(방화용도어클로우저)</v>
          </cell>
          <cell r="C793" t="str">
            <v>(계단실,밑틀없음,철제도아)</v>
          </cell>
        </row>
        <row r="794">
          <cell r="A794" t="str">
            <v>MAG50161</v>
          </cell>
          <cell r="B794" t="str">
            <v>철제문틀(방청1회,납품도)</v>
          </cell>
          <cell r="C794" t="str">
            <v>100X45X1.6</v>
          </cell>
          <cell r="D794" t="str">
            <v>m</v>
          </cell>
          <cell r="E794">
            <v>6.04</v>
          </cell>
          <cell r="F794">
            <v>5208</v>
          </cell>
          <cell r="G794">
            <v>0</v>
          </cell>
          <cell r="H794">
            <v>0</v>
          </cell>
          <cell r="I794">
            <v>31456.3</v>
          </cell>
          <cell r="J794">
            <v>0</v>
          </cell>
          <cell r="K794">
            <v>0</v>
          </cell>
        </row>
        <row r="795">
          <cell r="A795" t="str">
            <v>MAG50166</v>
          </cell>
          <cell r="B795" t="str">
            <v>철제도아(방청1회,납품도)</v>
          </cell>
          <cell r="C795" t="str">
            <v>T=0.8,STL PL(피벗힌지포함,후레임제외)</v>
          </cell>
          <cell r="D795" t="str">
            <v>m2</v>
          </cell>
          <cell r="E795">
            <v>3.8037000000000001</v>
          </cell>
          <cell r="F795">
            <v>23819</v>
          </cell>
          <cell r="G795">
            <v>0</v>
          </cell>
          <cell r="H795">
            <v>0</v>
          </cell>
          <cell r="I795">
            <v>90600.3</v>
          </cell>
          <cell r="J795">
            <v>0</v>
          </cell>
          <cell r="K795">
            <v>0</v>
          </cell>
        </row>
        <row r="796">
          <cell r="A796" t="str">
            <v>MAH70015</v>
          </cell>
          <cell r="B796" t="str">
            <v>도아로크(스텐)</v>
          </cell>
          <cell r="C796" t="str">
            <v>통로용(록없음)</v>
          </cell>
          <cell r="D796" t="str">
            <v>조</v>
          </cell>
          <cell r="E796">
            <v>1</v>
          </cell>
          <cell r="F796">
            <v>4100</v>
          </cell>
          <cell r="G796">
            <v>0</v>
          </cell>
          <cell r="H796">
            <v>0</v>
          </cell>
          <cell r="I796">
            <v>4100</v>
          </cell>
          <cell r="J796">
            <v>0</v>
          </cell>
          <cell r="K796">
            <v>0</v>
          </cell>
        </row>
        <row r="797">
          <cell r="A797" t="str">
            <v>UAI50002</v>
          </cell>
          <cell r="B797" t="str">
            <v>철제여닫이문설치</v>
          </cell>
          <cell r="C797" t="str">
            <v>(양여닫이)</v>
          </cell>
          <cell r="D797" t="str">
            <v>개소</v>
          </cell>
          <cell r="E797">
            <v>1</v>
          </cell>
          <cell r="F797">
            <v>0</v>
          </cell>
          <cell r="G797">
            <v>31688</v>
          </cell>
          <cell r="H797">
            <v>0</v>
          </cell>
          <cell r="I797">
            <v>0</v>
          </cell>
          <cell r="J797">
            <v>31688</v>
          </cell>
          <cell r="K797">
            <v>0</v>
          </cell>
        </row>
        <row r="798">
          <cell r="A798" t="str">
            <v>UAI70021</v>
          </cell>
          <cell r="B798" t="str">
            <v>도어체크달기</v>
          </cell>
          <cell r="C798" t="str">
            <v>(방화문용, 3호)</v>
          </cell>
          <cell r="D798" t="str">
            <v>개소</v>
          </cell>
          <cell r="E798">
            <v>2</v>
          </cell>
          <cell r="F798">
            <v>38000</v>
          </cell>
          <cell r="G798">
            <v>7062</v>
          </cell>
          <cell r="H798">
            <v>211</v>
          </cell>
          <cell r="I798">
            <v>76000</v>
          </cell>
          <cell r="J798">
            <v>14124</v>
          </cell>
          <cell r="K798">
            <v>422</v>
          </cell>
        </row>
        <row r="799">
          <cell r="B799" t="str">
            <v>소 계</v>
          </cell>
          <cell r="I799">
            <v>202156</v>
          </cell>
          <cell r="J799">
            <v>45812</v>
          </cell>
          <cell r="K799">
            <v>422</v>
          </cell>
          <cell r="L799">
            <v>248390</v>
          </cell>
        </row>
        <row r="801">
          <cell r="A801" t="str">
            <v>UAI52220</v>
          </cell>
          <cell r="B801" t="str">
            <v>15X22/SD(방화용도어클로우저)</v>
          </cell>
          <cell r="C801" t="str">
            <v>(계단실,밑틀없음,철제도아)</v>
          </cell>
        </row>
        <row r="802">
          <cell r="A802" t="str">
            <v>MAG50161</v>
          </cell>
          <cell r="B802" t="str">
            <v>철제문틀(방청1회,납품도)</v>
          </cell>
          <cell r="C802" t="str">
            <v>100X45X1.6</v>
          </cell>
          <cell r="D802" t="str">
            <v>m</v>
          </cell>
          <cell r="E802">
            <v>5.94</v>
          </cell>
          <cell r="F802">
            <v>5208</v>
          </cell>
          <cell r="G802">
            <v>0</v>
          </cell>
          <cell r="H802">
            <v>0</v>
          </cell>
          <cell r="I802">
            <v>30935.5</v>
          </cell>
          <cell r="J802">
            <v>0</v>
          </cell>
          <cell r="K802">
            <v>0</v>
          </cell>
        </row>
        <row r="803">
          <cell r="A803" t="str">
            <v>MAG50166</v>
          </cell>
          <cell r="B803" t="str">
            <v>철제도아(방청1회,납품도)</v>
          </cell>
          <cell r="C803" t="str">
            <v>T=0.8,STL PL(피벗힌지포함,후레임제외)</v>
          </cell>
          <cell r="D803" t="str">
            <v>m2</v>
          </cell>
          <cell r="E803">
            <v>3.3151999999999999</v>
          </cell>
          <cell r="F803">
            <v>23819</v>
          </cell>
          <cell r="G803">
            <v>0</v>
          </cell>
          <cell r="H803">
            <v>0</v>
          </cell>
          <cell r="I803">
            <v>78964.7</v>
          </cell>
          <cell r="J803">
            <v>0</v>
          </cell>
          <cell r="K803">
            <v>0</v>
          </cell>
        </row>
        <row r="804">
          <cell r="A804" t="str">
            <v>MAH70015</v>
          </cell>
          <cell r="B804" t="str">
            <v>도아로크(스텐)</v>
          </cell>
          <cell r="C804" t="str">
            <v>통로용(록없음)</v>
          </cell>
          <cell r="D804" t="str">
            <v>조</v>
          </cell>
          <cell r="E804">
            <v>1</v>
          </cell>
          <cell r="F804">
            <v>4100</v>
          </cell>
          <cell r="G804">
            <v>0</v>
          </cell>
          <cell r="H804">
            <v>0</v>
          </cell>
          <cell r="I804">
            <v>4100</v>
          </cell>
          <cell r="J804">
            <v>0</v>
          </cell>
          <cell r="K804">
            <v>0</v>
          </cell>
        </row>
        <row r="805">
          <cell r="A805" t="str">
            <v>UAI50002</v>
          </cell>
          <cell r="B805" t="str">
            <v>철제여닫이문설치</v>
          </cell>
          <cell r="C805" t="str">
            <v>(양여닫이)</v>
          </cell>
          <cell r="D805" t="str">
            <v>개소</v>
          </cell>
          <cell r="E805">
            <v>1</v>
          </cell>
          <cell r="F805">
            <v>0</v>
          </cell>
          <cell r="G805">
            <v>31688</v>
          </cell>
          <cell r="H805">
            <v>0</v>
          </cell>
          <cell r="I805">
            <v>0</v>
          </cell>
          <cell r="J805">
            <v>31688</v>
          </cell>
          <cell r="K805">
            <v>0</v>
          </cell>
        </row>
        <row r="806">
          <cell r="A806" t="str">
            <v>UAI70021</v>
          </cell>
          <cell r="B806" t="str">
            <v>도어체크달기</v>
          </cell>
          <cell r="C806" t="str">
            <v>(방화문용, 3호)</v>
          </cell>
          <cell r="D806" t="str">
            <v>개소</v>
          </cell>
          <cell r="E806">
            <v>1</v>
          </cell>
          <cell r="F806">
            <v>38000</v>
          </cell>
          <cell r="G806">
            <v>7062</v>
          </cell>
          <cell r="H806">
            <v>211</v>
          </cell>
          <cell r="I806">
            <v>38000</v>
          </cell>
          <cell r="J806">
            <v>7062</v>
          </cell>
          <cell r="K806">
            <v>211</v>
          </cell>
        </row>
        <row r="807">
          <cell r="B807" t="str">
            <v>소 계</v>
          </cell>
          <cell r="I807">
            <v>152000</v>
          </cell>
          <cell r="J807">
            <v>38750</v>
          </cell>
          <cell r="K807">
            <v>211</v>
          </cell>
          <cell r="L807">
            <v>190961</v>
          </cell>
        </row>
        <row r="809">
          <cell r="A809" t="str">
            <v>UAI52221</v>
          </cell>
          <cell r="B809" t="str">
            <v>15X21/SD(방화용도어클로우저)</v>
          </cell>
          <cell r="C809" t="str">
            <v>(계단실,밑틀없음,철제도아)</v>
          </cell>
        </row>
        <row r="810">
          <cell r="A810" t="str">
            <v>MAG50161</v>
          </cell>
          <cell r="B810" t="str">
            <v>철제문틀(방청1회,납품도)</v>
          </cell>
          <cell r="C810" t="str">
            <v>100X45X1.6</v>
          </cell>
          <cell r="D810" t="str">
            <v>m</v>
          </cell>
          <cell r="E810">
            <v>5.74</v>
          </cell>
          <cell r="F810">
            <v>5208</v>
          </cell>
          <cell r="G810">
            <v>0</v>
          </cell>
          <cell r="H810">
            <v>0</v>
          </cell>
          <cell r="I810">
            <v>29893.9</v>
          </cell>
          <cell r="J810">
            <v>0</v>
          </cell>
          <cell r="K810">
            <v>0</v>
          </cell>
        </row>
        <row r="811">
          <cell r="A811" t="str">
            <v>MAG50166</v>
          </cell>
          <cell r="B811" t="str">
            <v>철제도아(방청1회,납품도)</v>
          </cell>
          <cell r="C811" t="str">
            <v>T=0.8,STL PL(피벗힌지포함,후레임제외)</v>
          </cell>
          <cell r="D811" t="str">
            <v>m2</v>
          </cell>
          <cell r="E811">
            <v>3.1661999999999999</v>
          </cell>
          <cell r="F811">
            <v>23819</v>
          </cell>
          <cell r="G811">
            <v>0</v>
          </cell>
          <cell r="H811">
            <v>0</v>
          </cell>
          <cell r="I811">
            <v>75415.7</v>
          </cell>
          <cell r="J811">
            <v>0</v>
          </cell>
          <cell r="K811">
            <v>0</v>
          </cell>
        </row>
        <row r="812">
          <cell r="A812" t="str">
            <v>MAH70015</v>
          </cell>
          <cell r="B812" t="str">
            <v>도아로크(스텐)</v>
          </cell>
          <cell r="C812" t="str">
            <v>통로용(록없음)</v>
          </cell>
          <cell r="D812" t="str">
            <v>조</v>
          </cell>
          <cell r="E812">
            <v>1</v>
          </cell>
          <cell r="F812">
            <v>4100</v>
          </cell>
          <cell r="G812">
            <v>0</v>
          </cell>
          <cell r="H812">
            <v>0</v>
          </cell>
          <cell r="I812">
            <v>4100</v>
          </cell>
          <cell r="J812">
            <v>0</v>
          </cell>
          <cell r="K812">
            <v>0</v>
          </cell>
        </row>
        <row r="813">
          <cell r="A813" t="str">
            <v>UAI50002</v>
          </cell>
          <cell r="B813" t="str">
            <v>철제여닫이문설치</v>
          </cell>
          <cell r="C813" t="str">
            <v>(양여닫이)</v>
          </cell>
          <cell r="D813" t="str">
            <v>개소</v>
          </cell>
          <cell r="E813">
            <v>1</v>
          </cell>
          <cell r="F813">
            <v>0</v>
          </cell>
          <cell r="G813">
            <v>31688</v>
          </cell>
          <cell r="H813">
            <v>0</v>
          </cell>
          <cell r="I813">
            <v>0</v>
          </cell>
          <cell r="J813">
            <v>31688</v>
          </cell>
          <cell r="K813">
            <v>0</v>
          </cell>
        </row>
        <row r="814">
          <cell r="A814" t="str">
            <v>UAI70021</v>
          </cell>
          <cell r="B814" t="str">
            <v>도어체크달기</v>
          </cell>
          <cell r="C814" t="str">
            <v>(방화문용, 3호)</v>
          </cell>
          <cell r="D814" t="str">
            <v>개소</v>
          </cell>
          <cell r="E814">
            <v>1</v>
          </cell>
          <cell r="F814">
            <v>38000</v>
          </cell>
          <cell r="G814">
            <v>7062</v>
          </cell>
          <cell r="H814">
            <v>211</v>
          </cell>
          <cell r="I814">
            <v>38000</v>
          </cell>
          <cell r="J814">
            <v>7062</v>
          </cell>
          <cell r="K814">
            <v>211</v>
          </cell>
        </row>
        <row r="815">
          <cell r="B815" t="str">
            <v>소 계</v>
          </cell>
          <cell r="I815">
            <v>147409</v>
          </cell>
          <cell r="J815">
            <v>38750</v>
          </cell>
          <cell r="K815">
            <v>211</v>
          </cell>
          <cell r="L815">
            <v>186370</v>
          </cell>
        </row>
        <row r="817">
          <cell r="A817" t="str">
            <v>UAI52225</v>
          </cell>
          <cell r="B817" t="str">
            <v>12X22/SD-1(방화용도어클로우저)</v>
          </cell>
          <cell r="C817" t="str">
            <v>(계단실,밑틀없음,철제도아)</v>
          </cell>
        </row>
        <row r="818">
          <cell r="A818" t="str">
            <v>MAG50161</v>
          </cell>
          <cell r="B818" t="str">
            <v>철제문틀(방청1회,납품도)</v>
          </cell>
          <cell r="C818" t="str">
            <v>100X45X1.6</v>
          </cell>
          <cell r="D818" t="str">
            <v>m</v>
          </cell>
          <cell r="E818">
            <v>5.64</v>
          </cell>
          <cell r="F818">
            <v>5208</v>
          </cell>
          <cell r="G818">
            <v>0</v>
          </cell>
          <cell r="H818">
            <v>0</v>
          </cell>
          <cell r="I818">
            <v>29373.1</v>
          </cell>
          <cell r="J818">
            <v>0</v>
          </cell>
          <cell r="K818">
            <v>0</v>
          </cell>
        </row>
        <row r="819">
          <cell r="A819" t="str">
            <v>MAG50166</v>
          </cell>
          <cell r="B819" t="str">
            <v>철제도아(방청1회,납품도)</v>
          </cell>
          <cell r="C819" t="str">
            <v>T=0.8,STL PL(피벗힌지포함,후레임제외)</v>
          </cell>
          <cell r="D819" t="str">
            <v>m2</v>
          </cell>
          <cell r="E819">
            <v>2.6476999999999999</v>
          </cell>
          <cell r="F819">
            <v>23819</v>
          </cell>
          <cell r="G819">
            <v>0</v>
          </cell>
          <cell r="H819">
            <v>0</v>
          </cell>
          <cell r="I819">
            <v>63065.5</v>
          </cell>
          <cell r="J819">
            <v>0</v>
          </cell>
          <cell r="K819">
            <v>0</v>
          </cell>
        </row>
        <row r="820">
          <cell r="A820" t="str">
            <v>MAH70015</v>
          </cell>
          <cell r="B820" t="str">
            <v>도아로크(스텐)</v>
          </cell>
          <cell r="C820" t="str">
            <v>통로용(록없음)</v>
          </cell>
          <cell r="D820" t="str">
            <v>조</v>
          </cell>
          <cell r="E820">
            <v>1</v>
          </cell>
          <cell r="F820">
            <v>4100</v>
          </cell>
          <cell r="G820">
            <v>0</v>
          </cell>
          <cell r="H820">
            <v>0</v>
          </cell>
          <cell r="I820">
            <v>4100</v>
          </cell>
          <cell r="J820">
            <v>0</v>
          </cell>
          <cell r="K820">
            <v>0</v>
          </cell>
        </row>
        <row r="821">
          <cell r="A821" t="str">
            <v>UAI50002</v>
          </cell>
          <cell r="B821" t="str">
            <v>철제여닫이문설치</v>
          </cell>
          <cell r="C821" t="str">
            <v>(양여닫이)</v>
          </cell>
          <cell r="D821" t="str">
            <v>개소</v>
          </cell>
          <cell r="E821">
            <v>1</v>
          </cell>
          <cell r="F821">
            <v>0</v>
          </cell>
          <cell r="G821">
            <v>31688</v>
          </cell>
          <cell r="H821">
            <v>0</v>
          </cell>
          <cell r="I821">
            <v>0</v>
          </cell>
          <cell r="J821">
            <v>31688</v>
          </cell>
          <cell r="K821">
            <v>0</v>
          </cell>
        </row>
        <row r="822">
          <cell r="A822" t="str">
            <v>UAI70021</v>
          </cell>
          <cell r="B822" t="str">
            <v>도어체크달기</v>
          </cell>
          <cell r="C822" t="str">
            <v>(방화문용, 3호)</v>
          </cell>
          <cell r="D822" t="str">
            <v>개소</v>
          </cell>
          <cell r="E822">
            <v>1</v>
          </cell>
          <cell r="F822">
            <v>38000</v>
          </cell>
          <cell r="G822">
            <v>7062</v>
          </cell>
          <cell r="H822">
            <v>211</v>
          </cell>
          <cell r="I822">
            <v>38000</v>
          </cell>
          <cell r="J822">
            <v>7062</v>
          </cell>
          <cell r="K822">
            <v>211</v>
          </cell>
        </row>
        <row r="823">
          <cell r="B823" t="str">
            <v>소 계</v>
          </cell>
          <cell r="I823">
            <v>134538</v>
          </cell>
          <cell r="J823">
            <v>38750</v>
          </cell>
          <cell r="K823">
            <v>211</v>
          </cell>
          <cell r="L823">
            <v>173499</v>
          </cell>
        </row>
        <row r="825">
          <cell r="A825" t="str">
            <v>UAI52226</v>
          </cell>
          <cell r="B825" t="str">
            <v>12X21/SD-1(방화용도어클로우저)</v>
          </cell>
          <cell r="C825" t="str">
            <v>(계단실,밑틀없음,철제도아)</v>
          </cell>
        </row>
        <row r="826">
          <cell r="A826" t="str">
            <v>MAG50161</v>
          </cell>
          <cell r="B826" t="str">
            <v>철제문틀(방청1회,납품도)</v>
          </cell>
          <cell r="C826" t="str">
            <v>100X45X1.6</v>
          </cell>
          <cell r="D826" t="str">
            <v>m</v>
          </cell>
          <cell r="E826">
            <v>5.44</v>
          </cell>
          <cell r="F826">
            <v>5208</v>
          </cell>
          <cell r="G826">
            <v>0</v>
          </cell>
          <cell r="H826">
            <v>0</v>
          </cell>
          <cell r="I826">
            <v>28331.5</v>
          </cell>
          <cell r="J826">
            <v>0</v>
          </cell>
          <cell r="K826">
            <v>0</v>
          </cell>
        </row>
        <row r="827">
          <cell r="A827" t="str">
            <v>MAG50166</v>
          </cell>
          <cell r="B827" t="str">
            <v>철제도아(방청1회,납품도)</v>
          </cell>
          <cell r="C827" t="str">
            <v>T=0.8,STL PL(피벗힌지포함,후레임제외)</v>
          </cell>
          <cell r="D827" t="str">
            <v>m2</v>
          </cell>
          <cell r="E827">
            <v>2.5287000000000002</v>
          </cell>
          <cell r="F827">
            <v>23819</v>
          </cell>
          <cell r="G827">
            <v>0</v>
          </cell>
          <cell r="H827">
            <v>0</v>
          </cell>
          <cell r="I827">
            <v>60231.1</v>
          </cell>
          <cell r="J827">
            <v>0</v>
          </cell>
          <cell r="K827">
            <v>0</v>
          </cell>
        </row>
        <row r="828">
          <cell r="A828" t="str">
            <v>MAH70015</v>
          </cell>
          <cell r="B828" t="str">
            <v>도아로크(스텐)</v>
          </cell>
          <cell r="C828" t="str">
            <v>통로용(록없음)</v>
          </cell>
          <cell r="D828" t="str">
            <v>조</v>
          </cell>
          <cell r="E828">
            <v>1</v>
          </cell>
          <cell r="F828">
            <v>4100</v>
          </cell>
          <cell r="G828">
            <v>0</v>
          </cell>
          <cell r="H828">
            <v>0</v>
          </cell>
          <cell r="I828">
            <v>4100</v>
          </cell>
          <cell r="J828">
            <v>0</v>
          </cell>
          <cell r="K828">
            <v>0</v>
          </cell>
        </row>
        <row r="829">
          <cell r="A829" t="str">
            <v>UAI50002</v>
          </cell>
          <cell r="B829" t="str">
            <v>철제여닫이문설치</v>
          </cell>
          <cell r="C829" t="str">
            <v>(양여닫이)</v>
          </cell>
          <cell r="D829" t="str">
            <v>개소</v>
          </cell>
          <cell r="E829">
            <v>1</v>
          </cell>
          <cell r="F829">
            <v>0</v>
          </cell>
          <cell r="G829">
            <v>31688</v>
          </cell>
          <cell r="H829">
            <v>0</v>
          </cell>
          <cell r="I829">
            <v>0</v>
          </cell>
          <cell r="J829">
            <v>31688</v>
          </cell>
          <cell r="K829">
            <v>0</v>
          </cell>
        </row>
        <row r="830">
          <cell r="A830" t="str">
            <v>UAI70021</v>
          </cell>
          <cell r="B830" t="str">
            <v>도어체크달기</v>
          </cell>
          <cell r="C830" t="str">
            <v>(방화문용, 3호)</v>
          </cell>
          <cell r="D830" t="str">
            <v>개소</v>
          </cell>
          <cell r="E830">
            <v>1</v>
          </cell>
          <cell r="F830">
            <v>38000</v>
          </cell>
          <cell r="G830">
            <v>7062</v>
          </cell>
          <cell r="H830">
            <v>211</v>
          </cell>
          <cell r="I830">
            <v>38000</v>
          </cell>
          <cell r="J830">
            <v>7062</v>
          </cell>
          <cell r="K830">
            <v>211</v>
          </cell>
        </row>
        <row r="831">
          <cell r="B831" t="str">
            <v>소 계</v>
          </cell>
          <cell r="I831">
            <v>130662</v>
          </cell>
          <cell r="J831">
            <v>38750</v>
          </cell>
          <cell r="K831">
            <v>211</v>
          </cell>
          <cell r="L831">
            <v>169623</v>
          </cell>
        </row>
        <row r="833">
          <cell r="A833" t="str">
            <v>UAI52230</v>
          </cell>
          <cell r="B833" t="str">
            <v>12X22/SD(방화용도어클로우저)</v>
          </cell>
          <cell r="C833" t="str">
            <v>(계단실홀,밑틀없음,철제도아)</v>
          </cell>
        </row>
        <row r="834">
          <cell r="A834" t="str">
            <v>MAG50161</v>
          </cell>
          <cell r="B834" t="str">
            <v>철제문틀(방청1회,납품도)</v>
          </cell>
          <cell r="C834" t="str">
            <v>100X45X1.6</v>
          </cell>
          <cell r="D834" t="str">
            <v>m</v>
          </cell>
          <cell r="E834">
            <v>5.64</v>
          </cell>
          <cell r="F834">
            <v>5208</v>
          </cell>
          <cell r="G834">
            <v>0</v>
          </cell>
          <cell r="H834">
            <v>0</v>
          </cell>
          <cell r="I834">
            <v>29373.1</v>
          </cell>
          <cell r="J834">
            <v>0</v>
          </cell>
          <cell r="K834">
            <v>0</v>
          </cell>
        </row>
        <row r="835">
          <cell r="A835" t="str">
            <v>MAG50166</v>
          </cell>
          <cell r="B835" t="str">
            <v>철제도아(방청1회,납품도)</v>
          </cell>
          <cell r="C835" t="str">
            <v>T=0.8,STL PL(피벗힌지포함,후레임제외)</v>
          </cell>
          <cell r="D835" t="str">
            <v>m2</v>
          </cell>
          <cell r="E835">
            <v>2.6476999999999999</v>
          </cell>
          <cell r="F835">
            <v>23819</v>
          </cell>
          <cell r="G835">
            <v>0</v>
          </cell>
          <cell r="H835">
            <v>0</v>
          </cell>
          <cell r="I835">
            <v>63065.5</v>
          </cell>
          <cell r="J835">
            <v>0</v>
          </cell>
          <cell r="K835">
            <v>0</v>
          </cell>
        </row>
        <row r="836">
          <cell r="A836" t="str">
            <v>MAH70015</v>
          </cell>
          <cell r="B836" t="str">
            <v>도아로크(스텐)</v>
          </cell>
          <cell r="C836" t="str">
            <v>통로용(록없음)</v>
          </cell>
          <cell r="D836" t="str">
            <v>조</v>
          </cell>
          <cell r="E836">
            <v>1</v>
          </cell>
          <cell r="F836">
            <v>4100</v>
          </cell>
          <cell r="G836">
            <v>0</v>
          </cell>
          <cell r="H836">
            <v>0</v>
          </cell>
          <cell r="I836">
            <v>4100</v>
          </cell>
          <cell r="J836">
            <v>0</v>
          </cell>
          <cell r="K836">
            <v>0</v>
          </cell>
        </row>
        <row r="837">
          <cell r="A837" t="str">
            <v>UAI50001</v>
          </cell>
          <cell r="B837" t="str">
            <v>철제여닫이문설치</v>
          </cell>
          <cell r="C837" t="str">
            <v>(외여닫이)</v>
          </cell>
          <cell r="D837" t="str">
            <v>개소</v>
          </cell>
          <cell r="E837">
            <v>1</v>
          </cell>
          <cell r="F837">
            <v>0</v>
          </cell>
          <cell r="G837">
            <v>21125</v>
          </cell>
          <cell r="H837">
            <v>0</v>
          </cell>
          <cell r="I837">
            <v>0</v>
          </cell>
          <cell r="J837">
            <v>21125</v>
          </cell>
          <cell r="K837">
            <v>0</v>
          </cell>
        </row>
        <row r="838">
          <cell r="A838" t="str">
            <v>UAI70021</v>
          </cell>
          <cell r="B838" t="str">
            <v>도어체크달기</v>
          </cell>
          <cell r="C838" t="str">
            <v>(방화문용, 3호)</v>
          </cell>
          <cell r="D838" t="str">
            <v>개소</v>
          </cell>
          <cell r="E838">
            <v>1</v>
          </cell>
          <cell r="F838">
            <v>38000</v>
          </cell>
          <cell r="G838">
            <v>7062</v>
          </cell>
          <cell r="H838">
            <v>211</v>
          </cell>
          <cell r="I838">
            <v>38000</v>
          </cell>
          <cell r="J838">
            <v>7062</v>
          </cell>
          <cell r="K838">
            <v>211</v>
          </cell>
        </row>
        <row r="839">
          <cell r="B839" t="str">
            <v>소 계</v>
          </cell>
          <cell r="I839">
            <v>134538</v>
          </cell>
          <cell r="J839">
            <v>28187</v>
          </cell>
          <cell r="K839">
            <v>211</v>
          </cell>
          <cell r="L839">
            <v>162936</v>
          </cell>
        </row>
        <row r="841">
          <cell r="A841" t="str">
            <v>UAI52231</v>
          </cell>
          <cell r="B841" t="str">
            <v>12X21/SD(방화용도어클로우저)</v>
          </cell>
          <cell r="C841" t="str">
            <v>(계단실홀,밑틀없음,철제도아)</v>
          </cell>
        </row>
        <row r="842">
          <cell r="A842" t="str">
            <v>MAG50161</v>
          </cell>
          <cell r="B842" t="str">
            <v>철제문틀(방청1회,납품도)</v>
          </cell>
          <cell r="C842" t="str">
            <v>100X45X1.6</v>
          </cell>
          <cell r="D842" t="str">
            <v>m</v>
          </cell>
          <cell r="E842">
            <v>5.44</v>
          </cell>
          <cell r="F842">
            <v>5208</v>
          </cell>
          <cell r="G842">
            <v>0</v>
          </cell>
          <cell r="H842">
            <v>0</v>
          </cell>
          <cell r="I842">
            <v>28331.5</v>
          </cell>
          <cell r="J842">
            <v>0</v>
          </cell>
          <cell r="K842">
            <v>0</v>
          </cell>
        </row>
        <row r="843">
          <cell r="A843" t="str">
            <v>MAG50166</v>
          </cell>
          <cell r="B843" t="str">
            <v>철제도아(방청1회,납품도)</v>
          </cell>
          <cell r="C843" t="str">
            <v>T=0.8,STL PL(피벗힌지포함,후레임제외)</v>
          </cell>
          <cell r="D843" t="str">
            <v>m2</v>
          </cell>
          <cell r="E843">
            <v>2.5287000000000002</v>
          </cell>
          <cell r="F843">
            <v>23819</v>
          </cell>
          <cell r="G843">
            <v>0</v>
          </cell>
          <cell r="H843">
            <v>0</v>
          </cell>
          <cell r="I843">
            <v>60231.1</v>
          </cell>
          <cell r="J843">
            <v>0</v>
          </cell>
          <cell r="K843">
            <v>0</v>
          </cell>
        </row>
        <row r="844">
          <cell r="A844" t="str">
            <v>MAH70015</v>
          </cell>
          <cell r="B844" t="str">
            <v>도아로크(스텐)</v>
          </cell>
          <cell r="C844" t="str">
            <v>통로용(록없음)</v>
          </cell>
          <cell r="D844" t="str">
            <v>조</v>
          </cell>
          <cell r="E844">
            <v>1</v>
          </cell>
          <cell r="F844">
            <v>4100</v>
          </cell>
          <cell r="G844">
            <v>0</v>
          </cell>
          <cell r="H844">
            <v>0</v>
          </cell>
          <cell r="I844">
            <v>4100</v>
          </cell>
          <cell r="J844">
            <v>0</v>
          </cell>
          <cell r="K844">
            <v>0</v>
          </cell>
        </row>
        <row r="845">
          <cell r="A845" t="str">
            <v>UAI50001</v>
          </cell>
          <cell r="B845" t="str">
            <v>철제여닫이문설치</v>
          </cell>
          <cell r="C845" t="str">
            <v>(외여닫이)</v>
          </cell>
          <cell r="D845" t="str">
            <v>개소</v>
          </cell>
          <cell r="E845">
            <v>1</v>
          </cell>
          <cell r="F845">
            <v>0</v>
          </cell>
          <cell r="G845">
            <v>21125</v>
          </cell>
          <cell r="H845">
            <v>0</v>
          </cell>
          <cell r="I845">
            <v>0</v>
          </cell>
          <cell r="J845">
            <v>21125</v>
          </cell>
          <cell r="K845">
            <v>0</v>
          </cell>
        </row>
        <row r="846">
          <cell r="A846" t="str">
            <v>UAI70021</v>
          </cell>
          <cell r="B846" t="str">
            <v>도어체크달기</v>
          </cell>
          <cell r="C846" t="str">
            <v>(방화문용, 3호)</v>
          </cell>
          <cell r="D846" t="str">
            <v>개소</v>
          </cell>
          <cell r="E846">
            <v>1</v>
          </cell>
          <cell r="F846">
            <v>38000</v>
          </cell>
          <cell r="G846">
            <v>7062</v>
          </cell>
          <cell r="H846">
            <v>211</v>
          </cell>
          <cell r="I846">
            <v>38000</v>
          </cell>
          <cell r="J846">
            <v>7062</v>
          </cell>
          <cell r="K846">
            <v>211</v>
          </cell>
        </row>
        <row r="847">
          <cell r="B847" t="str">
            <v>소 계</v>
          </cell>
          <cell r="I847">
            <v>130662</v>
          </cell>
          <cell r="J847">
            <v>28187</v>
          </cell>
          <cell r="K847">
            <v>211</v>
          </cell>
          <cell r="L847">
            <v>159060</v>
          </cell>
        </row>
        <row r="849">
          <cell r="A849" t="str">
            <v>UAI52235</v>
          </cell>
          <cell r="B849" t="str">
            <v>10X22/SD(방화용도어클로우저)</v>
          </cell>
          <cell r="C849" t="str">
            <v>(계단실홀,밑틀없음,철제도아)</v>
          </cell>
        </row>
        <row r="850">
          <cell r="A850" t="str">
            <v>MAG50161</v>
          </cell>
          <cell r="B850" t="str">
            <v>철제문틀(방청1회,납품도)</v>
          </cell>
          <cell r="C850" t="str">
            <v>100X45X1.6</v>
          </cell>
          <cell r="D850" t="str">
            <v>m</v>
          </cell>
          <cell r="E850">
            <v>5.44</v>
          </cell>
          <cell r="F850">
            <v>5208</v>
          </cell>
          <cell r="G850">
            <v>0</v>
          </cell>
          <cell r="H850">
            <v>0</v>
          </cell>
          <cell r="I850">
            <v>28331.5</v>
          </cell>
          <cell r="J850">
            <v>0</v>
          </cell>
          <cell r="K850">
            <v>0</v>
          </cell>
        </row>
        <row r="851">
          <cell r="A851" t="str">
            <v>MAG50166</v>
          </cell>
          <cell r="B851" t="str">
            <v>철제도아(방청1회,납품도)</v>
          </cell>
          <cell r="C851" t="str">
            <v>T=0.8,STL PL(피벗힌지포함,후레임제외)</v>
          </cell>
          <cell r="D851" t="str">
            <v>m2</v>
          </cell>
          <cell r="E851">
            <v>2.2027000000000001</v>
          </cell>
          <cell r="F851">
            <v>23819</v>
          </cell>
          <cell r="G851">
            <v>0</v>
          </cell>
          <cell r="H851">
            <v>0</v>
          </cell>
          <cell r="I851">
            <v>52466.1</v>
          </cell>
          <cell r="J851">
            <v>0</v>
          </cell>
          <cell r="K851">
            <v>0</v>
          </cell>
        </row>
        <row r="852">
          <cell r="A852" t="str">
            <v>MAH70015</v>
          </cell>
          <cell r="B852" t="str">
            <v>도아로크(스텐)</v>
          </cell>
          <cell r="C852" t="str">
            <v>통로용(록없음)</v>
          </cell>
          <cell r="D852" t="str">
            <v>조</v>
          </cell>
          <cell r="E852">
            <v>1</v>
          </cell>
          <cell r="F852">
            <v>4100</v>
          </cell>
          <cell r="G852">
            <v>0</v>
          </cell>
          <cell r="H852">
            <v>0</v>
          </cell>
          <cell r="I852">
            <v>4100</v>
          </cell>
          <cell r="J852">
            <v>0</v>
          </cell>
          <cell r="K852">
            <v>0</v>
          </cell>
        </row>
        <row r="853">
          <cell r="A853" t="str">
            <v>UAI50001</v>
          </cell>
          <cell r="B853" t="str">
            <v>철제여닫이문설치</v>
          </cell>
          <cell r="C853" t="str">
            <v>(외여닫이)</v>
          </cell>
          <cell r="D853" t="str">
            <v>개소</v>
          </cell>
          <cell r="E853">
            <v>1</v>
          </cell>
          <cell r="F853">
            <v>0</v>
          </cell>
          <cell r="G853">
            <v>21125</v>
          </cell>
          <cell r="H853">
            <v>0</v>
          </cell>
          <cell r="I853">
            <v>0</v>
          </cell>
          <cell r="J853">
            <v>21125</v>
          </cell>
          <cell r="K853">
            <v>0</v>
          </cell>
        </row>
        <row r="854">
          <cell r="A854" t="str">
            <v>UAI70021</v>
          </cell>
          <cell r="B854" t="str">
            <v>도어체크달기</v>
          </cell>
          <cell r="C854" t="str">
            <v>(방화문용, 3호)</v>
          </cell>
          <cell r="D854" t="str">
            <v>개소</v>
          </cell>
          <cell r="E854">
            <v>1</v>
          </cell>
          <cell r="F854">
            <v>38000</v>
          </cell>
          <cell r="G854">
            <v>7062</v>
          </cell>
          <cell r="H854">
            <v>211</v>
          </cell>
          <cell r="I854">
            <v>38000</v>
          </cell>
          <cell r="J854">
            <v>7062</v>
          </cell>
          <cell r="K854">
            <v>211</v>
          </cell>
        </row>
        <row r="855">
          <cell r="B855" t="str">
            <v>소 계</v>
          </cell>
          <cell r="I855">
            <v>122897</v>
          </cell>
          <cell r="J855">
            <v>28187</v>
          </cell>
          <cell r="K855">
            <v>211</v>
          </cell>
          <cell r="L855">
            <v>151295</v>
          </cell>
        </row>
        <row r="857">
          <cell r="A857" t="str">
            <v>UAI52236</v>
          </cell>
          <cell r="B857" t="str">
            <v>10X21/SD(방화용도어클로우저)</v>
          </cell>
          <cell r="C857" t="str">
            <v>(계단실홀,밑틀없음,철제도아)</v>
          </cell>
        </row>
        <row r="858">
          <cell r="A858" t="str">
            <v>MAG50161</v>
          </cell>
          <cell r="B858" t="str">
            <v>철제문틀(방청1회,납품도)</v>
          </cell>
          <cell r="C858" t="str">
            <v>100X45X1.6</v>
          </cell>
          <cell r="D858" t="str">
            <v>m</v>
          </cell>
          <cell r="E858">
            <v>5.24</v>
          </cell>
          <cell r="F858">
            <v>5208</v>
          </cell>
          <cell r="G858">
            <v>0</v>
          </cell>
          <cell r="H858">
            <v>0</v>
          </cell>
          <cell r="I858">
            <v>27289.9</v>
          </cell>
          <cell r="J858">
            <v>0</v>
          </cell>
          <cell r="K858">
            <v>0</v>
          </cell>
        </row>
        <row r="859">
          <cell r="A859" t="str">
            <v>MAG50166</v>
          </cell>
          <cell r="B859" t="str">
            <v>철제도아(방청1회,납품도)</v>
          </cell>
          <cell r="C859" t="str">
            <v>T=0.8,STL PL(피벗힌지포함,후레임제외)</v>
          </cell>
          <cell r="D859" t="str">
            <v>m2</v>
          </cell>
          <cell r="E859">
            <v>2.1036999999999999</v>
          </cell>
          <cell r="F859">
            <v>23819</v>
          </cell>
          <cell r="G859">
            <v>0</v>
          </cell>
          <cell r="H859">
            <v>0</v>
          </cell>
          <cell r="I859">
            <v>50108</v>
          </cell>
          <cell r="J859">
            <v>0</v>
          </cell>
          <cell r="K859">
            <v>0</v>
          </cell>
        </row>
        <row r="860">
          <cell r="A860" t="str">
            <v>MAH70015</v>
          </cell>
          <cell r="B860" t="str">
            <v>도아로크(스텐)</v>
          </cell>
          <cell r="C860" t="str">
            <v>통로용(록없음)</v>
          </cell>
          <cell r="D860" t="str">
            <v>조</v>
          </cell>
          <cell r="E860">
            <v>1</v>
          </cell>
          <cell r="F860">
            <v>4100</v>
          </cell>
          <cell r="G860">
            <v>0</v>
          </cell>
          <cell r="H860">
            <v>0</v>
          </cell>
          <cell r="I860">
            <v>4100</v>
          </cell>
          <cell r="J860">
            <v>0</v>
          </cell>
          <cell r="K860">
            <v>0</v>
          </cell>
        </row>
        <row r="861">
          <cell r="A861" t="str">
            <v>UAI50001</v>
          </cell>
          <cell r="B861" t="str">
            <v>철제여닫이문설치</v>
          </cell>
          <cell r="C861" t="str">
            <v>(외여닫이)</v>
          </cell>
          <cell r="D861" t="str">
            <v>개소</v>
          </cell>
          <cell r="E861">
            <v>1</v>
          </cell>
          <cell r="F861">
            <v>0</v>
          </cell>
          <cell r="G861">
            <v>21125</v>
          </cell>
          <cell r="H861">
            <v>0</v>
          </cell>
          <cell r="I861">
            <v>0</v>
          </cell>
          <cell r="J861">
            <v>21125</v>
          </cell>
          <cell r="K861">
            <v>0</v>
          </cell>
        </row>
        <row r="862">
          <cell r="A862" t="str">
            <v>UAI70021</v>
          </cell>
          <cell r="B862" t="str">
            <v>도어체크달기</v>
          </cell>
          <cell r="C862" t="str">
            <v>(방화문용, 3호)</v>
          </cell>
          <cell r="D862" t="str">
            <v>개소</v>
          </cell>
          <cell r="E862">
            <v>1</v>
          </cell>
          <cell r="F862">
            <v>38000</v>
          </cell>
          <cell r="G862">
            <v>7062</v>
          </cell>
          <cell r="H862">
            <v>211</v>
          </cell>
          <cell r="I862">
            <v>38000</v>
          </cell>
          <cell r="J862">
            <v>7062</v>
          </cell>
          <cell r="K862">
            <v>211</v>
          </cell>
        </row>
        <row r="863">
          <cell r="B863" t="str">
            <v>소 계</v>
          </cell>
          <cell r="I863">
            <v>119497</v>
          </cell>
          <cell r="J863">
            <v>28187</v>
          </cell>
          <cell r="K863">
            <v>211</v>
          </cell>
          <cell r="L863">
            <v>147895</v>
          </cell>
        </row>
        <row r="865">
          <cell r="A865" t="str">
            <v>UAI52237</v>
          </cell>
          <cell r="B865" t="str">
            <v>10X18/SD(방화용도어클로우저)</v>
          </cell>
          <cell r="C865" t="str">
            <v>(계단실홀,밑틀없음,철제도아)</v>
          </cell>
        </row>
        <row r="866">
          <cell r="A866" t="str">
            <v>MAG50161</v>
          </cell>
          <cell r="B866" t="str">
            <v>철제문틀(방청1회,납품도)</v>
          </cell>
          <cell r="C866" t="str">
            <v>100X45X1.6</v>
          </cell>
          <cell r="D866" t="str">
            <v>m</v>
          </cell>
          <cell r="E866">
            <v>4.6399999999999997</v>
          </cell>
          <cell r="F866">
            <v>5208</v>
          </cell>
          <cell r="G866">
            <v>0</v>
          </cell>
          <cell r="H866">
            <v>0</v>
          </cell>
          <cell r="I866">
            <v>24165.1</v>
          </cell>
          <cell r="J866">
            <v>0</v>
          </cell>
          <cell r="K866">
            <v>0</v>
          </cell>
        </row>
        <row r="867">
          <cell r="A867" t="str">
            <v>MAG50166</v>
          </cell>
          <cell r="B867" t="str">
            <v>철제도아(방청1회,납품도)</v>
          </cell>
          <cell r="C867" t="str">
            <v>T=0.8,STL PL(피벗힌지포함,후레임제외)</v>
          </cell>
          <cell r="D867" t="str">
            <v>m2</v>
          </cell>
          <cell r="E867">
            <v>1.8067</v>
          </cell>
          <cell r="F867">
            <v>23819</v>
          </cell>
          <cell r="G867">
            <v>0</v>
          </cell>
          <cell r="H867">
            <v>0</v>
          </cell>
          <cell r="I867">
            <v>43033.7</v>
          </cell>
          <cell r="J867">
            <v>0</v>
          </cell>
          <cell r="K867">
            <v>0</v>
          </cell>
        </row>
        <row r="868">
          <cell r="A868" t="str">
            <v>MAH70015</v>
          </cell>
          <cell r="B868" t="str">
            <v>도아로크(스텐)</v>
          </cell>
          <cell r="C868" t="str">
            <v>통로용(록없음)</v>
          </cell>
          <cell r="D868" t="str">
            <v>조</v>
          </cell>
          <cell r="E868">
            <v>1</v>
          </cell>
          <cell r="F868">
            <v>4100</v>
          </cell>
          <cell r="G868">
            <v>0</v>
          </cell>
          <cell r="H868">
            <v>0</v>
          </cell>
          <cell r="I868">
            <v>4100</v>
          </cell>
          <cell r="J868">
            <v>0</v>
          </cell>
          <cell r="K868">
            <v>0</v>
          </cell>
        </row>
        <row r="869">
          <cell r="A869" t="str">
            <v>UAI50001</v>
          </cell>
          <cell r="B869" t="str">
            <v>철제여닫이문설치</v>
          </cell>
          <cell r="C869" t="str">
            <v>(외여닫이)</v>
          </cell>
          <cell r="D869" t="str">
            <v>개소</v>
          </cell>
          <cell r="E869">
            <v>1</v>
          </cell>
          <cell r="F869">
            <v>0</v>
          </cell>
          <cell r="G869">
            <v>21125</v>
          </cell>
          <cell r="H869">
            <v>0</v>
          </cell>
          <cell r="I869">
            <v>0</v>
          </cell>
          <cell r="J869">
            <v>21125</v>
          </cell>
          <cell r="K869">
            <v>0</v>
          </cell>
        </row>
        <row r="870">
          <cell r="A870" t="str">
            <v>UAI70021</v>
          </cell>
          <cell r="B870" t="str">
            <v>도어체크달기</v>
          </cell>
          <cell r="C870" t="str">
            <v>(방화문용, 3호)</v>
          </cell>
          <cell r="D870" t="str">
            <v>개소</v>
          </cell>
          <cell r="E870">
            <v>1</v>
          </cell>
          <cell r="F870">
            <v>38000</v>
          </cell>
          <cell r="G870">
            <v>7062</v>
          </cell>
          <cell r="H870">
            <v>211</v>
          </cell>
          <cell r="I870">
            <v>38000</v>
          </cell>
          <cell r="J870">
            <v>7062</v>
          </cell>
          <cell r="K870">
            <v>211</v>
          </cell>
        </row>
        <row r="871">
          <cell r="B871" t="str">
            <v>소 계</v>
          </cell>
          <cell r="I871">
            <v>109298</v>
          </cell>
          <cell r="J871">
            <v>28187</v>
          </cell>
          <cell r="K871">
            <v>211</v>
          </cell>
          <cell r="L871">
            <v>137696</v>
          </cell>
        </row>
        <row r="873">
          <cell r="A873" t="str">
            <v>UAI59706</v>
          </cell>
          <cell r="B873" t="str">
            <v>10X21/SD</v>
          </cell>
          <cell r="C873" t="str">
            <v>(지하주차장,밑틀없음,철제도아)</v>
          </cell>
          <cell r="L873">
            <v>125293</v>
          </cell>
        </row>
        <row r="874">
          <cell r="A874" t="str">
            <v>MAG50061</v>
          </cell>
          <cell r="B874" t="str">
            <v>철제문틀(방청1회,납품도)</v>
          </cell>
          <cell r="C874" t="str">
            <v>100X45X1.6(EGI)</v>
          </cell>
          <cell r="D874" t="str">
            <v>m</v>
          </cell>
          <cell r="E874">
            <v>5.19</v>
          </cell>
          <cell r="F874">
            <v>5850</v>
          </cell>
          <cell r="G874">
            <v>0</v>
          </cell>
          <cell r="H874">
            <v>0</v>
          </cell>
          <cell r="I874">
            <v>30361.5</v>
          </cell>
          <cell r="J874">
            <v>0</v>
          </cell>
          <cell r="K874">
            <v>0</v>
          </cell>
        </row>
        <row r="875">
          <cell r="A875" t="str">
            <v>MAG50065</v>
          </cell>
          <cell r="B875" t="str">
            <v>철제도아(방청1회,납품도)</v>
          </cell>
          <cell r="C875" t="str">
            <v>T=1.0,STL PL(피벗힌지포함,후레임제외)(EGI)</v>
          </cell>
          <cell r="D875" t="str">
            <v>m2</v>
          </cell>
          <cell r="E875">
            <v>2.0790000000000002</v>
          </cell>
          <cell r="F875">
            <v>33433</v>
          </cell>
          <cell r="G875">
            <v>0</v>
          </cell>
          <cell r="H875">
            <v>0</v>
          </cell>
          <cell r="I875">
            <v>69507.199999999997</v>
          </cell>
          <cell r="J875">
            <v>0</v>
          </cell>
          <cell r="K875">
            <v>0</v>
          </cell>
        </row>
        <row r="876">
          <cell r="A876" t="str">
            <v>MAH70005</v>
          </cell>
          <cell r="B876" t="str">
            <v>도아로크(스텐)</v>
          </cell>
          <cell r="C876" t="str">
            <v>침실용</v>
          </cell>
          <cell r="D876" t="str">
            <v>조</v>
          </cell>
          <cell r="E876">
            <v>1</v>
          </cell>
          <cell r="F876">
            <v>4300</v>
          </cell>
          <cell r="G876">
            <v>0</v>
          </cell>
          <cell r="H876">
            <v>0</v>
          </cell>
          <cell r="I876">
            <v>4300</v>
          </cell>
          <cell r="J876">
            <v>0</v>
          </cell>
          <cell r="K876">
            <v>0</v>
          </cell>
        </row>
        <row r="877">
          <cell r="A877" t="str">
            <v>UAI50001</v>
          </cell>
          <cell r="B877" t="str">
            <v>철제여닫이문설치</v>
          </cell>
          <cell r="C877" t="str">
            <v>(외여닫이)</v>
          </cell>
          <cell r="D877" t="str">
            <v>개소</v>
          </cell>
          <cell r="E877">
            <v>1</v>
          </cell>
          <cell r="F877">
            <v>0</v>
          </cell>
          <cell r="G877">
            <v>21125</v>
          </cell>
          <cell r="H877">
            <v>0</v>
          </cell>
          <cell r="I877">
            <v>0</v>
          </cell>
          <cell r="J877">
            <v>21125</v>
          </cell>
          <cell r="K877">
            <v>0</v>
          </cell>
        </row>
        <row r="878">
          <cell r="B878" t="str">
            <v>소 계</v>
          </cell>
          <cell r="I878">
            <v>104168</v>
          </cell>
          <cell r="J878">
            <v>21125</v>
          </cell>
          <cell r="K878">
            <v>0</v>
          </cell>
          <cell r="L878">
            <v>125293</v>
          </cell>
        </row>
        <row r="880">
          <cell r="A880" t="str">
            <v>UAI59707</v>
          </cell>
          <cell r="B880" t="str">
            <v>9X18/SD</v>
          </cell>
          <cell r="C880" t="str">
            <v>(지하주차장,밑틀없음,철제도아)</v>
          </cell>
          <cell r="L880">
            <v>105251</v>
          </cell>
        </row>
        <row r="881">
          <cell r="A881" t="str">
            <v>MAG50061</v>
          </cell>
          <cell r="B881" t="str">
            <v>철제문틀(방청1회,납품도)</v>
          </cell>
          <cell r="C881" t="str">
            <v>100X45X1.6(EGI)</v>
          </cell>
          <cell r="D881" t="str">
            <v>m</v>
          </cell>
          <cell r="E881">
            <v>4.49</v>
          </cell>
          <cell r="F881">
            <v>5850</v>
          </cell>
          <cell r="G881">
            <v>0</v>
          </cell>
          <cell r="H881">
            <v>0</v>
          </cell>
          <cell r="I881">
            <v>26266.5</v>
          </cell>
          <cell r="J881">
            <v>0</v>
          </cell>
          <cell r="K881">
            <v>0</v>
          </cell>
        </row>
        <row r="882">
          <cell r="A882" t="str">
            <v>MAG50065</v>
          </cell>
          <cell r="B882" t="str">
            <v>철제도아(방청1회,납품도)</v>
          </cell>
          <cell r="C882" t="str">
            <v>T=1.0,STL PL(피벗힌지포함,후레임제외)(EGI)</v>
          </cell>
          <cell r="D882" t="str">
            <v>m2</v>
          </cell>
          <cell r="E882">
            <v>1.6020000000000001</v>
          </cell>
          <cell r="F882">
            <v>33433</v>
          </cell>
          <cell r="G882">
            <v>0</v>
          </cell>
          <cell r="H882">
            <v>0</v>
          </cell>
          <cell r="I882">
            <v>53559.6</v>
          </cell>
          <cell r="J882">
            <v>0</v>
          </cell>
          <cell r="K882">
            <v>0</v>
          </cell>
        </row>
        <row r="883">
          <cell r="A883" t="str">
            <v>MAH70005</v>
          </cell>
          <cell r="B883" t="str">
            <v>도아로크(스텐)</v>
          </cell>
          <cell r="C883" t="str">
            <v>침실용</v>
          </cell>
          <cell r="D883" t="str">
            <v>조</v>
          </cell>
          <cell r="E883">
            <v>1</v>
          </cell>
          <cell r="F883">
            <v>4300</v>
          </cell>
          <cell r="G883">
            <v>0</v>
          </cell>
          <cell r="H883">
            <v>0</v>
          </cell>
          <cell r="I883">
            <v>4300</v>
          </cell>
          <cell r="J883">
            <v>0</v>
          </cell>
          <cell r="K883">
            <v>0</v>
          </cell>
        </row>
        <row r="884">
          <cell r="A884" t="str">
            <v>UAI50001</v>
          </cell>
          <cell r="B884" t="str">
            <v>철제여닫이문설치</v>
          </cell>
          <cell r="C884" t="str">
            <v>(외여닫이)</v>
          </cell>
          <cell r="D884" t="str">
            <v>개소</v>
          </cell>
          <cell r="E884">
            <v>1</v>
          </cell>
          <cell r="F884">
            <v>0</v>
          </cell>
          <cell r="G884">
            <v>21125</v>
          </cell>
          <cell r="H884">
            <v>0</v>
          </cell>
          <cell r="I884">
            <v>0</v>
          </cell>
          <cell r="J884">
            <v>21125</v>
          </cell>
          <cell r="K884">
            <v>0</v>
          </cell>
        </row>
        <row r="885">
          <cell r="B885" t="str">
            <v>소 계</v>
          </cell>
          <cell r="I885">
            <v>84126</v>
          </cell>
          <cell r="J885">
            <v>21125</v>
          </cell>
          <cell r="K885">
            <v>0</v>
          </cell>
          <cell r="L885">
            <v>105251</v>
          </cell>
        </row>
        <row r="887">
          <cell r="A887" t="str">
            <v>UAI59708</v>
          </cell>
          <cell r="B887" t="str">
            <v>9X26/SD</v>
          </cell>
          <cell r="C887" t="str">
            <v>(밑틀없음,철제도아)</v>
          </cell>
          <cell r="L887">
            <v>121607</v>
          </cell>
        </row>
        <row r="888">
          <cell r="A888" t="str">
            <v>MAG50064</v>
          </cell>
          <cell r="B888" t="str">
            <v>철제문틀(방청1회,납품도)</v>
          </cell>
          <cell r="C888" t="str">
            <v>120X45X1.6(EGI)</v>
          </cell>
          <cell r="D888" t="str">
            <v>m</v>
          </cell>
          <cell r="E888">
            <v>6.85</v>
          </cell>
          <cell r="F888">
            <v>6094</v>
          </cell>
          <cell r="G888">
            <v>0</v>
          </cell>
          <cell r="H888">
            <v>0</v>
          </cell>
          <cell r="I888">
            <v>41743.9</v>
          </cell>
          <cell r="J888">
            <v>0</v>
          </cell>
          <cell r="K888">
            <v>0</v>
          </cell>
        </row>
        <row r="889">
          <cell r="A889" t="str">
            <v>MAG50066</v>
          </cell>
          <cell r="B889" t="str">
            <v>철제도아(방청1회,납품도)</v>
          </cell>
          <cell r="C889" t="str">
            <v>T=0.8,STL PL(피벗힌지포함,후레임제외)(EGI)</v>
          </cell>
          <cell r="D889" t="str">
            <v>m2</v>
          </cell>
          <cell r="E889">
            <v>1.911</v>
          </cell>
          <cell r="F889">
            <v>28487</v>
          </cell>
          <cell r="G889">
            <v>0</v>
          </cell>
          <cell r="H889">
            <v>0</v>
          </cell>
          <cell r="I889">
            <v>54438.6</v>
          </cell>
          <cell r="J889">
            <v>0</v>
          </cell>
          <cell r="K889">
            <v>0</v>
          </cell>
        </row>
        <row r="890">
          <cell r="A890" t="str">
            <v>MAH70005</v>
          </cell>
          <cell r="B890" t="str">
            <v>도아로크(스텐)</v>
          </cell>
          <cell r="C890" t="str">
            <v>침실용</v>
          </cell>
          <cell r="D890" t="str">
            <v>조</v>
          </cell>
          <cell r="E890">
            <v>1</v>
          </cell>
          <cell r="F890">
            <v>4300</v>
          </cell>
          <cell r="G890">
            <v>0</v>
          </cell>
          <cell r="H890">
            <v>0</v>
          </cell>
          <cell r="I890">
            <v>4300</v>
          </cell>
          <cell r="J890">
            <v>0</v>
          </cell>
          <cell r="K890">
            <v>0</v>
          </cell>
        </row>
        <row r="891">
          <cell r="A891" t="str">
            <v>UAI50001</v>
          </cell>
          <cell r="B891" t="str">
            <v>철제여닫이문설치</v>
          </cell>
          <cell r="C891" t="str">
            <v>(외여닫이)</v>
          </cell>
          <cell r="D891" t="str">
            <v>개소</v>
          </cell>
          <cell r="E891">
            <v>1</v>
          </cell>
          <cell r="F891">
            <v>0</v>
          </cell>
          <cell r="G891">
            <v>21125</v>
          </cell>
          <cell r="H891">
            <v>0</v>
          </cell>
          <cell r="I891">
            <v>0</v>
          </cell>
          <cell r="J891">
            <v>21125</v>
          </cell>
          <cell r="K891">
            <v>0</v>
          </cell>
        </row>
        <row r="892">
          <cell r="B892" t="str">
            <v>소 계</v>
          </cell>
          <cell r="I892">
            <v>100482</v>
          </cell>
          <cell r="J892">
            <v>21125</v>
          </cell>
          <cell r="K892">
            <v>0</v>
          </cell>
          <cell r="L892">
            <v>121607</v>
          </cell>
        </row>
        <row r="894">
          <cell r="A894" t="str">
            <v>UAI59709</v>
          </cell>
          <cell r="B894" t="str">
            <v>10X21/SD</v>
          </cell>
          <cell r="C894" t="str">
            <v>(철제도아)</v>
          </cell>
          <cell r="L894">
            <v>128685</v>
          </cell>
        </row>
        <row r="895">
          <cell r="A895" t="str">
            <v>MAG50063</v>
          </cell>
          <cell r="B895" t="str">
            <v>철제문틀(방청1회,납품도)</v>
          </cell>
          <cell r="C895" t="str">
            <v>90X45X1.6(EGI)</v>
          </cell>
          <cell r="D895" t="str">
            <v>m</v>
          </cell>
          <cell r="E895">
            <v>6.12</v>
          </cell>
          <cell r="F895">
            <v>5737</v>
          </cell>
          <cell r="G895">
            <v>0</v>
          </cell>
          <cell r="H895">
            <v>0</v>
          </cell>
          <cell r="I895">
            <v>35110.400000000001</v>
          </cell>
          <cell r="J895">
            <v>0</v>
          </cell>
          <cell r="K895">
            <v>0</v>
          </cell>
        </row>
        <row r="896">
          <cell r="A896" t="str">
            <v>MAG50065</v>
          </cell>
          <cell r="B896" t="str">
            <v>철제도아(방청1회,납품도)</v>
          </cell>
          <cell r="C896" t="str">
            <v>T=1.0,STL PL(피벗힌지포함,후레임제외)(EGI)</v>
          </cell>
          <cell r="D896" t="str">
            <v>m2</v>
          </cell>
          <cell r="E896">
            <v>2.0384000000000002</v>
          </cell>
          <cell r="F896">
            <v>33433</v>
          </cell>
          <cell r="G896">
            <v>0</v>
          </cell>
          <cell r="H896">
            <v>0</v>
          </cell>
          <cell r="I896">
            <v>68149.8</v>
          </cell>
          <cell r="J896">
            <v>0</v>
          </cell>
          <cell r="K896">
            <v>0</v>
          </cell>
        </row>
        <row r="897">
          <cell r="A897" t="str">
            <v>MAH70005</v>
          </cell>
          <cell r="B897" t="str">
            <v>도아로크(스텐)</v>
          </cell>
          <cell r="C897" t="str">
            <v>침실용</v>
          </cell>
          <cell r="D897" t="str">
            <v>조</v>
          </cell>
          <cell r="E897">
            <v>1</v>
          </cell>
          <cell r="F897">
            <v>4300</v>
          </cell>
          <cell r="G897">
            <v>0</v>
          </cell>
          <cell r="H897">
            <v>0</v>
          </cell>
          <cell r="I897">
            <v>4300</v>
          </cell>
          <cell r="J897">
            <v>0</v>
          </cell>
          <cell r="K897">
            <v>0</v>
          </cell>
        </row>
        <row r="898">
          <cell r="A898" t="str">
            <v>UAI50001</v>
          </cell>
          <cell r="B898" t="str">
            <v>철제여닫이문설치</v>
          </cell>
          <cell r="C898" t="str">
            <v>(외여닫이)</v>
          </cell>
          <cell r="D898" t="str">
            <v>개소</v>
          </cell>
          <cell r="E898">
            <v>1</v>
          </cell>
          <cell r="F898">
            <v>0</v>
          </cell>
          <cell r="G898">
            <v>21125</v>
          </cell>
          <cell r="H898">
            <v>0</v>
          </cell>
          <cell r="I898">
            <v>0</v>
          </cell>
          <cell r="J898">
            <v>21125</v>
          </cell>
          <cell r="K898">
            <v>0</v>
          </cell>
        </row>
        <row r="899">
          <cell r="B899" t="str">
            <v>소 계</v>
          </cell>
          <cell r="I899">
            <v>107560</v>
          </cell>
          <cell r="J899">
            <v>21125</v>
          </cell>
          <cell r="K899">
            <v>0</v>
          </cell>
          <cell r="L899">
            <v>128685</v>
          </cell>
        </row>
        <row r="901">
          <cell r="A901" t="str">
            <v>UAI59710</v>
          </cell>
          <cell r="B901" t="str">
            <v>8X18/SD(방화용도어클로우저)</v>
          </cell>
          <cell r="C901" t="str">
            <v>(밑틀없음,철제도아)</v>
          </cell>
          <cell r="L901">
            <v>143074</v>
          </cell>
        </row>
        <row r="902">
          <cell r="A902" t="str">
            <v>MAG50064</v>
          </cell>
          <cell r="B902" t="str">
            <v>철제문틀(방청1회,납품도)</v>
          </cell>
          <cell r="C902" t="str">
            <v>120X45X1.6(EGI)</v>
          </cell>
          <cell r="D902" t="str">
            <v>m</v>
          </cell>
          <cell r="E902">
            <v>4.2699999999999996</v>
          </cell>
          <cell r="F902">
            <v>6094</v>
          </cell>
          <cell r="G902">
            <v>0</v>
          </cell>
          <cell r="H902">
            <v>0</v>
          </cell>
          <cell r="I902">
            <v>26021.3</v>
          </cell>
          <cell r="J902">
            <v>0</v>
          </cell>
          <cell r="K902">
            <v>0</v>
          </cell>
        </row>
        <row r="903">
          <cell r="A903" t="str">
            <v>MAG50065</v>
          </cell>
          <cell r="B903" t="str">
            <v>철제도아(방청1회,납품도)</v>
          </cell>
          <cell r="C903" t="str">
            <v>T=1.0,STL PL(피벗힌지포함,후레임제외)(EGI)</v>
          </cell>
          <cell r="D903" t="str">
            <v>m2</v>
          </cell>
          <cell r="E903">
            <v>1.3611</v>
          </cell>
          <cell r="F903">
            <v>33433</v>
          </cell>
          <cell r="G903">
            <v>0</v>
          </cell>
          <cell r="H903">
            <v>0</v>
          </cell>
          <cell r="I903">
            <v>45505.599999999999</v>
          </cell>
          <cell r="J903">
            <v>0</v>
          </cell>
          <cell r="K903">
            <v>0</v>
          </cell>
        </row>
        <row r="904">
          <cell r="A904" t="str">
            <v>MAH70005</v>
          </cell>
          <cell r="B904" t="str">
            <v>도아로크(스텐)</v>
          </cell>
          <cell r="C904" t="str">
            <v>침실용</v>
          </cell>
          <cell r="D904" t="str">
            <v>조</v>
          </cell>
          <cell r="E904">
            <v>1</v>
          </cell>
          <cell r="F904">
            <v>4300</v>
          </cell>
          <cell r="G904">
            <v>0</v>
          </cell>
          <cell r="H904">
            <v>0</v>
          </cell>
          <cell r="I904">
            <v>4300</v>
          </cell>
          <cell r="J904">
            <v>0</v>
          </cell>
          <cell r="K904">
            <v>0</v>
          </cell>
        </row>
        <row r="905">
          <cell r="A905" t="str">
            <v>MAH70473</v>
          </cell>
          <cell r="B905" t="str">
            <v>오르내리꽂이쇠</v>
          </cell>
          <cell r="C905" t="str">
            <v>황동압출 100MM</v>
          </cell>
          <cell r="D905" t="str">
            <v>개</v>
          </cell>
          <cell r="E905">
            <v>1</v>
          </cell>
          <cell r="F905">
            <v>850</v>
          </cell>
          <cell r="G905">
            <v>0</v>
          </cell>
          <cell r="H905">
            <v>0</v>
          </cell>
          <cell r="I905">
            <v>850</v>
          </cell>
          <cell r="J905">
            <v>0</v>
          </cell>
          <cell r="K905">
            <v>0</v>
          </cell>
        </row>
        <row r="906">
          <cell r="A906" t="str">
            <v>UAI50001</v>
          </cell>
          <cell r="B906" t="str">
            <v>철제여닫이문설치</v>
          </cell>
          <cell r="C906" t="str">
            <v>(외여닫이)</v>
          </cell>
          <cell r="D906" t="str">
            <v>개소</v>
          </cell>
          <cell r="E906">
            <v>1</v>
          </cell>
          <cell r="F906">
            <v>0</v>
          </cell>
          <cell r="G906">
            <v>21125</v>
          </cell>
          <cell r="H906">
            <v>0</v>
          </cell>
          <cell r="I906">
            <v>0</v>
          </cell>
          <cell r="J906">
            <v>21125</v>
          </cell>
          <cell r="K906">
            <v>0</v>
          </cell>
        </row>
        <row r="907">
          <cell r="A907" t="str">
            <v>UAI70021</v>
          </cell>
          <cell r="B907" t="str">
            <v>도어체크달기</v>
          </cell>
          <cell r="C907" t="str">
            <v>(방화문용, 3호)</v>
          </cell>
          <cell r="D907" t="str">
            <v>개소</v>
          </cell>
          <cell r="E907">
            <v>1</v>
          </cell>
          <cell r="F907">
            <v>38000</v>
          </cell>
          <cell r="G907">
            <v>7062</v>
          </cell>
          <cell r="H907">
            <v>211</v>
          </cell>
          <cell r="I907">
            <v>38000</v>
          </cell>
          <cell r="J907">
            <v>7062</v>
          </cell>
          <cell r="K907">
            <v>211</v>
          </cell>
        </row>
        <row r="908">
          <cell r="B908" t="str">
            <v>소 계</v>
          </cell>
          <cell r="I908">
            <v>114676</v>
          </cell>
          <cell r="J908">
            <v>28187</v>
          </cell>
          <cell r="K908">
            <v>211</v>
          </cell>
          <cell r="L908">
            <v>143074</v>
          </cell>
        </row>
        <row r="910">
          <cell r="A910" t="str">
            <v>UAI59711</v>
          </cell>
          <cell r="B910" t="str">
            <v>18X21/FSD(방화용도어클로우저)</v>
          </cell>
          <cell r="C910" t="str">
            <v>(밑틀없음,철제도아)</v>
          </cell>
          <cell r="L910">
            <v>286289</v>
          </cell>
        </row>
        <row r="911">
          <cell r="A911" t="str">
            <v>MAG50064</v>
          </cell>
          <cell r="B911" t="str">
            <v>철제문틀(방청1회,납품도)</v>
          </cell>
          <cell r="C911" t="str">
            <v>120X45X1.6(EGI)</v>
          </cell>
          <cell r="D911" t="str">
            <v>m</v>
          </cell>
          <cell r="E911">
            <v>5.91</v>
          </cell>
          <cell r="F911">
            <v>6094</v>
          </cell>
          <cell r="G911">
            <v>0</v>
          </cell>
          <cell r="H911">
            <v>0</v>
          </cell>
          <cell r="I911">
            <v>36015.5</v>
          </cell>
          <cell r="J911">
            <v>0</v>
          </cell>
          <cell r="K911">
            <v>0</v>
          </cell>
        </row>
        <row r="912">
          <cell r="A912" t="str">
            <v>MAG50065</v>
          </cell>
          <cell r="B912" t="str">
            <v>철제도아(방청1회,납품도)</v>
          </cell>
          <cell r="C912" t="str">
            <v>T=1.0,STL PL(피벗힌지포함,후레임제외)(EGI)</v>
          </cell>
          <cell r="D912" t="str">
            <v>m2</v>
          </cell>
          <cell r="E912">
            <v>3.6757</v>
          </cell>
          <cell r="F912">
            <v>33433</v>
          </cell>
          <cell r="G912">
            <v>0</v>
          </cell>
          <cell r="H912">
            <v>0</v>
          </cell>
          <cell r="I912">
            <v>122889.60000000001</v>
          </cell>
          <cell r="J912">
            <v>0</v>
          </cell>
          <cell r="K912">
            <v>0</v>
          </cell>
        </row>
        <row r="913">
          <cell r="A913" t="str">
            <v>MAH70005</v>
          </cell>
          <cell r="B913" t="str">
            <v>도아로크(스텐)</v>
          </cell>
          <cell r="C913" t="str">
            <v>침실용</v>
          </cell>
          <cell r="D913" t="str">
            <v>조</v>
          </cell>
          <cell r="E913">
            <v>1</v>
          </cell>
          <cell r="F913">
            <v>4300</v>
          </cell>
          <cell r="G913">
            <v>0</v>
          </cell>
          <cell r="H913">
            <v>0</v>
          </cell>
          <cell r="I913">
            <v>4300</v>
          </cell>
          <cell r="J913">
            <v>0</v>
          </cell>
          <cell r="K913">
            <v>0</v>
          </cell>
        </row>
        <row r="914">
          <cell r="A914" t="str">
            <v>MAH70473</v>
          </cell>
          <cell r="B914" t="str">
            <v>오르내리꽂이쇠</v>
          </cell>
          <cell r="C914" t="str">
            <v>황동압출 100MM</v>
          </cell>
          <cell r="D914" t="str">
            <v>개</v>
          </cell>
          <cell r="E914">
            <v>1</v>
          </cell>
          <cell r="F914">
            <v>850</v>
          </cell>
          <cell r="G914">
            <v>0</v>
          </cell>
          <cell r="H914">
            <v>0</v>
          </cell>
          <cell r="I914">
            <v>850</v>
          </cell>
          <cell r="J914">
            <v>0</v>
          </cell>
          <cell r="K914">
            <v>0</v>
          </cell>
        </row>
        <row r="915">
          <cell r="A915" t="str">
            <v>UAI50002</v>
          </cell>
          <cell r="B915" t="str">
            <v>철제여닫이문설치</v>
          </cell>
          <cell r="C915" t="str">
            <v>(양여닫이)</v>
          </cell>
          <cell r="D915" t="str">
            <v>개소</v>
          </cell>
          <cell r="E915">
            <v>1</v>
          </cell>
          <cell r="F915">
            <v>0</v>
          </cell>
          <cell r="G915">
            <v>31688</v>
          </cell>
          <cell r="H915">
            <v>0</v>
          </cell>
          <cell r="I915">
            <v>0</v>
          </cell>
          <cell r="J915">
            <v>31688</v>
          </cell>
          <cell r="K915">
            <v>0</v>
          </cell>
        </row>
        <row r="916">
          <cell r="A916" t="str">
            <v>UAI70021</v>
          </cell>
          <cell r="B916" t="str">
            <v>도어체크달기</v>
          </cell>
          <cell r="C916" t="str">
            <v>(방화문용, 3호)</v>
          </cell>
          <cell r="D916" t="str">
            <v>개소</v>
          </cell>
          <cell r="E916">
            <v>2</v>
          </cell>
          <cell r="F916">
            <v>38000</v>
          </cell>
          <cell r="G916">
            <v>7062</v>
          </cell>
          <cell r="H916">
            <v>211</v>
          </cell>
          <cell r="I916">
            <v>76000</v>
          </cell>
          <cell r="J916">
            <v>14124</v>
          </cell>
          <cell r="K916">
            <v>422</v>
          </cell>
        </row>
        <row r="917">
          <cell r="B917" t="str">
            <v>소 계</v>
          </cell>
          <cell r="I917">
            <v>240055</v>
          </cell>
          <cell r="J917">
            <v>45812</v>
          </cell>
          <cell r="K917">
            <v>422</v>
          </cell>
          <cell r="L917">
            <v>286289</v>
          </cell>
        </row>
        <row r="919">
          <cell r="A919" t="str">
            <v>UAI59712</v>
          </cell>
          <cell r="B919" t="str">
            <v>26X31/SD</v>
          </cell>
          <cell r="C919" t="str">
            <v>(밑틀없음,철제도아)</v>
          </cell>
          <cell r="L919">
            <v>408840</v>
          </cell>
        </row>
        <row r="920">
          <cell r="A920" t="str">
            <v>MAG50064</v>
          </cell>
          <cell r="B920" t="str">
            <v>철제문틀(방청1회,납품도)</v>
          </cell>
          <cell r="C920" t="str">
            <v>120X45X1.6(EGI)</v>
          </cell>
          <cell r="D920" t="str">
            <v>m</v>
          </cell>
          <cell r="E920">
            <v>8.7100000000000009</v>
          </cell>
          <cell r="F920">
            <v>6094</v>
          </cell>
          <cell r="G920">
            <v>0</v>
          </cell>
          <cell r="H920">
            <v>0</v>
          </cell>
          <cell r="I920">
            <v>53078.7</v>
          </cell>
          <cell r="J920">
            <v>0</v>
          </cell>
          <cell r="K920">
            <v>0</v>
          </cell>
        </row>
        <row r="921">
          <cell r="A921" t="str">
            <v>MAG50065</v>
          </cell>
          <cell r="B921" t="str">
            <v>철제도아(방청1회,납품도)</v>
          </cell>
          <cell r="C921" t="str">
            <v>T=1.0,STL PL(피벗힌지포함,후레임제외)(EGI)</v>
          </cell>
          <cell r="D921" t="str">
            <v>m2</v>
          </cell>
          <cell r="E921">
            <v>7.9077000000000002</v>
          </cell>
          <cell r="F921">
            <v>33433</v>
          </cell>
          <cell r="G921">
            <v>0</v>
          </cell>
          <cell r="H921">
            <v>0</v>
          </cell>
          <cell r="I921">
            <v>264378.09999999998</v>
          </cell>
          <cell r="J921">
            <v>0</v>
          </cell>
          <cell r="K921">
            <v>0</v>
          </cell>
        </row>
        <row r="922">
          <cell r="A922" t="str">
            <v>MAH70005</v>
          </cell>
          <cell r="B922" t="str">
            <v>도아로크(스텐)</v>
          </cell>
          <cell r="C922" t="str">
            <v>침실용</v>
          </cell>
          <cell r="D922" t="str">
            <v>조</v>
          </cell>
          <cell r="E922">
            <v>1</v>
          </cell>
          <cell r="F922">
            <v>4300</v>
          </cell>
          <cell r="G922">
            <v>0</v>
          </cell>
          <cell r="H922">
            <v>0</v>
          </cell>
          <cell r="I922">
            <v>4300</v>
          </cell>
          <cell r="J922">
            <v>0</v>
          </cell>
          <cell r="K922">
            <v>0</v>
          </cell>
        </row>
        <row r="923">
          <cell r="A923" t="str">
            <v>MAH70473</v>
          </cell>
          <cell r="B923" t="str">
            <v>오르내리꽂이쇠</v>
          </cell>
          <cell r="C923" t="str">
            <v>황동압출 100MM</v>
          </cell>
          <cell r="D923" t="str">
            <v>개</v>
          </cell>
          <cell r="E923">
            <v>1</v>
          </cell>
          <cell r="F923">
            <v>850</v>
          </cell>
          <cell r="G923">
            <v>0</v>
          </cell>
          <cell r="H923">
            <v>0</v>
          </cell>
          <cell r="I923">
            <v>850</v>
          </cell>
          <cell r="J923">
            <v>0</v>
          </cell>
          <cell r="K923">
            <v>0</v>
          </cell>
        </row>
        <row r="924">
          <cell r="A924" t="str">
            <v>UAI50002</v>
          </cell>
          <cell r="B924" t="str">
            <v>철제여닫이문설치</v>
          </cell>
          <cell r="C924" t="str">
            <v>(양여닫이)</v>
          </cell>
          <cell r="D924" t="str">
            <v>개소</v>
          </cell>
          <cell r="E924">
            <v>1</v>
          </cell>
          <cell r="F924">
            <v>0</v>
          </cell>
          <cell r="G924">
            <v>31688</v>
          </cell>
          <cell r="H924">
            <v>0</v>
          </cell>
          <cell r="I924">
            <v>0</v>
          </cell>
          <cell r="J924">
            <v>31688</v>
          </cell>
          <cell r="K924">
            <v>0</v>
          </cell>
        </row>
        <row r="925">
          <cell r="A925" t="str">
            <v>UAI70018</v>
          </cell>
          <cell r="B925" t="str">
            <v>도아첵크달기</v>
          </cell>
          <cell r="C925" t="str">
            <v>(3호)</v>
          </cell>
          <cell r="D925" t="str">
            <v>개소</v>
          </cell>
          <cell r="E925">
            <v>2</v>
          </cell>
          <cell r="F925">
            <v>20000</v>
          </cell>
          <cell r="G925">
            <v>7062</v>
          </cell>
          <cell r="H925">
            <v>211</v>
          </cell>
          <cell r="I925">
            <v>40000</v>
          </cell>
          <cell r="J925">
            <v>14124</v>
          </cell>
          <cell r="K925">
            <v>422</v>
          </cell>
        </row>
        <row r="926">
          <cell r="B926" t="str">
            <v>소 계</v>
          </cell>
          <cell r="I926">
            <v>362606</v>
          </cell>
          <cell r="J926">
            <v>45812</v>
          </cell>
          <cell r="K926">
            <v>422</v>
          </cell>
          <cell r="L926">
            <v>408840</v>
          </cell>
        </row>
        <row r="928">
          <cell r="A928" t="str">
            <v>UAI59713</v>
          </cell>
          <cell r="B928" t="str">
            <v>24X31/SD</v>
          </cell>
          <cell r="C928" t="str">
            <v>(밑틀없음,철제도아)</v>
          </cell>
          <cell r="L928">
            <v>387127</v>
          </cell>
        </row>
        <row r="929">
          <cell r="A929" t="str">
            <v>MAG50064</v>
          </cell>
          <cell r="B929" t="str">
            <v>철제문틀(방청1회,납품도)</v>
          </cell>
          <cell r="C929" t="str">
            <v>120X45X1.6(EGI)</v>
          </cell>
          <cell r="D929" t="str">
            <v>m</v>
          </cell>
          <cell r="E929">
            <v>8.51</v>
          </cell>
          <cell r="F929">
            <v>6094</v>
          </cell>
          <cell r="G929">
            <v>0</v>
          </cell>
          <cell r="H929">
            <v>0</v>
          </cell>
          <cell r="I929">
            <v>51859.9</v>
          </cell>
          <cell r="J929">
            <v>0</v>
          </cell>
          <cell r="K929">
            <v>0</v>
          </cell>
        </row>
        <row r="930">
          <cell r="A930" t="str">
            <v>MAG50065</v>
          </cell>
          <cell r="B930" t="str">
            <v>철제도아(방청1회,납품도)</v>
          </cell>
          <cell r="C930" t="str">
            <v>T=1.0,STL PL(피벗힌지포함,후레임제외)(EGI)</v>
          </cell>
          <cell r="D930" t="str">
            <v>m2</v>
          </cell>
          <cell r="E930">
            <v>7.2946999999999997</v>
          </cell>
          <cell r="F930">
            <v>33433</v>
          </cell>
          <cell r="G930">
            <v>0</v>
          </cell>
          <cell r="H930">
            <v>0</v>
          </cell>
          <cell r="I930">
            <v>243883.7</v>
          </cell>
          <cell r="J930">
            <v>0</v>
          </cell>
          <cell r="K930">
            <v>0</v>
          </cell>
        </row>
        <row r="931">
          <cell r="A931" t="str">
            <v>MAH70005</v>
          </cell>
          <cell r="B931" t="str">
            <v>도아로크(스텐)</v>
          </cell>
          <cell r="C931" t="str">
            <v>침실용</v>
          </cell>
          <cell r="D931" t="str">
            <v>조</v>
          </cell>
          <cell r="E931">
            <v>1</v>
          </cell>
          <cell r="F931">
            <v>4300</v>
          </cell>
          <cell r="G931">
            <v>0</v>
          </cell>
          <cell r="H931">
            <v>0</v>
          </cell>
          <cell r="I931">
            <v>4300</v>
          </cell>
          <cell r="J931">
            <v>0</v>
          </cell>
          <cell r="K931">
            <v>0</v>
          </cell>
        </row>
        <row r="932">
          <cell r="A932" t="str">
            <v>MAH70473</v>
          </cell>
          <cell r="B932" t="str">
            <v>오르내리꽂이쇠</v>
          </cell>
          <cell r="C932" t="str">
            <v>황동압출 100MM</v>
          </cell>
          <cell r="D932" t="str">
            <v>개</v>
          </cell>
          <cell r="E932">
            <v>1</v>
          </cell>
          <cell r="F932">
            <v>850</v>
          </cell>
          <cell r="G932">
            <v>0</v>
          </cell>
          <cell r="H932">
            <v>0</v>
          </cell>
          <cell r="I932">
            <v>850</v>
          </cell>
          <cell r="J932">
            <v>0</v>
          </cell>
          <cell r="K932">
            <v>0</v>
          </cell>
        </row>
        <row r="933">
          <cell r="A933" t="str">
            <v>UAI50002</v>
          </cell>
          <cell r="B933" t="str">
            <v>철제여닫이문설치</v>
          </cell>
          <cell r="C933" t="str">
            <v>(양여닫이)</v>
          </cell>
          <cell r="D933" t="str">
            <v>개소</v>
          </cell>
          <cell r="E933">
            <v>1</v>
          </cell>
          <cell r="F933">
            <v>0</v>
          </cell>
          <cell r="G933">
            <v>31688</v>
          </cell>
          <cell r="H933">
            <v>0</v>
          </cell>
          <cell r="I933">
            <v>0</v>
          </cell>
          <cell r="J933">
            <v>31688</v>
          </cell>
          <cell r="K933">
            <v>0</v>
          </cell>
        </row>
        <row r="934">
          <cell r="A934" t="str">
            <v>UAI70018</v>
          </cell>
          <cell r="B934" t="str">
            <v>도아첵크달기</v>
          </cell>
          <cell r="C934" t="str">
            <v>(3호)</v>
          </cell>
          <cell r="D934" t="str">
            <v>개소</v>
          </cell>
          <cell r="E934">
            <v>2</v>
          </cell>
          <cell r="F934">
            <v>20000</v>
          </cell>
          <cell r="G934">
            <v>7062</v>
          </cell>
          <cell r="H934">
            <v>211</v>
          </cell>
          <cell r="I934">
            <v>40000</v>
          </cell>
          <cell r="J934">
            <v>14124</v>
          </cell>
          <cell r="K934">
            <v>422</v>
          </cell>
        </row>
        <row r="935">
          <cell r="B935" t="str">
            <v>소 계</v>
          </cell>
          <cell r="I935">
            <v>340893</v>
          </cell>
          <cell r="J935">
            <v>45812</v>
          </cell>
          <cell r="K935">
            <v>422</v>
          </cell>
          <cell r="L935">
            <v>387127</v>
          </cell>
        </row>
        <row r="937">
          <cell r="A937" t="str">
            <v>UAI59714</v>
          </cell>
          <cell r="B937" t="str">
            <v>18X31/SD</v>
          </cell>
          <cell r="C937" t="str">
            <v>(밑틀없음,철제도아)</v>
          </cell>
          <cell r="L937">
            <v>321987</v>
          </cell>
        </row>
        <row r="938">
          <cell r="A938" t="str">
            <v>MAG50064</v>
          </cell>
          <cell r="B938" t="str">
            <v>철제문틀(방청1회,납품도)</v>
          </cell>
          <cell r="C938" t="str">
            <v>120X45X1.6(EGI)</v>
          </cell>
          <cell r="D938" t="str">
            <v>m</v>
          </cell>
          <cell r="E938">
            <v>7.91</v>
          </cell>
          <cell r="F938">
            <v>6094</v>
          </cell>
          <cell r="G938">
            <v>0</v>
          </cell>
          <cell r="H938">
            <v>0</v>
          </cell>
          <cell r="I938">
            <v>48203.5</v>
          </cell>
          <cell r="J938">
            <v>0</v>
          </cell>
          <cell r="K938">
            <v>0</v>
          </cell>
        </row>
        <row r="939">
          <cell r="A939" t="str">
            <v>MAG50065</v>
          </cell>
          <cell r="B939" t="str">
            <v>철제도아(방청1회,납품도)</v>
          </cell>
          <cell r="C939" t="str">
            <v>T=1.0,STL PL(피벗힌지포함,후레임제외)(EGI)</v>
          </cell>
          <cell r="D939" t="str">
            <v>m2</v>
          </cell>
          <cell r="E939">
            <v>5.4557000000000002</v>
          </cell>
          <cell r="F939">
            <v>33433</v>
          </cell>
          <cell r="G939">
            <v>0</v>
          </cell>
          <cell r="H939">
            <v>0</v>
          </cell>
          <cell r="I939">
            <v>182400.4</v>
          </cell>
          <cell r="J939">
            <v>0</v>
          </cell>
          <cell r="K939">
            <v>0</v>
          </cell>
        </row>
        <row r="940">
          <cell r="A940" t="str">
            <v>MAH70005</v>
          </cell>
          <cell r="B940" t="str">
            <v>도아로크(스텐)</v>
          </cell>
          <cell r="C940" t="str">
            <v>침실용</v>
          </cell>
          <cell r="D940" t="str">
            <v>조</v>
          </cell>
          <cell r="E940">
            <v>1</v>
          </cell>
          <cell r="F940">
            <v>4300</v>
          </cell>
          <cell r="G940">
            <v>0</v>
          </cell>
          <cell r="H940">
            <v>0</v>
          </cell>
          <cell r="I940">
            <v>4300</v>
          </cell>
          <cell r="J940">
            <v>0</v>
          </cell>
          <cell r="K940">
            <v>0</v>
          </cell>
        </row>
        <row r="941">
          <cell r="A941" t="str">
            <v>MAH70473</v>
          </cell>
          <cell r="B941" t="str">
            <v>오르내리꽂이쇠</v>
          </cell>
          <cell r="C941" t="str">
            <v>황동압출 100MM</v>
          </cell>
          <cell r="D941" t="str">
            <v>개</v>
          </cell>
          <cell r="E941">
            <v>1</v>
          </cell>
          <cell r="F941">
            <v>850</v>
          </cell>
          <cell r="G941">
            <v>0</v>
          </cell>
          <cell r="H941">
            <v>0</v>
          </cell>
          <cell r="I941">
            <v>850</v>
          </cell>
          <cell r="J941">
            <v>0</v>
          </cell>
          <cell r="K941">
            <v>0</v>
          </cell>
        </row>
        <row r="942">
          <cell r="A942" t="str">
            <v>UAI50002</v>
          </cell>
          <cell r="B942" t="str">
            <v>철제여닫이문설치</v>
          </cell>
          <cell r="C942" t="str">
            <v>(양여닫이)</v>
          </cell>
          <cell r="D942" t="str">
            <v>개소</v>
          </cell>
          <cell r="E942">
            <v>1</v>
          </cell>
          <cell r="F942">
            <v>0</v>
          </cell>
          <cell r="G942">
            <v>31688</v>
          </cell>
          <cell r="H942">
            <v>0</v>
          </cell>
          <cell r="I942">
            <v>0</v>
          </cell>
          <cell r="J942">
            <v>31688</v>
          </cell>
          <cell r="K942">
            <v>0</v>
          </cell>
        </row>
        <row r="943">
          <cell r="A943" t="str">
            <v>UAI70018</v>
          </cell>
          <cell r="B943" t="str">
            <v>도아첵크달기</v>
          </cell>
          <cell r="C943" t="str">
            <v>(3호)</v>
          </cell>
          <cell r="D943" t="str">
            <v>개소</v>
          </cell>
          <cell r="E943">
            <v>2</v>
          </cell>
          <cell r="F943">
            <v>20000</v>
          </cell>
          <cell r="G943">
            <v>7062</v>
          </cell>
          <cell r="H943">
            <v>211</v>
          </cell>
          <cell r="I943">
            <v>40000</v>
          </cell>
          <cell r="J943">
            <v>14124</v>
          </cell>
          <cell r="K943">
            <v>422</v>
          </cell>
        </row>
        <row r="944">
          <cell r="B944" t="str">
            <v>소 계</v>
          </cell>
          <cell r="I944">
            <v>275753</v>
          </cell>
          <cell r="J944">
            <v>45812</v>
          </cell>
          <cell r="K944">
            <v>422</v>
          </cell>
          <cell r="L944">
            <v>321987</v>
          </cell>
        </row>
        <row r="946">
          <cell r="A946" t="str">
            <v>UAI59715</v>
          </cell>
          <cell r="B946" t="str">
            <v>18X31/SD(방화용도어클로우저)</v>
          </cell>
          <cell r="C946" t="str">
            <v>(밑틀없음,철제도아)</v>
          </cell>
          <cell r="L946">
            <v>357987</v>
          </cell>
        </row>
        <row r="947">
          <cell r="A947" t="str">
            <v>MAG50064</v>
          </cell>
          <cell r="B947" t="str">
            <v>철제문틀(방청1회,납품도)</v>
          </cell>
          <cell r="C947" t="str">
            <v>120X45X1.6(EGI)</v>
          </cell>
          <cell r="D947" t="str">
            <v>m</v>
          </cell>
          <cell r="E947">
            <v>7.91</v>
          </cell>
          <cell r="F947">
            <v>6094</v>
          </cell>
          <cell r="G947">
            <v>0</v>
          </cell>
          <cell r="H947">
            <v>0</v>
          </cell>
          <cell r="I947">
            <v>48203.5</v>
          </cell>
          <cell r="J947">
            <v>0</v>
          </cell>
          <cell r="K947">
            <v>0</v>
          </cell>
        </row>
        <row r="948">
          <cell r="A948" t="str">
            <v>MAG50065</v>
          </cell>
          <cell r="B948" t="str">
            <v>철제도아(방청1회,납품도)</v>
          </cell>
          <cell r="C948" t="str">
            <v>T=1.0,STL PL(피벗힌지포함,후레임제외)(EGI)</v>
          </cell>
          <cell r="D948" t="str">
            <v>m2</v>
          </cell>
          <cell r="E948">
            <v>5.4557000000000002</v>
          </cell>
          <cell r="F948">
            <v>33433</v>
          </cell>
          <cell r="G948">
            <v>0</v>
          </cell>
          <cell r="H948">
            <v>0</v>
          </cell>
          <cell r="I948">
            <v>182400.4</v>
          </cell>
          <cell r="J948">
            <v>0</v>
          </cell>
          <cell r="K948">
            <v>0</v>
          </cell>
        </row>
        <row r="949">
          <cell r="A949" t="str">
            <v>MAH70005</v>
          </cell>
          <cell r="B949" t="str">
            <v>도아로크(스텐)</v>
          </cell>
          <cell r="C949" t="str">
            <v>침실용</v>
          </cell>
          <cell r="D949" t="str">
            <v>조</v>
          </cell>
          <cell r="E949">
            <v>1</v>
          </cell>
          <cell r="F949">
            <v>4300</v>
          </cell>
          <cell r="G949">
            <v>0</v>
          </cell>
          <cell r="H949">
            <v>0</v>
          </cell>
          <cell r="I949">
            <v>4300</v>
          </cell>
          <cell r="J949">
            <v>0</v>
          </cell>
          <cell r="K949">
            <v>0</v>
          </cell>
        </row>
        <row r="950">
          <cell r="A950" t="str">
            <v>MAH70473</v>
          </cell>
          <cell r="B950" t="str">
            <v>오르내리꽂이쇠</v>
          </cell>
          <cell r="C950" t="str">
            <v>황동압출 100MM</v>
          </cell>
          <cell r="D950" t="str">
            <v>개</v>
          </cell>
          <cell r="E950">
            <v>1</v>
          </cell>
          <cell r="F950">
            <v>850</v>
          </cell>
          <cell r="G950">
            <v>0</v>
          </cell>
          <cell r="H950">
            <v>0</v>
          </cell>
          <cell r="I950">
            <v>850</v>
          </cell>
          <cell r="J950">
            <v>0</v>
          </cell>
          <cell r="K950">
            <v>0</v>
          </cell>
        </row>
        <row r="951">
          <cell r="A951" t="str">
            <v>UAI50002</v>
          </cell>
          <cell r="B951" t="str">
            <v>철제여닫이문설치</v>
          </cell>
          <cell r="C951" t="str">
            <v>(양여닫이)</v>
          </cell>
          <cell r="D951" t="str">
            <v>개소</v>
          </cell>
          <cell r="E951">
            <v>1</v>
          </cell>
          <cell r="F951">
            <v>0</v>
          </cell>
          <cell r="G951">
            <v>31688</v>
          </cell>
          <cell r="H951">
            <v>0</v>
          </cell>
          <cell r="I951">
            <v>0</v>
          </cell>
          <cell r="J951">
            <v>31688</v>
          </cell>
          <cell r="K951">
            <v>0</v>
          </cell>
        </row>
        <row r="952">
          <cell r="A952" t="str">
            <v>UAI70021</v>
          </cell>
          <cell r="B952" t="str">
            <v>도어체크달기</v>
          </cell>
          <cell r="C952" t="str">
            <v>(방화문용, 3호)</v>
          </cell>
          <cell r="D952" t="str">
            <v>개소</v>
          </cell>
          <cell r="E952">
            <v>2</v>
          </cell>
          <cell r="F952">
            <v>38000</v>
          </cell>
          <cell r="G952">
            <v>7062</v>
          </cell>
          <cell r="H952">
            <v>211</v>
          </cell>
          <cell r="I952">
            <v>76000</v>
          </cell>
          <cell r="J952">
            <v>14124</v>
          </cell>
          <cell r="K952">
            <v>422</v>
          </cell>
        </row>
        <row r="953">
          <cell r="B953" t="str">
            <v>소 계</v>
          </cell>
          <cell r="I953">
            <v>311753</v>
          </cell>
          <cell r="J953">
            <v>45812</v>
          </cell>
          <cell r="K953">
            <v>422</v>
          </cell>
          <cell r="L953">
            <v>357987</v>
          </cell>
        </row>
        <row r="955">
          <cell r="A955" t="str">
            <v>UAI59716</v>
          </cell>
          <cell r="B955" t="str">
            <v>17X21/SD</v>
          </cell>
          <cell r="C955" t="str">
            <v>(밑틀없음,철제도아)</v>
          </cell>
          <cell r="L955">
            <v>242022</v>
          </cell>
        </row>
        <row r="956">
          <cell r="A956" t="str">
            <v>MAG50064</v>
          </cell>
          <cell r="B956" t="str">
            <v>철제문틀(방청1회,납품도)</v>
          </cell>
          <cell r="C956" t="str">
            <v>120X45X1.6(EGI)</v>
          </cell>
          <cell r="D956" t="str">
            <v>m</v>
          </cell>
          <cell r="E956">
            <v>5.8</v>
          </cell>
          <cell r="F956">
            <v>6094</v>
          </cell>
          <cell r="G956">
            <v>0</v>
          </cell>
          <cell r="H956">
            <v>0</v>
          </cell>
          <cell r="I956">
            <v>35345.199999999997</v>
          </cell>
          <cell r="J956">
            <v>0</v>
          </cell>
          <cell r="K956">
            <v>0</v>
          </cell>
        </row>
        <row r="957">
          <cell r="A957" t="str">
            <v>MAG50065</v>
          </cell>
          <cell r="B957" t="str">
            <v>철제도아(방청1회,납품도)</v>
          </cell>
          <cell r="C957" t="str">
            <v>T=1.0,STL PL(피벗힌지포함,후레임제외)(EGI)</v>
          </cell>
          <cell r="D957" t="str">
            <v>m2</v>
          </cell>
          <cell r="E957">
            <v>3.4485000000000001</v>
          </cell>
          <cell r="F957">
            <v>33433</v>
          </cell>
          <cell r="G957">
            <v>0</v>
          </cell>
          <cell r="H957">
            <v>0</v>
          </cell>
          <cell r="I957">
            <v>115293.7</v>
          </cell>
          <cell r="J957">
            <v>0</v>
          </cell>
          <cell r="K957">
            <v>0</v>
          </cell>
        </row>
        <row r="958">
          <cell r="A958" t="str">
            <v>MAH70005</v>
          </cell>
          <cell r="B958" t="str">
            <v>도아로크(스텐)</v>
          </cell>
          <cell r="C958" t="str">
            <v>침실용</v>
          </cell>
          <cell r="D958" t="str">
            <v>조</v>
          </cell>
          <cell r="E958">
            <v>1</v>
          </cell>
          <cell r="F958">
            <v>4300</v>
          </cell>
          <cell r="G958">
            <v>0</v>
          </cell>
          <cell r="H958">
            <v>0</v>
          </cell>
          <cell r="I958">
            <v>4300</v>
          </cell>
          <cell r="J958">
            <v>0</v>
          </cell>
          <cell r="K958">
            <v>0</v>
          </cell>
        </row>
        <row r="959">
          <cell r="A959" t="str">
            <v>MAH70473</v>
          </cell>
          <cell r="B959" t="str">
            <v>오르내리꽂이쇠</v>
          </cell>
          <cell r="C959" t="str">
            <v>황동압출 100MM</v>
          </cell>
          <cell r="D959" t="str">
            <v>개</v>
          </cell>
          <cell r="E959">
            <v>1</v>
          </cell>
          <cell r="F959">
            <v>850</v>
          </cell>
          <cell r="G959">
            <v>0</v>
          </cell>
          <cell r="H959">
            <v>0</v>
          </cell>
          <cell r="I959">
            <v>850</v>
          </cell>
          <cell r="J959">
            <v>0</v>
          </cell>
          <cell r="K959">
            <v>0</v>
          </cell>
        </row>
        <row r="960">
          <cell r="A960" t="str">
            <v>UAI50002</v>
          </cell>
          <cell r="B960" t="str">
            <v>철제여닫이문설치</v>
          </cell>
          <cell r="C960" t="str">
            <v>(양여닫이)</v>
          </cell>
          <cell r="D960" t="str">
            <v>개소</v>
          </cell>
          <cell r="E960">
            <v>1</v>
          </cell>
          <cell r="F960">
            <v>0</v>
          </cell>
          <cell r="G960">
            <v>31688</v>
          </cell>
          <cell r="H960">
            <v>0</v>
          </cell>
          <cell r="I960">
            <v>0</v>
          </cell>
          <cell r="J960">
            <v>31688</v>
          </cell>
          <cell r="K960">
            <v>0</v>
          </cell>
        </row>
        <row r="961">
          <cell r="A961" t="str">
            <v>UAI70018</v>
          </cell>
          <cell r="B961" t="str">
            <v>도아첵크달기</v>
          </cell>
          <cell r="C961" t="str">
            <v>(3호)</v>
          </cell>
          <cell r="D961" t="str">
            <v>개소</v>
          </cell>
          <cell r="E961">
            <v>2</v>
          </cell>
          <cell r="F961">
            <v>20000</v>
          </cell>
          <cell r="G961">
            <v>7062</v>
          </cell>
          <cell r="H961">
            <v>211</v>
          </cell>
          <cell r="I961">
            <v>40000</v>
          </cell>
          <cell r="J961">
            <v>14124</v>
          </cell>
          <cell r="K961">
            <v>422</v>
          </cell>
        </row>
        <row r="962">
          <cell r="B962" t="str">
            <v>소 계</v>
          </cell>
          <cell r="I962">
            <v>195788</v>
          </cell>
          <cell r="J962">
            <v>45812</v>
          </cell>
          <cell r="K962">
            <v>422</v>
          </cell>
          <cell r="L962">
            <v>242022</v>
          </cell>
        </row>
        <row r="964">
          <cell r="A964" t="str">
            <v>UAI59717</v>
          </cell>
          <cell r="B964" t="str">
            <v>9X25/FSD(방화용도어클로우저)</v>
          </cell>
          <cell r="C964" t="str">
            <v>(밑틀없음,철제도아)</v>
          </cell>
          <cell r="L964">
            <v>178644</v>
          </cell>
        </row>
        <row r="965">
          <cell r="A965" t="str">
            <v>MAG50064</v>
          </cell>
          <cell r="B965" t="str">
            <v>철제문틀(방청1회,납품도)</v>
          </cell>
          <cell r="C965" t="str">
            <v>120X45X1.6(EGI)</v>
          </cell>
          <cell r="D965" t="str">
            <v>m</v>
          </cell>
          <cell r="E965">
            <v>5.77</v>
          </cell>
          <cell r="F965">
            <v>6094</v>
          </cell>
          <cell r="G965">
            <v>0</v>
          </cell>
          <cell r="H965">
            <v>0</v>
          </cell>
          <cell r="I965">
            <v>35162.300000000003</v>
          </cell>
          <cell r="J965">
            <v>0</v>
          </cell>
          <cell r="K965">
            <v>0</v>
          </cell>
        </row>
        <row r="966">
          <cell r="A966" t="str">
            <v>MAG50065</v>
          </cell>
          <cell r="B966" t="str">
            <v>철제도아(방청1회,납품도)</v>
          </cell>
          <cell r="C966" t="str">
            <v>T=1.0,STL PL(피벗힌지포함,후레임제외)(EGI)</v>
          </cell>
          <cell r="D966" t="str">
            <v>m2</v>
          </cell>
          <cell r="E966">
            <v>2.1516000000000002</v>
          </cell>
          <cell r="F966">
            <v>33433</v>
          </cell>
          <cell r="G966">
            <v>0</v>
          </cell>
          <cell r="H966">
            <v>0</v>
          </cell>
          <cell r="I966">
            <v>71934.399999999994</v>
          </cell>
          <cell r="J966">
            <v>0</v>
          </cell>
          <cell r="K966">
            <v>0</v>
          </cell>
        </row>
        <row r="967">
          <cell r="A967" t="str">
            <v>MAH70005</v>
          </cell>
          <cell r="B967" t="str">
            <v>도아로크(스텐)</v>
          </cell>
          <cell r="C967" t="str">
            <v>침실용</v>
          </cell>
          <cell r="D967" t="str">
            <v>조</v>
          </cell>
          <cell r="E967">
            <v>1</v>
          </cell>
          <cell r="F967">
            <v>4300</v>
          </cell>
          <cell r="G967">
            <v>0</v>
          </cell>
          <cell r="H967">
            <v>0</v>
          </cell>
          <cell r="I967">
            <v>4300</v>
          </cell>
          <cell r="J967">
            <v>0</v>
          </cell>
          <cell r="K967">
            <v>0</v>
          </cell>
        </row>
        <row r="968">
          <cell r="A968" t="str">
            <v>MAH70473</v>
          </cell>
          <cell r="B968" t="str">
            <v>오르내리꽂이쇠</v>
          </cell>
          <cell r="C968" t="str">
            <v>황동압출 100MM</v>
          </cell>
          <cell r="D968" t="str">
            <v>개</v>
          </cell>
          <cell r="E968">
            <v>1</v>
          </cell>
          <cell r="F968">
            <v>850</v>
          </cell>
          <cell r="G968">
            <v>0</v>
          </cell>
          <cell r="H968">
            <v>0</v>
          </cell>
          <cell r="I968">
            <v>850</v>
          </cell>
          <cell r="J968">
            <v>0</v>
          </cell>
          <cell r="K968">
            <v>0</v>
          </cell>
        </row>
        <row r="969">
          <cell r="A969" t="str">
            <v>UAI50001</v>
          </cell>
          <cell r="B969" t="str">
            <v>철제여닫이문설치</v>
          </cell>
          <cell r="C969" t="str">
            <v>(외여닫이)</v>
          </cell>
          <cell r="D969" t="str">
            <v>개소</v>
          </cell>
          <cell r="E969">
            <v>1</v>
          </cell>
          <cell r="F969">
            <v>0</v>
          </cell>
          <cell r="G969">
            <v>21125</v>
          </cell>
          <cell r="H969">
            <v>0</v>
          </cell>
          <cell r="I969">
            <v>0</v>
          </cell>
          <cell r="J969">
            <v>21125</v>
          </cell>
          <cell r="K969">
            <v>0</v>
          </cell>
        </row>
        <row r="970">
          <cell r="A970" t="str">
            <v>UAI70021</v>
          </cell>
          <cell r="B970" t="str">
            <v>도어체크달기</v>
          </cell>
          <cell r="C970" t="str">
            <v>(방화문용, 3호)</v>
          </cell>
          <cell r="D970" t="str">
            <v>개소</v>
          </cell>
          <cell r="E970">
            <v>1</v>
          </cell>
          <cell r="F970">
            <v>38000</v>
          </cell>
          <cell r="G970">
            <v>7062</v>
          </cell>
          <cell r="H970">
            <v>211</v>
          </cell>
          <cell r="I970">
            <v>38000</v>
          </cell>
          <cell r="J970">
            <v>7062</v>
          </cell>
          <cell r="K970">
            <v>211</v>
          </cell>
        </row>
        <row r="971">
          <cell r="B971" t="str">
            <v>소 계</v>
          </cell>
          <cell r="I971">
            <v>150246</v>
          </cell>
          <cell r="J971">
            <v>28187</v>
          </cell>
          <cell r="K971">
            <v>211</v>
          </cell>
          <cell r="L971">
            <v>178644</v>
          </cell>
        </row>
        <row r="973">
          <cell r="A973" t="str">
            <v>UAI59718</v>
          </cell>
          <cell r="B973" t="str">
            <v>9X21/FSD(방화용도어클로우저)</v>
          </cell>
          <cell r="C973" t="str">
            <v>(밑틀없음,철제도아)</v>
          </cell>
          <cell r="L973">
            <v>162001</v>
          </cell>
        </row>
        <row r="974">
          <cell r="A974" t="str">
            <v>MAG50064</v>
          </cell>
          <cell r="B974" t="str">
            <v>철제문틀(방청1회,납품도)</v>
          </cell>
          <cell r="C974" t="str">
            <v>120X45X1.6(EGI)</v>
          </cell>
          <cell r="D974" t="str">
            <v>m</v>
          </cell>
          <cell r="E974">
            <v>4.97</v>
          </cell>
          <cell r="F974">
            <v>6094</v>
          </cell>
          <cell r="G974">
            <v>0</v>
          </cell>
          <cell r="H974">
            <v>0</v>
          </cell>
          <cell r="I974">
            <v>30287.1</v>
          </cell>
          <cell r="J974">
            <v>0</v>
          </cell>
          <cell r="K974">
            <v>0</v>
          </cell>
        </row>
        <row r="975">
          <cell r="A975" t="str">
            <v>MAG50065</v>
          </cell>
          <cell r="B975" t="str">
            <v>철제도아(방청1회,납품도)</v>
          </cell>
          <cell r="C975" t="str">
            <v>T=1.0,STL PL(피벗힌지포함,후레임제외)(EGI)</v>
          </cell>
          <cell r="D975" t="str">
            <v>m2</v>
          </cell>
          <cell r="E975">
            <v>1.7996000000000001</v>
          </cell>
          <cell r="F975">
            <v>33433</v>
          </cell>
          <cell r="G975">
            <v>0</v>
          </cell>
          <cell r="H975">
            <v>0</v>
          </cell>
          <cell r="I975">
            <v>60166</v>
          </cell>
          <cell r="J975">
            <v>0</v>
          </cell>
          <cell r="K975">
            <v>0</v>
          </cell>
        </row>
        <row r="976">
          <cell r="A976" t="str">
            <v>MAH70005</v>
          </cell>
          <cell r="B976" t="str">
            <v>도아로크(스텐)</v>
          </cell>
          <cell r="C976" t="str">
            <v>침실용</v>
          </cell>
          <cell r="D976" t="str">
            <v>조</v>
          </cell>
          <cell r="E976">
            <v>1</v>
          </cell>
          <cell r="F976">
            <v>4300</v>
          </cell>
          <cell r="G976">
            <v>0</v>
          </cell>
          <cell r="H976">
            <v>0</v>
          </cell>
          <cell r="I976">
            <v>4300</v>
          </cell>
          <cell r="J976">
            <v>0</v>
          </cell>
          <cell r="K976">
            <v>0</v>
          </cell>
        </row>
        <row r="977">
          <cell r="A977" t="str">
            <v>MAH70473</v>
          </cell>
          <cell r="B977" t="str">
            <v>오르내리꽂이쇠</v>
          </cell>
          <cell r="C977" t="str">
            <v>황동압출 100MM</v>
          </cell>
          <cell r="D977" t="str">
            <v>개</v>
          </cell>
          <cell r="E977">
            <v>1</v>
          </cell>
          <cell r="F977">
            <v>850</v>
          </cell>
          <cell r="G977">
            <v>0</v>
          </cell>
          <cell r="H977">
            <v>0</v>
          </cell>
          <cell r="I977">
            <v>850</v>
          </cell>
          <cell r="J977">
            <v>0</v>
          </cell>
          <cell r="K977">
            <v>0</v>
          </cell>
        </row>
        <row r="978">
          <cell r="A978" t="str">
            <v>UAI50001</v>
          </cell>
          <cell r="B978" t="str">
            <v>철제여닫이문설치</v>
          </cell>
          <cell r="C978" t="str">
            <v>(외여닫이)</v>
          </cell>
          <cell r="D978" t="str">
            <v>개소</v>
          </cell>
          <cell r="E978">
            <v>1</v>
          </cell>
          <cell r="F978">
            <v>0</v>
          </cell>
          <cell r="G978">
            <v>21125</v>
          </cell>
          <cell r="H978">
            <v>0</v>
          </cell>
          <cell r="I978">
            <v>0</v>
          </cell>
          <cell r="J978">
            <v>21125</v>
          </cell>
          <cell r="K978">
            <v>0</v>
          </cell>
        </row>
        <row r="979">
          <cell r="A979" t="str">
            <v>UAI70021</v>
          </cell>
          <cell r="B979" t="str">
            <v>도어체크달기</v>
          </cell>
          <cell r="C979" t="str">
            <v>(방화문용, 3호)</v>
          </cell>
          <cell r="D979" t="str">
            <v>개소</v>
          </cell>
          <cell r="E979">
            <v>1</v>
          </cell>
          <cell r="F979">
            <v>38000</v>
          </cell>
          <cell r="G979">
            <v>7062</v>
          </cell>
          <cell r="H979">
            <v>211</v>
          </cell>
          <cell r="I979">
            <v>38000</v>
          </cell>
          <cell r="J979">
            <v>7062</v>
          </cell>
          <cell r="K979">
            <v>211</v>
          </cell>
        </row>
        <row r="980">
          <cell r="B980" t="str">
            <v>소 계</v>
          </cell>
          <cell r="I980">
            <v>133603</v>
          </cell>
          <cell r="J980">
            <v>28187</v>
          </cell>
          <cell r="K980">
            <v>211</v>
          </cell>
          <cell r="L980">
            <v>162001</v>
          </cell>
        </row>
        <row r="982">
          <cell r="A982" t="str">
            <v>UAI59719</v>
          </cell>
          <cell r="B982" t="str">
            <v>6X12/SD</v>
          </cell>
          <cell r="C982" t="str">
            <v>(철제도아)</v>
          </cell>
          <cell r="L982">
            <v>67433</v>
          </cell>
        </row>
        <row r="983">
          <cell r="A983" t="str">
            <v>MAG50062</v>
          </cell>
          <cell r="B983" t="str">
            <v>철제문틀(방청1회,납품도)</v>
          </cell>
          <cell r="C983" t="str">
            <v>80X45X1.0(EGI)</v>
          </cell>
          <cell r="D983" t="str">
            <v>m</v>
          </cell>
          <cell r="E983">
            <v>3.49</v>
          </cell>
          <cell r="F983">
            <v>5564</v>
          </cell>
          <cell r="G983">
            <v>0</v>
          </cell>
          <cell r="H983">
            <v>0</v>
          </cell>
          <cell r="I983">
            <v>19418.3</v>
          </cell>
          <cell r="J983">
            <v>0</v>
          </cell>
          <cell r="K983">
            <v>0</v>
          </cell>
        </row>
        <row r="984">
          <cell r="A984" t="str">
            <v>MAG50065</v>
          </cell>
          <cell r="B984" t="str">
            <v>철제도아(방청1회,납품도)</v>
          </cell>
          <cell r="C984" t="str">
            <v>T=1.0,STL PL(피벗힌지포함,후레임제외)(EGI)</v>
          </cell>
          <cell r="D984" t="str">
            <v>m2</v>
          </cell>
          <cell r="E984">
            <v>0.67569999999999997</v>
          </cell>
          <cell r="F984">
            <v>33433</v>
          </cell>
          <cell r="G984">
            <v>0</v>
          </cell>
          <cell r="H984">
            <v>0</v>
          </cell>
          <cell r="I984">
            <v>22590.6</v>
          </cell>
          <cell r="J984">
            <v>0</v>
          </cell>
          <cell r="K984">
            <v>0</v>
          </cell>
        </row>
        <row r="985">
          <cell r="A985" t="str">
            <v>MAH70005</v>
          </cell>
          <cell r="B985" t="str">
            <v>도아로크(스텐)</v>
          </cell>
          <cell r="C985" t="str">
            <v>침실용</v>
          </cell>
          <cell r="D985" t="str">
            <v>조</v>
          </cell>
          <cell r="E985">
            <v>1</v>
          </cell>
          <cell r="F985">
            <v>4300</v>
          </cell>
          <cell r="G985">
            <v>0</v>
          </cell>
          <cell r="H985">
            <v>0</v>
          </cell>
          <cell r="I985">
            <v>4300</v>
          </cell>
          <cell r="J985">
            <v>0</v>
          </cell>
          <cell r="K985">
            <v>0</v>
          </cell>
        </row>
        <row r="986">
          <cell r="A986" t="str">
            <v>UAI50001</v>
          </cell>
          <cell r="B986" t="str">
            <v>철제여닫이문설치</v>
          </cell>
          <cell r="C986" t="str">
            <v>(외여닫이)</v>
          </cell>
          <cell r="D986" t="str">
            <v>개소</v>
          </cell>
          <cell r="E986">
            <v>1</v>
          </cell>
          <cell r="F986">
            <v>0</v>
          </cell>
          <cell r="G986">
            <v>21125</v>
          </cell>
          <cell r="H986">
            <v>0</v>
          </cell>
          <cell r="I986">
            <v>0</v>
          </cell>
          <cell r="J986">
            <v>21125</v>
          </cell>
          <cell r="K986">
            <v>0</v>
          </cell>
        </row>
        <row r="987">
          <cell r="B987" t="str">
            <v>소 계</v>
          </cell>
          <cell r="I987">
            <v>46308</v>
          </cell>
          <cell r="J987">
            <v>21125</v>
          </cell>
          <cell r="K987">
            <v>0</v>
          </cell>
          <cell r="L987">
            <v>67433</v>
          </cell>
        </row>
        <row r="989">
          <cell r="A989" t="str">
            <v>UAI59720</v>
          </cell>
          <cell r="B989" t="str">
            <v>18X26/SD</v>
          </cell>
          <cell r="C989" t="str">
            <v>(밑틀없음,철제도아)</v>
          </cell>
          <cell r="L989">
            <v>286138</v>
          </cell>
        </row>
        <row r="990">
          <cell r="A990" t="str">
            <v>MAG50064</v>
          </cell>
          <cell r="B990" t="str">
            <v>철제문틀(방청1회,납품도)</v>
          </cell>
          <cell r="C990" t="str">
            <v>120X45X1.6(EGI)</v>
          </cell>
          <cell r="D990" t="str">
            <v>m</v>
          </cell>
          <cell r="E990">
            <v>6.91</v>
          </cell>
          <cell r="F990">
            <v>6094</v>
          </cell>
          <cell r="G990">
            <v>0</v>
          </cell>
          <cell r="H990">
            <v>0</v>
          </cell>
          <cell r="I990">
            <v>42109.5</v>
          </cell>
          <cell r="J990">
            <v>0</v>
          </cell>
          <cell r="K990">
            <v>0</v>
          </cell>
        </row>
        <row r="991">
          <cell r="A991" t="str">
            <v>MAG50065</v>
          </cell>
          <cell r="B991" t="str">
            <v>철제도아(방청1회,납품도)</v>
          </cell>
          <cell r="C991" t="str">
            <v>T=1.0,STL PL(피벗힌지포함,후레임제외)(EGI)</v>
          </cell>
          <cell r="D991" t="str">
            <v>m2</v>
          </cell>
          <cell r="E991">
            <v>4.5656999999999996</v>
          </cell>
          <cell r="F991">
            <v>33433</v>
          </cell>
          <cell r="G991">
            <v>0</v>
          </cell>
          <cell r="H991">
            <v>0</v>
          </cell>
          <cell r="I991">
            <v>152645</v>
          </cell>
          <cell r="J991">
            <v>0</v>
          </cell>
          <cell r="K991">
            <v>0</v>
          </cell>
        </row>
        <row r="992">
          <cell r="A992" t="str">
            <v>MAH70005</v>
          </cell>
          <cell r="B992" t="str">
            <v>도아로크(스텐)</v>
          </cell>
          <cell r="C992" t="str">
            <v>침실용</v>
          </cell>
          <cell r="D992" t="str">
            <v>조</v>
          </cell>
          <cell r="E992">
            <v>1</v>
          </cell>
          <cell r="F992">
            <v>4300</v>
          </cell>
          <cell r="G992">
            <v>0</v>
          </cell>
          <cell r="H992">
            <v>0</v>
          </cell>
          <cell r="I992">
            <v>4300</v>
          </cell>
          <cell r="J992">
            <v>0</v>
          </cell>
          <cell r="K992">
            <v>0</v>
          </cell>
        </row>
        <row r="993">
          <cell r="A993" t="str">
            <v>MAH70473</v>
          </cell>
          <cell r="B993" t="str">
            <v>오르내리꽂이쇠</v>
          </cell>
          <cell r="C993" t="str">
            <v>황동압출 100MM</v>
          </cell>
          <cell r="D993" t="str">
            <v>개</v>
          </cell>
          <cell r="E993">
            <v>1</v>
          </cell>
          <cell r="F993">
            <v>850</v>
          </cell>
          <cell r="G993">
            <v>0</v>
          </cell>
          <cell r="H993">
            <v>0</v>
          </cell>
          <cell r="I993">
            <v>850</v>
          </cell>
          <cell r="J993">
            <v>0</v>
          </cell>
          <cell r="K993">
            <v>0</v>
          </cell>
        </row>
        <row r="994">
          <cell r="A994" t="str">
            <v>UAI50002</v>
          </cell>
          <cell r="B994" t="str">
            <v>철제여닫이문설치</v>
          </cell>
          <cell r="C994" t="str">
            <v>(양여닫이)</v>
          </cell>
          <cell r="D994" t="str">
            <v>개소</v>
          </cell>
          <cell r="E994">
            <v>1</v>
          </cell>
          <cell r="F994">
            <v>0</v>
          </cell>
          <cell r="G994">
            <v>31688</v>
          </cell>
          <cell r="H994">
            <v>0</v>
          </cell>
          <cell r="I994">
            <v>0</v>
          </cell>
          <cell r="J994">
            <v>31688</v>
          </cell>
          <cell r="K994">
            <v>0</v>
          </cell>
        </row>
        <row r="995">
          <cell r="A995" t="str">
            <v>UAI70018</v>
          </cell>
          <cell r="B995" t="str">
            <v>도아첵크달기</v>
          </cell>
          <cell r="C995" t="str">
            <v>(3호)</v>
          </cell>
          <cell r="D995" t="str">
            <v>개소</v>
          </cell>
          <cell r="E995">
            <v>2</v>
          </cell>
          <cell r="F995">
            <v>20000</v>
          </cell>
          <cell r="G995">
            <v>7062</v>
          </cell>
          <cell r="H995">
            <v>211</v>
          </cell>
          <cell r="I995">
            <v>40000</v>
          </cell>
          <cell r="J995">
            <v>14124</v>
          </cell>
          <cell r="K995">
            <v>422</v>
          </cell>
        </row>
        <row r="996">
          <cell r="B996" t="str">
            <v>소 계</v>
          </cell>
          <cell r="I996">
            <v>239904</v>
          </cell>
          <cell r="J996">
            <v>45812</v>
          </cell>
          <cell r="K996">
            <v>422</v>
          </cell>
          <cell r="L996">
            <v>286138</v>
          </cell>
        </row>
        <row r="998">
          <cell r="A998" t="str">
            <v>UAI59721</v>
          </cell>
          <cell r="B998" t="str">
            <v>18X21/SD</v>
          </cell>
          <cell r="C998" t="str">
            <v>(밑틀없음,철제도아)</v>
          </cell>
          <cell r="L998">
            <v>250289</v>
          </cell>
        </row>
        <row r="999">
          <cell r="A999" t="str">
            <v>MAG50064</v>
          </cell>
          <cell r="B999" t="str">
            <v>철제문틀(방청1회,납품도)</v>
          </cell>
          <cell r="C999" t="str">
            <v>120X45X1.6(EGI)</v>
          </cell>
          <cell r="D999" t="str">
            <v>m</v>
          </cell>
          <cell r="E999">
            <v>5.91</v>
          </cell>
          <cell r="F999">
            <v>6094</v>
          </cell>
          <cell r="G999">
            <v>0</v>
          </cell>
          <cell r="H999">
            <v>0</v>
          </cell>
          <cell r="I999">
            <v>36015.5</v>
          </cell>
          <cell r="J999">
            <v>0</v>
          </cell>
          <cell r="K999">
            <v>0</v>
          </cell>
        </row>
        <row r="1000">
          <cell r="A1000" t="str">
            <v>MAG50065</v>
          </cell>
          <cell r="B1000" t="str">
            <v>철제도아(방청1회,납품도)</v>
          </cell>
          <cell r="C1000" t="str">
            <v>T=1.0,STL PL(피벗힌지포함,후레임제외)(EGI)</v>
          </cell>
          <cell r="D1000" t="str">
            <v>m2</v>
          </cell>
          <cell r="E1000">
            <v>3.6757</v>
          </cell>
          <cell r="F1000">
            <v>33433</v>
          </cell>
          <cell r="G1000">
            <v>0</v>
          </cell>
          <cell r="H1000">
            <v>0</v>
          </cell>
          <cell r="I1000">
            <v>122889.60000000001</v>
          </cell>
          <cell r="J1000">
            <v>0</v>
          </cell>
          <cell r="K1000">
            <v>0</v>
          </cell>
        </row>
        <row r="1001">
          <cell r="A1001" t="str">
            <v>MAH70005</v>
          </cell>
          <cell r="B1001" t="str">
            <v>도아로크(스텐)</v>
          </cell>
          <cell r="C1001" t="str">
            <v>침실용</v>
          </cell>
          <cell r="D1001" t="str">
            <v>조</v>
          </cell>
          <cell r="E1001">
            <v>1</v>
          </cell>
          <cell r="F1001">
            <v>4300</v>
          </cell>
          <cell r="G1001">
            <v>0</v>
          </cell>
          <cell r="H1001">
            <v>0</v>
          </cell>
          <cell r="I1001">
            <v>4300</v>
          </cell>
          <cell r="J1001">
            <v>0</v>
          </cell>
          <cell r="K1001">
            <v>0</v>
          </cell>
        </row>
        <row r="1002">
          <cell r="A1002" t="str">
            <v>MAH70473</v>
          </cell>
          <cell r="B1002" t="str">
            <v>오르내리꽂이쇠</v>
          </cell>
          <cell r="C1002" t="str">
            <v>황동압출 100MM</v>
          </cell>
          <cell r="D1002" t="str">
            <v>개</v>
          </cell>
          <cell r="E1002">
            <v>1</v>
          </cell>
          <cell r="F1002">
            <v>850</v>
          </cell>
          <cell r="G1002">
            <v>0</v>
          </cell>
          <cell r="H1002">
            <v>0</v>
          </cell>
          <cell r="I1002">
            <v>850</v>
          </cell>
          <cell r="J1002">
            <v>0</v>
          </cell>
          <cell r="K1002">
            <v>0</v>
          </cell>
        </row>
        <row r="1003">
          <cell r="A1003" t="str">
            <v>UAI50002</v>
          </cell>
          <cell r="B1003" t="str">
            <v>철제여닫이문설치</v>
          </cell>
          <cell r="C1003" t="str">
            <v>(양여닫이)</v>
          </cell>
          <cell r="D1003" t="str">
            <v>개소</v>
          </cell>
          <cell r="E1003">
            <v>1</v>
          </cell>
          <cell r="F1003">
            <v>0</v>
          </cell>
          <cell r="G1003">
            <v>31688</v>
          </cell>
          <cell r="H1003">
            <v>0</v>
          </cell>
          <cell r="I1003">
            <v>0</v>
          </cell>
          <cell r="J1003">
            <v>31688</v>
          </cell>
          <cell r="K1003">
            <v>0</v>
          </cell>
        </row>
        <row r="1004">
          <cell r="A1004" t="str">
            <v>UAI70018</v>
          </cell>
          <cell r="B1004" t="str">
            <v>도아첵크달기</v>
          </cell>
          <cell r="C1004" t="str">
            <v>(3호)</v>
          </cell>
          <cell r="D1004" t="str">
            <v>개소</v>
          </cell>
          <cell r="E1004">
            <v>2</v>
          </cell>
          <cell r="F1004">
            <v>20000</v>
          </cell>
          <cell r="G1004">
            <v>7062</v>
          </cell>
          <cell r="H1004">
            <v>211</v>
          </cell>
          <cell r="I1004">
            <v>40000</v>
          </cell>
          <cell r="J1004">
            <v>14124</v>
          </cell>
          <cell r="K1004">
            <v>422</v>
          </cell>
        </row>
        <row r="1005">
          <cell r="B1005" t="str">
            <v>소 계</v>
          </cell>
          <cell r="I1005">
            <v>204055</v>
          </cell>
          <cell r="J1005">
            <v>45812</v>
          </cell>
          <cell r="K1005">
            <v>422</v>
          </cell>
          <cell r="L1005">
            <v>250289</v>
          </cell>
        </row>
        <row r="1007">
          <cell r="A1007" t="str">
            <v>UAI59722</v>
          </cell>
          <cell r="B1007" t="str">
            <v>9X21/SD</v>
          </cell>
          <cell r="C1007" t="str">
            <v>(밑틀없음,철제도아)</v>
          </cell>
          <cell r="L1007">
            <v>144001</v>
          </cell>
        </row>
        <row r="1008">
          <cell r="A1008" t="str">
            <v>MAG50064</v>
          </cell>
          <cell r="B1008" t="str">
            <v>철제문틀(방청1회,납품도)</v>
          </cell>
          <cell r="C1008" t="str">
            <v>120X45X1.6(EGI)</v>
          </cell>
          <cell r="D1008" t="str">
            <v>m</v>
          </cell>
          <cell r="E1008">
            <v>4.97</v>
          </cell>
          <cell r="F1008">
            <v>6094</v>
          </cell>
          <cell r="G1008">
            <v>0</v>
          </cell>
          <cell r="H1008">
            <v>0</v>
          </cell>
          <cell r="I1008">
            <v>30287.1</v>
          </cell>
          <cell r="J1008">
            <v>0</v>
          </cell>
          <cell r="K1008">
            <v>0</v>
          </cell>
        </row>
        <row r="1009">
          <cell r="A1009" t="str">
            <v>MAG50065</v>
          </cell>
          <cell r="B1009" t="str">
            <v>철제도아(방청1회,납품도)</v>
          </cell>
          <cell r="C1009" t="str">
            <v>T=1.0,STL PL(피벗힌지포함,후레임제외)(EGI)</v>
          </cell>
          <cell r="D1009" t="str">
            <v>m2</v>
          </cell>
          <cell r="E1009">
            <v>1.7996000000000001</v>
          </cell>
          <cell r="F1009">
            <v>33433</v>
          </cell>
          <cell r="G1009">
            <v>0</v>
          </cell>
          <cell r="H1009">
            <v>0</v>
          </cell>
          <cell r="I1009">
            <v>60166</v>
          </cell>
          <cell r="J1009">
            <v>0</v>
          </cell>
          <cell r="K1009">
            <v>0</v>
          </cell>
        </row>
        <row r="1010">
          <cell r="A1010" t="str">
            <v>MAH70005</v>
          </cell>
          <cell r="B1010" t="str">
            <v>도아로크(스텐)</v>
          </cell>
          <cell r="C1010" t="str">
            <v>침실용</v>
          </cell>
          <cell r="D1010" t="str">
            <v>조</v>
          </cell>
          <cell r="E1010">
            <v>1</v>
          </cell>
          <cell r="F1010">
            <v>4300</v>
          </cell>
          <cell r="G1010">
            <v>0</v>
          </cell>
          <cell r="H1010">
            <v>0</v>
          </cell>
          <cell r="I1010">
            <v>4300</v>
          </cell>
          <cell r="J1010">
            <v>0</v>
          </cell>
          <cell r="K1010">
            <v>0</v>
          </cell>
        </row>
        <row r="1011">
          <cell r="A1011" t="str">
            <v>MAH70473</v>
          </cell>
          <cell r="B1011" t="str">
            <v>오르내리꽂이쇠</v>
          </cell>
          <cell r="C1011" t="str">
            <v>황동압출 100MM</v>
          </cell>
          <cell r="D1011" t="str">
            <v>개</v>
          </cell>
          <cell r="E1011">
            <v>1</v>
          </cell>
          <cell r="F1011">
            <v>850</v>
          </cell>
          <cell r="G1011">
            <v>0</v>
          </cell>
          <cell r="H1011">
            <v>0</v>
          </cell>
          <cell r="I1011">
            <v>850</v>
          </cell>
          <cell r="J1011">
            <v>0</v>
          </cell>
          <cell r="K1011">
            <v>0</v>
          </cell>
        </row>
        <row r="1012">
          <cell r="A1012" t="str">
            <v>UAI50001</v>
          </cell>
          <cell r="B1012" t="str">
            <v>철제여닫이문설치</v>
          </cell>
          <cell r="C1012" t="str">
            <v>(외여닫이)</v>
          </cell>
          <cell r="D1012" t="str">
            <v>개소</v>
          </cell>
          <cell r="E1012">
            <v>1</v>
          </cell>
          <cell r="F1012">
            <v>0</v>
          </cell>
          <cell r="G1012">
            <v>21125</v>
          </cell>
          <cell r="H1012">
            <v>0</v>
          </cell>
          <cell r="I1012">
            <v>0</v>
          </cell>
          <cell r="J1012">
            <v>21125</v>
          </cell>
          <cell r="K1012">
            <v>0</v>
          </cell>
        </row>
        <row r="1013">
          <cell r="A1013" t="str">
            <v>UAI70018</v>
          </cell>
          <cell r="B1013" t="str">
            <v>도아첵크달기</v>
          </cell>
          <cell r="C1013" t="str">
            <v>(3호)</v>
          </cell>
          <cell r="D1013" t="str">
            <v>개소</v>
          </cell>
          <cell r="E1013">
            <v>1</v>
          </cell>
          <cell r="F1013">
            <v>20000</v>
          </cell>
          <cell r="G1013">
            <v>7062</v>
          </cell>
          <cell r="H1013">
            <v>211</v>
          </cell>
          <cell r="I1013">
            <v>20000</v>
          </cell>
          <cell r="J1013">
            <v>7062</v>
          </cell>
          <cell r="K1013">
            <v>211</v>
          </cell>
        </row>
        <row r="1014">
          <cell r="B1014" t="str">
            <v>소 계</v>
          </cell>
          <cell r="I1014">
            <v>115603</v>
          </cell>
          <cell r="J1014">
            <v>28187</v>
          </cell>
          <cell r="K1014">
            <v>211</v>
          </cell>
          <cell r="L1014">
            <v>144001</v>
          </cell>
        </row>
        <row r="1016">
          <cell r="A1016" t="str">
            <v>UAI59723</v>
          </cell>
          <cell r="B1016" t="str">
            <v>12X21/SD-2</v>
          </cell>
          <cell r="C1016" t="str">
            <v>(보일러실,밑틀없음,철제그릴)</v>
          </cell>
          <cell r="L1016">
            <v>185904</v>
          </cell>
        </row>
        <row r="1017">
          <cell r="A1017" t="str">
            <v>MAG50061</v>
          </cell>
          <cell r="B1017" t="str">
            <v>철제문틀(방청1회,납품도)</v>
          </cell>
          <cell r="C1017" t="str">
            <v>100X45X1.6(EGI)</v>
          </cell>
          <cell r="D1017" t="str">
            <v>m</v>
          </cell>
          <cell r="E1017">
            <v>5.44</v>
          </cell>
          <cell r="F1017">
            <v>5850</v>
          </cell>
          <cell r="G1017">
            <v>0</v>
          </cell>
          <cell r="H1017">
            <v>0</v>
          </cell>
          <cell r="I1017">
            <v>31824</v>
          </cell>
          <cell r="J1017">
            <v>0</v>
          </cell>
          <cell r="K1017">
            <v>0</v>
          </cell>
        </row>
        <row r="1018">
          <cell r="A1018" t="str">
            <v>MAG50075</v>
          </cell>
          <cell r="B1018" t="str">
            <v>철제그릴도아(납품도)</v>
          </cell>
          <cell r="C1018" t="str">
            <v>T=1.0(피벗힌지포함,후레임제외)(EGI)</v>
          </cell>
          <cell r="D1018" t="str">
            <v>m2</v>
          </cell>
          <cell r="E1018">
            <v>2.5287000000000002</v>
          </cell>
          <cell r="F1018">
            <v>46701</v>
          </cell>
          <cell r="G1018">
            <v>0</v>
          </cell>
          <cell r="H1018">
            <v>0</v>
          </cell>
          <cell r="I1018">
            <v>118092.8</v>
          </cell>
          <cell r="J1018">
            <v>0</v>
          </cell>
          <cell r="K1018">
            <v>0</v>
          </cell>
        </row>
        <row r="1019">
          <cell r="A1019" t="str">
            <v>MAH70005</v>
          </cell>
          <cell r="B1019" t="str">
            <v>도아로크(스텐)</v>
          </cell>
          <cell r="C1019" t="str">
            <v>침실용</v>
          </cell>
          <cell r="D1019" t="str">
            <v>조</v>
          </cell>
          <cell r="E1019">
            <v>1</v>
          </cell>
          <cell r="F1019">
            <v>4300</v>
          </cell>
          <cell r="G1019">
            <v>0</v>
          </cell>
          <cell r="H1019">
            <v>0</v>
          </cell>
          <cell r="I1019">
            <v>4300</v>
          </cell>
          <cell r="J1019">
            <v>0</v>
          </cell>
          <cell r="K1019">
            <v>0</v>
          </cell>
        </row>
        <row r="1020">
          <cell r="A1020" t="str">
            <v>UAI50002</v>
          </cell>
          <cell r="B1020" t="str">
            <v>철제여닫이문설치</v>
          </cell>
          <cell r="C1020" t="str">
            <v>(양여닫이)</v>
          </cell>
          <cell r="D1020" t="str">
            <v>개소</v>
          </cell>
          <cell r="E1020">
            <v>1</v>
          </cell>
          <cell r="F1020">
            <v>0</v>
          </cell>
          <cell r="G1020">
            <v>31688</v>
          </cell>
          <cell r="H1020">
            <v>0</v>
          </cell>
          <cell r="I1020">
            <v>0</v>
          </cell>
          <cell r="J1020">
            <v>31688</v>
          </cell>
          <cell r="K1020">
            <v>0</v>
          </cell>
        </row>
        <row r="1021">
          <cell r="B1021" t="str">
            <v>소 계</v>
          </cell>
          <cell r="I1021">
            <v>154216</v>
          </cell>
          <cell r="J1021">
            <v>31688</v>
          </cell>
          <cell r="K1021">
            <v>0</v>
          </cell>
          <cell r="L1021">
            <v>185904</v>
          </cell>
        </row>
        <row r="1023">
          <cell r="A1023" t="str">
            <v>UAI59724</v>
          </cell>
          <cell r="B1023" t="str">
            <v>10X21/SD-1</v>
          </cell>
          <cell r="C1023" t="str">
            <v>(보일러실,밑틀없음,철제그릴)</v>
          </cell>
          <cell r="L1023">
            <v>164886</v>
          </cell>
        </row>
        <row r="1024">
          <cell r="A1024" t="str">
            <v>MAG50061</v>
          </cell>
          <cell r="B1024" t="str">
            <v>철제문틀(방청1회,납품도)</v>
          </cell>
          <cell r="C1024" t="str">
            <v>100X45X1.6(EGI)</v>
          </cell>
          <cell r="D1024" t="str">
            <v>m</v>
          </cell>
          <cell r="E1024">
            <v>5.24</v>
          </cell>
          <cell r="F1024">
            <v>5850</v>
          </cell>
          <cell r="G1024">
            <v>0</v>
          </cell>
          <cell r="H1024">
            <v>0</v>
          </cell>
          <cell r="I1024">
            <v>30654</v>
          </cell>
          <cell r="J1024">
            <v>0</v>
          </cell>
          <cell r="K1024">
            <v>0</v>
          </cell>
        </row>
        <row r="1025">
          <cell r="A1025" t="str">
            <v>MAG50075</v>
          </cell>
          <cell r="B1025" t="str">
            <v>철제그릴도아(납품도)</v>
          </cell>
          <cell r="C1025" t="str">
            <v>T=1.0(피벗힌지포함,후레임제외)(EGI)</v>
          </cell>
          <cell r="D1025" t="str">
            <v>m2</v>
          </cell>
          <cell r="E1025">
            <v>2.1036999999999999</v>
          </cell>
          <cell r="F1025">
            <v>46701</v>
          </cell>
          <cell r="G1025">
            <v>0</v>
          </cell>
          <cell r="H1025">
            <v>0</v>
          </cell>
          <cell r="I1025">
            <v>98244.800000000003</v>
          </cell>
          <cell r="J1025">
            <v>0</v>
          </cell>
          <cell r="K1025">
            <v>0</v>
          </cell>
        </row>
        <row r="1026">
          <cell r="A1026" t="str">
            <v>MAH70005</v>
          </cell>
          <cell r="B1026" t="str">
            <v>도아로크(스텐)</v>
          </cell>
          <cell r="C1026" t="str">
            <v>침실용</v>
          </cell>
          <cell r="D1026" t="str">
            <v>조</v>
          </cell>
          <cell r="E1026">
            <v>1</v>
          </cell>
          <cell r="F1026">
            <v>4300</v>
          </cell>
          <cell r="G1026">
            <v>0</v>
          </cell>
          <cell r="H1026">
            <v>0</v>
          </cell>
          <cell r="I1026">
            <v>4300</v>
          </cell>
          <cell r="J1026">
            <v>0</v>
          </cell>
          <cell r="K1026">
            <v>0</v>
          </cell>
        </row>
        <row r="1027">
          <cell r="A1027" t="str">
            <v>UAI50002</v>
          </cell>
          <cell r="B1027" t="str">
            <v>철제여닫이문설치</v>
          </cell>
          <cell r="C1027" t="str">
            <v>(양여닫이)</v>
          </cell>
          <cell r="D1027" t="str">
            <v>개소</v>
          </cell>
          <cell r="E1027">
            <v>1</v>
          </cell>
          <cell r="F1027">
            <v>0</v>
          </cell>
          <cell r="G1027">
            <v>31688</v>
          </cell>
          <cell r="H1027">
            <v>0</v>
          </cell>
          <cell r="I1027">
            <v>0</v>
          </cell>
          <cell r="J1027">
            <v>31688</v>
          </cell>
          <cell r="K1027">
            <v>0</v>
          </cell>
        </row>
        <row r="1028">
          <cell r="B1028" t="str">
            <v>소 계</v>
          </cell>
          <cell r="I1028">
            <v>133198</v>
          </cell>
          <cell r="J1028">
            <v>31688</v>
          </cell>
          <cell r="K1028">
            <v>0</v>
          </cell>
          <cell r="L1028">
            <v>164886</v>
          </cell>
        </row>
        <row r="1030">
          <cell r="A1030" t="str">
            <v>UAI59725</v>
          </cell>
          <cell r="B1030" t="str">
            <v>7X21/SD</v>
          </cell>
          <cell r="C1030" t="str">
            <v>(보일러실,밑틀없음,철제그릴)</v>
          </cell>
          <cell r="L1030">
            <v>122797</v>
          </cell>
        </row>
        <row r="1031">
          <cell r="A1031" t="str">
            <v>MAG50061</v>
          </cell>
          <cell r="B1031" t="str">
            <v>철제문틀(방청1회,납품도)</v>
          </cell>
          <cell r="C1031" t="str">
            <v>100X45X1.6(EGI)</v>
          </cell>
          <cell r="D1031" t="str">
            <v>m</v>
          </cell>
          <cell r="E1031">
            <v>4.9400000000000004</v>
          </cell>
          <cell r="F1031">
            <v>5850</v>
          </cell>
          <cell r="G1031">
            <v>0</v>
          </cell>
          <cell r="H1031">
            <v>0</v>
          </cell>
          <cell r="I1031">
            <v>28899</v>
          </cell>
          <cell r="J1031">
            <v>0</v>
          </cell>
          <cell r="K1031">
            <v>0</v>
          </cell>
        </row>
        <row r="1032">
          <cell r="A1032" t="str">
            <v>MAG50075</v>
          </cell>
          <cell r="B1032" t="str">
            <v>철제그릴도아(납품도)</v>
          </cell>
          <cell r="C1032" t="str">
            <v>T=1.0(피벗힌지포함,후레임제외)(EGI)</v>
          </cell>
          <cell r="D1032" t="str">
            <v>m2</v>
          </cell>
          <cell r="E1032">
            <v>1.4661999999999999</v>
          </cell>
          <cell r="F1032">
            <v>46701</v>
          </cell>
          <cell r="G1032">
            <v>0</v>
          </cell>
          <cell r="H1032">
            <v>0</v>
          </cell>
          <cell r="I1032">
            <v>68473</v>
          </cell>
          <cell r="J1032">
            <v>0</v>
          </cell>
          <cell r="K1032">
            <v>0</v>
          </cell>
        </row>
        <row r="1033">
          <cell r="A1033" t="str">
            <v>MAH70005</v>
          </cell>
          <cell r="B1033" t="str">
            <v>도아로크(스텐)</v>
          </cell>
          <cell r="C1033" t="str">
            <v>침실용</v>
          </cell>
          <cell r="D1033" t="str">
            <v>조</v>
          </cell>
          <cell r="E1033">
            <v>1</v>
          </cell>
          <cell r="F1033">
            <v>4300</v>
          </cell>
          <cell r="G1033">
            <v>0</v>
          </cell>
          <cell r="H1033">
            <v>0</v>
          </cell>
          <cell r="I1033">
            <v>4300</v>
          </cell>
          <cell r="J1033">
            <v>0</v>
          </cell>
          <cell r="K1033">
            <v>0</v>
          </cell>
        </row>
        <row r="1034">
          <cell r="A1034" t="str">
            <v>UAI50001</v>
          </cell>
          <cell r="B1034" t="str">
            <v>철제여닫이문설치</v>
          </cell>
          <cell r="C1034" t="str">
            <v>(외여닫이)</v>
          </cell>
          <cell r="D1034" t="str">
            <v>개소</v>
          </cell>
          <cell r="E1034">
            <v>1</v>
          </cell>
          <cell r="F1034">
            <v>0</v>
          </cell>
          <cell r="G1034">
            <v>21125</v>
          </cell>
          <cell r="H1034">
            <v>0</v>
          </cell>
          <cell r="I1034">
            <v>0</v>
          </cell>
          <cell r="J1034">
            <v>21125</v>
          </cell>
          <cell r="K1034">
            <v>0</v>
          </cell>
        </row>
        <row r="1035">
          <cell r="B1035" t="str">
            <v>소 계</v>
          </cell>
          <cell r="I1035">
            <v>101672</v>
          </cell>
          <cell r="J1035">
            <v>21125</v>
          </cell>
          <cell r="K1035">
            <v>0</v>
          </cell>
          <cell r="L1035">
            <v>122797</v>
          </cell>
        </row>
        <row r="1037">
          <cell r="A1037" t="str">
            <v>UAI59726</v>
          </cell>
          <cell r="B1037" t="str">
            <v>6X21/SD</v>
          </cell>
          <cell r="C1037" t="str">
            <v>(보일러실,밑틀없음,철제그릴)</v>
          </cell>
          <cell r="L1037">
            <v>112288</v>
          </cell>
        </row>
        <row r="1038">
          <cell r="A1038" t="str">
            <v>MAG50061</v>
          </cell>
          <cell r="B1038" t="str">
            <v>철제문틀(방청1회,납품도)</v>
          </cell>
          <cell r="C1038" t="str">
            <v>100X45X1.6(EGI)</v>
          </cell>
          <cell r="D1038" t="str">
            <v>m</v>
          </cell>
          <cell r="E1038">
            <v>4.84</v>
          </cell>
          <cell r="F1038">
            <v>5850</v>
          </cell>
          <cell r="G1038">
            <v>0</v>
          </cell>
          <cell r="H1038">
            <v>0</v>
          </cell>
          <cell r="I1038">
            <v>28314</v>
          </cell>
          <cell r="J1038">
            <v>0</v>
          </cell>
          <cell r="K1038">
            <v>0</v>
          </cell>
        </row>
        <row r="1039">
          <cell r="A1039" t="str">
            <v>MAG50075</v>
          </cell>
          <cell r="B1039" t="str">
            <v>철제그릴도아(납품도)</v>
          </cell>
          <cell r="C1039" t="str">
            <v>T=1.0(피벗힌지포함,후레임제외)(EGI)</v>
          </cell>
          <cell r="D1039" t="str">
            <v>m2</v>
          </cell>
          <cell r="E1039">
            <v>1.2537</v>
          </cell>
          <cell r="F1039">
            <v>46701</v>
          </cell>
          <cell r="G1039">
            <v>0</v>
          </cell>
          <cell r="H1039">
            <v>0</v>
          </cell>
          <cell r="I1039">
            <v>58549</v>
          </cell>
          <cell r="J1039">
            <v>0</v>
          </cell>
          <cell r="K1039">
            <v>0</v>
          </cell>
        </row>
        <row r="1040">
          <cell r="A1040" t="str">
            <v>MAH70005</v>
          </cell>
          <cell r="B1040" t="str">
            <v>도아로크(스텐)</v>
          </cell>
          <cell r="C1040" t="str">
            <v>침실용</v>
          </cell>
          <cell r="D1040" t="str">
            <v>조</v>
          </cell>
          <cell r="E1040">
            <v>1</v>
          </cell>
          <cell r="F1040">
            <v>4300</v>
          </cell>
          <cell r="G1040">
            <v>0</v>
          </cell>
          <cell r="H1040">
            <v>0</v>
          </cell>
          <cell r="I1040">
            <v>4300</v>
          </cell>
          <cell r="J1040">
            <v>0</v>
          </cell>
          <cell r="K1040">
            <v>0</v>
          </cell>
        </row>
        <row r="1041">
          <cell r="A1041" t="str">
            <v>UAI50001</v>
          </cell>
          <cell r="B1041" t="str">
            <v>철제여닫이문설치</v>
          </cell>
          <cell r="C1041" t="str">
            <v>(외여닫이)</v>
          </cell>
          <cell r="D1041" t="str">
            <v>개소</v>
          </cell>
          <cell r="E1041">
            <v>1</v>
          </cell>
          <cell r="F1041">
            <v>0</v>
          </cell>
          <cell r="G1041">
            <v>21125</v>
          </cell>
          <cell r="H1041">
            <v>0</v>
          </cell>
          <cell r="I1041">
            <v>0</v>
          </cell>
          <cell r="J1041">
            <v>21125</v>
          </cell>
          <cell r="K1041">
            <v>0</v>
          </cell>
        </row>
        <row r="1042">
          <cell r="B1042" t="str">
            <v>소 계</v>
          </cell>
          <cell r="I1042">
            <v>91163</v>
          </cell>
          <cell r="J1042">
            <v>21125</v>
          </cell>
          <cell r="K1042">
            <v>0</v>
          </cell>
          <cell r="L1042">
            <v>112288</v>
          </cell>
        </row>
        <row r="1044">
          <cell r="A1044" t="str">
            <v>UAI59727</v>
          </cell>
          <cell r="B1044" t="str">
            <v>9X21/SD</v>
          </cell>
          <cell r="C1044" t="str">
            <v>(기계실,밑틀없음,철제그릴)</v>
          </cell>
          <cell r="L1044">
            <v>143814</v>
          </cell>
        </row>
        <row r="1045">
          <cell r="A1045" t="str">
            <v>MAG50061</v>
          </cell>
          <cell r="B1045" t="str">
            <v>철제문틀(방청1회,납품도)</v>
          </cell>
          <cell r="C1045" t="str">
            <v>100X45X1.6(EGI)</v>
          </cell>
          <cell r="D1045" t="str">
            <v>m</v>
          </cell>
          <cell r="E1045">
            <v>5.14</v>
          </cell>
          <cell r="F1045">
            <v>5850</v>
          </cell>
          <cell r="G1045">
            <v>0</v>
          </cell>
          <cell r="H1045">
            <v>0</v>
          </cell>
          <cell r="I1045">
            <v>30069</v>
          </cell>
          <cell r="J1045">
            <v>0</v>
          </cell>
          <cell r="K1045">
            <v>0</v>
          </cell>
        </row>
        <row r="1046">
          <cell r="A1046" t="str">
            <v>MAG50075</v>
          </cell>
          <cell r="B1046" t="str">
            <v>철제그릴도아(납품도)</v>
          </cell>
          <cell r="C1046" t="str">
            <v>T=1.0(피벗힌지포함,후레임제외)(EGI)</v>
          </cell>
          <cell r="D1046" t="str">
            <v>m2</v>
          </cell>
          <cell r="E1046">
            <v>1.8912</v>
          </cell>
          <cell r="F1046">
            <v>46701</v>
          </cell>
          <cell r="G1046">
            <v>0</v>
          </cell>
          <cell r="H1046">
            <v>0</v>
          </cell>
          <cell r="I1046">
            <v>88320.9</v>
          </cell>
          <cell r="J1046">
            <v>0</v>
          </cell>
          <cell r="K1046">
            <v>0</v>
          </cell>
        </row>
        <row r="1047">
          <cell r="A1047" t="str">
            <v>MAH70005</v>
          </cell>
          <cell r="B1047" t="str">
            <v>도아로크(스텐)</v>
          </cell>
          <cell r="C1047" t="str">
            <v>침실용</v>
          </cell>
          <cell r="D1047" t="str">
            <v>조</v>
          </cell>
          <cell r="E1047">
            <v>1</v>
          </cell>
          <cell r="F1047">
            <v>4300</v>
          </cell>
          <cell r="G1047">
            <v>0</v>
          </cell>
          <cell r="H1047">
            <v>0</v>
          </cell>
          <cell r="I1047">
            <v>4300</v>
          </cell>
          <cell r="J1047">
            <v>0</v>
          </cell>
          <cell r="K1047">
            <v>0</v>
          </cell>
        </row>
        <row r="1048">
          <cell r="A1048" t="str">
            <v>UAI50001</v>
          </cell>
          <cell r="B1048" t="str">
            <v>철제여닫이문설치</v>
          </cell>
          <cell r="C1048" t="str">
            <v>(외여닫이)</v>
          </cell>
          <cell r="D1048" t="str">
            <v>개소</v>
          </cell>
          <cell r="E1048">
            <v>1</v>
          </cell>
          <cell r="F1048">
            <v>0</v>
          </cell>
          <cell r="G1048">
            <v>21125</v>
          </cell>
          <cell r="H1048">
            <v>0</v>
          </cell>
          <cell r="I1048">
            <v>0</v>
          </cell>
          <cell r="J1048">
            <v>21125</v>
          </cell>
          <cell r="K1048">
            <v>0</v>
          </cell>
        </row>
        <row r="1049">
          <cell r="B1049" t="str">
            <v>소 계</v>
          </cell>
          <cell r="I1049">
            <v>122689</v>
          </cell>
          <cell r="J1049">
            <v>21125</v>
          </cell>
          <cell r="K1049">
            <v>0</v>
          </cell>
          <cell r="L1049">
            <v>143814</v>
          </cell>
        </row>
        <row r="1051">
          <cell r="A1051" t="str">
            <v>UAI59728</v>
          </cell>
          <cell r="B1051" t="str">
            <v>9X18/SD</v>
          </cell>
          <cell r="C1051" t="str">
            <v>(기계실,밑틀없음,철제그릴)</v>
          </cell>
          <cell r="L1051">
            <v>127835</v>
          </cell>
        </row>
        <row r="1052">
          <cell r="A1052" t="str">
            <v>MAG50061</v>
          </cell>
          <cell r="B1052" t="str">
            <v>철제문틀(방청1회,납품도)</v>
          </cell>
          <cell r="C1052" t="str">
            <v>100X45X1.6(EGI)</v>
          </cell>
          <cell r="D1052" t="str">
            <v>m</v>
          </cell>
          <cell r="E1052">
            <v>4.54</v>
          </cell>
          <cell r="F1052">
            <v>5850</v>
          </cell>
          <cell r="G1052">
            <v>0</v>
          </cell>
          <cell r="H1052">
            <v>0</v>
          </cell>
          <cell r="I1052">
            <v>26559</v>
          </cell>
          <cell r="J1052">
            <v>0</v>
          </cell>
          <cell r="K1052">
            <v>0</v>
          </cell>
        </row>
        <row r="1053">
          <cell r="A1053" t="str">
            <v>MAG50075</v>
          </cell>
          <cell r="B1053" t="str">
            <v>철제그릴도아(납품도)</v>
          </cell>
          <cell r="C1053" t="str">
            <v>T=1.0(피벗힌지포함,후레임제외)(EGI)</v>
          </cell>
          <cell r="D1053" t="str">
            <v>m2</v>
          </cell>
          <cell r="E1053">
            <v>1.6242000000000001</v>
          </cell>
          <cell r="F1053">
            <v>46701</v>
          </cell>
          <cell r="G1053">
            <v>0</v>
          </cell>
          <cell r="H1053">
            <v>0</v>
          </cell>
          <cell r="I1053">
            <v>75851.7</v>
          </cell>
          <cell r="J1053">
            <v>0</v>
          </cell>
          <cell r="K1053">
            <v>0</v>
          </cell>
        </row>
        <row r="1054">
          <cell r="A1054" t="str">
            <v>MAH70005</v>
          </cell>
          <cell r="B1054" t="str">
            <v>도아로크(스텐)</v>
          </cell>
          <cell r="C1054" t="str">
            <v>침실용</v>
          </cell>
          <cell r="D1054" t="str">
            <v>조</v>
          </cell>
          <cell r="E1054">
            <v>1</v>
          </cell>
          <cell r="F1054">
            <v>4300</v>
          </cell>
          <cell r="G1054">
            <v>0</v>
          </cell>
          <cell r="H1054">
            <v>0</v>
          </cell>
          <cell r="I1054">
            <v>4300</v>
          </cell>
          <cell r="J1054">
            <v>0</v>
          </cell>
          <cell r="K1054">
            <v>0</v>
          </cell>
        </row>
        <row r="1055">
          <cell r="A1055" t="str">
            <v>UAI50001</v>
          </cell>
          <cell r="B1055" t="str">
            <v>철제여닫이문설치</v>
          </cell>
          <cell r="C1055" t="str">
            <v>(외여닫이)</v>
          </cell>
          <cell r="D1055" t="str">
            <v>개소</v>
          </cell>
          <cell r="E1055">
            <v>1</v>
          </cell>
          <cell r="F1055">
            <v>0</v>
          </cell>
          <cell r="G1055">
            <v>21125</v>
          </cell>
          <cell r="H1055">
            <v>0</v>
          </cell>
          <cell r="I1055">
            <v>0</v>
          </cell>
          <cell r="J1055">
            <v>21125</v>
          </cell>
          <cell r="K1055">
            <v>0</v>
          </cell>
        </row>
        <row r="1056">
          <cell r="B1056" t="str">
            <v>소 계</v>
          </cell>
          <cell r="I1056">
            <v>106710</v>
          </cell>
          <cell r="J1056">
            <v>21125</v>
          </cell>
          <cell r="K1056">
            <v>0</v>
          </cell>
          <cell r="L1056">
            <v>127835</v>
          </cell>
        </row>
        <row r="1058">
          <cell r="A1058" t="str">
            <v>UAI59729</v>
          </cell>
          <cell r="B1058" t="str">
            <v>24X21/FSD(DA99-025,6)</v>
          </cell>
          <cell r="C1058" t="str">
            <v>(계단실,지하주차장)</v>
          </cell>
          <cell r="L1058">
            <v>1232628</v>
          </cell>
        </row>
        <row r="1059">
          <cell r="A1059" t="str">
            <v>MAG60005</v>
          </cell>
          <cell r="B1059" t="str">
            <v>강화유리문(틀제외)</v>
          </cell>
          <cell r="C1059" t="str">
            <v>투명12X1200X2100,손끼임방지대(1면)</v>
          </cell>
          <cell r="D1059" t="str">
            <v>개소</v>
          </cell>
          <cell r="E1059">
            <v>2</v>
          </cell>
          <cell r="F1059">
            <v>180000</v>
          </cell>
          <cell r="G1059">
            <v>0</v>
          </cell>
          <cell r="H1059">
            <v>0</v>
          </cell>
          <cell r="I1059">
            <v>360000</v>
          </cell>
          <cell r="J1059">
            <v>0</v>
          </cell>
          <cell r="K1059">
            <v>0</v>
          </cell>
        </row>
        <row r="1060">
          <cell r="A1060" t="str">
            <v>MAG50801</v>
          </cell>
          <cell r="B1060" t="str">
            <v>스텐레스후레임(시공도)</v>
          </cell>
          <cell r="C1060" t="str">
            <v>1.6X45X100</v>
          </cell>
          <cell r="D1060" t="str">
            <v>m2</v>
          </cell>
          <cell r="E1060">
            <v>4.992</v>
          </cell>
          <cell r="F1060">
            <v>85000</v>
          </cell>
          <cell r="G1060">
            <v>0</v>
          </cell>
          <cell r="H1060">
            <v>0</v>
          </cell>
          <cell r="I1060">
            <v>424320</v>
          </cell>
          <cell r="J1060">
            <v>0</v>
          </cell>
          <cell r="K1060">
            <v>0</v>
          </cell>
        </row>
        <row r="1061">
          <cell r="A1061" t="str">
            <v>MAG50067</v>
          </cell>
          <cell r="B1061" t="str">
            <v>철제도아(방청1회,납품도)</v>
          </cell>
          <cell r="C1061" t="str">
            <v>T=1.0,STL PL(매립형방화문,후레임제외)(EGI)</v>
          </cell>
          <cell r="D1061" t="str">
            <v>m2</v>
          </cell>
          <cell r="E1061">
            <v>4.992</v>
          </cell>
          <cell r="F1061">
            <v>30433</v>
          </cell>
          <cell r="G1061">
            <v>0</v>
          </cell>
          <cell r="H1061">
            <v>0</v>
          </cell>
          <cell r="I1061">
            <v>151921.5</v>
          </cell>
          <cell r="J1061">
            <v>0</v>
          </cell>
          <cell r="K1061">
            <v>0</v>
          </cell>
        </row>
        <row r="1062">
          <cell r="A1062" t="str">
            <v>MAG50063</v>
          </cell>
          <cell r="B1062" t="str">
            <v>철제문틀(방청1회,납품도)</v>
          </cell>
          <cell r="C1062" t="str">
            <v>90X45X1.6(EGI)</v>
          </cell>
          <cell r="D1062" t="str">
            <v>m</v>
          </cell>
          <cell r="E1062">
            <v>6.54</v>
          </cell>
          <cell r="F1062">
            <v>5737</v>
          </cell>
          <cell r="G1062">
            <v>0</v>
          </cell>
          <cell r="H1062">
            <v>0</v>
          </cell>
          <cell r="I1062">
            <v>37519.9</v>
          </cell>
          <cell r="J1062">
            <v>0</v>
          </cell>
          <cell r="K1062">
            <v>0</v>
          </cell>
        </row>
        <row r="1063">
          <cell r="A1063" t="str">
            <v>UAI70012</v>
          </cell>
          <cell r="B1063" t="str">
            <v>오토힌지달기</v>
          </cell>
          <cell r="C1063" t="str">
            <v>(100KG)</v>
          </cell>
          <cell r="D1063" t="str">
            <v>개소</v>
          </cell>
          <cell r="E1063">
            <v>2</v>
          </cell>
          <cell r="F1063">
            <v>90000</v>
          </cell>
          <cell r="G1063">
            <v>10840</v>
          </cell>
          <cell r="H1063">
            <v>325</v>
          </cell>
          <cell r="I1063">
            <v>180000</v>
          </cell>
          <cell r="J1063">
            <v>21680</v>
          </cell>
          <cell r="K1063">
            <v>650</v>
          </cell>
        </row>
        <row r="1064">
          <cell r="A1064" t="str">
            <v>UAM20020</v>
          </cell>
          <cell r="B1064" t="str">
            <v>석고보드 붙이기</v>
          </cell>
          <cell r="C1064" t="str">
            <v>(벽 12.5MM)</v>
          </cell>
          <cell r="D1064" t="str">
            <v>m2</v>
          </cell>
          <cell r="E1064">
            <v>4.99</v>
          </cell>
          <cell r="F1064">
            <v>3371</v>
          </cell>
          <cell r="G1064">
            <v>1563</v>
          </cell>
          <cell r="H1064">
            <v>46</v>
          </cell>
          <cell r="I1064">
            <v>16821.2</v>
          </cell>
          <cell r="J1064">
            <v>7799.3</v>
          </cell>
          <cell r="K1064">
            <v>229.5</v>
          </cell>
        </row>
        <row r="1065">
          <cell r="A1065" t="str">
            <v>UAI50002</v>
          </cell>
          <cell r="B1065" t="str">
            <v>철제여닫이문설치</v>
          </cell>
          <cell r="C1065" t="str">
            <v>(양여닫이)</v>
          </cell>
          <cell r="D1065" t="str">
            <v>개소</v>
          </cell>
          <cell r="E1065">
            <v>1</v>
          </cell>
          <cell r="F1065">
            <v>0</v>
          </cell>
          <cell r="G1065">
            <v>31688</v>
          </cell>
          <cell r="H1065">
            <v>0</v>
          </cell>
          <cell r="I1065">
            <v>0</v>
          </cell>
          <cell r="J1065">
            <v>31688</v>
          </cell>
          <cell r="K1065">
            <v>0</v>
          </cell>
        </row>
        <row r="1066">
          <cell r="B1066" t="str">
            <v>소 계</v>
          </cell>
          <cell r="I1066">
            <v>1170582</v>
          </cell>
          <cell r="J1066">
            <v>61167</v>
          </cell>
          <cell r="K1066">
            <v>879</v>
          </cell>
          <cell r="L1066">
            <v>1232628</v>
          </cell>
        </row>
        <row r="1068">
          <cell r="A1068" t="str">
            <v>UAI59730</v>
          </cell>
          <cell r="B1068" t="str">
            <v>28X21/FSD(DA99-025,6)</v>
          </cell>
          <cell r="C1068" t="str">
            <v>(계단실,지하주차장)</v>
          </cell>
          <cell r="L1068">
            <v>1333044</v>
          </cell>
        </row>
        <row r="1069">
          <cell r="A1069" t="str">
            <v>MAG60005</v>
          </cell>
          <cell r="B1069" t="str">
            <v>강화유리문(틀제외)</v>
          </cell>
          <cell r="C1069" t="str">
            <v>투명12X1200X2100,손끼임방지대(1면)</v>
          </cell>
          <cell r="D1069" t="str">
            <v>개소</v>
          </cell>
          <cell r="E1069">
            <v>2</v>
          </cell>
          <cell r="F1069">
            <v>180000</v>
          </cell>
          <cell r="G1069">
            <v>0</v>
          </cell>
          <cell r="H1069">
            <v>0</v>
          </cell>
          <cell r="I1069">
            <v>360000</v>
          </cell>
          <cell r="J1069">
            <v>0</v>
          </cell>
          <cell r="K1069">
            <v>0</v>
          </cell>
        </row>
        <row r="1070">
          <cell r="A1070" t="str">
            <v>MAG50801</v>
          </cell>
          <cell r="B1070" t="str">
            <v>스텐레스후레임(시공도)</v>
          </cell>
          <cell r="C1070" t="str">
            <v>1.6X45X100</v>
          </cell>
          <cell r="D1070" t="str">
            <v>m2</v>
          </cell>
          <cell r="E1070">
            <v>5.8239999999999998</v>
          </cell>
          <cell r="F1070">
            <v>85000</v>
          </cell>
          <cell r="G1070">
            <v>0</v>
          </cell>
          <cell r="H1070">
            <v>0</v>
          </cell>
          <cell r="I1070">
            <v>495040</v>
          </cell>
          <cell r="J1070">
            <v>0</v>
          </cell>
          <cell r="K1070">
            <v>0</v>
          </cell>
        </row>
        <row r="1071">
          <cell r="A1071" t="str">
            <v>MAG50067</v>
          </cell>
          <cell r="B1071" t="str">
            <v>철제도아(방청1회,납품도)</v>
          </cell>
          <cell r="C1071" t="str">
            <v>T=1.0,STL PL(매립형방화문,후레임제외)(EGI)</v>
          </cell>
          <cell r="D1071" t="str">
            <v>m2</v>
          </cell>
          <cell r="E1071">
            <v>5.8239999999999998</v>
          </cell>
          <cell r="F1071">
            <v>30433</v>
          </cell>
          <cell r="G1071">
            <v>0</v>
          </cell>
          <cell r="H1071">
            <v>0</v>
          </cell>
          <cell r="I1071">
            <v>177241.7</v>
          </cell>
          <cell r="J1071">
            <v>0</v>
          </cell>
          <cell r="K1071">
            <v>0</v>
          </cell>
        </row>
        <row r="1072">
          <cell r="A1072" t="str">
            <v>MAG50063</v>
          </cell>
          <cell r="B1072" t="str">
            <v>철제문틀(방청1회,납품도)</v>
          </cell>
          <cell r="C1072" t="str">
            <v>90X45X1.6(EGI)</v>
          </cell>
          <cell r="D1072" t="str">
            <v>m</v>
          </cell>
          <cell r="E1072">
            <v>6.94</v>
          </cell>
          <cell r="F1072">
            <v>5737</v>
          </cell>
          <cell r="G1072">
            <v>0</v>
          </cell>
          <cell r="H1072">
            <v>0</v>
          </cell>
          <cell r="I1072">
            <v>39814.699999999997</v>
          </cell>
          <cell r="J1072">
            <v>0</v>
          </cell>
          <cell r="K1072">
            <v>0</v>
          </cell>
        </row>
        <row r="1073">
          <cell r="A1073" t="str">
            <v>UAI70012</v>
          </cell>
          <cell r="B1073" t="str">
            <v>오토힌지달기</v>
          </cell>
          <cell r="C1073" t="str">
            <v>(100KG)</v>
          </cell>
          <cell r="D1073" t="str">
            <v>개소</v>
          </cell>
          <cell r="E1073">
            <v>2</v>
          </cell>
          <cell r="F1073">
            <v>90000</v>
          </cell>
          <cell r="G1073">
            <v>10840</v>
          </cell>
          <cell r="H1073">
            <v>325</v>
          </cell>
          <cell r="I1073">
            <v>180000</v>
          </cell>
          <cell r="J1073">
            <v>21680</v>
          </cell>
          <cell r="K1073">
            <v>650</v>
          </cell>
        </row>
        <row r="1074">
          <cell r="A1074" t="str">
            <v>UAM20020</v>
          </cell>
          <cell r="B1074" t="str">
            <v>석고보드 붙이기</v>
          </cell>
          <cell r="C1074" t="str">
            <v>(벽 12.5MM)</v>
          </cell>
          <cell r="D1074" t="str">
            <v>m2</v>
          </cell>
          <cell r="E1074">
            <v>5.4080000000000004</v>
          </cell>
          <cell r="F1074">
            <v>3371</v>
          </cell>
          <cell r="G1074">
            <v>1563</v>
          </cell>
          <cell r="H1074">
            <v>46</v>
          </cell>
          <cell r="I1074">
            <v>18230.3</v>
          </cell>
          <cell r="J1074">
            <v>8452.7000000000007</v>
          </cell>
          <cell r="K1074">
            <v>248.7</v>
          </cell>
        </row>
        <row r="1075">
          <cell r="A1075" t="str">
            <v>UAI50002</v>
          </cell>
          <cell r="B1075" t="str">
            <v>철제여닫이문설치</v>
          </cell>
          <cell r="C1075" t="str">
            <v>(양여닫이)</v>
          </cell>
          <cell r="D1075" t="str">
            <v>개소</v>
          </cell>
          <cell r="E1075">
            <v>1</v>
          </cell>
          <cell r="F1075">
            <v>0</v>
          </cell>
          <cell r="G1075">
            <v>31688</v>
          </cell>
          <cell r="H1075">
            <v>0</v>
          </cell>
          <cell r="I1075">
            <v>0</v>
          </cell>
          <cell r="J1075">
            <v>31688</v>
          </cell>
          <cell r="K1075">
            <v>0</v>
          </cell>
        </row>
        <row r="1076">
          <cell r="B1076" t="str">
            <v>소 계</v>
          </cell>
          <cell r="I1076">
            <v>1270326</v>
          </cell>
          <cell r="J1076">
            <v>61820</v>
          </cell>
          <cell r="K1076">
            <v>898</v>
          </cell>
          <cell r="L1076">
            <v>1333044</v>
          </cell>
        </row>
        <row r="1078">
          <cell r="A1078" t="str">
            <v>UAI59731</v>
          </cell>
          <cell r="B1078" t="str">
            <v>8X18/SD</v>
          </cell>
          <cell r="C1078" t="str">
            <v>(밑틀없음, 철제도아, 공동구출입문)</v>
          </cell>
          <cell r="L1078">
            <v>95227</v>
          </cell>
        </row>
        <row r="1079">
          <cell r="A1079" t="str">
            <v>MAG50063</v>
          </cell>
          <cell r="B1079" t="str">
            <v>철제문틀(방청1회,납품도)</v>
          </cell>
          <cell r="C1079" t="str">
            <v>90X45X1.6(EGI)</v>
          </cell>
          <cell r="D1079" t="str">
            <v>m</v>
          </cell>
          <cell r="E1079">
            <v>4.2699999999999996</v>
          </cell>
          <cell r="F1079">
            <v>5737</v>
          </cell>
          <cell r="G1079">
            <v>0</v>
          </cell>
          <cell r="H1079">
            <v>0</v>
          </cell>
          <cell r="I1079">
            <v>24496.9</v>
          </cell>
          <cell r="J1079">
            <v>0</v>
          </cell>
          <cell r="K1079">
            <v>0</v>
          </cell>
        </row>
        <row r="1080">
          <cell r="A1080" t="str">
            <v>MAG50065</v>
          </cell>
          <cell r="B1080" t="str">
            <v>철제도아(방청1회,납품도)</v>
          </cell>
          <cell r="C1080" t="str">
            <v>T=1.0,STL PL(피벗힌지포함,후레임제외)(EGI)</v>
          </cell>
          <cell r="D1080" t="str">
            <v>m2</v>
          </cell>
          <cell r="E1080">
            <v>1.3611</v>
          </cell>
          <cell r="F1080">
            <v>33433</v>
          </cell>
          <cell r="G1080">
            <v>0</v>
          </cell>
          <cell r="H1080">
            <v>0</v>
          </cell>
          <cell r="I1080">
            <v>45505.599999999999</v>
          </cell>
          <cell r="J1080">
            <v>0</v>
          </cell>
          <cell r="K1080">
            <v>0</v>
          </cell>
        </row>
        <row r="1081">
          <cell r="A1081" t="str">
            <v>MAH70015</v>
          </cell>
          <cell r="B1081" t="str">
            <v>도아로크(스텐)</v>
          </cell>
          <cell r="C1081" t="str">
            <v>통로용(록없음)</v>
          </cell>
          <cell r="D1081" t="str">
            <v>조</v>
          </cell>
          <cell r="E1081">
            <v>1</v>
          </cell>
          <cell r="F1081">
            <v>4100</v>
          </cell>
          <cell r="G1081">
            <v>0</v>
          </cell>
          <cell r="H1081">
            <v>0</v>
          </cell>
          <cell r="I1081">
            <v>4100</v>
          </cell>
          <cell r="J1081">
            <v>0</v>
          </cell>
          <cell r="K1081">
            <v>0</v>
          </cell>
        </row>
        <row r="1082">
          <cell r="A1082" t="str">
            <v>UAI50001</v>
          </cell>
          <cell r="B1082" t="str">
            <v>철제여닫이문설치</v>
          </cell>
          <cell r="C1082" t="str">
            <v>(외여닫이)</v>
          </cell>
          <cell r="D1082" t="str">
            <v>개소</v>
          </cell>
          <cell r="E1082">
            <v>1</v>
          </cell>
          <cell r="F1082">
            <v>0</v>
          </cell>
          <cell r="G1082">
            <v>21125</v>
          </cell>
          <cell r="H1082">
            <v>0</v>
          </cell>
          <cell r="I1082">
            <v>0</v>
          </cell>
          <cell r="J1082">
            <v>21125</v>
          </cell>
          <cell r="K1082">
            <v>0</v>
          </cell>
        </row>
        <row r="1083">
          <cell r="B1083" t="str">
            <v>소 계</v>
          </cell>
          <cell r="I1083">
            <v>74102</v>
          </cell>
          <cell r="J1083">
            <v>21125</v>
          </cell>
          <cell r="K1083">
            <v>0</v>
          </cell>
          <cell r="L1083">
            <v>95227</v>
          </cell>
        </row>
        <row r="1085">
          <cell r="A1085" t="str">
            <v>UAI59732</v>
          </cell>
          <cell r="B1085" t="str">
            <v>18X21/SD</v>
          </cell>
          <cell r="C1085" t="str">
            <v>(밑틀없음, 철제도아, 쌍여닫이문)</v>
          </cell>
          <cell r="L1085">
            <v>192583</v>
          </cell>
        </row>
        <row r="1086">
          <cell r="A1086" t="str">
            <v>MAG50063</v>
          </cell>
          <cell r="B1086" t="str">
            <v>철제문틀(방청1회,납품도)</v>
          </cell>
          <cell r="C1086" t="str">
            <v>90X45X1.6(EGI)</v>
          </cell>
          <cell r="D1086" t="str">
            <v>m</v>
          </cell>
          <cell r="E1086">
            <v>5.91</v>
          </cell>
          <cell r="F1086">
            <v>5737</v>
          </cell>
          <cell r="G1086">
            <v>0</v>
          </cell>
          <cell r="H1086">
            <v>0</v>
          </cell>
          <cell r="I1086">
            <v>33905.599999999999</v>
          </cell>
          <cell r="J1086">
            <v>0</v>
          </cell>
          <cell r="K1086">
            <v>0</v>
          </cell>
        </row>
        <row r="1087">
          <cell r="A1087" t="str">
            <v>MAG50065</v>
          </cell>
          <cell r="B1087" t="str">
            <v>철제도아(방청1회,납품도)</v>
          </cell>
          <cell r="C1087" t="str">
            <v>T=1.0,STL PL(피벗힌지포함,후레임제외)(EGI)</v>
          </cell>
          <cell r="D1087" t="str">
            <v>m2</v>
          </cell>
          <cell r="E1087">
            <v>3.6757</v>
          </cell>
          <cell r="F1087">
            <v>33433</v>
          </cell>
          <cell r="G1087">
            <v>0</v>
          </cell>
          <cell r="H1087">
            <v>0</v>
          </cell>
          <cell r="I1087">
            <v>122889.60000000001</v>
          </cell>
          <cell r="J1087">
            <v>0</v>
          </cell>
          <cell r="K1087">
            <v>0</v>
          </cell>
        </row>
        <row r="1088">
          <cell r="A1088" t="str">
            <v>MAH70015</v>
          </cell>
          <cell r="B1088" t="str">
            <v>도아로크(스텐)</v>
          </cell>
          <cell r="C1088" t="str">
            <v>통로용(록없음)</v>
          </cell>
          <cell r="D1088" t="str">
            <v>조</v>
          </cell>
          <cell r="E1088">
            <v>1</v>
          </cell>
          <cell r="F1088">
            <v>4100</v>
          </cell>
          <cell r="G1088">
            <v>0</v>
          </cell>
          <cell r="H1088">
            <v>0</v>
          </cell>
          <cell r="I1088">
            <v>4100</v>
          </cell>
          <cell r="J1088">
            <v>0</v>
          </cell>
          <cell r="K1088">
            <v>0</v>
          </cell>
        </row>
        <row r="1089">
          <cell r="A1089" t="str">
            <v>UAI50002</v>
          </cell>
          <cell r="B1089" t="str">
            <v>철제여닫이문설치</v>
          </cell>
          <cell r="C1089" t="str">
            <v>(양여닫이)</v>
          </cell>
          <cell r="D1089" t="str">
            <v>개소</v>
          </cell>
          <cell r="E1089">
            <v>1</v>
          </cell>
          <cell r="F1089">
            <v>0</v>
          </cell>
          <cell r="G1089">
            <v>31688</v>
          </cell>
          <cell r="H1089">
            <v>0</v>
          </cell>
          <cell r="I1089">
            <v>0</v>
          </cell>
          <cell r="J1089">
            <v>31688</v>
          </cell>
          <cell r="K1089">
            <v>0</v>
          </cell>
        </row>
        <row r="1090">
          <cell r="B1090" t="str">
            <v>소 계</v>
          </cell>
          <cell r="I1090">
            <v>160895</v>
          </cell>
          <cell r="J1090">
            <v>31688</v>
          </cell>
          <cell r="K1090">
            <v>0</v>
          </cell>
          <cell r="L1090">
            <v>192583</v>
          </cell>
        </row>
        <row r="1092">
          <cell r="A1092" t="str">
            <v>UAI59733</v>
          </cell>
          <cell r="B1092" t="str">
            <v>9X20/SD</v>
          </cell>
          <cell r="C1092" t="str">
            <v>(밑틀없음, 철제도아)</v>
          </cell>
          <cell r="L1092">
            <v>141091</v>
          </cell>
        </row>
        <row r="1093">
          <cell r="A1093" t="str">
            <v>MAG50063</v>
          </cell>
          <cell r="B1093" t="str">
            <v>철제문틀(방청1회,납품도)</v>
          </cell>
          <cell r="C1093" t="str">
            <v>90X45X1.6(EGI)</v>
          </cell>
          <cell r="D1093" t="str">
            <v>m</v>
          </cell>
          <cell r="E1093">
            <v>4.9400000000000004</v>
          </cell>
          <cell r="F1093">
            <v>5737</v>
          </cell>
          <cell r="G1093">
            <v>0</v>
          </cell>
          <cell r="H1093">
            <v>0</v>
          </cell>
          <cell r="I1093">
            <v>28340.7</v>
          </cell>
          <cell r="J1093">
            <v>0</v>
          </cell>
          <cell r="K1093">
            <v>0</v>
          </cell>
        </row>
        <row r="1094">
          <cell r="A1094" t="str">
            <v>MAG50065</v>
          </cell>
          <cell r="B1094" t="str">
            <v>철제도아(방청1회,납품도)</v>
          </cell>
          <cell r="C1094" t="str">
            <v>T=1.0,STL PL(피벗힌지포함,후레임제외)(EGI)</v>
          </cell>
          <cell r="D1094" t="str">
            <v>m2</v>
          </cell>
          <cell r="E1094">
            <v>1.8022</v>
          </cell>
          <cell r="F1094">
            <v>33433</v>
          </cell>
          <cell r="G1094">
            <v>0</v>
          </cell>
          <cell r="H1094">
            <v>0</v>
          </cell>
          <cell r="I1094">
            <v>60252.9</v>
          </cell>
          <cell r="J1094">
            <v>0</v>
          </cell>
          <cell r="K1094">
            <v>0</v>
          </cell>
        </row>
        <row r="1095">
          <cell r="A1095" t="str">
            <v>MAH70015</v>
          </cell>
          <cell r="B1095" t="str">
            <v>도아로크(스텐)</v>
          </cell>
          <cell r="C1095" t="str">
            <v>통로용(록없음)</v>
          </cell>
          <cell r="D1095" t="str">
            <v>조</v>
          </cell>
          <cell r="E1095">
            <v>1</v>
          </cell>
          <cell r="F1095">
            <v>4100</v>
          </cell>
          <cell r="G1095">
            <v>0</v>
          </cell>
          <cell r="H1095">
            <v>0</v>
          </cell>
          <cell r="I1095">
            <v>4100</v>
          </cell>
          <cell r="J1095">
            <v>0</v>
          </cell>
          <cell r="K1095">
            <v>0</v>
          </cell>
        </row>
        <row r="1096">
          <cell r="A1096" t="str">
            <v>UAI50001</v>
          </cell>
          <cell r="B1096" t="str">
            <v>철제여닫이문설치</v>
          </cell>
          <cell r="C1096" t="str">
            <v>(외여닫이)</v>
          </cell>
          <cell r="D1096" t="str">
            <v>개소</v>
          </cell>
          <cell r="E1096">
            <v>1</v>
          </cell>
          <cell r="F1096">
            <v>0</v>
          </cell>
          <cell r="G1096">
            <v>21125</v>
          </cell>
          <cell r="H1096">
            <v>0</v>
          </cell>
          <cell r="I1096">
            <v>0</v>
          </cell>
          <cell r="J1096">
            <v>21125</v>
          </cell>
          <cell r="K1096">
            <v>0</v>
          </cell>
        </row>
        <row r="1097">
          <cell r="A1097" t="str">
            <v>UAI70018</v>
          </cell>
          <cell r="B1097" t="str">
            <v>도아첵크달기</v>
          </cell>
          <cell r="C1097" t="str">
            <v>(3호)</v>
          </cell>
          <cell r="D1097" t="str">
            <v>개소</v>
          </cell>
          <cell r="E1097">
            <v>1</v>
          </cell>
          <cell r="F1097">
            <v>20000</v>
          </cell>
          <cell r="G1097">
            <v>7062</v>
          </cell>
          <cell r="H1097">
            <v>211</v>
          </cell>
          <cell r="I1097">
            <v>20000</v>
          </cell>
          <cell r="J1097">
            <v>7062</v>
          </cell>
          <cell r="K1097">
            <v>211</v>
          </cell>
        </row>
        <row r="1098">
          <cell r="B1098" t="str">
            <v>소 계</v>
          </cell>
          <cell r="I1098">
            <v>112693</v>
          </cell>
          <cell r="J1098">
            <v>28187</v>
          </cell>
          <cell r="K1098">
            <v>211</v>
          </cell>
          <cell r="L1098">
            <v>141091</v>
          </cell>
        </row>
        <row r="1100">
          <cell r="A1100" t="str">
            <v>UAI59734</v>
          </cell>
          <cell r="B1100" t="str">
            <v>9X21/SD</v>
          </cell>
          <cell r="C1100" t="str">
            <v>(밑틀없음, 철제도아)</v>
          </cell>
          <cell r="L1100">
            <v>145214</v>
          </cell>
        </row>
        <row r="1101">
          <cell r="A1101" t="str">
            <v>MAG50063</v>
          </cell>
          <cell r="B1101" t="str">
            <v>철제문틀(방청1회,납품도)</v>
          </cell>
          <cell r="C1101" t="str">
            <v>90X45X1.6(EGI)</v>
          </cell>
          <cell r="D1101" t="str">
            <v>m</v>
          </cell>
          <cell r="E1101">
            <v>5.14</v>
          </cell>
          <cell r="F1101">
            <v>5737</v>
          </cell>
          <cell r="G1101">
            <v>0</v>
          </cell>
          <cell r="H1101">
            <v>0</v>
          </cell>
          <cell r="I1101">
            <v>29488.1</v>
          </cell>
          <cell r="J1101">
            <v>0</v>
          </cell>
          <cell r="K1101">
            <v>0</v>
          </cell>
        </row>
        <row r="1102">
          <cell r="A1102" t="str">
            <v>MAG50065</v>
          </cell>
          <cell r="B1102" t="str">
            <v>철제도아(방청1회,납품도)</v>
          </cell>
          <cell r="C1102" t="str">
            <v>T=1.0,STL PL(피벗힌지포함,후레임제외)(EGI)</v>
          </cell>
          <cell r="D1102" t="str">
            <v>m2</v>
          </cell>
          <cell r="E1102">
            <v>1.8912</v>
          </cell>
          <cell r="F1102">
            <v>33433</v>
          </cell>
          <cell r="G1102">
            <v>0</v>
          </cell>
          <cell r="H1102">
            <v>0</v>
          </cell>
          <cell r="I1102">
            <v>63228.4</v>
          </cell>
          <cell r="J1102">
            <v>0</v>
          </cell>
          <cell r="K1102">
            <v>0</v>
          </cell>
        </row>
        <row r="1103">
          <cell r="A1103" t="str">
            <v>MAH70015</v>
          </cell>
          <cell r="B1103" t="str">
            <v>도아로크(스텐)</v>
          </cell>
          <cell r="C1103" t="str">
            <v>통로용(록없음)</v>
          </cell>
          <cell r="D1103" t="str">
            <v>조</v>
          </cell>
          <cell r="E1103">
            <v>1</v>
          </cell>
          <cell r="F1103">
            <v>4100</v>
          </cell>
          <cell r="G1103">
            <v>0</v>
          </cell>
          <cell r="H1103">
            <v>0</v>
          </cell>
          <cell r="I1103">
            <v>4100</v>
          </cell>
          <cell r="J1103">
            <v>0</v>
          </cell>
          <cell r="K1103">
            <v>0</v>
          </cell>
        </row>
        <row r="1104">
          <cell r="A1104" t="str">
            <v>UAI50001</v>
          </cell>
          <cell r="B1104" t="str">
            <v>철제여닫이문설치</v>
          </cell>
          <cell r="C1104" t="str">
            <v>(외여닫이)</v>
          </cell>
          <cell r="D1104" t="str">
            <v>개소</v>
          </cell>
          <cell r="E1104">
            <v>1</v>
          </cell>
          <cell r="F1104">
            <v>0</v>
          </cell>
          <cell r="G1104">
            <v>21125</v>
          </cell>
          <cell r="H1104">
            <v>0</v>
          </cell>
          <cell r="I1104">
            <v>0</v>
          </cell>
          <cell r="J1104">
            <v>21125</v>
          </cell>
          <cell r="K1104">
            <v>0</v>
          </cell>
        </row>
        <row r="1105">
          <cell r="A1105" t="str">
            <v>UAI70018</v>
          </cell>
          <cell r="B1105" t="str">
            <v>도아첵크달기</v>
          </cell>
          <cell r="C1105" t="str">
            <v>(3호)</v>
          </cell>
          <cell r="D1105" t="str">
            <v>개소</v>
          </cell>
          <cell r="E1105">
            <v>1</v>
          </cell>
          <cell r="F1105">
            <v>20000</v>
          </cell>
          <cell r="G1105">
            <v>7062</v>
          </cell>
          <cell r="H1105">
            <v>211</v>
          </cell>
          <cell r="I1105">
            <v>20000</v>
          </cell>
          <cell r="J1105">
            <v>7062</v>
          </cell>
          <cell r="K1105">
            <v>211</v>
          </cell>
        </row>
        <row r="1106">
          <cell r="B1106" t="str">
            <v>소 계</v>
          </cell>
          <cell r="I1106">
            <v>116816</v>
          </cell>
          <cell r="J1106">
            <v>28187</v>
          </cell>
          <cell r="K1106">
            <v>211</v>
          </cell>
          <cell r="L1106">
            <v>145214</v>
          </cell>
        </row>
        <row r="1108">
          <cell r="A1108" t="str">
            <v>UAI59735</v>
          </cell>
          <cell r="B1108" t="str">
            <v>26X21/SD-R</v>
          </cell>
          <cell r="C1108" t="str">
            <v>(철제매립방화문,철제도아)</v>
          </cell>
          <cell r="L1108">
            <v>712298</v>
          </cell>
        </row>
        <row r="1109">
          <cell r="A1109" t="str">
            <v>MAG50060</v>
          </cell>
          <cell r="B1109" t="str">
            <v>철제문틀(방청1회,납품도)</v>
          </cell>
          <cell r="C1109" t="str">
            <v>100X40X1.6(EGI)</v>
          </cell>
          <cell r="D1109" t="str">
            <v>m</v>
          </cell>
          <cell r="E1109">
            <v>2.59</v>
          </cell>
          <cell r="F1109">
            <v>5284</v>
          </cell>
          <cell r="G1109">
            <v>0</v>
          </cell>
          <cell r="H1109">
            <v>0</v>
          </cell>
          <cell r="I1109">
            <v>13685.5</v>
          </cell>
          <cell r="J1109">
            <v>0</v>
          </cell>
          <cell r="K1109">
            <v>0</v>
          </cell>
        </row>
        <row r="1110">
          <cell r="A1110" t="str">
            <v>UAS14032</v>
          </cell>
          <cell r="B1110" t="str">
            <v>스텐레스재료분리대</v>
          </cell>
          <cell r="C1110" t="str">
            <v>(44X30X1.5)</v>
          </cell>
          <cell r="D1110" t="str">
            <v>m</v>
          </cell>
          <cell r="E1110">
            <v>2.59</v>
          </cell>
          <cell r="F1110">
            <v>5300</v>
          </cell>
          <cell r="G1110">
            <v>8680</v>
          </cell>
          <cell r="H1110">
            <v>290</v>
          </cell>
          <cell r="I1110">
            <v>13727</v>
          </cell>
          <cell r="J1110">
            <v>22481.200000000001</v>
          </cell>
          <cell r="K1110">
            <v>751.1</v>
          </cell>
        </row>
        <row r="1111">
          <cell r="A1111" t="str">
            <v>MAG50068</v>
          </cell>
          <cell r="B1111" t="str">
            <v>철제문틀(방청1회,납품도)</v>
          </cell>
          <cell r="C1111" t="str">
            <v>100X70X1.6(매립방화문틀)(EGI)</v>
          </cell>
          <cell r="D1111" t="str">
            <v>m</v>
          </cell>
          <cell r="E1111">
            <v>4.16</v>
          </cell>
          <cell r="F1111">
            <v>6452</v>
          </cell>
          <cell r="G1111">
            <v>0</v>
          </cell>
          <cell r="H1111">
            <v>0</v>
          </cell>
          <cell r="I1111">
            <v>26840.3</v>
          </cell>
          <cell r="J1111">
            <v>0</v>
          </cell>
          <cell r="K1111">
            <v>0</v>
          </cell>
        </row>
        <row r="1112">
          <cell r="A1112" t="str">
            <v>MAG50069</v>
          </cell>
          <cell r="B1112" t="str">
            <v>철제문틀(방청1회,납품도)</v>
          </cell>
          <cell r="C1112" t="str">
            <v>25X65X1.6(매립방화문틀)(EGI)</v>
          </cell>
          <cell r="D1112" t="str">
            <v>m</v>
          </cell>
          <cell r="E1112">
            <v>6.74</v>
          </cell>
          <cell r="F1112">
            <v>5167</v>
          </cell>
          <cell r="G1112">
            <v>0</v>
          </cell>
          <cell r="H1112">
            <v>0</v>
          </cell>
          <cell r="I1112">
            <v>34825.5</v>
          </cell>
          <cell r="J1112">
            <v>0</v>
          </cell>
          <cell r="K1112">
            <v>0</v>
          </cell>
        </row>
        <row r="1113">
          <cell r="A1113" t="str">
            <v>MAG50072</v>
          </cell>
          <cell r="B1113" t="str">
            <v>철제도아(방청1회,납품도)</v>
          </cell>
          <cell r="C1113" t="str">
            <v>T=0.8,STL PL(매립형방화문,후레임제외)(EGI)</v>
          </cell>
          <cell r="D1113" t="str">
            <v>m2</v>
          </cell>
          <cell r="E1113">
            <v>4.9302000000000001</v>
          </cell>
          <cell r="F1113">
            <v>28487</v>
          </cell>
          <cell r="G1113">
            <v>0</v>
          </cell>
          <cell r="H1113">
            <v>0</v>
          </cell>
          <cell r="I1113">
            <v>140446.6</v>
          </cell>
          <cell r="J1113">
            <v>0</v>
          </cell>
          <cell r="K1113">
            <v>0</v>
          </cell>
        </row>
        <row r="1114">
          <cell r="A1114" t="str">
            <v>MAH70957</v>
          </cell>
          <cell r="B1114" t="str">
            <v>매립방화문용 오목손잡이</v>
          </cell>
          <cell r="C1114">
            <v>0</v>
          </cell>
          <cell r="D1114" t="str">
            <v>개</v>
          </cell>
          <cell r="E1114">
            <v>2</v>
          </cell>
          <cell r="F1114">
            <v>5800</v>
          </cell>
          <cell r="G1114">
            <v>0</v>
          </cell>
          <cell r="H1114">
            <v>0</v>
          </cell>
          <cell r="I1114">
            <v>11600</v>
          </cell>
          <cell r="J1114">
            <v>0</v>
          </cell>
          <cell r="K1114">
            <v>0</v>
          </cell>
        </row>
        <row r="1115">
          <cell r="A1115" t="str">
            <v>MAH70958</v>
          </cell>
          <cell r="B1115" t="str">
            <v>도어 폐쇄 순위조절기</v>
          </cell>
          <cell r="C1115">
            <v>0</v>
          </cell>
          <cell r="D1115" t="str">
            <v>개</v>
          </cell>
          <cell r="E1115">
            <v>1</v>
          </cell>
          <cell r="F1115">
            <v>2200</v>
          </cell>
          <cell r="G1115">
            <v>0</v>
          </cell>
          <cell r="H1115">
            <v>0</v>
          </cell>
          <cell r="I1115">
            <v>2200</v>
          </cell>
          <cell r="J1115">
            <v>0</v>
          </cell>
          <cell r="K1115">
            <v>0</v>
          </cell>
        </row>
        <row r="1116">
          <cell r="A1116" t="str">
            <v>UAI50002</v>
          </cell>
          <cell r="B1116" t="str">
            <v>철제여닫이문설치</v>
          </cell>
          <cell r="C1116" t="str">
            <v>(양여닫이)</v>
          </cell>
          <cell r="D1116" t="str">
            <v>개소</v>
          </cell>
          <cell r="E1116">
            <v>2</v>
          </cell>
          <cell r="F1116">
            <v>0</v>
          </cell>
          <cell r="G1116">
            <v>31688</v>
          </cell>
          <cell r="H1116">
            <v>0</v>
          </cell>
          <cell r="I1116">
            <v>0</v>
          </cell>
          <cell r="J1116">
            <v>63376</v>
          </cell>
          <cell r="K1116">
            <v>0</v>
          </cell>
        </row>
        <row r="1117">
          <cell r="A1117" t="str">
            <v>UAI70017</v>
          </cell>
          <cell r="B1117" t="str">
            <v>오토힌지달기</v>
          </cell>
          <cell r="C1117" t="str">
            <v>차압성능40pa이상</v>
          </cell>
          <cell r="D1117" t="str">
            <v>개소</v>
          </cell>
          <cell r="E1117">
            <v>2</v>
          </cell>
          <cell r="F1117">
            <v>180000</v>
          </cell>
          <cell r="G1117">
            <v>10858</v>
          </cell>
          <cell r="H1117">
            <v>325</v>
          </cell>
          <cell r="I1117">
            <v>360000</v>
          </cell>
          <cell r="J1117">
            <v>21716</v>
          </cell>
          <cell r="K1117">
            <v>650</v>
          </cell>
        </row>
        <row r="1118">
          <cell r="B1118" t="str">
            <v>소 계</v>
          </cell>
          <cell r="I1118">
            <v>603324</v>
          </cell>
          <cell r="J1118">
            <v>107573</v>
          </cell>
          <cell r="K1118">
            <v>1401</v>
          </cell>
          <cell r="L1118">
            <v>712298</v>
          </cell>
        </row>
        <row r="1120">
          <cell r="A1120" t="str">
            <v>UAI59736</v>
          </cell>
          <cell r="B1120" t="str">
            <v>18X22/SD-R</v>
          </cell>
          <cell r="C1120" t="str">
            <v>(양여닫이방화문90도, 철제도아)</v>
          </cell>
          <cell r="L1120">
            <v>662388</v>
          </cell>
        </row>
        <row r="1121">
          <cell r="A1121" t="str">
            <v>MAG50060</v>
          </cell>
          <cell r="B1121" t="str">
            <v>철제문틀(방청1회,납품도)</v>
          </cell>
          <cell r="C1121" t="str">
            <v>100X40X1.6(EGI)</v>
          </cell>
          <cell r="D1121" t="str">
            <v>m</v>
          </cell>
          <cell r="E1121">
            <v>1.79</v>
          </cell>
          <cell r="F1121">
            <v>5284</v>
          </cell>
          <cell r="G1121">
            <v>0</v>
          </cell>
          <cell r="H1121">
            <v>0</v>
          </cell>
          <cell r="I1121">
            <v>9458.2999999999993</v>
          </cell>
          <cell r="J1121">
            <v>0</v>
          </cell>
          <cell r="K1121">
            <v>0</v>
          </cell>
        </row>
        <row r="1122">
          <cell r="A1122" t="str">
            <v>UAS14032</v>
          </cell>
          <cell r="B1122" t="str">
            <v>스텐레스재료분리대</v>
          </cell>
          <cell r="C1122" t="str">
            <v>(44X30X1.5)</v>
          </cell>
          <cell r="D1122" t="str">
            <v>m</v>
          </cell>
          <cell r="E1122">
            <v>1.79</v>
          </cell>
          <cell r="F1122">
            <v>5300</v>
          </cell>
          <cell r="G1122">
            <v>8680</v>
          </cell>
          <cell r="H1122">
            <v>290</v>
          </cell>
          <cell r="I1122">
            <v>9487</v>
          </cell>
          <cell r="J1122">
            <v>15537.2</v>
          </cell>
          <cell r="K1122">
            <v>519.1</v>
          </cell>
        </row>
        <row r="1123">
          <cell r="A1123" t="str">
            <v>MAG50068</v>
          </cell>
          <cell r="B1123" t="str">
            <v>철제문틀(방청1회,납품도)</v>
          </cell>
          <cell r="C1123" t="str">
            <v>100X70X1.6(매립방화문틀)(EGI)</v>
          </cell>
          <cell r="D1123" t="str">
            <v>m</v>
          </cell>
          <cell r="E1123">
            <v>4.45</v>
          </cell>
          <cell r="F1123">
            <v>6452</v>
          </cell>
          <cell r="G1123">
            <v>0</v>
          </cell>
          <cell r="H1123">
            <v>0</v>
          </cell>
          <cell r="I1123">
            <v>28711.4</v>
          </cell>
          <cell r="J1123">
            <v>0</v>
          </cell>
          <cell r="K1123">
            <v>0</v>
          </cell>
        </row>
        <row r="1124">
          <cell r="A1124" t="str">
            <v>MAG50069</v>
          </cell>
          <cell r="B1124" t="str">
            <v>철제문틀(방청1회,납품도)</v>
          </cell>
          <cell r="C1124" t="str">
            <v>25X65X1.6(매립방화문틀)(EGI)</v>
          </cell>
          <cell r="D1124" t="str">
            <v>m</v>
          </cell>
          <cell r="E1124">
            <v>6.23</v>
          </cell>
          <cell r="F1124">
            <v>5167</v>
          </cell>
          <cell r="G1124">
            <v>0</v>
          </cell>
          <cell r="H1124">
            <v>0</v>
          </cell>
          <cell r="I1124">
            <v>32190.400000000001</v>
          </cell>
          <cell r="J1124">
            <v>0</v>
          </cell>
          <cell r="K1124">
            <v>0</v>
          </cell>
        </row>
        <row r="1125">
          <cell r="A1125" t="str">
            <v>MAG50072</v>
          </cell>
          <cell r="B1125" t="str">
            <v>철제도아(방청1회,납품도)</v>
          </cell>
          <cell r="C1125" t="str">
            <v>T=0.8,STL PL(매립형방화문,후레임제외)(EGI)</v>
          </cell>
          <cell r="D1125" t="str">
            <v>m2</v>
          </cell>
          <cell r="E1125">
            <v>3.7541000000000002</v>
          </cell>
          <cell r="F1125">
            <v>28487</v>
          </cell>
          <cell r="G1125">
            <v>0</v>
          </cell>
          <cell r="H1125">
            <v>0</v>
          </cell>
          <cell r="I1125">
            <v>106943</v>
          </cell>
          <cell r="J1125">
            <v>0</v>
          </cell>
          <cell r="K1125">
            <v>0</v>
          </cell>
        </row>
        <row r="1126">
          <cell r="A1126" t="str">
            <v>MAH70957</v>
          </cell>
          <cell r="B1126" t="str">
            <v>매립방화문용 오목손잡이</v>
          </cell>
          <cell r="C1126">
            <v>0</v>
          </cell>
          <cell r="D1126" t="str">
            <v>개</v>
          </cell>
          <cell r="E1126">
            <v>2</v>
          </cell>
          <cell r="F1126">
            <v>5800</v>
          </cell>
          <cell r="G1126">
            <v>0</v>
          </cell>
          <cell r="H1126">
            <v>0</v>
          </cell>
          <cell r="I1126">
            <v>11600</v>
          </cell>
          <cell r="J1126">
            <v>0</v>
          </cell>
          <cell r="K1126">
            <v>0</v>
          </cell>
        </row>
        <row r="1127">
          <cell r="A1127" t="str">
            <v>MAH70958</v>
          </cell>
          <cell r="B1127" t="str">
            <v>도어 폐쇄 순위조절기</v>
          </cell>
          <cell r="C1127">
            <v>0</v>
          </cell>
          <cell r="D1127" t="str">
            <v>개</v>
          </cell>
          <cell r="E1127">
            <v>1</v>
          </cell>
          <cell r="F1127">
            <v>2200</v>
          </cell>
          <cell r="G1127">
            <v>0</v>
          </cell>
          <cell r="H1127">
            <v>0</v>
          </cell>
          <cell r="I1127">
            <v>2200</v>
          </cell>
          <cell r="J1127">
            <v>0</v>
          </cell>
          <cell r="K1127">
            <v>0</v>
          </cell>
        </row>
        <row r="1128">
          <cell r="A1128" t="str">
            <v>UAI50002</v>
          </cell>
          <cell r="B1128" t="str">
            <v>철제여닫이문설치</v>
          </cell>
          <cell r="C1128" t="str">
            <v>(양여닫이)</v>
          </cell>
          <cell r="D1128" t="str">
            <v>개소</v>
          </cell>
          <cell r="E1128">
            <v>2</v>
          </cell>
          <cell r="F1128">
            <v>0</v>
          </cell>
          <cell r="G1128">
            <v>31688</v>
          </cell>
          <cell r="H1128">
            <v>0</v>
          </cell>
          <cell r="I1128">
            <v>0</v>
          </cell>
          <cell r="J1128">
            <v>63376</v>
          </cell>
          <cell r="K1128">
            <v>0</v>
          </cell>
        </row>
        <row r="1129">
          <cell r="A1129" t="str">
            <v>UAI70017</v>
          </cell>
          <cell r="B1129" t="str">
            <v>오토힌지달기</v>
          </cell>
          <cell r="C1129" t="str">
            <v>차압성능40pa이상</v>
          </cell>
          <cell r="D1129" t="str">
            <v>개소</v>
          </cell>
          <cell r="E1129">
            <v>2</v>
          </cell>
          <cell r="F1129">
            <v>180000</v>
          </cell>
          <cell r="G1129">
            <v>10858</v>
          </cell>
          <cell r="H1129">
            <v>325</v>
          </cell>
          <cell r="I1129">
            <v>360000</v>
          </cell>
          <cell r="J1129">
            <v>21716</v>
          </cell>
          <cell r="K1129">
            <v>650</v>
          </cell>
        </row>
        <row r="1130">
          <cell r="B1130" t="str">
            <v>소 계</v>
          </cell>
          <cell r="I1130">
            <v>560590</v>
          </cell>
          <cell r="J1130">
            <v>100629</v>
          </cell>
          <cell r="K1130">
            <v>1169</v>
          </cell>
          <cell r="L1130">
            <v>662388</v>
          </cell>
        </row>
        <row r="1132">
          <cell r="A1132" t="str">
            <v>UAI59737</v>
          </cell>
          <cell r="B1132" t="str">
            <v>26X22/SD-R</v>
          </cell>
          <cell r="C1132" t="str">
            <v>(양여닫이방화문90도, 철제도아)</v>
          </cell>
          <cell r="L1132">
            <v>731618</v>
          </cell>
        </row>
        <row r="1133">
          <cell r="A1133" t="str">
            <v>MAG50060</v>
          </cell>
          <cell r="B1133" t="str">
            <v>철제문틀(방청1회,납품도)</v>
          </cell>
          <cell r="C1133" t="str">
            <v>100X40X1.6(EGI)</v>
          </cell>
          <cell r="D1133" t="str">
            <v>m</v>
          </cell>
          <cell r="E1133">
            <v>2.59</v>
          </cell>
          <cell r="F1133">
            <v>5284</v>
          </cell>
          <cell r="G1133">
            <v>0</v>
          </cell>
          <cell r="H1133">
            <v>0</v>
          </cell>
          <cell r="I1133">
            <v>13685.5</v>
          </cell>
          <cell r="J1133">
            <v>0</v>
          </cell>
          <cell r="K1133">
            <v>0</v>
          </cell>
        </row>
        <row r="1134">
          <cell r="A1134" t="str">
            <v>UAS14032</v>
          </cell>
          <cell r="B1134" t="str">
            <v>스텐레스재료분리대</v>
          </cell>
          <cell r="C1134" t="str">
            <v>(44X30X1.5)</v>
          </cell>
          <cell r="D1134" t="str">
            <v>m</v>
          </cell>
          <cell r="E1134">
            <v>2.59</v>
          </cell>
          <cell r="F1134">
            <v>5300</v>
          </cell>
          <cell r="G1134">
            <v>8680</v>
          </cell>
          <cell r="H1134">
            <v>290</v>
          </cell>
          <cell r="I1134">
            <v>13727</v>
          </cell>
          <cell r="J1134">
            <v>22481.200000000001</v>
          </cell>
          <cell r="K1134">
            <v>751.1</v>
          </cell>
        </row>
        <row r="1135">
          <cell r="A1135" t="str">
            <v>MAG50068</v>
          </cell>
          <cell r="B1135" t="str">
            <v>철제문틀(방청1회,납품도)</v>
          </cell>
          <cell r="C1135" t="str">
            <v>100X70X1.6(매립방화문틀)(EGI)</v>
          </cell>
          <cell r="D1135" t="str">
            <v>m</v>
          </cell>
          <cell r="E1135">
            <v>4.45</v>
          </cell>
          <cell r="F1135">
            <v>6452</v>
          </cell>
          <cell r="G1135">
            <v>0</v>
          </cell>
          <cell r="H1135">
            <v>0</v>
          </cell>
          <cell r="I1135">
            <v>28711.4</v>
          </cell>
          <cell r="J1135">
            <v>0</v>
          </cell>
          <cell r="K1135">
            <v>0</v>
          </cell>
        </row>
        <row r="1136">
          <cell r="A1136" t="str">
            <v>MAG50069</v>
          </cell>
          <cell r="B1136" t="str">
            <v>철제문틀(방청1회,납품도)</v>
          </cell>
          <cell r="C1136" t="str">
            <v>25X65X1.6(매립방화문틀)(EGI)</v>
          </cell>
          <cell r="D1136" t="str">
            <v>m</v>
          </cell>
          <cell r="E1136">
            <v>7.03</v>
          </cell>
          <cell r="F1136">
            <v>5167</v>
          </cell>
          <cell r="G1136">
            <v>0</v>
          </cell>
          <cell r="H1136">
            <v>0</v>
          </cell>
          <cell r="I1136">
            <v>36324</v>
          </cell>
          <cell r="J1136">
            <v>0</v>
          </cell>
          <cell r="K1136">
            <v>0</v>
          </cell>
        </row>
        <row r="1137">
          <cell r="A1137" t="str">
            <v>MAG50072</v>
          </cell>
          <cell r="B1137" t="str">
            <v>철제도아(방청1회,납품도)</v>
          </cell>
          <cell r="C1137" t="str">
            <v>T=0.8,STL PL(매립형방화문,후레임제외)(EGI)</v>
          </cell>
          <cell r="D1137" t="str">
            <v>m2</v>
          </cell>
          <cell r="E1137">
            <v>5.4901</v>
          </cell>
          <cell r="F1137">
            <v>28487</v>
          </cell>
          <cell r="G1137">
            <v>0</v>
          </cell>
          <cell r="H1137">
            <v>0</v>
          </cell>
          <cell r="I1137">
            <v>156396.4</v>
          </cell>
          <cell r="J1137">
            <v>0</v>
          </cell>
          <cell r="K1137">
            <v>0</v>
          </cell>
        </row>
        <row r="1138">
          <cell r="A1138" t="str">
            <v>MAH70957</v>
          </cell>
          <cell r="B1138" t="str">
            <v>매립방화문용 오목손잡이</v>
          </cell>
          <cell r="C1138">
            <v>0</v>
          </cell>
          <cell r="D1138" t="str">
            <v>개</v>
          </cell>
          <cell r="E1138">
            <v>2</v>
          </cell>
          <cell r="F1138">
            <v>5800</v>
          </cell>
          <cell r="G1138">
            <v>0</v>
          </cell>
          <cell r="H1138">
            <v>0</v>
          </cell>
          <cell r="I1138">
            <v>11600</v>
          </cell>
          <cell r="J1138">
            <v>0</v>
          </cell>
          <cell r="K1138">
            <v>0</v>
          </cell>
        </row>
        <row r="1139">
          <cell r="A1139" t="str">
            <v>MAH70958</v>
          </cell>
          <cell r="B1139" t="str">
            <v>도어 폐쇄 순위조절기</v>
          </cell>
          <cell r="C1139">
            <v>0</v>
          </cell>
          <cell r="D1139" t="str">
            <v>개</v>
          </cell>
          <cell r="E1139">
            <v>1</v>
          </cell>
          <cell r="F1139">
            <v>2200</v>
          </cell>
          <cell r="G1139">
            <v>0</v>
          </cell>
          <cell r="H1139">
            <v>0</v>
          </cell>
          <cell r="I1139">
            <v>2200</v>
          </cell>
          <cell r="J1139">
            <v>0</v>
          </cell>
          <cell r="K1139">
            <v>0</v>
          </cell>
        </row>
        <row r="1140">
          <cell r="A1140" t="str">
            <v>UAI50002</v>
          </cell>
          <cell r="B1140" t="str">
            <v>철제여닫이문설치</v>
          </cell>
          <cell r="C1140" t="str">
            <v>(양여닫이)</v>
          </cell>
          <cell r="D1140" t="str">
            <v>개소</v>
          </cell>
          <cell r="E1140">
            <v>2</v>
          </cell>
          <cell r="F1140">
            <v>0</v>
          </cell>
          <cell r="G1140">
            <v>31688</v>
          </cell>
          <cell r="H1140">
            <v>0</v>
          </cell>
          <cell r="I1140">
            <v>0</v>
          </cell>
          <cell r="J1140">
            <v>63376</v>
          </cell>
          <cell r="K1140">
            <v>0</v>
          </cell>
        </row>
        <row r="1141">
          <cell r="A1141" t="str">
            <v>UAI70017</v>
          </cell>
          <cell r="B1141" t="str">
            <v>오토힌지달기</v>
          </cell>
          <cell r="C1141" t="str">
            <v>차압성능40pa이상</v>
          </cell>
          <cell r="D1141" t="str">
            <v>개소</v>
          </cell>
          <cell r="E1141">
            <v>2</v>
          </cell>
          <cell r="F1141">
            <v>180000</v>
          </cell>
          <cell r="G1141">
            <v>10858</v>
          </cell>
          <cell r="H1141">
            <v>325</v>
          </cell>
          <cell r="I1141">
            <v>360000</v>
          </cell>
          <cell r="J1141">
            <v>21716</v>
          </cell>
          <cell r="K1141">
            <v>650</v>
          </cell>
        </row>
        <row r="1142">
          <cell r="B1142" t="str">
            <v>소 계</v>
          </cell>
          <cell r="I1142">
            <v>622644</v>
          </cell>
          <cell r="J1142">
            <v>107573</v>
          </cell>
          <cell r="K1142">
            <v>1401</v>
          </cell>
          <cell r="L1142">
            <v>731618</v>
          </cell>
        </row>
        <row r="1144">
          <cell r="A1144" t="str">
            <v>UAI59738</v>
          </cell>
          <cell r="B1144" t="str">
            <v>18X22/SD-R</v>
          </cell>
          <cell r="C1144" t="str">
            <v>(양여닫이방화문90도+180도, 철제도아)</v>
          </cell>
          <cell r="L1144">
            <v>648181</v>
          </cell>
        </row>
        <row r="1145">
          <cell r="A1145" t="str">
            <v>MAG50060</v>
          </cell>
          <cell r="B1145" t="str">
            <v>철제문틀(방청1회,납품도)</v>
          </cell>
          <cell r="C1145" t="str">
            <v>100X40X1.6(EGI)</v>
          </cell>
          <cell r="D1145" t="str">
            <v>m</v>
          </cell>
          <cell r="E1145">
            <v>1.79</v>
          </cell>
          <cell r="F1145">
            <v>5284</v>
          </cell>
          <cell r="G1145">
            <v>0</v>
          </cell>
          <cell r="H1145">
            <v>0</v>
          </cell>
          <cell r="I1145">
            <v>9458.2999999999993</v>
          </cell>
          <cell r="J1145">
            <v>0</v>
          </cell>
          <cell r="K1145">
            <v>0</v>
          </cell>
        </row>
        <row r="1146">
          <cell r="A1146" t="str">
            <v>UAS14032</v>
          </cell>
          <cell r="B1146" t="str">
            <v>스텐레스재료분리대</v>
          </cell>
          <cell r="C1146" t="str">
            <v>(44X30X1.5)</v>
          </cell>
          <cell r="D1146" t="str">
            <v>m</v>
          </cell>
          <cell r="E1146">
            <v>1.79</v>
          </cell>
          <cell r="F1146">
            <v>5300</v>
          </cell>
          <cell r="G1146">
            <v>8680</v>
          </cell>
          <cell r="H1146">
            <v>290</v>
          </cell>
          <cell r="I1146">
            <v>9487</v>
          </cell>
          <cell r="J1146">
            <v>15537.2</v>
          </cell>
          <cell r="K1146">
            <v>519.1</v>
          </cell>
        </row>
        <row r="1147">
          <cell r="A1147" t="str">
            <v>MAG50068</v>
          </cell>
          <cell r="B1147" t="str">
            <v>철제문틀(방청1회,납품도)</v>
          </cell>
          <cell r="C1147" t="str">
            <v>100X70X1.6(매립방화문틀)(EGI)</v>
          </cell>
          <cell r="D1147" t="str">
            <v>m</v>
          </cell>
          <cell r="E1147">
            <v>2.2250000000000001</v>
          </cell>
          <cell r="F1147">
            <v>6452</v>
          </cell>
          <cell r="G1147">
            <v>0</v>
          </cell>
          <cell r="H1147">
            <v>0</v>
          </cell>
          <cell r="I1147">
            <v>14355.7</v>
          </cell>
          <cell r="J1147">
            <v>0</v>
          </cell>
          <cell r="K1147">
            <v>0</v>
          </cell>
        </row>
        <row r="1148">
          <cell r="A1148" t="str">
            <v>MAG50077</v>
          </cell>
          <cell r="B1148" t="str">
            <v>철제문틀(방청1회,납품도)</v>
          </cell>
          <cell r="C1148" t="str">
            <v>52X70X1.6(매립문틀)(EGI)</v>
          </cell>
          <cell r="D1148" t="str">
            <v>m</v>
          </cell>
          <cell r="E1148">
            <v>2.2250000000000001</v>
          </cell>
          <cell r="F1148">
            <v>7301</v>
          </cell>
          <cell r="G1148">
            <v>0</v>
          </cell>
          <cell r="H1148">
            <v>0</v>
          </cell>
          <cell r="I1148">
            <v>16244.7</v>
          </cell>
          <cell r="J1148">
            <v>0</v>
          </cell>
          <cell r="K1148">
            <v>0</v>
          </cell>
        </row>
        <row r="1149">
          <cell r="A1149" t="str">
            <v>MAG50069</v>
          </cell>
          <cell r="B1149" t="str">
            <v>철제문틀(방청1회,납품도)</v>
          </cell>
          <cell r="C1149" t="str">
            <v>25X65X1.6(매립방화문틀)(EGI)</v>
          </cell>
          <cell r="D1149" t="str">
            <v>m</v>
          </cell>
          <cell r="E1149">
            <v>3.1150000000000002</v>
          </cell>
          <cell r="F1149">
            <v>5167</v>
          </cell>
          <cell r="G1149">
            <v>0</v>
          </cell>
          <cell r="H1149">
            <v>0</v>
          </cell>
          <cell r="I1149">
            <v>16095.2</v>
          </cell>
          <cell r="J1149">
            <v>0</v>
          </cell>
          <cell r="K1149">
            <v>0</v>
          </cell>
        </row>
        <row r="1150">
          <cell r="A1150" t="str">
            <v>MAG50072</v>
          </cell>
          <cell r="B1150" t="str">
            <v>철제도아(방청1회,납품도)</v>
          </cell>
          <cell r="C1150" t="str">
            <v>T=0.8,STL PL(매립형방화문,후레임제외)(EGI)</v>
          </cell>
          <cell r="D1150" t="str">
            <v>m2</v>
          </cell>
          <cell r="E1150">
            <v>3.7541000000000002</v>
          </cell>
          <cell r="F1150">
            <v>28487</v>
          </cell>
          <cell r="G1150">
            <v>0</v>
          </cell>
          <cell r="H1150">
            <v>0</v>
          </cell>
          <cell r="I1150">
            <v>106943</v>
          </cell>
          <cell r="J1150">
            <v>0</v>
          </cell>
          <cell r="K1150">
            <v>0</v>
          </cell>
        </row>
        <row r="1151">
          <cell r="A1151" t="str">
            <v>MAH70957</v>
          </cell>
          <cell r="B1151" t="str">
            <v>매립방화문용 오목손잡이</v>
          </cell>
          <cell r="C1151">
            <v>0</v>
          </cell>
          <cell r="D1151" t="str">
            <v>개</v>
          </cell>
          <cell r="E1151">
            <v>2</v>
          </cell>
          <cell r="F1151">
            <v>5800</v>
          </cell>
          <cell r="G1151">
            <v>0</v>
          </cell>
          <cell r="H1151">
            <v>0</v>
          </cell>
          <cell r="I1151">
            <v>11600</v>
          </cell>
          <cell r="J1151">
            <v>0</v>
          </cell>
          <cell r="K1151">
            <v>0</v>
          </cell>
        </row>
        <row r="1152">
          <cell r="A1152" t="str">
            <v>MAH70958</v>
          </cell>
          <cell r="B1152" t="str">
            <v>도어 폐쇄 순위조절기</v>
          </cell>
          <cell r="C1152">
            <v>0</v>
          </cell>
          <cell r="D1152" t="str">
            <v>개</v>
          </cell>
          <cell r="E1152">
            <v>1</v>
          </cell>
          <cell r="F1152">
            <v>2200</v>
          </cell>
          <cell r="G1152">
            <v>0</v>
          </cell>
          <cell r="H1152">
            <v>0</v>
          </cell>
          <cell r="I1152">
            <v>2200</v>
          </cell>
          <cell r="J1152">
            <v>0</v>
          </cell>
          <cell r="K1152">
            <v>0</v>
          </cell>
        </row>
        <row r="1153">
          <cell r="A1153" t="str">
            <v>UAI50002</v>
          </cell>
          <cell r="B1153" t="str">
            <v>철제여닫이문설치</v>
          </cell>
          <cell r="C1153" t="str">
            <v>(양여닫이)</v>
          </cell>
          <cell r="D1153" t="str">
            <v>개소</v>
          </cell>
          <cell r="E1153">
            <v>2</v>
          </cell>
          <cell r="F1153">
            <v>0</v>
          </cell>
          <cell r="G1153">
            <v>31688</v>
          </cell>
          <cell r="H1153">
            <v>0</v>
          </cell>
          <cell r="I1153">
            <v>0</v>
          </cell>
          <cell r="J1153">
            <v>63376</v>
          </cell>
          <cell r="K1153">
            <v>0</v>
          </cell>
        </row>
        <row r="1154">
          <cell r="A1154" t="str">
            <v>UAI70017</v>
          </cell>
          <cell r="B1154" t="str">
            <v>오토힌지달기</v>
          </cell>
          <cell r="C1154" t="str">
            <v>차압성능40pa이상</v>
          </cell>
          <cell r="D1154" t="str">
            <v>개소</v>
          </cell>
          <cell r="E1154">
            <v>2</v>
          </cell>
          <cell r="F1154">
            <v>180000</v>
          </cell>
          <cell r="G1154">
            <v>10858</v>
          </cell>
          <cell r="H1154">
            <v>325</v>
          </cell>
          <cell r="I1154">
            <v>360000</v>
          </cell>
          <cell r="J1154">
            <v>21716</v>
          </cell>
          <cell r="K1154">
            <v>650</v>
          </cell>
        </row>
        <row r="1155">
          <cell r="B1155" t="str">
            <v>소 계</v>
          </cell>
          <cell r="I1155">
            <v>546383</v>
          </cell>
          <cell r="J1155">
            <v>100629</v>
          </cell>
          <cell r="K1155">
            <v>1169</v>
          </cell>
          <cell r="L1155">
            <v>648181</v>
          </cell>
        </row>
        <row r="1157">
          <cell r="A1157" t="str">
            <v>UAI59739</v>
          </cell>
          <cell r="B1157" t="str">
            <v>10X22/SD-R</v>
          </cell>
          <cell r="C1157" t="str">
            <v>(양여닫이방화문90도, 철제도아)</v>
          </cell>
          <cell r="L1157">
            <v>366662</v>
          </cell>
        </row>
        <row r="1158">
          <cell r="A1158" t="str">
            <v>MAG50068</v>
          </cell>
          <cell r="B1158" t="str">
            <v>철제문틀(방청1회,납품도)</v>
          </cell>
          <cell r="C1158" t="str">
            <v>100X70X1.6(매립방화문틀)(EGI)</v>
          </cell>
          <cell r="D1158" t="str">
            <v>m</v>
          </cell>
          <cell r="E1158">
            <v>4.45</v>
          </cell>
          <cell r="F1158">
            <v>6452</v>
          </cell>
          <cell r="G1158">
            <v>0</v>
          </cell>
          <cell r="H1158">
            <v>0</v>
          </cell>
          <cell r="I1158">
            <v>28711.4</v>
          </cell>
          <cell r="J1158">
            <v>0</v>
          </cell>
          <cell r="K1158">
            <v>0</v>
          </cell>
        </row>
        <row r="1159">
          <cell r="A1159" t="str">
            <v>MAG50060</v>
          </cell>
          <cell r="B1159" t="str">
            <v>철제문틀(방청1회,납품도)</v>
          </cell>
          <cell r="C1159" t="str">
            <v>100X40X1.6(EGI)</v>
          </cell>
          <cell r="D1159" t="str">
            <v>m</v>
          </cell>
          <cell r="E1159">
            <v>0.99</v>
          </cell>
          <cell r="F1159">
            <v>5284</v>
          </cell>
          <cell r="G1159">
            <v>0</v>
          </cell>
          <cell r="H1159">
            <v>0</v>
          </cell>
          <cell r="I1159">
            <v>5231.1000000000004</v>
          </cell>
          <cell r="J1159">
            <v>0</v>
          </cell>
          <cell r="K1159">
            <v>0</v>
          </cell>
        </row>
        <row r="1160">
          <cell r="A1160" t="str">
            <v>UAS14032</v>
          </cell>
          <cell r="B1160" t="str">
            <v>스텐레스재료분리대</v>
          </cell>
          <cell r="C1160" t="str">
            <v>(44X30X1.5)</v>
          </cell>
          <cell r="D1160" t="str">
            <v>m</v>
          </cell>
          <cell r="E1160">
            <v>0.99</v>
          </cell>
          <cell r="F1160">
            <v>5300</v>
          </cell>
          <cell r="G1160">
            <v>8680</v>
          </cell>
          <cell r="H1160">
            <v>290</v>
          </cell>
          <cell r="I1160">
            <v>5247</v>
          </cell>
          <cell r="J1160">
            <v>8593.2000000000007</v>
          </cell>
          <cell r="K1160">
            <v>287.10000000000002</v>
          </cell>
        </row>
        <row r="1161">
          <cell r="A1161" t="str">
            <v>MAG50069</v>
          </cell>
          <cell r="B1161" t="str">
            <v>철제문틀(방청1회,납품도)</v>
          </cell>
          <cell r="C1161" t="str">
            <v>25X65X1.6(매립방화문틀)(EGI)</v>
          </cell>
          <cell r="D1161" t="str">
            <v>m</v>
          </cell>
          <cell r="E1161">
            <v>3.2149999999999999</v>
          </cell>
          <cell r="F1161">
            <v>5167</v>
          </cell>
          <cell r="G1161">
            <v>0</v>
          </cell>
          <cell r="H1161">
            <v>0</v>
          </cell>
          <cell r="I1161">
            <v>16611.900000000001</v>
          </cell>
          <cell r="J1161">
            <v>0</v>
          </cell>
          <cell r="K1161">
            <v>0</v>
          </cell>
        </row>
        <row r="1162">
          <cell r="A1162" t="str">
            <v>MAG50072</v>
          </cell>
          <cell r="B1162" t="str">
            <v>철제도아(방청1회,납품도)</v>
          </cell>
          <cell r="C1162" t="str">
            <v>T=0.8,STL PL(매립형방화문,후레임제외)(EGI)</v>
          </cell>
          <cell r="D1162" t="str">
            <v>m2</v>
          </cell>
          <cell r="E1162">
            <v>2.2027000000000001</v>
          </cell>
          <cell r="F1162">
            <v>28487</v>
          </cell>
          <cell r="G1162">
            <v>0</v>
          </cell>
          <cell r="H1162">
            <v>0</v>
          </cell>
          <cell r="I1162">
            <v>62748.3</v>
          </cell>
          <cell r="J1162">
            <v>0</v>
          </cell>
          <cell r="K1162">
            <v>0</v>
          </cell>
        </row>
        <row r="1163">
          <cell r="A1163" t="str">
            <v>MAH70957</v>
          </cell>
          <cell r="B1163" t="str">
            <v>매립방화문용 오목손잡이</v>
          </cell>
          <cell r="C1163">
            <v>0</v>
          </cell>
          <cell r="D1163" t="str">
            <v>개</v>
          </cell>
          <cell r="E1163">
            <v>1</v>
          </cell>
          <cell r="F1163">
            <v>5800</v>
          </cell>
          <cell r="G1163">
            <v>0</v>
          </cell>
          <cell r="H1163">
            <v>0</v>
          </cell>
          <cell r="I1163">
            <v>5800</v>
          </cell>
          <cell r="J1163">
            <v>0</v>
          </cell>
          <cell r="K1163">
            <v>0</v>
          </cell>
        </row>
        <row r="1164">
          <cell r="A1164" t="str">
            <v>UAI50001</v>
          </cell>
          <cell r="B1164" t="str">
            <v>철제여닫이문설치</v>
          </cell>
          <cell r="C1164" t="str">
            <v>(외여닫이)</v>
          </cell>
          <cell r="D1164" t="str">
            <v>개소</v>
          </cell>
          <cell r="E1164">
            <v>2</v>
          </cell>
          <cell r="F1164">
            <v>0</v>
          </cell>
          <cell r="G1164">
            <v>21125</v>
          </cell>
          <cell r="H1164">
            <v>0</v>
          </cell>
          <cell r="I1164">
            <v>0</v>
          </cell>
          <cell r="J1164">
            <v>42250</v>
          </cell>
          <cell r="K1164">
            <v>0</v>
          </cell>
        </row>
        <row r="1165">
          <cell r="A1165" t="str">
            <v>UAI70017</v>
          </cell>
          <cell r="B1165" t="str">
            <v>오토힌지달기</v>
          </cell>
          <cell r="C1165" t="str">
            <v>차압성능40pa이상</v>
          </cell>
          <cell r="D1165" t="str">
            <v>개소</v>
          </cell>
          <cell r="E1165">
            <v>1</v>
          </cell>
          <cell r="F1165">
            <v>180000</v>
          </cell>
          <cell r="G1165">
            <v>10858</v>
          </cell>
          <cell r="H1165">
            <v>325</v>
          </cell>
          <cell r="I1165">
            <v>180000</v>
          </cell>
          <cell r="J1165">
            <v>10858</v>
          </cell>
          <cell r="K1165">
            <v>325</v>
          </cell>
        </row>
        <row r="1166">
          <cell r="B1166" t="str">
            <v>소 계</v>
          </cell>
          <cell r="I1166">
            <v>304349</v>
          </cell>
          <cell r="J1166">
            <v>61701</v>
          </cell>
          <cell r="K1166">
            <v>612</v>
          </cell>
          <cell r="L1166">
            <v>366662</v>
          </cell>
        </row>
        <row r="1168">
          <cell r="A1168" t="str">
            <v>UAI59740</v>
          </cell>
          <cell r="B1168" t="str">
            <v>10X22/SD-F2</v>
          </cell>
          <cell r="C1168" t="str">
            <v>(계단실, 철제도아, 방화용도어클로우저)</v>
          </cell>
          <cell r="L1168">
            <v>175475</v>
          </cell>
        </row>
        <row r="1169">
          <cell r="A1169" t="str">
            <v>MAG50061</v>
          </cell>
          <cell r="B1169" t="str">
            <v>철제문틀(방청1회,납품도)</v>
          </cell>
          <cell r="C1169" t="str">
            <v>100X45X1.6(EGI)</v>
          </cell>
          <cell r="D1169" t="str">
            <v>m</v>
          </cell>
          <cell r="E1169">
            <v>5.44</v>
          </cell>
          <cell r="F1169">
            <v>5850</v>
          </cell>
          <cell r="G1169">
            <v>0</v>
          </cell>
          <cell r="H1169">
            <v>0</v>
          </cell>
          <cell r="I1169">
            <v>31824</v>
          </cell>
          <cell r="J1169">
            <v>0</v>
          </cell>
          <cell r="K1169">
            <v>0</v>
          </cell>
        </row>
        <row r="1170">
          <cell r="A1170" t="str">
            <v>MAG50066</v>
          </cell>
          <cell r="B1170" t="str">
            <v>철제도아(방청1회,납품도)</v>
          </cell>
          <cell r="C1170" t="str">
            <v>T=0.8,STL PL(피벗힌지포함,후레임제외)(EGI)</v>
          </cell>
          <cell r="D1170" t="str">
            <v>m2</v>
          </cell>
          <cell r="E1170">
            <v>2.2027000000000001</v>
          </cell>
          <cell r="F1170">
            <v>28487</v>
          </cell>
          <cell r="G1170">
            <v>0</v>
          </cell>
          <cell r="H1170">
            <v>0</v>
          </cell>
          <cell r="I1170">
            <v>62748.3</v>
          </cell>
          <cell r="J1170">
            <v>0</v>
          </cell>
          <cell r="K1170">
            <v>0</v>
          </cell>
        </row>
        <row r="1171">
          <cell r="A1171" t="str">
            <v>MAG50181</v>
          </cell>
          <cell r="B1171" t="str">
            <v>스텐레스밑틀</v>
          </cell>
          <cell r="C1171" t="str">
            <v>100X45X1.0 철제창호 밑틀용</v>
          </cell>
          <cell r="D1171" t="str">
            <v>m</v>
          </cell>
          <cell r="E1171">
            <v>0.99</v>
          </cell>
          <cell r="F1171">
            <v>10510</v>
          </cell>
          <cell r="G1171">
            <v>0</v>
          </cell>
          <cell r="H1171">
            <v>0</v>
          </cell>
          <cell r="I1171">
            <v>10404.9</v>
          </cell>
          <cell r="J1171">
            <v>0</v>
          </cell>
          <cell r="K1171">
            <v>0</v>
          </cell>
        </row>
        <row r="1172">
          <cell r="A1172" t="str">
            <v>MAH70015</v>
          </cell>
          <cell r="B1172" t="str">
            <v>도아로크(스텐)</v>
          </cell>
          <cell r="C1172" t="str">
            <v>통로용(록없음)</v>
          </cell>
          <cell r="D1172" t="str">
            <v>조</v>
          </cell>
          <cell r="E1172">
            <v>1</v>
          </cell>
          <cell r="F1172">
            <v>4100</v>
          </cell>
          <cell r="G1172">
            <v>0</v>
          </cell>
          <cell r="H1172">
            <v>0</v>
          </cell>
          <cell r="I1172">
            <v>4100</v>
          </cell>
          <cell r="J1172">
            <v>0</v>
          </cell>
          <cell r="K1172">
            <v>0</v>
          </cell>
        </row>
        <row r="1173">
          <cell r="A1173" t="str">
            <v>UAI50001</v>
          </cell>
          <cell r="B1173" t="str">
            <v>철제여닫이문설치</v>
          </cell>
          <cell r="C1173" t="str">
            <v>(외여닫이)</v>
          </cell>
          <cell r="D1173" t="str">
            <v>개소</v>
          </cell>
          <cell r="E1173">
            <v>1</v>
          </cell>
          <cell r="F1173">
            <v>0</v>
          </cell>
          <cell r="G1173">
            <v>21125</v>
          </cell>
          <cell r="H1173">
            <v>0</v>
          </cell>
          <cell r="I1173">
            <v>0</v>
          </cell>
          <cell r="J1173">
            <v>21125</v>
          </cell>
          <cell r="K1173">
            <v>0</v>
          </cell>
        </row>
        <row r="1174">
          <cell r="A1174" t="str">
            <v>UAI70021</v>
          </cell>
          <cell r="B1174" t="str">
            <v>도어체크달기</v>
          </cell>
          <cell r="C1174" t="str">
            <v>(방화문용, 3호)</v>
          </cell>
          <cell r="D1174" t="str">
            <v>개소</v>
          </cell>
          <cell r="E1174">
            <v>1</v>
          </cell>
          <cell r="F1174">
            <v>38000</v>
          </cell>
          <cell r="G1174">
            <v>7062</v>
          </cell>
          <cell r="H1174">
            <v>211</v>
          </cell>
          <cell r="I1174">
            <v>38000</v>
          </cell>
          <cell r="J1174">
            <v>7062</v>
          </cell>
          <cell r="K1174">
            <v>211</v>
          </cell>
        </row>
        <row r="1175">
          <cell r="B1175" t="str">
            <v>소 계</v>
          </cell>
          <cell r="I1175">
            <v>147077</v>
          </cell>
          <cell r="J1175">
            <v>28187</v>
          </cell>
          <cell r="K1175">
            <v>211</v>
          </cell>
          <cell r="L1175">
            <v>175475</v>
          </cell>
        </row>
        <row r="1177">
          <cell r="A1177" t="str">
            <v>UAI59741</v>
          </cell>
          <cell r="B1177" t="str">
            <v>10X22/SD-1</v>
          </cell>
          <cell r="C1177" t="str">
            <v>(철제도아, 도어클로우저)</v>
          </cell>
          <cell r="L1177">
            <v>155334</v>
          </cell>
        </row>
        <row r="1178">
          <cell r="A1178" t="str">
            <v>MAG50061</v>
          </cell>
          <cell r="B1178" t="str">
            <v>철제문틀(방청1회,납품도)</v>
          </cell>
          <cell r="C1178" t="str">
            <v>100X45X1.6(EGI)</v>
          </cell>
          <cell r="D1178" t="str">
            <v>m</v>
          </cell>
          <cell r="E1178">
            <v>5.44</v>
          </cell>
          <cell r="F1178">
            <v>5850</v>
          </cell>
          <cell r="G1178">
            <v>0</v>
          </cell>
          <cell r="H1178">
            <v>0</v>
          </cell>
          <cell r="I1178">
            <v>31824</v>
          </cell>
          <cell r="J1178">
            <v>0</v>
          </cell>
          <cell r="K1178">
            <v>0</v>
          </cell>
        </row>
        <row r="1179">
          <cell r="A1179" t="str">
            <v>MAG50066</v>
          </cell>
          <cell r="B1179" t="str">
            <v>철제도아(방청1회,납품도)</v>
          </cell>
          <cell r="C1179" t="str">
            <v>T=0.8,STL PL(피벗힌지포함,후레임제외)(EGI)</v>
          </cell>
          <cell r="D1179" t="str">
            <v>m2</v>
          </cell>
          <cell r="E1179">
            <v>2.2027000000000001</v>
          </cell>
          <cell r="F1179">
            <v>28487</v>
          </cell>
          <cell r="G1179">
            <v>0</v>
          </cell>
          <cell r="H1179">
            <v>0</v>
          </cell>
          <cell r="I1179">
            <v>62748.3</v>
          </cell>
          <cell r="J1179">
            <v>0</v>
          </cell>
          <cell r="K1179">
            <v>0</v>
          </cell>
        </row>
        <row r="1180">
          <cell r="A1180" t="str">
            <v>UAS14034</v>
          </cell>
          <cell r="B1180" t="str">
            <v>스텐레스재료분리대</v>
          </cell>
          <cell r="C1180" t="str">
            <v>(20X20X1.2)</v>
          </cell>
          <cell r="D1180" t="str">
            <v>m</v>
          </cell>
          <cell r="E1180">
            <v>0.99</v>
          </cell>
          <cell r="F1180">
            <v>2930</v>
          </cell>
          <cell r="G1180">
            <v>5243</v>
          </cell>
          <cell r="H1180">
            <v>175</v>
          </cell>
          <cell r="I1180">
            <v>2900.7</v>
          </cell>
          <cell r="J1180">
            <v>5190.5</v>
          </cell>
          <cell r="K1180">
            <v>173.2</v>
          </cell>
        </row>
        <row r="1181">
          <cell r="A1181" t="str">
            <v>MAH70015</v>
          </cell>
          <cell r="B1181" t="str">
            <v>도아로크(스텐)</v>
          </cell>
          <cell r="C1181" t="str">
            <v>통로용(록없음)</v>
          </cell>
          <cell r="D1181" t="str">
            <v>조</v>
          </cell>
          <cell r="E1181">
            <v>1</v>
          </cell>
          <cell r="F1181">
            <v>4100</v>
          </cell>
          <cell r="G1181">
            <v>0</v>
          </cell>
          <cell r="H1181">
            <v>0</v>
          </cell>
          <cell r="I1181">
            <v>4100</v>
          </cell>
          <cell r="J1181">
            <v>0</v>
          </cell>
          <cell r="K1181">
            <v>0</v>
          </cell>
        </row>
        <row r="1182">
          <cell r="A1182" t="str">
            <v>UAI50001</v>
          </cell>
          <cell r="B1182" t="str">
            <v>철제여닫이문설치</v>
          </cell>
          <cell r="C1182" t="str">
            <v>(외여닫이)</v>
          </cell>
          <cell r="D1182" t="str">
            <v>개소</v>
          </cell>
          <cell r="E1182">
            <v>1</v>
          </cell>
          <cell r="F1182">
            <v>0</v>
          </cell>
          <cell r="G1182">
            <v>21125</v>
          </cell>
          <cell r="H1182">
            <v>0</v>
          </cell>
          <cell r="I1182">
            <v>0</v>
          </cell>
          <cell r="J1182">
            <v>21125</v>
          </cell>
          <cell r="K1182">
            <v>0</v>
          </cell>
        </row>
        <row r="1183">
          <cell r="A1183" t="str">
            <v>UAI70018</v>
          </cell>
          <cell r="B1183" t="str">
            <v>도아첵크달기</v>
          </cell>
          <cell r="C1183" t="str">
            <v>(3호)</v>
          </cell>
          <cell r="D1183" t="str">
            <v>개소</v>
          </cell>
          <cell r="E1183">
            <v>1</v>
          </cell>
          <cell r="F1183">
            <v>20000</v>
          </cell>
          <cell r="G1183">
            <v>7062</v>
          </cell>
          <cell r="H1183">
            <v>211</v>
          </cell>
          <cell r="I1183">
            <v>20000</v>
          </cell>
          <cell r="J1183">
            <v>7062</v>
          </cell>
          <cell r="K1183">
            <v>211</v>
          </cell>
        </row>
        <row r="1184">
          <cell r="B1184" t="str">
            <v>소 계</v>
          </cell>
          <cell r="I1184">
            <v>121573</v>
          </cell>
          <cell r="J1184">
            <v>33377</v>
          </cell>
          <cell r="K1184">
            <v>384</v>
          </cell>
          <cell r="L1184">
            <v>155334</v>
          </cell>
        </row>
        <row r="1186">
          <cell r="A1186" t="str">
            <v>UAI59742</v>
          </cell>
          <cell r="B1186" t="str">
            <v>10X22/SD-2</v>
          </cell>
          <cell r="C1186" t="str">
            <v>(비상계단-복도,철제도아, 도어클로우저)</v>
          </cell>
          <cell r="L1186">
            <v>157475</v>
          </cell>
        </row>
        <row r="1187">
          <cell r="A1187" t="str">
            <v>MAG50061</v>
          </cell>
          <cell r="B1187" t="str">
            <v>철제문틀(방청1회,납품도)</v>
          </cell>
          <cell r="C1187" t="str">
            <v>100X45X1.6(EGI)</v>
          </cell>
          <cell r="D1187" t="str">
            <v>m</v>
          </cell>
          <cell r="E1187">
            <v>5.44</v>
          </cell>
          <cell r="F1187">
            <v>5850</v>
          </cell>
          <cell r="G1187">
            <v>0</v>
          </cell>
          <cell r="H1187">
            <v>0</v>
          </cell>
          <cell r="I1187">
            <v>31824</v>
          </cell>
          <cell r="J1187">
            <v>0</v>
          </cell>
          <cell r="K1187">
            <v>0</v>
          </cell>
        </row>
        <row r="1188">
          <cell r="A1188" t="str">
            <v>MAG50066</v>
          </cell>
          <cell r="B1188" t="str">
            <v>철제도아(방청1회,납품도)</v>
          </cell>
          <cell r="C1188" t="str">
            <v>T=0.8,STL PL(피벗힌지포함,후레임제외)(EGI)</v>
          </cell>
          <cell r="D1188" t="str">
            <v>m2</v>
          </cell>
          <cell r="E1188">
            <v>2.2027000000000001</v>
          </cell>
          <cell r="F1188">
            <v>28487</v>
          </cell>
          <cell r="G1188">
            <v>0</v>
          </cell>
          <cell r="H1188">
            <v>0</v>
          </cell>
          <cell r="I1188">
            <v>62748.3</v>
          </cell>
          <cell r="J1188">
            <v>0</v>
          </cell>
          <cell r="K1188">
            <v>0</v>
          </cell>
        </row>
        <row r="1189">
          <cell r="A1189" t="str">
            <v>MAG50181</v>
          </cell>
          <cell r="B1189" t="str">
            <v>스텐레스밑틀</v>
          </cell>
          <cell r="C1189" t="str">
            <v>100X45X1.0 철제창호 밑틀용</v>
          </cell>
          <cell r="D1189" t="str">
            <v>m</v>
          </cell>
          <cell r="E1189">
            <v>0.99</v>
          </cell>
          <cell r="F1189">
            <v>10510</v>
          </cell>
          <cell r="G1189">
            <v>0</v>
          </cell>
          <cell r="H1189">
            <v>0</v>
          </cell>
          <cell r="I1189">
            <v>10404.9</v>
          </cell>
          <cell r="J1189">
            <v>0</v>
          </cell>
          <cell r="K1189">
            <v>0</v>
          </cell>
        </row>
        <row r="1190">
          <cell r="A1190" t="str">
            <v>MAH70015</v>
          </cell>
          <cell r="B1190" t="str">
            <v>도아로크(스텐)</v>
          </cell>
          <cell r="C1190" t="str">
            <v>통로용(록없음)</v>
          </cell>
          <cell r="D1190" t="str">
            <v>조</v>
          </cell>
          <cell r="E1190">
            <v>1</v>
          </cell>
          <cell r="F1190">
            <v>4100</v>
          </cell>
          <cell r="G1190">
            <v>0</v>
          </cell>
          <cell r="H1190">
            <v>0</v>
          </cell>
          <cell r="I1190">
            <v>4100</v>
          </cell>
          <cell r="J1190">
            <v>0</v>
          </cell>
          <cell r="K1190">
            <v>0</v>
          </cell>
        </row>
        <row r="1191">
          <cell r="A1191" t="str">
            <v>UAI50001</v>
          </cell>
          <cell r="B1191" t="str">
            <v>철제여닫이문설치</v>
          </cell>
          <cell r="C1191" t="str">
            <v>(외여닫이)</v>
          </cell>
          <cell r="D1191" t="str">
            <v>개소</v>
          </cell>
          <cell r="E1191">
            <v>1</v>
          </cell>
          <cell r="F1191">
            <v>0</v>
          </cell>
          <cell r="G1191">
            <v>21125</v>
          </cell>
          <cell r="H1191">
            <v>0</v>
          </cell>
          <cell r="I1191">
            <v>0</v>
          </cell>
          <cell r="J1191">
            <v>21125</v>
          </cell>
          <cell r="K1191">
            <v>0</v>
          </cell>
        </row>
        <row r="1192">
          <cell r="A1192" t="str">
            <v>UAI70018</v>
          </cell>
          <cell r="B1192" t="str">
            <v>도아첵크달기</v>
          </cell>
          <cell r="C1192" t="str">
            <v>(3호)</v>
          </cell>
          <cell r="D1192" t="str">
            <v>개소</v>
          </cell>
          <cell r="E1192">
            <v>1</v>
          </cell>
          <cell r="F1192">
            <v>20000</v>
          </cell>
          <cell r="G1192">
            <v>7062</v>
          </cell>
          <cell r="H1192">
            <v>211</v>
          </cell>
          <cell r="I1192">
            <v>20000</v>
          </cell>
          <cell r="J1192">
            <v>7062</v>
          </cell>
          <cell r="K1192">
            <v>211</v>
          </cell>
        </row>
        <row r="1193">
          <cell r="B1193" t="str">
            <v>소 계</v>
          </cell>
          <cell r="I1193">
            <v>129077</v>
          </cell>
          <cell r="J1193">
            <v>28187</v>
          </cell>
          <cell r="K1193">
            <v>211</v>
          </cell>
          <cell r="L1193">
            <v>157475</v>
          </cell>
        </row>
        <row r="1195">
          <cell r="A1195" t="str">
            <v>UAI59743</v>
          </cell>
          <cell r="B1195" t="str">
            <v>18X22/SD-F1</v>
          </cell>
          <cell r="C1195" t="str">
            <v>(철제도아, 방화용도어클로우저)</v>
          </cell>
          <cell r="L1195">
            <v>301836</v>
          </cell>
        </row>
        <row r="1196">
          <cell r="A1196" t="str">
            <v>MAG50061</v>
          </cell>
          <cell r="B1196" t="str">
            <v>철제문틀(방청1회,납품도)</v>
          </cell>
          <cell r="C1196" t="str">
            <v>100X45X1.6(EGI)</v>
          </cell>
          <cell r="D1196" t="str">
            <v>m</v>
          </cell>
          <cell r="E1196">
            <v>6.24</v>
          </cell>
          <cell r="F1196">
            <v>5850</v>
          </cell>
          <cell r="G1196">
            <v>0</v>
          </cell>
          <cell r="H1196">
            <v>0</v>
          </cell>
          <cell r="I1196">
            <v>36504</v>
          </cell>
          <cell r="J1196">
            <v>0</v>
          </cell>
          <cell r="K1196">
            <v>0</v>
          </cell>
        </row>
        <row r="1197">
          <cell r="A1197" t="str">
            <v>MAG50066</v>
          </cell>
          <cell r="B1197" t="str">
            <v>철제도아(방청1회,납품도)</v>
          </cell>
          <cell r="C1197" t="str">
            <v>T=0.8,STL PL(피벗힌지포함,후레임제외)(EGI)</v>
          </cell>
          <cell r="D1197" t="str">
            <v>m2</v>
          </cell>
          <cell r="E1197">
            <v>3.9826999999999999</v>
          </cell>
          <cell r="F1197">
            <v>28487</v>
          </cell>
          <cell r="G1197">
            <v>0</v>
          </cell>
          <cell r="H1197">
            <v>0</v>
          </cell>
          <cell r="I1197">
            <v>113455.1</v>
          </cell>
          <cell r="J1197">
            <v>0</v>
          </cell>
          <cell r="K1197">
            <v>0</v>
          </cell>
        </row>
        <row r="1198">
          <cell r="A1198" t="str">
            <v>UAS14032</v>
          </cell>
          <cell r="B1198" t="str">
            <v>스텐레스재료분리대</v>
          </cell>
          <cell r="C1198" t="str">
            <v>(44X30X1.5)</v>
          </cell>
          <cell r="D1198" t="str">
            <v>m</v>
          </cell>
          <cell r="E1198">
            <v>1.79</v>
          </cell>
          <cell r="F1198">
            <v>5300</v>
          </cell>
          <cell r="G1198">
            <v>8680</v>
          </cell>
          <cell r="H1198">
            <v>290</v>
          </cell>
          <cell r="I1198">
            <v>9487</v>
          </cell>
          <cell r="J1198">
            <v>15537.2</v>
          </cell>
          <cell r="K1198">
            <v>519.1</v>
          </cell>
        </row>
        <row r="1199">
          <cell r="A1199" t="str">
            <v>MAH70015</v>
          </cell>
          <cell r="B1199" t="str">
            <v>도아로크(스텐)</v>
          </cell>
          <cell r="C1199" t="str">
            <v>통로용(록없음)</v>
          </cell>
          <cell r="D1199" t="str">
            <v>조</v>
          </cell>
          <cell r="E1199">
            <v>1</v>
          </cell>
          <cell r="F1199">
            <v>4100</v>
          </cell>
          <cell r="G1199">
            <v>0</v>
          </cell>
          <cell r="H1199">
            <v>0</v>
          </cell>
          <cell r="I1199">
            <v>4100</v>
          </cell>
          <cell r="J1199">
            <v>0</v>
          </cell>
          <cell r="K1199">
            <v>0</v>
          </cell>
        </row>
        <row r="1200">
          <cell r="A1200" t="str">
            <v>UAI50002</v>
          </cell>
          <cell r="B1200" t="str">
            <v>철제여닫이문설치</v>
          </cell>
          <cell r="C1200" t="str">
            <v>(양여닫이)</v>
          </cell>
          <cell r="D1200" t="str">
            <v>개소</v>
          </cell>
          <cell r="E1200">
            <v>1</v>
          </cell>
          <cell r="F1200">
            <v>0</v>
          </cell>
          <cell r="G1200">
            <v>31688</v>
          </cell>
          <cell r="H1200">
            <v>0</v>
          </cell>
          <cell r="I1200">
            <v>0</v>
          </cell>
          <cell r="J1200">
            <v>31688</v>
          </cell>
          <cell r="K1200">
            <v>0</v>
          </cell>
        </row>
        <row r="1201">
          <cell r="A1201" t="str">
            <v>UAI70021</v>
          </cell>
          <cell r="B1201" t="str">
            <v>도어체크달기</v>
          </cell>
          <cell r="C1201" t="str">
            <v>(방화문용, 3호)</v>
          </cell>
          <cell r="D1201" t="str">
            <v>개소</v>
          </cell>
          <cell r="E1201">
            <v>2</v>
          </cell>
          <cell r="F1201">
            <v>38000</v>
          </cell>
          <cell r="G1201">
            <v>7062</v>
          </cell>
          <cell r="H1201">
            <v>211</v>
          </cell>
          <cell r="I1201">
            <v>76000</v>
          </cell>
          <cell r="J1201">
            <v>14124</v>
          </cell>
          <cell r="K1201">
            <v>422</v>
          </cell>
        </row>
        <row r="1202">
          <cell r="B1202" t="str">
            <v>소 계</v>
          </cell>
          <cell r="I1202">
            <v>239546</v>
          </cell>
          <cell r="J1202">
            <v>61349</v>
          </cell>
          <cell r="K1202">
            <v>941</v>
          </cell>
          <cell r="L1202">
            <v>301836</v>
          </cell>
        </row>
        <row r="1204">
          <cell r="A1204" t="str">
            <v>UAI59744</v>
          </cell>
          <cell r="B1204" t="str">
            <v>26X23.5/SD</v>
          </cell>
          <cell r="C1204" t="str">
            <v>(계단실,밑틀없음,철제도아,암레스체크)</v>
          </cell>
          <cell r="L1204">
            <v>102773</v>
          </cell>
        </row>
        <row r="1205">
          <cell r="A1205" t="str">
            <v>MAH70061</v>
          </cell>
          <cell r="B1205" t="str">
            <v>도아로크(레버형)</v>
          </cell>
          <cell r="C1205" t="str">
            <v>현관용(고급문양)</v>
          </cell>
          <cell r="D1205" t="str">
            <v>조</v>
          </cell>
          <cell r="E1205">
            <v>1</v>
          </cell>
          <cell r="F1205">
            <v>22000</v>
          </cell>
          <cell r="G1205">
            <v>0</v>
          </cell>
          <cell r="H1205">
            <v>0</v>
          </cell>
          <cell r="I1205">
            <v>22000</v>
          </cell>
          <cell r="J1205">
            <v>0</v>
          </cell>
          <cell r="K1205">
            <v>0</v>
          </cell>
        </row>
        <row r="1206">
          <cell r="A1206" t="str">
            <v>MAH70757</v>
          </cell>
          <cell r="B1206" t="str">
            <v>도아스톱</v>
          </cell>
          <cell r="C1206" t="str">
            <v>아연다이케스팅 말굽형</v>
          </cell>
          <cell r="D1206" t="str">
            <v>개</v>
          </cell>
          <cell r="E1206">
            <v>1</v>
          </cell>
          <cell r="F1206">
            <v>900</v>
          </cell>
          <cell r="G1206">
            <v>0</v>
          </cell>
          <cell r="H1206">
            <v>0</v>
          </cell>
          <cell r="I1206">
            <v>900</v>
          </cell>
          <cell r="J1206">
            <v>0</v>
          </cell>
          <cell r="K1206">
            <v>0</v>
          </cell>
        </row>
        <row r="1207">
          <cell r="A1207" t="str">
            <v>LGA00011</v>
          </cell>
          <cell r="B1207" t="str">
            <v>샷시공</v>
          </cell>
          <cell r="C1207">
            <v>0</v>
          </cell>
          <cell r="D1207" t="str">
            <v>인</v>
          </cell>
          <cell r="E1207">
            <v>0.315</v>
          </cell>
          <cell r="F1207">
            <v>0</v>
          </cell>
          <cell r="G1207">
            <v>81639</v>
          </cell>
          <cell r="H1207">
            <v>0</v>
          </cell>
          <cell r="I1207">
            <v>0</v>
          </cell>
          <cell r="J1207">
            <v>25716.2</v>
          </cell>
          <cell r="K1207">
            <v>0</v>
          </cell>
        </row>
        <row r="1208">
          <cell r="A1208" t="str">
            <v>LGA00084</v>
          </cell>
          <cell r="B1208" t="str">
            <v>보통인부</v>
          </cell>
          <cell r="C1208">
            <v>0</v>
          </cell>
          <cell r="D1208" t="str">
            <v>인</v>
          </cell>
          <cell r="E1208">
            <v>0.1125</v>
          </cell>
          <cell r="F1208">
            <v>0</v>
          </cell>
          <cell r="G1208">
            <v>53090</v>
          </cell>
          <cell r="H1208">
            <v>0</v>
          </cell>
          <cell r="I1208">
            <v>0</v>
          </cell>
          <cell r="J1208">
            <v>5972.6</v>
          </cell>
          <cell r="K1208">
            <v>0</v>
          </cell>
        </row>
        <row r="1209">
          <cell r="A1209" t="str">
            <v>MAH70812</v>
          </cell>
          <cell r="B1209" t="str">
            <v>비디오폰배선연결철물</v>
          </cell>
          <cell r="C1209" t="str">
            <v>커넥터,커넥터 부착함</v>
          </cell>
          <cell r="D1209" t="str">
            <v>개소</v>
          </cell>
          <cell r="E1209">
            <v>1</v>
          </cell>
          <cell r="F1209">
            <v>19500</v>
          </cell>
          <cell r="G1209">
            <v>0</v>
          </cell>
          <cell r="H1209">
            <v>0</v>
          </cell>
          <cell r="I1209">
            <v>19500</v>
          </cell>
          <cell r="J1209">
            <v>0</v>
          </cell>
          <cell r="K1209">
            <v>0</v>
          </cell>
        </row>
        <row r="1210">
          <cell r="A1210" t="str">
            <v>MAZ20045</v>
          </cell>
          <cell r="B1210" t="str">
            <v>세대표찰(쪽문설치형,시공비포함)</v>
          </cell>
          <cell r="C1210" t="str">
            <v>아크릴위 투명아크릴고정140X181</v>
          </cell>
          <cell r="D1210" t="str">
            <v>개</v>
          </cell>
          <cell r="E1210">
            <v>1</v>
          </cell>
          <cell r="F1210">
            <v>2800</v>
          </cell>
          <cell r="G1210">
            <v>0</v>
          </cell>
          <cell r="H1210">
            <v>0</v>
          </cell>
          <cell r="I1210">
            <v>2800</v>
          </cell>
          <cell r="J1210">
            <v>0</v>
          </cell>
          <cell r="K1210">
            <v>0</v>
          </cell>
        </row>
        <row r="1211">
          <cell r="A1211" t="str">
            <v>UAI70019</v>
          </cell>
          <cell r="B1211" t="str">
            <v>암레스도아클로져설치</v>
          </cell>
          <cell r="C1211" t="str">
            <v>(피벗힌지 부착식,외경40mm)</v>
          </cell>
          <cell r="D1211" t="str">
            <v>개소</v>
          </cell>
          <cell r="E1211">
            <v>1</v>
          </cell>
          <cell r="F1211">
            <v>20000</v>
          </cell>
          <cell r="G1211">
            <v>648</v>
          </cell>
          <cell r="H1211">
            <v>0</v>
          </cell>
          <cell r="I1211">
            <v>20000</v>
          </cell>
          <cell r="J1211">
            <v>648</v>
          </cell>
          <cell r="K1211">
            <v>0</v>
          </cell>
        </row>
        <row r="1212">
          <cell r="A1212" t="str">
            <v>UAI80010</v>
          </cell>
          <cell r="B1212" t="str">
            <v>문틀및창틀보양</v>
          </cell>
          <cell r="C1212" t="str">
            <v>(문틀폭 130MM이하)</v>
          </cell>
          <cell r="D1212" t="str">
            <v>m</v>
          </cell>
          <cell r="E1212">
            <v>3.1230000000000002</v>
          </cell>
          <cell r="F1212">
            <v>85</v>
          </cell>
          <cell r="G1212">
            <v>1592</v>
          </cell>
          <cell r="H1212">
            <v>0</v>
          </cell>
          <cell r="I1212">
            <v>265.39999999999998</v>
          </cell>
          <cell r="J1212">
            <v>4971.8</v>
          </cell>
          <cell r="K1212">
            <v>0</v>
          </cell>
        </row>
        <row r="1213">
          <cell r="B1213" t="str">
            <v>소 계</v>
          </cell>
          <cell r="I1213">
            <v>65465</v>
          </cell>
          <cell r="J1213">
            <v>37308</v>
          </cell>
          <cell r="K1213">
            <v>0</v>
          </cell>
          <cell r="L1213">
            <v>102773</v>
          </cell>
        </row>
        <row r="1215">
          <cell r="A1215" t="str">
            <v>UAI59745</v>
          </cell>
          <cell r="B1215" t="str">
            <v>26X24.5/SD</v>
          </cell>
          <cell r="C1215" t="str">
            <v>(계단실,밑틀없음,철제도아,암레스체크)</v>
          </cell>
          <cell r="L1215">
            <v>299955</v>
          </cell>
        </row>
        <row r="1216">
          <cell r="A1216" t="str">
            <v>MAG50061</v>
          </cell>
          <cell r="B1216" t="str">
            <v>철제문틀(방청1회,납품도)</v>
          </cell>
          <cell r="C1216" t="str">
            <v>100X45X1.6(EGI)</v>
          </cell>
          <cell r="D1216" t="str">
            <v>m</v>
          </cell>
          <cell r="E1216">
            <v>7.45</v>
          </cell>
          <cell r="F1216">
            <v>5850</v>
          </cell>
          <cell r="G1216">
            <v>0</v>
          </cell>
          <cell r="H1216">
            <v>0</v>
          </cell>
          <cell r="I1216">
            <v>43582.5</v>
          </cell>
          <cell r="J1216">
            <v>0</v>
          </cell>
          <cell r="K1216">
            <v>0</v>
          </cell>
        </row>
        <row r="1217">
          <cell r="A1217" t="str">
            <v>MAG50066</v>
          </cell>
          <cell r="B1217" t="str">
            <v>철제도아(방청1회,납품도)</v>
          </cell>
          <cell r="C1217" t="str">
            <v>T=0.8,STL PL(피벗힌지포함,후레임제외)(EGI)</v>
          </cell>
          <cell r="D1217" t="str">
            <v>m2</v>
          </cell>
          <cell r="E1217">
            <v>6.2937000000000003</v>
          </cell>
          <cell r="F1217">
            <v>28487</v>
          </cell>
          <cell r="G1217">
            <v>0</v>
          </cell>
          <cell r="H1217">
            <v>0</v>
          </cell>
          <cell r="I1217">
            <v>179288.6</v>
          </cell>
          <cell r="J1217">
            <v>0</v>
          </cell>
          <cell r="K1217">
            <v>0</v>
          </cell>
        </row>
        <row r="1218">
          <cell r="A1218" t="str">
            <v>MAH70015</v>
          </cell>
          <cell r="B1218" t="str">
            <v>도아로크(스텐)</v>
          </cell>
          <cell r="C1218" t="str">
            <v>통로용(록없음)</v>
          </cell>
          <cell r="D1218" t="str">
            <v>조</v>
          </cell>
          <cell r="E1218">
            <v>1</v>
          </cell>
          <cell r="F1218">
            <v>4100</v>
          </cell>
          <cell r="G1218">
            <v>0</v>
          </cell>
          <cell r="H1218">
            <v>0</v>
          </cell>
          <cell r="I1218">
            <v>4100</v>
          </cell>
          <cell r="J1218">
            <v>0</v>
          </cell>
          <cell r="K1218">
            <v>0</v>
          </cell>
        </row>
        <row r="1219">
          <cell r="A1219" t="str">
            <v>UAI50002</v>
          </cell>
          <cell r="B1219" t="str">
            <v>철제여닫이문설치</v>
          </cell>
          <cell r="C1219" t="str">
            <v>(양여닫이)</v>
          </cell>
          <cell r="D1219" t="str">
            <v>개소</v>
          </cell>
          <cell r="E1219">
            <v>1</v>
          </cell>
          <cell r="F1219">
            <v>0</v>
          </cell>
          <cell r="G1219">
            <v>31688</v>
          </cell>
          <cell r="H1219">
            <v>0</v>
          </cell>
          <cell r="I1219">
            <v>0</v>
          </cell>
          <cell r="J1219">
            <v>31688</v>
          </cell>
          <cell r="K1219">
            <v>0</v>
          </cell>
        </row>
        <row r="1220">
          <cell r="A1220" t="str">
            <v>UAI70019</v>
          </cell>
          <cell r="B1220" t="str">
            <v>암레스도아클로져설치</v>
          </cell>
          <cell r="C1220" t="str">
            <v>(피벗힌지 부착식,외경40mm)</v>
          </cell>
          <cell r="D1220" t="str">
            <v>개소</v>
          </cell>
          <cell r="E1220">
            <v>2</v>
          </cell>
          <cell r="F1220">
            <v>20000</v>
          </cell>
          <cell r="G1220">
            <v>648</v>
          </cell>
          <cell r="H1220">
            <v>0</v>
          </cell>
          <cell r="I1220">
            <v>40000</v>
          </cell>
          <cell r="J1220">
            <v>1296</v>
          </cell>
          <cell r="K1220">
            <v>0</v>
          </cell>
        </row>
        <row r="1221">
          <cell r="B1221" t="str">
            <v>소 계</v>
          </cell>
          <cell r="I1221">
            <v>266971</v>
          </cell>
          <cell r="J1221">
            <v>32984</v>
          </cell>
          <cell r="K1221">
            <v>0</v>
          </cell>
          <cell r="L1221">
            <v>299955</v>
          </cell>
        </row>
        <row r="1223">
          <cell r="A1223" t="str">
            <v>UAI59746</v>
          </cell>
          <cell r="B1223" t="str">
            <v>18X22/SD</v>
          </cell>
          <cell r="C1223" t="str">
            <v>(계단실,밑틀없음,철제도아,암레스체크)</v>
          </cell>
          <cell r="L1223">
            <v>227043</v>
          </cell>
        </row>
        <row r="1224">
          <cell r="A1224" t="str">
            <v>MAG50061</v>
          </cell>
          <cell r="B1224" t="str">
            <v>철제문틀(방청1회,납품도)</v>
          </cell>
          <cell r="C1224" t="str">
            <v>100X45X1.6(EGI)</v>
          </cell>
          <cell r="D1224" t="str">
            <v>m</v>
          </cell>
          <cell r="E1224">
            <v>6.24</v>
          </cell>
          <cell r="F1224">
            <v>5850</v>
          </cell>
          <cell r="G1224">
            <v>0</v>
          </cell>
          <cell r="H1224">
            <v>0</v>
          </cell>
          <cell r="I1224">
            <v>36504</v>
          </cell>
          <cell r="J1224">
            <v>0</v>
          </cell>
          <cell r="K1224">
            <v>0</v>
          </cell>
        </row>
        <row r="1225">
          <cell r="A1225" t="str">
            <v>MAG50066</v>
          </cell>
          <cell r="B1225" t="str">
            <v>철제도아(방청1회,납품도)</v>
          </cell>
          <cell r="C1225" t="str">
            <v>T=0.8,STL PL(피벗힌지포함,후레임제외)(EGI)</v>
          </cell>
          <cell r="D1225" t="str">
            <v>m2</v>
          </cell>
          <cell r="E1225">
            <v>3.9826999999999999</v>
          </cell>
          <cell r="F1225">
            <v>28487</v>
          </cell>
          <cell r="G1225">
            <v>0</v>
          </cell>
          <cell r="H1225">
            <v>0</v>
          </cell>
          <cell r="I1225">
            <v>113455.1</v>
          </cell>
          <cell r="J1225">
            <v>0</v>
          </cell>
          <cell r="K1225">
            <v>0</v>
          </cell>
        </row>
        <row r="1226">
          <cell r="A1226" t="str">
            <v>MAH70015</v>
          </cell>
          <cell r="B1226" t="str">
            <v>도아로크(스텐)</v>
          </cell>
          <cell r="C1226" t="str">
            <v>통로용(록없음)</v>
          </cell>
          <cell r="D1226" t="str">
            <v>조</v>
          </cell>
          <cell r="E1226">
            <v>1</v>
          </cell>
          <cell r="F1226">
            <v>4100</v>
          </cell>
          <cell r="G1226">
            <v>0</v>
          </cell>
          <cell r="H1226">
            <v>0</v>
          </cell>
          <cell r="I1226">
            <v>4100</v>
          </cell>
          <cell r="J1226">
            <v>0</v>
          </cell>
          <cell r="K1226">
            <v>0</v>
          </cell>
        </row>
        <row r="1227">
          <cell r="A1227" t="str">
            <v>UAI50002</v>
          </cell>
          <cell r="B1227" t="str">
            <v>철제여닫이문설치</v>
          </cell>
          <cell r="C1227" t="str">
            <v>(양여닫이)</v>
          </cell>
          <cell r="D1227" t="str">
            <v>개소</v>
          </cell>
          <cell r="E1227">
            <v>1</v>
          </cell>
          <cell r="F1227">
            <v>0</v>
          </cell>
          <cell r="G1227">
            <v>31688</v>
          </cell>
          <cell r="H1227">
            <v>0</v>
          </cell>
          <cell r="I1227">
            <v>0</v>
          </cell>
          <cell r="J1227">
            <v>31688</v>
          </cell>
          <cell r="K1227">
            <v>0</v>
          </cell>
        </row>
        <row r="1228">
          <cell r="A1228" t="str">
            <v>UAI70019</v>
          </cell>
          <cell r="B1228" t="str">
            <v>암레스도아클로져설치</v>
          </cell>
          <cell r="C1228" t="str">
            <v>(피벗힌지 부착식,외경40mm)</v>
          </cell>
          <cell r="D1228" t="str">
            <v>개소</v>
          </cell>
          <cell r="E1228">
            <v>2</v>
          </cell>
          <cell r="F1228">
            <v>20000</v>
          </cell>
          <cell r="G1228">
            <v>648</v>
          </cell>
          <cell r="H1228">
            <v>0</v>
          </cell>
          <cell r="I1228">
            <v>40000</v>
          </cell>
          <cell r="J1228">
            <v>1296</v>
          </cell>
          <cell r="K1228">
            <v>0</v>
          </cell>
        </row>
        <row r="1229">
          <cell r="B1229" t="str">
            <v>소 계</v>
          </cell>
          <cell r="I1229">
            <v>194059</v>
          </cell>
          <cell r="J1229">
            <v>32984</v>
          </cell>
          <cell r="K1229">
            <v>0</v>
          </cell>
          <cell r="L1229">
            <v>227043</v>
          </cell>
        </row>
        <row r="1231">
          <cell r="A1231" t="str">
            <v>UAI59747</v>
          </cell>
          <cell r="B1231" t="str">
            <v>18X21/SD</v>
          </cell>
          <cell r="C1231" t="str">
            <v>(계단실,밑틀없음,철제도아,암레스체크)</v>
          </cell>
          <cell r="L1231">
            <v>220774</v>
          </cell>
        </row>
        <row r="1232">
          <cell r="A1232" t="str">
            <v>MAG50061</v>
          </cell>
          <cell r="B1232" t="str">
            <v>철제문틀(방청1회,납품도)</v>
          </cell>
          <cell r="C1232" t="str">
            <v>100X45X1.6(EGI)</v>
          </cell>
          <cell r="D1232" t="str">
            <v>m</v>
          </cell>
          <cell r="E1232">
            <v>6.04</v>
          </cell>
          <cell r="F1232">
            <v>5850</v>
          </cell>
          <cell r="G1232">
            <v>0</v>
          </cell>
          <cell r="H1232">
            <v>0</v>
          </cell>
          <cell r="I1232">
            <v>35334</v>
          </cell>
          <cell r="J1232">
            <v>0</v>
          </cell>
          <cell r="K1232">
            <v>0</v>
          </cell>
        </row>
        <row r="1233">
          <cell r="A1233" t="str">
            <v>MAG50066</v>
          </cell>
          <cell r="B1233" t="str">
            <v>철제도아(방청1회,납품도)</v>
          </cell>
          <cell r="C1233" t="str">
            <v>T=0.8,STL PL(피벗힌지포함,후레임제외)(EGI)</v>
          </cell>
          <cell r="D1233" t="str">
            <v>m2</v>
          </cell>
          <cell r="E1233">
            <v>3.8037000000000001</v>
          </cell>
          <cell r="F1233">
            <v>28487</v>
          </cell>
          <cell r="G1233">
            <v>0</v>
          </cell>
          <cell r="H1233">
            <v>0</v>
          </cell>
          <cell r="I1233">
            <v>108356</v>
          </cell>
          <cell r="J1233">
            <v>0</v>
          </cell>
          <cell r="K1233">
            <v>0</v>
          </cell>
        </row>
        <row r="1234">
          <cell r="A1234" t="str">
            <v>MAH70015</v>
          </cell>
          <cell r="B1234" t="str">
            <v>도아로크(스텐)</v>
          </cell>
          <cell r="C1234" t="str">
            <v>통로용(록없음)</v>
          </cell>
          <cell r="D1234" t="str">
            <v>조</v>
          </cell>
          <cell r="E1234">
            <v>1</v>
          </cell>
          <cell r="F1234">
            <v>4100</v>
          </cell>
          <cell r="G1234">
            <v>0</v>
          </cell>
          <cell r="H1234">
            <v>0</v>
          </cell>
          <cell r="I1234">
            <v>4100</v>
          </cell>
          <cell r="J1234">
            <v>0</v>
          </cell>
          <cell r="K1234">
            <v>0</v>
          </cell>
        </row>
        <row r="1235">
          <cell r="A1235" t="str">
            <v>UAI50002</v>
          </cell>
          <cell r="B1235" t="str">
            <v>철제여닫이문설치</v>
          </cell>
          <cell r="C1235" t="str">
            <v>(양여닫이)</v>
          </cell>
          <cell r="D1235" t="str">
            <v>개소</v>
          </cell>
          <cell r="E1235">
            <v>1</v>
          </cell>
          <cell r="F1235">
            <v>0</v>
          </cell>
          <cell r="G1235">
            <v>31688</v>
          </cell>
          <cell r="H1235">
            <v>0</v>
          </cell>
          <cell r="I1235">
            <v>0</v>
          </cell>
          <cell r="J1235">
            <v>31688</v>
          </cell>
          <cell r="K1235">
            <v>0</v>
          </cell>
        </row>
        <row r="1236">
          <cell r="A1236" t="str">
            <v>UAI70019</v>
          </cell>
          <cell r="B1236" t="str">
            <v>암레스도아클로져설치</v>
          </cell>
          <cell r="C1236" t="str">
            <v>(피벗힌지 부착식,외경40mm)</v>
          </cell>
          <cell r="D1236" t="str">
            <v>개소</v>
          </cell>
          <cell r="E1236">
            <v>2</v>
          </cell>
          <cell r="F1236">
            <v>20000</v>
          </cell>
          <cell r="G1236">
            <v>648</v>
          </cell>
          <cell r="H1236">
            <v>0</v>
          </cell>
          <cell r="I1236">
            <v>40000</v>
          </cell>
          <cell r="J1236">
            <v>1296</v>
          </cell>
          <cell r="K1236">
            <v>0</v>
          </cell>
        </row>
        <row r="1237">
          <cell r="B1237" t="str">
            <v>소 계</v>
          </cell>
          <cell r="I1237">
            <v>187790</v>
          </cell>
          <cell r="J1237">
            <v>32984</v>
          </cell>
          <cell r="K1237">
            <v>0</v>
          </cell>
          <cell r="L1237">
            <v>220774</v>
          </cell>
        </row>
        <row r="1239">
          <cell r="A1239" t="str">
            <v>UAI59748</v>
          </cell>
          <cell r="B1239" t="str">
            <v>26X23/SD</v>
          </cell>
          <cell r="C1239" t="str">
            <v>(계단실,밑틀없음,철제도아,암레스체크)</v>
          </cell>
          <cell r="L1239">
            <v>287132</v>
          </cell>
        </row>
        <row r="1240">
          <cell r="A1240" t="str">
            <v>MAG50061</v>
          </cell>
          <cell r="B1240" t="str">
            <v>철제문틀(방청1회,납품도)</v>
          </cell>
          <cell r="C1240" t="str">
            <v>100X45X1.6(EGI)</v>
          </cell>
          <cell r="D1240" t="str">
            <v>m</v>
          </cell>
          <cell r="E1240">
            <v>7.15</v>
          </cell>
          <cell r="F1240">
            <v>5850</v>
          </cell>
          <cell r="G1240">
            <v>0</v>
          </cell>
          <cell r="H1240">
            <v>0</v>
          </cell>
          <cell r="I1240">
            <v>41827.5</v>
          </cell>
          <cell r="J1240">
            <v>0</v>
          </cell>
          <cell r="K1240">
            <v>0</v>
          </cell>
        </row>
        <row r="1241">
          <cell r="A1241" t="str">
            <v>MAG50066</v>
          </cell>
          <cell r="B1241" t="str">
            <v>철제도아(방청1회,납품도)</v>
          </cell>
          <cell r="C1241" t="str">
            <v>T=0.8,STL PL(피벗힌지포함,후레임제외)(EGI)</v>
          </cell>
          <cell r="D1241" t="str">
            <v>m2</v>
          </cell>
          <cell r="E1241">
            <v>5.9051999999999998</v>
          </cell>
          <cell r="F1241">
            <v>28487</v>
          </cell>
          <cell r="G1241">
            <v>0</v>
          </cell>
          <cell r="H1241">
            <v>0</v>
          </cell>
          <cell r="I1241">
            <v>168221.4</v>
          </cell>
          <cell r="J1241">
            <v>0</v>
          </cell>
          <cell r="K1241">
            <v>0</v>
          </cell>
        </row>
        <row r="1242">
          <cell r="A1242" t="str">
            <v>MAH70015</v>
          </cell>
          <cell r="B1242" t="str">
            <v>도아로크(스텐)</v>
          </cell>
          <cell r="C1242" t="str">
            <v>통로용(록없음)</v>
          </cell>
          <cell r="D1242" t="str">
            <v>조</v>
          </cell>
          <cell r="E1242">
            <v>1</v>
          </cell>
          <cell r="F1242">
            <v>4100</v>
          </cell>
          <cell r="G1242">
            <v>0</v>
          </cell>
          <cell r="H1242">
            <v>0</v>
          </cell>
          <cell r="I1242">
            <v>4100</v>
          </cell>
          <cell r="J1242">
            <v>0</v>
          </cell>
          <cell r="K1242">
            <v>0</v>
          </cell>
        </row>
        <row r="1243">
          <cell r="A1243" t="str">
            <v>UAI50002</v>
          </cell>
          <cell r="B1243" t="str">
            <v>철제여닫이문설치</v>
          </cell>
          <cell r="C1243" t="str">
            <v>(양여닫이)</v>
          </cell>
          <cell r="D1243" t="str">
            <v>개소</v>
          </cell>
          <cell r="E1243">
            <v>1</v>
          </cell>
          <cell r="F1243">
            <v>0</v>
          </cell>
          <cell r="G1243">
            <v>31688</v>
          </cell>
          <cell r="H1243">
            <v>0</v>
          </cell>
          <cell r="I1243">
            <v>0</v>
          </cell>
          <cell r="J1243">
            <v>31688</v>
          </cell>
          <cell r="K1243">
            <v>0</v>
          </cell>
        </row>
        <row r="1244">
          <cell r="A1244" t="str">
            <v>UAI70019</v>
          </cell>
          <cell r="B1244" t="str">
            <v>암레스도아클로져설치</v>
          </cell>
          <cell r="C1244" t="str">
            <v>(피벗힌지 부착식,외경40mm)</v>
          </cell>
          <cell r="D1244" t="str">
            <v>개소</v>
          </cell>
          <cell r="E1244">
            <v>2</v>
          </cell>
          <cell r="F1244">
            <v>20000</v>
          </cell>
          <cell r="G1244">
            <v>648</v>
          </cell>
          <cell r="H1244">
            <v>0</v>
          </cell>
          <cell r="I1244">
            <v>40000</v>
          </cell>
          <cell r="J1244">
            <v>1296</v>
          </cell>
          <cell r="K1244">
            <v>0</v>
          </cell>
        </row>
        <row r="1245">
          <cell r="B1245" t="str">
            <v>소 계</v>
          </cell>
          <cell r="I1245">
            <v>254148</v>
          </cell>
          <cell r="J1245">
            <v>32984</v>
          </cell>
          <cell r="K1245">
            <v>0</v>
          </cell>
          <cell r="L1245">
            <v>287132</v>
          </cell>
        </row>
        <row r="1247">
          <cell r="A1247" t="str">
            <v>UAI59749</v>
          </cell>
          <cell r="B1247" t="str">
            <v>15X21/SD</v>
          </cell>
          <cell r="C1247" t="str">
            <v>(계단실,밑틀없음,철제도아,암레스체크)</v>
          </cell>
          <cell r="L1247">
            <v>180210</v>
          </cell>
        </row>
        <row r="1248">
          <cell r="A1248" t="str">
            <v>MAG50061</v>
          </cell>
          <cell r="B1248" t="str">
            <v>철제문틀(방청1회,납품도)</v>
          </cell>
          <cell r="C1248" t="str">
            <v>100X45X1.6(EGI)</v>
          </cell>
          <cell r="D1248" t="str">
            <v>m</v>
          </cell>
          <cell r="E1248">
            <v>5.74</v>
          </cell>
          <cell r="F1248">
            <v>5850</v>
          </cell>
          <cell r="G1248">
            <v>0</v>
          </cell>
          <cell r="H1248">
            <v>0</v>
          </cell>
          <cell r="I1248">
            <v>33579</v>
          </cell>
          <cell r="J1248">
            <v>0</v>
          </cell>
          <cell r="K1248">
            <v>0</v>
          </cell>
        </row>
        <row r="1249">
          <cell r="A1249" t="str">
            <v>MAG50066</v>
          </cell>
          <cell r="B1249" t="str">
            <v>철제도아(방청1회,납품도)</v>
          </cell>
          <cell r="C1249" t="str">
            <v>T=0.8,STL PL(피벗힌지포함,후레임제외)(EGI)</v>
          </cell>
          <cell r="D1249" t="str">
            <v>m2</v>
          </cell>
          <cell r="E1249">
            <v>3.1661999999999999</v>
          </cell>
          <cell r="F1249">
            <v>28487</v>
          </cell>
          <cell r="G1249">
            <v>0</v>
          </cell>
          <cell r="H1249">
            <v>0</v>
          </cell>
          <cell r="I1249">
            <v>90195.5</v>
          </cell>
          <cell r="J1249">
            <v>0</v>
          </cell>
          <cell r="K1249">
            <v>0</v>
          </cell>
        </row>
        <row r="1250">
          <cell r="A1250" t="str">
            <v>MAH70015</v>
          </cell>
          <cell r="B1250" t="str">
            <v>도아로크(스텐)</v>
          </cell>
          <cell r="C1250" t="str">
            <v>통로용(록없음)</v>
          </cell>
          <cell r="D1250" t="str">
            <v>조</v>
          </cell>
          <cell r="E1250">
            <v>1</v>
          </cell>
          <cell r="F1250">
            <v>4100</v>
          </cell>
          <cell r="G1250">
            <v>0</v>
          </cell>
          <cell r="H1250">
            <v>0</v>
          </cell>
          <cell r="I1250">
            <v>4100</v>
          </cell>
          <cell r="J1250">
            <v>0</v>
          </cell>
          <cell r="K1250">
            <v>0</v>
          </cell>
        </row>
        <row r="1251">
          <cell r="A1251" t="str">
            <v>UAI50002</v>
          </cell>
          <cell r="B1251" t="str">
            <v>철제여닫이문설치</v>
          </cell>
          <cell r="C1251" t="str">
            <v>(양여닫이)</v>
          </cell>
          <cell r="D1251" t="str">
            <v>개소</v>
          </cell>
          <cell r="E1251">
            <v>1</v>
          </cell>
          <cell r="F1251">
            <v>0</v>
          </cell>
          <cell r="G1251">
            <v>31688</v>
          </cell>
          <cell r="H1251">
            <v>0</v>
          </cell>
          <cell r="I1251">
            <v>0</v>
          </cell>
          <cell r="J1251">
            <v>31688</v>
          </cell>
          <cell r="K1251">
            <v>0</v>
          </cell>
        </row>
        <row r="1252">
          <cell r="A1252" t="str">
            <v>UAI70019</v>
          </cell>
          <cell r="B1252" t="str">
            <v>암레스도아클로져설치</v>
          </cell>
          <cell r="C1252" t="str">
            <v>(피벗힌지 부착식,외경40mm)</v>
          </cell>
          <cell r="D1252" t="str">
            <v>개소</v>
          </cell>
          <cell r="E1252">
            <v>1</v>
          </cell>
          <cell r="F1252">
            <v>20000</v>
          </cell>
          <cell r="G1252">
            <v>648</v>
          </cell>
          <cell r="H1252">
            <v>0</v>
          </cell>
          <cell r="I1252">
            <v>20000</v>
          </cell>
          <cell r="J1252">
            <v>648</v>
          </cell>
          <cell r="K1252">
            <v>0</v>
          </cell>
        </row>
        <row r="1253">
          <cell r="B1253" t="str">
            <v>소 계</v>
          </cell>
          <cell r="I1253">
            <v>147874</v>
          </cell>
          <cell r="J1253">
            <v>32336</v>
          </cell>
          <cell r="K1253">
            <v>0</v>
          </cell>
          <cell r="L1253">
            <v>180210</v>
          </cell>
        </row>
        <row r="1255">
          <cell r="A1255" t="str">
            <v>UAI59750</v>
          </cell>
          <cell r="B1255" t="str">
            <v>12X22/SD</v>
          </cell>
          <cell r="C1255" t="str">
            <v>(계단실홀,밑틀없음,철제도아)</v>
          </cell>
          <cell r="L1255">
            <v>154292</v>
          </cell>
        </row>
        <row r="1256">
          <cell r="A1256" t="str">
            <v>MAG50061</v>
          </cell>
          <cell r="B1256" t="str">
            <v>철제문틀(방청1회,납품도)</v>
          </cell>
          <cell r="C1256" t="str">
            <v>100X45X1.6(EGI)</v>
          </cell>
          <cell r="D1256" t="str">
            <v>m</v>
          </cell>
          <cell r="E1256">
            <v>5.64</v>
          </cell>
          <cell r="F1256">
            <v>5850</v>
          </cell>
          <cell r="G1256">
            <v>0</v>
          </cell>
          <cell r="H1256">
            <v>0</v>
          </cell>
          <cell r="I1256">
            <v>32994</v>
          </cell>
          <cell r="J1256">
            <v>0</v>
          </cell>
          <cell r="K1256">
            <v>0</v>
          </cell>
        </row>
        <row r="1257">
          <cell r="A1257" t="str">
            <v>MAG50066</v>
          </cell>
          <cell r="B1257" t="str">
            <v>철제도아(방청1회,납품도)</v>
          </cell>
          <cell r="C1257" t="str">
            <v>T=0.8,STL PL(피벗힌지포함,후레임제외)(EGI)</v>
          </cell>
          <cell r="D1257" t="str">
            <v>m2</v>
          </cell>
          <cell r="E1257">
            <v>2.6476999999999999</v>
          </cell>
          <cell r="F1257">
            <v>28487</v>
          </cell>
          <cell r="G1257">
            <v>0</v>
          </cell>
          <cell r="H1257">
            <v>0</v>
          </cell>
          <cell r="I1257">
            <v>75425</v>
          </cell>
          <cell r="J1257">
            <v>0</v>
          </cell>
          <cell r="K1257">
            <v>0</v>
          </cell>
        </row>
        <row r="1258">
          <cell r="A1258" t="str">
            <v>MAH70015</v>
          </cell>
          <cell r="B1258" t="str">
            <v>도아로크(스텐)</v>
          </cell>
          <cell r="C1258" t="str">
            <v>통로용(록없음)</v>
          </cell>
          <cell r="D1258" t="str">
            <v>조</v>
          </cell>
          <cell r="E1258">
            <v>1</v>
          </cell>
          <cell r="F1258">
            <v>4100</v>
          </cell>
          <cell r="G1258">
            <v>0</v>
          </cell>
          <cell r="H1258">
            <v>0</v>
          </cell>
          <cell r="I1258">
            <v>4100</v>
          </cell>
          <cell r="J1258">
            <v>0</v>
          </cell>
          <cell r="K1258">
            <v>0</v>
          </cell>
        </row>
        <row r="1259">
          <cell r="A1259" t="str">
            <v>UAI50001</v>
          </cell>
          <cell r="B1259" t="str">
            <v>철제여닫이문설치</v>
          </cell>
          <cell r="C1259" t="str">
            <v>(외여닫이)</v>
          </cell>
          <cell r="D1259" t="str">
            <v>개소</v>
          </cell>
          <cell r="E1259">
            <v>1</v>
          </cell>
          <cell r="F1259">
            <v>0</v>
          </cell>
          <cell r="G1259">
            <v>21125</v>
          </cell>
          <cell r="H1259">
            <v>0</v>
          </cell>
          <cell r="I1259">
            <v>0</v>
          </cell>
          <cell r="J1259">
            <v>21125</v>
          </cell>
          <cell r="K1259">
            <v>0</v>
          </cell>
        </row>
        <row r="1260">
          <cell r="A1260" t="str">
            <v>UAI70019</v>
          </cell>
          <cell r="B1260" t="str">
            <v>암레스도아클로져설치</v>
          </cell>
          <cell r="C1260" t="str">
            <v>(피벗힌지 부착식,외경40mm)</v>
          </cell>
          <cell r="D1260" t="str">
            <v>개소</v>
          </cell>
          <cell r="E1260">
            <v>1</v>
          </cell>
          <cell r="F1260">
            <v>20000</v>
          </cell>
          <cell r="G1260">
            <v>648</v>
          </cell>
          <cell r="H1260">
            <v>0</v>
          </cell>
          <cell r="I1260">
            <v>20000</v>
          </cell>
          <cell r="J1260">
            <v>648</v>
          </cell>
          <cell r="K1260">
            <v>0</v>
          </cell>
        </row>
        <row r="1261">
          <cell r="B1261" t="str">
            <v>소 계</v>
          </cell>
          <cell r="I1261">
            <v>132519</v>
          </cell>
          <cell r="J1261">
            <v>21773</v>
          </cell>
          <cell r="K1261">
            <v>0</v>
          </cell>
          <cell r="L1261">
            <v>154292</v>
          </cell>
        </row>
        <row r="1263">
          <cell r="A1263" t="str">
            <v>UAI59751</v>
          </cell>
          <cell r="B1263" t="str">
            <v>10X22/SD</v>
          </cell>
          <cell r="C1263" t="str">
            <v>(계단실홀,밑틀없음,철제도아)</v>
          </cell>
          <cell r="L1263">
            <v>140445</v>
          </cell>
        </row>
        <row r="1264">
          <cell r="A1264" t="str">
            <v>MAG50061</v>
          </cell>
          <cell r="B1264" t="str">
            <v>철제문틀(방청1회,납품도)</v>
          </cell>
          <cell r="C1264" t="str">
            <v>100X45X1.6(EGI)</v>
          </cell>
          <cell r="D1264" t="str">
            <v>m</v>
          </cell>
          <cell r="E1264">
            <v>5.44</v>
          </cell>
          <cell r="F1264">
            <v>5850</v>
          </cell>
          <cell r="G1264">
            <v>0</v>
          </cell>
          <cell r="H1264">
            <v>0</v>
          </cell>
          <cell r="I1264">
            <v>31824</v>
          </cell>
          <cell r="J1264">
            <v>0</v>
          </cell>
          <cell r="K1264">
            <v>0</v>
          </cell>
        </row>
        <row r="1265">
          <cell r="A1265" t="str">
            <v>MAG50066</v>
          </cell>
          <cell r="B1265" t="str">
            <v>철제도아(방청1회,납품도)</v>
          </cell>
          <cell r="C1265" t="str">
            <v>T=0.8,STL PL(피벗힌지포함,후레임제외)(EGI)</v>
          </cell>
          <cell r="D1265" t="str">
            <v>m2</v>
          </cell>
          <cell r="E1265">
            <v>2.2027000000000001</v>
          </cell>
          <cell r="F1265">
            <v>28487</v>
          </cell>
          <cell r="G1265">
            <v>0</v>
          </cell>
          <cell r="H1265">
            <v>0</v>
          </cell>
          <cell r="I1265">
            <v>62748.3</v>
          </cell>
          <cell r="J1265">
            <v>0</v>
          </cell>
          <cell r="K1265">
            <v>0</v>
          </cell>
        </row>
        <row r="1266">
          <cell r="A1266" t="str">
            <v>MAH70015</v>
          </cell>
          <cell r="B1266" t="str">
            <v>도아로크(스텐)</v>
          </cell>
          <cell r="C1266" t="str">
            <v>통로용(록없음)</v>
          </cell>
          <cell r="D1266" t="str">
            <v>조</v>
          </cell>
          <cell r="E1266">
            <v>1</v>
          </cell>
          <cell r="F1266">
            <v>4100</v>
          </cell>
          <cell r="G1266">
            <v>0</v>
          </cell>
          <cell r="H1266">
            <v>0</v>
          </cell>
          <cell r="I1266">
            <v>4100</v>
          </cell>
          <cell r="J1266">
            <v>0</v>
          </cell>
          <cell r="K1266">
            <v>0</v>
          </cell>
        </row>
        <row r="1267">
          <cell r="A1267" t="str">
            <v>UAI50001</v>
          </cell>
          <cell r="B1267" t="str">
            <v>철제여닫이문설치</v>
          </cell>
          <cell r="C1267" t="str">
            <v>(외여닫이)</v>
          </cell>
          <cell r="D1267" t="str">
            <v>개소</v>
          </cell>
          <cell r="E1267">
            <v>1</v>
          </cell>
          <cell r="F1267">
            <v>0</v>
          </cell>
          <cell r="G1267">
            <v>21125</v>
          </cell>
          <cell r="H1267">
            <v>0</v>
          </cell>
          <cell r="I1267">
            <v>0</v>
          </cell>
          <cell r="J1267">
            <v>21125</v>
          </cell>
          <cell r="K1267">
            <v>0</v>
          </cell>
        </row>
        <row r="1268">
          <cell r="A1268" t="str">
            <v>UAI70019</v>
          </cell>
          <cell r="B1268" t="str">
            <v>암레스도아클로져설치</v>
          </cell>
          <cell r="C1268" t="str">
            <v>(피벗힌지 부착식,외경40mm)</v>
          </cell>
          <cell r="D1268" t="str">
            <v>개소</v>
          </cell>
          <cell r="E1268">
            <v>1</v>
          </cell>
          <cell r="F1268">
            <v>20000</v>
          </cell>
          <cell r="G1268">
            <v>648</v>
          </cell>
          <cell r="H1268">
            <v>0</v>
          </cell>
          <cell r="I1268">
            <v>20000</v>
          </cell>
          <cell r="J1268">
            <v>648</v>
          </cell>
          <cell r="K1268">
            <v>0</v>
          </cell>
        </row>
        <row r="1269">
          <cell r="B1269" t="str">
            <v>소 계</v>
          </cell>
          <cell r="I1269">
            <v>118672</v>
          </cell>
          <cell r="J1269">
            <v>21773</v>
          </cell>
          <cell r="K1269">
            <v>0</v>
          </cell>
          <cell r="L1269">
            <v>140445</v>
          </cell>
        </row>
        <row r="1271">
          <cell r="A1271" t="str">
            <v>UAI59752</v>
          </cell>
          <cell r="B1271" t="str">
            <v>10X21/SD</v>
          </cell>
          <cell r="C1271" t="str">
            <v>(계단실홀,밑틀없음,철제도아)</v>
          </cell>
          <cell r="L1271">
            <v>136455</v>
          </cell>
        </row>
        <row r="1272">
          <cell r="A1272" t="str">
            <v>MAG50061</v>
          </cell>
          <cell r="B1272" t="str">
            <v>철제문틀(방청1회,납품도)</v>
          </cell>
          <cell r="C1272" t="str">
            <v>100X45X1.6(EGI)</v>
          </cell>
          <cell r="D1272" t="str">
            <v>m</v>
          </cell>
          <cell r="E1272">
            <v>5.24</v>
          </cell>
          <cell r="F1272">
            <v>5850</v>
          </cell>
          <cell r="G1272">
            <v>0</v>
          </cell>
          <cell r="H1272">
            <v>0</v>
          </cell>
          <cell r="I1272">
            <v>30654</v>
          </cell>
          <cell r="J1272">
            <v>0</v>
          </cell>
          <cell r="K1272">
            <v>0</v>
          </cell>
        </row>
        <row r="1273">
          <cell r="A1273" t="str">
            <v>MAG50066</v>
          </cell>
          <cell r="B1273" t="str">
            <v>철제도아(방청1회,납품도)</v>
          </cell>
          <cell r="C1273" t="str">
            <v>T=0.8,STL PL(피벗힌지포함,후레임제외)(EGI)</v>
          </cell>
          <cell r="D1273" t="str">
            <v>m2</v>
          </cell>
          <cell r="E1273">
            <v>2.1036999999999999</v>
          </cell>
          <cell r="F1273">
            <v>28487</v>
          </cell>
          <cell r="G1273">
            <v>0</v>
          </cell>
          <cell r="H1273">
            <v>0</v>
          </cell>
          <cell r="I1273">
            <v>59928.1</v>
          </cell>
          <cell r="J1273">
            <v>0</v>
          </cell>
          <cell r="K1273">
            <v>0</v>
          </cell>
        </row>
        <row r="1274">
          <cell r="A1274" t="str">
            <v>MAH70015</v>
          </cell>
          <cell r="B1274" t="str">
            <v>도아로크(스텐)</v>
          </cell>
          <cell r="C1274" t="str">
            <v>통로용(록없음)</v>
          </cell>
          <cell r="D1274" t="str">
            <v>조</v>
          </cell>
          <cell r="E1274">
            <v>1</v>
          </cell>
          <cell r="F1274">
            <v>4100</v>
          </cell>
          <cell r="G1274">
            <v>0</v>
          </cell>
          <cell r="H1274">
            <v>0</v>
          </cell>
          <cell r="I1274">
            <v>4100</v>
          </cell>
          <cell r="J1274">
            <v>0</v>
          </cell>
          <cell r="K1274">
            <v>0</v>
          </cell>
        </row>
        <row r="1275">
          <cell r="A1275" t="str">
            <v>UAI50001</v>
          </cell>
          <cell r="B1275" t="str">
            <v>철제여닫이문설치</v>
          </cell>
          <cell r="C1275" t="str">
            <v>(외여닫이)</v>
          </cell>
          <cell r="D1275" t="str">
            <v>개소</v>
          </cell>
          <cell r="E1275">
            <v>1</v>
          </cell>
          <cell r="F1275">
            <v>0</v>
          </cell>
          <cell r="G1275">
            <v>21125</v>
          </cell>
          <cell r="H1275">
            <v>0</v>
          </cell>
          <cell r="I1275">
            <v>0</v>
          </cell>
          <cell r="J1275">
            <v>21125</v>
          </cell>
          <cell r="K1275">
            <v>0</v>
          </cell>
        </row>
        <row r="1276">
          <cell r="A1276" t="str">
            <v>UAI70019</v>
          </cell>
          <cell r="B1276" t="str">
            <v>암레스도아클로져설치</v>
          </cell>
          <cell r="C1276" t="str">
            <v>(피벗힌지 부착식,외경40mm)</v>
          </cell>
          <cell r="D1276" t="str">
            <v>개소</v>
          </cell>
          <cell r="E1276">
            <v>1</v>
          </cell>
          <cell r="F1276">
            <v>20000</v>
          </cell>
          <cell r="G1276">
            <v>648</v>
          </cell>
          <cell r="H1276">
            <v>0</v>
          </cell>
          <cell r="I1276">
            <v>20000</v>
          </cell>
          <cell r="J1276">
            <v>648</v>
          </cell>
          <cell r="K1276">
            <v>0</v>
          </cell>
        </row>
        <row r="1277">
          <cell r="B1277" t="str">
            <v>소 계</v>
          </cell>
          <cell r="I1277">
            <v>114682</v>
          </cell>
          <cell r="J1277">
            <v>21773</v>
          </cell>
          <cell r="K1277">
            <v>0</v>
          </cell>
          <cell r="L1277">
            <v>136455</v>
          </cell>
        </row>
        <row r="1279">
          <cell r="A1279" t="str">
            <v>UAI59753</v>
          </cell>
          <cell r="B1279" t="str">
            <v>10X18/SD</v>
          </cell>
          <cell r="C1279" t="str">
            <v>(계단실홀,밑틀없음,철제도아)</v>
          </cell>
          <cell r="L1279">
            <v>124484</v>
          </cell>
        </row>
        <row r="1280">
          <cell r="A1280" t="str">
            <v>MAG50061</v>
          </cell>
          <cell r="B1280" t="str">
            <v>철제문틀(방청1회,납품도)</v>
          </cell>
          <cell r="C1280" t="str">
            <v>100X45X1.6(EGI)</v>
          </cell>
          <cell r="D1280" t="str">
            <v>m</v>
          </cell>
          <cell r="E1280">
            <v>4.6399999999999997</v>
          </cell>
          <cell r="F1280">
            <v>5850</v>
          </cell>
          <cell r="G1280">
            <v>0</v>
          </cell>
          <cell r="H1280">
            <v>0</v>
          </cell>
          <cell r="I1280">
            <v>27144</v>
          </cell>
          <cell r="J1280">
            <v>0</v>
          </cell>
          <cell r="K1280">
            <v>0</v>
          </cell>
        </row>
        <row r="1281">
          <cell r="A1281" t="str">
            <v>MAG50066</v>
          </cell>
          <cell r="B1281" t="str">
            <v>철제도아(방청1회,납품도)</v>
          </cell>
          <cell r="C1281" t="str">
            <v>T=0.8,STL PL(피벗힌지포함,후레임제외)(EGI)</v>
          </cell>
          <cell r="D1281" t="str">
            <v>m2</v>
          </cell>
          <cell r="E1281">
            <v>1.8067</v>
          </cell>
          <cell r="F1281">
            <v>28487</v>
          </cell>
          <cell r="G1281">
            <v>0</v>
          </cell>
          <cell r="H1281">
            <v>0</v>
          </cell>
          <cell r="I1281">
            <v>51467.4</v>
          </cell>
          <cell r="J1281">
            <v>0</v>
          </cell>
          <cell r="K1281">
            <v>0</v>
          </cell>
        </row>
        <row r="1282">
          <cell r="A1282" t="str">
            <v>MAH70015</v>
          </cell>
          <cell r="B1282" t="str">
            <v>도아로크(스텐)</v>
          </cell>
          <cell r="C1282" t="str">
            <v>통로용(록없음)</v>
          </cell>
          <cell r="D1282" t="str">
            <v>조</v>
          </cell>
          <cell r="E1282">
            <v>1</v>
          </cell>
          <cell r="F1282">
            <v>4100</v>
          </cell>
          <cell r="G1282">
            <v>0</v>
          </cell>
          <cell r="H1282">
            <v>0</v>
          </cell>
          <cell r="I1282">
            <v>4100</v>
          </cell>
          <cell r="J1282">
            <v>0</v>
          </cell>
          <cell r="K1282">
            <v>0</v>
          </cell>
        </row>
        <row r="1283">
          <cell r="A1283" t="str">
            <v>UAI50001</v>
          </cell>
          <cell r="B1283" t="str">
            <v>철제여닫이문설치</v>
          </cell>
          <cell r="C1283" t="str">
            <v>(외여닫이)</v>
          </cell>
          <cell r="D1283" t="str">
            <v>개소</v>
          </cell>
          <cell r="E1283">
            <v>1</v>
          </cell>
          <cell r="F1283">
            <v>0</v>
          </cell>
          <cell r="G1283">
            <v>21125</v>
          </cell>
          <cell r="H1283">
            <v>0</v>
          </cell>
          <cell r="I1283">
            <v>0</v>
          </cell>
          <cell r="J1283">
            <v>21125</v>
          </cell>
          <cell r="K1283">
            <v>0</v>
          </cell>
        </row>
        <row r="1284">
          <cell r="A1284" t="str">
            <v>UAI70019</v>
          </cell>
          <cell r="B1284" t="str">
            <v>암레스도아클로져설치</v>
          </cell>
          <cell r="C1284" t="str">
            <v>(피벗힌지 부착식,외경40mm)</v>
          </cell>
          <cell r="D1284" t="str">
            <v>개소</v>
          </cell>
          <cell r="E1284">
            <v>1</v>
          </cell>
          <cell r="F1284">
            <v>20000</v>
          </cell>
          <cell r="G1284">
            <v>648</v>
          </cell>
          <cell r="H1284">
            <v>0</v>
          </cell>
          <cell r="I1284">
            <v>20000</v>
          </cell>
          <cell r="J1284">
            <v>648</v>
          </cell>
          <cell r="K1284">
            <v>0</v>
          </cell>
        </row>
        <row r="1285">
          <cell r="B1285" t="str">
            <v>소 계</v>
          </cell>
          <cell r="I1285">
            <v>102711</v>
          </cell>
          <cell r="J1285">
            <v>21773</v>
          </cell>
          <cell r="K1285">
            <v>0</v>
          </cell>
          <cell r="L1285">
            <v>124484</v>
          </cell>
        </row>
        <row r="1287">
          <cell r="A1287" t="str">
            <v>UAI59754</v>
          </cell>
          <cell r="B1287" t="str">
            <v>9X21/SD</v>
          </cell>
          <cell r="C1287" t="str">
            <v>(기계실,밑틀유,암레스체크,철제도아)</v>
          </cell>
          <cell r="L1287">
            <v>135224</v>
          </cell>
        </row>
        <row r="1288">
          <cell r="A1288" t="str">
            <v>MAG50061</v>
          </cell>
          <cell r="B1288" t="str">
            <v>철제문틀(방청1회,납품도)</v>
          </cell>
          <cell r="C1288" t="str">
            <v>100X45X1.6(EGI)</v>
          </cell>
          <cell r="D1288" t="str">
            <v>m</v>
          </cell>
          <cell r="E1288">
            <v>6.03</v>
          </cell>
          <cell r="F1288">
            <v>5850</v>
          </cell>
          <cell r="G1288">
            <v>0</v>
          </cell>
          <cell r="H1288">
            <v>0</v>
          </cell>
          <cell r="I1288">
            <v>35275.5</v>
          </cell>
          <cell r="J1288">
            <v>0</v>
          </cell>
          <cell r="K1288">
            <v>0</v>
          </cell>
        </row>
        <row r="1289">
          <cell r="A1289" t="str">
            <v>MAG50066</v>
          </cell>
          <cell r="B1289" t="str">
            <v>철제도아(방청1회,납품도)</v>
          </cell>
          <cell r="C1289" t="str">
            <v>T=0.8,STL PL(피벗힌지포함,후레임제외)(EGI)</v>
          </cell>
          <cell r="D1289" t="str">
            <v>m2</v>
          </cell>
          <cell r="E1289">
            <v>1.8912500000000001</v>
          </cell>
          <cell r="F1289">
            <v>28487</v>
          </cell>
          <cell r="G1289">
            <v>0</v>
          </cell>
          <cell r="H1289">
            <v>0</v>
          </cell>
          <cell r="I1289">
            <v>53876</v>
          </cell>
          <cell r="J1289">
            <v>0</v>
          </cell>
          <cell r="K1289">
            <v>0</v>
          </cell>
        </row>
        <row r="1290">
          <cell r="A1290" t="str">
            <v>MAH70005</v>
          </cell>
          <cell r="B1290" t="str">
            <v>도아로크(스텐)</v>
          </cell>
          <cell r="C1290" t="str">
            <v>침실용</v>
          </cell>
          <cell r="D1290" t="str">
            <v>조</v>
          </cell>
          <cell r="E1290">
            <v>1</v>
          </cell>
          <cell r="F1290">
            <v>4300</v>
          </cell>
          <cell r="G1290">
            <v>0</v>
          </cell>
          <cell r="H1290">
            <v>0</v>
          </cell>
          <cell r="I1290">
            <v>4300</v>
          </cell>
          <cell r="J1290">
            <v>0</v>
          </cell>
          <cell r="K1290">
            <v>0</v>
          </cell>
        </row>
        <row r="1291">
          <cell r="A1291" t="str">
            <v>UAI50001</v>
          </cell>
          <cell r="B1291" t="str">
            <v>철제여닫이문설치</v>
          </cell>
          <cell r="C1291" t="str">
            <v>(외여닫이)</v>
          </cell>
          <cell r="D1291" t="str">
            <v>개소</v>
          </cell>
          <cell r="E1291">
            <v>1</v>
          </cell>
          <cell r="F1291">
            <v>0</v>
          </cell>
          <cell r="G1291">
            <v>21125</v>
          </cell>
          <cell r="H1291">
            <v>0</v>
          </cell>
          <cell r="I1291">
            <v>0</v>
          </cell>
          <cell r="J1291">
            <v>21125</v>
          </cell>
          <cell r="K1291">
            <v>0</v>
          </cell>
        </row>
        <row r="1292">
          <cell r="A1292" t="str">
            <v>UAI70019</v>
          </cell>
          <cell r="B1292" t="str">
            <v>암레스도아클로져설치</v>
          </cell>
          <cell r="C1292" t="str">
            <v>(피벗힌지 부착식,외경40mm)</v>
          </cell>
          <cell r="D1292" t="str">
            <v>개소</v>
          </cell>
          <cell r="E1292">
            <v>1</v>
          </cell>
          <cell r="F1292">
            <v>20000</v>
          </cell>
          <cell r="G1292">
            <v>648</v>
          </cell>
          <cell r="H1292">
            <v>0</v>
          </cell>
          <cell r="I1292">
            <v>20000</v>
          </cell>
          <cell r="J1292">
            <v>648</v>
          </cell>
          <cell r="K1292">
            <v>0</v>
          </cell>
        </row>
        <row r="1293">
          <cell r="B1293" t="str">
            <v>소 계</v>
          </cell>
          <cell r="I1293">
            <v>113451</v>
          </cell>
          <cell r="J1293">
            <v>21773</v>
          </cell>
          <cell r="K1293">
            <v>0</v>
          </cell>
          <cell r="L1293">
            <v>135224</v>
          </cell>
        </row>
        <row r="1295">
          <cell r="A1295" t="str">
            <v>UAI59755</v>
          </cell>
          <cell r="B1295" t="str">
            <v>9X22/SD</v>
          </cell>
          <cell r="C1295" t="str">
            <v>(휀룸.창고,밑틀무,암레스체크,철제도아)</v>
          </cell>
          <cell r="L1295">
            <v>133721</v>
          </cell>
        </row>
        <row r="1296">
          <cell r="A1296" t="str">
            <v>MAG50061</v>
          </cell>
          <cell r="B1296" t="str">
            <v>철제문틀(방청1회,납품도)</v>
          </cell>
          <cell r="C1296" t="str">
            <v>100X45X1.6(EGI)</v>
          </cell>
          <cell r="D1296" t="str">
            <v>m</v>
          </cell>
          <cell r="E1296">
            <v>5.34</v>
          </cell>
          <cell r="F1296">
            <v>5850</v>
          </cell>
          <cell r="G1296">
            <v>0</v>
          </cell>
          <cell r="H1296">
            <v>0</v>
          </cell>
          <cell r="I1296">
            <v>31239</v>
          </cell>
          <cell r="J1296">
            <v>0</v>
          </cell>
          <cell r="K1296">
            <v>0</v>
          </cell>
        </row>
        <row r="1297">
          <cell r="A1297" t="str">
            <v>MAG50066</v>
          </cell>
          <cell r="B1297" t="str">
            <v>철제도아(방청1회,납품도)</v>
          </cell>
          <cell r="C1297" t="str">
            <v>T=0.8,STL PL(피벗힌지포함,후레임제외)(EGI)</v>
          </cell>
          <cell r="D1297" t="str">
            <v>m2</v>
          </cell>
          <cell r="E1297">
            <v>1.9802</v>
          </cell>
          <cell r="F1297">
            <v>28487</v>
          </cell>
          <cell r="G1297">
            <v>0</v>
          </cell>
          <cell r="H1297">
            <v>0</v>
          </cell>
          <cell r="I1297">
            <v>56409.9</v>
          </cell>
          <cell r="J1297">
            <v>0</v>
          </cell>
          <cell r="K1297">
            <v>0</v>
          </cell>
        </row>
        <row r="1298">
          <cell r="A1298" t="str">
            <v>MAH70005</v>
          </cell>
          <cell r="B1298" t="str">
            <v>도아로크(스텐)</v>
          </cell>
          <cell r="C1298" t="str">
            <v>침실용</v>
          </cell>
          <cell r="D1298" t="str">
            <v>조</v>
          </cell>
          <cell r="E1298">
            <v>1</v>
          </cell>
          <cell r="F1298">
            <v>4300</v>
          </cell>
          <cell r="G1298">
            <v>0</v>
          </cell>
          <cell r="H1298">
            <v>0</v>
          </cell>
          <cell r="I1298">
            <v>4300</v>
          </cell>
          <cell r="J1298">
            <v>0</v>
          </cell>
          <cell r="K1298">
            <v>0</v>
          </cell>
        </row>
        <row r="1299">
          <cell r="A1299" t="str">
            <v>UAI50001</v>
          </cell>
          <cell r="B1299" t="str">
            <v>철제여닫이문설치</v>
          </cell>
          <cell r="C1299" t="str">
            <v>(외여닫이)</v>
          </cell>
          <cell r="D1299" t="str">
            <v>개소</v>
          </cell>
          <cell r="E1299">
            <v>1</v>
          </cell>
          <cell r="F1299">
            <v>0</v>
          </cell>
          <cell r="G1299">
            <v>21125</v>
          </cell>
          <cell r="H1299">
            <v>0</v>
          </cell>
          <cell r="I1299">
            <v>0</v>
          </cell>
          <cell r="J1299">
            <v>21125</v>
          </cell>
          <cell r="K1299">
            <v>0</v>
          </cell>
        </row>
        <row r="1300">
          <cell r="A1300" t="str">
            <v>UAI70019</v>
          </cell>
          <cell r="B1300" t="str">
            <v>암레스도아클로져설치</v>
          </cell>
          <cell r="C1300" t="str">
            <v>(피벗힌지 부착식,외경40mm)</v>
          </cell>
          <cell r="D1300" t="str">
            <v>개소</v>
          </cell>
          <cell r="E1300">
            <v>1</v>
          </cell>
          <cell r="F1300">
            <v>20000</v>
          </cell>
          <cell r="G1300">
            <v>648</v>
          </cell>
          <cell r="H1300">
            <v>0</v>
          </cell>
          <cell r="I1300">
            <v>20000</v>
          </cell>
          <cell r="J1300">
            <v>648</v>
          </cell>
          <cell r="K1300">
            <v>0</v>
          </cell>
        </row>
        <row r="1301">
          <cell r="B1301" t="str">
            <v>소 계</v>
          </cell>
          <cell r="I1301">
            <v>111948</v>
          </cell>
          <cell r="J1301">
            <v>21773</v>
          </cell>
          <cell r="K1301">
            <v>0</v>
          </cell>
          <cell r="L1301">
            <v>133721</v>
          </cell>
        </row>
        <row r="1303">
          <cell r="A1303" t="str">
            <v>UAI59756</v>
          </cell>
          <cell r="B1303" t="str">
            <v>9X21/SD</v>
          </cell>
          <cell r="C1303" t="str">
            <v>(휀룸.창고,밑틀무,암레스체크,철제도아)</v>
          </cell>
          <cell r="L1303">
            <v>130016</v>
          </cell>
        </row>
        <row r="1304">
          <cell r="A1304" t="str">
            <v>MAG50061</v>
          </cell>
          <cell r="B1304" t="str">
            <v>철제문틀(방청1회,납품도)</v>
          </cell>
          <cell r="C1304" t="str">
            <v>100X45X1.6(EGI)</v>
          </cell>
          <cell r="D1304" t="str">
            <v>m</v>
          </cell>
          <cell r="E1304">
            <v>5.14</v>
          </cell>
          <cell r="F1304">
            <v>5850</v>
          </cell>
          <cell r="G1304">
            <v>0</v>
          </cell>
          <cell r="H1304">
            <v>0</v>
          </cell>
          <cell r="I1304">
            <v>30069</v>
          </cell>
          <cell r="J1304">
            <v>0</v>
          </cell>
          <cell r="K1304">
            <v>0</v>
          </cell>
        </row>
        <row r="1305">
          <cell r="A1305" t="str">
            <v>MAG50066</v>
          </cell>
          <cell r="B1305" t="str">
            <v>철제도아(방청1회,납품도)</v>
          </cell>
          <cell r="C1305" t="str">
            <v>T=0.8,STL PL(피벗힌지포함,후레임제외)(EGI)</v>
          </cell>
          <cell r="D1305" t="str">
            <v>m2</v>
          </cell>
          <cell r="E1305">
            <v>1.8912</v>
          </cell>
          <cell r="F1305">
            <v>28487</v>
          </cell>
          <cell r="G1305">
            <v>0</v>
          </cell>
          <cell r="H1305">
            <v>0</v>
          </cell>
          <cell r="I1305">
            <v>53874.6</v>
          </cell>
          <cell r="J1305">
            <v>0</v>
          </cell>
          <cell r="K1305">
            <v>0</v>
          </cell>
        </row>
        <row r="1306">
          <cell r="A1306" t="str">
            <v>MAH70005</v>
          </cell>
          <cell r="B1306" t="str">
            <v>도아로크(스텐)</v>
          </cell>
          <cell r="C1306" t="str">
            <v>침실용</v>
          </cell>
          <cell r="D1306" t="str">
            <v>조</v>
          </cell>
          <cell r="E1306">
            <v>1</v>
          </cell>
          <cell r="F1306">
            <v>4300</v>
          </cell>
          <cell r="G1306">
            <v>0</v>
          </cell>
          <cell r="H1306">
            <v>0</v>
          </cell>
          <cell r="I1306">
            <v>4300</v>
          </cell>
          <cell r="J1306">
            <v>0</v>
          </cell>
          <cell r="K1306">
            <v>0</v>
          </cell>
        </row>
        <row r="1307">
          <cell r="A1307" t="str">
            <v>UAI50001</v>
          </cell>
          <cell r="B1307" t="str">
            <v>철제여닫이문설치</v>
          </cell>
          <cell r="C1307" t="str">
            <v>(외여닫이)</v>
          </cell>
          <cell r="D1307" t="str">
            <v>개소</v>
          </cell>
          <cell r="E1307">
            <v>1</v>
          </cell>
          <cell r="F1307">
            <v>0</v>
          </cell>
          <cell r="G1307">
            <v>21125</v>
          </cell>
          <cell r="H1307">
            <v>0</v>
          </cell>
          <cell r="I1307">
            <v>0</v>
          </cell>
          <cell r="J1307">
            <v>21125</v>
          </cell>
          <cell r="K1307">
            <v>0</v>
          </cell>
        </row>
        <row r="1308">
          <cell r="A1308" t="str">
            <v>UAI70019</v>
          </cell>
          <cell r="B1308" t="str">
            <v>암레스도아클로져설치</v>
          </cell>
          <cell r="C1308" t="str">
            <v>(피벗힌지 부착식,외경40mm)</v>
          </cell>
          <cell r="D1308" t="str">
            <v>개소</v>
          </cell>
          <cell r="E1308">
            <v>1</v>
          </cell>
          <cell r="F1308">
            <v>20000</v>
          </cell>
          <cell r="G1308">
            <v>648</v>
          </cell>
          <cell r="H1308">
            <v>0</v>
          </cell>
          <cell r="I1308">
            <v>20000</v>
          </cell>
          <cell r="J1308">
            <v>648</v>
          </cell>
          <cell r="K1308">
            <v>0</v>
          </cell>
        </row>
        <row r="1309">
          <cell r="B1309" t="str">
            <v>소 계</v>
          </cell>
          <cell r="I1309">
            <v>108243</v>
          </cell>
          <cell r="J1309">
            <v>21773</v>
          </cell>
          <cell r="K1309">
            <v>0</v>
          </cell>
          <cell r="L1309">
            <v>130016</v>
          </cell>
        </row>
        <row r="1311">
          <cell r="A1311" t="str">
            <v>UAI59757</v>
          </cell>
          <cell r="B1311" t="str">
            <v>9X20/SD</v>
          </cell>
          <cell r="C1311" t="str">
            <v>(휀룸.창고,밑틀무,암레스체크,철제도아)</v>
          </cell>
          <cell r="L1311">
            <v>126311</v>
          </cell>
        </row>
        <row r="1312">
          <cell r="A1312" t="str">
            <v>MAG50061</v>
          </cell>
          <cell r="B1312" t="str">
            <v>철제문틀(방청1회,납품도)</v>
          </cell>
          <cell r="C1312" t="str">
            <v>100X45X1.6(EGI)</v>
          </cell>
          <cell r="D1312" t="str">
            <v>m</v>
          </cell>
          <cell r="E1312">
            <v>4.9400000000000004</v>
          </cell>
          <cell r="F1312">
            <v>5850</v>
          </cell>
          <cell r="G1312">
            <v>0</v>
          </cell>
          <cell r="H1312">
            <v>0</v>
          </cell>
          <cell r="I1312">
            <v>28899</v>
          </cell>
          <cell r="J1312">
            <v>0</v>
          </cell>
          <cell r="K1312">
            <v>0</v>
          </cell>
        </row>
        <row r="1313">
          <cell r="A1313" t="str">
            <v>MAG50066</v>
          </cell>
          <cell r="B1313" t="str">
            <v>철제도아(방청1회,납품도)</v>
          </cell>
          <cell r="C1313" t="str">
            <v>T=0.8,STL PL(피벗힌지포함,후레임제외)(EGI)</v>
          </cell>
          <cell r="D1313" t="str">
            <v>m2</v>
          </cell>
          <cell r="E1313">
            <v>1.8022</v>
          </cell>
          <cell r="F1313">
            <v>28487</v>
          </cell>
          <cell r="G1313">
            <v>0</v>
          </cell>
          <cell r="H1313">
            <v>0</v>
          </cell>
          <cell r="I1313">
            <v>51339.199999999997</v>
          </cell>
          <cell r="J1313">
            <v>0</v>
          </cell>
          <cell r="K1313">
            <v>0</v>
          </cell>
        </row>
        <row r="1314">
          <cell r="A1314" t="str">
            <v>MAH70005</v>
          </cell>
          <cell r="B1314" t="str">
            <v>도아로크(스텐)</v>
          </cell>
          <cell r="C1314" t="str">
            <v>침실용</v>
          </cell>
          <cell r="D1314" t="str">
            <v>조</v>
          </cell>
          <cell r="E1314">
            <v>1</v>
          </cell>
          <cell r="F1314">
            <v>4300</v>
          </cell>
          <cell r="G1314">
            <v>0</v>
          </cell>
          <cell r="H1314">
            <v>0</v>
          </cell>
          <cell r="I1314">
            <v>4300</v>
          </cell>
          <cell r="J1314">
            <v>0</v>
          </cell>
          <cell r="K1314">
            <v>0</v>
          </cell>
        </row>
        <row r="1315">
          <cell r="A1315" t="str">
            <v>UAI50001</v>
          </cell>
          <cell r="B1315" t="str">
            <v>철제여닫이문설치</v>
          </cell>
          <cell r="C1315" t="str">
            <v>(외여닫이)</v>
          </cell>
          <cell r="D1315" t="str">
            <v>개소</v>
          </cell>
          <cell r="E1315">
            <v>1</v>
          </cell>
          <cell r="F1315">
            <v>0</v>
          </cell>
          <cell r="G1315">
            <v>21125</v>
          </cell>
          <cell r="H1315">
            <v>0</v>
          </cell>
          <cell r="I1315">
            <v>0</v>
          </cell>
          <cell r="J1315">
            <v>21125</v>
          </cell>
          <cell r="K1315">
            <v>0</v>
          </cell>
        </row>
        <row r="1316">
          <cell r="A1316" t="str">
            <v>UAI70019</v>
          </cell>
          <cell r="B1316" t="str">
            <v>암레스도아클로져설치</v>
          </cell>
          <cell r="C1316" t="str">
            <v>(피벗힌지 부착식,외경40mm)</v>
          </cell>
          <cell r="D1316" t="str">
            <v>개소</v>
          </cell>
          <cell r="E1316">
            <v>1</v>
          </cell>
          <cell r="F1316">
            <v>20000</v>
          </cell>
          <cell r="G1316">
            <v>648</v>
          </cell>
          <cell r="H1316">
            <v>0</v>
          </cell>
          <cell r="I1316">
            <v>20000</v>
          </cell>
          <cell r="J1316">
            <v>648</v>
          </cell>
          <cell r="K1316">
            <v>0</v>
          </cell>
        </row>
        <row r="1317">
          <cell r="B1317" t="str">
            <v>소 계</v>
          </cell>
          <cell r="I1317">
            <v>104538</v>
          </cell>
          <cell r="J1317">
            <v>21773</v>
          </cell>
          <cell r="K1317">
            <v>0</v>
          </cell>
          <cell r="L1317">
            <v>126311</v>
          </cell>
        </row>
        <row r="1319">
          <cell r="A1319" t="str">
            <v>UAI59758</v>
          </cell>
          <cell r="B1319" t="str">
            <v>10X18/SD</v>
          </cell>
          <cell r="C1319" t="str">
            <v>(옥탑층,지붕층,밑틀유,철제도아)</v>
          </cell>
          <cell r="L1319">
            <v>129080</v>
          </cell>
        </row>
        <row r="1320">
          <cell r="A1320" t="str">
            <v>MAG50061</v>
          </cell>
          <cell r="B1320" t="str">
            <v>철제문틀(방청1회,납품도)</v>
          </cell>
          <cell r="C1320" t="str">
            <v>100X45X1.6(EGI)</v>
          </cell>
          <cell r="D1320" t="str">
            <v>m</v>
          </cell>
          <cell r="E1320">
            <v>5.56</v>
          </cell>
          <cell r="F1320">
            <v>5850</v>
          </cell>
          <cell r="G1320">
            <v>0</v>
          </cell>
          <cell r="H1320">
            <v>0</v>
          </cell>
          <cell r="I1320">
            <v>32526</v>
          </cell>
          <cell r="J1320">
            <v>0</v>
          </cell>
          <cell r="K1320">
            <v>0</v>
          </cell>
        </row>
        <row r="1321">
          <cell r="A1321" t="str">
            <v>MAG50066</v>
          </cell>
          <cell r="B1321" t="str">
            <v>철제도아(방청1회,납품도)</v>
          </cell>
          <cell r="C1321" t="str">
            <v>T=0.8,STL PL(피벗힌지포함,후레임제외)(EGI)</v>
          </cell>
          <cell r="D1321" t="str">
            <v>m2</v>
          </cell>
          <cell r="E1321">
            <v>1.7721</v>
          </cell>
          <cell r="F1321">
            <v>28487</v>
          </cell>
          <cell r="G1321">
            <v>0</v>
          </cell>
          <cell r="H1321">
            <v>0</v>
          </cell>
          <cell r="I1321">
            <v>50481.8</v>
          </cell>
          <cell r="J1321">
            <v>0</v>
          </cell>
          <cell r="K1321">
            <v>0</v>
          </cell>
        </row>
        <row r="1322">
          <cell r="A1322" t="str">
            <v>MAH70005</v>
          </cell>
          <cell r="B1322" t="str">
            <v>도아로크(스텐)</v>
          </cell>
          <cell r="C1322" t="str">
            <v>침실용</v>
          </cell>
          <cell r="D1322" t="str">
            <v>조</v>
          </cell>
          <cell r="E1322">
            <v>1</v>
          </cell>
          <cell r="F1322">
            <v>4300</v>
          </cell>
          <cell r="G1322">
            <v>0</v>
          </cell>
          <cell r="H1322">
            <v>0</v>
          </cell>
          <cell r="I1322">
            <v>4300</v>
          </cell>
          <cell r="J1322">
            <v>0</v>
          </cell>
          <cell r="K1322">
            <v>0</v>
          </cell>
        </row>
        <row r="1323">
          <cell r="A1323" t="str">
            <v>UAI50001</v>
          </cell>
          <cell r="B1323" t="str">
            <v>철제여닫이문설치</v>
          </cell>
          <cell r="C1323" t="str">
            <v>(외여닫이)</v>
          </cell>
          <cell r="D1323" t="str">
            <v>개소</v>
          </cell>
          <cell r="E1323">
            <v>1</v>
          </cell>
          <cell r="F1323">
            <v>0</v>
          </cell>
          <cell r="G1323">
            <v>21125</v>
          </cell>
          <cell r="H1323">
            <v>0</v>
          </cell>
          <cell r="I1323">
            <v>0</v>
          </cell>
          <cell r="J1323">
            <v>21125</v>
          </cell>
          <cell r="K1323">
            <v>0</v>
          </cell>
        </row>
        <row r="1324">
          <cell r="A1324" t="str">
            <v>UAI70019</v>
          </cell>
          <cell r="B1324" t="str">
            <v>암레스도아클로져설치</v>
          </cell>
          <cell r="C1324" t="str">
            <v>(피벗힌지 부착식,외경40mm)</v>
          </cell>
          <cell r="D1324" t="str">
            <v>개소</v>
          </cell>
          <cell r="E1324">
            <v>1</v>
          </cell>
          <cell r="F1324">
            <v>20000</v>
          </cell>
          <cell r="G1324">
            <v>648</v>
          </cell>
          <cell r="H1324">
            <v>0</v>
          </cell>
          <cell r="I1324">
            <v>20000</v>
          </cell>
          <cell r="J1324">
            <v>648</v>
          </cell>
          <cell r="K1324">
            <v>0</v>
          </cell>
        </row>
        <row r="1325">
          <cell r="B1325" t="str">
            <v>소 계</v>
          </cell>
          <cell r="I1325">
            <v>107307</v>
          </cell>
          <cell r="J1325">
            <v>21773</v>
          </cell>
          <cell r="K1325">
            <v>0</v>
          </cell>
          <cell r="L1325">
            <v>129080</v>
          </cell>
        </row>
        <row r="1327">
          <cell r="A1327" t="str">
            <v>UAI59759</v>
          </cell>
          <cell r="B1327" t="str">
            <v>10X16/SD</v>
          </cell>
          <cell r="C1327" t="str">
            <v>(옥탑층,지붕층,밑틀유,철제도아)</v>
          </cell>
          <cell r="L1327">
            <v>121100</v>
          </cell>
        </row>
        <row r="1328">
          <cell r="A1328" t="str">
            <v>MAG50061</v>
          </cell>
          <cell r="B1328" t="str">
            <v>철제문틀(방청1회,납품도)</v>
          </cell>
          <cell r="C1328" t="str">
            <v>100X45X1.6(EGI)</v>
          </cell>
          <cell r="D1328" t="str">
            <v>m</v>
          </cell>
          <cell r="E1328">
            <v>5.16</v>
          </cell>
          <cell r="F1328">
            <v>5850</v>
          </cell>
          <cell r="G1328">
            <v>0</v>
          </cell>
          <cell r="H1328">
            <v>0</v>
          </cell>
          <cell r="I1328">
            <v>30186</v>
          </cell>
          <cell r="J1328">
            <v>0</v>
          </cell>
          <cell r="K1328">
            <v>0</v>
          </cell>
        </row>
        <row r="1329">
          <cell r="A1329" t="str">
            <v>MAG50066</v>
          </cell>
          <cell r="B1329" t="str">
            <v>철제도아(방청1회,납품도)</v>
          </cell>
          <cell r="C1329" t="str">
            <v>T=0.8,STL PL(피벗힌지포함,후레임제외)(EGI)</v>
          </cell>
          <cell r="D1329" t="str">
            <v>m2</v>
          </cell>
          <cell r="E1329">
            <v>1.5741000000000001</v>
          </cell>
          <cell r="F1329">
            <v>28487</v>
          </cell>
          <cell r="G1329">
            <v>0</v>
          </cell>
          <cell r="H1329">
            <v>0</v>
          </cell>
          <cell r="I1329">
            <v>44841.3</v>
          </cell>
          <cell r="J1329">
            <v>0</v>
          </cell>
          <cell r="K1329">
            <v>0</v>
          </cell>
        </row>
        <row r="1330">
          <cell r="A1330" t="str">
            <v>MAH70005</v>
          </cell>
          <cell r="B1330" t="str">
            <v>도아로크(스텐)</v>
          </cell>
          <cell r="C1330" t="str">
            <v>침실용</v>
          </cell>
          <cell r="D1330" t="str">
            <v>조</v>
          </cell>
          <cell r="E1330">
            <v>1</v>
          </cell>
          <cell r="F1330">
            <v>4300</v>
          </cell>
          <cell r="G1330">
            <v>0</v>
          </cell>
          <cell r="H1330">
            <v>0</v>
          </cell>
          <cell r="I1330">
            <v>4300</v>
          </cell>
          <cell r="J1330">
            <v>0</v>
          </cell>
          <cell r="K1330">
            <v>0</v>
          </cell>
        </row>
        <row r="1331">
          <cell r="A1331" t="str">
            <v>UAI50001</v>
          </cell>
          <cell r="B1331" t="str">
            <v>철제여닫이문설치</v>
          </cell>
          <cell r="C1331" t="str">
            <v>(외여닫이)</v>
          </cell>
          <cell r="D1331" t="str">
            <v>개소</v>
          </cell>
          <cell r="E1331">
            <v>1</v>
          </cell>
          <cell r="F1331">
            <v>0</v>
          </cell>
          <cell r="G1331">
            <v>21125</v>
          </cell>
          <cell r="H1331">
            <v>0</v>
          </cell>
          <cell r="I1331">
            <v>0</v>
          </cell>
          <cell r="J1331">
            <v>21125</v>
          </cell>
          <cell r="K1331">
            <v>0</v>
          </cell>
        </row>
        <row r="1332">
          <cell r="A1332" t="str">
            <v>UAI70019</v>
          </cell>
          <cell r="B1332" t="str">
            <v>암레스도아클로져설치</v>
          </cell>
          <cell r="C1332" t="str">
            <v>(피벗힌지 부착식,외경40mm)</v>
          </cell>
          <cell r="D1332" t="str">
            <v>개소</v>
          </cell>
          <cell r="E1332">
            <v>1</v>
          </cell>
          <cell r="F1332">
            <v>20000</v>
          </cell>
          <cell r="G1332">
            <v>648</v>
          </cell>
          <cell r="H1332">
            <v>0</v>
          </cell>
          <cell r="I1332">
            <v>20000</v>
          </cell>
          <cell r="J1332">
            <v>648</v>
          </cell>
          <cell r="K1332">
            <v>0</v>
          </cell>
        </row>
        <row r="1333">
          <cell r="B1333" t="str">
            <v>소 계</v>
          </cell>
          <cell r="I1333">
            <v>99327</v>
          </cell>
          <cell r="J1333">
            <v>21773</v>
          </cell>
          <cell r="K1333">
            <v>0</v>
          </cell>
          <cell r="L1333">
            <v>121100</v>
          </cell>
        </row>
        <row r="1335">
          <cell r="A1335" t="str">
            <v>UAI59760</v>
          </cell>
          <cell r="B1335" t="str">
            <v>10X15/SD</v>
          </cell>
          <cell r="C1335" t="str">
            <v>(옥탑층,지붕층,밑틀유,철제도아)</v>
          </cell>
          <cell r="L1335">
            <v>117110</v>
          </cell>
        </row>
        <row r="1336">
          <cell r="A1336" t="str">
            <v>MAG50061</v>
          </cell>
          <cell r="B1336" t="str">
            <v>철제문틀(방청1회,납품도)</v>
          </cell>
          <cell r="C1336" t="str">
            <v>100X45X1.6(EGI)</v>
          </cell>
          <cell r="D1336" t="str">
            <v>m</v>
          </cell>
          <cell r="E1336">
            <v>4.96</v>
          </cell>
          <cell r="F1336">
            <v>5850</v>
          </cell>
          <cell r="G1336">
            <v>0</v>
          </cell>
          <cell r="H1336">
            <v>0</v>
          </cell>
          <cell r="I1336">
            <v>29016</v>
          </cell>
          <cell r="J1336">
            <v>0</v>
          </cell>
          <cell r="K1336">
            <v>0</v>
          </cell>
        </row>
        <row r="1337">
          <cell r="A1337" t="str">
            <v>MAG50066</v>
          </cell>
          <cell r="B1337" t="str">
            <v>철제도아(방청1회,납품도)</v>
          </cell>
          <cell r="C1337" t="str">
            <v>T=0.8,STL PL(피벗힌지포함,후레임제외)(EGI)</v>
          </cell>
          <cell r="D1337" t="str">
            <v>m2</v>
          </cell>
          <cell r="E1337">
            <v>1.4751000000000001</v>
          </cell>
          <cell r="F1337">
            <v>28487</v>
          </cell>
          <cell r="G1337">
            <v>0</v>
          </cell>
          <cell r="H1337">
            <v>0</v>
          </cell>
          <cell r="I1337">
            <v>42021.1</v>
          </cell>
          <cell r="J1337">
            <v>0</v>
          </cell>
          <cell r="K1337">
            <v>0</v>
          </cell>
        </row>
        <row r="1338">
          <cell r="A1338" t="str">
            <v>MAH70005</v>
          </cell>
          <cell r="B1338" t="str">
            <v>도아로크(스텐)</v>
          </cell>
          <cell r="C1338" t="str">
            <v>침실용</v>
          </cell>
          <cell r="D1338" t="str">
            <v>조</v>
          </cell>
          <cell r="E1338">
            <v>1</v>
          </cell>
          <cell r="F1338">
            <v>4300</v>
          </cell>
          <cell r="G1338">
            <v>0</v>
          </cell>
          <cell r="H1338">
            <v>0</v>
          </cell>
          <cell r="I1338">
            <v>4300</v>
          </cell>
          <cell r="J1338">
            <v>0</v>
          </cell>
          <cell r="K1338">
            <v>0</v>
          </cell>
        </row>
        <row r="1339">
          <cell r="A1339" t="str">
            <v>UAI50001</v>
          </cell>
          <cell r="B1339" t="str">
            <v>철제여닫이문설치</v>
          </cell>
          <cell r="C1339" t="str">
            <v>(외여닫이)</v>
          </cell>
          <cell r="D1339" t="str">
            <v>개소</v>
          </cell>
          <cell r="E1339">
            <v>1</v>
          </cell>
          <cell r="F1339">
            <v>0</v>
          </cell>
          <cell r="G1339">
            <v>21125</v>
          </cell>
          <cell r="H1339">
            <v>0</v>
          </cell>
          <cell r="I1339">
            <v>0</v>
          </cell>
          <cell r="J1339">
            <v>21125</v>
          </cell>
          <cell r="K1339">
            <v>0</v>
          </cell>
        </row>
        <row r="1340">
          <cell r="A1340" t="str">
            <v>UAI70019</v>
          </cell>
          <cell r="B1340" t="str">
            <v>암레스도아클로져설치</v>
          </cell>
          <cell r="C1340" t="str">
            <v>(피벗힌지 부착식,외경40mm)</v>
          </cell>
          <cell r="D1340" t="str">
            <v>개소</v>
          </cell>
          <cell r="E1340">
            <v>1</v>
          </cell>
          <cell r="F1340">
            <v>20000</v>
          </cell>
          <cell r="G1340">
            <v>648</v>
          </cell>
          <cell r="H1340">
            <v>0</v>
          </cell>
          <cell r="I1340">
            <v>20000</v>
          </cell>
          <cell r="J1340">
            <v>648</v>
          </cell>
          <cell r="K1340">
            <v>0</v>
          </cell>
        </row>
        <row r="1341">
          <cell r="B1341" t="str">
            <v>소 계</v>
          </cell>
          <cell r="I1341">
            <v>95337</v>
          </cell>
          <cell r="J1341">
            <v>21773</v>
          </cell>
          <cell r="K1341">
            <v>0</v>
          </cell>
          <cell r="L1341">
            <v>117110</v>
          </cell>
        </row>
        <row r="1343">
          <cell r="A1343" t="str">
            <v>UAI59761</v>
          </cell>
          <cell r="B1343" t="str">
            <v>10X12/SD</v>
          </cell>
          <cell r="C1343" t="str">
            <v>(옥탑층,지붕층,밑틀유,철제도아)</v>
          </cell>
          <cell r="L1343">
            <v>105139</v>
          </cell>
        </row>
        <row r="1344">
          <cell r="A1344" t="str">
            <v>MAG50061</v>
          </cell>
          <cell r="B1344" t="str">
            <v>철제문틀(방청1회,납품도)</v>
          </cell>
          <cell r="C1344" t="str">
            <v>100X45X1.6(EGI)</v>
          </cell>
          <cell r="D1344" t="str">
            <v>m</v>
          </cell>
          <cell r="E1344">
            <v>4.3600000000000003</v>
          </cell>
          <cell r="F1344">
            <v>5850</v>
          </cell>
          <cell r="G1344">
            <v>0</v>
          </cell>
          <cell r="H1344">
            <v>0</v>
          </cell>
          <cell r="I1344">
            <v>25506</v>
          </cell>
          <cell r="J1344">
            <v>0</v>
          </cell>
          <cell r="K1344">
            <v>0</v>
          </cell>
        </row>
        <row r="1345">
          <cell r="A1345" t="str">
            <v>MAG50066</v>
          </cell>
          <cell r="B1345" t="str">
            <v>철제도아(방청1회,납품도)</v>
          </cell>
          <cell r="C1345" t="str">
            <v>T=0.8,STL PL(피벗힌지포함,후레임제외)(EGI)</v>
          </cell>
          <cell r="D1345" t="str">
            <v>m2</v>
          </cell>
          <cell r="E1345">
            <v>1.1780999999999999</v>
          </cell>
          <cell r="F1345">
            <v>28487</v>
          </cell>
          <cell r="G1345">
            <v>0</v>
          </cell>
          <cell r="H1345">
            <v>0</v>
          </cell>
          <cell r="I1345">
            <v>33560.5</v>
          </cell>
          <cell r="J1345">
            <v>0</v>
          </cell>
          <cell r="K1345">
            <v>0</v>
          </cell>
        </row>
        <row r="1346">
          <cell r="A1346" t="str">
            <v>MAH70005</v>
          </cell>
          <cell r="B1346" t="str">
            <v>도아로크(스텐)</v>
          </cell>
          <cell r="C1346" t="str">
            <v>침실용</v>
          </cell>
          <cell r="D1346" t="str">
            <v>조</v>
          </cell>
          <cell r="E1346">
            <v>1</v>
          </cell>
          <cell r="F1346">
            <v>4300</v>
          </cell>
          <cell r="G1346">
            <v>0</v>
          </cell>
          <cell r="H1346">
            <v>0</v>
          </cell>
          <cell r="I1346">
            <v>4300</v>
          </cell>
          <cell r="J1346">
            <v>0</v>
          </cell>
          <cell r="K1346">
            <v>0</v>
          </cell>
        </row>
        <row r="1347">
          <cell r="A1347" t="str">
            <v>UAI50001</v>
          </cell>
          <cell r="B1347" t="str">
            <v>철제여닫이문설치</v>
          </cell>
          <cell r="C1347" t="str">
            <v>(외여닫이)</v>
          </cell>
          <cell r="D1347" t="str">
            <v>개소</v>
          </cell>
          <cell r="E1347">
            <v>1</v>
          </cell>
          <cell r="F1347">
            <v>0</v>
          </cell>
          <cell r="G1347">
            <v>21125</v>
          </cell>
          <cell r="H1347">
            <v>0</v>
          </cell>
          <cell r="I1347">
            <v>0</v>
          </cell>
          <cell r="J1347">
            <v>21125</v>
          </cell>
          <cell r="K1347">
            <v>0</v>
          </cell>
        </row>
        <row r="1348">
          <cell r="A1348" t="str">
            <v>UAI70019</v>
          </cell>
          <cell r="B1348" t="str">
            <v>암레스도아클로져설치</v>
          </cell>
          <cell r="C1348" t="str">
            <v>(피벗힌지 부착식,외경40mm)</v>
          </cell>
          <cell r="D1348" t="str">
            <v>개소</v>
          </cell>
          <cell r="E1348">
            <v>1</v>
          </cell>
          <cell r="F1348">
            <v>20000</v>
          </cell>
          <cell r="G1348">
            <v>648</v>
          </cell>
          <cell r="H1348">
            <v>0</v>
          </cell>
          <cell r="I1348">
            <v>20000</v>
          </cell>
          <cell r="J1348">
            <v>648</v>
          </cell>
          <cell r="K1348">
            <v>0</v>
          </cell>
        </row>
        <row r="1349">
          <cell r="B1349" t="str">
            <v>소 계</v>
          </cell>
          <cell r="I1349">
            <v>83366</v>
          </cell>
          <cell r="J1349">
            <v>21773</v>
          </cell>
          <cell r="K1349">
            <v>0</v>
          </cell>
          <cell r="L1349">
            <v>105139</v>
          </cell>
        </row>
        <row r="1351">
          <cell r="A1351" t="str">
            <v>UAI59762</v>
          </cell>
          <cell r="B1351" t="str">
            <v>9X18/SD</v>
          </cell>
          <cell r="C1351" t="str">
            <v>(옥탑층,지붕층,밑틀유,철제도아)</v>
          </cell>
          <cell r="L1351">
            <v>122811</v>
          </cell>
        </row>
        <row r="1352">
          <cell r="A1352" t="str">
            <v>MAG50061</v>
          </cell>
          <cell r="B1352" t="str">
            <v>철제문틀(방청1회,납품도)</v>
          </cell>
          <cell r="C1352" t="str">
            <v>100X45X1.6(EGI)</v>
          </cell>
          <cell r="D1352" t="str">
            <v>m</v>
          </cell>
          <cell r="E1352">
            <v>5.36</v>
          </cell>
          <cell r="F1352">
            <v>5850</v>
          </cell>
          <cell r="G1352">
            <v>0</v>
          </cell>
          <cell r="H1352">
            <v>0</v>
          </cell>
          <cell r="I1352">
            <v>31356</v>
          </cell>
          <cell r="J1352">
            <v>0</v>
          </cell>
          <cell r="K1352">
            <v>0</v>
          </cell>
        </row>
        <row r="1353">
          <cell r="A1353" t="str">
            <v>MAG50066</v>
          </cell>
          <cell r="B1353" t="str">
            <v>철제도아(방청1회,납품도)</v>
          </cell>
          <cell r="C1353" t="str">
            <v>T=0.8,STL PL(피벗힌지포함,후레임제외)(EGI)</v>
          </cell>
          <cell r="D1353" t="str">
            <v>m2</v>
          </cell>
          <cell r="E1353">
            <v>1.5931</v>
          </cell>
          <cell r="F1353">
            <v>28487</v>
          </cell>
          <cell r="G1353">
            <v>0</v>
          </cell>
          <cell r="H1353">
            <v>0</v>
          </cell>
          <cell r="I1353">
            <v>45382.6</v>
          </cell>
          <cell r="J1353">
            <v>0</v>
          </cell>
          <cell r="K1353">
            <v>0</v>
          </cell>
        </row>
        <row r="1354">
          <cell r="A1354" t="str">
            <v>MAH70005</v>
          </cell>
          <cell r="B1354" t="str">
            <v>도아로크(스텐)</v>
          </cell>
          <cell r="C1354" t="str">
            <v>침실용</v>
          </cell>
          <cell r="D1354" t="str">
            <v>조</v>
          </cell>
          <cell r="E1354">
            <v>1</v>
          </cell>
          <cell r="F1354">
            <v>4300</v>
          </cell>
          <cell r="G1354">
            <v>0</v>
          </cell>
          <cell r="H1354">
            <v>0</v>
          </cell>
          <cell r="I1354">
            <v>4300</v>
          </cell>
          <cell r="J1354">
            <v>0</v>
          </cell>
          <cell r="K1354">
            <v>0</v>
          </cell>
        </row>
        <row r="1355">
          <cell r="A1355" t="str">
            <v>UAI50001</v>
          </cell>
          <cell r="B1355" t="str">
            <v>철제여닫이문설치</v>
          </cell>
          <cell r="C1355" t="str">
            <v>(외여닫이)</v>
          </cell>
          <cell r="D1355" t="str">
            <v>개소</v>
          </cell>
          <cell r="E1355">
            <v>1</v>
          </cell>
          <cell r="F1355">
            <v>0</v>
          </cell>
          <cell r="G1355">
            <v>21125</v>
          </cell>
          <cell r="H1355">
            <v>0</v>
          </cell>
          <cell r="I1355">
            <v>0</v>
          </cell>
          <cell r="J1355">
            <v>21125</v>
          </cell>
          <cell r="K1355">
            <v>0</v>
          </cell>
        </row>
        <row r="1356">
          <cell r="A1356" t="str">
            <v>UAI70019</v>
          </cell>
          <cell r="B1356" t="str">
            <v>암레스도아클로져설치</v>
          </cell>
          <cell r="C1356" t="str">
            <v>(피벗힌지 부착식,외경40mm)</v>
          </cell>
          <cell r="D1356" t="str">
            <v>개소</v>
          </cell>
          <cell r="E1356">
            <v>1</v>
          </cell>
          <cell r="F1356">
            <v>20000</v>
          </cell>
          <cell r="G1356">
            <v>648</v>
          </cell>
          <cell r="H1356">
            <v>0</v>
          </cell>
          <cell r="I1356">
            <v>20000</v>
          </cell>
          <cell r="J1356">
            <v>648</v>
          </cell>
          <cell r="K1356">
            <v>0</v>
          </cell>
        </row>
        <row r="1357">
          <cell r="B1357" t="str">
            <v>소 계</v>
          </cell>
          <cell r="I1357">
            <v>101038</v>
          </cell>
          <cell r="J1357">
            <v>21773</v>
          </cell>
          <cell r="K1357">
            <v>0</v>
          </cell>
          <cell r="L1357">
            <v>122811</v>
          </cell>
        </row>
        <row r="1359">
          <cell r="A1359" t="str">
            <v>UAI59763</v>
          </cell>
          <cell r="B1359" t="str">
            <v>9X16/SD</v>
          </cell>
          <cell r="C1359" t="str">
            <v>(옥탑층,지붕층,밑틀유,철제도아)</v>
          </cell>
          <cell r="L1359">
            <v>115400</v>
          </cell>
        </row>
        <row r="1360">
          <cell r="A1360" t="str">
            <v>MAG50061</v>
          </cell>
          <cell r="B1360" t="str">
            <v>철제문틀(방청1회,납품도)</v>
          </cell>
          <cell r="C1360" t="str">
            <v>100X45X1.6(EGI)</v>
          </cell>
          <cell r="D1360" t="str">
            <v>m</v>
          </cell>
          <cell r="E1360">
            <v>4.96</v>
          </cell>
          <cell r="F1360">
            <v>5850</v>
          </cell>
          <cell r="G1360">
            <v>0</v>
          </cell>
          <cell r="H1360">
            <v>0</v>
          </cell>
          <cell r="I1360">
            <v>29016</v>
          </cell>
          <cell r="J1360">
            <v>0</v>
          </cell>
          <cell r="K1360">
            <v>0</v>
          </cell>
        </row>
        <row r="1361">
          <cell r="A1361" t="str">
            <v>MAG50066</v>
          </cell>
          <cell r="B1361" t="str">
            <v>철제도아(방청1회,납품도)</v>
          </cell>
          <cell r="C1361" t="str">
            <v>T=0.8,STL PL(피벗힌지포함,후레임제외)(EGI)</v>
          </cell>
          <cell r="D1361" t="str">
            <v>m2</v>
          </cell>
          <cell r="E1361">
            <v>1.4151</v>
          </cell>
          <cell r="F1361">
            <v>28487</v>
          </cell>
          <cell r="G1361">
            <v>0</v>
          </cell>
          <cell r="H1361">
            <v>0</v>
          </cell>
          <cell r="I1361">
            <v>40311.9</v>
          </cell>
          <cell r="J1361">
            <v>0</v>
          </cell>
          <cell r="K1361">
            <v>0</v>
          </cell>
        </row>
        <row r="1362">
          <cell r="A1362" t="str">
            <v>MAH70005</v>
          </cell>
          <cell r="B1362" t="str">
            <v>도아로크(스텐)</v>
          </cell>
          <cell r="C1362" t="str">
            <v>침실용</v>
          </cell>
          <cell r="D1362" t="str">
            <v>조</v>
          </cell>
          <cell r="E1362">
            <v>1</v>
          </cell>
          <cell r="F1362">
            <v>4300</v>
          </cell>
          <cell r="G1362">
            <v>0</v>
          </cell>
          <cell r="H1362">
            <v>0</v>
          </cell>
          <cell r="I1362">
            <v>4300</v>
          </cell>
          <cell r="J1362">
            <v>0</v>
          </cell>
          <cell r="K1362">
            <v>0</v>
          </cell>
        </row>
        <row r="1363">
          <cell r="A1363" t="str">
            <v>UAI50001</v>
          </cell>
          <cell r="B1363" t="str">
            <v>철제여닫이문설치</v>
          </cell>
          <cell r="C1363" t="str">
            <v>(외여닫이)</v>
          </cell>
          <cell r="D1363" t="str">
            <v>개소</v>
          </cell>
          <cell r="E1363">
            <v>1</v>
          </cell>
          <cell r="F1363">
            <v>0</v>
          </cell>
          <cell r="G1363">
            <v>21125</v>
          </cell>
          <cell r="H1363">
            <v>0</v>
          </cell>
          <cell r="I1363">
            <v>0</v>
          </cell>
          <cell r="J1363">
            <v>21125</v>
          </cell>
          <cell r="K1363">
            <v>0</v>
          </cell>
        </row>
        <row r="1364">
          <cell r="A1364" t="str">
            <v>UAI70019</v>
          </cell>
          <cell r="B1364" t="str">
            <v>암레스도아클로져설치</v>
          </cell>
          <cell r="C1364" t="str">
            <v>(피벗힌지 부착식,외경40mm)</v>
          </cell>
          <cell r="D1364" t="str">
            <v>개소</v>
          </cell>
          <cell r="E1364">
            <v>1</v>
          </cell>
          <cell r="F1364">
            <v>20000</v>
          </cell>
          <cell r="G1364">
            <v>648</v>
          </cell>
          <cell r="H1364">
            <v>0</v>
          </cell>
          <cell r="I1364">
            <v>20000</v>
          </cell>
          <cell r="J1364">
            <v>648</v>
          </cell>
          <cell r="K1364">
            <v>0</v>
          </cell>
        </row>
        <row r="1365">
          <cell r="B1365" t="str">
            <v>소 계</v>
          </cell>
          <cell r="I1365">
            <v>93627</v>
          </cell>
          <cell r="J1365">
            <v>21773</v>
          </cell>
          <cell r="K1365">
            <v>0</v>
          </cell>
          <cell r="L1365">
            <v>115400</v>
          </cell>
        </row>
        <row r="1367">
          <cell r="A1367" t="str">
            <v>UAI59764</v>
          </cell>
          <cell r="B1367" t="str">
            <v>7X16/SD</v>
          </cell>
          <cell r="C1367" t="str">
            <v>(옥탑층,지붕층,밑틀유,철제도아)</v>
          </cell>
          <cell r="L1367">
            <v>104002</v>
          </cell>
        </row>
        <row r="1368">
          <cell r="A1368" t="str">
            <v>MAG50061</v>
          </cell>
          <cell r="B1368" t="str">
            <v>철제문틀(방청1회,납품도)</v>
          </cell>
          <cell r="C1368" t="str">
            <v>100X45X1.6(EGI)</v>
          </cell>
          <cell r="D1368" t="str">
            <v>m</v>
          </cell>
          <cell r="E1368">
            <v>4.5599999999999996</v>
          </cell>
          <cell r="F1368">
            <v>5850</v>
          </cell>
          <cell r="G1368">
            <v>0</v>
          </cell>
          <cell r="H1368">
            <v>0</v>
          </cell>
          <cell r="I1368">
            <v>26676</v>
          </cell>
          <cell r="J1368">
            <v>0</v>
          </cell>
          <cell r="K1368">
            <v>0</v>
          </cell>
        </row>
        <row r="1369">
          <cell r="A1369" t="str">
            <v>MAG50066</v>
          </cell>
          <cell r="B1369" t="str">
            <v>철제도아(방청1회,납품도)</v>
          </cell>
          <cell r="C1369" t="str">
            <v>T=0.8,STL PL(피벗힌지포함,후레임제외)(EGI)</v>
          </cell>
          <cell r="D1369" t="str">
            <v>m2</v>
          </cell>
          <cell r="E1369">
            <v>1.0971</v>
          </cell>
          <cell r="F1369">
            <v>28487</v>
          </cell>
          <cell r="G1369">
            <v>0</v>
          </cell>
          <cell r="H1369">
            <v>0</v>
          </cell>
          <cell r="I1369">
            <v>31253</v>
          </cell>
          <cell r="J1369">
            <v>0</v>
          </cell>
          <cell r="K1369">
            <v>0</v>
          </cell>
        </row>
        <row r="1370">
          <cell r="A1370" t="str">
            <v>MAH70005</v>
          </cell>
          <cell r="B1370" t="str">
            <v>도아로크(스텐)</v>
          </cell>
          <cell r="C1370" t="str">
            <v>침실용</v>
          </cell>
          <cell r="D1370" t="str">
            <v>조</v>
          </cell>
          <cell r="E1370">
            <v>1</v>
          </cell>
          <cell r="F1370">
            <v>4300</v>
          </cell>
          <cell r="G1370">
            <v>0</v>
          </cell>
          <cell r="H1370">
            <v>0</v>
          </cell>
          <cell r="I1370">
            <v>4300</v>
          </cell>
          <cell r="J1370">
            <v>0</v>
          </cell>
          <cell r="K1370">
            <v>0</v>
          </cell>
        </row>
        <row r="1371">
          <cell r="A1371" t="str">
            <v>UAI50001</v>
          </cell>
          <cell r="B1371" t="str">
            <v>철제여닫이문설치</v>
          </cell>
          <cell r="C1371" t="str">
            <v>(외여닫이)</v>
          </cell>
          <cell r="D1371" t="str">
            <v>개소</v>
          </cell>
          <cell r="E1371">
            <v>1</v>
          </cell>
          <cell r="F1371">
            <v>0</v>
          </cell>
          <cell r="G1371">
            <v>21125</v>
          </cell>
          <cell r="H1371">
            <v>0</v>
          </cell>
          <cell r="I1371">
            <v>0</v>
          </cell>
          <cell r="J1371">
            <v>21125</v>
          </cell>
          <cell r="K1371">
            <v>0</v>
          </cell>
        </row>
        <row r="1372">
          <cell r="A1372" t="str">
            <v>UAI70019</v>
          </cell>
          <cell r="B1372" t="str">
            <v>암레스도아클로져설치</v>
          </cell>
          <cell r="C1372" t="str">
            <v>(피벗힌지 부착식,외경40mm)</v>
          </cell>
          <cell r="D1372" t="str">
            <v>개소</v>
          </cell>
          <cell r="E1372">
            <v>1</v>
          </cell>
          <cell r="F1372">
            <v>20000</v>
          </cell>
          <cell r="G1372">
            <v>648</v>
          </cell>
          <cell r="H1372">
            <v>0</v>
          </cell>
          <cell r="I1372">
            <v>20000</v>
          </cell>
          <cell r="J1372">
            <v>648</v>
          </cell>
          <cell r="K1372">
            <v>0</v>
          </cell>
        </row>
        <row r="1373">
          <cell r="B1373" t="str">
            <v>소 계</v>
          </cell>
          <cell r="I1373">
            <v>82229</v>
          </cell>
          <cell r="J1373">
            <v>21773</v>
          </cell>
          <cell r="K1373">
            <v>0</v>
          </cell>
          <cell r="L1373">
            <v>104002</v>
          </cell>
        </row>
        <row r="1375">
          <cell r="A1375" t="str">
            <v>UAI59765</v>
          </cell>
          <cell r="B1375" t="str">
            <v>7X20/SD</v>
          </cell>
          <cell r="C1375" t="str">
            <v>(옥탑층,지붕층,밑틀유,철제도아)</v>
          </cell>
          <cell r="L1375">
            <v>116544</v>
          </cell>
        </row>
        <row r="1376">
          <cell r="A1376" t="str">
            <v>MAG50061</v>
          </cell>
          <cell r="B1376" t="str">
            <v>철제문틀(방청1회,납품도)</v>
          </cell>
          <cell r="C1376" t="str">
            <v>100X45X1.6(EGI)</v>
          </cell>
          <cell r="D1376" t="str">
            <v>m</v>
          </cell>
          <cell r="E1376">
            <v>5.36</v>
          </cell>
          <cell r="F1376">
            <v>5850</v>
          </cell>
          <cell r="G1376">
            <v>0</v>
          </cell>
          <cell r="H1376">
            <v>0</v>
          </cell>
          <cell r="I1376">
            <v>31356</v>
          </cell>
          <cell r="J1376">
            <v>0</v>
          </cell>
          <cell r="K1376">
            <v>0</v>
          </cell>
        </row>
        <row r="1377">
          <cell r="A1377" t="str">
            <v>MAG50066</v>
          </cell>
          <cell r="B1377" t="str">
            <v>철제도아(방청1회,납품도)</v>
          </cell>
          <cell r="C1377" t="str">
            <v>T=0.8,STL PL(피벗힌지포함,후레임제외)(EGI)</v>
          </cell>
          <cell r="D1377" t="str">
            <v>m2</v>
          </cell>
          <cell r="E1377">
            <v>1.3731</v>
          </cell>
          <cell r="F1377">
            <v>28487</v>
          </cell>
          <cell r="G1377">
            <v>0</v>
          </cell>
          <cell r="H1377">
            <v>0</v>
          </cell>
          <cell r="I1377">
            <v>39115.4</v>
          </cell>
          <cell r="J1377">
            <v>0</v>
          </cell>
          <cell r="K1377">
            <v>0</v>
          </cell>
        </row>
        <row r="1378">
          <cell r="A1378" t="str">
            <v>MAH70005</v>
          </cell>
          <cell r="B1378" t="str">
            <v>도아로크(스텐)</v>
          </cell>
          <cell r="C1378" t="str">
            <v>침실용</v>
          </cell>
          <cell r="D1378" t="str">
            <v>조</v>
          </cell>
          <cell r="E1378">
            <v>1</v>
          </cell>
          <cell r="F1378">
            <v>4300</v>
          </cell>
          <cell r="G1378">
            <v>0</v>
          </cell>
          <cell r="H1378">
            <v>0</v>
          </cell>
          <cell r="I1378">
            <v>4300</v>
          </cell>
          <cell r="J1378">
            <v>0</v>
          </cell>
          <cell r="K1378">
            <v>0</v>
          </cell>
        </row>
        <row r="1379">
          <cell r="A1379" t="str">
            <v>UAI50001</v>
          </cell>
          <cell r="B1379" t="str">
            <v>철제여닫이문설치</v>
          </cell>
          <cell r="C1379" t="str">
            <v>(외여닫이)</v>
          </cell>
          <cell r="D1379" t="str">
            <v>개소</v>
          </cell>
          <cell r="E1379">
            <v>1</v>
          </cell>
          <cell r="F1379">
            <v>0</v>
          </cell>
          <cell r="G1379">
            <v>21125</v>
          </cell>
          <cell r="H1379">
            <v>0</v>
          </cell>
          <cell r="I1379">
            <v>0</v>
          </cell>
          <cell r="J1379">
            <v>21125</v>
          </cell>
          <cell r="K1379">
            <v>0</v>
          </cell>
        </row>
        <row r="1380">
          <cell r="A1380" t="str">
            <v>UAI70019</v>
          </cell>
          <cell r="B1380" t="str">
            <v>암레스도아클로져설치</v>
          </cell>
          <cell r="C1380" t="str">
            <v>(피벗힌지 부착식,외경40mm)</v>
          </cell>
          <cell r="D1380" t="str">
            <v>개소</v>
          </cell>
          <cell r="E1380">
            <v>1</v>
          </cell>
          <cell r="F1380">
            <v>20000</v>
          </cell>
          <cell r="G1380">
            <v>648</v>
          </cell>
          <cell r="H1380">
            <v>0</v>
          </cell>
          <cell r="I1380">
            <v>20000</v>
          </cell>
          <cell r="J1380">
            <v>648</v>
          </cell>
          <cell r="K1380">
            <v>0</v>
          </cell>
        </row>
        <row r="1381">
          <cell r="B1381" t="str">
            <v>소 계</v>
          </cell>
          <cell r="I1381">
            <v>94771</v>
          </cell>
          <cell r="J1381">
            <v>21773</v>
          </cell>
          <cell r="K1381">
            <v>0</v>
          </cell>
          <cell r="L1381">
            <v>116544</v>
          </cell>
        </row>
        <row r="1383">
          <cell r="A1383" t="str">
            <v>UAI59766</v>
          </cell>
          <cell r="B1383" t="str">
            <v>26X31/SD</v>
          </cell>
          <cell r="C1383" t="str">
            <v>(밑틀없음,철제도아)</v>
          </cell>
          <cell r="L1383">
            <v>353502</v>
          </cell>
        </row>
        <row r="1384">
          <cell r="A1384" t="str">
            <v>MAG50061</v>
          </cell>
          <cell r="B1384" t="str">
            <v>철제문틀(방청1회,납품도)</v>
          </cell>
          <cell r="C1384" t="str">
            <v>100X45X1.6(EGI)</v>
          </cell>
          <cell r="D1384" t="str">
            <v>m</v>
          </cell>
          <cell r="E1384">
            <v>8.69</v>
          </cell>
          <cell r="F1384">
            <v>5850</v>
          </cell>
          <cell r="G1384">
            <v>0</v>
          </cell>
          <cell r="H1384">
            <v>0</v>
          </cell>
          <cell r="I1384">
            <v>50836.5</v>
          </cell>
          <cell r="J1384">
            <v>0</v>
          </cell>
          <cell r="K1384">
            <v>0</v>
          </cell>
        </row>
        <row r="1385">
          <cell r="A1385" t="str">
            <v>MAG50066</v>
          </cell>
          <cell r="B1385" t="str">
            <v>철제도아(방청1회,납품도)</v>
          </cell>
          <cell r="C1385" t="str">
            <v>T=0.8,STL PL(피벗힌지포함,후레임제외)(EGI)</v>
          </cell>
          <cell r="D1385" t="str">
            <v>m2</v>
          </cell>
          <cell r="E1385">
            <v>7.8818999999999999</v>
          </cell>
          <cell r="F1385">
            <v>28487</v>
          </cell>
          <cell r="G1385">
            <v>0</v>
          </cell>
          <cell r="H1385">
            <v>0</v>
          </cell>
          <cell r="I1385">
            <v>224531.6</v>
          </cell>
          <cell r="J1385">
            <v>0</v>
          </cell>
          <cell r="K1385">
            <v>0</v>
          </cell>
        </row>
        <row r="1386">
          <cell r="A1386" t="str">
            <v>MAH70005</v>
          </cell>
          <cell r="B1386" t="str">
            <v>도아로크(스텐)</v>
          </cell>
          <cell r="C1386" t="str">
            <v>침실용</v>
          </cell>
          <cell r="D1386" t="str">
            <v>조</v>
          </cell>
          <cell r="E1386">
            <v>1</v>
          </cell>
          <cell r="F1386">
            <v>4300</v>
          </cell>
          <cell r="G1386">
            <v>0</v>
          </cell>
          <cell r="H1386">
            <v>0</v>
          </cell>
          <cell r="I1386">
            <v>4300</v>
          </cell>
          <cell r="J1386">
            <v>0</v>
          </cell>
          <cell r="K1386">
            <v>0</v>
          </cell>
        </row>
        <row r="1387">
          <cell r="A1387" t="str">
            <v>MAH70473</v>
          </cell>
          <cell r="B1387" t="str">
            <v>오르내리꽂이쇠</v>
          </cell>
          <cell r="C1387" t="str">
            <v>황동압출 100MM</v>
          </cell>
          <cell r="D1387" t="str">
            <v>개</v>
          </cell>
          <cell r="E1387">
            <v>1</v>
          </cell>
          <cell r="F1387">
            <v>850</v>
          </cell>
          <cell r="G1387">
            <v>0</v>
          </cell>
          <cell r="H1387">
            <v>0</v>
          </cell>
          <cell r="I1387">
            <v>850</v>
          </cell>
          <cell r="J1387">
            <v>0</v>
          </cell>
          <cell r="K1387">
            <v>0</v>
          </cell>
        </row>
        <row r="1388">
          <cell r="A1388" t="str">
            <v>UAI50002</v>
          </cell>
          <cell r="B1388" t="str">
            <v>철제여닫이문설치</v>
          </cell>
          <cell r="C1388" t="str">
            <v>(양여닫이)</v>
          </cell>
          <cell r="D1388" t="str">
            <v>개소</v>
          </cell>
          <cell r="E1388">
            <v>1</v>
          </cell>
          <cell r="F1388">
            <v>0</v>
          </cell>
          <cell r="G1388">
            <v>31688</v>
          </cell>
          <cell r="H1388">
            <v>0</v>
          </cell>
          <cell r="I1388">
            <v>0</v>
          </cell>
          <cell r="J1388">
            <v>31688</v>
          </cell>
          <cell r="K1388">
            <v>0</v>
          </cell>
        </row>
        <row r="1389">
          <cell r="A1389" t="str">
            <v>UAI70019</v>
          </cell>
          <cell r="B1389" t="str">
            <v>암레스도아클로져설치</v>
          </cell>
          <cell r="C1389" t="str">
            <v>(피벗힌지 부착식,외경40mm)</v>
          </cell>
          <cell r="D1389" t="str">
            <v>개소</v>
          </cell>
          <cell r="E1389">
            <v>2</v>
          </cell>
          <cell r="F1389">
            <v>20000</v>
          </cell>
          <cell r="G1389">
            <v>648</v>
          </cell>
          <cell r="H1389">
            <v>0</v>
          </cell>
          <cell r="I1389">
            <v>40000</v>
          </cell>
          <cell r="J1389">
            <v>1296</v>
          </cell>
          <cell r="K1389">
            <v>0</v>
          </cell>
        </row>
        <row r="1390">
          <cell r="B1390" t="str">
            <v>소 계</v>
          </cell>
          <cell r="I1390">
            <v>320518</v>
          </cell>
          <cell r="J1390">
            <v>32984</v>
          </cell>
          <cell r="K1390">
            <v>0</v>
          </cell>
          <cell r="L1390">
            <v>353502</v>
          </cell>
        </row>
        <row r="1392">
          <cell r="A1392" t="str">
            <v>UAI59767</v>
          </cell>
          <cell r="B1392" t="str">
            <v>9X26/SD</v>
          </cell>
          <cell r="C1392" t="str">
            <v>(밑틀없음,철제도아)</v>
          </cell>
          <cell r="L1392">
            <v>138906</v>
          </cell>
        </row>
        <row r="1393">
          <cell r="A1393" t="str">
            <v>MAG50061</v>
          </cell>
          <cell r="B1393" t="str">
            <v>철제문틀(방청1회,납품도)</v>
          </cell>
          <cell r="C1393" t="str">
            <v>100X45X1.6(EGI)</v>
          </cell>
          <cell r="D1393" t="str">
            <v>m</v>
          </cell>
          <cell r="E1393">
            <v>6.87</v>
          </cell>
          <cell r="F1393">
            <v>5850</v>
          </cell>
          <cell r="G1393">
            <v>0</v>
          </cell>
          <cell r="H1393">
            <v>0</v>
          </cell>
          <cell r="I1393">
            <v>40189.5</v>
          </cell>
          <cell r="J1393">
            <v>0</v>
          </cell>
          <cell r="K1393">
            <v>0</v>
          </cell>
        </row>
        <row r="1394">
          <cell r="A1394" t="str">
            <v>MAG50066</v>
          </cell>
          <cell r="B1394" t="str">
            <v>철제도아(방청1회,납품도)</v>
          </cell>
          <cell r="C1394" t="str">
            <v>T=0.8,STL PL(피벗힌지포함,후레임제외)(EGI)</v>
          </cell>
          <cell r="D1394" t="str">
            <v>m2</v>
          </cell>
          <cell r="E1394">
            <v>1.8480000000000001</v>
          </cell>
          <cell r="F1394">
            <v>28487</v>
          </cell>
          <cell r="G1394">
            <v>0</v>
          </cell>
          <cell r="H1394">
            <v>0</v>
          </cell>
          <cell r="I1394">
            <v>52643.9</v>
          </cell>
          <cell r="J1394">
            <v>0</v>
          </cell>
          <cell r="K1394">
            <v>0</v>
          </cell>
        </row>
        <row r="1395">
          <cell r="A1395" t="str">
            <v>MAH70005</v>
          </cell>
          <cell r="B1395" t="str">
            <v>도아로크(스텐)</v>
          </cell>
          <cell r="C1395" t="str">
            <v>침실용</v>
          </cell>
          <cell r="D1395" t="str">
            <v>조</v>
          </cell>
          <cell r="E1395">
            <v>1</v>
          </cell>
          <cell r="F1395">
            <v>4300</v>
          </cell>
          <cell r="G1395">
            <v>0</v>
          </cell>
          <cell r="H1395">
            <v>0</v>
          </cell>
          <cell r="I1395">
            <v>4300</v>
          </cell>
          <cell r="J1395">
            <v>0</v>
          </cell>
          <cell r="K1395">
            <v>0</v>
          </cell>
        </row>
        <row r="1396">
          <cell r="A1396" t="str">
            <v>UAI50001</v>
          </cell>
          <cell r="B1396" t="str">
            <v>철제여닫이문설치</v>
          </cell>
          <cell r="C1396" t="str">
            <v>(외여닫이)</v>
          </cell>
          <cell r="D1396" t="str">
            <v>개소</v>
          </cell>
          <cell r="E1396">
            <v>1</v>
          </cell>
          <cell r="F1396">
            <v>0</v>
          </cell>
          <cell r="G1396">
            <v>21125</v>
          </cell>
          <cell r="H1396">
            <v>0</v>
          </cell>
          <cell r="I1396">
            <v>0</v>
          </cell>
          <cell r="J1396">
            <v>21125</v>
          </cell>
          <cell r="K1396">
            <v>0</v>
          </cell>
        </row>
        <row r="1397">
          <cell r="A1397" t="str">
            <v>UAI70019</v>
          </cell>
          <cell r="B1397" t="str">
            <v>암레스도아클로져설치</v>
          </cell>
          <cell r="C1397" t="str">
            <v>(피벗힌지 부착식,외경40mm)</v>
          </cell>
          <cell r="D1397" t="str">
            <v>개소</v>
          </cell>
          <cell r="E1397">
            <v>1</v>
          </cell>
          <cell r="F1397">
            <v>20000</v>
          </cell>
          <cell r="G1397">
            <v>648</v>
          </cell>
          <cell r="H1397">
            <v>0</v>
          </cell>
          <cell r="I1397">
            <v>20000</v>
          </cell>
          <cell r="J1397">
            <v>648</v>
          </cell>
          <cell r="K1397">
            <v>0</v>
          </cell>
        </row>
        <row r="1398">
          <cell r="B1398" t="str">
            <v>소 계</v>
          </cell>
          <cell r="I1398">
            <v>117133</v>
          </cell>
          <cell r="J1398">
            <v>21773</v>
          </cell>
          <cell r="K1398">
            <v>0</v>
          </cell>
          <cell r="L1398">
            <v>138906</v>
          </cell>
        </row>
        <row r="1400">
          <cell r="A1400" t="str">
            <v>UAI59768</v>
          </cell>
          <cell r="B1400" t="str">
            <v>9X21/SD</v>
          </cell>
          <cell r="C1400" t="str">
            <v>(밑틀없음,철제도아)</v>
          </cell>
          <cell r="L1400">
            <v>126780</v>
          </cell>
        </row>
        <row r="1401">
          <cell r="A1401" t="str">
            <v>MAG50061</v>
          </cell>
          <cell r="B1401" t="str">
            <v>철제문틀(방청1회,납품도)</v>
          </cell>
          <cell r="C1401" t="str">
            <v>100X45X1.6(EGI)</v>
          </cell>
          <cell r="D1401" t="str">
            <v>m</v>
          </cell>
          <cell r="E1401">
            <v>4.99</v>
          </cell>
          <cell r="F1401">
            <v>5850</v>
          </cell>
          <cell r="G1401">
            <v>0</v>
          </cell>
          <cell r="H1401">
            <v>0</v>
          </cell>
          <cell r="I1401">
            <v>29191.5</v>
          </cell>
          <cell r="J1401">
            <v>0</v>
          </cell>
          <cell r="K1401">
            <v>0</v>
          </cell>
        </row>
        <row r="1402">
          <cell r="A1402" t="str">
            <v>MAG50066</v>
          </cell>
          <cell r="B1402" t="str">
            <v>철제도아(방청1회,납품도)</v>
          </cell>
          <cell r="C1402" t="str">
            <v>T=0.8,STL PL(피벗힌지포함,후레임제외)(EGI)</v>
          </cell>
          <cell r="D1402" t="str">
            <v>m2</v>
          </cell>
          <cell r="E1402">
            <v>1.8084</v>
          </cell>
          <cell r="F1402">
            <v>28487</v>
          </cell>
          <cell r="G1402">
            <v>0</v>
          </cell>
          <cell r="H1402">
            <v>0</v>
          </cell>
          <cell r="I1402">
            <v>51515.8</v>
          </cell>
          <cell r="J1402">
            <v>0</v>
          </cell>
          <cell r="K1402">
            <v>0</v>
          </cell>
        </row>
        <row r="1403">
          <cell r="A1403" t="str">
            <v>MAH70005</v>
          </cell>
          <cell r="B1403" t="str">
            <v>도아로크(스텐)</v>
          </cell>
          <cell r="C1403" t="str">
            <v>침실용</v>
          </cell>
          <cell r="D1403" t="str">
            <v>조</v>
          </cell>
          <cell r="E1403">
            <v>1</v>
          </cell>
          <cell r="F1403">
            <v>4300</v>
          </cell>
          <cell r="G1403">
            <v>0</v>
          </cell>
          <cell r="H1403">
            <v>0</v>
          </cell>
          <cell r="I1403">
            <v>4300</v>
          </cell>
          <cell r="J1403">
            <v>0</v>
          </cell>
          <cell r="K1403">
            <v>0</v>
          </cell>
        </row>
        <row r="1404">
          <cell r="A1404" t="str">
            <v>UAI50001</v>
          </cell>
          <cell r="B1404" t="str">
            <v>철제여닫이문설치</v>
          </cell>
          <cell r="C1404" t="str">
            <v>(외여닫이)</v>
          </cell>
          <cell r="D1404" t="str">
            <v>개소</v>
          </cell>
          <cell r="E1404">
            <v>1</v>
          </cell>
          <cell r="F1404">
            <v>0</v>
          </cell>
          <cell r="G1404">
            <v>21125</v>
          </cell>
          <cell r="H1404">
            <v>0</v>
          </cell>
          <cell r="I1404">
            <v>0</v>
          </cell>
          <cell r="J1404">
            <v>21125</v>
          </cell>
          <cell r="K1404">
            <v>0</v>
          </cell>
        </row>
        <row r="1405">
          <cell r="A1405" t="str">
            <v>UAI70019</v>
          </cell>
          <cell r="B1405" t="str">
            <v>암레스도아클로져설치</v>
          </cell>
          <cell r="C1405" t="str">
            <v>(피벗힌지 부착식,외경40mm)</v>
          </cell>
          <cell r="D1405" t="str">
            <v>개소</v>
          </cell>
          <cell r="E1405">
            <v>1</v>
          </cell>
          <cell r="F1405">
            <v>20000</v>
          </cell>
          <cell r="G1405">
            <v>648</v>
          </cell>
          <cell r="H1405">
            <v>0</v>
          </cell>
          <cell r="I1405">
            <v>20000</v>
          </cell>
          <cell r="J1405">
            <v>648</v>
          </cell>
          <cell r="K1405">
            <v>0</v>
          </cell>
        </row>
        <row r="1406">
          <cell r="B1406" t="str">
            <v>소 계</v>
          </cell>
          <cell r="I1406">
            <v>105007</v>
          </cell>
          <cell r="J1406">
            <v>21773</v>
          </cell>
          <cell r="K1406">
            <v>0</v>
          </cell>
          <cell r="L1406">
            <v>126780</v>
          </cell>
        </row>
        <row r="1408">
          <cell r="A1408" t="str">
            <v>UAI59769</v>
          </cell>
          <cell r="B1408" t="str">
            <v>9X25/SD</v>
          </cell>
          <cell r="C1408" t="str">
            <v>(밑틀없음,철제도아)</v>
          </cell>
          <cell r="L1408">
            <v>137736</v>
          </cell>
        </row>
        <row r="1409">
          <cell r="A1409" t="str">
            <v>MAG50061</v>
          </cell>
          <cell r="B1409" t="str">
            <v>철제문틀(방청1회,납품도)</v>
          </cell>
          <cell r="C1409" t="str">
            <v>100X45X1.6(EGI)</v>
          </cell>
          <cell r="D1409" t="str">
            <v>m</v>
          </cell>
          <cell r="E1409">
            <v>6.67</v>
          </cell>
          <cell r="F1409">
            <v>5850</v>
          </cell>
          <cell r="G1409">
            <v>0</v>
          </cell>
          <cell r="H1409">
            <v>0</v>
          </cell>
          <cell r="I1409">
            <v>39019.5</v>
          </cell>
          <cell r="J1409">
            <v>0</v>
          </cell>
          <cell r="K1409">
            <v>0</v>
          </cell>
        </row>
        <row r="1410">
          <cell r="A1410" t="str">
            <v>MAG50066</v>
          </cell>
          <cell r="B1410" t="str">
            <v>철제도아(방청1회,납품도)</v>
          </cell>
          <cell r="C1410" t="str">
            <v>T=0.8,STL PL(피벗힌지포함,후레임제외)(EGI)</v>
          </cell>
          <cell r="D1410" t="str">
            <v>m2</v>
          </cell>
          <cell r="E1410">
            <v>1.8480000000000001</v>
          </cell>
          <cell r="F1410">
            <v>28487</v>
          </cell>
          <cell r="G1410">
            <v>0</v>
          </cell>
          <cell r="H1410">
            <v>0</v>
          </cell>
          <cell r="I1410">
            <v>52643.9</v>
          </cell>
          <cell r="J1410">
            <v>0</v>
          </cell>
          <cell r="K1410">
            <v>0</v>
          </cell>
        </row>
        <row r="1411">
          <cell r="A1411" t="str">
            <v>MAH70005</v>
          </cell>
          <cell r="B1411" t="str">
            <v>도아로크(스텐)</v>
          </cell>
          <cell r="C1411" t="str">
            <v>침실용</v>
          </cell>
          <cell r="D1411" t="str">
            <v>조</v>
          </cell>
          <cell r="E1411">
            <v>1</v>
          </cell>
          <cell r="F1411">
            <v>4300</v>
          </cell>
          <cell r="G1411">
            <v>0</v>
          </cell>
          <cell r="H1411">
            <v>0</v>
          </cell>
          <cell r="I1411">
            <v>4300</v>
          </cell>
          <cell r="J1411">
            <v>0</v>
          </cell>
          <cell r="K1411">
            <v>0</v>
          </cell>
        </row>
        <row r="1412">
          <cell r="A1412" t="str">
            <v>UAI50001</v>
          </cell>
          <cell r="B1412" t="str">
            <v>철제여닫이문설치</v>
          </cell>
          <cell r="C1412" t="str">
            <v>(외여닫이)</v>
          </cell>
          <cell r="D1412" t="str">
            <v>개소</v>
          </cell>
          <cell r="E1412">
            <v>1</v>
          </cell>
          <cell r="F1412">
            <v>0</v>
          </cell>
          <cell r="G1412">
            <v>21125</v>
          </cell>
          <cell r="H1412">
            <v>0</v>
          </cell>
          <cell r="I1412">
            <v>0</v>
          </cell>
          <cell r="J1412">
            <v>21125</v>
          </cell>
          <cell r="K1412">
            <v>0</v>
          </cell>
        </row>
        <row r="1413">
          <cell r="A1413" t="str">
            <v>UAI70019</v>
          </cell>
          <cell r="B1413" t="str">
            <v>암레스도아클로져설치</v>
          </cell>
          <cell r="C1413" t="str">
            <v>(피벗힌지 부착식,외경40mm)</v>
          </cell>
          <cell r="D1413" t="str">
            <v>개소</v>
          </cell>
          <cell r="E1413">
            <v>1</v>
          </cell>
          <cell r="F1413">
            <v>20000</v>
          </cell>
          <cell r="G1413">
            <v>648</v>
          </cell>
          <cell r="H1413">
            <v>0</v>
          </cell>
          <cell r="I1413">
            <v>20000</v>
          </cell>
          <cell r="J1413">
            <v>648</v>
          </cell>
          <cell r="K1413">
            <v>0</v>
          </cell>
        </row>
        <row r="1414">
          <cell r="B1414" t="str">
            <v>소 계</v>
          </cell>
          <cell r="I1414">
            <v>115963</v>
          </cell>
          <cell r="J1414">
            <v>21773</v>
          </cell>
          <cell r="K1414">
            <v>0</v>
          </cell>
          <cell r="L1414">
            <v>137736</v>
          </cell>
        </row>
        <row r="1416">
          <cell r="A1416" t="str">
            <v>UAI59771</v>
          </cell>
          <cell r="B1416" t="str">
            <v>26X31/SD</v>
          </cell>
          <cell r="C1416" t="str">
            <v>(밑틀없음,철제도아)</v>
          </cell>
          <cell r="L1416">
            <v>395590</v>
          </cell>
        </row>
        <row r="1417">
          <cell r="A1417" t="str">
            <v>MAG50064</v>
          </cell>
          <cell r="B1417" t="str">
            <v>철제문틀(방청1회,납품도)</v>
          </cell>
          <cell r="C1417" t="str">
            <v>120X45X1.6(EGI)</v>
          </cell>
          <cell r="D1417" t="str">
            <v>m</v>
          </cell>
          <cell r="E1417">
            <v>8.7100000000000009</v>
          </cell>
          <cell r="F1417">
            <v>6094</v>
          </cell>
          <cell r="G1417">
            <v>0</v>
          </cell>
          <cell r="H1417">
            <v>0</v>
          </cell>
          <cell r="I1417">
            <v>53078.7</v>
          </cell>
          <cell r="J1417">
            <v>0</v>
          </cell>
          <cell r="K1417">
            <v>0</v>
          </cell>
        </row>
        <row r="1418">
          <cell r="A1418" t="str">
            <v>MAG50065</v>
          </cell>
          <cell r="B1418" t="str">
            <v>철제도아(방청1회,납품도)</v>
          </cell>
          <cell r="C1418" t="str">
            <v>T=1.0,STL PL(피벗힌지포함,후레임제외)(EGI)</v>
          </cell>
          <cell r="D1418" t="str">
            <v>m2</v>
          </cell>
          <cell r="E1418">
            <v>7.9077000000000002</v>
          </cell>
          <cell r="F1418">
            <v>33433</v>
          </cell>
          <cell r="G1418">
            <v>0</v>
          </cell>
          <cell r="H1418">
            <v>0</v>
          </cell>
          <cell r="I1418">
            <v>264378.09999999998</v>
          </cell>
          <cell r="J1418">
            <v>0</v>
          </cell>
          <cell r="K1418">
            <v>0</v>
          </cell>
        </row>
        <row r="1419">
          <cell r="A1419" t="str">
            <v>MAH70005</v>
          </cell>
          <cell r="B1419" t="str">
            <v>도아로크(스텐)</v>
          </cell>
          <cell r="C1419" t="str">
            <v>침실용</v>
          </cell>
          <cell r="D1419" t="str">
            <v>조</v>
          </cell>
          <cell r="E1419">
            <v>1</v>
          </cell>
          <cell r="F1419">
            <v>4300</v>
          </cell>
          <cell r="G1419">
            <v>0</v>
          </cell>
          <cell r="H1419">
            <v>0</v>
          </cell>
          <cell r="I1419">
            <v>4300</v>
          </cell>
          <cell r="J1419">
            <v>0</v>
          </cell>
          <cell r="K1419">
            <v>0</v>
          </cell>
        </row>
        <row r="1420">
          <cell r="A1420" t="str">
            <v>MAH70473</v>
          </cell>
          <cell r="B1420" t="str">
            <v>오르내리꽂이쇠</v>
          </cell>
          <cell r="C1420" t="str">
            <v>황동압출 100MM</v>
          </cell>
          <cell r="D1420" t="str">
            <v>개</v>
          </cell>
          <cell r="E1420">
            <v>1</v>
          </cell>
          <cell r="F1420">
            <v>850</v>
          </cell>
          <cell r="G1420">
            <v>0</v>
          </cell>
          <cell r="H1420">
            <v>0</v>
          </cell>
          <cell r="I1420">
            <v>850</v>
          </cell>
          <cell r="J1420">
            <v>0</v>
          </cell>
          <cell r="K1420">
            <v>0</v>
          </cell>
        </row>
        <row r="1421">
          <cell r="A1421" t="str">
            <v>UAI50002</v>
          </cell>
          <cell r="B1421" t="str">
            <v>철제여닫이문설치</v>
          </cell>
          <cell r="C1421" t="str">
            <v>(양여닫이)</v>
          </cell>
          <cell r="D1421" t="str">
            <v>개소</v>
          </cell>
          <cell r="E1421">
            <v>1</v>
          </cell>
          <cell r="F1421">
            <v>0</v>
          </cell>
          <cell r="G1421">
            <v>31688</v>
          </cell>
          <cell r="H1421">
            <v>0</v>
          </cell>
          <cell r="I1421">
            <v>0</v>
          </cell>
          <cell r="J1421">
            <v>31688</v>
          </cell>
          <cell r="K1421">
            <v>0</v>
          </cell>
        </row>
        <row r="1422">
          <cell r="A1422" t="str">
            <v>UAI70019</v>
          </cell>
          <cell r="B1422" t="str">
            <v>암레스도아클로져설치</v>
          </cell>
          <cell r="C1422" t="str">
            <v>(피벗힌지 부착식,외경40mm)</v>
          </cell>
          <cell r="D1422" t="str">
            <v>개소</v>
          </cell>
          <cell r="E1422">
            <v>2</v>
          </cell>
          <cell r="F1422">
            <v>20000</v>
          </cell>
          <cell r="G1422">
            <v>648</v>
          </cell>
          <cell r="H1422">
            <v>0</v>
          </cell>
          <cell r="I1422">
            <v>40000</v>
          </cell>
          <cell r="J1422">
            <v>1296</v>
          </cell>
          <cell r="K1422">
            <v>0</v>
          </cell>
        </row>
        <row r="1423">
          <cell r="B1423" t="str">
            <v>소 계</v>
          </cell>
          <cell r="I1423">
            <v>362606</v>
          </cell>
          <cell r="J1423">
            <v>32984</v>
          </cell>
          <cell r="K1423">
            <v>0</v>
          </cell>
          <cell r="L1423">
            <v>395590</v>
          </cell>
        </row>
        <row r="1425">
          <cell r="A1425" t="str">
            <v>UAI59772</v>
          </cell>
          <cell r="B1425" t="str">
            <v>24X31/SD</v>
          </cell>
          <cell r="C1425" t="str">
            <v>(밑틀없음,철제도아)</v>
          </cell>
          <cell r="L1425">
            <v>373877</v>
          </cell>
        </row>
        <row r="1426">
          <cell r="A1426" t="str">
            <v>MAG50064</v>
          </cell>
          <cell r="B1426" t="str">
            <v>철제문틀(방청1회,납품도)</v>
          </cell>
          <cell r="C1426" t="str">
            <v>120X45X1.6(EGI)</v>
          </cell>
          <cell r="D1426" t="str">
            <v>m</v>
          </cell>
          <cell r="E1426">
            <v>8.51</v>
          </cell>
          <cell r="F1426">
            <v>6094</v>
          </cell>
          <cell r="G1426">
            <v>0</v>
          </cell>
          <cell r="H1426">
            <v>0</v>
          </cell>
          <cell r="I1426">
            <v>51859.9</v>
          </cell>
          <cell r="J1426">
            <v>0</v>
          </cell>
          <cell r="K1426">
            <v>0</v>
          </cell>
        </row>
        <row r="1427">
          <cell r="A1427" t="str">
            <v>MAG50065</v>
          </cell>
          <cell r="B1427" t="str">
            <v>철제도아(방청1회,납품도)</v>
          </cell>
          <cell r="C1427" t="str">
            <v>T=1.0,STL PL(피벗힌지포함,후레임제외)(EGI)</v>
          </cell>
          <cell r="D1427" t="str">
            <v>m2</v>
          </cell>
          <cell r="E1427">
            <v>7.2946999999999997</v>
          </cell>
          <cell r="F1427">
            <v>33433</v>
          </cell>
          <cell r="G1427">
            <v>0</v>
          </cell>
          <cell r="H1427">
            <v>0</v>
          </cell>
          <cell r="I1427">
            <v>243883.7</v>
          </cell>
          <cell r="J1427">
            <v>0</v>
          </cell>
          <cell r="K1427">
            <v>0</v>
          </cell>
        </row>
        <row r="1428">
          <cell r="A1428" t="str">
            <v>MAH70005</v>
          </cell>
          <cell r="B1428" t="str">
            <v>도아로크(스텐)</v>
          </cell>
          <cell r="C1428" t="str">
            <v>침실용</v>
          </cell>
          <cell r="D1428" t="str">
            <v>조</v>
          </cell>
          <cell r="E1428">
            <v>1</v>
          </cell>
          <cell r="F1428">
            <v>4300</v>
          </cell>
          <cell r="G1428">
            <v>0</v>
          </cell>
          <cell r="H1428">
            <v>0</v>
          </cell>
          <cell r="I1428">
            <v>4300</v>
          </cell>
          <cell r="J1428">
            <v>0</v>
          </cell>
          <cell r="K1428">
            <v>0</v>
          </cell>
        </row>
        <row r="1429">
          <cell r="A1429" t="str">
            <v>MAH70473</v>
          </cell>
          <cell r="B1429" t="str">
            <v>오르내리꽂이쇠</v>
          </cell>
          <cell r="C1429" t="str">
            <v>황동압출 100MM</v>
          </cell>
          <cell r="D1429" t="str">
            <v>개</v>
          </cell>
          <cell r="E1429">
            <v>1</v>
          </cell>
          <cell r="F1429">
            <v>850</v>
          </cell>
          <cell r="G1429">
            <v>0</v>
          </cell>
          <cell r="H1429">
            <v>0</v>
          </cell>
          <cell r="I1429">
            <v>850</v>
          </cell>
          <cell r="J1429">
            <v>0</v>
          </cell>
          <cell r="K1429">
            <v>0</v>
          </cell>
        </row>
        <row r="1430">
          <cell r="A1430" t="str">
            <v>UAI50002</v>
          </cell>
          <cell r="B1430" t="str">
            <v>철제여닫이문설치</v>
          </cell>
          <cell r="C1430" t="str">
            <v>(양여닫이)</v>
          </cell>
          <cell r="D1430" t="str">
            <v>개소</v>
          </cell>
          <cell r="E1430">
            <v>1</v>
          </cell>
          <cell r="F1430">
            <v>0</v>
          </cell>
          <cell r="G1430">
            <v>31688</v>
          </cell>
          <cell r="H1430">
            <v>0</v>
          </cell>
          <cell r="I1430">
            <v>0</v>
          </cell>
          <cell r="J1430">
            <v>31688</v>
          </cell>
          <cell r="K1430">
            <v>0</v>
          </cell>
        </row>
        <row r="1431">
          <cell r="A1431" t="str">
            <v>UAI70019</v>
          </cell>
          <cell r="B1431" t="str">
            <v>암레스도아클로져설치</v>
          </cell>
          <cell r="C1431" t="str">
            <v>(피벗힌지 부착식,외경40mm)</v>
          </cell>
          <cell r="D1431" t="str">
            <v>개소</v>
          </cell>
          <cell r="E1431">
            <v>2</v>
          </cell>
          <cell r="F1431">
            <v>20000</v>
          </cell>
          <cell r="G1431">
            <v>648</v>
          </cell>
          <cell r="H1431">
            <v>0</v>
          </cell>
          <cell r="I1431">
            <v>40000</v>
          </cell>
          <cell r="J1431">
            <v>1296</v>
          </cell>
          <cell r="K1431">
            <v>0</v>
          </cell>
        </row>
        <row r="1432">
          <cell r="B1432" t="str">
            <v>소 계</v>
          </cell>
          <cell r="I1432">
            <v>340893</v>
          </cell>
          <cell r="J1432">
            <v>32984</v>
          </cell>
          <cell r="K1432">
            <v>0</v>
          </cell>
          <cell r="L1432">
            <v>373877</v>
          </cell>
        </row>
        <row r="1434">
          <cell r="A1434" t="str">
            <v>UAI59773</v>
          </cell>
          <cell r="B1434" t="str">
            <v>18X31/SD</v>
          </cell>
          <cell r="C1434" t="str">
            <v>(밑틀없음,철제도아)</v>
          </cell>
          <cell r="L1434">
            <v>308737</v>
          </cell>
        </row>
        <row r="1435">
          <cell r="A1435" t="str">
            <v>MAG50064</v>
          </cell>
          <cell r="B1435" t="str">
            <v>철제문틀(방청1회,납품도)</v>
          </cell>
          <cell r="C1435" t="str">
            <v>120X45X1.6(EGI)</v>
          </cell>
          <cell r="D1435" t="str">
            <v>m</v>
          </cell>
          <cell r="E1435">
            <v>7.91</v>
          </cell>
          <cell r="F1435">
            <v>6094</v>
          </cell>
          <cell r="G1435">
            <v>0</v>
          </cell>
          <cell r="H1435">
            <v>0</v>
          </cell>
          <cell r="I1435">
            <v>48203.5</v>
          </cell>
          <cell r="J1435">
            <v>0</v>
          </cell>
          <cell r="K1435">
            <v>0</v>
          </cell>
        </row>
        <row r="1436">
          <cell r="A1436" t="str">
            <v>MAG50065</v>
          </cell>
          <cell r="B1436" t="str">
            <v>철제도아(방청1회,납품도)</v>
          </cell>
          <cell r="C1436" t="str">
            <v>T=1.0,STL PL(피벗힌지포함,후레임제외)(EGI)</v>
          </cell>
          <cell r="D1436" t="str">
            <v>m2</v>
          </cell>
          <cell r="E1436">
            <v>5.4557000000000002</v>
          </cell>
          <cell r="F1436">
            <v>33433</v>
          </cell>
          <cell r="G1436">
            <v>0</v>
          </cell>
          <cell r="H1436">
            <v>0</v>
          </cell>
          <cell r="I1436">
            <v>182400.4</v>
          </cell>
          <cell r="J1436">
            <v>0</v>
          </cell>
          <cell r="K1436">
            <v>0</v>
          </cell>
        </row>
        <row r="1437">
          <cell r="A1437" t="str">
            <v>MAH70005</v>
          </cell>
          <cell r="B1437" t="str">
            <v>도아로크(스텐)</v>
          </cell>
          <cell r="C1437" t="str">
            <v>침실용</v>
          </cell>
          <cell r="D1437" t="str">
            <v>조</v>
          </cell>
          <cell r="E1437">
            <v>1</v>
          </cell>
          <cell r="F1437">
            <v>4300</v>
          </cell>
          <cell r="G1437">
            <v>0</v>
          </cell>
          <cell r="H1437">
            <v>0</v>
          </cell>
          <cell r="I1437">
            <v>4300</v>
          </cell>
          <cell r="J1437">
            <v>0</v>
          </cell>
          <cell r="K1437">
            <v>0</v>
          </cell>
        </row>
        <row r="1438">
          <cell r="A1438" t="str">
            <v>MAH70473</v>
          </cell>
          <cell r="B1438" t="str">
            <v>오르내리꽂이쇠</v>
          </cell>
          <cell r="C1438" t="str">
            <v>황동압출 100MM</v>
          </cell>
          <cell r="D1438" t="str">
            <v>개</v>
          </cell>
          <cell r="E1438">
            <v>1</v>
          </cell>
          <cell r="F1438">
            <v>850</v>
          </cell>
          <cell r="G1438">
            <v>0</v>
          </cell>
          <cell r="H1438">
            <v>0</v>
          </cell>
          <cell r="I1438">
            <v>850</v>
          </cell>
          <cell r="J1438">
            <v>0</v>
          </cell>
          <cell r="K1438">
            <v>0</v>
          </cell>
        </row>
        <row r="1439">
          <cell r="A1439" t="str">
            <v>UAI50002</v>
          </cell>
          <cell r="B1439" t="str">
            <v>철제여닫이문설치</v>
          </cell>
          <cell r="C1439" t="str">
            <v>(양여닫이)</v>
          </cell>
          <cell r="D1439" t="str">
            <v>개소</v>
          </cell>
          <cell r="E1439">
            <v>1</v>
          </cell>
          <cell r="F1439">
            <v>0</v>
          </cell>
          <cell r="G1439">
            <v>31688</v>
          </cell>
          <cell r="H1439">
            <v>0</v>
          </cell>
          <cell r="I1439">
            <v>0</v>
          </cell>
          <cell r="J1439">
            <v>31688</v>
          </cell>
          <cell r="K1439">
            <v>0</v>
          </cell>
        </row>
        <row r="1440">
          <cell r="A1440" t="str">
            <v>UAI70019</v>
          </cell>
          <cell r="B1440" t="str">
            <v>암레스도아클로져설치</v>
          </cell>
          <cell r="C1440" t="str">
            <v>(피벗힌지 부착식,외경40mm)</v>
          </cell>
          <cell r="D1440" t="str">
            <v>개소</v>
          </cell>
          <cell r="E1440">
            <v>2</v>
          </cell>
          <cell r="F1440">
            <v>20000</v>
          </cell>
          <cell r="G1440">
            <v>648</v>
          </cell>
          <cell r="H1440">
            <v>0</v>
          </cell>
          <cell r="I1440">
            <v>40000</v>
          </cell>
          <cell r="J1440">
            <v>1296</v>
          </cell>
          <cell r="K1440">
            <v>0</v>
          </cell>
        </row>
        <row r="1441">
          <cell r="B1441" t="str">
            <v>소 계</v>
          </cell>
          <cell r="I1441">
            <v>275753</v>
          </cell>
          <cell r="J1441">
            <v>32984</v>
          </cell>
          <cell r="K1441">
            <v>0</v>
          </cell>
          <cell r="L1441">
            <v>308737</v>
          </cell>
        </row>
        <row r="1443">
          <cell r="A1443" t="str">
            <v>UAI59774</v>
          </cell>
          <cell r="B1443" t="str">
            <v>17X21/SD</v>
          </cell>
          <cell r="C1443" t="str">
            <v>(밑틀없음,철제도아)</v>
          </cell>
          <cell r="L1443">
            <v>228772</v>
          </cell>
        </row>
        <row r="1444">
          <cell r="A1444" t="str">
            <v>MAG50064</v>
          </cell>
          <cell r="B1444" t="str">
            <v>철제문틀(방청1회,납품도)</v>
          </cell>
          <cell r="C1444" t="str">
            <v>120X45X1.6(EGI)</v>
          </cell>
          <cell r="D1444" t="str">
            <v>m</v>
          </cell>
          <cell r="E1444">
            <v>5.8</v>
          </cell>
          <cell r="F1444">
            <v>6094</v>
          </cell>
          <cell r="G1444">
            <v>0</v>
          </cell>
          <cell r="H1444">
            <v>0</v>
          </cell>
          <cell r="I1444">
            <v>35345.199999999997</v>
          </cell>
          <cell r="J1444">
            <v>0</v>
          </cell>
          <cell r="K1444">
            <v>0</v>
          </cell>
        </row>
        <row r="1445">
          <cell r="A1445" t="str">
            <v>MAG50065</v>
          </cell>
          <cell r="B1445" t="str">
            <v>철제도아(방청1회,납품도)</v>
          </cell>
          <cell r="C1445" t="str">
            <v>T=1.0,STL PL(피벗힌지포함,후레임제외)(EGI)</v>
          </cell>
          <cell r="D1445" t="str">
            <v>m2</v>
          </cell>
          <cell r="E1445">
            <v>3.4485000000000001</v>
          </cell>
          <cell r="F1445">
            <v>33433</v>
          </cell>
          <cell r="G1445">
            <v>0</v>
          </cell>
          <cell r="H1445">
            <v>0</v>
          </cell>
          <cell r="I1445">
            <v>115293.7</v>
          </cell>
          <cell r="J1445">
            <v>0</v>
          </cell>
          <cell r="K1445">
            <v>0</v>
          </cell>
        </row>
        <row r="1446">
          <cell r="A1446" t="str">
            <v>MAH70005</v>
          </cell>
          <cell r="B1446" t="str">
            <v>도아로크(스텐)</v>
          </cell>
          <cell r="C1446" t="str">
            <v>침실용</v>
          </cell>
          <cell r="D1446" t="str">
            <v>조</v>
          </cell>
          <cell r="E1446">
            <v>1</v>
          </cell>
          <cell r="F1446">
            <v>4300</v>
          </cell>
          <cell r="G1446">
            <v>0</v>
          </cell>
          <cell r="H1446">
            <v>0</v>
          </cell>
          <cell r="I1446">
            <v>4300</v>
          </cell>
          <cell r="J1446">
            <v>0</v>
          </cell>
          <cell r="K1446">
            <v>0</v>
          </cell>
        </row>
        <row r="1447">
          <cell r="A1447" t="str">
            <v>MAH70473</v>
          </cell>
          <cell r="B1447" t="str">
            <v>오르내리꽂이쇠</v>
          </cell>
          <cell r="C1447" t="str">
            <v>황동압출 100MM</v>
          </cell>
          <cell r="D1447" t="str">
            <v>개</v>
          </cell>
          <cell r="E1447">
            <v>1</v>
          </cell>
          <cell r="F1447">
            <v>850</v>
          </cell>
          <cell r="G1447">
            <v>0</v>
          </cell>
          <cell r="H1447">
            <v>0</v>
          </cell>
          <cell r="I1447">
            <v>850</v>
          </cell>
          <cell r="J1447">
            <v>0</v>
          </cell>
          <cell r="K1447">
            <v>0</v>
          </cell>
        </row>
        <row r="1448">
          <cell r="A1448" t="str">
            <v>UAI50002</v>
          </cell>
          <cell r="B1448" t="str">
            <v>철제여닫이문설치</v>
          </cell>
          <cell r="C1448" t="str">
            <v>(양여닫이)</v>
          </cell>
          <cell r="D1448" t="str">
            <v>개소</v>
          </cell>
          <cell r="E1448">
            <v>1</v>
          </cell>
          <cell r="F1448">
            <v>0</v>
          </cell>
          <cell r="G1448">
            <v>31688</v>
          </cell>
          <cell r="H1448">
            <v>0</v>
          </cell>
          <cell r="I1448">
            <v>0</v>
          </cell>
          <cell r="J1448">
            <v>31688</v>
          </cell>
          <cell r="K1448">
            <v>0</v>
          </cell>
        </row>
        <row r="1449">
          <cell r="A1449" t="str">
            <v>UAI70019</v>
          </cell>
          <cell r="B1449" t="str">
            <v>암레스도아클로져설치</v>
          </cell>
          <cell r="C1449" t="str">
            <v>(피벗힌지 부착식,외경40mm)</v>
          </cell>
          <cell r="D1449" t="str">
            <v>개소</v>
          </cell>
          <cell r="E1449">
            <v>2</v>
          </cell>
          <cell r="F1449">
            <v>20000</v>
          </cell>
          <cell r="G1449">
            <v>648</v>
          </cell>
          <cell r="H1449">
            <v>0</v>
          </cell>
          <cell r="I1449">
            <v>40000</v>
          </cell>
          <cell r="J1449">
            <v>1296</v>
          </cell>
          <cell r="K1449">
            <v>0</v>
          </cell>
        </row>
        <row r="1450">
          <cell r="B1450" t="str">
            <v>소 계</v>
          </cell>
          <cell r="I1450">
            <v>195788</v>
          </cell>
          <cell r="J1450">
            <v>32984</v>
          </cell>
          <cell r="K1450">
            <v>0</v>
          </cell>
          <cell r="L1450">
            <v>228772</v>
          </cell>
        </row>
        <row r="1452">
          <cell r="A1452" t="str">
            <v>UAI59775</v>
          </cell>
          <cell r="B1452" t="str">
            <v>18X26/SD</v>
          </cell>
          <cell r="C1452" t="str">
            <v>(밑틀없음,철제도아)</v>
          </cell>
          <cell r="L1452">
            <v>272888</v>
          </cell>
        </row>
        <row r="1453">
          <cell r="A1453" t="str">
            <v>MAG50064</v>
          </cell>
          <cell r="B1453" t="str">
            <v>철제문틀(방청1회,납품도)</v>
          </cell>
          <cell r="C1453" t="str">
            <v>120X45X1.6(EGI)</v>
          </cell>
          <cell r="D1453" t="str">
            <v>m</v>
          </cell>
          <cell r="E1453">
            <v>6.91</v>
          </cell>
          <cell r="F1453">
            <v>6094</v>
          </cell>
          <cell r="G1453">
            <v>0</v>
          </cell>
          <cell r="H1453">
            <v>0</v>
          </cell>
          <cell r="I1453">
            <v>42109.5</v>
          </cell>
          <cell r="J1453">
            <v>0</v>
          </cell>
          <cell r="K1453">
            <v>0</v>
          </cell>
        </row>
        <row r="1454">
          <cell r="A1454" t="str">
            <v>MAG50065</v>
          </cell>
          <cell r="B1454" t="str">
            <v>철제도아(방청1회,납품도)</v>
          </cell>
          <cell r="C1454" t="str">
            <v>T=1.0,STL PL(피벗힌지포함,후레임제외)(EGI)</v>
          </cell>
          <cell r="D1454" t="str">
            <v>m2</v>
          </cell>
          <cell r="E1454">
            <v>4.5656999999999996</v>
          </cell>
          <cell r="F1454">
            <v>33433</v>
          </cell>
          <cell r="G1454">
            <v>0</v>
          </cell>
          <cell r="H1454">
            <v>0</v>
          </cell>
          <cell r="I1454">
            <v>152645</v>
          </cell>
          <cell r="J1454">
            <v>0</v>
          </cell>
          <cell r="K1454">
            <v>0</v>
          </cell>
        </row>
        <row r="1455">
          <cell r="A1455" t="str">
            <v>MAH70005</v>
          </cell>
          <cell r="B1455" t="str">
            <v>도아로크(스텐)</v>
          </cell>
          <cell r="C1455" t="str">
            <v>침실용</v>
          </cell>
          <cell r="D1455" t="str">
            <v>조</v>
          </cell>
          <cell r="E1455">
            <v>1</v>
          </cell>
          <cell r="F1455">
            <v>4300</v>
          </cell>
          <cell r="G1455">
            <v>0</v>
          </cell>
          <cell r="H1455">
            <v>0</v>
          </cell>
          <cell r="I1455">
            <v>4300</v>
          </cell>
          <cell r="J1455">
            <v>0</v>
          </cell>
          <cell r="K1455">
            <v>0</v>
          </cell>
        </row>
        <row r="1456">
          <cell r="A1456" t="str">
            <v>MAH70473</v>
          </cell>
          <cell r="B1456" t="str">
            <v>오르내리꽂이쇠</v>
          </cell>
          <cell r="C1456" t="str">
            <v>황동압출 100MM</v>
          </cell>
          <cell r="D1456" t="str">
            <v>개</v>
          </cell>
          <cell r="E1456">
            <v>1</v>
          </cell>
          <cell r="F1456">
            <v>850</v>
          </cell>
          <cell r="G1456">
            <v>0</v>
          </cell>
          <cell r="H1456">
            <v>0</v>
          </cell>
          <cell r="I1456">
            <v>850</v>
          </cell>
          <cell r="J1456">
            <v>0</v>
          </cell>
          <cell r="K1456">
            <v>0</v>
          </cell>
        </row>
        <row r="1457">
          <cell r="A1457" t="str">
            <v>UAI50002</v>
          </cell>
          <cell r="B1457" t="str">
            <v>철제여닫이문설치</v>
          </cell>
          <cell r="C1457" t="str">
            <v>(양여닫이)</v>
          </cell>
          <cell r="D1457" t="str">
            <v>개소</v>
          </cell>
          <cell r="E1457">
            <v>1</v>
          </cell>
          <cell r="F1457">
            <v>0</v>
          </cell>
          <cell r="G1457">
            <v>31688</v>
          </cell>
          <cell r="H1457">
            <v>0</v>
          </cell>
          <cell r="I1457">
            <v>0</v>
          </cell>
          <cell r="J1457">
            <v>31688</v>
          </cell>
          <cell r="K1457">
            <v>0</v>
          </cell>
        </row>
        <row r="1458">
          <cell r="A1458" t="str">
            <v>UAI70019</v>
          </cell>
          <cell r="B1458" t="str">
            <v>암레스도아클로져설치</v>
          </cell>
          <cell r="C1458" t="str">
            <v>(피벗힌지 부착식,외경40mm)</v>
          </cell>
          <cell r="D1458" t="str">
            <v>개소</v>
          </cell>
          <cell r="E1458">
            <v>2</v>
          </cell>
          <cell r="F1458">
            <v>20000</v>
          </cell>
          <cell r="G1458">
            <v>648</v>
          </cell>
          <cell r="H1458">
            <v>0</v>
          </cell>
          <cell r="I1458">
            <v>40000</v>
          </cell>
          <cell r="J1458">
            <v>1296</v>
          </cell>
          <cell r="K1458">
            <v>0</v>
          </cell>
        </row>
        <row r="1459">
          <cell r="B1459" t="str">
            <v>소 계</v>
          </cell>
          <cell r="I1459">
            <v>239904</v>
          </cell>
          <cell r="J1459">
            <v>32984</v>
          </cell>
          <cell r="K1459">
            <v>0</v>
          </cell>
          <cell r="L1459">
            <v>272888</v>
          </cell>
        </row>
        <row r="1461">
          <cell r="A1461" t="str">
            <v>UAI59776</v>
          </cell>
          <cell r="B1461" t="str">
            <v>18X21/SD</v>
          </cell>
          <cell r="C1461" t="str">
            <v>(밑틀없음,철제도아)</v>
          </cell>
          <cell r="L1461">
            <v>237039</v>
          </cell>
        </row>
        <row r="1462">
          <cell r="A1462" t="str">
            <v>MAG50064</v>
          </cell>
          <cell r="B1462" t="str">
            <v>철제문틀(방청1회,납품도)</v>
          </cell>
          <cell r="C1462" t="str">
            <v>120X45X1.6(EGI)</v>
          </cell>
          <cell r="D1462" t="str">
            <v>m</v>
          </cell>
          <cell r="E1462">
            <v>5.91</v>
          </cell>
          <cell r="F1462">
            <v>6094</v>
          </cell>
          <cell r="G1462">
            <v>0</v>
          </cell>
          <cell r="H1462">
            <v>0</v>
          </cell>
          <cell r="I1462">
            <v>36015.5</v>
          </cell>
          <cell r="J1462">
            <v>0</v>
          </cell>
          <cell r="K1462">
            <v>0</v>
          </cell>
        </row>
        <row r="1463">
          <cell r="A1463" t="str">
            <v>MAG50065</v>
          </cell>
          <cell r="B1463" t="str">
            <v>철제도아(방청1회,납품도)</v>
          </cell>
          <cell r="C1463" t="str">
            <v>T=1.0,STL PL(피벗힌지포함,후레임제외)(EGI)</v>
          </cell>
          <cell r="D1463" t="str">
            <v>m2</v>
          </cell>
          <cell r="E1463">
            <v>3.6757</v>
          </cell>
          <cell r="F1463">
            <v>33433</v>
          </cell>
          <cell r="G1463">
            <v>0</v>
          </cell>
          <cell r="H1463">
            <v>0</v>
          </cell>
          <cell r="I1463">
            <v>122889.60000000001</v>
          </cell>
          <cell r="J1463">
            <v>0</v>
          </cell>
          <cell r="K1463">
            <v>0</v>
          </cell>
        </row>
        <row r="1464">
          <cell r="A1464" t="str">
            <v>MAH70005</v>
          </cell>
          <cell r="B1464" t="str">
            <v>도아로크(스텐)</v>
          </cell>
          <cell r="C1464" t="str">
            <v>침실용</v>
          </cell>
          <cell r="D1464" t="str">
            <v>조</v>
          </cell>
          <cell r="E1464">
            <v>1</v>
          </cell>
          <cell r="F1464">
            <v>4300</v>
          </cell>
          <cell r="G1464">
            <v>0</v>
          </cell>
          <cell r="H1464">
            <v>0</v>
          </cell>
          <cell r="I1464">
            <v>4300</v>
          </cell>
          <cell r="J1464">
            <v>0</v>
          </cell>
          <cell r="K1464">
            <v>0</v>
          </cell>
        </row>
        <row r="1465">
          <cell r="A1465" t="str">
            <v>MAH70473</v>
          </cell>
          <cell r="B1465" t="str">
            <v>오르내리꽂이쇠</v>
          </cell>
          <cell r="C1465" t="str">
            <v>황동압출 100MM</v>
          </cell>
          <cell r="D1465" t="str">
            <v>개</v>
          </cell>
          <cell r="E1465">
            <v>1</v>
          </cell>
          <cell r="F1465">
            <v>850</v>
          </cell>
          <cell r="G1465">
            <v>0</v>
          </cell>
          <cell r="H1465">
            <v>0</v>
          </cell>
          <cell r="I1465">
            <v>850</v>
          </cell>
          <cell r="J1465">
            <v>0</v>
          </cell>
          <cell r="K1465">
            <v>0</v>
          </cell>
        </row>
        <row r="1466">
          <cell r="A1466" t="str">
            <v>UAI50002</v>
          </cell>
          <cell r="B1466" t="str">
            <v>철제여닫이문설치</v>
          </cell>
          <cell r="C1466" t="str">
            <v>(양여닫이)</v>
          </cell>
          <cell r="D1466" t="str">
            <v>개소</v>
          </cell>
          <cell r="E1466">
            <v>1</v>
          </cell>
          <cell r="F1466">
            <v>0</v>
          </cell>
          <cell r="G1466">
            <v>31688</v>
          </cell>
          <cell r="H1466">
            <v>0</v>
          </cell>
          <cell r="I1466">
            <v>0</v>
          </cell>
          <cell r="J1466">
            <v>31688</v>
          </cell>
          <cell r="K1466">
            <v>0</v>
          </cell>
        </row>
        <row r="1467">
          <cell r="A1467" t="str">
            <v>UAI70019</v>
          </cell>
          <cell r="B1467" t="str">
            <v>암레스도아클로져설치</v>
          </cell>
          <cell r="C1467" t="str">
            <v>(피벗힌지 부착식,외경40mm)</v>
          </cell>
          <cell r="D1467" t="str">
            <v>개소</v>
          </cell>
          <cell r="E1467">
            <v>2</v>
          </cell>
          <cell r="F1467">
            <v>20000</v>
          </cell>
          <cell r="G1467">
            <v>648</v>
          </cell>
          <cell r="H1467">
            <v>0</v>
          </cell>
          <cell r="I1467">
            <v>40000</v>
          </cell>
          <cell r="J1467">
            <v>1296</v>
          </cell>
          <cell r="K1467">
            <v>0</v>
          </cell>
        </row>
        <row r="1468">
          <cell r="B1468" t="str">
            <v>소 계</v>
          </cell>
          <cell r="I1468">
            <v>204055</v>
          </cell>
          <cell r="J1468">
            <v>32984</v>
          </cell>
          <cell r="K1468">
            <v>0</v>
          </cell>
          <cell r="L1468">
            <v>237039</v>
          </cell>
        </row>
        <row r="1470">
          <cell r="A1470" t="str">
            <v>UAI59777</v>
          </cell>
          <cell r="B1470" t="str">
            <v>9X21/SD</v>
          </cell>
          <cell r="C1470" t="str">
            <v>(밑틀없음,철제도아)</v>
          </cell>
          <cell r="L1470">
            <v>137376</v>
          </cell>
        </row>
        <row r="1471">
          <cell r="A1471" t="str">
            <v>MAG50064</v>
          </cell>
          <cell r="B1471" t="str">
            <v>철제문틀(방청1회,납품도)</v>
          </cell>
          <cell r="C1471" t="str">
            <v>120X45X1.6(EGI)</v>
          </cell>
          <cell r="D1471" t="str">
            <v>m</v>
          </cell>
          <cell r="E1471">
            <v>4.97</v>
          </cell>
          <cell r="F1471">
            <v>6094</v>
          </cell>
          <cell r="G1471">
            <v>0</v>
          </cell>
          <cell r="H1471">
            <v>0</v>
          </cell>
          <cell r="I1471">
            <v>30287.1</v>
          </cell>
          <cell r="J1471">
            <v>0</v>
          </cell>
          <cell r="K1471">
            <v>0</v>
          </cell>
        </row>
        <row r="1472">
          <cell r="A1472" t="str">
            <v>MAG50065</v>
          </cell>
          <cell r="B1472" t="str">
            <v>철제도아(방청1회,납품도)</v>
          </cell>
          <cell r="C1472" t="str">
            <v>T=1.0,STL PL(피벗힌지포함,후레임제외)(EGI)</v>
          </cell>
          <cell r="D1472" t="str">
            <v>m2</v>
          </cell>
          <cell r="E1472">
            <v>1.7996000000000001</v>
          </cell>
          <cell r="F1472">
            <v>33433</v>
          </cell>
          <cell r="G1472">
            <v>0</v>
          </cell>
          <cell r="H1472">
            <v>0</v>
          </cell>
          <cell r="I1472">
            <v>60166</v>
          </cell>
          <cell r="J1472">
            <v>0</v>
          </cell>
          <cell r="K1472">
            <v>0</v>
          </cell>
        </row>
        <row r="1473">
          <cell r="A1473" t="str">
            <v>MAH70005</v>
          </cell>
          <cell r="B1473" t="str">
            <v>도아로크(스텐)</v>
          </cell>
          <cell r="C1473" t="str">
            <v>침실용</v>
          </cell>
          <cell r="D1473" t="str">
            <v>조</v>
          </cell>
          <cell r="E1473">
            <v>1</v>
          </cell>
          <cell r="F1473">
            <v>4300</v>
          </cell>
          <cell r="G1473">
            <v>0</v>
          </cell>
          <cell r="H1473">
            <v>0</v>
          </cell>
          <cell r="I1473">
            <v>4300</v>
          </cell>
          <cell r="J1473">
            <v>0</v>
          </cell>
          <cell r="K1473">
            <v>0</v>
          </cell>
        </row>
        <row r="1474">
          <cell r="A1474" t="str">
            <v>MAH70473</v>
          </cell>
          <cell r="B1474" t="str">
            <v>오르내리꽂이쇠</v>
          </cell>
          <cell r="C1474" t="str">
            <v>황동압출 100MM</v>
          </cell>
          <cell r="D1474" t="str">
            <v>개</v>
          </cell>
          <cell r="E1474">
            <v>1</v>
          </cell>
          <cell r="F1474">
            <v>850</v>
          </cell>
          <cell r="G1474">
            <v>0</v>
          </cell>
          <cell r="H1474">
            <v>0</v>
          </cell>
          <cell r="I1474">
            <v>850</v>
          </cell>
          <cell r="J1474">
            <v>0</v>
          </cell>
          <cell r="K1474">
            <v>0</v>
          </cell>
        </row>
        <row r="1475">
          <cell r="A1475" t="str">
            <v>UAI50001</v>
          </cell>
          <cell r="B1475" t="str">
            <v>철제여닫이문설치</v>
          </cell>
          <cell r="C1475" t="str">
            <v>(외여닫이)</v>
          </cell>
          <cell r="D1475" t="str">
            <v>개소</v>
          </cell>
          <cell r="E1475">
            <v>1</v>
          </cell>
          <cell r="F1475">
            <v>0</v>
          </cell>
          <cell r="G1475">
            <v>21125</v>
          </cell>
          <cell r="H1475">
            <v>0</v>
          </cell>
          <cell r="I1475">
            <v>0</v>
          </cell>
          <cell r="J1475">
            <v>21125</v>
          </cell>
          <cell r="K1475">
            <v>0</v>
          </cell>
        </row>
        <row r="1476">
          <cell r="A1476" t="str">
            <v>UAI70019</v>
          </cell>
          <cell r="B1476" t="str">
            <v>암레스도아클로져설치</v>
          </cell>
          <cell r="C1476" t="str">
            <v>(피벗힌지 부착식,외경40mm)</v>
          </cell>
          <cell r="D1476" t="str">
            <v>개소</v>
          </cell>
          <cell r="E1476">
            <v>1</v>
          </cell>
          <cell r="F1476">
            <v>20000</v>
          </cell>
          <cell r="G1476">
            <v>648</v>
          </cell>
          <cell r="H1476">
            <v>0</v>
          </cell>
          <cell r="I1476">
            <v>20000</v>
          </cell>
          <cell r="J1476">
            <v>648</v>
          </cell>
          <cell r="K1476">
            <v>0</v>
          </cell>
        </row>
        <row r="1477">
          <cell r="B1477" t="str">
            <v>소 계</v>
          </cell>
          <cell r="I1477">
            <v>115603</v>
          </cell>
          <cell r="J1477">
            <v>21773</v>
          </cell>
          <cell r="K1477">
            <v>0</v>
          </cell>
          <cell r="L1477">
            <v>137376</v>
          </cell>
        </row>
        <row r="1479">
          <cell r="A1479" t="str">
            <v>UAI59778</v>
          </cell>
          <cell r="B1479" t="str">
            <v>9X20/SD</v>
          </cell>
          <cell r="C1479" t="str">
            <v>(밑틀없음, 철제도아,암레스체크)</v>
          </cell>
          <cell r="L1479">
            <v>134466</v>
          </cell>
        </row>
        <row r="1480">
          <cell r="A1480" t="str">
            <v>MAG50063</v>
          </cell>
          <cell r="B1480" t="str">
            <v>철제문틀(방청1회,납품도)</v>
          </cell>
          <cell r="C1480" t="str">
            <v>90X45X1.6(EGI)</v>
          </cell>
          <cell r="D1480" t="str">
            <v>m</v>
          </cell>
          <cell r="E1480">
            <v>4.9400000000000004</v>
          </cell>
          <cell r="F1480">
            <v>5737</v>
          </cell>
          <cell r="G1480">
            <v>0</v>
          </cell>
          <cell r="H1480">
            <v>0</v>
          </cell>
          <cell r="I1480">
            <v>28340.7</v>
          </cell>
          <cell r="J1480">
            <v>0</v>
          </cell>
          <cell r="K1480">
            <v>0</v>
          </cell>
        </row>
        <row r="1481">
          <cell r="A1481" t="str">
            <v>MAG50065</v>
          </cell>
          <cell r="B1481" t="str">
            <v>철제도아(방청1회,납품도)</v>
          </cell>
          <cell r="C1481" t="str">
            <v>T=1.0,STL PL(피벗힌지포함,후레임제외)(EGI)</v>
          </cell>
          <cell r="D1481" t="str">
            <v>m2</v>
          </cell>
          <cell r="E1481">
            <v>1.8022</v>
          </cell>
          <cell r="F1481">
            <v>33433</v>
          </cell>
          <cell r="G1481">
            <v>0</v>
          </cell>
          <cell r="H1481">
            <v>0</v>
          </cell>
          <cell r="I1481">
            <v>60252.9</v>
          </cell>
          <cell r="J1481">
            <v>0</v>
          </cell>
          <cell r="K1481">
            <v>0</v>
          </cell>
        </row>
        <row r="1482">
          <cell r="A1482" t="str">
            <v>MAH70015</v>
          </cell>
          <cell r="B1482" t="str">
            <v>도아로크(스텐)</v>
          </cell>
          <cell r="C1482" t="str">
            <v>통로용(록없음)</v>
          </cell>
          <cell r="D1482" t="str">
            <v>조</v>
          </cell>
          <cell r="E1482">
            <v>1</v>
          </cell>
          <cell r="F1482">
            <v>4100</v>
          </cell>
          <cell r="G1482">
            <v>0</v>
          </cell>
          <cell r="H1482">
            <v>0</v>
          </cell>
          <cell r="I1482">
            <v>4100</v>
          </cell>
          <cell r="J1482">
            <v>0</v>
          </cell>
          <cell r="K1482">
            <v>0</v>
          </cell>
        </row>
        <row r="1483">
          <cell r="A1483" t="str">
            <v>UAI50001</v>
          </cell>
          <cell r="B1483" t="str">
            <v>철제여닫이문설치</v>
          </cell>
          <cell r="C1483" t="str">
            <v>(외여닫이)</v>
          </cell>
          <cell r="D1483" t="str">
            <v>개소</v>
          </cell>
          <cell r="E1483">
            <v>1</v>
          </cell>
          <cell r="F1483">
            <v>0</v>
          </cell>
          <cell r="G1483">
            <v>21125</v>
          </cell>
          <cell r="H1483">
            <v>0</v>
          </cell>
          <cell r="I1483">
            <v>0</v>
          </cell>
          <cell r="J1483">
            <v>21125</v>
          </cell>
          <cell r="K1483">
            <v>0</v>
          </cell>
        </row>
        <row r="1484">
          <cell r="A1484" t="str">
            <v>UAI70019</v>
          </cell>
          <cell r="B1484" t="str">
            <v>암레스도아클로져설치</v>
          </cell>
          <cell r="C1484" t="str">
            <v>(피벗힌지 부착식,외경40mm)</v>
          </cell>
          <cell r="D1484" t="str">
            <v>개소</v>
          </cell>
          <cell r="E1484">
            <v>1</v>
          </cell>
          <cell r="F1484">
            <v>20000</v>
          </cell>
          <cell r="G1484">
            <v>648</v>
          </cell>
          <cell r="H1484">
            <v>0</v>
          </cell>
          <cell r="I1484">
            <v>20000</v>
          </cell>
          <cell r="J1484">
            <v>648</v>
          </cell>
          <cell r="K1484">
            <v>0</v>
          </cell>
        </row>
        <row r="1485">
          <cell r="B1485" t="str">
            <v>소 계</v>
          </cell>
          <cell r="I1485">
            <v>112693</v>
          </cell>
          <cell r="J1485">
            <v>21773</v>
          </cell>
          <cell r="K1485">
            <v>0</v>
          </cell>
          <cell r="L1485">
            <v>134466</v>
          </cell>
        </row>
        <row r="1487">
          <cell r="A1487" t="str">
            <v>UAI59779</v>
          </cell>
          <cell r="B1487" t="str">
            <v>9X21/SD</v>
          </cell>
          <cell r="C1487" t="str">
            <v>(밑틀없음, 철제도아,암레스체크)</v>
          </cell>
          <cell r="L1487">
            <v>138589</v>
          </cell>
        </row>
        <row r="1488">
          <cell r="A1488" t="str">
            <v>MAG50063</v>
          </cell>
          <cell r="B1488" t="str">
            <v>철제문틀(방청1회,납품도)</v>
          </cell>
          <cell r="C1488" t="str">
            <v>90X45X1.6(EGI)</v>
          </cell>
          <cell r="D1488" t="str">
            <v>m</v>
          </cell>
          <cell r="E1488">
            <v>5.14</v>
          </cell>
          <cell r="F1488">
            <v>5737</v>
          </cell>
          <cell r="G1488">
            <v>0</v>
          </cell>
          <cell r="H1488">
            <v>0</v>
          </cell>
          <cell r="I1488">
            <v>29488.1</v>
          </cell>
          <cell r="J1488">
            <v>0</v>
          </cell>
          <cell r="K1488">
            <v>0</v>
          </cell>
        </row>
        <row r="1489">
          <cell r="A1489" t="str">
            <v>MAG50065</v>
          </cell>
          <cell r="B1489" t="str">
            <v>철제도아(방청1회,납품도)</v>
          </cell>
          <cell r="C1489" t="str">
            <v>T=1.0,STL PL(피벗힌지포함,후레임제외)(EGI)</v>
          </cell>
          <cell r="D1489" t="str">
            <v>m2</v>
          </cell>
          <cell r="E1489">
            <v>1.8912</v>
          </cell>
          <cell r="F1489">
            <v>33433</v>
          </cell>
          <cell r="G1489">
            <v>0</v>
          </cell>
          <cell r="H1489">
            <v>0</v>
          </cell>
          <cell r="I1489">
            <v>63228.4</v>
          </cell>
          <cell r="J1489">
            <v>0</v>
          </cell>
          <cell r="K1489">
            <v>0</v>
          </cell>
        </row>
        <row r="1490">
          <cell r="A1490" t="str">
            <v>MAH70015</v>
          </cell>
          <cell r="B1490" t="str">
            <v>도아로크(스텐)</v>
          </cell>
          <cell r="C1490" t="str">
            <v>통로용(록없음)</v>
          </cell>
          <cell r="D1490" t="str">
            <v>조</v>
          </cell>
          <cell r="E1490">
            <v>1</v>
          </cell>
          <cell r="F1490">
            <v>4100</v>
          </cell>
          <cell r="G1490">
            <v>0</v>
          </cell>
          <cell r="H1490">
            <v>0</v>
          </cell>
          <cell r="I1490">
            <v>4100</v>
          </cell>
          <cell r="J1490">
            <v>0</v>
          </cell>
          <cell r="K1490">
            <v>0</v>
          </cell>
        </row>
        <row r="1491">
          <cell r="A1491" t="str">
            <v>UAI50001</v>
          </cell>
          <cell r="B1491" t="str">
            <v>철제여닫이문설치</v>
          </cell>
          <cell r="C1491" t="str">
            <v>(외여닫이)</v>
          </cell>
          <cell r="D1491" t="str">
            <v>개소</v>
          </cell>
          <cell r="E1491">
            <v>1</v>
          </cell>
          <cell r="F1491">
            <v>0</v>
          </cell>
          <cell r="G1491">
            <v>21125</v>
          </cell>
          <cell r="H1491">
            <v>0</v>
          </cell>
          <cell r="I1491">
            <v>0</v>
          </cell>
          <cell r="J1491">
            <v>21125</v>
          </cell>
          <cell r="K1491">
            <v>0</v>
          </cell>
        </row>
        <row r="1492">
          <cell r="A1492" t="str">
            <v>UAI70019</v>
          </cell>
          <cell r="B1492" t="str">
            <v>암레스도아클로져설치</v>
          </cell>
          <cell r="C1492" t="str">
            <v>(피벗힌지 부착식,외경40mm)</v>
          </cell>
          <cell r="D1492" t="str">
            <v>개소</v>
          </cell>
          <cell r="E1492">
            <v>1</v>
          </cell>
          <cell r="F1492">
            <v>20000</v>
          </cell>
          <cell r="G1492">
            <v>648</v>
          </cell>
          <cell r="H1492">
            <v>0</v>
          </cell>
          <cell r="I1492">
            <v>20000</v>
          </cell>
          <cell r="J1492">
            <v>648</v>
          </cell>
          <cell r="K1492">
            <v>0</v>
          </cell>
        </row>
        <row r="1493">
          <cell r="B1493" t="str">
            <v>소 계</v>
          </cell>
          <cell r="I1493">
            <v>116816</v>
          </cell>
          <cell r="J1493">
            <v>21773</v>
          </cell>
          <cell r="K1493">
            <v>0</v>
          </cell>
          <cell r="L1493">
            <v>138589</v>
          </cell>
        </row>
        <row r="1495">
          <cell r="A1495" t="str">
            <v>UAI59780</v>
          </cell>
          <cell r="B1495" t="str">
            <v>10X22/SD-1</v>
          </cell>
          <cell r="C1495" t="str">
            <v>(철제도아, 암레스체크)</v>
          </cell>
          <cell r="L1495">
            <v>148709</v>
          </cell>
        </row>
        <row r="1496">
          <cell r="A1496" t="str">
            <v>MAG50061</v>
          </cell>
          <cell r="B1496" t="str">
            <v>철제문틀(방청1회,납품도)</v>
          </cell>
          <cell r="C1496" t="str">
            <v>100X45X1.6(EGI)</v>
          </cell>
          <cell r="D1496" t="str">
            <v>m</v>
          </cell>
          <cell r="E1496">
            <v>5.44</v>
          </cell>
          <cell r="F1496">
            <v>5850</v>
          </cell>
          <cell r="G1496">
            <v>0</v>
          </cell>
          <cell r="H1496">
            <v>0</v>
          </cell>
          <cell r="I1496">
            <v>31824</v>
          </cell>
          <cell r="J1496">
            <v>0</v>
          </cell>
          <cell r="K1496">
            <v>0</v>
          </cell>
        </row>
        <row r="1497">
          <cell r="A1497" t="str">
            <v>MAG50066</v>
          </cell>
          <cell r="B1497" t="str">
            <v>철제도아(방청1회,납품도)</v>
          </cell>
          <cell r="C1497" t="str">
            <v>T=0.8,STL PL(피벗힌지포함,후레임제외)(EGI)</v>
          </cell>
          <cell r="D1497" t="str">
            <v>m2</v>
          </cell>
          <cell r="E1497">
            <v>2.2027000000000001</v>
          </cell>
          <cell r="F1497">
            <v>28487</v>
          </cell>
          <cell r="G1497">
            <v>0</v>
          </cell>
          <cell r="H1497">
            <v>0</v>
          </cell>
          <cell r="I1497">
            <v>62748.3</v>
          </cell>
          <cell r="J1497">
            <v>0</v>
          </cell>
          <cell r="K1497">
            <v>0</v>
          </cell>
        </row>
        <row r="1498">
          <cell r="A1498" t="str">
            <v>UAS14034</v>
          </cell>
          <cell r="B1498" t="str">
            <v>스텐레스재료분리대</v>
          </cell>
          <cell r="C1498" t="str">
            <v>(20X20X1.2)</v>
          </cell>
          <cell r="D1498" t="str">
            <v>m</v>
          </cell>
          <cell r="E1498">
            <v>0.99</v>
          </cell>
          <cell r="F1498">
            <v>2930</v>
          </cell>
          <cell r="G1498">
            <v>5243</v>
          </cell>
          <cell r="H1498">
            <v>175</v>
          </cell>
          <cell r="I1498">
            <v>2900.7</v>
          </cell>
          <cell r="J1498">
            <v>5190.5</v>
          </cell>
          <cell r="K1498">
            <v>173.2</v>
          </cell>
        </row>
        <row r="1499">
          <cell r="A1499" t="str">
            <v>MAH70015</v>
          </cell>
          <cell r="B1499" t="str">
            <v>도아로크(스텐)</v>
          </cell>
          <cell r="C1499" t="str">
            <v>통로용(록없음)</v>
          </cell>
          <cell r="D1499" t="str">
            <v>조</v>
          </cell>
          <cell r="E1499">
            <v>1</v>
          </cell>
          <cell r="F1499">
            <v>4100</v>
          </cell>
          <cell r="G1499">
            <v>0</v>
          </cell>
          <cell r="H1499">
            <v>0</v>
          </cell>
          <cell r="I1499">
            <v>4100</v>
          </cell>
          <cell r="J1499">
            <v>0</v>
          </cell>
          <cell r="K1499">
            <v>0</v>
          </cell>
        </row>
        <row r="1500">
          <cell r="A1500" t="str">
            <v>UAI50001</v>
          </cell>
          <cell r="B1500" t="str">
            <v>철제여닫이문설치</v>
          </cell>
          <cell r="C1500" t="str">
            <v>(외여닫이)</v>
          </cell>
          <cell r="D1500" t="str">
            <v>개소</v>
          </cell>
          <cell r="E1500">
            <v>1</v>
          </cell>
          <cell r="F1500">
            <v>0</v>
          </cell>
          <cell r="G1500">
            <v>21125</v>
          </cell>
          <cell r="H1500">
            <v>0</v>
          </cell>
          <cell r="I1500">
            <v>0</v>
          </cell>
          <cell r="J1500">
            <v>21125</v>
          </cell>
          <cell r="K1500">
            <v>0</v>
          </cell>
        </row>
        <row r="1501">
          <cell r="A1501" t="str">
            <v>UAI70019</v>
          </cell>
          <cell r="B1501" t="str">
            <v>암레스도아클로져설치</v>
          </cell>
          <cell r="C1501" t="str">
            <v>(피벗힌지 부착식,외경40mm)</v>
          </cell>
          <cell r="D1501" t="str">
            <v>개소</v>
          </cell>
          <cell r="E1501">
            <v>1</v>
          </cell>
          <cell r="F1501">
            <v>20000</v>
          </cell>
          <cell r="G1501">
            <v>648</v>
          </cell>
          <cell r="H1501">
            <v>0</v>
          </cell>
          <cell r="I1501">
            <v>20000</v>
          </cell>
          <cell r="J1501">
            <v>648</v>
          </cell>
          <cell r="K1501">
            <v>0</v>
          </cell>
        </row>
        <row r="1502">
          <cell r="B1502" t="str">
            <v>소 계</v>
          </cell>
          <cell r="I1502">
            <v>121573</v>
          </cell>
          <cell r="J1502">
            <v>26963</v>
          </cell>
          <cell r="K1502">
            <v>173</v>
          </cell>
          <cell r="L1502">
            <v>148709</v>
          </cell>
        </row>
        <row r="1504">
          <cell r="A1504" t="str">
            <v>UAI59781</v>
          </cell>
          <cell r="B1504" t="str">
            <v>10X22/SD-2</v>
          </cell>
          <cell r="C1504" t="str">
            <v>(비상계단-복도,철제도아, 암레스체크)</v>
          </cell>
          <cell r="L1504">
            <v>150850</v>
          </cell>
        </row>
        <row r="1505">
          <cell r="A1505" t="str">
            <v>MAG50061</v>
          </cell>
          <cell r="B1505" t="str">
            <v>철제문틀(방청1회,납품도)</v>
          </cell>
          <cell r="C1505" t="str">
            <v>100X45X1.6(EGI)</v>
          </cell>
          <cell r="D1505" t="str">
            <v>m</v>
          </cell>
          <cell r="E1505">
            <v>5.44</v>
          </cell>
          <cell r="F1505">
            <v>5850</v>
          </cell>
          <cell r="G1505">
            <v>0</v>
          </cell>
          <cell r="H1505">
            <v>0</v>
          </cell>
          <cell r="I1505">
            <v>31824</v>
          </cell>
          <cell r="J1505">
            <v>0</v>
          </cell>
          <cell r="K1505">
            <v>0</v>
          </cell>
        </row>
        <row r="1506">
          <cell r="A1506" t="str">
            <v>MAG50066</v>
          </cell>
          <cell r="B1506" t="str">
            <v>철제도아(방청1회,납품도)</v>
          </cell>
          <cell r="C1506" t="str">
            <v>T=0.8,STL PL(피벗힌지포함,후레임제외)(EGI)</v>
          </cell>
          <cell r="D1506" t="str">
            <v>m2</v>
          </cell>
          <cell r="E1506">
            <v>2.2027000000000001</v>
          </cell>
          <cell r="F1506">
            <v>28487</v>
          </cell>
          <cell r="G1506">
            <v>0</v>
          </cell>
          <cell r="H1506">
            <v>0</v>
          </cell>
          <cell r="I1506">
            <v>62748.3</v>
          </cell>
          <cell r="J1506">
            <v>0</v>
          </cell>
          <cell r="K1506">
            <v>0</v>
          </cell>
        </row>
        <row r="1507">
          <cell r="A1507" t="str">
            <v>MAG50081</v>
          </cell>
          <cell r="B1507" t="str">
            <v>스텐레스밑틀</v>
          </cell>
          <cell r="C1507" t="str">
            <v>100X45X1.5 철제창호 밑틀용</v>
          </cell>
          <cell r="D1507" t="str">
            <v>m</v>
          </cell>
          <cell r="E1507">
            <v>0.99</v>
          </cell>
          <cell r="F1507">
            <v>10510</v>
          </cell>
          <cell r="G1507">
            <v>0</v>
          </cell>
          <cell r="H1507">
            <v>0</v>
          </cell>
          <cell r="I1507">
            <v>10404.9</v>
          </cell>
          <cell r="J1507">
            <v>0</v>
          </cell>
          <cell r="K1507">
            <v>0</v>
          </cell>
        </row>
        <row r="1508">
          <cell r="A1508" t="str">
            <v>MAH70015</v>
          </cell>
          <cell r="B1508" t="str">
            <v>도아로크(스텐)</v>
          </cell>
          <cell r="C1508" t="str">
            <v>통로용(록없음)</v>
          </cell>
          <cell r="D1508" t="str">
            <v>조</v>
          </cell>
          <cell r="E1508">
            <v>1</v>
          </cell>
          <cell r="F1508">
            <v>4100</v>
          </cell>
          <cell r="G1508">
            <v>0</v>
          </cell>
          <cell r="H1508">
            <v>0</v>
          </cell>
          <cell r="I1508">
            <v>4100</v>
          </cell>
          <cell r="J1508">
            <v>0</v>
          </cell>
          <cell r="K1508">
            <v>0</v>
          </cell>
        </row>
        <row r="1509">
          <cell r="A1509" t="str">
            <v>UAI50001</v>
          </cell>
          <cell r="B1509" t="str">
            <v>철제여닫이문설치</v>
          </cell>
          <cell r="C1509" t="str">
            <v>(외여닫이)</v>
          </cell>
          <cell r="D1509" t="str">
            <v>개소</v>
          </cell>
          <cell r="E1509">
            <v>1</v>
          </cell>
          <cell r="F1509">
            <v>0</v>
          </cell>
          <cell r="G1509">
            <v>21125</v>
          </cell>
          <cell r="H1509">
            <v>0</v>
          </cell>
          <cell r="I1509">
            <v>0</v>
          </cell>
          <cell r="J1509">
            <v>21125</v>
          </cell>
          <cell r="K1509">
            <v>0</v>
          </cell>
        </row>
        <row r="1510">
          <cell r="A1510" t="str">
            <v>UAI70019</v>
          </cell>
          <cell r="B1510" t="str">
            <v>암레스도아클로져설치</v>
          </cell>
          <cell r="C1510" t="str">
            <v>(피벗힌지 부착식,외경40mm)</v>
          </cell>
          <cell r="D1510" t="str">
            <v>개소</v>
          </cell>
          <cell r="E1510">
            <v>1</v>
          </cell>
          <cell r="F1510">
            <v>20000</v>
          </cell>
          <cell r="G1510">
            <v>648</v>
          </cell>
          <cell r="H1510">
            <v>0</v>
          </cell>
          <cell r="I1510">
            <v>20000</v>
          </cell>
          <cell r="J1510">
            <v>648</v>
          </cell>
          <cell r="K1510">
            <v>0</v>
          </cell>
        </row>
        <row r="1511">
          <cell r="B1511" t="str">
            <v>소 계</v>
          </cell>
          <cell r="I1511">
            <v>129077</v>
          </cell>
          <cell r="J1511">
            <v>21773</v>
          </cell>
          <cell r="K1511">
            <v>0</v>
          </cell>
          <cell r="L1511">
            <v>150850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자데이터입력 (3)"/>
      <sheetName val="사용자데이터입력 (2)"/>
      <sheetName val="Sheet2"/>
      <sheetName val="사용자데이터입력"/>
      <sheetName val="비목코드"/>
      <sheetName val="노무비비목코드"/>
      <sheetName val="경비비목코드"/>
      <sheetName val="여부구분"/>
      <sheetName val="내역금액적용"/>
      <sheetName val="강재창호(작업중)"/>
      <sheetName val="강재창호(변경후작업중)"/>
    </sheetNames>
    <sheetDataSet>
      <sheetData sheetId="0"/>
      <sheetData sheetId="1"/>
      <sheetData sheetId="2"/>
      <sheetData sheetId="3"/>
      <sheetData sheetId="4">
        <row r="2">
          <cell r="A2" t="str">
            <v>B¹</v>
          </cell>
        </row>
        <row r="3">
          <cell r="A3" t="str">
            <v>B²</v>
          </cell>
        </row>
        <row r="4">
          <cell r="A4" t="str">
            <v>C</v>
          </cell>
        </row>
        <row r="5">
          <cell r="A5" t="str">
            <v>D</v>
          </cell>
        </row>
        <row r="6">
          <cell r="A6" t="str">
            <v>E</v>
          </cell>
        </row>
        <row r="7">
          <cell r="A7" t="str">
            <v>F</v>
          </cell>
        </row>
        <row r="8">
          <cell r="A8" t="str">
            <v>H</v>
          </cell>
        </row>
        <row r="9">
          <cell r="A9" t="str">
            <v>G¹</v>
          </cell>
        </row>
        <row r="10">
          <cell r="A10" t="str">
            <v>G²</v>
          </cell>
        </row>
        <row r="11">
          <cell r="A11" t="str">
            <v>G³</v>
          </cell>
        </row>
        <row r="12">
          <cell r="A12" t="str">
            <v>G⁴</v>
          </cell>
        </row>
        <row r="13">
          <cell r="A13" t="str">
            <v>Z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제조부문"/>
      <sheetName val="내역 (2)"/>
      <sheetName val="단가표 (2)"/>
      <sheetName val="단가"/>
      <sheetName val="인테리어 (2)"/>
      <sheetName val="총괄"/>
      <sheetName val="집계"/>
      <sheetName val="내역"/>
      <sheetName val="소요"/>
      <sheetName val="목록"/>
      <sheetName val="일위"/>
      <sheetName val="간노비"/>
      <sheetName val="경비"/>
      <sheetName val="배부율"/>
      <sheetName val="완성1"/>
      <sheetName val="완성2"/>
      <sheetName val="산재"/>
      <sheetName val="산재비율"/>
      <sheetName val="안전"/>
      <sheetName val="안전비율"/>
      <sheetName val="일반"/>
      <sheetName val="일반비율"/>
      <sheetName val="이윤"/>
      <sheetName val="이윤비율"/>
      <sheetName val="노임"/>
      <sheetName val="고용"/>
      <sheetName val="표지"/>
      <sheetName val="총괄집계"/>
      <sheetName val="공량집"/>
      <sheetName val="공량"/>
      <sheetName val="전체공정 (3)"/>
      <sheetName val="전체공정 (2)"/>
      <sheetName val="MCR부분"/>
      <sheetName val="전체공정"/>
      <sheetName val="영광공정표"/>
      <sheetName val="단가 (2)"/>
      <sheetName val="단가 (3)"/>
      <sheetName val="단가 (4)"/>
      <sheetName val="단가 (5)"/>
      <sheetName val="내역서"/>
      <sheetName val="의장"/>
      <sheetName val="총(의장)"/>
      <sheetName val="전기"/>
      <sheetName val="사인"/>
      <sheetName val="모형"/>
      <sheetName val="영상hw"/>
      <sheetName val="영상sw"/>
      <sheetName val="정보HW"/>
      <sheetName val="정보sw1"/>
      <sheetName val="정보sw2"/>
      <sheetName val="정보sw3"/>
      <sheetName val="수장고 (2)"/>
      <sheetName val="CCTV 노무비산출내역"/>
      <sheetName val="#REF"/>
      <sheetName val="설계변경세부계획서1"/>
      <sheetName val="계약FLOW"/>
      <sheetName val="일위대가(조경1)"/>
      <sheetName val="1.간지(해창교)"/>
      <sheetName val="3.교대집계표"/>
      <sheetName val="철근총괄수량"/>
      <sheetName val="철근수량"/>
      <sheetName val="철근수량 (2)"/>
      <sheetName val="4.교대수량산출"/>
      <sheetName val="ㅇㅇ"/>
      <sheetName val="겉장"/>
      <sheetName val="당초"/>
      <sheetName val="수정"/>
      <sheetName val="도면삽입"/>
      <sheetName val="수목"/>
      <sheetName val="이식목"/>
      <sheetName val="설계내역"/>
      <sheetName val="00000"/>
      <sheetName val="회원록"/>
      <sheetName val="회비"/>
      <sheetName val="내역표지"/>
      <sheetName val="내역(기산)"/>
      <sheetName val="내역 (전산)"/>
      <sheetName val="일위1"/>
      <sheetName val="일위2"/>
      <sheetName val="물가"/>
      <sheetName val="기산"/>
      <sheetName val="전산"/>
      <sheetName val="명갑"/>
      <sheetName val="명1"/>
      <sheetName val="대아갑지"/>
      <sheetName val="대1"/>
      <sheetName val="경성기업"/>
      <sheetName val="경1"/>
      <sheetName val="명갑-내역가"/>
      <sheetName val="원가분류"/>
      <sheetName val="공설"/>
      <sheetName val="예공"/>
      <sheetName val="공계"/>
      <sheetName val="공총"/>
      <sheetName val="원가계산서"/>
      <sheetName val="예산내역서"/>
      <sheetName val="단가표"/>
      <sheetName val="일위대가"/>
      <sheetName val="기별총괄표"/>
      <sheetName val="요율"/>
      <sheetName val="가설사무소비"/>
      <sheetName val="작업설"/>
      <sheetName val="VXXXXXX"/>
      <sheetName val="foxz"/>
      <sheetName val="이현동SKT~명석면우수리SKT"/>
      <sheetName val="Sheet4"/>
      <sheetName val="Sheet5"/>
      <sheetName val="Sheet6"/>
      <sheetName val="Sheet7"/>
      <sheetName val="1(사)"/>
      <sheetName val="1(지)"/>
      <sheetName val="2(사)"/>
      <sheetName val="2(지) "/>
      <sheetName val="3(사)"/>
      <sheetName val="3(지)"/>
      <sheetName val="종합기별(사)"/>
      <sheetName val="종합기별(지)"/>
      <sheetName val="설계명세서"/>
      <sheetName val="정산내역서"/>
      <sheetName val="지입자재단가"/>
      <sheetName val="사급자재단가"/>
      <sheetName val="시공통보서"/>
      <sheetName val="접속기별"/>
      <sheetName val="공사비예산서"/>
      <sheetName val="준공검사양식"/>
      <sheetName val="준공계"/>
      <sheetName val="단가공사기준단가"/>
      <sheetName val="옥산금정(사)"/>
      <sheetName val="옥산금정(지)"/>
      <sheetName val="강서우정(사)"/>
      <sheetName val="강서우정(지)"/>
      <sheetName val="기본설계 "/>
      <sheetName val="자재검수"/>
      <sheetName val="경부선"/>
      <sheetName val="중부선"/>
      <sheetName val="영동선"/>
      <sheetName val="서해안선"/>
      <sheetName val="업무분장"/>
      <sheetName val="년간업무"/>
      <sheetName val="수량산출서13"/>
      <sheetName val="14.일반관리비율"/>
      <sheetName val="간지 (6)"/>
      <sheetName val="이윤율"/>
      <sheetName val="참고자료"/>
      <sheetName val="손익계산"/>
      <sheetName val="제조원가"/>
      <sheetName val="Chart6"/>
      <sheetName val="원가계산서 (2)"/>
      <sheetName val="타시비교"/>
      <sheetName val="재정자립도"/>
      <sheetName val="추정인구수"/>
      <sheetName val="등차급수법"/>
      <sheetName val="등비급수법"/>
      <sheetName val="과거인구현황"/>
      <sheetName val="추정발생량"/>
      <sheetName val="인원차량집계"/>
      <sheetName val="적정규모산정"/>
      <sheetName val="원가적용폐기물"/>
      <sheetName val="폐기물산출"/>
      <sheetName val="폐기물산출(2)"/>
      <sheetName val="수거량집계"/>
      <sheetName val="수집운반인원"/>
      <sheetName val="현행.적정장비비교"/>
      <sheetName val="잉여인력"/>
      <sheetName val="인력배분"/>
      <sheetName val="현행.적정장비비교 (2)"/>
      <sheetName val="출력하면 안됨."/>
      <sheetName val="간지(원가계산서)"/>
      <sheetName val="종합원가"/>
      <sheetName val="현체제직접노무비"/>
      <sheetName val="현체제간접노무비율"/>
      <sheetName val="현체제복리후생비집계표"/>
      <sheetName val="적정노임"/>
      <sheetName val="현체제단위당노임"/>
      <sheetName val="현체제단위당복리후생비"/>
      <sheetName val="업체적정단위당노임"/>
      <sheetName val="업체적정단위당복리후생비"/>
      <sheetName val="피복비"/>
      <sheetName val="업체평균노무비"/>
      <sheetName val="실적노무비"/>
      <sheetName val="행자부집계"/>
      <sheetName val="행자부임금(2004운전원)"/>
      <sheetName val="행자부임금(2004미화원)"/>
      <sheetName val="작업감독"/>
      <sheetName val="재활용운전원"/>
      <sheetName val="재활용인부"/>
      <sheetName val="행자부복리후생비"/>
      <sheetName val="시중(공사)"/>
      <sheetName val="현체제차량경비집계"/>
      <sheetName val="현체제유류비"/>
      <sheetName val="단위당유류비"/>
      <sheetName val="현체제차량규격별산출"/>
      <sheetName val="현체제수리수선비"/>
      <sheetName val="단위당수리수선비"/>
      <sheetName val="현체제감가상각비"/>
      <sheetName val="차량수선감가"/>
      <sheetName val="단위당감가상각비"/>
      <sheetName val="현체제세금과공과"/>
      <sheetName val="기타경비율"/>
      <sheetName val="기타경비(완성공사)"/>
      <sheetName val="기타경비명세(완성공사)"/>
      <sheetName val="기타경비(기업경영)"/>
      <sheetName val="제조원가명세"/>
      <sheetName val="간지(적정규모)"/>
      <sheetName val="적정현체제원가"/>
      <sheetName val="적정동별원가(덕진구)"/>
      <sheetName val="적정동별원가(완산구)"/>
      <sheetName val="적정동별원가(덕진구)세대수"/>
      <sheetName val="적정동별원가(완산구)세대수"/>
      <sheetName val="적정직접노무비"/>
      <sheetName val="적정간접노무비율 (2)"/>
      <sheetName val="적정복리후생비집계표"/>
      <sheetName val="현행단위당노임(1)"/>
      <sheetName val="적정단위당복리후생비"/>
      <sheetName val="적정차량경비집"/>
      <sheetName val="적정유류비"/>
      <sheetName val="적정차량규격별산출"/>
      <sheetName val="적정수리수선비"/>
      <sheetName val="적정감가상각비"/>
      <sheetName val="적정세금과공과"/>
      <sheetName val="차량경비(실적)"/>
      <sheetName val="적정적정노임원가"/>
      <sheetName val="적정적정노임직접노무비"/>
      <sheetName val="적정적정노임간접노무비율"/>
      <sheetName val="적정적정노임복리후생비집계표"/>
      <sheetName val="적정시중노임원가"/>
      <sheetName val="적정노임직접노무비"/>
      <sheetName val="적정노임간접노무비율"/>
      <sheetName val="적정노임복리후생비집계표"/>
      <sheetName val="간지(가로청소)"/>
      <sheetName val="가로원가"/>
      <sheetName val="재료비"/>
      <sheetName val="가로단위재료비"/>
      <sheetName val="가로단위재료수량"/>
      <sheetName val="노무비(가로청소)"/>
      <sheetName val="복리후생비(가로청소)"/>
      <sheetName val="가로인원"/>
      <sheetName val="가로인원(타시군)"/>
      <sheetName val="간지(노면청소)"/>
      <sheetName val="노면청소원가"/>
      <sheetName val="노면청소현황"/>
      <sheetName val="노무비(노면) (2)"/>
      <sheetName val="복리후생비(노면)"/>
      <sheetName val="유류비(노면)"/>
      <sheetName val="단위당유류비(노면)"/>
      <sheetName val="수리수선비(노면)"/>
      <sheetName val="단위당수리수선비(노면)"/>
      <sheetName val="감가상각비(노면)"/>
      <sheetName val="세금과공과(노면)"/>
      <sheetName val="단위당세금과공과 (3)"/>
      <sheetName val="단위당세금과공과"/>
      <sheetName val="소모품비(노면)"/>
      <sheetName val="간지(종량제봉투)"/>
      <sheetName val="봉투단가"/>
      <sheetName val="매립장반입료"/>
      <sheetName val="대행업체봉투단가"/>
      <sheetName val="매립장반입료 (2)"/>
      <sheetName val="종량제봉투판매현황"/>
      <sheetName val="종량제봉투대행업체수입"/>
      <sheetName val="간지(대형폐기물수수료)"/>
      <sheetName val="대형폐기물원가"/>
      <sheetName val="민간수수료(대형)"/>
      <sheetName val="직영수수료(대형)"/>
      <sheetName val="03년수거량"/>
      <sheetName val="재활용품매각현황"/>
      <sheetName val="대형폐기물수거현황"/>
      <sheetName val="전주시인구"/>
      <sheetName val="상가수"/>
      <sheetName val="차량현황"/>
      <sheetName val="혼합폐기물집계표(03~04)"/>
      <sheetName val="동별배분"/>
      <sheetName val="혼합폐기물동별거래처별집계표"/>
      <sheetName val="음식물류폐기물집계표(03~04)"/>
      <sheetName val="음식물동별거래처별집계표"/>
      <sheetName val="차량별작업현황"/>
      <sheetName val="폐기물배분(전체)"/>
      <sheetName val="총공사비 (2)"/>
      <sheetName val="5-8CELL 사진"/>
      <sheetName val="5-8CELL 사진 (2)"/>
      <sheetName val="자재검수(스페이스)"/>
      <sheetName val="자재검수(문주리)"/>
      <sheetName val="PE내관"/>
      <sheetName val="내관공정"/>
      <sheetName val="기별명세서"/>
      <sheetName val="피스표"/>
      <sheetName val="피스총괄"/>
      <sheetName val="피스표2"/>
      <sheetName val="메인화면"/>
      <sheetName val="지장보고"/>
      <sheetName val="이설계획"/>
      <sheetName val="설계기별"/>
      <sheetName val="준공기별"/>
      <sheetName val="공사내역서"/>
      <sheetName val="인력지원내역"/>
      <sheetName val="인력지원지시"/>
      <sheetName val="품셈기준"/>
      <sheetName val="품셈표"/>
      <sheetName val="분기기"/>
      <sheetName val="최종시험"/>
      <sheetName val="ISX"/>
      <sheetName val="지입검수"/>
      <sheetName val="지입사진"/>
      <sheetName val="준공사진"/>
      <sheetName val="광접속"/>
      <sheetName val="접속후손실"/>
      <sheetName val="시험성적서"/>
      <sheetName val="전력공급기"/>
      <sheetName val="단독접지"/>
      <sheetName val="분기증폭기"/>
      <sheetName val="연장증폭기"/>
      <sheetName val="지입목록대장"/>
      <sheetName val="Module1"/>
      <sheetName val="Module2"/>
      <sheetName val="laroux"/>
      <sheetName val="SKT감만중계기 (2)"/>
      <sheetName val="노무비"/>
      <sheetName val="자재산출내역"/>
      <sheetName val="노무산출내역서"/>
      <sheetName val="광케이블 피스표"/>
      <sheetName val="광케이블접속물량"/>
      <sheetName val="케이블바인딩"/>
      <sheetName val="OFD,접속함체선번장"/>
      <sheetName val="기지국인입(양정)"/>
      <sheetName val="기지국인입(정자)"/>
      <sheetName val="기지국평면도"/>
      <sheetName val="데이타양식"/>
      <sheetName val="광계통도"/>
      <sheetName val="루트도"/>
      <sheetName val="현장사진첩"/>
      <sheetName val="준공"/>
      <sheetName val="착공계"/>
      <sheetName val="대리인계"/>
      <sheetName val="이력서"/>
      <sheetName val="재방선임"/>
      <sheetName val="안전각서"/>
      <sheetName val="보증금"/>
      <sheetName val="보증금 (2)"/>
      <sheetName val="요청서"/>
      <sheetName val="견적서"/>
      <sheetName val="타견적서"/>
      <sheetName val="계통도"/>
      <sheetName val="산출명세"/>
      <sheetName val="기별"/>
      <sheetName val="예산서"/>
      <sheetName val="도급정산"/>
      <sheetName val="VXXX"/>
      <sheetName val="총계"/>
      <sheetName val="소요자재명세서"/>
      <sheetName val="법수"/>
      <sheetName val="원외리"/>
      <sheetName val="흑룡리"/>
      <sheetName val="화정리"/>
      <sheetName val="웅양"/>
      <sheetName val="남부면"/>
      <sheetName val="연초2"/>
      <sheetName val="덕신리"/>
      <sheetName val="하고리"/>
      <sheetName val="처용"/>
      <sheetName val="노무비명세서"/>
      <sheetName val="케이블피스표"/>
      <sheetName val="물량산출내역서"/>
      <sheetName val="성단접속물량(A)"/>
      <sheetName val="OFD선번장(0)"/>
      <sheetName val="접속함체선번장(A)"/>
      <sheetName val="광계통(0)"/>
      <sheetName val="광계통도(2)(A)"/>
      <sheetName val="도면표지"/>
      <sheetName val="SKT5-1차 종합기별"/>
      <sheetName val="찬재♥정희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찬재♥정희1"/>
      <sheetName val="일위대가_양식"/>
      <sheetName val="공사설명서"/>
      <sheetName val="예정공정표"/>
      <sheetName val="동원인원"/>
      <sheetName val="총공사비"/>
      <sheetName val="내역서총괄"/>
      <sheetName val="폐기물"/>
      <sheetName val="공제대산출"/>
      <sheetName val="공구손료_금액"/>
      <sheetName val="공구손료_산출"/>
      <sheetName val="사급자재"/>
      <sheetName val="지입자재"/>
      <sheetName val="소요노력"/>
      <sheetName val="FTTC구축현황"/>
      <sheetName val="FTTO진행현황"/>
      <sheetName val="추적성품목"/>
      <sheetName val="지입자재소요내역"/>
      <sheetName val="중복실사"/>
      <sheetName val="진도계획"/>
      <sheetName val="연락처"/>
      <sheetName val="지역별분류"/>
      <sheetName val="목차 (3)"/>
      <sheetName val="목차 (2)"/>
      <sheetName val="목차"/>
      <sheetName val="내역총괄1차"/>
      <sheetName val="원가(총괄)"/>
      <sheetName val="LIST"/>
      <sheetName val="UPRC"/>
      <sheetName val="PU1"/>
      <sheetName val="PU2"/>
      <sheetName val="PU4"/>
      <sheetName val="PU41"/>
      <sheetName val="PU5"/>
      <sheetName val="PU51"/>
      <sheetName val="SUBPU"/>
      <sheetName val="cable"/>
      <sheetName val="보수공사"/>
      <sheetName val="단가산출서"/>
      <sheetName val="시정사진"/>
      <sheetName val="시정사진 (2)"/>
      <sheetName val="도면 (2)"/>
      <sheetName val="Sheet4 (2)"/>
      <sheetName val="성남기지국"/>
      <sheetName val="준공사진1"/>
      <sheetName val="표지1"/>
      <sheetName val="표지1 (2)"/>
      <sheetName val="표지1 (3)"/>
      <sheetName val="표지1 (4)"/>
      <sheetName val="준공사진2"/>
      <sheetName val="내관총량"/>
      <sheetName val="울산"/>
      <sheetName val="양정"/>
      <sheetName val="북울산"/>
      <sheetName val="원가계산"/>
      <sheetName val="국별사급"/>
      <sheetName val="원가계산(국별)"/>
      <sheetName val="내역서(국별)"/>
      <sheetName val="증감조서"/>
      <sheetName val="증감조서 (2)"/>
      <sheetName val="사유조서"/>
      <sheetName val="물량추가"/>
      <sheetName val="전주건식"/>
      <sheetName val="광공정집계"/>
      <sheetName val="광피스(총괄)"/>
      <sheetName val="광피스"/>
      <sheetName val="PE공정집계"/>
      <sheetName val="PE피스"/>
      <sheetName val="스파이랄"/>
      <sheetName val="위험표시판"/>
      <sheetName val="운반비"/>
      <sheetName val="중량산출"/>
      <sheetName val="중기운반"/>
      <sheetName val="기계경비"/>
      <sheetName val="측정기손료"/>
      <sheetName val="물자산출서 (2)"/>
      <sheetName val="물자산출서"/>
      <sheetName val="물품수불"/>
      <sheetName val="사급조서"/>
      <sheetName val="지입조서"/>
      <sheetName val="지급임차료"/>
      <sheetName val="사급"/>
      <sheetName val="간이공사"/>
      <sheetName val="설계1"/>
      <sheetName val="자재산출"/>
      <sheetName val="지입단가(00년)"/>
      <sheetName val="노무내역"/>
      <sheetName val="기별(철거1)"/>
      <sheetName val="기별(신설1)"/>
      <sheetName val="코어접속"/>
      <sheetName val="부표"/>
      <sheetName val="노임단가표"/>
      <sheetName val="작업지시서"/>
      <sheetName val="기별(철거)"/>
      <sheetName val="기별(신설)"/>
      <sheetName val="기별(이설)"/>
      <sheetName val="바인드,PE"/>
      <sheetName val="기별(구포)"/>
      <sheetName val="기별(김해)"/>
      <sheetName val="기별(남울산)"/>
      <sheetName val="기별(동래)"/>
      <sheetName val="기별(동울산)"/>
      <sheetName val="기별(전하)"/>
      <sheetName val="기별(좌동)"/>
      <sheetName val="기별(부산노드)"/>
      <sheetName val="기별(범일)"/>
      <sheetName val="기별(울산노드)"/>
      <sheetName val="기별(옥교)"/>
      <sheetName val="자재산출내역서"/>
      <sheetName val="광접속물량"/>
      <sheetName val="설계명세서(선로)"/>
      <sheetName val="c-1"/>
      <sheetName val="c-7"/>
      <sheetName val="c-8"/>
      <sheetName val="c-7 "/>
      <sheetName val="기별(가천)"/>
      <sheetName val="기별(삼랑진)"/>
      <sheetName val="기별(척과리)"/>
      <sheetName val="자재산출내역부산"/>
      <sheetName val="노무산출내역"/>
      <sheetName val="광케이블 피스표부산"/>
      <sheetName val="케이블바인딩부산"/>
      <sheetName val="BD원가계산서(증설1)"/>
      <sheetName val="BD직재(2)"/>
      <sheetName val="BD직노(2)"/>
      <sheetName val="사인(아트비젼)"/>
      <sheetName val="Ⅲ공정표"/>
      <sheetName val="INDEX"/>
      <sheetName val="Ⅰ현장배치도"/>
      <sheetName val="개요"/>
      <sheetName val="Ⅱ사업계획"/>
      <sheetName val="1차공정분"/>
      <sheetName val="하도급현황"/>
      <sheetName val="Ⅳ발주처.감리"/>
      <sheetName val="현장조직표"/>
      <sheetName val="Ⅴ문제점 및 대책"/>
      <sheetName val="부자재정산보고"/>
      <sheetName val="안전관리비사용"/>
      <sheetName val="재해발생현황"/>
      <sheetName val="중기가동내역서"/>
      <sheetName val="외주품떼기계약의뢰서"/>
      <sheetName val="외주기성내역서"/>
      <sheetName val="외주산출내역서"/>
      <sheetName val="작업일보"/>
      <sheetName val="주간공정보고"/>
      <sheetName val="WEEKLY SCHEDULE"/>
      <sheetName val="기성"/>
      <sheetName val="외주비총괄표"/>
      <sheetName val="기성대외주기성"/>
      <sheetName val="일일투입관리"/>
      <sheetName val="미지급관리대장"/>
      <sheetName val="Sheet8"/>
      <sheetName val="Sheet9"/>
      <sheetName val="Sheet10"/>
      <sheetName val="Sheet11"/>
      <sheetName val="Sheet12"/>
      <sheetName val="VXXXXXXXXXXXXXXXXXXXXXXXX"/>
      <sheetName val="찬재♥정희2"/>
      <sheetName val="실세 및 우대금리"/>
      <sheetName val="산출"/>
      <sheetName val="타행실세"/>
      <sheetName val="타행MM"/>
      <sheetName val="전화"/>
      <sheetName val="Sheet13"/>
      <sheetName val="Sheet14"/>
      <sheetName val="Sheet15"/>
      <sheetName val="-------"/>
      <sheetName val="품의"/>
      <sheetName val="공문"/>
      <sheetName val="공문2"/>
      <sheetName val="게시안내문"/>
      <sheetName val="Sheet16"/>
      <sheetName val="0000000"/>
      <sheetName val="1년제비교"/>
      <sheetName val="우대금리"/>
      <sheetName val="여수신금리체계"/>
      <sheetName val="Sheet1 (2)"/>
      <sheetName val="Sheet7 (2)"/>
      <sheetName val="전기공사원가"/>
      <sheetName val="원가계산서(금구)"/>
      <sheetName val="도급총공사비"/>
      <sheetName val="공사비총괄표"/>
      <sheetName val="공사비집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일위집계"/>
      <sheetName val="자재"/>
      <sheetName val="자재(일위대가)"/>
      <sheetName val="등주설치(5~7M)"/>
      <sheetName val="기본일위"/>
      <sheetName val="등주설치(8M)"/>
      <sheetName val="견적"/>
      <sheetName val="산출서 "/>
      <sheetName val="예비품 "/>
      <sheetName val="특수공구"/>
      <sheetName val="중계펌프장"/>
      <sheetName val="설계예산내역서"/>
      <sheetName val="공사원가"/>
      <sheetName val="총괄표"/>
      <sheetName val="가설공사비"/>
      <sheetName val="한전인입"/>
      <sheetName val="일위대가(옥외전력인입공사)"/>
      <sheetName val="일위대가(옥내전력간선공사)"/>
      <sheetName val="일위대가(옥외보안등)"/>
      <sheetName val="일위대가(약전설비)"/>
      <sheetName val="기초일위대가집계"/>
      <sheetName val="일위대가(통신설비)"/>
      <sheetName val="간지"/>
      <sheetName val="옥외전력인입공사"/>
      <sheetName val="옥내전력간선공사(갑)"/>
      <sheetName val="1.옥외전기설비"/>
      <sheetName val="옥외전시설비(갑)"/>
      <sheetName val="2.전등설비"/>
      <sheetName val="3.전열설비"/>
      <sheetName val="4.배수지동력설비"/>
      <sheetName val="기계경비산출"/>
      <sheetName val="단가비교표"/>
      <sheetName val="견적비교표"/>
      <sheetName val="노임단가"/>
      <sheetName val="기초일위대가"/>
      <sheetName val="각종기초산출"/>
      <sheetName val="일위대가산출근거-1"/>
      <sheetName val="부록단가"/>
      <sheetName val="자재단가비교표"/>
      <sheetName val="목차,표지"/>
      <sheetName val="신설토사"/>
      <sheetName val="토사다짐물량"/>
      <sheetName val="자갈신설물량"/>
      <sheetName val="수량집계"/>
      <sheetName val="수량총집계"/>
      <sheetName val="일위산출"/>
      <sheetName val="기초일위"/>
      <sheetName val="기초총괄"/>
      <sheetName val="전기공사(팔)"/>
      <sheetName val="토목공사내역서"/>
      <sheetName val="중량산출표"/>
      <sheetName val="신설노무총괄"/>
      <sheetName val="신설경총괄"/>
      <sheetName val="일반관리비"/>
      <sheetName val="이윤명세서"/>
      <sheetName val="도급분내역서"/>
      <sheetName val="工총괄"/>
      <sheetName val="설치부문"/>
      <sheetName val="工총괄-신설만"/>
      <sheetName val="工총괄-북상주"/>
      <sheetName val="집계표"/>
      <sheetName val="신설만"/>
      <sheetName val="중부"/>
      <sheetName val="강원"/>
      <sheetName val="충청"/>
      <sheetName val="경북"/>
      <sheetName val="경남"/>
      <sheetName val="노후설비교체"/>
      <sheetName val="유형합계"/>
      <sheetName val="차선유형"/>
      <sheetName val="설치단가data"/>
      <sheetName val="설노임단가"/>
      <sheetName val="설간노-북상주"/>
      <sheetName val="설간노-신설만"/>
      <sheetName val="설간노"/>
      <sheetName val="03간노율 (2)"/>
      <sheetName val="경비-북상주"/>
      <sheetName val="경비-신설만"/>
      <sheetName val="03경비율 (2)"/>
      <sheetName val="03완성공사율 (2)"/>
      <sheetName val="03완성공사율(3)"/>
      <sheetName val="차량운영비"/>
      <sheetName val="자동차보험료data"/>
      <sheetName val="03산재율 (2)"/>
      <sheetName val="03안전관리율 (2)"/>
      <sheetName val="03관리비율 (2)"/>
      <sheetName val="단가대비표"/>
      <sheetName val="Chart1"/>
      <sheetName val="내역서(총괄)"/>
      <sheetName val="내역서(통신)"/>
      <sheetName val="최종비교표"/>
      <sheetName val="산출근거"/>
      <sheetName val="수량및단가(1,2안)"/>
      <sheetName val="수량및단가(3안)"/>
      <sheetName val="수량(통신)"/>
      <sheetName val="일위대가(통신)"/>
      <sheetName val="총괄내역"/>
      <sheetName val="CCTV 세부내역"/>
      <sheetName val="VMS 세부내역"/>
      <sheetName val="루프검지기"/>
      <sheetName val="영상검지기 세부내역"/>
      <sheetName val="광통신 세부내역"/>
      <sheetName val="센터설비"/>
      <sheetName val="비상전화기"/>
      <sheetName val="산정기준"/>
      <sheetName val="단가산출"/>
      <sheetName val="CCTV일위대가"/>
      <sheetName val="CCTV 철주 설치 일위대가"/>
      <sheetName val="영상검지일위대가"/>
      <sheetName val="광케이블 및 부대설비 일위대가"/>
      <sheetName val="센터 설비 일위대가"/>
      <sheetName val="비상전화 일위대가"/>
      <sheetName val="사업예산 검토 보고서"/>
      <sheetName val="B. 재료비"/>
      <sheetName val="C. 인건비"/>
      <sheetName val="D. 외주비"/>
      <sheetName val="Chart2"/>
      <sheetName val="총괄공정표(정부청사관리소)"/>
      <sheetName val="meeting일정"/>
      <sheetName val="계약방식"/>
      <sheetName val="계약시용역요원자격및인원산출"/>
      <sheetName val="8월25일_회의내용"/>
      <sheetName val="통신시설장비현황"/>
      <sheetName val="통신시설인력현황"/>
      <sheetName val="기술자의 자격기준"/>
      <sheetName val="통신시설_소모품"/>
      <sheetName val="영상회의시스템_경비"/>
      <sheetName val="통신-중앙-공무원"/>
      <sheetName val="통신-과천-공무원"/>
      <sheetName val="통신-대전-공무원"/>
      <sheetName val="통신-중앙-용역"/>
      <sheetName val="통신-과천-용역"/>
      <sheetName val="통신-대전-용역"/>
      <sheetName val="영상회의시스템-위탁업체 (2)"/>
      <sheetName val="영상회의시스템-위탁업체-중앙"/>
      <sheetName val="영상회의시스템-위탁업체-중앙 (2)"/>
      <sheetName val="월인력현황(정기및수시점검)_인원"/>
      <sheetName val="월인력현황(정기및수시점검)_월평균"/>
      <sheetName val="월인력현황(정기및수시점검)_건수"/>
      <sheetName val="월인력현황(장애점검)_월평균"/>
      <sheetName val="월인력현황(정기및수시점검)"/>
      <sheetName val="월인력현황(장애점검)"/>
      <sheetName val="용역실적(정보통신)"/>
      <sheetName val="용역실적(전화교환)"/>
      <sheetName val="용역실적(음향영상운용)"/>
      <sheetName val="용역실적(방송설비)"/>
      <sheetName val="작업내역(정부)"/>
      <sheetName val="작업내역(과천)"/>
      <sheetName val="주요작업내역(대전)"/>
      <sheetName val="기타작업내역(대전)"/>
      <sheetName val="통신-위탁업체"/>
      <sheetName val="영상회의시스템-위탁업체"/>
      <sheetName val="산출서집계"/>
      <sheetName val="수량산출서"/>
      <sheetName val="금속담체이용시"/>
      <sheetName val="N賃率-職"/>
      <sheetName val="제직재"/>
      <sheetName val="설직재-1"/>
      <sheetName val="제-노임"/>
      <sheetName val="약품공급2"/>
      <sheetName val="1-1 "/>
      <sheetName val="증감요약"/>
      <sheetName val="품적용률"/>
      <sheetName val="원가(전)"/>
      <sheetName val="내역(전)1안"/>
      <sheetName val="내역(전)2안"/>
      <sheetName val="신규품목(전)"/>
      <sheetName val="인입-변경1안"/>
      <sheetName val="인입-변경2안"/>
      <sheetName val="전등-변경"/>
      <sheetName val="전열-변경"/>
      <sheetName val="간선-변경"/>
      <sheetName val="동력-변경"/>
      <sheetName val="자탐-변경"/>
      <sheetName val="원가(통)"/>
      <sheetName val="내역(통)"/>
      <sheetName val="전화-변경"/>
      <sheetName val="신규품목(통)"/>
      <sheetName val="간선굵기"/>
      <sheetName val="내역(전)"/>
      <sheetName val="인입-변경1"/>
      <sheetName val="TRAY-변경"/>
      <sheetName val="공수적용"/>
      <sheetName val="공수적용(전체)"/>
      <sheetName val="전등-당초"/>
      <sheetName val="간선-당초"/>
      <sheetName val="TRAY-당초"/>
      <sheetName val="FCR"/>
      <sheetName val="변경사유"/>
      <sheetName val="원가"/>
      <sheetName val="물량비교"/>
      <sheetName val="산출서"/>
      <sheetName val="신규단가비교표"/>
      <sheetName val="일위목록"/>
      <sheetName val="산출서표지"/>
      <sheetName val="증감내역"/>
      <sheetName val="산출근거(당초)전등"/>
      <sheetName val="산출근거(당초)방송"/>
      <sheetName val="산출근거(당초)화재경보"/>
      <sheetName val="산출근거(변경)전등"/>
      <sheetName val="산출근거(변경)방송"/>
      <sheetName val="산출근거(변경)화재경보"/>
      <sheetName val="인공산출"/>
      <sheetName val="산출근거(변경전)"/>
      <sheetName val="산출근거(변경)"/>
      <sheetName val="단가조사"/>
      <sheetName val="견적단가"/>
      <sheetName val="노임공량"/>
      <sheetName val="공정보고서"/>
      <sheetName val="공사진행현황"/>
      <sheetName val="신규비목발생사유서"/>
      <sheetName val="신규비목검토"/>
      <sheetName val="신규비목"/>
      <sheetName val="공정표"/>
      <sheetName val="내역서-1"/>
      <sheetName val="내역서-2"/>
      <sheetName val="물량증감비교"/>
      <sheetName val="가로등,맨홀,핸드홀 터파기물량"/>
      <sheetName val="단가(자료지)"/>
      <sheetName val="단가비교(견적)"/>
      <sheetName val="간선계산서"/>
      <sheetName val="허용전류"/>
      <sheetName val="부하계산서"/>
      <sheetName val="요약집계"/>
      <sheetName val="요약대비표"/>
      <sheetName val="산출서집계(배관배선)"/>
      <sheetName val="산출서(배관배선 전)"/>
      <sheetName val="산출서(배관배선 후)"/>
      <sheetName val="분전반,조명기구집계"/>
      <sheetName val="분전반,조명기구(전)"/>
      <sheetName val="분전반,조명기구(후)"/>
      <sheetName val="보안등터파기물량(당초)"/>
      <sheetName val="보안등터파기물량(변경)"/>
      <sheetName val="부하계산서(당초)"/>
      <sheetName val="부하계산서(변경)"/>
      <sheetName val="산출근거(전)"/>
      <sheetName val="산출근거(후)"/>
      <sheetName val="신규비목list"/>
      <sheetName val="내역서(↕)-안맞음"/>
      <sheetName val="집계내역"/>
      <sheetName val="집계내역-내역반영용"/>
      <sheetName val="제어기비교표"/>
      <sheetName val="연동화작업"/>
      <sheetName val="수량산출"/>
      <sheetName val="연동수량"/>
      <sheetName val="케이블"/>
      <sheetName val="간선"/>
      <sheetName val="연동"/>
      <sheetName val="수량산출(변경)"/>
      <sheetName val="연동수량(변경)"/>
      <sheetName val="케이블(변경)"/>
      <sheetName val="간선(변경)"/>
      <sheetName val="연동(변경)"/>
      <sheetName val="문형산출(A,B)"/>
      <sheetName val="좌대기초(공통)"/>
      <sheetName val="차량기초(공통)"/>
      <sheetName val="보행기초(공통)"/>
      <sheetName val="신호맨홀(공통)"/>
      <sheetName val="굴착(공통)"/>
      <sheetName val="문형기초(공통)"/>
      <sheetName val="설계변경사유"/>
      <sheetName val="신규비목발생사유"/>
      <sheetName val="내역↔"/>
      <sheetName val="내역↓"/>
      <sheetName val="신규비목검토서"/>
      <sheetName val="단가(견적자료)"/>
      <sheetName val="부대입찰의뢰(토공1및철콘)"/>
      <sheetName val="부대입찰의뢰(토공1및철콘) (2)"/>
      <sheetName val="토-(작업지시서-공사협조요청서)"/>
      <sheetName val="1.공사금액비교표"/>
      <sheetName val="2.갑지"/>
      <sheetName val="3.을지(과세)"/>
      <sheetName val="변경내역서"/>
      <sheetName val="4.현장설명서"/>
      <sheetName val="첨부1.일반조건"/>
      <sheetName val="첨부2.특수조건"/>
      <sheetName val="예산내역"/>
      <sheetName val="이설비내역서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iV,ih"/>
      <sheetName val="참고"/>
      <sheetName val="분야별환경분석(INV)"/>
      <sheetName val="별첨.분야별환경분석CHART"/>
      <sheetName val="별첨.전체시장규모(INV)"/>
      <sheetName val="1.SPEC별환경분석"/>
      <sheetName val="마케팅전략(INV)"/>
      <sheetName val="활동실적"/>
      <sheetName val="분야별"/>
      <sheetName val="박용필"/>
      <sheetName val="윤형식"/>
      <sheetName val="김현"/>
      <sheetName val="조현환"/>
      <sheetName val="허명"/>
      <sheetName val="이진규"/>
      <sheetName val="이춘복"/>
      <sheetName val="백현진"/>
      <sheetName val="전체(특약점별4월누계)"/>
      <sheetName val="전체(분야별4월누계)"/>
      <sheetName val="전체(등급별4월누계) (2)"/>
      <sheetName val="영업활동계획"/>
      <sheetName val="고정거래처"/>
      <sheetName val="6월상담"/>
      <sheetName val="7월상담"/>
      <sheetName val="구매정보(5월)"/>
      <sheetName val="구매정보(6,7월)"/>
      <sheetName val="구매정보 전체"/>
      <sheetName val="실행계획"/>
      <sheetName val="6월 중점추진계획"/>
      <sheetName val="promotion"/>
      <sheetName val="5월 실적"/>
      <sheetName val="3-1영업활동"/>
      <sheetName val="3-2영업활동"/>
      <sheetName val="물량산출서(고재처리)"/>
      <sheetName val="순공사비산출서"/>
      <sheetName val="일위대가(가설)"/>
      <sheetName val="유도등설비(집계표)"/>
      <sheetName val="유도등설비"/>
      <sheetName val=" 갑지"/>
      <sheetName val="1.공사개요"/>
      <sheetName val="2.실행변경(안) 집계표"/>
      <sheetName val="2-1.공종별 변경내역 대비표"/>
      <sheetName val="3. 항목별 변경내역 대비표"/>
      <sheetName val="4-1시공사업단 간접비변경요지"/>
      <sheetName val="4-2건설사업소 간접비변경요지"/>
      <sheetName val="4-3공통"/>
      <sheetName val="별첨-1MOB투입안"/>
      <sheetName val="가.가설사무실공사비 배분표"/>
      <sheetName val="다.가설사무실 소요면적 수량산출"/>
      <sheetName val="라. 타사업소 설치면적 비교표"/>
      <sheetName val="가설사무실부지임대현황"/>
      <sheetName val="4.시공사업단 실행변경안"/>
      <sheetName val="5.건설사업소 실행변경안"/>
      <sheetName val="2.실행예산 대비표"/>
      <sheetName val="3-1각사기준"/>
      <sheetName val="3-2가설사무실 축조공사비 대비표"/>
      <sheetName val="3-3건설사업소 간접비 수량 대비표"/>
      <sheetName val="사업소"/>
      <sheetName val="Probe&amp;PKG"/>
      <sheetName val="CUM"/>
      <sheetName val="T3C"/>
      <sheetName val="T3H"/>
      <sheetName val="T4H"/>
      <sheetName val="기존"/>
      <sheetName val="수정안"/>
      <sheetName val="결재판"/>
      <sheetName val="목표"/>
      <sheetName val="1-1"/>
      <sheetName val="1-2"/>
      <sheetName val="1-3"/>
      <sheetName val="2-1"/>
      <sheetName val="2-2"/>
      <sheetName val="3-1"/>
      <sheetName val="3-2"/>
      <sheetName val="4-1"/>
      <sheetName val="5-1"/>
      <sheetName val="6-1"/>
      <sheetName val="가동율_성능1"/>
      <sheetName val="성능2"/>
      <sheetName val="성능3"/>
      <sheetName val="성능4"/>
      <sheetName val="성능5"/>
      <sheetName val="TOTAL"/>
      <sheetName val="5300(8월) 현황"/>
      <sheetName val="5500(8월) 현황 "/>
      <sheetName val="6842(8월) 현황  "/>
      <sheetName val="5300(추진)"/>
      <sheetName val="5500(추진)"/>
      <sheetName val="6842(추진)"/>
      <sheetName val="model별 item"/>
      <sheetName val="model별 item (2)"/>
      <sheetName val="현황 (2)"/>
      <sheetName val="휴무조"/>
      <sheetName val="유니폼"/>
      <sheetName val="조직도"/>
      <sheetName val="현장사원급료 (2)"/>
      <sheetName val="현장사원급료"/>
      <sheetName val="조직도 (2)"/>
      <sheetName val="품셈TABLE"/>
      <sheetName val="내역 (명)"/>
      <sheetName val="내역 (대)"/>
      <sheetName val="내역 (경)"/>
      <sheetName val="갑지"/>
      <sheetName val="대직접"/>
      <sheetName val="기계산출"/>
      <sheetName val="전기산출"/>
      <sheetName val="임률기준"/>
      <sheetName val="CCMS"/>
      <sheetName val="DDC"/>
      <sheetName val="전자배전반"/>
      <sheetName val="견적대비"/>
      <sheetName val="품의서"/>
      <sheetName val="공사개요(REV)"/>
      <sheetName val="품의서 (2)"/>
      <sheetName val="기안"/>
      <sheetName val="준공검사보고서"/>
      <sheetName val="공사비내역서"/>
      <sheetName val="cost9801"/>
      <sheetName val="원가(케이블)"/>
      <sheetName val="원가(관로)"/>
      <sheetName val="예산총괄(케이블)"/>
      <sheetName val="예산총괄(관로)"/>
      <sheetName val="공구손료"/>
      <sheetName val="사급자재사용내역서"/>
      <sheetName val="코드"/>
      <sheetName val="첨부1"/>
      <sheetName val="첨부2 "/>
      <sheetName val="평면도"/>
      <sheetName val="이설요청서"/>
      <sheetName val="첨부3"/>
      <sheetName val="수입원가"/>
      <sheetName val="호표"/>
      <sheetName val="망도"/>
      <sheetName val="관로 CA망도"/>
      <sheetName val="견적의뢰"/>
      <sheetName val="집계표(총괄)"/>
      <sheetName val="집계표(기자재)"/>
      <sheetName val="2.1.집계표(기자재비)"/>
      <sheetName val="2.1. 1)금액내역서_기자재비"/>
      <sheetName val="2.2.집계표(기자재설치)"/>
      <sheetName val="2.2. 1)내역서_기자재설치"/>
      <sheetName val="2.3. 집계표(기자재보온)"/>
      <sheetName val="2.3. 1)내역서_기자재보온"/>
      <sheetName val="2.4. 기자재 설치 장비비"/>
      <sheetName val="일위대가목차"/>
      <sheetName val="일위대가표"/>
      <sheetName val="탱크류일위대가표"/>
      <sheetName val="제작단가조사서"/>
      <sheetName val="단가조사표"/>
      <sheetName val="평균터파기"/>
      <sheetName val="20관리비율"/>
      <sheetName val="5.3상부구조물설치"/>
      <sheetName val="VXXXXX"/>
      <sheetName val="하기지계"/>
      <sheetName val="하대지계"/>
      <sheetName val="하대지실"/>
      <sheetName val="일양하기"/>
      <sheetName val="성보하기"/>
      <sheetName val="기검원(정식) "/>
      <sheetName val="기검원(약식)"/>
      <sheetName val="내집(원)"/>
      <sheetName val="관기내서(원)"/>
      <sheetName val="관기내서(대+현)집계(원)"/>
      <sheetName val="기성요약(원)"/>
      <sheetName val="도급표지"/>
      <sheetName val="안전집"/>
      <sheetName val="기성검사원 (현대)"/>
      <sheetName val="차막이곡주"/>
      <sheetName val="xxxxxx"/>
      <sheetName val="공사비증감내역"/>
      <sheetName val="수량증감"/>
      <sheetName val="산출근거(당초)"/>
      <sheetName val="산출근거(당초) (2)"/>
      <sheetName val="원석유용량"/>
      <sheetName val="골재집계표"/>
      <sheetName val="세골재집계표"/>
      <sheetName val="포장공골재집계표 "/>
      <sheetName val="재료분리표(선택,보조)"/>
      <sheetName val="집계표(선택,보조-전체)"/>
      <sheetName val="집계표(선택,보조-포장공)"/>
      <sheetName val="콘크리트 재료분리표"/>
      <sheetName val="포장용 콘크리트 집계표"/>
      <sheetName val="타공종이기(1)"/>
      <sheetName val="뒷채움 (1)"/>
      <sheetName val="배수관공(표지)"/>
      <sheetName val="배수관296"/>
      <sheetName val="배수관297"/>
      <sheetName val="횡배수관(표지)"/>
      <sheetName val="횡배수관관종별현황"/>
      <sheetName val="횡배수관총괄수량집계"/>
      <sheetName val="횡배수관수량집계표(보강흄관)"/>
      <sheetName val="횡배수관수량집계표(흄관)"/>
      <sheetName val="횡배수관설치현황표(보강)"/>
      <sheetName val="횡배수관설치현황표(흄관)"/>
      <sheetName val="PIPE수량집계표-1"/>
      <sheetName val="PIPE수량집계표-2"/>
      <sheetName val="구체단위수량"/>
      <sheetName val="PIPE표준DATA-46+464(부5)"/>
      <sheetName val="PIPE표준DATA-46+540(부5)"/>
      <sheetName val="PIPE표준DATA-48+630"/>
      <sheetName val="토공계산48+630"/>
      <sheetName val="표지(종배수관)"/>
      <sheetName val="종배수관415"/>
      <sheetName val="종배수관현황(1)-416"/>
      <sheetName val="종배수관현황(2)-417"/>
      <sheetName val="토공단위수량-418"/>
      <sheetName val="토공단위수량-419"/>
      <sheetName val="표지(2.13)"/>
      <sheetName val="배수관날개+면벽수량집계"/>
      <sheetName val="배수관날개벽수량집계표(1)"/>
      <sheetName val="PIPE표준DATA-1200"/>
      <sheetName val="표지(2.14)"/>
      <sheetName val="2.14집수정수량집계표(1)"/>
      <sheetName val="2.14집수정수량집계표(2)"/>
      <sheetName val="흙쌓기부집수정수량집계표"/>
      <sheetName val="땅깍기부집수정수량집계표(1)"/>
      <sheetName val="땅깍기부집수정수량집계표(2)"/>
      <sheetName val="절토부집수정공제량"/>
      <sheetName val="집수정현황(4)"/>
      <sheetName val="집수정현황(5)"/>
      <sheetName val="집수정현황(6)"/>
      <sheetName val="집수정현황(7)"/>
      <sheetName val="집수정현황(8)"/>
      <sheetName val="집수정현황(9)"/>
      <sheetName val="수량명세서"/>
      <sheetName val="시멘트집계"/>
      <sheetName val="레미콘집계"/>
      <sheetName val="철근집계"/>
      <sheetName val="배수공자재"/>
      <sheetName val="배수공레미콘"/>
      <sheetName val="구조물공"/>
      <sheetName val="포장자재"/>
      <sheetName val="터널자재"/>
      <sheetName val="부자재1"/>
      <sheetName val="부자재2"/>
      <sheetName val="부대골재"/>
      <sheetName val="부대콘크리트"/>
      <sheetName val="부레미콘"/>
      <sheetName val="부대철근"/>
      <sheetName val="부대타공종"/>
      <sheetName val="도로표지판-1"/>
      <sheetName val="문안수정"/>
      <sheetName val="도로표지판-2"/>
      <sheetName val="도로표지판-3"/>
      <sheetName val="도로표지판-4"/>
      <sheetName val="도로표지판-5"/>
      <sheetName val="교통"/>
      <sheetName val="안내"/>
      <sheetName val="도로표지판-10"/>
      <sheetName val="도로표지판-10 (2)"/>
      <sheetName val="도로표지판-12"/>
      <sheetName val="내민식"/>
      <sheetName val="도로표지판-14"/>
      <sheetName val="암거위치표지"/>
      <sheetName val="데리네이타-1"/>
      <sheetName val="데표"/>
      <sheetName val="데충주"/>
      <sheetName val="데구미"/>
      <sheetName val="데여주"/>
      <sheetName val="데이설"/>
      <sheetName val="갈매기"/>
      <sheetName val="차선도색-1"/>
      <sheetName val="차선도색-2"/>
      <sheetName val="차선도색-3"/>
      <sheetName val="차선도색-5."/>
      <sheetName val="차선도색-6"/>
      <sheetName val="차색도선-7"/>
      <sheetName val="차색도선-8"/>
      <sheetName val="차색도선-9"/>
      <sheetName val="4공구도색"/>
      <sheetName val="4본선"/>
      <sheetName val="충주IC"/>
      <sheetName val="ramp-a"/>
      <sheetName val="ramp-a (2)"/>
      <sheetName val="노즈"/>
      <sheetName val="차선제거"/>
      <sheetName val="ramp-a (3)"/>
      <sheetName val="노즈 (2)"/>
      <sheetName val="가드레일-1 (2)"/>
      <sheetName val="가드레일-2 (2)"/>
      <sheetName val="가드레일-3 (2)"/>
      <sheetName val="방호벽수량집계"/>
      <sheetName val="방호벽현황"/>
      <sheetName val="부체방호벽"/>
      <sheetName val="중앙분리대-1"/>
      <sheetName val="중앙분리대-2"/>
      <sheetName val="중앙분리대-31"/>
      <sheetName val="중앙분리대-4"/>
      <sheetName val="PE방호벽"/>
      <sheetName val="방호벽연장"/>
      <sheetName val="중앙분리대-5"/>
      <sheetName val="중앙분리대-6"/>
      <sheetName val="중앙분리대-7"/>
      <sheetName val="중앙분리대-8"/>
      <sheetName val="중앙분리대-9"/>
      <sheetName val="중앙분리대-10"/>
      <sheetName val="1.0"/>
      <sheetName val="1.27"/>
      <sheetName val="중앙분리대-12"/>
      <sheetName val="중앙분리대-13"/>
      <sheetName val="차광망-1"/>
      <sheetName val="차광망-2"/>
      <sheetName val="가드휀스-1"/>
      <sheetName val="가드휀스-2"/>
      <sheetName val="가드휀스-3"/>
      <sheetName val="가드휀스-4"/>
      <sheetName val="낙석방책-1"/>
      <sheetName val="낙석방책-2"/>
      <sheetName val="낙석방지망현황"/>
      <sheetName val="낙석방지망-2"/>
      <sheetName val="수량산출서(형식-2)"/>
      <sheetName val="수량산출서(형식-3)"/>
      <sheetName val="방음벽1"/>
      <sheetName val="방음벽2"/>
      <sheetName val="방음벽출입문"/>
      <sheetName val="가로등점검구"/>
      <sheetName val="도면2M"/>
      <sheetName val="도면3M"/>
      <sheetName val="도면4M"/>
      <sheetName val="도면5M"/>
      <sheetName val="도면6M"/>
      <sheetName val="옹벽2M"/>
      <sheetName val="옹벽공제"/>
      <sheetName val="부체도로성토부2"/>
      <sheetName val="부체도로성토부"/>
      <sheetName val="비탈면보호공-1(1177)"/>
      <sheetName val="비탈면보호공-2"/>
      <sheetName val="매현터널시종점수량집계"/>
      <sheetName val="매현터널시점수량"/>
      <sheetName val="매현터널종점수량"/>
      <sheetName val="매현교P2집계"/>
      <sheetName val="매현교P2"/>
      <sheetName val="비탈면보호공-3"/>
      <sheetName val="비탈면보호공-4"/>
      <sheetName val="설비단가"/>
      <sheetName val="민속촌메뉴"/>
      <sheetName val="공란(구)"/>
      <sheetName val="1.견적대비(구조물)"/>
      <sheetName val="내역서2"/>
      <sheetName val="내역서(공사)"/>
      <sheetName val="단가대비 1"/>
      <sheetName val="단가대비"/>
      <sheetName val="수량산출서(공사)"/>
      <sheetName val="크레인(무한궤도)"/>
      <sheetName val="사내공문"/>
      <sheetName val="견적조건"/>
      <sheetName val="공사비"/>
      <sheetName val="공사비비교표"/>
      <sheetName val="면적표"/>
      <sheetName val="공사개요"/>
      <sheetName val="면적표(2)"/>
      <sheetName val="CORE-복도"/>
      <sheetName val="가구(수내동)"/>
      <sheetName val="가구(삼성동)"/>
      <sheetName val="월곡(주방가구내역)"/>
      <sheetName val="공통가설"/>
      <sheetName val="가설전기"/>
      <sheetName val="현장관리비집계"/>
      <sheetName val="현장관리비"/>
      <sheetName val="사후관리비"/>
      <sheetName val="현장조직도"/>
      <sheetName val="계약보증수수료"/>
      <sheetName val="하자보증수수료"/>
      <sheetName val="현장관리비 (현장)"/>
      <sheetName val="공사비비교"/>
      <sheetName val="산출내역"/>
      <sheetName val="넵스가구적용"/>
      <sheetName val="가구(넵스1)"/>
      <sheetName val="조직"/>
      <sheetName val="관리비"/>
      <sheetName val="사후비"/>
      <sheetName val="검토의견(갑지)"/>
      <sheetName val="대비표"/>
      <sheetName val="사전집행"/>
      <sheetName val="사진대지 (1)"/>
      <sheetName val="사진대지 (2)"/>
      <sheetName val="T.C 발주요청서"/>
      <sheetName val="견적조건및 현설"/>
      <sheetName val="T.C 해체요청"/>
      <sheetName val="건축내역서"/>
      <sheetName val="실행갑지"/>
      <sheetName val="건축집계표"/>
      <sheetName val="인원투입"/>
      <sheetName val="선급금보증수수료"/>
      <sheetName val="적산열량계 설치"/>
      <sheetName val="유로폼(EURO FORM)"/>
      <sheetName val="집계표(3. 배관및철골)"/>
      <sheetName val="3.1 집계표(덕트)"/>
      <sheetName val="3.1.1내역서_덕트"/>
      <sheetName val="3.2 집계표(철골)"/>
      <sheetName val="3.2.1)내역서_철골"/>
      <sheetName val="덕트및철골일위대가목차"/>
      <sheetName val="덕트및철골일위대가표"/>
      <sheetName val="덕트및철골단가표"/>
      <sheetName val="수량산출서_덕트및철골"/>
      <sheetName val="3.3 배관집계표"/>
      <sheetName val="3.3 1) 배관내역서"/>
      <sheetName val="배관일위대가목록"/>
      <sheetName val="배관일위대가"/>
      <sheetName val="배관단가조사서"/>
      <sheetName val="배관수량산출서(집계)"/>
      <sheetName val="배관수량산출서"/>
      <sheetName val="비목코드"/>
      <sheetName val="토적계산"/>
      <sheetName val="아코스틱 텍스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총괄"/>
      <sheetName val="집계"/>
      <sheetName val="기준"/>
      <sheetName val="구성1"/>
      <sheetName val="구성2"/>
      <sheetName val="구성"/>
      <sheetName val="원가"/>
      <sheetName val="재집"/>
      <sheetName val="재-틀"/>
      <sheetName val="재-창"/>
      <sheetName val="원-틀"/>
      <sheetName val="원-창"/>
      <sheetName val="간재-틀"/>
      <sheetName val="간재-창"/>
      <sheetName val="간원-틀"/>
      <sheetName val="간원-창"/>
      <sheetName val="설-틀"/>
      <sheetName val="설-창"/>
      <sheetName val="원-설틀"/>
      <sheetName val="원-설창"/>
      <sheetName val="재료"/>
      <sheetName val="단가"/>
      <sheetName val="노집"/>
      <sheetName val="노산-틀"/>
      <sheetName val="노산-창(백색)"/>
      <sheetName val="노산-창(목무늬)"/>
      <sheetName val="공수"/>
      <sheetName val="공수1"/>
      <sheetName val="계수1"/>
      <sheetName val="계수2"/>
      <sheetName val="계수3"/>
      <sheetName val="생산량"/>
      <sheetName val="임율1"/>
      <sheetName val="임율2"/>
      <sheetName val="임율3"/>
      <sheetName val="간노비"/>
      <sheetName val="시간(직)"/>
      <sheetName val="시간(일)"/>
      <sheetName val="적용작업시간"/>
      <sheetName val="업체1"/>
      <sheetName val="업체2"/>
      <sheetName val="경집"/>
      <sheetName val="경산-틀"/>
      <sheetName val="경산-창(백색)"/>
      <sheetName val="경산-창(목무늬)"/>
      <sheetName val="경배"/>
      <sheetName val="경조"/>
      <sheetName val="운반"/>
      <sheetName val="운반1"/>
      <sheetName val="운반2"/>
      <sheetName val="일반"/>
      <sheetName val="설-원가"/>
      <sheetName val="설-집"/>
      <sheetName val="설재-틀"/>
      <sheetName val="설원-틀"/>
      <sheetName val="설치자재"/>
      <sheetName val="자료2-1"/>
      <sheetName val="자료2-2"/>
      <sheetName val="자료3-1"/>
      <sheetName val="자료3-2"/>
      <sheetName val="업체3"/>
      <sheetName val="일위"/>
      <sheetName val="설원-창"/>
      <sheetName val="설노-창"/>
      <sheetName val="설간노"/>
      <sheetName val="설경배"/>
      <sheetName val="설경산"/>
      <sheetName val="설경집"/>
      <sheetName val="단중"/>
      <sheetName val="기본일위"/>
      <sheetName val="비목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K5" t="str">
            <v>PP 1-01</v>
          </cell>
          <cell r="L5">
            <v>114063</v>
          </cell>
        </row>
        <row r="6">
          <cell r="K6" t="str">
            <v>PP 1-02</v>
          </cell>
          <cell r="L6">
            <v>108954</v>
          </cell>
        </row>
        <row r="7">
          <cell r="K7" t="str">
            <v>PP 1-03</v>
          </cell>
          <cell r="L7">
            <v>106908</v>
          </cell>
        </row>
        <row r="8">
          <cell r="K8" t="str">
            <v>PP 1-04</v>
          </cell>
          <cell r="L8">
            <v>103842</v>
          </cell>
        </row>
        <row r="9">
          <cell r="K9" t="str">
            <v>PP 1-05</v>
          </cell>
          <cell r="L9">
            <v>101850</v>
          </cell>
        </row>
        <row r="10">
          <cell r="K10" t="str">
            <v>PP 1-06</v>
          </cell>
          <cell r="L10">
            <v>98733</v>
          </cell>
        </row>
        <row r="11">
          <cell r="K11" t="str">
            <v>PP 1-07</v>
          </cell>
          <cell r="L11">
            <v>96793</v>
          </cell>
        </row>
        <row r="12">
          <cell r="K12" t="str">
            <v>PP 1-08</v>
          </cell>
          <cell r="L12">
            <v>91879</v>
          </cell>
        </row>
        <row r="13">
          <cell r="K13" t="str">
            <v>PP 1-09</v>
          </cell>
          <cell r="L13">
            <v>89991</v>
          </cell>
        </row>
        <row r="14">
          <cell r="K14" t="str">
            <v>PP 1-10</v>
          </cell>
          <cell r="L14">
            <v>86770</v>
          </cell>
        </row>
        <row r="15">
          <cell r="K15" t="str">
            <v>PP 1-11</v>
          </cell>
          <cell r="L15">
            <v>84934</v>
          </cell>
        </row>
        <row r="16">
          <cell r="K16" t="str">
            <v>PP 1-12</v>
          </cell>
          <cell r="L16">
            <v>81660</v>
          </cell>
        </row>
        <row r="17">
          <cell r="K17" t="str">
            <v>PP 1-13</v>
          </cell>
          <cell r="L17">
            <v>79877</v>
          </cell>
        </row>
        <row r="18">
          <cell r="K18" t="str">
            <v>PP 1-14</v>
          </cell>
          <cell r="L18">
            <v>76550</v>
          </cell>
        </row>
        <row r="19">
          <cell r="K19" t="str">
            <v>PP 1-15</v>
          </cell>
          <cell r="L19">
            <v>74821</v>
          </cell>
        </row>
        <row r="20">
          <cell r="K20" t="str">
            <v>PP 1-16</v>
          </cell>
          <cell r="L20">
            <v>71440</v>
          </cell>
        </row>
        <row r="21">
          <cell r="K21" t="str">
            <v>PP 1-17</v>
          </cell>
          <cell r="L21">
            <v>66891</v>
          </cell>
        </row>
        <row r="22">
          <cell r="K22" t="str">
            <v>PP 1-18</v>
          </cell>
          <cell r="L22">
            <v>65162</v>
          </cell>
        </row>
        <row r="23">
          <cell r="K23" t="str">
            <v>PP 1-19</v>
          </cell>
          <cell r="L23">
            <v>63522</v>
          </cell>
        </row>
        <row r="24">
          <cell r="K24" t="str">
            <v>PP 1-20</v>
          </cell>
          <cell r="L24">
            <v>63460</v>
          </cell>
        </row>
        <row r="25">
          <cell r="K25" t="str">
            <v>PP 1-21</v>
          </cell>
          <cell r="L25">
            <v>61835</v>
          </cell>
        </row>
        <row r="26">
          <cell r="K26" t="str">
            <v>PP 1-22</v>
          </cell>
          <cell r="L26">
            <v>60586</v>
          </cell>
        </row>
        <row r="27">
          <cell r="K27" t="str">
            <v>PP 1-23</v>
          </cell>
          <cell r="L27">
            <v>61280</v>
          </cell>
        </row>
        <row r="28">
          <cell r="K28" t="str">
            <v>PP 1-24</v>
          </cell>
          <cell r="L28">
            <v>112319</v>
          </cell>
        </row>
        <row r="29">
          <cell r="K29" t="str">
            <v>PP 1-25</v>
          </cell>
          <cell r="L29">
            <v>93624</v>
          </cell>
        </row>
        <row r="30">
          <cell r="K30" t="str">
            <v>PP 1-26</v>
          </cell>
          <cell r="L30">
            <v>91735</v>
          </cell>
        </row>
        <row r="31">
          <cell r="K31" t="str">
            <v>PP 2-01</v>
          </cell>
          <cell r="L31">
            <v>75760</v>
          </cell>
        </row>
        <row r="32">
          <cell r="K32" t="str">
            <v>PP 2-02</v>
          </cell>
          <cell r="L32">
            <v>72870</v>
          </cell>
        </row>
        <row r="33">
          <cell r="K33" t="str">
            <v>PP 2-03</v>
          </cell>
          <cell r="L33">
            <v>71947</v>
          </cell>
        </row>
        <row r="34">
          <cell r="K34" t="str">
            <v>PP 2-04</v>
          </cell>
          <cell r="L34">
            <v>69140</v>
          </cell>
        </row>
        <row r="35">
          <cell r="K35" t="str">
            <v>PP 2-05</v>
          </cell>
          <cell r="L35">
            <v>68136</v>
          </cell>
        </row>
        <row r="36">
          <cell r="K36" t="str">
            <v>PP 2-06</v>
          </cell>
          <cell r="L36">
            <v>63533</v>
          </cell>
        </row>
        <row r="37">
          <cell r="K37" t="str">
            <v>PP 2-07</v>
          </cell>
          <cell r="L37">
            <v>62451</v>
          </cell>
        </row>
        <row r="38">
          <cell r="K38" t="str">
            <v>PP 2-08</v>
          </cell>
          <cell r="L38">
            <v>56932</v>
          </cell>
        </row>
        <row r="39">
          <cell r="K39" t="str">
            <v>PP 2-09</v>
          </cell>
          <cell r="L39">
            <v>55767</v>
          </cell>
        </row>
        <row r="40">
          <cell r="K40" t="str">
            <v>PP 2-10</v>
          </cell>
          <cell r="L40">
            <v>53201</v>
          </cell>
        </row>
        <row r="41">
          <cell r="K41" t="str">
            <v>PP 2-11</v>
          </cell>
          <cell r="L41">
            <v>51953</v>
          </cell>
        </row>
        <row r="42">
          <cell r="K42" t="str">
            <v>PP 2-12</v>
          </cell>
          <cell r="L42">
            <v>49467</v>
          </cell>
        </row>
        <row r="43">
          <cell r="K43" t="str">
            <v>PP 2-13</v>
          </cell>
          <cell r="L43">
            <v>48141</v>
          </cell>
        </row>
        <row r="44">
          <cell r="K44" t="str">
            <v>PP 2-14</v>
          </cell>
          <cell r="L44">
            <v>45738</v>
          </cell>
        </row>
        <row r="45">
          <cell r="K45" t="str">
            <v>PP 2-15</v>
          </cell>
          <cell r="L45">
            <v>49350</v>
          </cell>
        </row>
        <row r="46">
          <cell r="K46" t="str">
            <v>PP 2-16</v>
          </cell>
          <cell r="L46">
            <v>48067</v>
          </cell>
        </row>
        <row r="47">
          <cell r="K47" t="str">
            <v>PP 2-17</v>
          </cell>
          <cell r="L47">
            <v>45740</v>
          </cell>
        </row>
        <row r="48">
          <cell r="K48" t="str">
            <v>PP 2-18</v>
          </cell>
          <cell r="L48">
            <v>44497</v>
          </cell>
        </row>
        <row r="49">
          <cell r="K49" t="str">
            <v>PP 2-19</v>
          </cell>
          <cell r="L49">
            <v>38999</v>
          </cell>
        </row>
        <row r="50">
          <cell r="K50" t="str">
            <v>PP 2-20</v>
          </cell>
          <cell r="L50">
            <v>29680</v>
          </cell>
        </row>
        <row r="51">
          <cell r="K51" t="str">
            <v>PP 2-21</v>
          </cell>
          <cell r="L51">
            <v>27928</v>
          </cell>
        </row>
        <row r="52">
          <cell r="K52" t="str">
            <v>PP 2-22</v>
          </cell>
          <cell r="L52">
            <v>27052</v>
          </cell>
        </row>
        <row r="53">
          <cell r="K53" t="str">
            <v>PP 2-23</v>
          </cell>
          <cell r="L53">
            <v>25380</v>
          </cell>
        </row>
        <row r="54">
          <cell r="K54" t="str">
            <v>PP 2-24</v>
          </cell>
          <cell r="L54">
            <v>24540</v>
          </cell>
        </row>
        <row r="55">
          <cell r="K55" t="str">
            <v>PP 2-25</v>
          </cell>
          <cell r="L55">
            <v>22835</v>
          </cell>
        </row>
        <row r="56">
          <cell r="K56" t="str">
            <v>PP 2-26</v>
          </cell>
          <cell r="L56">
            <v>20418</v>
          </cell>
        </row>
        <row r="57">
          <cell r="K57" t="str">
            <v>PP 2-27</v>
          </cell>
          <cell r="L57">
            <v>18003</v>
          </cell>
        </row>
        <row r="58">
          <cell r="K58" t="str">
            <v>PP 2-28</v>
          </cell>
          <cell r="L58">
            <v>21083</v>
          </cell>
        </row>
        <row r="59">
          <cell r="K59" t="str">
            <v>PP 2-29</v>
          </cell>
          <cell r="L59">
            <v>18163</v>
          </cell>
        </row>
        <row r="60">
          <cell r="K60" t="str">
            <v>PP 2-30</v>
          </cell>
          <cell r="L60">
            <v>15815</v>
          </cell>
        </row>
        <row r="61">
          <cell r="K61" t="str">
            <v>PP 2-31</v>
          </cell>
          <cell r="L61">
            <v>15021</v>
          </cell>
        </row>
        <row r="62">
          <cell r="K62" t="str">
            <v>PP 2-32</v>
          </cell>
          <cell r="L62">
            <v>13467</v>
          </cell>
        </row>
        <row r="63">
          <cell r="K63" t="str">
            <v>PP 2-33</v>
          </cell>
          <cell r="L63">
            <v>74939</v>
          </cell>
        </row>
        <row r="64">
          <cell r="K64" t="str">
            <v>PP 2-34</v>
          </cell>
          <cell r="L64">
            <v>72049</v>
          </cell>
        </row>
        <row r="65">
          <cell r="K65" t="str">
            <v>PP 2-35</v>
          </cell>
          <cell r="L65">
            <v>71126</v>
          </cell>
        </row>
        <row r="66">
          <cell r="K66" t="str">
            <v>PP 2-36</v>
          </cell>
          <cell r="L66">
            <v>68319</v>
          </cell>
        </row>
        <row r="67">
          <cell r="K67" t="str">
            <v>PP 2-37</v>
          </cell>
          <cell r="L67">
            <v>67315</v>
          </cell>
        </row>
        <row r="68">
          <cell r="K68" t="str">
            <v>PP 2-38</v>
          </cell>
          <cell r="L68">
            <v>64586</v>
          </cell>
        </row>
        <row r="69">
          <cell r="K69" t="str">
            <v>PP 2-39</v>
          </cell>
          <cell r="L69">
            <v>63503</v>
          </cell>
        </row>
        <row r="70">
          <cell r="K70" t="str">
            <v>PP 3-01</v>
          </cell>
          <cell r="L70">
            <v>26203</v>
          </cell>
        </row>
        <row r="71">
          <cell r="K71" t="str">
            <v>PP 3-02</v>
          </cell>
          <cell r="L71">
            <v>27137</v>
          </cell>
        </row>
        <row r="72">
          <cell r="K72" t="str">
            <v>PP 4-01</v>
          </cell>
          <cell r="L72" t="e">
            <v>#REF!</v>
          </cell>
        </row>
        <row r="73">
          <cell r="K73" t="str">
            <v>PP 4-02</v>
          </cell>
          <cell r="L73" t="e">
            <v>#REF!</v>
          </cell>
        </row>
        <row r="74">
          <cell r="K74" t="str">
            <v>PW 1-01</v>
          </cell>
          <cell r="L74">
            <v>65132</v>
          </cell>
        </row>
        <row r="75">
          <cell r="K75" t="str">
            <v>PW 1-02</v>
          </cell>
          <cell r="L75">
            <v>62652</v>
          </cell>
        </row>
        <row r="76">
          <cell r="K76" t="str">
            <v>PW 1-03</v>
          </cell>
          <cell r="L76">
            <v>61440</v>
          </cell>
        </row>
        <row r="77">
          <cell r="K77" t="str">
            <v>PW 1-04</v>
          </cell>
          <cell r="L77">
            <v>60173</v>
          </cell>
        </row>
        <row r="78">
          <cell r="K78" t="str">
            <v>PW 1-05</v>
          </cell>
          <cell r="L78">
            <v>58988</v>
          </cell>
        </row>
        <row r="79">
          <cell r="K79" t="str">
            <v>PW 1-06</v>
          </cell>
          <cell r="L79">
            <v>57693</v>
          </cell>
        </row>
        <row r="80">
          <cell r="K80" t="str">
            <v>PW 1-07</v>
          </cell>
          <cell r="L80">
            <v>56535</v>
          </cell>
        </row>
        <row r="81">
          <cell r="K81" t="str">
            <v>PW 1-08</v>
          </cell>
          <cell r="L81">
            <v>53472</v>
          </cell>
        </row>
        <row r="82">
          <cell r="K82" t="str">
            <v>PW 1-09</v>
          </cell>
          <cell r="L82">
            <v>52339</v>
          </cell>
        </row>
        <row r="83">
          <cell r="K83" t="str">
            <v>PW 1-10</v>
          </cell>
          <cell r="L83">
            <v>50991</v>
          </cell>
        </row>
        <row r="84">
          <cell r="K84" t="str">
            <v>PW 1-11</v>
          </cell>
          <cell r="L84">
            <v>49886</v>
          </cell>
        </row>
        <row r="85">
          <cell r="K85" t="str">
            <v>PW 1-12</v>
          </cell>
          <cell r="L85">
            <v>48513</v>
          </cell>
        </row>
        <row r="86">
          <cell r="K86" t="str">
            <v>PW 1-13</v>
          </cell>
          <cell r="L86">
            <v>47436</v>
          </cell>
        </row>
        <row r="87">
          <cell r="K87" t="str">
            <v>PW 1-14</v>
          </cell>
          <cell r="L87">
            <v>46034</v>
          </cell>
        </row>
        <row r="88">
          <cell r="K88" t="str">
            <v>PW 1-15</v>
          </cell>
          <cell r="L88">
            <v>44983</v>
          </cell>
        </row>
        <row r="89">
          <cell r="K89" t="str">
            <v>PW 1-16</v>
          </cell>
          <cell r="L89">
            <v>43554</v>
          </cell>
        </row>
        <row r="90">
          <cell r="K90" t="str">
            <v>PW 1-17</v>
          </cell>
          <cell r="L90">
            <v>39755</v>
          </cell>
        </row>
        <row r="91">
          <cell r="K91" t="str">
            <v>PW 1-18</v>
          </cell>
          <cell r="L91">
            <v>39127</v>
          </cell>
        </row>
        <row r="92">
          <cell r="K92" t="str">
            <v>PW 1-19</v>
          </cell>
          <cell r="L92">
            <v>38123</v>
          </cell>
        </row>
        <row r="93">
          <cell r="K93" t="str">
            <v>PW 1-20</v>
          </cell>
          <cell r="L93">
            <v>38300</v>
          </cell>
        </row>
        <row r="94">
          <cell r="K94" t="str">
            <v>PW 1-21</v>
          </cell>
          <cell r="L94">
            <v>37304</v>
          </cell>
        </row>
        <row r="95">
          <cell r="K95" t="str">
            <v>PW 1-22</v>
          </cell>
          <cell r="L95">
            <v>36539</v>
          </cell>
        </row>
        <row r="96">
          <cell r="K96" t="str">
            <v>PW 1-23</v>
          </cell>
          <cell r="L96">
            <v>36331</v>
          </cell>
        </row>
        <row r="97">
          <cell r="K97" t="str">
            <v>PW 1-24</v>
          </cell>
          <cell r="L97">
            <v>63387</v>
          </cell>
        </row>
        <row r="98">
          <cell r="K98" t="str">
            <v>PW 1-25</v>
          </cell>
          <cell r="L98">
            <v>55216</v>
          </cell>
        </row>
        <row r="99">
          <cell r="K99" t="str">
            <v>PW 1-26</v>
          </cell>
          <cell r="L99">
            <v>54084</v>
          </cell>
        </row>
        <row r="100">
          <cell r="K100" t="str">
            <v>PW 2-01</v>
          </cell>
          <cell r="L100">
            <v>44732</v>
          </cell>
        </row>
        <row r="101">
          <cell r="K101" t="str">
            <v>PW 2-02</v>
          </cell>
          <cell r="L101">
            <v>43230</v>
          </cell>
        </row>
        <row r="102">
          <cell r="K102" t="str">
            <v>PW 2-03</v>
          </cell>
          <cell r="L102">
            <v>42791</v>
          </cell>
        </row>
        <row r="103">
          <cell r="K103" t="str">
            <v>PW 2-04</v>
          </cell>
          <cell r="L103">
            <v>41331</v>
          </cell>
        </row>
        <row r="104">
          <cell r="K104" t="str">
            <v>PW 2-05</v>
          </cell>
          <cell r="L104">
            <v>40851</v>
          </cell>
        </row>
        <row r="105">
          <cell r="K105" t="str">
            <v>PW 2-06</v>
          </cell>
          <cell r="L105">
            <v>37911</v>
          </cell>
        </row>
        <row r="106">
          <cell r="K106" t="str">
            <v>PW 2-07</v>
          </cell>
          <cell r="L106">
            <v>37388</v>
          </cell>
        </row>
        <row r="107">
          <cell r="K107" t="str">
            <v>PW 2-08</v>
          </cell>
          <cell r="L107">
            <v>33238</v>
          </cell>
        </row>
        <row r="108">
          <cell r="K108" t="str">
            <v>PW 2-09</v>
          </cell>
          <cell r="L108">
            <v>32674</v>
          </cell>
        </row>
        <row r="109">
          <cell r="K109" t="str">
            <v>PW 2-10</v>
          </cell>
          <cell r="L109">
            <v>31339</v>
          </cell>
        </row>
        <row r="110">
          <cell r="K110" t="str">
            <v>PW 2-11</v>
          </cell>
          <cell r="L110">
            <v>30733</v>
          </cell>
        </row>
        <row r="111">
          <cell r="K111" t="str">
            <v>PW 2-12</v>
          </cell>
          <cell r="L111">
            <v>29440</v>
          </cell>
        </row>
        <row r="112">
          <cell r="K112" t="str">
            <v>PW 2-13</v>
          </cell>
          <cell r="L112">
            <v>28793</v>
          </cell>
        </row>
        <row r="113">
          <cell r="K113" t="str">
            <v>PW 2-14</v>
          </cell>
          <cell r="L113">
            <v>27540</v>
          </cell>
        </row>
        <row r="114">
          <cell r="K114" t="str">
            <v>PW 2-15</v>
          </cell>
          <cell r="L114">
            <v>29335</v>
          </cell>
        </row>
        <row r="115">
          <cell r="K115" t="str">
            <v>PW 2-16</v>
          </cell>
          <cell r="L115">
            <v>28668</v>
          </cell>
        </row>
        <row r="116">
          <cell r="K116" t="str">
            <v>PW 2-17</v>
          </cell>
          <cell r="L116">
            <v>27499</v>
          </cell>
        </row>
        <row r="117">
          <cell r="K117" t="str">
            <v>PW 2-18</v>
          </cell>
          <cell r="L117">
            <v>26853</v>
          </cell>
        </row>
        <row r="118">
          <cell r="K118" t="str">
            <v>PW 2-19</v>
          </cell>
          <cell r="L118">
            <v>22768</v>
          </cell>
        </row>
        <row r="119">
          <cell r="K119" t="str">
            <v>PW 2-20</v>
          </cell>
          <cell r="L119">
            <v>18551</v>
          </cell>
        </row>
        <row r="120">
          <cell r="K120" t="str">
            <v>PW 2-21</v>
          </cell>
          <cell r="L120">
            <v>17586</v>
          </cell>
        </row>
        <row r="121">
          <cell r="K121" t="str">
            <v>PW 2-22</v>
          </cell>
          <cell r="L121">
            <v>17103</v>
          </cell>
        </row>
        <row r="122">
          <cell r="K122" t="str">
            <v>PW 2-23</v>
          </cell>
          <cell r="L122">
            <v>16223</v>
          </cell>
        </row>
        <row r="123">
          <cell r="K123" t="str">
            <v>PW 2-24</v>
          </cell>
          <cell r="L123">
            <v>15756</v>
          </cell>
        </row>
        <row r="124">
          <cell r="K124" t="str">
            <v>PW 2-25</v>
          </cell>
          <cell r="L124">
            <v>14185</v>
          </cell>
        </row>
        <row r="125">
          <cell r="K125" t="str">
            <v>PW 2-26</v>
          </cell>
          <cell r="L125">
            <v>12890</v>
          </cell>
        </row>
        <row r="126">
          <cell r="K126" t="str">
            <v>PW 2-27</v>
          </cell>
          <cell r="L126">
            <v>11595</v>
          </cell>
        </row>
        <row r="127">
          <cell r="K127" t="str">
            <v>PW 2-28</v>
          </cell>
          <cell r="L127">
            <v>13219</v>
          </cell>
        </row>
        <row r="128">
          <cell r="K128" t="str">
            <v>PW 2-29</v>
          </cell>
          <cell r="L128">
            <v>11485</v>
          </cell>
        </row>
        <row r="129">
          <cell r="K129" t="str">
            <v>PW 2-30</v>
          </cell>
          <cell r="L129">
            <v>10224</v>
          </cell>
        </row>
        <row r="130">
          <cell r="K130" t="str">
            <v>PW 2-31</v>
          </cell>
          <cell r="L130">
            <v>9828</v>
          </cell>
        </row>
        <row r="131">
          <cell r="K131" t="str">
            <v>PW 2-32</v>
          </cell>
          <cell r="L131">
            <v>8965</v>
          </cell>
        </row>
        <row r="132">
          <cell r="K132" t="str">
            <v>PW 2-33</v>
          </cell>
          <cell r="L132">
            <v>44265</v>
          </cell>
        </row>
        <row r="133">
          <cell r="K133" t="str">
            <v>PW 2-34</v>
          </cell>
          <cell r="L133">
            <v>42762</v>
          </cell>
        </row>
        <row r="134">
          <cell r="K134" t="str">
            <v>PW 2-35</v>
          </cell>
          <cell r="L134">
            <v>42323</v>
          </cell>
        </row>
        <row r="135">
          <cell r="K135" t="str">
            <v>PW 2-36</v>
          </cell>
          <cell r="L135">
            <v>40863</v>
          </cell>
        </row>
        <row r="136">
          <cell r="K136" t="str">
            <v>PW 2-37</v>
          </cell>
          <cell r="L136">
            <v>40383</v>
          </cell>
        </row>
        <row r="137">
          <cell r="K137" t="str">
            <v>PW 2-38</v>
          </cell>
          <cell r="L137">
            <v>38964</v>
          </cell>
        </row>
        <row r="138">
          <cell r="K138" t="str">
            <v>PW 2-39</v>
          </cell>
          <cell r="L138">
            <v>38441</v>
          </cell>
        </row>
        <row r="139">
          <cell r="K139" t="str">
            <v>PP 1-01 창1</v>
          </cell>
          <cell r="L139">
            <v>33838</v>
          </cell>
        </row>
        <row r="140">
          <cell r="K140" t="str">
            <v>PP 1-01 창2</v>
          </cell>
          <cell r="L140">
            <v>49840</v>
          </cell>
        </row>
        <row r="141">
          <cell r="K141" t="str">
            <v>PP 1-02 창1</v>
          </cell>
          <cell r="L141">
            <v>33838</v>
          </cell>
        </row>
        <row r="142">
          <cell r="K142" t="str">
            <v>PP 1-02 창2</v>
          </cell>
          <cell r="L142">
            <v>48148</v>
          </cell>
        </row>
        <row r="143">
          <cell r="K143" t="str">
            <v>PP 1-03 창1</v>
          </cell>
          <cell r="L143">
            <v>29894</v>
          </cell>
        </row>
        <row r="144">
          <cell r="K144" t="str">
            <v>PP 1-03 창2</v>
          </cell>
          <cell r="L144">
            <v>47240</v>
          </cell>
        </row>
        <row r="145">
          <cell r="K145" t="str">
            <v>PP 1-04 창1</v>
          </cell>
          <cell r="L145">
            <v>33838</v>
          </cell>
        </row>
        <row r="146">
          <cell r="K146" t="str">
            <v>PP 1-04 창2</v>
          </cell>
          <cell r="L146">
            <v>46475</v>
          </cell>
        </row>
        <row r="147">
          <cell r="K147" t="str">
            <v>PP 1-05 창1</v>
          </cell>
          <cell r="L147">
            <v>29894</v>
          </cell>
        </row>
        <row r="148">
          <cell r="K148" t="str">
            <v>PP 1-05 창2</v>
          </cell>
          <cell r="L148">
            <v>41809</v>
          </cell>
        </row>
        <row r="149">
          <cell r="K149" t="str">
            <v>PP 1-06 창1</v>
          </cell>
          <cell r="L149">
            <v>33838</v>
          </cell>
        </row>
        <row r="150">
          <cell r="K150" t="str">
            <v>PP 1-06 창2</v>
          </cell>
          <cell r="L150">
            <v>41046</v>
          </cell>
        </row>
        <row r="151">
          <cell r="K151" t="str">
            <v>PP 1-07 창1</v>
          </cell>
          <cell r="L151">
            <v>29894</v>
          </cell>
        </row>
        <row r="152">
          <cell r="K152" t="str">
            <v>PP 1-07 창2</v>
          </cell>
          <cell r="L152">
            <v>40116</v>
          </cell>
        </row>
        <row r="153">
          <cell r="K153" t="str">
            <v>PP 1-08 창1</v>
          </cell>
          <cell r="L153">
            <v>33838</v>
          </cell>
        </row>
        <row r="154">
          <cell r="K154" t="str">
            <v>PP 1-08 창2</v>
          </cell>
          <cell r="L154">
            <v>48660</v>
          </cell>
        </row>
        <row r="155">
          <cell r="K155" t="str">
            <v>PP 1-09 창1</v>
          </cell>
          <cell r="L155">
            <v>29894</v>
          </cell>
        </row>
        <row r="156">
          <cell r="K156" t="str">
            <v>PP 1-09 창2</v>
          </cell>
          <cell r="L156">
            <v>47685</v>
          </cell>
        </row>
        <row r="157">
          <cell r="K157" t="str">
            <v>PP 1-10 창1</v>
          </cell>
          <cell r="L157">
            <v>33838</v>
          </cell>
        </row>
        <row r="158">
          <cell r="K158" t="str">
            <v>PP 1-10 창2</v>
          </cell>
          <cell r="L158">
            <v>46964</v>
          </cell>
        </row>
        <row r="159">
          <cell r="K159" t="str">
            <v>PP 1-11 창1</v>
          </cell>
          <cell r="L159">
            <v>29894</v>
          </cell>
        </row>
        <row r="160">
          <cell r="K160" t="str">
            <v>PP 1-11 창2</v>
          </cell>
          <cell r="L160">
            <v>42255</v>
          </cell>
        </row>
        <row r="161">
          <cell r="K161" t="str">
            <v>PP 1-12 창1</v>
          </cell>
          <cell r="L161">
            <v>33838</v>
          </cell>
        </row>
        <row r="162">
          <cell r="K162" t="str">
            <v>PP 1-12 창2</v>
          </cell>
          <cell r="L162">
            <v>41536</v>
          </cell>
        </row>
        <row r="163">
          <cell r="K163" t="str">
            <v>PP 1-13 창1</v>
          </cell>
          <cell r="L163">
            <v>29894</v>
          </cell>
        </row>
        <row r="164">
          <cell r="K164" t="str">
            <v>PP 1-13 창2</v>
          </cell>
          <cell r="L164">
            <v>40562</v>
          </cell>
        </row>
        <row r="165">
          <cell r="K165" t="str">
            <v>PP 1-14 창1</v>
          </cell>
          <cell r="L165">
            <v>34437</v>
          </cell>
        </row>
        <row r="166">
          <cell r="K166" t="str">
            <v>PP 1-15 창1</v>
          </cell>
          <cell r="L166">
            <v>33537</v>
          </cell>
        </row>
        <row r="167">
          <cell r="K167" t="str">
            <v>PP 1-16 창1</v>
          </cell>
          <cell r="L167">
            <v>33764</v>
          </cell>
        </row>
        <row r="168">
          <cell r="K168" t="str">
            <v>PP 1-17 창1</v>
          </cell>
          <cell r="L168">
            <v>29820</v>
          </cell>
        </row>
        <row r="169">
          <cell r="K169" t="str">
            <v>PP 1-18 창1</v>
          </cell>
          <cell r="L169">
            <v>30255</v>
          </cell>
        </row>
        <row r="170">
          <cell r="K170" t="str">
            <v>PP 1-19 창1</v>
          </cell>
          <cell r="L170">
            <v>29355</v>
          </cell>
        </row>
        <row r="171">
          <cell r="K171" t="str">
            <v>PP 1-20 창1</v>
          </cell>
          <cell r="L171">
            <v>30023</v>
          </cell>
        </row>
        <row r="172">
          <cell r="K172" t="str">
            <v>PP 1-21 창1</v>
          </cell>
          <cell r="L172">
            <v>29125</v>
          </cell>
        </row>
        <row r="173">
          <cell r="K173" t="str">
            <v>PP 1-22 창1</v>
          </cell>
          <cell r="L173">
            <v>28433</v>
          </cell>
        </row>
        <row r="174">
          <cell r="K174" t="str">
            <v>PP 1-23 창1</v>
          </cell>
          <cell r="L174">
            <v>26813</v>
          </cell>
        </row>
        <row r="175">
          <cell r="K175" t="str">
            <v>PP 1-24 창1</v>
          </cell>
          <cell r="L175">
            <v>33838</v>
          </cell>
        </row>
        <row r="176">
          <cell r="K176" t="str">
            <v>PP 1-24 창2</v>
          </cell>
          <cell r="L176">
            <v>55414</v>
          </cell>
        </row>
        <row r="177">
          <cell r="K177" t="str">
            <v>PP 1-25 창1</v>
          </cell>
          <cell r="L177">
            <v>30339</v>
          </cell>
        </row>
        <row r="178">
          <cell r="K178" t="str">
            <v>PP 1-25 창2</v>
          </cell>
          <cell r="L178">
            <v>41299</v>
          </cell>
        </row>
        <row r="179">
          <cell r="K179" t="str">
            <v>PP 1-26 창1</v>
          </cell>
          <cell r="L179">
            <v>29200</v>
          </cell>
        </row>
        <row r="180">
          <cell r="K180" t="str">
            <v>PP 1-26 창2</v>
          </cell>
          <cell r="L180">
            <v>40116</v>
          </cell>
        </row>
        <row r="181">
          <cell r="K181" t="str">
            <v>PP 2-01 창1</v>
          </cell>
          <cell r="L181">
            <v>20146</v>
          </cell>
        </row>
        <row r="182">
          <cell r="K182" t="str">
            <v>PP 2-01 외창1</v>
          </cell>
          <cell r="L182">
            <v>20146</v>
          </cell>
        </row>
        <row r="183">
          <cell r="K183" t="str">
            <v>PP 2-02 창1</v>
          </cell>
          <cell r="L183">
            <v>18976</v>
          </cell>
        </row>
        <row r="184">
          <cell r="K184" t="str">
            <v>PP 2-02 외창1</v>
          </cell>
          <cell r="L184">
            <v>18976</v>
          </cell>
        </row>
        <row r="185">
          <cell r="K185" t="str">
            <v>PP 2-03 창1</v>
          </cell>
          <cell r="L185">
            <v>19837</v>
          </cell>
        </row>
        <row r="186">
          <cell r="K186" t="str">
            <v>PP 2-03 외창1</v>
          </cell>
          <cell r="L186">
            <v>19837</v>
          </cell>
        </row>
        <row r="187">
          <cell r="K187" t="str">
            <v>PP 2-04 창1</v>
          </cell>
          <cell r="L187">
            <v>18666</v>
          </cell>
        </row>
        <row r="188">
          <cell r="K188" t="str">
            <v>PP 2-04 외창1</v>
          </cell>
          <cell r="L188">
            <v>18666</v>
          </cell>
        </row>
        <row r="189">
          <cell r="K189" t="str">
            <v>PP 2-05 창1</v>
          </cell>
          <cell r="L189">
            <v>19528</v>
          </cell>
        </row>
        <row r="190">
          <cell r="K190" t="str">
            <v>PP 2-05 외창1</v>
          </cell>
          <cell r="L190">
            <v>19528</v>
          </cell>
        </row>
        <row r="191">
          <cell r="K191" t="str">
            <v>PP 2-06 창1</v>
          </cell>
          <cell r="L191">
            <v>20860</v>
          </cell>
        </row>
        <row r="192">
          <cell r="K192" t="str">
            <v>PP 2-06 외창1</v>
          </cell>
          <cell r="L192">
            <v>20860</v>
          </cell>
        </row>
        <row r="193">
          <cell r="K193" t="str">
            <v>PP 2-07 창1</v>
          </cell>
          <cell r="L193">
            <v>21414</v>
          </cell>
        </row>
        <row r="194">
          <cell r="K194" t="str">
            <v>PP 2-07 외창1</v>
          </cell>
          <cell r="L194">
            <v>21414</v>
          </cell>
        </row>
        <row r="195">
          <cell r="K195" t="str">
            <v>PP 2-08 창1</v>
          </cell>
          <cell r="L195">
            <v>20244</v>
          </cell>
        </row>
        <row r="196">
          <cell r="K196" t="str">
            <v>PP 2-08 외창1</v>
          </cell>
          <cell r="L196">
            <v>20244</v>
          </cell>
        </row>
        <row r="197">
          <cell r="K197" t="str">
            <v>PP 2-09 창1</v>
          </cell>
          <cell r="L197">
            <v>20795</v>
          </cell>
        </row>
        <row r="198">
          <cell r="K198" t="str">
            <v>PP 2-09 외창1</v>
          </cell>
          <cell r="L198">
            <v>20795</v>
          </cell>
        </row>
        <row r="199">
          <cell r="K199" t="str">
            <v>PP 2-10 창1</v>
          </cell>
          <cell r="L199">
            <v>19624</v>
          </cell>
        </row>
        <row r="200">
          <cell r="K200" t="str">
            <v>PP 2-10 외창1</v>
          </cell>
          <cell r="L200">
            <v>19624</v>
          </cell>
        </row>
        <row r="201">
          <cell r="K201" t="str">
            <v>PP 2-11 창1</v>
          </cell>
          <cell r="L201">
            <v>20176</v>
          </cell>
        </row>
        <row r="202">
          <cell r="K202" t="str">
            <v>PP 2-11 외창1</v>
          </cell>
          <cell r="L202">
            <v>20176</v>
          </cell>
        </row>
        <row r="203">
          <cell r="K203" t="str">
            <v>PP 2-12 창1</v>
          </cell>
          <cell r="L203">
            <v>19003</v>
          </cell>
        </row>
        <row r="204">
          <cell r="K204" t="str">
            <v>PP 2-12 외창1</v>
          </cell>
          <cell r="L204">
            <v>19003</v>
          </cell>
        </row>
        <row r="205">
          <cell r="K205" t="str">
            <v>PP 2-13 창1</v>
          </cell>
          <cell r="L205">
            <v>19558</v>
          </cell>
        </row>
        <row r="206">
          <cell r="K206" t="str">
            <v>PP 2-13 외창1</v>
          </cell>
          <cell r="L206">
            <v>19558</v>
          </cell>
        </row>
        <row r="207">
          <cell r="K207" t="str">
            <v>PP 2-14 창1</v>
          </cell>
          <cell r="L207">
            <v>18386</v>
          </cell>
        </row>
        <row r="208">
          <cell r="K208" t="str">
            <v>PP 2-14 외창1</v>
          </cell>
          <cell r="L208">
            <v>18386</v>
          </cell>
        </row>
        <row r="209">
          <cell r="K209" t="str">
            <v>PP 2-15 창1</v>
          </cell>
          <cell r="L209">
            <v>17935</v>
          </cell>
        </row>
        <row r="210">
          <cell r="K210" t="str">
            <v>PP 2-15 외창1</v>
          </cell>
          <cell r="L210">
            <v>17935</v>
          </cell>
        </row>
        <row r="211">
          <cell r="K211" t="str">
            <v>PP 2-16 창1</v>
          </cell>
          <cell r="L211">
            <v>17371</v>
          </cell>
        </row>
        <row r="212">
          <cell r="K212" t="str">
            <v>PP 2-16 외창1</v>
          </cell>
          <cell r="L212">
            <v>17371</v>
          </cell>
        </row>
        <row r="213">
          <cell r="K213" t="str">
            <v>PP 2-17 창1</v>
          </cell>
          <cell r="L213">
            <v>17314</v>
          </cell>
        </row>
        <row r="214">
          <cell r="K214" t="str">
            <v>PP 2-17 외창1</v>
          </cell>
          <cell r="L214">
            <v>17314</v>
          </cell>
        </row>
        <row r="215">
          <cell r="K215" t="str">
            <v>PP 2-18 창1</v>
          </cell>
          <cell r="L215">
            <v>15211</v>
          </cell>
        </row>
        <row r="216">
          <cell r="K216" t="str">
            <v>PP 2-18 외창1</v>
          </cell>
          <cell r="L216">
            <v>15211</v>
          </cell>
        </row>
        <row r="217">
          <cell r="K217" t="str">
            <v>PP 2-19 창1</v>
          </cell>
          <cell r="L217">
            <v>15154</v>
          </cell>
        </row>
        <row r="218">
          <cell r="K218" t="str">
            <v>PP 2-19 외창1</v>
          </cell>
          <cell r="L218">
            <v>15154</v>
          </cell>
        </row>
        <row r="219">
          <cell r="K219" t="str">
            <v>PP 2-20 창1</v>
          </cell>
          <cell r="L219">
            <v>13141</v>
          </cell>
        </row>
        <row r="220">
          <cell r="K220" t="str">
            <v>PP 2-20 외창1</v>
          </cell>
          <cell r="L220">
            <v>13141</v>
          </cell>
        </row>
        <row r="221">
          <cell r="K221" t="str">
            <v>PP 2-21 창1</v>
          </cell>
          <cell r="L221">
            <v>12214</v>
          </cell>
        </row>
        <row r="222">
          <cell r="K222" t="str">
            <v>PP 2-21 외창1</v>
          </cell>
          <cell r="L222">
            <v>12214</v>
          </cell>
        </row>
        <row r="223">
          <cell r="K223" t="str">
            <v>PP 2-22 창1</v>
          </cell>
          <cell r="L223">
            <v>11749</v>
          </cell>
        </row>
        <row r="224">
          <cell r="K224" t="str">
            <v>PP 2-22 외창1</v>
          </cell>
          <cell r="L224">
            <v>11749</v>
          </cell>
        </row>
        <row r="225">
          <cell r="K225" t="str">
            <v>PP 2-23 창1</v>
          </cell>
          <cell r="L225">
            <v>11671</v>
          </cell>
        </row>
        <row r="226">
          <cell r="K226" t="str">
            <v>PP 2-23 외창1</v>
          </cell>
          <cell r="L226">
            <v>11694</v>
          </cell>
        </row>
        <row r="227">
          <cell r="K227" t="str">
            <v>PP 2-24 창1</v>
          </cell>
          <cell r="L227">
            <v>10661</v>
          </cell>
        </row>
        <row r="228">
          <cell r="K228" t="str">
            <v>PP 2-24 외창1</v>
          </cell>
          <cell r="L228">
            <v>10661</v>
          </cell>
        </row>
        <row r="229">
          <cell r="K229" t="str">
            <v>PP 2-25 창1</v>
          </cell>
          <cell r="L229">
            <v>9788</v>
          </cell>
        </row>
        <row r="230">
          <cell r="K230" t="str">
            <v>PP 2-25 외창1</v>
          </cell>
          <cell r="L230">
            <v>9788</v>
          </cell>
        </row>
        <row r="231">
          <cell r="K231" t="str">
            <v>PP 2-26 창1</v>
          </cell>
          <cell r="L231">
            <v>9268</v>
          </cell>
        </row>
        <row r="232">
          <cell r="K232" t="str">
            <v>PP 2-26 외창1</v>
          </cell>
          <cell r="L232">
            <v>9268</v>
          </cell>
        </row>
        <row r="233">
          <cell r="K233" t="str">
            <v>PP 2-27 창1</v>
          </cell>
          <cell r="L233">
            <v>8750</v>
          </cell>
        </row>
        <row r="234">
          <cell r="K234" t="str">
            <v>PP 2-27 외창1</v>
          </cell>
          <cell r="L234">
            <v>8750</v>
          </cell>
        </row>
        <row r="235">
          <cell r="K235" t="str">
            <v>PP 2-28 창1</v>
          </cell>
          <cell r="L235">
            <v>8859</v>
          </cell>
        </row>
        <row r="236">
          <cell r="K236" t="str">
            <v>PP 2-28 외창1</v>
          </cell>
          <cell r="L236">
            <v>8859</v>
          </cell>
        </row>
        <row r="237">
          <cell r="K237" t="str">
            <v>PP 2-29 창1</v>
          </cell>
          <cell r="L237">
            <v>8340</v>
          </cell>
        </row>
        <row r="238">
          <cell r="K238" t="str">
            <v>PP 2-29 외창1</v>
          </cell>
          <cell r="L238">
            <v>8340</v>
          </cell>
        </row>
        <row r="239">
          <cell r="K239" t="str">
            <v>PP 2-30 창1</v>
          </cell>
          <cell r="L239">
            <v>7821</v>
          </cell>
        </row>
        <row r="240">
          <cell r="K240" t="str">
            <v>PP 2-30 외창1</v>
          </cell>
          <cell r="L240">
            <v>7821</v>
          </cell>
        </row>
        <row r="241">
          <cell r="K241" t="str">
            <v>PP 2-31 창1</v>
          </cell>
          <cell r="L241">
            <v>8231</v>
          </cell>
        </row>
        <row r="242">
          <cell r="K242" t="str">
            <v>PP 2-31 외창1</v>
          </cell>
          <cell r="L242">
            <v>8231</v>
          </cell>
        </row>
        <row r="243">
          <cell r="K243" t="str">
            <v>PP 2-32 창1</v>
          </cell>
          <cell r="L243">
            <v>7303</v>
          </cell>
        </row>
        <row r="244">
          <cell r="K244" t="str">
            <v>PP 2-32 외창1</v>
          </cell>
          <cell r="L244">
            <v>7303</v>
          </cell>
        </row>
        <row r="245">
          <cell r="K245" t="str">
            <v>PP 2-33 창1</v>
          </cell>
          <cell r="L245">
            <v>20302</v>
          </cell>
        </row>
        <row r="246">
          <cell r="K246" t="str">
            <v>PP 2-33 창2</v>
          </cell>
          <cell r="L246">
            <v>26094</v>
          </cell>
        </row>
        <row r="247">
          <cell r="K247" t="str">
            <v>PP 2-33 외창1</v>
          </cell>
          <cell r="L247">
            <v>20307</v>
          </cell>
        </row>
        <row r="248">
          <cell r="K248" t="str">
            <v>PP 2-33 외창2</v>
          </cell>
          <cell r="L248">
            <v>26094</v>
          </cell>
        </row>
        <row r="249">
          <cell r="K249" t="str">
            <v>PP 2-34 창1</v>
          </cell>
          <cell r="L249">
            <v>19135</v>
          </cell>
        </row>
        <row r="250">
          <cell r="K250" t="str">
            <v>PP 2-34 창2</v>
          </cell>
          <cell r="L250">
            <v>24875</v>
          </cell>
        </row>
        <row r="251">
          <cell r="K251" t="str">
            <v>PP 2-34 외창1</v>
          </cell>
          <cell r="L251">
            <v>19135</v>
          </cell>
        </row>
        <row r="252">
          <cell r="K252" t="str">
            <v>PP 2-34 외창2</v>
          </cell>
          <cell r="L252">
            <v>24875</v>
          </cell>
        </row>
        <row r="253">
          <cell r="K253" t="str">
            <v>PP 2-35 창1</v>
          </cell>
          <cell r="L253">
            <v>20307</v>
          </cell>
        </row>
        <row r="254">
          <cell r="K254" t="str">
            <v>PP 2-35 창2</v>
          </cell>
          <cell r="L254">
            <v>24855</v>
          </cell>
        </row>
        <row r="255">
          <cell r="K255" t="str">
            <v>PP 2-35 외창1</v>
          </cell>
          <cell r="L255">
            <v>20307</v>
          </cell>
        </row>
        <row r="256">
          <cell r="K256" t="str">
            <v>PP 2-35 외창2</v>
          </cell>
          <cell r="L256">
            <v>24855</v>
          </cell>
        </row>
        <row r="257">
          <cell r="K257" t="str">
            <v>PP 2-36 창1</v>
          </cell>
          <cell r="L257">
            <v>19135</v>
          </cell>
        </row>
        <row r="258">
          <cell r="K258" t="str">
            <v>PP 2-36 창2</v>
          </cell>
          <cell r="L258">
            <v>20591</v>
          </cell>
        </row>
        <row r="259">
          <cell r="K259" t="str">
            <v>PP 2-36 외창1</v>
          </cell>
          <cell r="L259">
            <v>19135</v>
          </cell>
        </row>
        <row r="260">
          <cell r="K260" t="str">
            <v>PP 2-36 외창2</v>
          </cell>
          <cell r="L260">
            <v>20591</v>
          </cell>
        </row>
        <row r="261">
          <cell r="K261" t="str">
            <v>PP 2-37 창1</v>
          </cell>
          <cell r="L261">
            <v>20307</v>
          </cell>
        </row>
        <row r="262">
          <cell r="K262" t="str">
            <v>PP 2-37 창2</v>
          </cell>
          <cell r="L262">
            <v>20571</v>
          </cell>
        </row>
        <row r="263">
          <cell r="K263" t="str">
            <v>PP 2-37 외창1</v>
          </cell>
          <cell r="L263">
            <v>20307</v>
          </cell>
        </row>
        <row r="264">
          <cell r="K264" t="str">
            <v>PP 2-37 외창2</v>
          </cell>
          <cell r="L264">
            <v>20571</v>
          </cell>
        </row>
        <row r="265">
          <cell r="K265" t="str">
            <v>PP 2-38 창1</v>
          </cell>
          <cell r="L265">
            <v>19135</v>
          </cell>
        </row>
        <row r="266">
          <cell r="K266" t="str">
            <v>PP 2-38 창2</v>
          </cell>
          <cell r="L266">
            <v>19354</v>
          </cell>
        </row>
        <row r="267">
          <cell r="K267" t="str">
            <v>PP 2-38 외창1</v>
          </cell>
          <cell r="L267">
            <v>19135</v>
          </cell>
        </row>
        <row r="268">
          <cell r="K268" t="str">
            <v>PP 2-38 외창2</v>
          </cell>
          <cell r="L268">
            <v>19354</v>
          </cell>
        </row>
        <row r="269">
          <cell r="K269" t="str">
            <v>PP 2-39 창1</v>
          </cell>
          <cell r="L269">
            <v>20307</v>
          </cell>
        </row>
        <row r="270">
          <cell r="K270" t="str">
            <v>PP 2-39 창2</v>
          </cell>
          <cell r="L270">
            <v>19333</v>
          </cell>
        </row>
        <row r="271">
          <cell r="K271" t="str">
            <v>PP 2-39 외창1</v>
          </cell>
          <cell r="L271">
            <v>20307</v>
          </cell>
        </row>
        <row r="272">
          <cell r="K272" t="str">
            <v>PP 2-39 외창2</v>
          </cell>
          <cell r="L272">
            <v>19333</v>
          </cell>
        </row>
        <row r="273">
          <cell r="K273" t="str">
            <v>PP 3-01 창1</v>
          </cell>
          <cell r="L273">
            <v>18487</v>
          </cell>
        </row>
        <row r="274">
          <cell r="K274" t="str">
            <v>PP 3-02 창1</v>
          </cell>
          <cell r="L274">
            <v>18776</v>
          </cell>
        </row>
        <row r="275">
          <cell r="K275" t="str">
            <v>PP 4-01 창1</v>
          </cell>
          <cell r="L275" t="e">
            <v>#REF!</v>
          </cell>
        </row>
        <row r="276">
          <cell r="K276" t="str">
            <v>PP 4-02 창1</v>
          </cell>
          <cell r="L276" t="e">
            <v>#REF!</v>
          </cell>
        </row>
        <row r="277">
          <cell r="K277" t="str">
            <v>PW 1-01 창1</v>
          </cell>
          <cell r="L277">
            <v>33838</v>
          </cell>
        </row>
        <row r="278">
          <cell r="K278" t="str">
            <v>PW 1-01 창2</v>
          </cell>
          <cell r="L278">
            <v>49840</v>
          </cell>
        </row>
        <row r="279">
          <cell r="K279" t="str">
            <v>PW 1-02 창1</v>
          </cell>
          <cell r="L279">
            <v>33838</v>
          </cell>
        </row>
        <row r="280">
          <cell r="K280" t="str">
            <v>PW 1-02 창2</v>
          </cell>
          <cell r="L280">
            <v>48148</v>
          </cell>
        </row>
        <row r="281">
          <cell r="K281" t="str">
            <v>PW 1-03 창1</v>
          </cell>
          <cell r="L281">
            <v>29894</v>
          </cell>
        </row>
        <row r="282">
          <cell r="K282" t="str">
            <v>PW 1-03 창2</v>
          </cell>
          <cell r="L282">
            <v>47216</v>
          </cell>
        </row>
        <row r="283">
          <cell r="K283" t="str">
            <v>PW 1-04 창1</v>
          </cell>
          <cell r="L283">
            <v>33838</v>
          </cell>
        </row>
        <row r="284">
          <cell r="K284" t="str">
            <v>PW 1-04 창2</v>
          </cell>
          <cell r="L284">
            <v>46437</v>
          </cell>
        </row>
        <row r="285">
          <cell r="K285" t="str">
            <v>PW 1-05 창1</v>
          </cell>
          <cell r="L285">
            <v>29894</v>
          </cell>
        </row>
        <row r="286">
          <cell r="K286" t="str">
            <v>PW 1-05 창2</v>
          </cell>
          <cell r="L286">
            <v>41795</v>
          </cell>
        </row>
        <row r="287">
          <cell r="K287" t="str">
            <v>PW 1-06 창1</v>
          </cell>
          <cell r="L287">
            <v>33838</v>
          </cell>
        </row>
        <row r="288">
          <cell r="K288" t="str">
            <v>PW 1-06 창2</v>
          </cell>
          <cell r="L288">
            <v>41031</v>
          </cell>
        </row>
        <row r="289">
          <cell r="K289" t="str">
            <v>PW 1-07 창1</v>
          </cell>
          <cell r="L289">
            <v>29894</v>
          </cell>
        </row>
        <row r="290">
          <cell r="K290" t="str">
            <v>PW 1-07 창2</v>
          </cell>
          <cell r="L290">
            <v>40099</v>
          </cell>
        </row>
        <row r="291">
          <cell r="K291" t="str">
            <v>PW 1-08 창1</v>
          </cell>
          <cell r="L291">
            <v>33838</v>
          </cell>
        </row>
        <row r="292">
          <cell r="K292" t="str">
            <v>PW 1-08 창2</v>
          </cell>
          <cell r="L292">
            <v>48688</v>
          </cell>
        </row>
        <row r="293">
          <cell r="K293" t="str">
            <v>PW 1-09 창1</v>
          </cell>
          <cell r="L293">
            <v>29894</v>
          </cell>
        </row>
        <row r="294">
          <cell r="K294" t="str">
            <v>PW 1-09 창2</v>
          </cell>
          <cell r="L294">
            <v>47715</v>
          </cell>
        </row>
        <row r="295">
          <cell r="K295" t="str">
            <v>PW 1-10 창1</v>
          </cell>
          <cell r="L295">
            <v>33838</v>
          </cell>
        </row>
        <row r="296">
          <cell r="K296" t="str">
            <v>PW 1-10 창2</v>
          </cell>
          <cell r="L296">
            <v>46949</v>
          </cell>
        </row>
        <row r="297">
          <cell r="K297" t="str">
            <v>PW 1-11 창1</v>
          </cell>
          <cell r="L297">
            <v>29894</v>
          </cell>
        </row>
        <row r="298">
          <cell r="K298" t="str">
            <v>PW 1-11 창2</v>
          </cell>
          <cell r="L298">
            <v>42240</v>
          </cell>
        </row>
        <row r="299">
          <cell r="K299" t="str">
            <v>PW 1-12 창1</v>
          </cell>
          <cell r="L299">
            <v>33838</v>
          </cell>
        </row>
        <row r="300">
          <cell r="K300" t="str">
            <v>PW 1-12 창2</v>
          </cell>
          <cell r="L300">
            <v>41521</v>
          </cell>
        </row>
        <row r="301">
          <cell r="K301" t="str">
            <v>PW 1-13 창1</v>
          </cell>
          <cell r="L301">
            <v>29894</v>
          </cell>
        </row>
        <row r="302">
          <cell r="K302" t="str">
            <v>PW 1-13 창2</v>
          </cell>
          <cell r="L302">
            <v>40562</v>
          </cell>
        </row>
        <row r="303">
          <cell r="K303" t="str">
            <v>PW 1-14 창1</v>
          </cell>
          <cell r="L303">
            <v>34437</v>
          </cell>
        </row>
        <row r="304">
          <cell r="K304" t="str">
            <v>PW 1-15 창1</v>
          </cell>
          <cell r="L304">
            <v>33537</v>
          </cell>
        </row>
        <row r="305">
          <cell r="K305" t="str">
            <v>PW 1-16 창1</v>
          </cell>
          <cell r="L305">
            <v>33764</v>
          </cell>
        </row>
        <row r="306">
          <cell r="K306" t="str">
            <v>PW 1-17 창1</v>
          </cell>
          <cell r="L306">
            <v>29820</v>
          </cell>
        </row>
        <row r="307">
          <cell r="K307" t="str">
            <v>PW 1-18 창1</v>
          </cell>
          <cell r="L307">
            <v>30255</v>
          </cell>
        </row>
        <row r="308">
          <cell r="K308" t="str">
            <v>PW 1-19 창1</v>
          </cell>
          <cell r="L308">
            <v>29355</v>
          </cell>
        </row>
        <row r="309">
          <cell r="K309" t="str">
            <v>PW 1-20 창1</v>
          </cell>
          <cell r="L309">
            <v>30023</v>
          </cell>
        </row>
        <row r="310">
          <cell r="K310" t="str">
            <v>PW 1-21 창1</v>
          </cell>
          <cell r="L310">
            <v>29125</v>
          </cell>
        </row>
        <row r="311">
          <cell r="K311" t="str">
            <v>PW 1-22 창1</v>
          </cell>
          <cell r="L311">
            <v>28433</v>
          </cell>
        </row>
        <row r="312">
          <cell r="K312" t="str">
            <v>PW 1-23 창1</v>
          </cell>
          <cell r="L312">
            <v>26813</v>
          </cell>
        </row>
        <row r="313">
          <cell r="K313" t="str">
            <v>PW 1-24 창1</v>
          </cell>
          <cell r="L313">
            <v>33838</v>
          </cell>
        </row>
        <row r="314">
          <cell r="K314" t="str">
            <v>PW 1-24 창2</v>
          </cell>
          <cell r="L314">
            <v>55592</v>
          </cell>
        </row>
        <row r="315">
          <cell r="K315" t="str">
            <v>PW 1-25 창1</v>
          </cell>
          <cell r="L315">
            <v>30097</v>
          </cell>
        </row>
        <row r="316">
          <cell r="K316" t="str">
            <v>PW 1-25 창2</v>
          </cell>
          <cell r="L316">
            <v>41128</v>
          </cell>
        </row>
        <row r="317">
          <cell r="K317" t="str">
            <v>PW 1-26 창1</v>
          </cell>
          <cell r="L317">
            <v>29200</v>
          </cell>
        </row>
        <row r="318">
          <cell r="K318" t="str">
            <v>PW 1-26 창2</v>
          </cell>
          <cell r="L318">
            <v>40016</v>
          </cell>
        </row>
        <row r="319">
          <cell r="K319" t="str">
            <v>PW 2-01 창1</v>
          </cell>
          <cell r="L319">
            <v>20270</v>
          </cell>
        </row>
        <row r="320">
          <cell r="K320" t="str">
            <v>PW 2-02 창1</v>
          </cell>
          <cell r="L320">
            <v>19145</v>
          </cell>
        </row>
        <row r="321">
          <cell r="K321" t="str">
            <v>PW 2-03 창1</v>
          </cell>
          <cell r="L321">
            <v>19961</v>
          </cell>
        </row>
        <row r="322">
          <cell r="K322" t="str">
            <v>PW 2-04 창1</v>
          </cell>
          <cell r="L322">
            <v>18836</v>
          </cell>
        </row>
        <row r="323">
          <cell r="K323" t="str">
            <v>PW 2-05 창1</v>
          </cell>
          <cell r="L323">
            <v>19651</v>
          </cell>
        </row>
        <row r="324">
          <cell r="K324" t="str">
            <v>PW 2-06 창1</v>
          </cell>
          <cell r="L324">
            <v>24057</v>
          </cell>
        </row>
        <row r="325">
          <cell r="K325" t="str">
            <v>PW 2-07 창1</v>
          </cell>
          <cell r="L325">
            <v>24563</v>
          </cell>
        </row>
        <row r="326">
          <cell r="K326" t="str">
            <v>PW 2-08 창1</v>
          </cell>
          <cell r="L326">
            <v>20391</v>
          </cell>
        </row>
        <row r="327">
          <cell r="K327" t="str">
            <v>PW 2-09 창1</v>
          </cell>
          <cell r="L327">
            <v>20898</v>
          </cell>
        </row>
        <row r="328">
          <cell r="K328" t="str">
            <v>PW 2-10 창1</v>
          </cell>
          <cell r="L328">
            <v>19774</v>
          </cell>
        </row>
        <row r="329">
          <cell r="K329" t="str">
            <v>PW 2-11 창1</v>
          </cell>
          <cell r="L329">
            <v>20278</v>
          </cell>
        </row>
        <row r="330">
          <cell r="K330" t="str">
            <v>PW 2-12 창1</v>
          </cell>
          <cell r="L330">
            <v>19153</v>
          </cell>
        </row>
        <row r="331">
          <cell r="K331" t="str">
            <v>PW 2-13 창1</v>
          </cell>
          <cell r="L331">
            <v>19661</v>
          </cell>
        </row>
        <row r="332">
          <cell r="K332" t="str">
            <v>PW 2-14 창1</v>
          </cell>
          <cell r="L332">
            <v>18535</v>
          </cell>
        </row>
        <row r="333">
          <cell r="K333" t="str">
            <v>PW 2-15 창1</v>
          </cell>
          <cell r="L333">
            <v>18038</v>
          </cell>
        </row>
        <row r="334">
          <cell r="K334" t="str">
            <v>PW 2-16 창1</v>
          </cell>
          <cell r="L334">
            <v>17475</v>
          </cell>
        </row>
        <row r="335">
          <cell r="K335" t="str">
            <v>PW 2-17 창1</v>
          </cell>
          <cell r="L335">
            <v>17417</v>
          </cell>
        </row>
        <row r="336">
          <cell r="K336" t="str">
            <v>PW 2-18 창1</v>
          </cell>
          <cell r="L336">
            <v>15313</v>
          </cell>
        </row>
        <row r="337">
          <cell r="K337" t="str">
            <v>PW 2-19 창1</v>
          </cell>
          <cell r="L337">
            <v>15257</v>
          </cell>
        </row>
        <row r="338">
          <cell r="K338" t="str">
            <v>PW 2-20 창1</v>
          </cell>
          <cell r="L338">
            <v>13204</v>
          </cell>
        </row>
        <row r="339">
          <cell r="K339" t="str">
            <v>PW 2-21 창1</v>
          </cell>
          <cell r="L339">
            <v>12276</v>
          </cell>
        </row>
        <row r="340">
          <cell r="K340" t="str">
            <v>PW 2-22 창1</v>
          </cell>
          <cell r="L340">
            <v>11811</v>
          </cell>
        </row>
        <row r="341">
          <cell r="K341" t="str">
            <v>PW 2-23 창1</v>
          </cell>
          <cell r="L341">
            <v>11756</v>
          </cell>
        </row>
        <row r="342">
          <cell r="K342" t="str">
            <v>PW 2-24 창1</v>
          </cell>
          <cell r="L342">
            <v>10725</v>
          </cell>
        </row>
        <row r="343">
          <cell r="K343" t="str">
            <v>PW 2-25 창1</v>
          </cell>
          <cell r="L343">
            <v>9850</v>
          </cell>
        </row>
        <row r="344">
          <cell r="K344" t="str">
            <v>PW 2-26 창1</v>
          </cell>
          <cell r="L344">
            <v>9331</v>
          </cell>
        </row>
        <row r="345">
          <cell r="K345" t="str">
            <v>PW 2-27 창1</v>
          </cell>
          <cell r="L345">
            <v>8812</v>
          </cell>
        </row>
        <row r="346">
          <cell r="K346" t="str">
            <v>PW 2-28 창1</v>
          </cell>
          <cell r="L346">
            <v>8921</v>
          </cell>
        </row>
        <row r="347">
          <cell r="K347" t="str">
            <v>PW 2-29 창1</v>
          </cell>
          <cell r="L347">
            <v>8404</v>
          </cell>
        </row>
        <row r="348">
          <cell r="K348" t="str">
            <v>PW 2-30 창1</v>
          </cell>
          <cell r="L348">
            <v>7883</v>
          </cell>
        </row>
        <row r="349">
          <cell r="K349" t="str">
            <v>PW 2-31 창1</v>
          </cell>
          <cell r="L349">
            <v>8294</v>
          </cell>
        </row>
        <row r="350">
          <cell r="K350" t="str">
            <v>PW 2-32 창1</v>
          </cell>
          <cell r="L350">
            <v>7366</v>
          </cell>
        </row>
        <row r="351">
          <cell r="K351" t="str">
            <v>PW 2-33 창1</v>
          </cell>
          <cell r="L351">
            <v>20345</v>
          </cell>
        </row>
        <row r="352">
          <cell r="K352" t="str">
            <v>PW 2-33 창2</v>
          </cell>
          <cell r="L352">
            <v>26324</v>
          </cell>
        </row>
        <row r="353">
          <cell r="K353" t="str">
            <v>PW 2-34 창1</v>
          </cell>
          <cell r="L353">
            <v>19218</v>
          </cell>
        </row>
        <row r="354">
          <cell r="K354" t="str">
            <v>PW 2-34 창2</v>
          </cell>
          <cell r="L354">
            <v>25153</v>
          </cell>
        </row>
        <row r="355">
          <cell r="K355" t="str">
            <v>PW 2-35 창1</v>
          </cell>
          <cell r="L355">
            <v>20345</v>
          </cell>
        </row>
        <row r="356">
          <cell r="K356" t="str">
            <v>PW 2-35 창2</v>
          </cell>
          <cell r="L356">
            <v>25085</v>
          </cell>
        </row>
        <row r="357">
          <cell r="K357" t="str">
            <v>PW 2-36 창1</v>
          </cell>
          <cell r="L357">
            <v>19218</v>
          </cell>
        </row>
        <row r="358">
          <cell r="K358" t="str">
            <v>PW 2-36 창2</v>
          </cell>
          <cell r="L358">
            <v>20868</v>
          </cell>
        </row>
        <row r="359">
          <cell r="K359" t="str">
            <v>PW 2-37 창1</v>
          </cell>
          <cell r="L359">
            <v>20345</v>
          </cell>
        </row>
        <row r="360">
          <cell r="K360" t="str">
            <v>PW 2-37 창2</v>
          </cell>
          <cell r="L360">
            <v>20801</v>
          </cell>
        </row>
        <row r="361">
          <cell r="K361" t="str">
            <v>PW 2-38 창1</v>
          </cell>
          <cell r="L361">
            <v>19218</v>
          </cell>
        </row>
        <row r="362">
          <cell r="K362" t="str">
            <v>PW 2-38 창2</v>
          </cell>
          <cell r="L362">
            <v>19631</v>
          </cell>
        </row>
        <row r="363">
          <cell r="K363" t="str">
            <v>PW 2-39 창1</v>
          </cell>
          <cell r="L363">
            <v>20345</v>
          </cell>
        </row>
        <row r="364">
          <cell r="K364" t="str">
            <v>PW 2-39 창2</v>
          </cell>
          <cell r="L364">
            <v>19564</v>
          </cell>
        </row>
        <row r="365">
          <cell r="K365" t="str">
            <v>WPP 1-01</v>
          </cell>
          <cell r="L365">
            <v>120443</v>
          </cell>
        </row>
        <row r="366">
          <cell r="K366" t="str">
            <v>WPP 1-02</v>
          </cell>
          <cell r="L366">
            <v>115042</v>
          </cell>
        </row>
        <row r="367">
          <cell r="K367" t="str">
            <v>WPP 1-03</v>
          </cell>
          <cell r="L367">
            <v>112870</v>
          </cell>
        </row>
        <row r="368">
          <cell r="K368" t="str">
            <v>WPP 1-04</v>
          </cell>
          <cell r="L368">
            <v>109638</v>
          </cell>
        </row>
        <row r="369">
          <cell r="K369" t="str">
            <v>WPP 1-05</v>
          </cell>
          <cell r="L369">
            <v>107519</v>
          </cell>
        </row>
        <row r="370">
          <cell r="K370" t="str">
            <v>WPP 1-06</v>
          </cell>
          <cell r="L370">
            <v>104237</v>
          </cell>
        </row>
        <row r="371">
          <cell r="K371" t="str">
            <v>WPP 1-07</v>
          </cell>
          <cell r="L371">
            <v>102170</v>
          </cell>
        </row>
        <row r="372">
          <cell r="K372" t="str">
            <v>WPP 1-08</v>
          </cell>
          <cell r="L372">
            <v>97091</v>
          </cell>
        </row>
        <row r="373">
          <cell r="K373" t="str">
            <v>WPP 1-09</v>
          </cell>
          <cell r="L373">
            <v>95076</v>
          </cell>
        </row>
        <row r="374">
          <cell r="K374" t="str">
            <v>WPP 1-10</v>
          </cell>
          <cell r="L374">
            <v>91688</v>
          </cell>
        </row>
        <row r="375">
          <cell r="K375" t="str">
            <v>WPP 1-11</v>
          </cell>
          <cell r="L375">
            <v>89727</v>
          </cell>
        </row>
        <row r="376">
          <cell r="K376" t="str">
            <v>WPP 1-12</v>
          </cell>
          <cell r="L376">
            <v>86286</v>
          </cell>
        </row>
        <row r="377">
          <cell r="K377" t="str">
            <v>WPP 1-13</v>
          </cell>
          <cell r="L377">
            <v>84376</v>
          </cell>
        </row>
        <row r="378">
          <cell r="K378" t="str">
            <v>WPP 1-14</v>
          </cell>
          <cell r="L378">
            <v>80885</v>
          </cell>
        </row>
        <row r="379">
          <cell r="K379" t="str">
            <v>WPP 1-15</v>
          </cell>
          <cell r="L379">
            <v>79028</v>
          </cell>
        </row>
        <row r="380">
          <cell r="K380" t="str">
            <v>WPP 1-16</v>
          </cell>
          <cell r="L380">
            <v>75482</v>
          </cell>
        </row>
        <row r="381">
          <cell r="K381" t="str">
            <v>WPP 1-17</v>
          </cell>
          <cell r="L381">
            <v>70805</v>
          </cell>
        </row>
        <row r="382">
          <cell r="K382" t="str">
            <v>WPP 1-18</v>
          </cell>
          <cell r="L382">
            <v>69010</v>
          </cell>
        </row>
        <row r="383">
          <cell r="K383" t="str">
            <v>WPP 1-19</v>
          </cell>
          <cell r="L383">
            <v>67241</v>
          </cell>
        </row>
        <row r="384">
          <cell r="K384" t="str">
            <v>WPP 1-20</v>
          </cell>
          <cell r="L384">
            <v>67209</v>
          </cell>
        </row>
        <row r="385">
          <cell r="K385" t="str">
            <v>WPP 1-21</v>
          </cell>
          <cell r="L385">
            <v>65458</v>
          </cell>
        </row>
        <row r="386">
          <cell r="K386" t="str">
            <v>WPP 1-22</v>
          </cell>
          <cell r="L386">
            <v>64111</v>
          </cell>
        </row>
        <row r="387">
          <cell r="K387" t="str">
            <v>WPP 1-23</v>
          </cell>
          <cell r="L387">
            <v>64771</v>
          </cell>
        </row>
        <row r="388">
          <cell r="K388" t="str">
            <v>WPP 1-24</v>
          </cell>
          <cell r="L388">
            <v>118699</v>
          </cell>
        </row>
        <row r="389">
          <cell r="K389" t="str">
            <v>WPP 1-25</v>
          </cell>
          <cell r="L389">
            <v>98835</v>
          </cell>
        </row>
        <row r="390">
          <cell r="K390" t="str">
            <v>WPP 1-26</v>
          </cell>
          <cell r="L390">
            <v>96821</v>
          </cell>
        </row>
        <row r="391">
          <cell r="K391" t="str">
            <v>WPP 2-01</v>
          </cell>
          <cell r="L391">
            <v>79474</v>
          </cell>
        </row>
        <row r="392">
          <cell r="K392" t="str">
            <v>WPP 2-02</v>
          </cell>
          <cell r="L392">
            <v>76437</v>
          </cell>
        </row>
        <row r="393">
          <cell r="K393" t="str">
            <v>WPP 2-03</v>
          </cell>
          <cell r="L393">
            <v>75442</v>
          </cell>
        </row>
        <row r="394">
          <cell r="K394" t="str">
            <v>WPP 2-04</v>
          </cell>
          <cell r="L394">
            <v>72488</v>
          </cell>
        </row>
        <row r="395">
          <cell r="K395" t="str">
            <v>WPP 2-05</v>
          </cell>
          <cell r="L395">
            <v>71411</v>
          </cell>
        </row>
        <row r="396">
          <cell r="K396" t="str">
            <v>WPP 2-06</v>
          </cell>
          <cell r="L396">
            <v>66662</v>
          </cell>
        </row>
        <row r="397">
          <cell r="K397" t="str">
            <v>WPP 2-07</v>
          </cell>
          <cell r="L397">
            <v>65506</v>
          </cell>
        </row>
        <row r="398">
          <cell r="K398" t="str">
            <v>WPP 2-08</v>
          </cell>
          <cell r="L398">
            <v>59841</v>
          </cell>
        </row>
        <row r="399">
          <cell r="K399" t="str">
            <v>WPP 2-09</v>
          </cell>
          <cell r="L399">
            <v>58603</v>
          </cell>
        </row>
        <row r="400">
          <cell r="K400" t="str">
            <v>WPP 2-10</v>
          </cell>
          <cell r="L400">
            <v>55890</v>
          </cell>
        </row>
        <row r="401">
          <cell r="K401" t="str">
            <v>WPP 2-11</v>
          </cell>
          <cell r="L401">
            <v>54570</v>
          </cell>
        </row>
        <row r="402">
          <cell r="K402" t="str">
            <v>WPP 2-12</v>
          </cell>
          <cell r="L402">
            <v>51938</v>
          </cell>
        </row>
        <row r="403">
          <cell r="K403" t="str">
            <v>WPP 2-13</v>
          </cell>
          <cell r="L403">
            <v>50539</v>
          </cell>
        </row>
        <row r="404">
          <cell r="K404" t="str">
            <v>WPP 2-14</v>
          </cell>
          <cell r="L404">
            <v>47990</v>
          </cell>
        </row>
        <row r="405">
          <cell r="K405" t="str">
            <v>WPP 2-15</v>
          </cell>
          <cell r="L405">
            <v>51820</v>
          </cell>
        </row>
        <row r="406">
          <cell r="K406" t="str">
            <v>WPP 2-16</v>
          </cell>
          <cell r="L406">
            <v>50465</v>
          </cell>
        </row>
        <row r="407">
          <cell r="K407" t="str">
            <v>WPP 2-17</v>
          </cell>
          <cell r="L407">
            <v>47991</v>
          </cell>
        </row>
        <row r="408">
          <cell r="K408" t="str">
            <v>WPP 2-18</v>
          </cell>
          <cell r="L408">
            <v>46676</v>
          </cell>
        </row>
        <row r="409">
          <cell r="K409" t="str">
            <v>WPP 2-19</v>
          </cell>
          <cell r="L409">
            <v>41032</v>
          </cell>
        </row>
        <row r="410">
          <cell r="K410" t="str">
            <v>WPP 2-20</v>
          </cell>
          <cell r="L410">
            <v>31199</v>
          </cell>
        </row>
        <row r="411">
          <cell r="K411" t="str">
            <v>WPP 2-21</v>
          </cell>
          <cell r="L411">
            <v>29333</v>
          </cell>
        </row>
        <row r="412">
          <cell r="K412" t="str">
            <v>WPP 2-22</v>
          </cell>
          <cell r="L412">
            <v>28402</v>
          </cell>
        </row>
        <row r="413">
          <cell r="K413" t="str">
            <v>WPP 2-23</v>
          </cell>
          <cell r="L413">
            <v>26617</v>
          </cell>
        </row>
        <row r="414">
          <cell r="K414" t="str">
            <v>WPP 2-24</v>
          </cell>
          <cell r="L414">
            <v>25719</v>
          </cell>
        </row>
        <row r="415">
          <cell r="K415" t="str">
            <v>WPP 2-25</v>
          </cell>
          <cell r="L415">
            <v>24015</v>
          </cell>
        </row>
        <row r="416">
          <cell r="K416" t="str">
            <v>WPP 2-26</v>
          </cell>
          <cell r="L416">
            <v>21428</v>
          </cell>
        </row>
        <row r="417">
          <cell r="K417" t="str">
            <v>WPP 2-27</v>
          </cell>
          <cell r="L417">
            <v>18843</v>
          </cell>
        </row>
        <row r="418">
          <cell r="K418" t="str">
            <v>WPP 2-28</v>
          </cell>
          <cell r="L418">
            <v>22149</v>
          </cell>
        </row>
        <row r="419">
          <cell r="K419" t="str">
            <v>WPP 2-29</v>
          </cell>
          <cell r="L419">
            <v>19059</v>
          </cell>
        </row>
        <row r="420">
          <cell r="K420" t="str">
            <v>WPP 2-30</v>
          </cell>
          <cell r="L420">
            <v>16541</v>
          </cell>
        </row>
        <row r="421">
          <cell r="K421" t="str">
            <v>WPP 2-31</v>
          </cell>
          <cell r="L421">
            <v>15690</v>
          </cell>
        </row>
        <row r="422">
          <cell r="K422" t="str">
            <v>WPP 2-32</v>
          </cell>
          <cell r="L422">
            <v>14024</v>
          </cell>
        </row>
        <row r="423">
          <cell r="K423" t="str">
            <v>WPP 2-33</v>
          </cell>
          <cell r="L423">
            <v>78653</v>
          </cell>
        </row>
        <row r="424">
          <cell r="K424" t="str">
            <v>WPP 2-34</v>
          </cell>
          <cell r="L424">
            <v>75616</v>
          </cell>
        </row>
        <row r="425">
          <cell r="K425" t="str">
            <v>WPP 2-35</v>
          </cell>
          <cell r="L425">
            <v>74621</v>
          </cell>
        </row>
        <row r="426">
          <cell r="K426" t="str">
            <v>WPP 2-36</v>
          </cell>
          <cell r="L426">
            <v>71667</v>
          </cell>
        </row>
        <row r="427">
          <cell r="K427" t="str">
            <v>WPP 2-37</v>
          </cell>
          <cell r="L427">
            <v>70590</v>
          </cell>
        </row>
        <row r="428">
          <cell r="K428" t="str">
            <v>WPP 2-38</v>
          </cell>
          <cell r="L428">
            <v>67714</v>
          </cell>
        </row>
        <row r="429">
          <cell r="K429" t="str">
            <v>WPP 2-39</v>
          </cell>
          <cell r="L429">
            <v>66559</v>
          </cell>
        </row>
        <row r="430">
          <cell r="K430" t="str">
            <v>WPP 4-01</v>
          </cell>
          <cell r="L430" t="e">
            <v>#REF!</v>
          </cell>
        </row>
        <row r="431">
          <cell r="K431" t="str">
            <v>WPP 4-02</v>
          </cell>
          <cell r="L431" t="e">
            <v>#REF!</v>
          </cell>
        </row>
        <row r="432">
          <cell r="K432" t="str">
            <v>WPW 1-01</v>
          </cell>
          <cell r="L432">
            <v>65132</v>
          </cell>
        </row>
        <row r="433">
          <cell r="K433" t="str">
            <v>WPW 1-02</v>
          </cell>
          <cell r="L433">
            <v>62652</v>
          </cell>
        </row>
        <row r="434">
          <cell r="K434" t="str">
            <v>WPW 1-03</v>
          </cell>
          <cell r="L434">
            <v>61440</v>
          </cell>
        </row>
        <row r="435">
          <cell r="K435" t="str">
            <v>WPW 1-04</v>
          </cell>
          <cell r="L435">
            <v>60173</v>
          </cell>
        </row>
        <row r="436">
          <cell r="K436" t="str">
            <v>WPW 1-05</v>
          </cell>
          <cell r="L436">
            <v>58988</v>
          </cell>
        </row>
        <row r="437">
          <cell r="K437" t="str">
            <v>WPW 1-06</v>
          </cell>
          <cell r="L437">
            <v>57693</v>
          </cell>
        </row>
        <row r="438">
          <cell r="K438" t="str">
            <v>WPW 1-07</v>
          </cell>
          <cell r="L438">
            <v>56535</v>
          </cell>
        </row>
        <row r="439">
          <cell r="K439" t="str">
            <v>WPW 1-08</v>
          </cell>
          <cell r="L439">
            <v>53472</v>
          </cell>
        </row>
        <row r="440">
          <cell r="K440" t="str">
            <v>WPW 1-09</v>
          </cell>
          <cell r="L440">
            <v>52339</v>
          </cell>
        </row>
        <row r="441">
          <cell r="K441" t="str">
            <v>WPW 1-10</v>
          </cell>
          <cell r="L441">
            <v>50991</v>
          </cell>
        </row>
        <row r="442">
          <cell r="K442" t="str">
            <v>WPW 1-11</v>
          </cell>
          <cell r="L442">
            <v>49886</v>
          </cell>
        </row>
        <row r="443">
          <cell r="K443" t="str">
            <v>WPW 1-12</v>
          </cell>
          <cell r="L443">
            <v>48513</v>
          </cell>
        </row>
        <row r="444">
          <cell r="K444" t="str">
            <v>WPW 1-13</v>
          </cell>
          <cell r="L444">
            <v>47436</v>
          </cell>
        </row>
        <row r="445">
          <cell r="K445" t="str">
            <v>WPW 1-14</v>
          </cell>
          <cell r="L445">
            <v>46034</v>
          </cell>
        </row>
        <row r="446">
          <cell r="K446" t="str">
            <v>WPW 1-15</v>
          </cell>
          <cell r="L446">
            <v>44983</v>
          </cell>
        </row>
        <row r="447">
          <cell r="K447" t="str">
            <v>WPW 1-16</v>
          </cell>
          <cell r="L447">
            <v>43554</v>
          </cell>
        </row>
        <row r="448">
          <cell r="K448" t="str">
            <v>WPW 1-17</v>
          </cell>
          <cell r="L448">
            <v>39755</v>
          </cell>
        </row>
        <row r="449">
          <cell r="K449" t="str">
            <v>WPW 1-18</v>
          </cell>
          <cell r="L449">
            <v>39127</v>
          </cell>
        </row>
        <row r="450">
          <cell r="K450" t="str">
            <v>WPW 1-19</v>
          </cell>
          <cell r="L450">
            <v>38123</v>
          </cell>
        </row>
        <row r="451">
          <cell r="K451" t="str">
            <v>WPW 1-20</v>
          </cell>
          <cell r="L451">
            <v>38300</v>
          </cell>
        </row>
        <row r="452">
          <cell r="K452" t="str">
            <v>WPW 1-21</v>
          </cell>
          <cell r="L452">
            <v>37304</v>
          </cell>
        </row>
        <row r="453">
          <cell r="K453" t="str">
            <v>WPW 1-22</v>
          </cell>
          <cell r="L453">
            <v>36539</v>
          </cell>
        </row>
        <row r="454">
          <cell r="K454" t="str">
            <v>WPW 1-23</v>
          </cell>
          <cell r="L454">
            <v>36331</v>
          </cell>
        </row>
        <row r="455">
          <cell r="K455" t="str">
            <v>WPW 1-24</v>
          </cell>
          <cell r="L455">
            <v>63387</v>
          </cell>
        </row>
        <row r="456">
          <cell r="K456" t="str">
            <v>WPW 1-25</v>
          </cell>
          <cell r="L456">
            <v>55216</v>
          </cell>
        </row>
        <row r="457">
          <cell r="K457" t="str">
            <v>WPW 1-26</v>
          </cell>
          <cell r="L457">
            <v>54084</v>
          </cell>
        </row>
        <row r="458">
          <cell r="K458" t="str">
            <v>WPW 2-01</v>
          </cell>
          <cell r="L458">
            <v>44732</v>
          </cell>
        </row>
        <row r="459">
          <cell r="K459" t="str">
            <v>WPW 2-02</v>
          </cell>
          <cell r="L459">
            <v>43230</v>
          </cell>
        </row>
        <row r="460">
          <cell r="K460" t="str">
            <v>WPW 2-03</v>
          </cell>
          <cell r="L460">
            <v>42791</v>
          </cell>
        </row>
        <row r="461">
          <cell r="K461" t="str">
            <v>WPW 2-04</v>
          </cell>
          <cell r="L461">
            <v>41331</v>
          </cell>
        </row>
        <row r="462">
          <cell r="K462" t="str">
            <v>WPW 2-05</v>
          </cell>
          <cell r="L462">
            <v>40851</v>
          </cell>
        </row>
        <row r="463">
          <cell r="K463" t="str">
            <v>WPW 2-06</v>
          </cell>
          <cell r="L463">
            <v>37911</v>
          </cell>
        </row>
        <row r="464">
          <cell r="K464" t="str">
            <v>WPW 2-07</v>
          </cell>
          <cell r="L464">
            <v>37388</v>
          </cell>
        </row>
        <row r="465">
          <cell r="K465" t="str">
            <v>WPW 2-08</v>
          </cell>
          <cell r="L465">
            <v>33238</v>
          </cell>
        </row>
        <row r="466">
          <cell r="K466" t="str">
            <v>WPW 2-09</v>
          </cell>
          <cell r="L466">
            <v>32674</v>
          </cell>
        </row>
        <row r="467">
          <cell r="K467" t="str">
            <v>WPW 2-10</v>
          </cell>
          <cell r="L467">
            <v>31339</v>
          </cell>
        </row>
        <row r="468">
          <cell r="K468" t="str">
            <v>WPW 2-11</v>
          </cell>
          <cell r="L468">
            <v>30733</v>
          </cell>
        </row>
        <row r="469">
          <cell r="K469" t="str">
            <v>WPW 2-12</v>
          </cell>
          <cell r="L469">
            <v>29440</v>
          </cell>
        </row>
        <row r="470">
          <cell r="K470" t="str">
            <v>WPW 2-13</v>
          </cell>
          <cell r="L470">
            <v>28793</v>
          </cell>
        </row>
        <row r="471">
          <cell r="K471" t="str">
            <v>WPW 2-14</v>
          </cell>
          <cell r="L471">
            <v>27540</v>
          </cell>
        </row>
        <row r="472">
          <cell r="K472" t="str">
            <v>WPW 2-15</v>
          </cell>
          <cell r="L472">
            <v>29335</v>
          </cell>
        </row>
        <row r="473">
          <cell r="K473" t="str">
            <v>WPW 2-16</v>
          </cell>
          <cell r="L473">
            <v>28668</v>
          </cell>
        </row>
        <row r="474">
          <cell r="K474" t="str">
            <v>WPW 2-17</v>
          </cell>
          <cell r="L474">
            <v>27499</v>
          </cell>
        </row>
        <row r="475">
          <cell r="K475" t="str">
            <v>WPW 2-18</v>
          </cell>
          <cell r="L475">
            <v>26853</v>
          </cell>
        </row>
        <row r="476">
          <cell r="K476" t="str">
            <v>WPW 2-19</v>
          </cell>
          <cell r="L476">
            <v>22768</v>
          </cell>
        </row>
        <row r="477">
          <cell r="K477" t="str">
            <v>WPW 2-20</v>
          </cell>
          <cell r="L477">
            <v>18551</v>
          </cell>
        </row>
        <row r="478">
          <cell r="K478" t="str">
            <v>WPW 2-21</v>
          </cell>
          <cell r="L478">
            <v>17586</v>
          </cell>
        </row>
        <row r="479">
          <cell r="K479" t="str">
            <v>WPW 2-22</v>
          </cell>
          <cell r="L479">
            <v>17103</v>
          </cell>
        </row>
        <row r="480">
          <cell r="K480" t="str">
            <v>WPW 2-23</v>
          </cell>
          <cell r="L480">
            <v>16223</v>
          </cell>
        </row>
        <row r="481">
          <cell r="K481" t="str">
            <v>WPW 2-24</v>
          </cell>
          <cell r="L481">
            <v>15756</v>
          </cell>
        </row>
        <row r="482">
          <cell r="K482" t="str">
            <v>WPW 2-25</v>
          </cell>
          <cell r="L482">
            <v>14185</v>
          </cell>
        </row>
        <row r="483">
          <cell r="K483" t="str">
            <v>WPW 2-26</v>
          </cell>
          <cell r="L483">
            <v>12890</v>
          </cell>
        </row>
        <row r="484">
          <cell r="K484" t="str">
            <v>WPW 2-27</v>
          </cell>
          <cell r="L484">
            <v>11595</v>
          </cell>
        </row>
        <row r="485">
          <cell r="K485" t="str">
            <v>WPW 2-28</v>
          </cell>
          <cell r="L485">
            <v>13219</v>
          </cell>
        </row>
        <row r="486">
          <cell r="K486" t="str">
            <v>WPW 2-29</v>
          </cell>
          <cell r="L486">
            <v>11485</v>
          </cell>
        </row>
        <row r="487">
          <cell r="K487" t="str">
            <v>WPW 2-30</v>
          </cell>
          <cell r="L487">
            <v>10224</v>
          </cell>
        </row>
        <row r="488">
          <cell r="K488" t="str">
            <v>WPW 2-31</v>
          </cell>
          <cell r="L488">
            <v>9828</v>
          </cell>
        </row>
        <row r="489">
          <cell r="K489" t="str">
            <v>WPW 2-32</v>
          </cell>
          <cell r="L489">
            <v>8965</v>
          </cell>
        </row>
        <row r="490">
          <cell r="K490" t="str">
            <v>WPW 2-33</v>
          </cell>
          <cell r="L490">
            <v>44265</v>
          </cell>
        </row>
        <row r="491">
          <cell r="K491" t="str">
            <v>WPW 2-34</v>
          </cell>
          <cell r="L491">
            <v>42762</v>
          </cell>
        </row>
        <row r="492">
          <cell r="K492" t="str">
            <v>WPW 2-35</v>
          </cell>
          <cell r="L492">
            <v>42323</v>
          </cell>
        </row>
        <row r="493">
          <cell r="K493" t="str">
            <v>WPW 2-36</v>
          </cell>
          <cell r="L493">
            <v>40863</v>
          </cell>
        </row>
        <row r="494">
          <cell r="K494" t="str">
            <v>WPW 2-37</v>
          </cell>
          <cell r="L494">
            <v>40383</v>
          </cell>
        </row>
        <row r="495">
          <cell r="K495" t="str">
            <v>WPW 2-38</v>
          </cell>
          <cell r="L495">
            <v>38964</v>
          </cell>
        </row>
        <row r="496">
          <cell r="K496" t="str">
            <v>WPW 2-39</v>
          </cell>
          <cell r="L496">
            <v>38441</v>
          </cell>
        </row>
        <row r="497">
          <cell r="K497" t="str">
            <v>WPP 1-01 창1</v>
          </cell>
          <cell r="L497">
            <v>36746</v>
          </cell>
        </row>
        <row r="498">
          <cell r="K498" t="str">
            <v>WPP 1-01 창2</v>
          </cell>
          <cell r="L498">
            <v>54555</v>
          </cell>
        </row>
        <row r="499">
          <cell r="K499" t="str">
            <v>WPP 1-02 창1</v>
          </cell>
          <cell r="L499">
            <v>36746</v>
          </cell>
        </row>
        <row r="500">
          <cell r="K500" t="str">
            <v>WPP 1-02 창2</v>
          </cell>
          <cell r="L500">
            <v>52663</v>
          </cell>
        </row>
        <row r="501">
          <cell r="K501" t="str">
            <v>WPP 1-03 창1</v>
          </cell>
          <cell r="L501">
            <v>32670</v>
          </cell>
        </row>
        <row r="502">
          <cell r="K502" t="str">
            <v>WPP 1-03 창2</v>
          </cell>
          <cell r="L502">
            <v>51555</v>
          </cell>
        </row>
        <row r="503">
          <cell r="K503" t="str">
            <v>WPP 1-04 창1</v>
          </cell>
          <cell r="L503">
            <v>36746</v>
          </cell>
        </row>
        <row r="504">
          <cell r="K504" t="str">
            <v>WPP 1-04 창2</v>
          </cell>
          <cell r="L504">
            <v>50792</v>
          </cell>
        </row>
        <row r="505">
          <cell r="K505" t="str">
            <v>WPP 1-05 창1</v>
          </cell>
          <cell r="L505">
            <v>32670</v>
          </cell>
        </row>
        <row r="506">
          <cell r="K506" t="str">
            <v>WPP 1-05 창2</v>
          </cell>
          <cell r="L506">
            <v>45948</v>
          </cell>
        </row>
        <row r="507">
          <cell r="K507" t="str">
            <v>WPP 1-06 창1</v>
          </cell>
          <cell r="L507">
            <v>36746</v>
          </cell>
        </row>
        <row r="508">
          <cell r="K508" t="str">
            <v>WPP 1-06 창2</v>
          </cell>
          <cell r="L508">
            <v>45164</v>
          </cell>
        </row>
        <row r="509">
          <cell r="K509" t="str">
            <v>WPP 1-07 창1</v>
          </cell>
          <cell r="L509">
            <v>32670</v>
          </cell>
        </row>
        <row r="510">
          <cell r="K510" t="str">
            <v>WPP 1-07 창2</v>
          </cell>
          <cell r="L510">
            <v>44055</v>
          </cell>
        </row>
        <row r="511">
          <cell r="K511" t="str">
            <v>WPP 1-08 창1</v>
          </cell>
          <cell r="L511">
            <v>36746</v>
          </cell>
        </row>
        <row r="512">
          <cell r="K512" t="str">
            <v>WPP 1-08 창2</v>
          </cell>
          <cell r="L512">
            <v>53144</v>
          </cell>
        </row>
        <row r="513">
          <cell r="K513" t="str">
            <v>WPP 1-09 창1</v>
          </cell>
          <cell r="L513">
            <v>32670</v>
          </cell>
        </row>
        <row r="514">
          <cell r="K514" t="str">
            <v>WPP 1-09 창2</v>
          </cell>
          <cell r="L514">
            <v>51991</v>
          </cell>
        </row>
        <row r="515">
          <cell r="K515" t="str">
            <v>WPP 1-10 창1</v>
          </cell>
          <cell r="L515">
            <v>36746</v>
          </cell>
        </row>
        <row r="516">
          <cell r="K516" t="str">
            <v>WPP 1-10 창2</v>
          </cell>
          <cell r="L516">
            <v>51248</v>
          </cell>
        </row>
        <row r="517">
          <cell r="K517" t="str">
            <v>WPP 1-11 창1</v>
          </cell>
          <cell r="L517">
            <v>32670</v>
          </cell>
        </row>
        <row r="518">
          <cell r="K518" t="str">
            <v>WPP 1-11 창2</v>
          </cell>
          <cell r="L518">
            <v>46362</v>
          </cell>
        </row>
        <row r="519">
          <cell r="K519" t="str">
            <v>WPP 1-12 창1</v>
          </cell>
          <cell r="L519">
            <v>36746</v>
          </cell>
        </row>
        <row r="520">
          <cell r="K520" t="str">
            <v>WPP 1-12 창2</v>
          </cell>
          <cell r="L520">
            <v>45621</v>
          </cell>
        </row>
        <row r="521">
          <cell r="K521" t="str">
            <v>WPP 1-13 창1</v>
          </cell>
          <cell r="L521">
            <v>32670</v>
          </cell>
        </row>
        <row r="522">
          <cell r="K522" t="str">
            <v>WPP 1-13 창2</v>
          </cell>
          <cell r="L522">
            <v>43036</v>
          </cell>
        </row>
        <row r="523">
          <cell r="K523" t="str">
            <v>WPP 1-14 창1</v>
          </cell>
          <cell r="L523">
            <v>37434</v>
          </cell>
        </row>
        <row r="524">
          <cell r="K524" t="str">
            <v>WPP 1-15 창1</v>
          </cell>
          <cell r="L524">
            <v>36401</v>
          </cell>
        </row>
        <row r="525">
          <cell r="K525" t="str">
            <v>WPP 1-16 창1</v>
          </cell>
          <cell r="L525">
            <v>36660</v>
          </cell>
        </row>
        <row r="526">
          <cell r="K526" t="str">
            <v>WPP 1-17 창1</v>
          </cell>
          <cell r="L526">
            <v>32585</v>
          </cell>
        </row>
        <row r="527">
          <cell r="K527" t="str">
            <v>WPP 1-18 창1</v>
          </cell>
          <cell r="L527">
            <v>33085</v>
          </cell>
        </row>
        <row r="528">
          <cell r="K528" t="str">
            <v>WPP 1-19 창1</v>
          </cell>
          <cell r="L528">
            <v>32054</v>
          </cell>
        </row>
        <row r="529">
          <cell r="K529" t="str">
            <v>WPP 1-20 창1</v>
          </cell>
          <cell r="L529">
            <v>32820</v>
          </cell>
        </row>
        <row r="530">
          <cell r="K530" t="str">
            <v>WPP 1-21 창1</v>
          </cell>
          <cell r="L530">
            <v>31790</v>
          </cell>
        </row>
        <row r="531">
          <cell r="K531" t="str">
            <v>WPP 1-22 창1</v>
          </cell>
          <cell r="L531">
            <v>30998</v>
          </cell>
        </row>
        <row r="532">
          <cell r="K532" t="str">
            <v>WPP 1-23 창1</v>
          </cell>
          <cell r="L532">
            <v>29140</v>
          </cell>
        </row>
        <row r="533">
          <cell r="K533" t="str">
            <v>WPP 1-24 창1</v>
          </cell>
          <cell r="L533">
            <v>36746</v>
          </cell>
        </row>
        <row r="534">
          <cell r="K534" t="str">
            <v>WPP 1-24 창2</v>
          </cell>
          <cell r="L534">
            <v>60691</v>
          </cell>
        </row>
        <row r="535">
          <cell r="K535" t="str">
            <v>WPP 1-25 창1</v>
          </cell>
          <cell r="L535">
            <v>33183</v>
          </cell>
        </row>
        <row r="536">
          <cell r="K536" t="str">
            <v>WPP 1-25 창2</v>
          </cell>
          <cell r="L536">
            <v>45440</v>
          </cell>
        </row>
        <row r="537">
          <cell r="K537" t="str">
            <v>WPP 1-26 창1</v>
          </cell>
          <cell r="L537">
            <v>31876</v>
          </cell>
        </row>
        <row r="538">
          <cell r="K538" t="str">
            <v>WPP 1-26 창2</v>
          </cell>
          <cell r="L538">
            <v>44032</v>
          </cell>
        </row>
        <row r="539">
          <cell r="K539" t="str">
            <v>WPP 2-01 창1</v>
          </cell>
          <cell r="L539">
            <v>22271</v>
          </cell>
        </row>
        <row r="540">
          <cell r="K540" t="str">
            <v>WPP 2-01 외창1</v>
          </cell>
          <cell r="L540">
            <v>20146</v>
          </cell>
        </row>
        <row r="541">
          <cell r="K541" t="str">
            <v>WPP 2-02 창1</v>
          </cell>
          <cell r="L541">
            <v>20912</v>
          </cell>
        </row>
        <row r="542">
          <cell r="K542" t="str">
            <v>WPP 2-02 외창1</v>
          </cell>
          <cell r="L542">
            <v>18976</v>
          </cell>
        </row>
        <row r="543">
          <cell r="K543" t="str">
            <v>WPP 2-03 창1</v>
          </cell>
          <cell r="L543">
            <v>21918</v>
          </cell>
        </row>
        <row r="544">
          <cell r="K544" t="str">
            <v>WPP 2-03 외창1</v>
          </cell>
          <cell r="L544">
            <v>19837</v>
          </cell>
        </row>
        <row r="545">
          <cell r="K545" t="str">
            <v>WPP 2-04 창1</v>
          </cell>
          <cell r="L545">
            <v>20559</v>
          </cell>
        </row>
        <row r="546">
          <cell r="K546" t="str">
            <v>WPP 2-04 외창1</v>
          </cell>
          <cell r="L546">
            <v>18666</v>
          </cell>
        </row>
        <row r="547">
          <cell r="K547" t="str">
            <v>WPP 2-05 창1</v>
          </cell>
          <cell r="L547">
            <v>21563</v>
          </cell>
        </row>
        <row r="548">
          <cell r="K548" t="str">
            <v>WPP 2-05 외창1</v>
          </cell>
          <cell r="L548">
            <v>19528</v>
          </cell>
        </row>
        <row r="549">
          <cell r="K549" t="str">
            <v>WPP 2-06 창1</v>
          </cell>
          <cell r="L549">
            <v>23069</v>
          </cell>
        </row>
        <row r="550">
          <cell r="K550" t="str">
            <v>WPP 2-06 외창1</v>
          </cell>
          <cell r="L550">
            <v>20860</v>
          </cell>
        </row>
        <row r="551">
          <cell r="K551" t="str">
            <v>WPP 2-07 창1</v>
          </cell>
          <cell r="L551">
            <v>23723</v>
          </cell>
        </row>
        <row r="552">
          <cell r="K552" t="str">
            <v>WPP 2-07 외창1</v>
          </cell>
          <cell r="L552">
            <v>21414</v>
          </cell>
        </row>
        <row r="553">
          <cell r="K553" t="str">
            <v>WPP 2-08 창1</v>
          </cell>
          <cell r="L553">
            <v>22362</v>
          </cell>
        </row>
        <row r="554">
          <cell r="K554" t="str">
            <v>WPP 2-08 외창1</v>
          </cell>
          <cell r="L554">
            <v>20244</v>
          </cell>
        </row>
        <row r="555">
          <cell r="K555" t="str">
            <v>WPP 2-09 창1</v>
          </cell>
          <cell r="L555">
            <v>23013</v>
          </cell>
        </row>
        <row r="556">
          <cell r="K556" t="str">
            <v>WPP 2-09 외창1</v>
          </cell>
          <cell r="L556">
            <v>20795</v>
          </cell>
        </row>
        <row r="557">
          <cell r="K557" t="str">
            <v>WPP 2-10 창1</v>
          </cell>
          <cell r="L557">
            <v>21653</v>
          </cell>
        </row>
        <row r="558">
          <cell r="K558" t="str">
            <v>WPP 2-10 외창1</v>
          </cell>
          <cell r="L558">
            <v>19624</v>
          </cell>
        </row>
        <row r="559">
          <cell r="K559" t="str">
            <v>WPP 2-11 창1</v>
          </cell>
          <cell r="L559">
            <v>22307</v>
          </cell>
        </row>
        <row r="560">
          <cell r="K560" t="str">
            <v>WPP 2-11 외창1</v>
          </cell>
          <cell r="L560">
            <v>20176</v>
          </cell>
        </row>
        <row r="561">
          <cell r="K561" t="str">
            <v>WPP 2-12 창1</v>
          </cell>
          <cell r="L561">
            <v>20944</v>
          </cell>
        </row>
        <row r="562">
          <cell r="K562" t="str">
            <v>WPP 2-12 외창1</v>
          </cell>
          <cell r="L562">
            <v>19003</v>
          </cell>
        </row>
        <row r="563">
          <cell r="K563" t="str">
            <v>WPP 2-13 창1</v>
          </cell>
          <cell r="L563">
            <v>21598</v>
          </cell>
        </row>
        <row r="564">
          <cell r="K564" t="str">
            <v>WPP 2-13 외창1</v>
          </cell>
          <cell r="L564">
            <v>19568</v>
          </cell>
        </row>
        <row r="565">
          <cell r="K565" t="str">
            <v>WPP 2-14 창1</v>
          </cell>
          <cell r="L565">
            <v>20236</v>
          </cell>
        </row>
        <row r="566">
          <cell r="K566" t="str">
            <v>WPP 2-14 외창1</v>
          </cell>
          <cell r="L566">
            <v>18387</v>
          </cell>
        </row>
        <row r="567">
          <cell r="K567" t="str">
            <v>WPP 2-15 창1</v>
          </cell>
          <cell r="L567">
            <v>19680</v>
          </cell>
        </row>
        <row r="568">
          <cell r="K568" t="str">
            <v>WPP 2-15 외창1</v>
          </cell>
          <cell r="L568">
            <v>17935</v>
          </cell>
        </row>
        <row r="569">
          <cell r="K569" t="str">
            <v>WPP 2-16 창1</v>
          </cell>
          <cell r="L569">
            <v>19022</v>
          </cell>
        </row>
        <row r="570">
          <cell r="K570" t="str">
            <v>WPP 2-16 외창1</v>
          </cell>
          <cell r="L570">
            <v>17371</v>
          </cell>
        </row>
        <row r="571">
          <cell r="K571" t="str">
            <v>WPP 2-17 창1</v>
          </cell>
          <cell r="L571">
            <v>18971</v>
          </cell>
        </row>
        <row r="572">
          <cell r="K572" t="str">
            <v>WPP 2-17 외창1</v>
          </cell>
          <cell r="L572">
            <v>17314</v>
          </cell>
        </row>
        <row r="573">
          <cell r="K573" t="str">
            <v>WPP 2-18 창1</v>
          </cell>
          <cell r="L573">
            <v>16772</v>
          </cell>
        </row>
        <row r="574">
          <cell r="K574" t="str">
            <v>WPP 2-18 외창1</v>
          </cell>
          <cell r="L574">
            <v>15211</v>
          </cell>
        </row>
        <row r="575">
          <cell r="K575" t="str">
            <v>WPP 2-19 창1</v>
          </cell>
          <cell r="L575">
            <v>16721</v>
          </cell>
        </row>
        <row r="576">
          <cell r="K576" t="str">
            <v>WPP 2-19 외창1</v>
          </cell>
          <cell r="L576">
            <v>15154</v>
          </cell>
        </row>
        <row r="577">
          <cell r="K577" t="str">
            <v>WPP 2-20 창1</v>
          </cell>
          <cell r="L577">
            <v>14496</v>
          </cell>
        </row>
        <row r="578">
          <cell r="K578" t="str">
            <v>WPP 2-20 외창1</v>
          </cell>
          <cell r="L578">
            <v>13141</v>
          </cell>
        </row>
        <row r="579">
          <cell r="K579" t="str">
            <v>WPP 2-21 창1</v>
          </cell>
          <cell r="L579">
            <v>13401</v>
          </cell>
        </row>
        <row r="580">
          <cell r="K580" t="str">
            <v>WPP 2-21 외창1</v>
          </cell>
          <cell r="L580">
            <v>12214</v>
          </cell>
        </row>
        <row r="581">
          <cell r="K581" t="str">
            <v>WPP 2-22 창1</v>
          </cell>
          <cell r="L581">
            <v>12851</v>
          </cell>
        </row>
        <row r="582">
          <cell r="K582" t="str">
            <v>WPP 2-22 외창1</v>
          </cell>
          <cell r="L582">
            <v>11749</v>
          </cell>
        </row>
        <row r="583">
          <cell r="K583" t="str">
            <v>WPP 2-23 창1</v>
          </cell>
          <cell r="L583">
            <v>12796</v>
          </cell>
        </row>
        <row r="584">
          <cell r="K584" t="str">
            <v>WPP 2-23 외창1</v>
          </cell>
          <cell r="L584">
            <v>11694</v>
          </cell>
        </row>
        <row r="585">
          <cell r="K585" t="str">
            <v>WPP 2-24 창1</v>
          </cell>
          <cell r="L585">
            <v>11679</v>
          </cell>
        </row>
        <row r="586">
          <cell r="K586" t="str">
            <v>WPP 2-24 외창1</v>
          </cell>
          <cell r="L586">
            <v>10661</v>
          </cell>
        </row>
        <row r="587">
          <cell r="K587" t="str">
            <v>WPP 2-25 창1</v>
          </cell>
          <cell r="L587">
            <v>10637</v>
          </cell>
        </row>
        <row r="588">
          <cell r="K588" t="str">
            <v>WPP 2-25 외창1</v>
          </cell>
          <cell r="L588">
            <v>9788</v>
          </cell>
        </row>
        <row r="589">
          <cell r="K589" t="str">
            <v>WPP 2-26 창1</v>
          </cell>
          <cell r="L589">
            <v>10034</v>
          </cell>
        </row>
        <row r="590">
          <cell r="K590" t="str">
            <v>WPP 2-26 외창1</v>
          </cell>
          <cell r="L590">
            <v>9268</v>
          </cell>
        </row>
        <row r="591">
          <cell r="K591" t="str">
            <v>WPP 2-27 창1</v>
          </cell>
          <cell r="L591">
            <v>9430</v>
          </cell>
        </row>
        <row r="592">
          <cell r="K592" t="str">
            <v>WPP 2-27 외창1</v>
          </cell>
          <cell r="L592">
            <v>8750</v>
          </cell>
        </row>
        <row r="593">
          <cell r="K593" t="str">
            <v>WPP 2-28 창1</v>
          </cell>
          <cell r="L593">
            <v>9541</v>
          </cell>
        </row>
        <row r="594">
          <cell r="K594" t="str">
            <v>WPP 2-28 외창1</v>
          </cell>
          <cell r="L594">
            <v>8859</v>
          </cell>
        </row>
        <row r="595">
          <cell r="K595" t="str">
            <v>WPP 2-29 창1</v>
          </cell>
          <cell r="L595">
            <v>8937</v>
          </cell>
        </row>
        <row r="596">
          <cell r="K596" t="str">
            <v>WPP 2-29 외창1</v>
          </cell>
          <cell r="L596">
            <v>8340</v>
          </cell>
        </row>
        <row r="597">
          <cell r="K597" t="str">
            <v>WPP 2-30 창1</v>
          </cell>
          <cell r="L597">
            <v>8335</v>
          </cell>
        </row>
        <row r="598">
          <cell r="K598" t="str">
            <v>WPP 2-30 외창1</v>
          </cell>
          <cell r="L598">
            <v>7821</v>
          </cell>
        </row>
        <row r="599">
          <cell r="K599" t="str">
            <v>WPP 2-31 창1</v>
          </cell>
          <cell r="L599">
            <v>8828</v>
          </cell>
        </row>
        <row r="600">
          <cell r="K600" t="str">
            <v>WPP 2-31 외창1</v>
          </cell>
          <cell r="L600">
            <v>8231</v>
          </cell>
        </row>
        <row r="601">
          <cell r="K601" t="str">
            <v>WPP 2-32 창1</v>
          </cell>
          <cell r="L601">
            <v>7732</v>
          </cell>
        </row>
        <row r="602">
          <cell r="K602" t="str">
            <v>WPP 2-32 외창1</v>
          </cell>
          <cell r="L602">
            <v>7303</v>
          </cell>
        </row>
        <row r="603">
          <cell r="K603" t="str">
            <v>WPP 2-33 창1</v>
          </cell>
          <cell r="L603">
            <v>22456</v>
          </cell>
        </row>
        <row r="604">
          <cell r="K604" t="str">
            <v>WPP 2-33 창2</v>
          </cell>
          <cell r="L604">
            <v>29184</v>
          </cell>
        </row>
        <row r="605">
          <cell r="K605" t="str">
            <v>WPP 2-33 외창1</v>
          </cell>
          <cell r="L605">
            <v>20307</v>
          </cell>
        </row>
        <row r="606">
          <cell r="K606" t="str">
            <v>WPP 2-33 외창2</v>
          </cell>
          <cell r="L606">
            <v>26094</v>
          </cell>
        </row>
        <row r="607">
          <cell r="K607" t="str">
            <v>WPP 2-34 창1</v>
          </cell>
          <cell r="L607">
            <v>21094</v>
          </cell>
        </row>
        <row r="608">
          <cell r="K608" t="str">
            <v>WPP 2-34 창2</v>
          </cell>
          <cell r="L608">
            <v>27706</v>
          </cell>
        </row>
        <row r="609">
          <cell r="K609" t="str">
            <v>WPP 2-34 외창1</v>
          </cell>
          <cell r="L609">
            <v>19135</v>
          </cell>
        </row>
        <row r="610">
          <cell r="K610" t="str">
            <v>WPP 2-34 외창2</v>
          </cell>
          <cell r="L610">
            <v>24875</v>
          </cell>
        </row>
        <row r="611">
          <cell r="K611" t="str">
            <v>WPP 2-35 창1</v>
          </cell>
          <cell r="L611">
            <v>22456</v>
          </cell>
        </row>
        <row r="612">
          <cell r="K612" t="str">
            <v>WPP 2-35 창2</v>
          </cell>
          <cell r="L612">
            <v>27764</v>
          </cell>
        </row>
        <row r="613">
          <cell r="K613" t="str">
            <v>WPP 2-35 외창1</v>
          </cell>
          <cell r="L613">
            <v>20307</v>
          </cell>
        </row>
        <row r="614">
          <cell r="K614" t="str">
            <v>WPP 2-35 외창2</v>
          </cell>
          <cell r="L614">
            <v>24855</v>
          </cell>
        </row>
        <row r="615">
          <cell r="K615" t="str">
            <v>WPP 2-36 창1</v>
          </cell>
          <cell r="L615">
            <v>21094</v>
          </cell>
        </row>
        <row r="616">
          <cell r="K616" t="str">
            <v>WPP 2-36 창2</v>
          </cell>
          <cell r="L616">
            <v>23243</v>
          </cell>
        </row>
        <row r="617">
          <cell r="K617" t="str">
            <v>WPP 2-36 외창1</v>
          </cell>
          <cell r="L617">
            <v>19135</v>
          </cell>
        </row>
        <row r="618">
          <cell r="K618" t="str">
            <v>WPP 2-36 외창2</v>
          </cell>
          <cell r="L618">
            <v>20591</v>
          </cell>
        </row>
        <row r="619">
          <cell r="K619" t="str">
            <v>WPP 2-37 창1</v>
          </cell>
          <cell r="L619">
            <v>22456</v>
          </cell>
        </row>
        <row r="620">
          <cell r="K620" t="str">
            <v>WPP 2-37 창2</v>
          </cell>
          <cell r="L620">
            <v>23302</v>
          </cell>
        </row>
        <row r="621">
          <cell r="K621" t="str">
            <v>WPP 2-37 외창1</v>
          </cell>
          <cell r="L621">
            <v>20307</v>
          </cell>
        </row>
        <row r="622">
          <cell r="K622" t="str">
            <v>WPP 2-37 외창2</v>
          </cell>
          <cell r="L622">
            <v>20571</v>
          </cell>
        </row>
        <row r="623">
          <cell r="K623" t="str">
            <v>WPP 2-38 창1</v>
          </cell>
          <cell r="L623">
            <v>21094</v>
          </cell>
        </row>
        <row r="624">
          <cell r="K624" t="str">
            <v>WPP 2-38 창2</v>
          </cell>
          <cell r="L624">
            <v>21828</v>
          </cell>
        </row>
        <row r="625">
          <cell r="K625" t="str">
            <v>WPP 2-38 외창1</v>
          </cell>
          <cell r="L625">
            <v>19135</v>
          </cell>
        </row>
        <row r="626">
          <cell r="K626" t="str">
            <v>WPP 2-38 외창2</v>
          </cell>
          <cell r="L626">
            <v>19354</v>
          </cell>
        </row>
        <row r="627">
          <cell r="K627" t="str">
            <v>WPP 2-39 창1</v>
          </cell>
          <cell r="L627">
            <v>22456</v>
          </cell>
        </row>
        <row r="628">
          <cell r="K628" t="str">
            <v>WPP 2-39 창2</v>
          </cell>
          <cell r="L628">
            <v>21886</v>
          </cell>
        </row>
        <row r="629">
          <cell r="K629" t="str">
            <v>WPP 2-39 외창1</v>
          </cell>
          <cell r="L629">
            <v>20307</v>
          </cell>
        </row>
        <row r="630">
          <cell r="K630" t="str">
            <v>WPP 2-39 외창2</v>
          </cell>
          <cell r="L630">
            <v>19333</v>
          </cell>
        </row>
        <row r="631">
          <cell r="K631" t="str">
            <v>WPP 4-01 창1</v>
          </cell>
          <cell r="L631" t="e">
            <v>#REF!</v>
          </cell>
        </row>
        <row r="632">
          <cell r="K632" t="str">
            <v>WPP 4-02 창1</v>
          </cell>
          <cell r="L632" t="e">
            <v>#REF!</v>
          </cell>
        </row>
        <row r="633">
          <cell r="K633" t="str">
            <v>WPW 1-01 창1</v>
          </cell>
          <cell r="L633">
            <v>36746</v>
          </cell>
        </row>
        <row r="634">
          <cell r="K634" t="str">
            <v>WPW 1-01 창2</v>
          </cell>
          <cell r="L634">
            <v>54578</v>
          </cell>
        </row>
        <row r="635">
          <cell r="K635" t="str">
            <v>WPW 1-02 창1</v>
          </cell>
          <cell r="L635">
            <v>36746</v>
          </cell>
        </row>
        <row r="636">
          <cell r="K636" t="str">
            <v>WPW 1-02 창2</v>
          </cell>
          <cell r="L636">
            <v>52686</v>
          </cell>
        </row>
        <row r="637">
          <cell r="K637" t="str">
            <v>WPW 1-03 창1</v>
          </cell>
          <cell r="L637">
            <v>32670</v>
          </cell>
        </row>
        <row r="638">
          <cell r="K638" t="str">
            <v>WPW 1-03 창2</v>
          </cell>
          <cell r="L638">
            <v>51578</v>
          </cell>
        </row>
        <row r="639">
          <cell r="K639" t="str">
            <v>WPW 1-04 창1</v>
          </cell>
          <cell r="L639">
            <v>36746</v>
          </cell>
        </row>
        <row r="640">
          <cell r="K640" t="str">
            <v>WPW 1-04 창2</v>
          </cell>
          <cell r="L640">
            <v>50792</v>
          </cell>
        </row>
        <row r="641">
          <cell r="K641" t="str">
            <v>WPW 1-05 창1</v>
          </cell>
          <cell r="L641">
            <v>32670</v>
          </cell>
        </row>
        <row r="642">
          <cell r="K642" t="str">
            <v>WPW 1-05 창2</v>
          </cell>
          <cell r="L642">
            <v>45948</v>
          </cell>
        </row>
        <row r="643">
          <cell r="K643" t="str">
            <v>WPW 1-06 창1</v>
          </cell>
          <cell r="L643">
            <v>36746</v>
          </cell>
        </row>
        <row r="644">
          <cell r="K644" t="str">
            <v>WPW 1-06 창2</v>
          </cell>
          <cell r="L644">
            <v>45164</v>
          </cell>
        </row>
        <row r="645">
          <cell r="K645" t="str">
            <v>WPW 1-07 창1</v>
          </cell>
          <cell r="L645">
            <v>32670</v>
          </cell>
        </row>
        <row r="646">
          <cell r="K646" t="str">
            <v>WPW 1-07 창2</v>
          </cell>
          <cell r="L646">
            <v>44055</v>
          </cell>
        </row>
        <row r="647">
          <cell r="K647" t="str">
            <v>WPW 1-08 창1</v>
          </cell>
          <cell r="L647">
            <v>36746</v>
          </cell>
        </row>
        <row r="648">
          <cell r="K648" t="str">
            <v>WPW 1-08 창2</v>
          </cell>
          <cell r="L648">
            <v>53144</v>
          </cell>
        </row>
        <row r="649">
          <cell r="K649" t="str">
            <v>WPW 1-09 창1</v>
          </cell>
          <cell r="L649">
            <v>32670</v>
          </cell>
        </row>
        <row r="650">
          <cell r="K650" t="str">
            <v>WPW 1-09 창2</v>
          </cell>
          <cell r="L650">
            <v>51991</v>
          </cell>
        </row>
        <row r="651">
          <cell r="K651" t="str">
            <v>WPW 1-10 창1</v>
          </cell>
          <cell r="L651">
            <v>36746</v>
          </cell>
        </row>
        <row r="652">
          <cell r="K652" t="str">
            <v>WPW 1-10 창2</v>
          </cell>
          <cell r="L652">
            <v>51248</v>
          </cell>
        </row>
        <row r="653">
          <cell r="K653" t="str">
            <v>WPW 1-11 창1</v>
          </cell>
          <cell r="L653">
            <v>32670</v>
          </cell>
        </row>
        <row r="654">
          <cell r="K654" t="str">
            <v>WPW 1-11 창2</v>
          </cell>
          <cell r="L654">
            <v>46362</v>
          </cell>
        </row>
        <row r="655">
          <cell r="K655" t="str">
            <v>WPW 1-12 창1</v>
          </cell>
          <cell r="L655">
            <v>36746</v>
          </cell>
        </row>
        <row r="656">
          <cell r="K656" t="str">
            <v>WPW 1-12 창2</v>
          </cell>
          <cell r="L656">
            <v>45621</v>
          </cell>
        </row>
        <row r="657">
          <cell r="K657" t="str">
            <v>WPW 1-13 창1</v>
          </cell>
          <cell r="L657">
            <v>32670</v>
          </cell>
        </row>
        <row r="658">
          <cell r="K658" t="str">
            <v>WPW 1-13 창2</v>
          </cell>
          <cell r="L658">
            <v>44469</v>
          </cell>
        </row>
        <row r="659">
          <cell r="K659" t="str">
            <v>WPW 1-14 창1</v>
          </cell>
          <cell r="L659">
            <v>37434</v>
          </cell>
        </row>
        <row r="660">
          <cell r="K660" t="str">
            <v>WPW 1-15 창1</v>
          </cell>
          <cell r="L660">
            <v>36401</v>
          </cell>
        </row>
        <row r="661">
          <cell r="K661" t="str">
            <v>WPW 1-16 창1</v>
          </cell>
          <cell r="L661">
            <v>36660</v>
          </cell>
        </row>
        <row r="662">
          <cell r="K662" t="str">
            <v>WPW 1-17 창1</v>
          </cell>
          <cell r="L662">
            <v>32585</v>
          </cell>
        </row>
        <row r="663">
          <cell r="K663" t="str">
            <v>WPW 1-18 창1</v>
          </cell>
          <cell r="L663">
            <v>33085</v>
          </cell>
        </row>
        <row r="664">
          <cell r="K664" t="str">
            <v>WPW 1-19 창1</v>
          </cell>
          <cell r="L664">
            <v>32054</v>
          </cell>
        </row>
        <row r="665">
          <cell r="K665" t="str">
            <v>WPW 1-20 창1</v>
          </cell>
          <cell r="L665">
            <v>32820</v>
          </cell>
        </row>
        <row r="666">
          <cell r="K666" t="str">
            <v>WPW 1-21 창1</v>
          </cell>
          <cell r="L666">
            <v>31790</v>
          </cell>
        </row>
        <row r="667">
          <cell r="K667" t="str">
            <v>WPW 1-22 창1</v>
          </cell>
          <cell r="L667">
            <v>30998</v>
          </cell>
        </row>
        <row r="668">
          <cell r="K668" t="str">
            <v>WPW 1-23 창1</v>
          </cell>
          <cell r="L668">
            <v>29140</v>
          </cell>
        </row>
        <row r="669">
          <cell r="K669" t="str">
            <v>WPW 1-24 창1</v>
          </cell>
          <cell r="L669">
            <v>36746</v>
          </cell>
        </row>
        <row r="670">
          <cell r="K670" t="str">
            <v>WPW 1-24 창2</v>
          </cell>
          <cell r="L670">
            <v>60691</v>
          </cell>
        </row>
        <row r="671">
          <cell r="K671" t="str">
            <v>WPW 1-25 창1</v>
          </cell>
          <cell r="L671">
            <v>32905</v>
          </cell>
        </row>
        <row r="672">
          <cell r="K672" t="str">
            <v>WPW 1-25 창2</v>
          </cell>
          <cell r="L672">
            <v>45164</v>
          </cell>
        </row>
        <row r="673">
          <cell r="K673" t="str">
            <v>WPW 1-26 창1</v>
          </cell>
          <cell r="L673">
            <v>31876</v>
          </cell>
        </row>
        <row r="674">
          <cell r="K674" t="str">
            <v>WPW 1-26 창2</v>
          </cell>
          <cell r="L674">
            <v>44055</v>
          </cell>
        </row>
        <row r="675">
          <cell r="K675" t="str">
            <v>WPW 2-01 창1</v>
          </cell>
          <cell r="L675">
            <v>20270</v>
          </cell>
        </row>
        <row r="676">
          <cell r="K676" t="str">
            <v>WPW 2-02 창1</v>
          </cell>
          <cell r="L676">
            <v>19145</v>
          </cell>
        </row>
        <row r="677">
          <cell r="K677" t="str">
            <v>WPW 2-03 창1</v>
          </cell>
          <cell r="L677">
            <v>19961</v>
          </cell>
        </row>
        <row r="678">
          <cell r="K678" t="str">
            <v>WPW 2-04 창1</v>
          </cell>
          <cell r="L678">
            <v>18836</v>
          </cell>
        </row>
        <row r="679">
          <cell r="K679" t="str">
            <v>WPW 2-05 창1</v>
          </cell>
          <cell r="L679">
            <v>19651</v>
          </cell>
        </row>
        <row r="680">
          <cell r="K680" t="str">
            <v>WPW 2-06 창1</v>
          </cell>
          <cell r="L680">
            <v>24057</v>
          </cell>
        </row>
        <row r="681">
          <cell r="K681" t="str">
            <v>WPW 2-07 창1</v>
          </cell>
          <cell r="L681">
            <v>24563</v>
          </cell>
        </row>
        <row r="682">
          <cell r="K682" t="str">
            <v>WPW 2-08 창1</v>
          </cell>
          <cell r="L682">
            <v>20391</v>
          </cell>
        </row>
        <row r="683">
          <cell r="K683" t="str">
            <v>WPW 2-09 창1</v>
          </cell>
          <cell r="L683">
            <v>20898</v>
          </cell>
        </row>
        <row r="684">
          <cell r="K684" t="str">
            <v>WPW 2-10 창1</v>
          </cell>
          <cell r="L684">
            <v>19774</v>
          </cell>
        </row>
        <row r="685">
          <cell r="K685" t="str">
            <v>WPW 2-11 창1</v>
          </cell>
          <cell r="L685">
            <v>20278</v>
          </cell>
        </row>
        <row r="686">
          <cell r="K686" t="str">
            <v>WPW 2-12 창1</v>
          </cell>
          <cell r="L686">
            <v>19153</v>
          </cell>
        </row>
        <row r="687">
          <cell r="K687" t="str">
            <v>WPW 2-13 창1</v>
          </cell>
          <cell r="L687">
            <v>19661</v>
          </cell>
        </row>
        <row r="688">
          <cell r="K688" t="str">
            <v>WPW 2-14 창1</v>
          </cell>
          <cell r="L688">
            <v>18535</v>
          </cell>
        </row>
        <row r="689">
          <cell r="K689" t="str">
            <v>WPW 2-15 창1</v>
          </cell>
          <cell r="L689">
            <v>18038</v>
          </cell>
        </row>
        <row r="690">
          <cell r="K690" t="str">
            <v>WPW 2-16 창1</v>
          </cell>
          <cell r="L690">
            <v>17475</v>
          </cell>
        </row>
        <row r="691">
          <cell r="K691" t="str">
            <v>WPW 2-17 창1</v>
          </cell>
          <cell r="L691">
            <v>17417</v>
          </cell>
        </row>
        <row r="692">
          <cell r="K692" t="str">
            <v>WPW 2-18 창1</v>
          </cell>
          <cell r="L692">
            <v>15313</v>
          </cell>
        </row>
        <row r="693">
          <cell r="K693" t="str">
            <v>WPW 2-19 창1</v>
          </cell>
          <cell r="L693">
            <v>15257</v>
          </cell>
        </row>
        <row r="694">
          <cell r="K694" t="str">
            <v>WPW 2-20 창1</v>
          </cell>
          <cell r="L694">
            <v>13204</v>
          </cell>
        </row>
        <row r="695">
          <cell r="K695" t="str">
            <v>WPW 2-21 창1</v>
          </cell>
          <cell r="L695">
            <v>12276</v>
          </cell>
        </row>
        <row r="696">
          <cell r="K696" t="str">
            <v>WPW 2-22 창1</v>
          </cell>
          <cell r="L696">
            <v>11811</v>
          </cell>
        </row>
        <row r="697">
          <cell r="K697" t="str">
            <v>WPW 2-23 창1</v>
          </cell>
          <cell r="L697">
            <v>11756</v>
          </cell>
        </row>
        <row r="698">
          <cell r="K698" t="str">
            <v>WPW 2-24 창1</v>
          </cell>
          <cell r="L698">
            <v>10725</v>
          </cell>
        </row>
        <row r="699">
          <cell r="K699" t="str">
            <v>WPW 2-25 창1</v>
          </cell>
          <cell r="L699">
            <v>9850</v>
          </cell>
        </row>
        <row r="700">
          <cell r="K700" t="str">
            <v>WPW 2-26 창1</v>
          </cell>
          <cell r="L700">
            <v>9331</v>
          </cell>
        </row>
        <row r="701">
          <cell r="K701" t="str">
            <v>WPW 2-27 창1</v>
          </cell>
          <cell r="L701">
            <v>8812</v>
          </cell>
        </row>
        <row r="702">
          <cell r="K702" t="str">
            <v>WPW 2-28 창1</v>
          </cell>
          <cell r="L702">
            <v>8921</v>
          </cell>
        </row>
        <row r="703">
          <cell r="K703" t="str">
            <v>WPW 2-29 창1</v>
          </cell>
          <cell r="L703">
            <v>8404</v>
          </cell>
        </row>
        <row r="704">
          <cell r="K704" t="str">
            <v>WPW 2-30 창1</v>
          </cell>
          <cell r="L704">
            <v>7883</v>
          </cell>
        </row>
        <row r="705">
          <cell r="K705" t="str">
            <v>WPW 2-31 창1</v>
          </cell>
          <cell r="L705">
            <v>8294</v>
          </cell>
        </row>
        <row r="706">
          <cell r="K706" t="str">
            <v>WPW 2-32 창1</v>
          </cell>
          <cell r="L706">
            <v>7366</v>
          </cell>
        </row>
        <row r="707">
          <cell r="K707" t="str">
            <v>WPW 2-33 창1</v>
          </cell>
          <cell r="L707">
            <v>20345</v>
          </cell>
        </row>
        <row r="708">
          <cell r="K708" t="str">
            <v>WPW 2-33 창2</v>
          </cell>
          <cell r="L708">
            <v>26324</v>
          </cell>
        </row>
        <row r="709">
          <cell r="K709" t="str">
            <v>WPW 2-34 창1</v>
          </cell>
          <cell r="L709">
            <v>19218</v>
          </cell>
        </row>
        <row r="710">
          <cell r="K710" t="str">
            <v>WPW 2-34 창2</v>
          </cell>
          <cell r="L710">
            <v>25153</v>
          </cell>
        </row>
        <row r="711">
          <cell r="K711" t="str">
            <v>WPW 2-35 창1</v>
          </cell>
          <cell r="L711">
            <v>20345</v>
          </cell>
        </row>
        <row r="712">
          <cell r="K712" t="str">
            <v>WPW 2-35 창2</v>
          </cell>
          <cell r="L712">
            <v>25085</v>
          </cell>
        </row>
        <row r="713">
          <cell r="K713" t="str">
            <v>WPW 2-36 창1</v>
          </cell>
          <cell r="L713">
            <v>19218</v>
          </cell>
        </row>
        <row r="714">
          <cell r="K714" t="str">
            <v>WPW 2-36 창2</v>
          </cell>
          <cell r="L714">
            <v>20868</v>
          </cell>
        </row>
        <row r="715">
          <cell r="K715" t="str">
            <v>WPW 2-37 창1</v>
          </cell>
          <cell r="L715">
            <v>20345</v>
          </cell>
        </row>
        <row r="716">
          <cell r="K716" t="str">
            <v>WPW 2-37 창2</v>
          </cell>
          <cell r="L716">
            <v>20801</v>
          </cell>
        </row>
        <row r="717">
          <cell r="K717" t="str">
            <v>WPW 2-38 창1</v>
          </cell>
          <cell r="L717">
            <v>19218</v>
          </cell>
        </row>
        <row r="718">
          <cell r="K718" t="str">
            <v>WPW 2-38 창2</v>
          </cell>
          <cell r="L718">
            <v>19631</v>
          </cell>
        </row>
        <row r="719">
          <cell r="K719" t="str">
            <v>WPW 2-39 창1</v>
          </cell>
          <cell r="L719">
            <v>20345</v>
          </cell>
        </row>
        <row r="720">
          <cell r="K720" t="str">
            <v>WPW 2-39 창2</v>
          </cell>
          <cell r="L720">
            <v>19564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5_15) 가구별도"/>
      <sheetName val=" HIT-&gt;HMC 견적(3900)"/>
      <sheetName val="J直材4"/>
      <sheetName val="견적갑지"/>
      <sheetName val="견적내용"/>
      <sheetName val="공사비 검토내역서"/>
      <sheetName val="Sheet1"/>
      <sheetName val="단가산출"/>
      <sheetName val="2F 회의실견적(5_14 일대)"/>
      <sheetName val="I一般比"/>
      <sheetName val="일위대가"/>
      <sheetName val="#REF"/>
      <sheetName val="N賃率-職"/>
      <sheetName val="SHL"/>
      <sheetName val="_HIT__HMC 견적_3900_"/>
      <sheetName val="아산의전"/>
      <sheetName val="TABLE"/>
      <sheetName val="민감도"/>
      <sheetName val="직노"/>
      <sheetName val="노임"/>
      <sheetName val="일위대가(가설)"/>
      <sheetName val="간접비계산"/>
      <sheetName val="1"/>
      <sheetName val="현장관리비"/>
      <sheetName val="설직재-1"/>
      <sheetName val="1,2공구원가계산서"/>
      <sheetName val="2공구산출내역"/>
      <sheetName val="1공구산출내역서"/>
      <sheetName val="내역서"/>
      <sheetName val="20관리비율"/>
      <sheetName val="백암비스타내역"/>
      <sheetName val="CM 1"/>
      <sheetName val="인부신상자료"/>
      <sheetName val="시화점실행"/>
      <sheetName val="22인공"/>
      <sheetName val="문학간접"/>
      <sheetName val="기본일위"/>
      <sheetName val="직재"/>
      <sheetName val="수량산출"/>
      <sheetName val="공정집계_국별"/>
      <sheetName val="지우지마세요"/>
      <sheetName val="공사비집계"/>
      <sheetName val="2순기"/>
      <sheetName val="9GNG운반"/>
      <sheetName val="일위단가"/>
      <sheetName val="집계표"/>
      <sheetName val="FACTOR"/>
      <sheetName val="전체"/>
      <sheetName val="A 견적"/>
      <sheetName val="을지"/>
      <sheetName val="을지  (2)"/>
      <sheetName val="출고대장"/>
      <sheetName val="INSTR"/>
      <sheetName val="과천MAIN"/>
      <sheetName val="2"/>
      <sheetName val="노무비 근거"/>
      <sheetName val="Sheet22"/>
      <sheetName val="신우"/>
      <sheetName val="하조서"/>
      <sheetName val="말뚝지지력산정"/>
      <sheetName val="입력정보"/>
      <sheetName val="Total"/>
      <sheetName val="현지검측내역"/>
      <sheetName val="산출내역서"/>
      <sheetName val="의장"/>
      <sheetName val="원가계산서"/>
      <sheetName val="산출근거"/>
      <sheetName val="주소"/>
      <sheetName val="견적서"/>
      <sheetName val="터파기및재료"/>
      <sheetName val="실행내역서 "/>
      <sheetName val="인건비"/>
      <sheetName val="예산총괄"/>
      <sheetName val="여과지동"/>
      <sheetName val="기초자료"/>
      <sheetName val="대기업"/>
      <sheetName val="기안"/>
      <sheetName val="날개벽수량표"/>
      <sheetName val="확인"/>
      <sheetName val="인원계획"/>
      <sheetName val="1_2공구원가계산서"/>
      <sheetName val="Y-WORK"/>
      <sheetName val="일위대가목록(기계)"/>
      <sheetName val="표지_(5_15)_가구별도"/>
      <sheetName val="_HIT-&gt;HMC_견적(3900)"/>
      <sheetName val="공사비_검토내역서"/>
      <sheetName val="2F_회의실견적(5_14_일대)"/>
      <sheetName val="_HIT__HMC_견적_3900_"/>
      <sheetName val="A_견적"/>
      <sheetName val="CM_1"/>
      <sheetName val="원가"/>
      <sheetName val="호표"/>
      <sheetName val="3BL공동구 수량"/>
      <sheetName val="일위1"/>
      <sheetName val="노임조서"/>
      <sheetName val="실행철강하도"/>
      <sheetName val="99 조정금액"/>
      <sheetName val="JUCKEYK"/>
      <sheetName val="을"/>
      <sheetName val="단가"/>
      <sheetName val="일위목록"/>
      <sheetName val="국내조달(통합-1)"/>
      <sheetName val="투자효율분석"/>
      <sheetName val="갑(전기)"/>
      <sheetName val="갑(계장)"/>
      <sheetName val="대림경상68억"/>
      <sheetName val="교통대책내역"/>
      <sheetName val="일위대가(1)"/>
      <sheetName val="표지_(5_15)_가구별도1"/>
      <sheetName val="_HIT-&gt;HMC_견적(3900)1"/>
      <sheetName val="공사비_검토내역서1"/>
      <sheetName val="2F_회의실견적(5_14_일대)1"/>
      <sheetName val="_HIT__HMC_견적_3900_1"/>
      <sheetName val="A_견적1"/>
      <sheetName val="CM_11"/>
      <sheetName val="을지__(2)"/>
      <sheetName val="실행내역서_"/>
      <sheetName val="노무비_근거"/>
      <sheetName val="일위대가목록"/>
      <sheetName val="증감대비"/>
      <sheetName val="시운전연료비"/>
      <sheetName val="PAC"/>
      <sheetName val="단위단가"/>
      <sheetName val="실시설계비"/>
      <sheetName val="금액"/>
      <sheetName val="新철폐복2"/>
      <sheetName val="新철폐복3"/>
      <sheetName val="Sheet13"/>
      <sheetName val="간선"/>
      <sheetName val="FAX"/>
      <sheetName val=" 갑지"/>
      <sheetName val="Baby일위대가"/>
      <sheetName val="노임단가"/>
      <sheetName val="입력"/>
      <sheetName val="TOEIC기준점수"/>
      <sheetName val="정산내역"/>
      <sheetName val="개요"/>
      <sheetName val="일괄인쇄"/>
      <sheetName val="DATE"/>
      <sheetName val="금호"/>
      <sheetName val="wall"/>
      <sheetName val="Front"/>
      <sheetName val="견적서(4)"/>
      <sheetName val="시운전연료"/>
      <sheetName val="Sheet5"/>
      <sheetName val="투찰내역"/>
      <sheetName val="민속촌메뉴"/>
      <sheetName val="정부노임단가"/>
      <sheetName val="2F 회의실견적_5_14 일대_"/>
      <sheetName val="제-노임"/>
      <sheetName val="제직재"/>
      <sheetName val="남양시작동자105노65기1.3화1.2"/>
      <sheetName val="토목내역"/>
      <sheetName val="외주가공"/>
      <sheetName val="DATA(BAC)"/>
      <sheetName val="데이타"/>
      <sheetName val="DATA"/>
      <sheetName val="전기일위대가"/>
      <sheetName val="기초공"/>
      <sheetName val="기둥(원형)"/>
      <sheetName val="일위"/>
      <sheetName val="COPING"/>
      <sheetName val="danga"/>
      <sheetName val="ilch"/>
      <sheetName val="Galaxy 소비자가격표"/>
      <sheetName val="실행내역"/>
      <sheetName val="손익분석"/>
      <sheetName val="단가표 "/>
      <sheetName val="Customer Databas"/>
      <sheetName val="TEL"/>
      <sheetName val="노임단가 (2)"/>
      <sheetName val="설계조건"/>
      <sheetName val="안정계산"/>
      <sheetName val="단면검토"/>
      <sheetName val="교통표지"/>
      <sheetName val="일위_파일"/>
      <sheetName val="원형1호맨홀토공수량"/>
      <sheetName val="SORCE1"/>
      <sheetName val="일반맨홀수량집계"/>
      <sheetName val="가시설단위수량"/>
      <sheetName val="단위수량"/>
      <sheetName val="유치원내역"/>
      <sheetName val="인건-측정"/>
      <sheetName val="자재단가"/>
      <sheetName val="차액보증"/>
      <sheetName val="주요재료비(원본)"/>
      <sheetName val="XXXXXX"/>
      <sheetName val="일위산출"/>
      <sheetName val="견적서 N"/>
      <sheetName val="일위대가집계"/>
      <sheetName val="단가대비표"/>
      <sheetName val="건설실행"/>
      <sheetName val="내역"/>
    </sheetNames>
    <sheetDataSet>
      <sheetData sheetId="0">
        <row r="31">
          <cell r="J31">
            <v>1.4</v>
          </cell>
        </row>
      </sheetData>
      <sheetData sheetId="1" refreshError="1">
        <row r="31">
          <cell r="J31">
            <v>1.4</v>
          </cell>
        </row>
      </sheetData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광고대행료"/>
      <sheetName val="추정손익"/>
      <sheetName val="매출액"/>
      <sheetName val="매출단가"/>
      <sheetName val="광고유지비"/>
      <sheetName val="관리비"/>
      <sheetName val="관리재료"/>
      <sheetName val="관리노무"/>
      <sheetName val="전력비계산"/>
      <sheetName val="전력비"/>
      <sheetName val="일관계"/>
      <sheetName val="일관"/>
      <sheetName val="이익"/>
      <sheetName val="이윤율"/>
      <sheetName val="제조원가집"/>
      <sheetName val="재원"/>
      <sheetName val="재집"/>
      <sheetName val="직산"/>
      <sheetName val="직접재료비산"/>
      <sheetName val="간재"/>
      <sheetName val="노집"/>
      <sheetName val="직노"/>
      <sheetName val="공수"/>
      <sheetName val="간노무계산"/>
      <sheetName val="간노비"/>
      <sheetName val="임율"/>
      <sheetName val="경집"/>
      <sheetName val="경비산출표"/>
      <sheetName val="경비배부율"/>
      <sheetName val="경비조정액"/>
      <sheetName val="일반"/>
      <sheetName val="일반관리비"/>
      <sheetName val="설치비"/>
      <sheetName val="이윤"/>
      <sheetName val="제조"/>
      <sheetName val="손익"/>
      <sheetName val="제노임"/>
      <sheetName val="접지수량"/>
      <sheetName val=" HIT-&gt;HMC 견적(39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/>
      <sheetData sheetId="33" refreshError="1"/>
      <sheetData sheetId="34"/>
      <sheetData sheetId="35"/>
      <sheetData sheetId="36">
        <row r="6">
          <cell r="A6">
            <v>1</v>
          </cell>
          <cell r="B6" t="str">
            <v>기계설계사</v>
          </cell>
          <cell r="C6">
            <v>47352</v>
          </cell>
          <cell r="D6">
            <v>41009</v>
          </cell>
        </row>
        <row r="7">
          <cell r="A7">
            <v>2</v>
          </cell>
          <cell r="B7" t="str">
            <v>회로설계사</v>
          </cell>
          <cell r="C7">
            <v>47149</v>
          </cell>
          <cell r="D7">
            <v>43016</v>
          </cell>
        </row>
        <row r="8">
          <cell r="A8">
            <v>3</v>
          </cell>
          <cell r="B8" t="str">
            <v>제도사</v>
          </cell>
          <cell r="C8">
            <v>43791</v>
          </cell>
          <cell r="D8">
            <v>37556</v>
          </cell>
        </row>
        <row r="9">
          <cell r="A9">
            <v>4</v>
          </cell>
          <cell r="B9" t="str">
            <v>현도사</v>
          </cell>
          <cell r="C9">
            <v>43245</v>
          </cell>
          <cell r="D9">
            <v>36601</v>
          </cell>
        </row>
        <row r="10">
          <cell r="A10">
            <v>5</v>
          </cell>
          <cell r="B10" t="str">
            <v>강판공</v>
          </cell>
          <cell r="C10">
            <v>36318</v>
          </cell>
          <cell r="D10">
            <v>33278</v>
          </cell>
        </row>
        <row r="11">
          <cell r="A11">
            <v>6</v>
          </cell>
          <cell r="B11" t="str">
            <v>드릴공</v>
          </cell>
          <cell r="C11">
            <v>32430</v>
          </cell>
          <cell r="D11">
            <v>28116</v>
          </cell>
        </row>
        <row r="12">
          <cell r="A12">
            <v>7</v>
          </cell>
          <cell r="B12" t="str">
            <v>로구로공</v>
          </cell>
          <cell r="C12">
            <v>31796</v>
          </cell>
          <cell r="D12">
            <v>31168</v>
          </cell>
        </row>
        <row r="13">
          <cell r="A13">
            <v>8</v>
          </cell>
          <cell r="B13" t="str">
            <v>마킹공</v>
          </cell>
          <cell r="C13">
            <v>33455</v>
          </cell>
          <cell r="D13">
            <v>29915</v>
          </cell>
        </row>
        <row r="14">
          <cell r="A14">
            <v>9</v>
          </cell>
          <cell r="B14" t="str">
            <v>밀링공</v>
          </cell>
          <cell r="C14">
            <v>32609</v>
          </cell>
          <cell r="D14">
            <v>31340</v>
          </cell>
        </row>
        <row r="15">
          <cell r="A15">
            <v>10</v>
          </cell>
          <cell r="B15" t="str">
            <v>보링공</v>
          </cell>
          <cell r="C15">
            <v>33888</v>
          </cell>
          <cell r="D15">
            <v>31988</v>
          </cell>
        </row>
        <row r="16">
          <cell r="A16">
            <v>11</v>
          </cell>
          <cell r="B16" t="str">
            <v>볼반공</v>
          </cell>
          <cell r="C16">
            <v>31877</v>
          </cell>
          <cell r="D16">
            <v>29722</v>
          </cell>
        </row>
        <row r="17">
          <cell r="A17">
            <v>12</v>
          </cell>
          <cell r="B17" t="str">
            <v>샤링공</v>
          </cell>
          <cell r="C17">
            <v>31406</v>
          </cell>
          <cell r="D17">
            <v>30476</v>
          </cell>
        </row>
        <row r="18">
          <cell r="A18">
            <v>13</v>
          </cell>
          <cell r="B18" t="str">
            <v>쉐파공</v>
          </cell>
          <cell r="C18">
            <v>38143</v>
          </cell>
          <cell r="D18">
            <v>34378</v>
          </cell>
        </row>
        <row r="19">
          <cell r="A19">
            <v>14</v>
          </cell>
          <cell r="B19" t="str">
            <v>스롯타공</v>
          </cell>
          <cell r="C19">
            <v>35126</v>
          </cell>
          <cell r="D19">
            <v>34921</v>
          </cell>
        </row>
        <row r="20">
          <cell r="A20">
            <v>15</v>
          </cell>
          <cell r="B20" t="str">
            <v>절곡공</v>
          </cell>
          <cell r="C20">
            <v>34533</v>
          </cell>
          <cell r="D20">
            <v>29317</v>
          </cell>
        </row>
        <row r="21">
          <cell r="A21">
            <v>16</v>
          </cell>
          <cell r="B21" t="str">
            <v>제금공</v>
          </cell>
          <cell r="C21">
            <v>31072</v>
          </cell>
          <cell r="D21">
            <v>28769</v>
          </cell>
        </row>
        <row r="22">
          <cell r="A22">
            <v>17</v>
          </cell>
          <cell r="B22" t="str">
            <v>주물공</v>
          </cell>
          <cell r="C22">
            <v>31879</v>
          </cell>
          <cell r="D22">
            <v>28755</v>
          </cell>
        </row>
        <row r="23">
          <cell r="A23">
            <v>18</v>
          </cell>
          <cell r="B23" t="str">
            <v>금형공</v>
          </cell>
          <cell r="C23">
            <v>37781</v>
          </cell>
          <cell r="D23">
            <v>31900</v>
          </cell>
        </row>
        <row r="24">
          <cell r="A24">
            <v>19</v>
          </cell>
          <cell r="B24" t="str">
            <v>단조공</v>
          </cell>
          <cell r="C24">
            <v>36800</v>
          </cell>
          <cell r="D24">
            <v>33146</v>
          </cell>
        </row>
        <row r="25">
          <cell r="A25">
            <v>20</v>
          </cell>
          <cell r="B25" t="str">
            <v>목형공</v>
          </cell>
          <cell r="C25">
            <v>35347</v>
          </cell>
          <cell r="D25">
            <v>29698</v>
          </cell>
        </row>
        <row r="26">
          <cell r="A26">
            <v>21</v>
          </cell>
          <cell r="B26" t="str">
            <v>압연공</v>
          </cell>
          <cell r="C26">
            <v>32208</v>
          </cell>
          <cell r="D26">
            <v>30860</v>
          </cell>
        </row>
        <row r="27">
          <cell r="A27">
            <v>22</v>
          </cell>
          <cell r="B27" t="str">
            <v>압출공</v>
          </cell>
          <cell r="C27">
            <v>32812</v>
          </cell>
          <cell r="D27">
            <v>31033</v>
          </cell>
        </row>
        <row r="28">
          <cell r="A28">
            <v>23</v>
          </cell>
          <cell r="B28" t="str">
            <v>열처리공</v>
          </cell>
          <cell r="C28">
            <v>30833</v>
          </cell>
          <cell r="D28">
            <v>30100</v>
          </cell>
        </row>
        <row r="29">
          <cell r="A29">
            <v>24</v>
          </cell>
          <cell r="B29" t="str">
            <v>용해공</v>
          </cell>
          <cell r="C29">
            <v>35621</v>
          </cell>
          <cell r="D29">
            <v>31327</v>
          </cell>
        </row>
        <row r="30">
          <cell r="A30">
            <v>25</v>
          </cell>
          <cell r="B30" t="str">
            <v>인발공</v>
          </cell>
          <cell r="C30">
            <v>35771</v>
          </cell>
          <cell r="D30">
            <v>29999</v>
          </cell>
        </row>
        <row r="31">
          <cell r="A31">
            <v>26</v>
          </cell>
          <cell r="B31" t="str">
            <v>태핑공</v>
          </cell>
          <cell r="C31">
            <v>32222</v>
          </cell>
          <cell r="D31">
            <v>29033</v>
          </cell>
        </row>
        <row r="32">
          <cell r="A32">
            <v>27</v>
          </cell>
          <cell r="B32" t="str">
            <v>판금공</v>
          </cell>
          <cell r="C32">
            <v>39103</v>
          </cell>
          <cell r="D32">
            <v>33801</v>
          </cell>
        </row>
        <row r="33">
          <cell r="A33">
            <v>28</v>
          </cell>
          <cell r="B33" t="str">
            <v>합금공</v>
          </cell>
          <cell r="C33">
            <v>35127</v>
          </cell>
          <cell r="D33">
            <v>34173</v>
          </cell>
        </row>
        <row r="34">
          <cell r="A34">
            <v>29</v>
          </cell>
          <cell r="B34" t="str">
            <v>홉핑공</v>
          </cell>
          <cell r="C34">
            <v>29417</v>
          </cell>
          <cell r="D34">
            <v>28087</v>
          </cell>
        </row>
        <row r="35">
          <cell r="A35">
            <v>30</v>
          </cell>
          <cell r="B35" t="str">
            <v>제정공</v>
          </cell>
          <cell r="C35">
            <v>32167</v>
          </cell>
          <cell r="D35">
            <v>29758</v>
          </cell>
        </row>
        <row r="36">
          <cell r="A36">
            <v>31</v>
          </cell>
          <cell r="B36" t="str">
            <v>다이케스트공</v>
          </cell>
          <cell r="C36">
            <v>30426</v>
          </cell>
          <cell r="D36">
            <v>27768</v>
          </cell>
        </row>
        <row r="37">
          <cell r="A37">
            <v>32</v>
          </cell>
          <cell r="B37" t="str">
            <v>철물재단공</v>
          </cell>
          <cell r="C37">
            <v>34921</v>
          </cell>
          <cell r="D37">
            <v>30161</v>
          </cell>
        </row>
        <row r="38">
          <cell r="A38">
            <v>33</v>
          </cell>
          <cell r="B38" t="str">
            <v>철물재단사</v>
          </cell>
          <cell r="C38">
            <v>36996</v>
          </cell>
          <cell r="D38">
            <v>32451</v>
          </cell>
        </row>
        <row r="39">
          <cell r="A39">
            <v>34</v>
          </cell>
          <cell r="B39" t="str">
            <v>금속쇠톱공</v>
          </cell>
          <cell r="C39">
            <v>35694</v>
          </cell>
          <cell r="D39">
            <v>32584</v>
          </cell>
        </row>
        <row r="40">
          <cell r="A40">
            <v>35</v>
          </cell>
          <cell r="B40" t="str">
            <v>회전쇠톱공</v>
          </cell>
          <cell r="C40">
            <v>36600</v>
          </cell>
          <cell r="D40">
            <v>32798</v>
          </cell>
        </row>
        <row r="41">
          <cell r="A41">
            <v>36</v>
          </cell>
          <cell r="B41" t="str">
            <v>모형조각기공</v>
          </cell>
          <cell r="C41">
            <v>40611</v>
          </cell>
          <cell r="D41">
            <v>35456</v>
          </cell>
        </row>
        <row r="42">
          <cell r="A42">
            <v>37</v>
          </cell>
          <cell r="B42" t="str">
            <v>가위절단공</v>
          </cell>
          <cell r="C42">
            <v>25819</v>
          </cell>
          <cell r="D42">
            <v>25610</v>
          </cell>
        </row>
        <row r="43">
          <cell r="A43">
            <v>38</v>
          </cell>
          <cell r="B43" t="str">
            <v>단금절단공</v>
          </cell>
          <cell r="C43">
            <v>31890</v>
          </cell>
          <cell r="D43">
            <v>29319</v>
          </cell>
        </row>
        <row r="44">
          <cell r="A44">
            <v>39</v>
          </cell>
          <cell r="B44" t="str">
            <v>모형절단공</v>
          </cell>
          <cell r="C44">
            <v>33822</v>
          </cell>
          <cell r="D44">
            <v>30965</v>
          </cell>
        </row>
        <row r="45">
          <cell r="A45">
            <v>40</v>
          </cell>
          <cell r="B45" t="str">
            <v>방전절단공</v>
          </cell>
          <cell r="C45">
            <v>35454</v>
          </cell>
          <cell r="D45">
            <v>32772</v>
          </cell>
        </row>
        <row r="46">
          <cell r="A46">
            <v>41</v>
          </cell>
          <cell r="B46" t="str">
            <v>산소절단공</v>
          </cell>
          <cell r="C46">
            <v>34944</v>
          </cell>
          <cell r="D46">
            <v>34192</v>
          </cell>
        </row>
        <row r="47">
          <cell r="A47">
            <v>42</v>
          </cell>
          <cell r="B47" t="str">
            <v>초음파절단공</v>
          </cell>
          <cell r="C47">
            <v>37839</v>
          </cell>
          <cell r="D47">
            <v>35210</v>
          </cell>
        </row>
        <row r="48">
          <cell r="A48">
            <v>43</v>
          </cell>
          <cell r="B48" t="str">
            <v>알루미늄절단공</v>
          </cell>
          <cell r="C48">
            <v>33430</v>
          </cell>
          <cell r="D48">
            <v>28938</v>
          </cell>
        </row>
        <row r="49">
          <cell r="A49">
            <v>44</v>
          </cell>
          <cell r="B49" t="str">
            <v>유리절단및 재단공</v>
          </cell>
          <cell r="C49">
            <v>33216</v>
          </cell>
          <cell r="D49">
            <v>32774</v>
          </cell>
        </row>
        <row r="50">
          <cell r="A50">
            <v>45</v>
          </cell>
          <cell r="B50" t="str">
            <v>벤딩머쉰공</v>
          </cell>
          <cell r="C50">
            <v>33581</v>
          </cell>
          <cell r="D50">
            <v>32332</v>
          </cell>
        </row>
        <row r="51">
          <cell r="A51">
            <v>46</v>
          </cell>
          <cell r="B51" t="str">
            <v>벨런스머쉰공</v>
          </cell>
          <cell r="C51">
            <v>34276</v>
          </cell>
          <cell r="D51">
            <v>28169</v>
          </cell>
        </row>
        <row r="52">
          <cell r="A52">
            <v>47</v>
          </cell>
          <cell r="B52" t="str">
            <v>수동교정공</v>
          </cell>
          <cell r="C52">
            <v>31053</v>
          </cell>
          <cell r="D52">
            <v>30400</v>
          </cell>
        </row>
        <row r="53">
          <cell r="A53">
            <v>48</v>
          </cell>
          <cell r="B53" t="str">
            <v>수동선반공</v>
          </cell>
          <cell r="C53">
            <v>35700</v>
          </cell>
          <cell r="D53">
            <v>33406</v>
          </cell>
        </row>
        <row r="54">
          <cell r="A54">
            <v>49</v>
          </cell>
          <cell r="B54" t="str">
            <v>자동선반공</v>
          </cell>
          <cell r="C54">
            <v>32319</v>
          </cell>
          <cell r="D54">
            <v>29425</v>
          </cell>
        </row>
        <row r="55">
          <cell r="A55">
            <v>50</v>
          </cell>
          <cell r="B55" t="str">
            <v>프레나공</v>
          </cell>
          <cell r="C55">
            <v>32692</v>
          </cell>
          <cell r="D55">
            <v>31724</v>
          </cell>
        </row>
        <row r="56">
          <cell r="A56">
            <v>51</v>
          </cell>
          <cell r="B56" t="str">
            <v>프레스공</v>
          </cell>
          <cell r="C56">
            <v>31139</v>
          </cell>
          <cell r="D56">
            <v>29112</v>
          </cell>
        </row>
        <row r="57">
          <cell r="A57">
            <v>52</v>
          </cell>
          <cell r="B57" t="str">
            <v>고무제품제조공</v>
          </cell>
          <cell r="C57">
            <v>28523</v>
          </cell>
          <cell r="D57">
            <v>26842</v>
          </cell>
        </row>
        <row r="58">
          <cell r="A58">
            <v>53</v>
          </cell>
          <cell r="B58" t="str">
            <v>유리제품제조공</v>
          </cell>
          <cell r="C58">
            <v>30507</v>
          </cell>
          <cell r="D58">
            <v>28532</v>
          </cell>
        </row>
        <row r="59">
          <cell r="A59">
            <v>54</v>
          </cell>
          <cell r="B59" t="str">
            <v>요업공</v>
          </cell>
          <cell r="C59">
            <v>28156</v>
          </cell>
          <cell r="D59">
            <v>26732</v>
          </cell>
        </row>
        <row r="60">
          <cell r="A60">
            <v>55</v>
          </cell>
          <cell r="B60" t="str">
            <v>도자기 및 애자공</v>
          </cell>
          <cell r="C60">
            <v>28917</v>
          </cell>
          <cell r="D60">
            <v>28068</v>
          </cell>
        </row>
        <row r="61">
          <cell r="A61">
            <v>56</v>
          </cell>
          <cell r="B61" t="str">
            <v>합성수지파막공</v>
          </cell>
          <cell r="C61">
            <v>33117</v>
          </cell>
          <cell r="D61">
            <v>28115</v>
          </cell>
        </row>
        <row r="62">
          <cell r="A62">
            <v>57</v>
          </cell>
          <cell r="B62" t="str">
            <v>조성화학공</v>
          </cell>
          <cell r="C62">
            <v>33276</v>
          </cell>
          <cell r="D62">
            <v>29271</v>
          </cell>
        </row>
        <row r="63">
          <cell r="A63">
            <v>58</v>
          </cell>
          <cell r="B63" t="str">
            <v>일반화학공</v>
          </cell>
          <cell r="C63">
            <v>36786</v>
          </cell>
          <cell r="D63">
            <v>32970</v>
          </cell>
        </row>
        <row r="64">
          <cell r="A64">
            <v>59</v>
          </cell>
          <cell r="B64" t="str">
            <v>레이저광선공</v>
          </cell>
          <cell r="C64">
            <v>34652</v>
          </cell>
          <cell r="D64">
            <v>31820</v>
          </cell>
        </row>
        <row r="65">
          <cell r="A65">
            <v>60</v>
          </cell>
          <cell r="B65" t="str">
            <v>권취공</v>
          </cell>
          <cell r="C65">
            <v>33474</v>
          </cell>
          <cell r="D65">
            <v>28482</v>
          </cell>
        </row>
        <row r="66">
          <cell r="A66">
            <v>61</v>
          </cell>
          <cell r="B66" t="str">
            <v>대연공</v>
          </cell>
          <cell r="C66">
            <v>34701</v>
          </cell>
          <cell r="D66">
            <v>28881</v>
          </cell>
        </row>
        <row r="67">
          <cell r="A67">
            <v>62</v>
          </cell>
          <cell r="B67" t="str">
            <v>신선공</v>
          </cell>
          <cell r="C67">
            <v>31826</v>
          </cell>
          <cell r="D67">
            <v>28112</v>
          </cell>
        </row>
        <row r="68">
          <cell r="A68">
            <v>63</v>
          </cell>
          <cell r="B68" t="str">
            <v>연선공</v>
          </cell>
          <cell r="C68">
            <v>29245</v>
          </cell>
          <cell r="D68">
            <v>27337</v>
          </cell>
        </row>
        <row r="69">
          <cell r="A69">
            <v>64</v>
          </cell>
          <cell r="B69" t="str">
            <v>연합공</v>
          </cell>
          <cell r="C69">
            <v>39516</v>
          </cell>
          <cell r="D69">
            <v>30730</v>
          </cell>
        </row>
        <row r="70">
          <cell r="A70">
            <v>65</v>
          </cell>
          <cell r="B70" t="str">
            <v>연화공</v>
          </cell>
          <cell r="C70">
            <v>35277</v>
          </cell>
          <cell r="D70">
            <v>31464</v>
          </cell>
        </row>
        <row r="71">
          <cell r="A71">
            <v>66</v>
          </cell>
          <cell r="B71" t="str">
            <v>절연공</v>
          </cell>
          <cell r="C71">
            <v>33924</v>
          </cell>
          <cell r="D71">
            <v>29931</v>
          </cell>
        </row>
        <row r="72">
          <cell r="A72">
            <v>67</v>
          </cell>
          <cell r="B72" t="str">
            <v>테이핑공</v>
          </cell>
          <cell r="C72">
            <v>32501</v>
          </cell>
          <cell r="D72">
            <v>29429</v>
          </cell>
        </row>
        <row r="73">
          <cell r="A73">
            <v>68</v>
          </cell>
          <cell r="B73" t="str">
            <v>피복공</v>
          </cell>
          <cell r="C73">
            <v>36489</v>
          </cell>
          <cell r="D73">
            <v>29188</v>
          </cell>
        </row>
        <row r="74">
          <cell r="A74">
            <v>69</v>
          </cell>
          <cell r="B74" t="str">
            <v>케이블제조공</v>
          </cell>
          <cell r="C74">
            <v>35410</v>
          </cell>
          <cell r="D74">
            <v>28817</v>
          </cell>
        </row>
        <row r="75">
          <cell r="A75">
            <v>70</v>
          </cell>
          <cell r="B75" t="str">
            <v>리벳공</v>
          </cell>
          <cell r="C75">
            <v>27930</v>
          </cell>
          <cell r="D75">
            <v>25407</v>
          </cell>
        </row>
        <row r="76">
          <cell r="A76">
            <v>71</v>
          </cell>
          <cell r="B76" t="str">
            <v>용접공</v>
          </cell>
          <cell r="C76">
            <v>38704</v>
          </cell>
          <cell r="D76">
            <v>31889</v>
          </cell>
        </row>
        <row r="77">
          <cell r="A77">
            <v>72</v>
          </cell>
          <cell r="B77" t="str">
            <v>그라인더공</v>
          </cell>
          <cell r="C77">
            <v>34347</v>
          </cell>
          <cell r="D77">
            <v>30776</v>
          </cell>
        </row>
        <row r="78">
          <cell r="A78">
            <v>73</v>
          </cell>
          <cell r="B78" t="str">
            <v>특별인부</v>
          </cell>
          <cell r="C78">
            <v>65734</v>
          </cell>
          <cell r="D78">
            <v>30314</v>
          </cell>
        </row>
        <row r="79">
          <cell r="A79">
            <v>74</v>
          </cell>
          <cell r="B79" t="str">
            <v>빠데도포공</v>
          </cell>
          <cell r="C79">
            <v>32310</v>
          </cell>
          <cell r="D79">
            <v>28588</v>
          </cell>
        </row>
        <row r="80">
          <cell r="A80">
            <v>75</v>
          </cell>
          <cell r="B80" t="str">
            <v>빠후공</v>
          </cell>
          <cell r="C80">
            <v>34431</v>
          </cell>
          <cell r="D80">
            <v>28183</v>
          </cell>
        </row>
        <row r="81">
          <cell r="A81">
            <v>76</v>
          </cell>
          <cell r="B81" t="str">
            <v>사지공</v>
          </cell>
          <cell r="C81">
            <v>33742</v>
          </cell>
          <cell r="D81">
            <v>28111</v>
          </cell>
        </row>
        <row r="82">
          <cell r="A82">
            <v>77</v>
          </cell>
          <cell r="B82" t="str">
            <v>세척공</v>
          </cell>
          <cell r="C82">
            <v>29697</v>
          </cell>
          <cell r="D82">
            <v>28511</v>
          </cell>
        </row>
        <row r="83">
          <cell r="A83">
            <v>78</v>
          </cell>
          <cell r="B83" t="str">
            <v>호닝공</v>
          </cell>
          <cell r="C83">
            <v>28960</v>
          </cell>
          <cell r="D83">
            <v>28889</v>
          </cell>
        </row>
        <row r="84">
          <cell r="A84">
            <v>79</v>
          </cell>
          <cell r="B84" t="str">
            <v>도장공(붓칠)</v>
          </cell>
          <cell r="C84">
            <v>31970</v>
          </cell>
          <cell r="D84">
            <v>29050</v>
          </cell>
        </row>
        <row r="85">
          <cell r="A85">
            <v>80</v>
          </cell>
          <cell r="B85" t="str">
            <v>도장공(취부)</v>
          </cell>
          <cell r="C85">
            <v>36800</v>
          </cell>
          <cell r="D85">
            <v>30299</v>
          </cell>
        </row>
        <row r="86">
          <cell r="A86">
            <v>81</v>
          </cell>
          <cell r="B86" t="str">
            <v>목장도장공</v>
          </cell>
          <cell r="C86">
            <v>33599</v>
          </cell>
          <cell r="D86">
            <v>31666</v>
          </cell>
        </row>
        <row r="87">
          <cell r="A87">
            <v>82</v>
          </cell>
          <cell r="B87" t="str">
            <v>전해연마공</v>
          </cell>
          <cell r="C87">
            <v>33018</v>
          </cell>
          <cell r="D87">
            <v>31145</v>
          </cell>
        </row>
        <row r="88">
          <cell r="A88">
            <v>83</v>
          </cell>
          <cell r="B88" t="str">
            <v>지석연마공</v>
          </cell>
          <cell r="C88">
            <v>28814</v>
          </cell>
          <cell r="D88">
            <v>28541</v>
          </cell>
        </row>
        <row r="89">
          <cell r="A89">
            <v>84</v>
          </cell>
          <cell r="B89" t="str">
            <v>콤파운드연마공</v>
          </cell>
          <cell r="C89">
            <v>31070</v>
          </cell>
          <cell r="D89">
            <v>26306</v>
          </cell>
        </row>
        <row r="90">
          <cell r="A90">
            <v>85</v>
          </cell>
          <cell r="B90" t="str">
            <v>화학연마공</v>
          </cell>
          <cell r="C90">
            <v>33212</v>
          </cell>
          <cell r="D90">
            <v>31962</v>
          </cell>
        </row>
        <row r="91">
          <cell r="A91">
            <v>86</v>
          </cell>
          <cell r="B91" t="str">
            <v>아연도금공</v>
          </cell>
          <cell r="C91">
            <v>29890</v>
          </cell>
          <cell r="D91">
            <v>29845</v>
          </cell>
        </row>
        <row r="92">
          <cell r="A92">
            <v>87</v>
          </cell>
          <cell r="B92" t="str">
            <v>전기도금공</v>
          </cell>
          <cell r="C92">
            <v>35578</v>
          </cell>
          <cell r="D92">
            <v>30899</v>
          </cell>
        </row>
        <row r="93">
          <cell r="A93">
            <v>88</v>
          </cell>
          <cell r="B93" t="str">
            <v>침적도금공</v>
          </cell>
          <cell r="C93">
            <v>31579</v>
          </cell>
          <cell r="D93">
            <v>30913</v>
          </cell>
        </row>
        <row r="94">
          <cell r="A94">
            <v>89</v>
          </cell>
          <cell r="B94" t="str">
            <v>사출공</v>
          </cell>
          <cell r="C94">
            <v>29283</v>
          </cell>
          <cell r="D94">
            <v>28193</v>
          </cell>
        </row>
        <row r="95">
          <cell r="A95">
            <v>90</v>
          </cell>
          <cell r="B95" t="str">
            <v>성형공</v>
          </cell>
          <cell r="C95">
            <v>30578</v>
          </cell>
          <cell r="D95">
            <v>27282</v>
          </cell>
        </row>
        <row r="96">
          <cell r="A96">
            <v>91</v>
          </cell>
          <cell r="B96" t="str">
            <v>압출공</v>
          </cell>
          <cell r="C96">
            <v>30452</v>
          </cell>
          <cell r="D96">
            <v>29699</v>
          </cell>
        </row>
        <row r="97">
          <cell r="A97">
            <v>92</v>
          </cell>
          <cell r="B97" t="str">
            <v>배합공</v>
          </cell>
          <cell r="C97">
            <v>33113</v>
          </cell>
          <cell r="D97">
            <v>32864</v>
          </cell>
        </row>
        <row r="98">
          <cell r="A98">
            <v>93</v>
          </cell>
          <cell r="B98" t="str">
            <v>가구공</v>
          </cell>
          <cell r="C98">
            <v>34640</v>
          </cell>
          <cell r="D98">
            <v>29905</v>
          </cell>
        </row>
        <row r="99">
          <cell r="A99">
            <v>94</v>
          </cell>
          <cell r="B99" t="str">
            <v>목공 및 유리공</v>
          </cell>
          <cell r="C99">
            <v>35619</v>
          </cell>
          <cell r="D99">
            <v>30816</v>
          </cell>
        </row>
        <row r="100">
          <cell r="A100">
            <v>95</v>
          </cell>
          <cell r="B100" t="str">
            <v>제재공</v>
          </cell>
          <cell r="C100">
            <v>39326</v>
          </cell>
          <cell r="D100">
            <v>32974</v>
          </cell>
        </row>
        <row r="101">
          <cell r="A101">
            <v>96</v>
          </cell>
          <cell r="B101" t="str">
            <v>합판제조공</v>
          </cell>
          <cell r="C101">
            <v>31472</v>
          </cell>
          <cell r="D101">
            <v>27877</v>
          </cell>
        </row>
        <row r="102">
          <cell r="A102">
            <v>97</v>
          </cell>
          <cell r="B102" t="str">
            <v>제재기계운전공</v>
          </cell>
          <cell r="C102">
            <v>38260</v>
          </cell>
          <cell r="D102">
            <v>37543</v>
          </cell>
        </row>
        <row r="103">
          <cell r="A103">
            <v>98</v>
          </cell>
          <cell r="B103" t="str">
            <v>목재건조기계공</v>
          </cell>
          <cell r="C103">
            <v>40667</v>
          </cell>
          <cell r="D103">
            <v>36509</v>
          </cell>
        </row>
        <row r="104">
          <cell r="A104">
            <v>99</v>
          </cell>
          <cell r="B104" t="str">
            <v>부품조립공</v>
          </cell>
          <cell r="C104">
            <v>29373</v>
          </cell>
          <cell r="D104">
            <v>26451</v>
          </cell>
        </row>
        <row r="105">
          <cell r="A105">
            <v>100</v>
          </cell>
          <cell r="B105" t="str">
            <v>강전기계조립공</v>
          </cell>
          <cell r="C105">
            <v>34299</v>
          </cell>
          <cell r="D105">
            <v>31471</v>
          </cell>
        </row>
        <row r="106">
          <cell r="A106">
            <v>101</v>
          </cell>
          <cell r="B106" t="str">
            <v>약전기계조립공</v>
          </cell>
          <cell r="C106">
            <v>33390</v>
          </cell>
          <cell r="D106">
            <v>28985</v>
          </cell>
        </row>
        <row r="107">
          <cell r="A107">
            <v>102</v>
          </cell>
          <cell r="B107" t="str">
            <v>중기계조립공</v>
          </cell>
          <cell r="C107">
            <v>34517</v>
          </cell>
          <cell r="D107">
            <v>33691</v>
          </cell>
        </row>
        <row r="108">
          <cell r="A108">
            <v>103</v>
          </cell>
          <cell r="B108" t="str">
            <v>경기계조립공</v>
          </cell>
          <cell r="C108">
            <v>34834</v>
          </cell>
          <cell r="D108">
            <v>30847</v>
          </cell>
        </row>
        <row r="109">
          <cell r="A109">
            <v>104</v>
          </cell>
          <cell r="B109" t="str">
            <v>전자제품조립공</v>
          </cell>
          <cell r="C109">
            <v>28260</v>
          </cell>
          <cell r="D109">
            <v>27192</v>
          </cell>
        </row>
        <row r="110">
          <cell r="A110">
            <v>105</v>
          </cell>
          <cell r="B110" t="str">
            <v>통신기계조립공</v>
          </cell>
          <cell r="C110">
            <v>34739</v>
          </cell>
          <cell r="D110">
            <v>31390</v>
          </cell>
        </row>
        <row r="111">
          <cell r="A111">
            <v>106</v>
          </cell>
          <cell r="B111" t="str">
            <v>제품시험공</v>
          </cell>
          <cell r="C111">
            <v>32622</v>
          </cell>
          <cell r="D111">
            <v>32373</v>
          </cell>
        </row>
        <row r="112">
          <cell r="A112">
            <v>107</v>
          </cell>
          <cell r="B112" t="str">
            <v>품질관리공</v>
          </cell>
          <cell r="C112">
            <v>33984</v>
          </cell>
          <cell r="D112">
            <v>31932</v>
          </cell>
        </row>
        <row r="113">
          <cell r="A113">
            <v>108</v>
          </cell>
          <cell r="B113" t="str">
            <v>품질관리사</v>
          </cell>
          <cell r="C113">
            <v>46489</v>
          </cell>
          <cell r="D113">
            <v>41725</v>
          </cell>
        </row>
        <row r="114">
          <cell r="A114">
            <v>109</v>
          </cell>
          <cell r="B114" t="str">
            <v>기계정비공</v>
          </cell>
          <cell r="C114">
            <v>38503</v>
          </cell>
          <cell r="D114">
            <v>34903</v>
          </cell>
        </row>
        <row r="115">
          <cell r="A115">
            <v>110</v>
          </cell>
          <cell r="B115" t="str">
            <v>전기정비공</v>
          </cell>
          <cell r="C115">
            <v>36330</v>
          </cell>
          <cell r="D115">
            <v>33673</v>
          </cell>
        </row>
        <row r="116">
          <cell r="A116">
            <v>111</v>
          </cell>
          <cell r="B116" t="str">
            <v>차량정비공</v>
          </cell>
          <cell r="C116">
            <v>37103</v>
          </cell>
          <cell r="D116">
            <v>34286</v>
          </cell>
        </row>
        <row r="117">
          <cell r="A117">
            <v>112</v>
          </cell>
          <cell r="B117" t="str">
            <v>제품검사공</v>
          </cell>
          <cell r="C117">
            <v>27504</v>
          </cell>
          <cell r="D117">
            <v>25480</v>
          </cell>
        </row>
        <row r="118">
          <cell r="A118">
            <v>113</v>
          </cell>
          <cell r="B118" t="str">
            <v>제품조정공</v>
          </cell>
          <cell r="C118">
            <v>35983</v>
          </cell>
          <cell r="D118">
            <v>30342</v>
          </cell>
        </row>
        <row r="119">
          <cell r="A119">
            <v>114</v>
          </cell>
          <cell r="B119" t="str">
            <v>기계기술공</v>
          </cell>
          <cell r="C119">
            <v>42407</v>
          </cell>
          <cell r="D119">
            <v>38223</v>
          </cell>
        </row>
        <row r="120">
          <cell r="A120">
            <v>115</v>
          </cell>
          <cell r="B120" t="str">
            <v>다듬질공</v>
          </cell>
          <cell r="C120">
            <v>27528</v>
          </cell>
          <cell r="D120">
            <v>25581</v>
          </cell>
        </row>
        <row r="121">
          <cell r="A121">
            <v>116</v>
          </cell>
          <cell r="B121" t="str">
            <v>보선공</v>
          </cell>
          <cell r="C121">
            <v>39380</v>
          </cell>
          <cell r="D121">
            <v>35914</v>
          </cell>
        </row>
        <row r="122">
          <cell r="A122">
            <v>117</v>
          </cell>
          <cell r="B122" t="str">
            <v>배관공</v>
          </cell>
          <cell r="C122">
            <v>37287</v>
          </cell>
          <cell r="D122">
            <v>36435</v>
          </cell>
        </row>
        <row r="123">
          <cell r="A123">
            <v>118</v>
          </cell>
          <cell r="B123" t="str">
            <v>배선공</v>
          </cell>
          <cell r="C123">
            <v>34975</v>
          </cell>
          <cell r="D123">
            <v>30524</v>
          </cell>
        </row>
        <row r="124">
          <cell r="A124">
            <v>119</v>
          </cell>
          <cell r="B124" t="str">
            <v>권선공-코일</v>
          </cell>
          <cell r="C124">
            <v>32394</v>
          </cell>
          <cell r="D124">
            <v>28279</v>
          </cell>
        </row>
        <row r="125">
          <cell r="A125">
            <v>120</v>
          </cell>
          <cell r="B125" t="str">
            <v>목재포장공</v>
          </cell>
          <cell r="C125">
            <v>33639</v>
          </cell>
          <cell r="D125">
            <v>32564</v>
          </cell>
        </row>
        <row r="126">
          <cell r="A126">
            <v>121</v>
          </cell>
          <cell r="B126" t="str">
            <v>물품포장공</v>
          </cell>
          <cell r="C126">
            <v>27283</v>
          </cell>
          <cell r="D126">
            <v>25389</v>
          </cell>
        </row>
        <row r="127">
          <cell r="A127">
            <v>122</v>
          </cell>
          <cell r="B127" t="str">
            <v>철강포장공</v>
          </cell>
          <cell r="C127">
            <v>31337</v>
          </cell>
          <cell r="D127">
            <v>28313</v>
          </cell>
        </row>
        <row r="128">
          <cell r="A128">
            <v>123</v>
          </cell>
          <cell r="B128" t="str">
            <v>제품출하공</v>
          </cell>
          <cell r="C128">
            <v>33030</v>
          </cell>
          <cell r="D128">
            <v>28826</v>
          </cell>
        </row>
        <row r="129">
          <cell r="A129">
            <v>124</v>
          </cell>
          <cell r="B129" t="str">
            <v>전산용지정합공</v>
          </cell>
          <cell r="C129">
            <v>35894</v>
          </cell>
          <cell r="D129">
            <v>30032</v>
          </cell>
        </row>
        <row r="130">
          <cell r="A130">
            <v>125</v>
          </cell>
          <cell r="B130" t="str">
            <v>스캔기능공</v>
          </cell>
          <cell r="C130">
            <v>38722</v>
          </cell>
          <cell r="D130">
            <v>37199</v>
          </cell>
        </row>
        <row r="131">
          <cell r="A131">
            <v>126</v>
          </cell>
          <cell r="B131" t="str">
            <v>교정사</v>
          </cell>
          <cell r="C131">
            <v>38866</v>
          </cell>
          <cell r="D131">
            <v>34822</v>
          </cell>
        </row>
        <row r="132">
          <cell r="A132">
            <v>127</v>
          </cell>
          <cell r="B132" t="str">
            <v>전자편집디자인</v>
          </cell>
          <cell r="C132">
            <v>39760</v>
          </cell>
          <cell r="D132">
            <v>34728</v>
          </cell>
        </row>
        <row r="133">
          <cell r="A133">
            <v>128</v>
          </cell>
          <cell r="B133" t="str">
            <v>스티카인쇄공</v>
          </cell>
          <cell r="C133">
            <v>40341</v>
          </cell>
          <cell r="D133">
            <v>34322</v>
          </cell>
        </row>
        <row r="134">
          <cell r="A134">
            <v>129</v>
          </cell>
          <cell r="B134" t="str">
            <v>전자조판공</v>
          </cell>
          <cell r="C134">
            <v>35696</v>
          </cell>
          <cell r="D134">
            <v>32689</v>
          </cell>
        </row>
        <row r="135">
          <cell r="A135">
            <v>130</v>
          </cell>
          <cell r="B135" t="str">
            <v>사진제판공</v>
          </cell>
          <cell r="C135">
            <v>41558</v>
          </cell>
          <cell r="D135">
            <v>39431</v>
          </cell>
        </row>
        <row r="136">
          <cell r="A136">
            <v>131</v>
          </cell>
          <cell r="B136" t="str">
            <v>옵셋인쇄공</v>
          </cell>
          <cell r="C136">
            <v>42019</v>
          </cell>
          <cell r="D136">
            <v>36711</v>
          </cell>
        </row>
        <row r="137">
          <cell r="A137">
            <v>132</v>
          </cell>
          <cell r="B137" t="str">
            <v>인쇄동판제조공</v>
          </cell>
          <cell r="C137">
            <v>40791</v>
          </cell>
          <cell r="D137">
            <v>37262</v>
          </cell>
        </row>
        <row r="138">
          <cell r="A138">
            <v>133</v>
          </cell>
          <cell r="B138" t="str">
            <v>인쇄연판제조공</v>
          </cell>
          <cell r="C138">
            <v>38779</v>
          </cell>
          <cell r="D138">
            <v>34924</v>
          </cell>
        </row>
        <row r="139">
          <cell r="A139">
            <v>134</v>
          </cell>
          <cell r="B139" t="str">
            <v>제본공</v>
          </cell>
          <cell r="C139">
            <v>35547</v>
          </cell>
          <cell r="D139">
            <v>30062</v>
          </cell>
        </row>
        <row r="140">
          <cell r="A140">
            <v>135</v>
          </cell>
          <cell r="B140" t="str">
            <v>지류제단공</v>
          </cell>
          <cell r="C140">
            <v>36292</v>
          </cell>
          <cell r="D140">
            <v>32345</v>
          </cell>
        </row>
        <row r="141">
          <cell r="A141">
            <v>136</v>
          </cell>
          <cell r="B141" t="str">
            <v>전자출판출력공</v>
          </cell>
          <cell r="C141">
            <v>42928</v>
          </cell>
          <cell r="D141">
            <v>0</v>
          </cell>
        </row>
        <row r="142">
          <cell r="A142">
            <v>137</v>
          </cell>
          <cell r="B142" t="str">
            <v>활판식자공</v>
          </cell>
          <cell r="C142">
            <v>35292</v>
          </cell>
          <cell r="D142">
            <v>32436</v>
          </cell>
        </row>
        <row r="143">
          <cell r="A143">
            <v>138</v>
          </cell>
          <cell r="B143" t="str">
            <v>활판인쇄공</v>
          </cell>
          <cell r="C143">
            <v>32460</v>
          </cell>
          <cell r="D143">
            <v>31911</v>
          </cell>
        </row>
        <row r="144">
          <cell r="A144">
            <v>139</v>
          </cell>
          <cell r="B144" t="str">
            <v>금박공</v>
          </cell>
          <cell r="C144">
            <v>31500</v>
          </cell>
          <cell r="D144">
            <v>28934</v>
          </cell>
        </row>
        <row r="145">
          <cell r="A145">
            <v>140</v>
          </cell>
          <cell r="B145" t="str">
            <v>연포장재접합공</v>
          </cell>
          <cell r="C145">
            <v>33011</v>
          </cell>
          <cell r="D145">
            <v>31421</v>
          </cell>
        </row>
        <row r="146">
          <cell r="A146">
            <v>141</v>
          </cell>
          <cell r="B146" t="str">
            <v>제지공</v>
          </cell>
          <cell r="C146">
            <v>30679</v>
          </cell>
          <cell r="D146">
            <v>26276</v>
          </cell>
        </row>
        <row r="147">
          <cell r="A147">
            <v>142</v>
          </cell>
          <cell r="B147" t="str">
            <v>관권공</v>
          </cell>
          <cell r="C147">
            <v>27479</v>
          </cell>
          <cell r="D147">
            <v>26625</v>
          </cell>
        </row>
        <row r="148">
          <cell r="A148">
            <v>143</v>
          </cell>
          <cell r="B148" t="str">
            <v>방직기계보전공</v>
          </cell>
          <cell r="C148">
            <v>34256</v>
          </cell>
          <cell r="D148">
            <v>30997</v>
          </cell>
        </row>
        <row r="149">
          <cell r="A149">
            <v>144</v>
          </cell>
          <cell r="B149" t="str">
            <v>상침공</v>
          </cell>
          <cell r="C149">
            <v>27401</v>
          </cell>
          <cell r="D149">
            <v>26828</v>
          </cell>
        </row>
        <row r="150">
          <cell r="A150">
            <v>145</v>
          </cell>
          <cell r="B150" t="str">
            <v>스냅공</v>
          </cell>
          <cell r="C150">
            <v>30750</v>
          </cell>
          <cell r="D150">
            <v>28884</v>
          </cell>
        </row>
        <row r="151">
          <cell r="A151">
            <v>146</v>
          </cell>
          <cell r="B151" t="str">
            <v>연단공</v>
          </cell>
          <cell r="C151">
            <v>29556</v>
          </cell>
          <cell r="D151">
            <v>25182</v>
          </cell>
        </row>
        <row r="152">
          <cell r="A152">
            <v>147</v>
          </cell>
          <cell r="B152" t="str">
            <v>연사공</v>
          </cell>
          <cell r="C152">
            <v>27058</v>
          </cell>
          <cell r="D152">
            <v>26790</v>
          </cell>
        </row>
        <row r="153">
          <cell r="A153">
            <v>148</v>
          </cell>
          <cell r="B153" t="str">
            <v>염직공</v>
          </cell>
          <cell r="C153">
            <v>34751</v>
          </cell>
          <cell r="D153">
            <v>32989</v>
          </cell>
        </row>
        <row r="154">
          <cell r="A154">
            <v>149</v>
          </cell>
          <cell r="B154" t="str">
            <v>오바로그공</v>
          </cell>
          <cell r="C154">
            <v>31116</v>
          </cell>
          <cell r="D154">
            <v>26863</v>
          </cell>
        </row>
        <row r="155">
          <cell r="A155">
            <v>150</v>
          </cell>
          <cell r="B155" t="str">
            <v>이본침공</v>
          </cell>
          <cell r="C155">
            <v>31162</v>
          </cell>
          <cell r="D155">
            <v>26629</v>
          </cell>
        </row>
        <row r="156">
          <cell r="A156">
            <v>151</v>
          </cell>
          <cell r="B156" t="str">
            <v>인타로그공</v>
          </cell>
          <cell r="C156">
            <v>27800</v>
          </cell>
          <cell r="D156">
            <v>26737</v>
          </cell>
        </row>
        <row r="157">
          <cell r="A157">
            <v>152</v>
          </cell>
          <cell r="B157" t="str">
            <v>정경공</v>
          </cell>
          <cell r="C157">
            <v>31894</v>
          </cell>
          <cell r="D157">
            <v>25681</v>
          </cell>
        </row>
        <row r="158">
          <cell r="A158">
            <v>153</v>
          </cell>
          <cell r="B158" t="str">
            <v>재봉기계사</v>
          </cell>
          <cell r="C158">
            <v>28809</v>
          </cell>
          <cell r="D158">
            <v>27930</v>
          </cell>
        </row>
        <row r="159">
          <cell r="A159">
            <v>154</v>
          </cell>
          <cell r="B159" t="str">
            <v>제화공</v>
          </cell>
          <cell r="C159">
            <v>44345</v>
          </cell>
          <cell r="D159">
            <v>34868</v>
          </cell>
        </row>
        <row r="160">
          <cell r="A160">
            <v>155</v>
          </cell>
          <cell r="B160" t="str">
            <v>직물재단공</v>
          </cell>
          <cell r="C160">
            <v>28843</v>
          </cell>
          <cell r="D160">
            <v>28679</v>
          </cell>
        </row>
        <row r="161">
          <cell r="A161">
            <v>156</v>
          </cell>
          <cell r="B161" t="str">
            <v>직물재단사</v>
          </cell>
          <cell r="C161">
            <v>35485</v>
          </cell>
          <cell r="D161">
            <v>33497</v>
          </cell>
        </row>
        <row r="162">
          <cell r="A162">
            <v>157</v>
          </cell>
          <cell r="B162" t="str">
            <v>직포공</v>
          </cell>
          <cell r="C162">
            <v>30575</v>
          </cell>
          <cell r="D162">
            <v>26700</v>
          </cell>
        </row>
        <row r="163">
          <cell r="A163">
            <v>158</v>
          </cell>
          <cell r="B163" t="str">
            <v>징검기공</v>
          </cell>
          <cell r="C163">
            <v>27829</v>
          </cell>
          <cell r="D163">
            <v>27583</v>
          </cell>
        </row>
        <row r="164">
          <cell r="A164">
            <v>159</v>
          </cell>
          <cell r="B164" t="str">
            <v>침염공</v>
          </cell>
          <cell r="C164">
            <v>34013</v>
          </cell>
          <cell r="D164">
            <v>28487</v>
          </cell>
        </row>
        <row r="165">
          <cell r="A165">
            <v>160</v>
          </cell>
          <cell r="B165" t="str">
            <v>편직공</v>
          </cell>
          <cell r="C165">
            <v>27306</v>
          </cell>
          <cell r="D165">
            <v>26256</v>
          </cell>
        </row>
        <row r="166">
          <cell r="A166">
            <v>161</v>
          </cell>
          <cell r="B166" t="str">
            <v>피혁공</v>
          </cell>
          <cell r="C166">
            <v>35017</v>
          </cell>
          <cell r="D166">
            <v>29646</v>
          </cell>
        </row>
        <row r="167">
          <cell r="A167">
            <v>162</v>
          </cell>
          <cell r="B167" t="str">
            <v>하침공</v>
          </cell>
          <cell r="C167">
            <v>24856</v>
          </cell>
          <cell r="D167">
            <v>24468</v>
          </cell>
        </row>
        <row r="168">
          <cell r="A168">
            <v>163</v>
          </cell>
          <cell r="B168" t="str">
            <v>횡편공</v>
          </cell>
          <cell r="C168">
            <v>29397</v>
          </cell>
          <cell r="D168">
            <v>27780</v>
          </cell>
        </row>
        <row r="169">
          <cell r="A169">
            <v>164</v>
          </cell>
          <cell r="B169" t="str">
            <v>식품제조공</v>
          </cell>
          <cell r="C169">
            <v>28302</v>
          </cell>
          <cell r="D169">
            <v>27736</v>
          </cell>
        </row>
        <row r="170">
          <cell r="A170">
            <v>165</v>
          </cell>
          <cell r="B170" t="str">
            <v>영양사</v>
          </cell>
          <cell r="C170">
            <v>0</v>
          </cell>
          <cell r="D170">
            <v>30212</v>
          </cell>
        </row>
        <row r="171">
          <cell r="A171">
            <v>166</v>
          </cell>
          <cell r="B171" t="str">
            <v>조리사</v>
          </cell>
          <cell r="C171">
            <v>0</v>
          </cell>
          <cell r="D171">
            <v>28400</v>
          </cell>
        </row>
        <row r="172">
          <cell r="A172">
            <v>167</v>
          </cell>
          <cell r="B172" t="str">
            <v>무선안테나공</v>
          </cell>
          <cell r="C172">
            <v>45051</v>
          </cell>
          <cell r="D172">
            <v>0</v>
          </cell>
        </row>
        <row r="173">
          <cell r="A173">
            <v>168</v>
          </cell>
          <cell r="B173" t="str">
            <v>통신내외선공</v>
          </cell>
          <cell r="C173">
            <v>35122</v>
          </cell>
          <cell r="D173">
            <v>33775</v>
          </cell>
        </row>
        <row r="174">
          <cell r="A174">
            <v>169</v>
          </cell>
          <cell r="B174" t="str">
            <v>전기기사</v>
          </cell>
          <cell r="C174">
            <v>60813</v>
          </cell>
          <cell r="D174">
            <v>0</v>
          </cell>
        </row>
        <row r="175">
          <cell r="A175">
            <v>170</v>
          </cell>
          <cell r="B175" t="str">
            <v>전기산업기사</v>
          </cell>
          <cell r="C175">
            <v>49376</v>
          </cell>
          <cell r="D175">
            <v>0</v>
          </cell>
        </row>
        <row r="176">
          <cell r="A176">
            <v>171</v>
          </cell>
          <cell r="B176" t="str">
            <v>전기기능사</v>
          </cell>
          <cell r="C176">
            <v>35785</v>
          </cell>
          <cell r="D176">
            <v>0</v>
          </cell>
        </row>
        <row r="177">
          <cell r="A177">
            <v>172</v>
          </cell>
          <cell r="B177" t="str">
            <v>컴퓨터H/W기사</v>
          </cell>
          <cell r="C177">
            <v>47634</v>
          </cell>
          <cell r="D177">
            <v>46963</v>
          </cell>
        </row>
        <row r="178">
          <cell r="A178">
            <v>173</v>
          </cell>
          <cell r="B178" t="str">
            <v>컴퓨터S/W기사</v>
          </cell>
          <cell r="C178">
            <v>53697</v>
          </cell>
          <cell r="D178">
            <v>45721</v>
          </cell>
        </row>
        <row r="179">
          <cell r="A179">
            <v>174</v>
          </cell>
          <cell r="B179" t="str">
            <v>컴퓨터운전사</v>
          </cell>
          <cell r="C179">
            <v>44522</v>
          </cell>
          <cell r="D179">
            <v>40482</v>
          </cell>
        </row>
        <row r="180">
          <cell r="A180">
            <v>175</v>
          </cell>
          <cell r="B180" t="str">
            <v>자료입력원</v>
          </cell>
          <cell r="C180">
            <v>33643</v>
          </cell>
          <cell r="D180">
            <v>33414</v>
          </cell>
        </row>
        <row r="181">
          <cell r="A181">
            <v>176</v>
          </cell>
          <cell r="B181" t="str">
            <v>보통인부</v>
          </cell>
          <cell r="C181">
            <v>27716</v>
          </cell>
          <cell r="D181">
            <v>26889</v>
          </cell>
        </row>
        <row r="182">
          <cell r="A182">
            <v>177</v>
          </cell>
          <cell r="B182" t="str">
            <v>작업반장</v>
          </cell>
          <cell r="C182">
            <v>44881</v>
          </cell>
          <cell r="D182">
            <v>41608</v>
          </cell>
        </row>
        <row r="183">
          <cell r="A183">
            <v>178</v>
          </cell>
          <cell r="B183" t="str">
            <v>안전관리사</v>
          </cell>
          <cell r="C183">
            <v>50421</v>
          </cell>
          <cell r="D183">
            <v>43317</v>
          </cell>
        </row>
        <row r="184">
          <cell r="A184">
            <v>179</v>
          </cell>
          <cell r="B184" t="str">
            <v>벨트콘베이어작업공</v>
          </cell>
          <cell r="C184">
            <v>33530</v>
          </cell>
          <cell r="D184">
            <v>32320</v>
          </cell>
        </row>
        <row r="185">
          <cell r="A185">
            <v>180</v>
          </cell>
          <cell r="B185" t="str">
            <v>보일러공</v>
          </cell>
          <cell r="C185">
            <v>39239</v>
          </cell>
          <cell r="D185">
            <v>37307</v>
          </cell>
        </row>
        <row r="186">
          <cell r="A186">
            <v>181</v>
          </cell>
          <cell r="B186" t="str">
            <v>조형공</v>
          </cell>
          <cell r="C186">
            <v>32176</v>
          </cell>
          <cell r="D186">
            <v>29116</v>
          </cell>
        </row>
        <row r="187">
          <cell r="A187">
            <v>182</v>
          </cell>
          <cell r="B187" t="str">
            <v>시멘트가공제품성형기운전공</v>
          </cell>
          <cell r="C187">
            <v>33083</v>
          </cell>
          <cell r="D187">
            <v>30952</v>
          </cell>
        </row>
        <row r="188">
          <cell r="A188">
            <v>183</v>
          </cell>
          <cell r="B188" t="str">
            <v>중기운전사</v>
          </cell>
          <cell r="C188">
            <v>38917</v>
          </cell>
          <cell r="D188">
            <v>37911</v>
          </cell>
        </row>
        <row r="189">
          <cell r="A189">
            <v>184</v>
          </cell>
          <cell r="B189" t="str">
            <v>트레일러공</v>
          </cell>
          <cell r="C189">
            <v>35764</v>
          </cell>
          <cell r="D189">
            <v>34898</v>
          </cell>
        </row>
        <row r="190">
          <cell r="A190">
            <v>185</v>
          </cell>
          <cell r="B190" t="str">
            <v>돌분쇄공</v>
          </cell>
          <cell r="C190">
            <v>34220</v>
          </cell>
          <cell r="D190">
            <v>31732</v>
          </cell>
        </row>
        <row r="191">
          <cell r="A191">
            <v>186</v>
          </cell>
          <cell r="B191" t="str">
            <v>착암공</v>
          </cell>
          <cell r="C191">
            <v>38924</v>
          </cell>
          <cell r="D191">
            <v>32577</v>
          </cell>
        </row>
        <row r="192">
          <cell r="A192">
            <v>187</v>
          </cell>
          <cell r="B192" t="str">
            <v>소성공</v>
          </cell>
          <cell r="C192">
            <v>37556</v>
          </cell>
          <cell r="D192">
            <v>30447</v>
          </cell>
        </row>
        <row r="193">
          <cell r="A193">
            <v>188</v>
          </cell>
          <cell r="B193" t="str">
            <v>폐수처리공</v>
          </cell>
          <cell r="C193">
            <v>36533</v>
          </cell>
          <cell r="D193">
            <v>33559</v>
          </cell>
        </row>
        <row r="194">
          <cell r="A194">
            <v>189</v>
          </cell>
          <cell r="B194" t="str">
            <v>조선목공</v>
          </cell>
          <cell r="C194">
            <v>46000</v>
          </cell>
          <cell r="D194">
            <v>42870</v>
          </cell>
        </row>
        <row r="195">
          <cell r="A195">
            <v>190</v>
          </cell>
          <cell r="B195" t="str">
            <v>청락공</v>
          </cell>
          <cell r="C195">
            <v>32315</v>
          </cell>
          <cell r="D195">
            <v>27355</v>
          </cell>
        </row>
      </sheetData>
      <sheetData sheetId="37" refreshError="1"/>
      <sheetData sheetId="3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표지"/>
      <sheetName val="관급내역서"/>
      <sheetName val="검토개요  (조경포함)"/>
      <sheetName val="총괄원가계산서 (조경포함)"/>
      <sheetName val="총괄증감대비표  (조경포함)"/>
      <sheetName val="원가계산서 (조경포함)"/>
      <sheetName val="증감대비표 (조경표함)"/>
      <sheetName val="총괄증감대비표 "/>
      <sheetName val="총괄원가계산서"/>
      <sheetName val="검토개요 "/>
      <sheetName val="증감대비표"/>
      <sheetName val="원가계산서"/>
      <sheetName val="공종별집계표"/>
      <sheetName val="일위목록"/>
      <sheetName val="일위대가"/>
      <sheetName val="단가조사표"/>
      <sheetName val="단가산출목록표"/>
      <sheetName val="단가조사"/>
      <sheetName val="견적서"/>
      <sheetName val="패널"/>
      <sheetName val="#REF"/>
      <sheetName val="직재"/>
      <sheetName val="평자재단가"/>
      <sheetName val="내역서"/>
      <sheetName val="공통가설"/>
      <sheetName val="단가표 "/>
      <sheetName val="BQ(실행)"/>
      <sheetName val="EQ-R1"/>
      <sheetName val="건축내역"/>
      <sheetName val="기본일위"/>
      <sheetName val="원가"/>
      <sheetName val="공조기"/>
      <sheetName val="공조기휀"/>
      <sheetName val="AHU집계"/>
      <sheetName val="노무비"/>
      <sheetName val="제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개요"/>
      <sheetName val="원가계산"/>
      <sheetName val="재료산출"/>
      <sheetName val="노무비"/>
      <sheetName val="간접노무"/>
      <sheetName val="공수"/>
      <sheetName val="임율산출"/>
      <sheetName val="경비"/>
      <sheetName val="부담율"/>
      <sheetName val="소요액"/>
      <sheetName val="원가조정"/>
      <sheetName val="간지"/>
      <sheetName val="목차(건축)"/>
      <sheetName val="목차(기계설비)"/>
      <sheetName val="목차(전기설비)"/>
      <sheetName val="집계표(비교표)"/>
      <sheetName val="총괄표(당초)"/>
      <sheetName val="총괄표(원가)"/>
      <sheetName val="총괄표"/>
      <sheetName val="집계표"/>
      <sheetName val="내역서(건축)"/>
      <sheetName val="내역서(기계설비)"/>
      <sheetName val="내역서(전기설비)"/>
      <sheetName val="건축증감(집계표)"/>
      <sheetName val="건축내역서(변경전)"/>
      <sheetName val="건축내역서(변경후)"/>
      <sheetName val="건축내역서(증감내용)"/>
      <sheetName val="검토자료(기계설비)"/>
      <sheetName val="검토자료(전기설비)"/>
      <sheetName val="목차(전기)"/>
      <sheetName val="목차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VXXX"/>
      <sheetName val="총괄"/>
      <sheetName val="구매총원가"/>
      <sheetName val="장비구입"/>
      <sheetName val="수량"/>
      <sheetName val="구매단가"/>
      <sheetName val="설치총괄"/>
      <sheetName val="집계"/>
      <sheetName val="내역"/>
      <sheetName val="소요"/>
      <sheetName val="목록"/>
      <sheetName val="일위"/>
      <sheetName val="단가"/>
      <sheetName val="간노비"/>
      <sheetName val="배부"/>
      <sheetName val="완성1"/>
      <sheetName val="완성2"/>
      <sheetName val="일반"/>
      <sheetName val="일반비율"/>
      <sheetName val="이윤"/>
      <sheetName val="이윤비율"/>
      <sheetName val="노임"/>
      <sheetName val="Sheet1"/>
      <sheetName val=".."/>
      <sheetName val="."/>
      <sheetName val="..."/>
      <sheetName val="...."/>
      <sheetName val="....."/>
      <sheetName val="#REF"/>
      <sheetName val="제-노임"/>
      <sheetName val="제직재"/>
      <sheetName val="일위대가(1)"/>
      <sheetName val="6호기"/>
      <sheetName val="중기사용료"/>
      <sheetName val="내역서"/>
      <sheetName val="1차 내역서"/>
      <sheetName val="단중표"/>
      <sheetName val="금액내역서"/>
      <sheetName val="월별수입"/>
      <sheetName val="아파트건축"/>
      <sheetName val="한국담배인삼(탁상형 진열대)"/>
      <sheetName val="9GNG운반"/>
      <sheetName val="의왕내역"/>
      <sheetName val="내역서적용"/>
      <sheetName val="2공구산출내역"/>
      <sheetName val="일위대가"/>
      <sheetName val="설계산출기초"/>
      <sheetName val="도급예산내역서봉투"/>
      <sheetName val="공사원가계산서"/>
      <sheetName val="기계경비(시간당)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Macro(차단기)"/>
      <sheetName val="조명율표"/>
      <sheetName val="간선계산"/>
      <sheetName val="전기일위대가"/>
      <sheetName val="데이타"/>
      <sheetName val="ITEM"/>
      <sheetName val="동력부하(도산)"/>
      <sheetName val="터널조도"/>
      <sheetName val="원본(갑지)"/>
      <sheetName val="대치판정"/>
      <sheetName val="2F 회의실견적(5_14 일대)"/>
      <sheetName val="단가 (2)"/>
      <sheetName val="산출-설비"/>
      <sheetName val="수량산출"/>
      <sheetName val="배관배선 단가조사"/>
      <sheetName val="일위대가집계"/>
      <sheetName val="단"/>
      <sheetName val="기초DATA(2)"/>
      <sheetName val="경산"/>
      <sheetName val="부하계산서"/>
      <sheetName val="부하(성남)"/>
      <sheetName val="연습"/>
      <sheetName val="설비단가표"/>
      <sheetName val="건축공사 집계표"/>
      <sheetName val="골조"/>
      <sheetName val="기본일위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직노"/>
      <sheetName val="실행내역"/>
      <sheetName val="기본일위"/>
      <sheetName val="원본(갑지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workbookViewId="0">
      <selection activeCell="F65" sqref="F6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</row>
    <row r="2" spans="1:20" ht="30" customHeight="1">
      <c r="A2" s="247" t="s">
        <v>1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</row>
    <row r="3" spans="1:20" ht="30" customHeight="1">
      <c r="A3" s="248" t="s">
        <v>2</v>
      </c>
      <c r="B3" s="248" t="s">
        <v>3</v>
      </c>
      <c r="C3" s="248" t="s">
        <v>4</v>
      </c>
      <c r="D3" s="248" t="s">
        <v>5</v>
      </c>
      <c r="E3" s="248" t="s">
        <v>6</v>
      </c>
      <c r="F3" s="248"/>
      <c r="G3" s="248" t="s">
        <v>9</v>
      </c>
      <c r="H3" s="248"/>
      <c r="I3" s="248" t="s">
        <v>10</v>
      </c>
      <c r="J3" s="248"/>
      <c r="K3" s="248" t="s">
        <v>11</v>
      </c>
      <c r="L3" s="248"/>
      <c r="M3" s="248" t="s">
        <v>12</v>
      </c>
      <c r="N3" s="247" t="s">
        <v>13</v>
      </c>
      <c r="O3" s="247" t="s">
        <v>14</v>
      </c>
      <c r="P3" s="247" t="s">
        <v>15</v>
      </c>
      <c r="Q3" s="247" t="s">
        <v>16</v>
      </c>
      <c r="R3" s="247" t="s">
        <v>17</v>
      </c>
      <c r="S3" s="247" t="s">
        <v>18</v>
      </c>
      <c r="T3" s="247" t="s">
        <v>19</v>
      </c>
    </row>
    <row r="4" spans="1:20" ht="30" customHeight="1">
      <c r="A4" s="249"/>
      <c r="B4" s="249"/>
      <c r="C4" s="249"/>
      <c r="D4" s="249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249"/>
      <c r="N4" s="247"/>
      <c r="O4" s="247"/>
      <c r="P4" s="247"/>
      <c r="Q4" s="247"/>
      <c r="R4" s="247"/>
      <c r="S4" s="247"/>
      <c r="T4" s="247"/>
    </row>
    <row r="5" spans="1:20" ht="30" customHeight="1">
      <c r="A5" s="5" t="s">
        <v>51</v>
      </c>
      <c r="B5" s="5" t="s">
        <v>52</v>
      </c>
      <c r="C5" s="5" t="s">
        <v>52</v>
      </c>
      <c r="D5" s="6">
        <v>1</v>
      </c>
      <c r="E5" s="7" t="e">
        <f>F6+F7+F8+F9+F10+F11+F12+F13+F14+F15+F16+F17+F18+F19+F20+F21+F22+F23+F24+F25+F26+F27+F28+F29+F30+F31+F32+F33+F34+F35+F36+F37+F38+F39+F40+F41+F42+F43+F44+F45+F46+F47</f>
        <v>#REF!</v>
      </c>
      <c r="F5" s="7" t="e">
        <f t="shared" ref="F5:F47" si="0">E5*D5</f>
        <v>#REF!</v>
      </c>
      <c r="G5" s="7" t="e">
        <f>H6+H7+H8+H9+H10+H11+H12+H13+H14+H15+H16+H17+H18+H19+H20+H21+H22+H23+H24+H25+H26+H27+H28+H29+H30+H31+H32+H33+H34+H35+H36+H37+H38+H39+H40+H41+H42+H43+H44+H45+H46+H47</f>
        <v>#REF!</v>
      </c>
      <c r="H5" s="7" t="e">
        <f t="shared" ref="H5:H47" si="1">G5*D5</f>
        <v>#REF!</v>
      </c>
      <c r="I5" s="7" t="e">
        <f>J6+J7+J8+J9+J10+J11+J12+J13+J14+J15+J16+J17+J18+J19+J20+J21+J22+J23+J24+J25+J26+J27+J28+J29+J30+J31+J32+J33+J34+J35+J36+J37+J38+J39+J40+J41+J42+J43+J44+J45+J46+J47</f>
        <v>#REF!</v>
      </c>
      <c r="J5" s="7" t="e">
        <f t="shared" ref="J5:J47" si="2">I5*D5</f>
        <v>#REF!</v>
      </c>
      <c r="K5" s="7" t="e">
        <f t="shared" ref="K5:K47" si="3">E5+G5+I5</f>
        <v>#REF!</v>
      </c>
      <c r="L5" s="7" t="e">
        <f t="shared" ref="L5:L47" si="4">F5+H5+J5</f>
        <v>#REF!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>
      <c r="A6" s="5" t="s">
        <v>54</v>
      </c>
      <c r="B6" s="5" t="s">
        <v>52</v>
      </c>
      <c r="C6" s="5" t="s">
        <v>52</v>
      </c>
      <c r="D6" s="6">
        <v>1</v>
      </c>
      <c r="E6" s="7" t="e">
        <f>공종별내역서!#REF!</f>
        <v>#REF!</v>
      </c>
      <c r="F6" s="7" t="e">
        <f t="shared" si="0"/>
        <v>#REF!</v>
      </c>
      <c r="G6" s="7" t="e">
        <f>공종별내역서!#REF!</f>
        <v>#REF!</v>
      </c>
      <c r="H6" s="7" t="e">
        <f t="shared" si="1"/>
        <v>#REF!</v>
      </c>
      <c r="I6" s="7" t="e">
        <f>공종별내역서!#REF!</f>
        <v>#REF!</v>
      </c>
      <c r="J6" s="7" t="e">
        <f t="shared" si="2"/>
        <v>#REF!</v>
      </c>
      <c r="K6" s="7" t="e">
        <f t="shared" si="3"/>
        <v>#REF!</v>
      </c>
      <c r="L6" s="7" t="e">
        <f t="shared" si="4"/>
        <v>#REF!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>
      <c r="A7" s="5" t="s">
        <v>125</v>
      </c>
      <c r="B7" s="5" t="s">
        <v>52</v>
      </c>
      <c r="C7" s="5" t="s">
        <v>52</v>
      </c>
      <c r="D7" s="6">
        <v>1</v>
      </c>
      <c r="E7" s="7" t="e">
        <f>공종별내역서!#REF!</f>
        <v>#REF!</v>
      </c>
      <c r="F7" s="7" t="e">
        <f t="shared" si="0"/>
        <v>#REF!</v>
      </c>
      <c r="G7" s="7" t="e">
        <f>공종별내역서!#REF!</f>
        <v>#REF!</v>
      </c>
      <c r="H7" s="7" t="e">
        <f t="shared" si="1"/>
        <v>#REF!</v>
      </c>
      <c r="I7" s="7" t="e">
        <f>공종별내역서!#REF!</f>
        <v>#REF!</v>
      </c>
      <c r="J7" s="7" t="e">
        <f t="shared" si="2"/>
        <v>#REF!</v>
      </c>
      <c r="K7" s="7" t="e">
        <f t="shared" si="3"/>
        <v>#REF!</v>
      </c>
      <c r="L7" s="7" t="e">
        <f t="shared" si="4"/>
        <v>#REF!</v>
      </c>
      <c r="M7" s="5" t="s">
        <v>52</v>
      </c>
      <c r="N7" s="1" t="s">
        <v>126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3"/>
    </row>
    <row r="8" spans="1:20" ht="30" customHeight="1">
      <c r="A8" s="5" t="s">
        <v>205</v>
      </c>
      <c r="B8" s="5" t="s">
        <v>52</v>
      </c>
      <c r="C8" s="5" t="s">
        <v>52</v>
      </c>
      <c r="D8" s="6">
        <v>1</v>
      </c>
      <c r="E8" s="7">
        <f>공종별내역서!F89</f>
        <v>0</v>
      </c>
      <c r="F8" s="7">
        <f t="shared" si="0"/>
        <v>0</v>
      </c>
      <c r="G8" s="7">
        <f>공종별내역서!H89</f>
        <v>0</v>
      </c>
      <c r="H8" s="7">
        <f t="shared" si="1"/>
        <v>0</v>
      </c>
      <c r="I8" s="7">
        <f>공종별내역서!J89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52</v>
      </c>
      <c r="N8" s="1" t="s">
        <v>206</v>
      </c>
      <c r="O8" s="1" t="s">
        <v>52</v>
      </c>
      <c r="P8" s="1" t="s">
        <v>53</v>
      </c>
      <c r="Q8" s="1" t="s">
        <v>52</v>
      </c>
      <c r="R8">
        <v>2</v>
      </c>
      <c r="S8" s="1" t="s">
        <v>52</v>
      </c>
      <c r="T8" s="3"/>
    </row>
    <row r="9" spans="1:20" ht="30" customHeight="1">
      <c r="A9" s="5" t="s">
        <v>254</v>
      </c>
      <c r="B9" s="5" t="s">
        <v>52</v>
      </c>
      <c r="C9" s="5" t="s">
        <v>52</v>
      </c>
      <c r="D9" s="6">
        <v>1</v>
      </c>
      <c r="E9" s="7" t="e">
        <f>공종별내역서!#REF!</f>
        <v>#REF!</v>
      </c>
      <c r="F9" s="7" t="e">
        <f t="shared" si="0"/>
        <v>#REF!</v>
      </c>
      <c r="G9" s="7" t="e">
        <f>공종별내역서!#REF!</f>
        <v>#REF!</v>
      </c>
      <c r="H9" s="7" t="e">
        <f t="shared" si="1"/>
        <v>#REF!</v>
      </c>
      <c r="I9" s="7" t="e">
        <f>공종별내역서!#REF!</f>
        <v>#REF!</v>
      </c>
      <c r="J9" s="7" t="e">
        <f t="shared" si="2"/>
        <v>#REF!</v>
      </c>
      <c r="K9" s="7" t="e">
        <f t="shared" si="3"/>
        <v>#REF!</v>
      </c>
      <c r="L9" s="7" t="e">
        <f t="shared" si="4"/>
        <v>#REF!</v>
      </c>
      <c r="M9" s="5" t="s">
        <v>52</v>
      </c>
      <c r="N9" s="1" t="s">
        <v>255</v>
      </c>
      <c r="O9" s="1" t="s">
        <v>52</v>
      </c>
      <c r="P9" s="1" t="s">
        <v>53</v>
      </c>
      <c r="Q9" s="1" t="s">
        <v>52</v>
      </c>
      <c r="R9">
        <v>2</v>
      </c>
      <c r="S9" s="1" t="s">
        <v>52</v>
      </c>
      <c r="T9" s="3"/>
    </row>
    <row r="10" spans="1:20" ht="30" customHeight="1">
      <c r="A10" s="5" t="s">
        <v>303</v>
      </c>
      <c r="B10" s="5" t="s">
        <v>52</v>
      </c>
      <c r="C10" s="5" t="s">
        <v>52</v>
      </c>
      <c r="D10" s="6">
        <v>1</v>
      </c>
      <c r="E10" s="7" t="e">
        <f>공종별내역서!#REF!</f>
        <v>#REF!</v>
      </c>
      <c r="F10" s="7" t="e">
        <f t="shared" si="0"/>
        <v>#REF!</v>
      </c>
      <c r="G10" s="7" t="e">
        <f>공종별내역서!#REF!</f>
        <v>#REF!</v>
      </c>
      <c r="H10" s="7" t="e">
        <f t="shared" si="1"/>
        <v>#REF!</v>
      </c>
      <c r="I10" s="7" t="e">
        <f>공종별내역서!#REF!</f>
        <v>#REF!</v>
      </c>
      <c r="J10" s="7" t="e">
        <f t="shared" si="2"/>
        <v>#REF!</v>
      </c>
      <c r="K10" s="7" t="e">
        <f t="shared" si="3"/>
        <v>#REF!</v>
      </c>
      <c r="L10" s="7" t="e">
        <f t="shared" si="4"/>
        <v>#REF!</v>
      </c>
      <c r="M10" s="5" t="s">
        <v>52</v>
      </c>
      <c r="N10" s="1" t="s">
        <v>304</v>
      </c>
      <c r="O10" s="1" t="s">
        <v>52</v>
      </c>
      <c r="P10" s="1" t="s">
        <v>53</v>
      </c>
      <c r="Q10" s="1" t="s">
        <v>52</v>
      </c>
      <c r="R10">
        <v>2</v>
      </c>
      <c r="S10" s="1" t="s">
        <v>52</v>
      </c>
      <c r="T10" s="3"/>
    </row>
    <row r="11" spans="1:20" ht="30" customHeight="1">
      <c r="A11" s="5" t="s">
        <v>354</v>
      </c>
      <c r="B11" s="5" t="s">
        <v>52</v>
      </c>
      <c r="C11" s="5" t="s">
        <v>52</v>
      </c>
      <c r="D11" s="6">
        <v>1</v>
      </c>
      <c r="E11" s="7" t="e">
        <f>공종별내역서!#REF!</f>
        <v>#REF!</v>
      </c>
      <c r="F11" s="7" t="e">
        <f t="shared" si="0"/>
        <v>#REF!</v>
      </c>
      <c r="G11" s="7" t="e">
        <f>공종별내역서!#REF!</f>
        <v>#REF!</v>
      </c>
      <c r="H11" s="7" t="e">
        <f t="shared" si="1"/>
        <v>#REF!</v>
      </c>
      <c r="I11" s="7" t="e">
        <f>공종별내역서!#REF!</f>
        <v>#REF!</v>
      </c>
      <c r="J11" s="7" t="e">
        <f t="shared" si="2"/>
        <v>#REF!</v>
      </c>
      <c r="K11" s="7" t="e">
        <f t="shared" si="3"/>
        <v>#REF!</v>
      </c>
      <c r="L11" s="7" t="e">
        <f t="shared" si="4"/>
        <v>#REF!</v>
      </c>
      <c r="M11" s="5" t="s">
        <v>52</v>
      </c>
      <c r="N11" s="1" t="s">
        <v>355</v>
      </c>
      <c r="O11" s="1" t="s">
        <v>52</v>
      </c>
      <c r="P11" s="1" t="s">
        <v>53</v>
      </c>
      <c r="Q11" s="1" t="s">
        <v>52</v>
      </c>
      <c r="R11">
        <v>2</v>
      </c>
      <c r="S11" s="1" t="s">
        <v>52</v>
      </c>
      <c r="T11" s="3"/>
    </row>
    <row r="12" spans="1:20" ht="30" customHeight="1">
      <c r="A12" s="5" t="s">
        <v>403</v>
      </c>
      <c r="B12" s="5" t="s">
        <v>52</v>
      </c>
      <c r="C12" s="5" t="s">
        <v>52</v>
      </c>
      <c r="D12" s="6">
        <v>1</v>
      </c>
      <c r="E12" s="7" t="e">
        <f>공종별내역서!#REF!</f>
        <v>#REF!</v>
      </c>
      <c r="F12" s="7" t="e">
        <f t="shared" si="0"/>
        <v>#REF!</v>
      </c>
      <c r="G12" s="7" t="e">
        <f>공종별내역서!#REF!</f>
        <v>#REF!</v>
      </c>
      <c r="H12" s="7" t="e">
        <f t="shared" si="1"/>
        <v>#REF!</v>
      </c>
      <c r="I12" s="7" t="e">
        <f>공종별내역서!#REF!</f>
        <v>#REF!</v>
      </c>
      <c r="J12" s="7" t="e">
        <f t="shared" si="2"/>
        <v>#REF!</v>
      </c>
      <c r="K12" s="7" t="e">
        <f t="shared" si="3"/>
        <v>#REF!</v>
      </c>
      <c r="L12" s="7" t="e">
        <f t="shared" si="4"/>
        <v>#REF!</v>
      </c>
      <c r="M12" s="5" t="s">
        <v>52</v>
      </c>
      <c r="N12" s="1" t="s">
        <v>404</v>
      </c>
      <c r="O12" s="1" t="s">
        <v>52</v>
      </c>
      <c r="P12" s="1" t="s">
        <v>53</v>
      </c>
      <c r="Q12" s="1" t="s">
        <v>52</v>
      </c>
      <c r="R12">
        <v>2</v>
      </c>
      <c r="S12" s="1" t="s">
        <v>52</v>
      </c>
      <c r="T12" s="3"/>
    </row>
    <row r="13" spans="1:20" ht="30" customHeight="1">
      <c r="A13" s="5" t="s">
        <v>453</v>
      </c>
      <c r="B13" s="5" t="s">
        <v>52</v>
      </c>
      <c r="C13" s="5" t="s">
        <v>52</v>
      </c>
      <c r="D13" s="6">
        <v>1</v>
      </c>
      <c r="E13" s="7" t="e">
        <f>공종별내역서!#REF!</f>
        <v>#REF!</v>
      </c>
      <c r="F13" s="7" t="e">
        <f t="shared" si="0"/>
        <v>#REF!</v>
      </c>
      <c r="G13" s="7" t="e">
        <f>공종별내역서!#REF!</f>
        <v>#REF!</v>
      </c>
      <c r="H13" s="7" t="e">
        <f t="shared" si="1"/>
        <v>#REF!</v>
      </c>
      <c r="I13" s="7" t="e">
        <f>공종별내역서!#REF!</f>
        <v>#REF!</v>
      </c>
      <c r="J13" s="7" t="e">
        <f t="shared" si="2"/>
        <v>#REF!</v>
      </c>
      <c r="K13" s="7" t="e">
        <f t="shared" si="3"/>
        <v>#REF!</v>
      </c>
      <c r="L13" s="7" t="e">
        <f t="shared" si="4"/>
        <v>#REF!</v>
      </c>
      <c r="M13" s="5" t="s">
        <v>52</v>
      </c>
      <c r="N13" s="1" t="s">
        <v>454</v>
      </c>
      <c r="O13" s="1" t="s">
        <v>52</v>
      </c>
      <c r="P13" s="1" t="s">
        <v>53</v>
      </c>
      <c r="Q13" s="1" t="s">
        <v>52</v>
      </c>
      <c r="R13">
        <v>2</v>
      </c>
      <c r="S13" s="1" t="s">
        <v>52</v>
      </c>
      <c r="T13" s="3"/>
    </row>
    <row r="14" spans="1:20" ht="30" customHeight="1">
      <c r="A14" s="5" t="s">
        <v>504</v>
      </c>
      <c r="B14" s="5" t="s">
        <v>52</v>
      </c>
      <c r="C14" s="5" t="s">
        <v>52</v>
      </c>
      <c r="D14" s="6">
        <v>1</v>
      </c>
      <c r="E14" s="7" t="e">
        <f>공종별내역서!#REF!</f>
        <v>#REF!</v>
      </c>
      <c r="F14" s="7" t="e">
        <f t="shared" si="0"/>
        <v>#REF!</v>
      </c>
      <c r="G14" s="7" t="e">
        <f>공종별내역서!#REF!</f>
        <v>#REF!</v>
      </c>
      <c r="H14" s="7" t="e">
        <f t="shared" si="1"/>
        <v>#REF!</v>
      </c>
      <c r="I14" s="7" t="e">
        <f>공종별내역서!#REF!</f>
        <v>#REF!</v>
      </c>
      <c r="J14" s="7" t="e">
        <f t="shared" si="2"/>
        <v>#REF!</v>
      </c>
      <c r="K14" s="7" t="e">
        <f t="shared" si="3"/>
        <v>#REF!</v>
      </c>
      <c r="L14" s="7" t="e">
        <f t="shared" si="4"/>
        <v>#REF!</v>
      </c>
      <c r="M14" s="5" t="s">
        <v>52</v>
      </c>
      <c r="N14" s="1" t="s">
        <v>505</v>
      </c>
      <c r="O14" s="1" t="s">
        <v>52</v>
      </c>
      <c r="P14" s="1" t="s">
        <v>53</v>
      </c>
      <c r="Q14" s="1" t="s">
        <v>52</v>
      </c>
      <c r="R14">
        <v>2</v>
      </c>
      <c r="S14" s="1" t="s">
        <v>52</v>
      </c>
      <c r="T14" s="3"/>
    </row>
    <row r="15" spans="1:20" ht="30" customHeight="1">
      <c r="A15" s="5" t="s">
        <v>564</v>
      </c>
      <c r="B15" s="5" t="s">
        <v>52</v>
      </c>
      <c r="C15" s="5" t="s">
        <v>52</v>
      </c>
      <c r="D15" s="6">
        <v>1</v>
      </c>
      <c r="E15" s="7" t="e">
        <f>공종별내역서!#REF!</f>
        <v>#REF!</v>
      </c>
      <c r="F15" s="7" t="e">
        <f t="shared" si="0"/>
        <v>#REF!</v>
      </c>
      <c r="G15" s="7" t="e">
        <f>공종별내역서!#REF!</f>
        <v>#REF!</v>
      </c>
      <c r="H15" s="7" t="e">
        <f t="shared" si="1"/>
        <v>#REF!</v>
      </c>
      <c r="I15" s="7" t="e">
        <f>공종별내역서!#REF!</f>
        <v>#REF!</v>
      </c>
      <c r="J15" s="7" t="e">
        <f t="shared" si="2"/>
        <v>#REF!</v>
      </c>
      <c r="K15" s="7" t="e">
        <f t="shared" si="3"/>
        <v>#REF!</v>
      </c>
      <c r="L15" s="7" t="e">
        <f t="shared" si="4"/>
        <v>#REF!</v>
      </c>
      <c r="M15" s="5" t="s">
        <v>52</v>
      </c>
      <c r="N15" s="1" t="s">
        <v>565</v>
      </c>
      <c r="O15" s="1" t="s">
        <v>52</v>
      </c>
      <c r="P15" s="1" t="s">
        <v>53</v>
      </c>
      <c r="Q15" s="1" t="s">
        <v>52</v>
      </c>
      <c r="R15">
        <v>2</v>
      </c>
      <c r="S15" s="1" t="s">
        <v>52</v>
      </c>
      <c r="T15" s="3"/>
    </row>
    <row r="16" spans="1:20" ht="30" customHeight="1">
      <c r="A16" s="5" t="s">
        <v>629</v>
      </c>
      <c r="B16" s="5" t="s">
        <v>52</v>
      </c>
      <c r="C16" s="5" t="s">
        <v>52</v>
      </c>
      <c r="D16" s="6">
        <v>1</v>
      </c>
      <c r="E16" s="7" t="e">
        <f>공종별내역서!#REF!</f>
        <v>#REF!</v>
      </c>
      <c r="F16" s="7" t="e">
        <f t="shared" si="0"/>
        <v>#REF!</v>
      </c>
      <c r="G16" s="7" t="e">
        <f>공종별내역서!#REF!</f>
        <v>#REF!</v>
      </c>
      <c r="H16" s="7" t="e">
        <f t="shared" si="1"/>
        <v>#REF!</v>
      </c>
      <c r="I16" s="7" t="e">
        <f>공종별내역서!#REF!</f>
        <v>#REF!</v>
      </c>
      <c r="J16" s="7" t="e">
        <f t="shared" si="2"/>
        <v>#REF!</v>
      </c>
      <c r="K16" s="7" t="e">
        <f t="shared" si="3"/>
        <v>#REF!</v>
      </c>
      <c r="L16" s="7" t="e">
        <f t="shared" si="4"/>
        <v>#REF!</v>
      </c>
      <c r="M16" s="5" t="s">
        <v>52</v>
      </c>
      <c r="N16" s="1" t="s">
        <v>630</v>
      </c>
      <c r="O16" s="1" t="s">
        <v>52</v>
      </c>
      <c r="P16" s="1" t="s">
        <v>53</v>
      </c>
      <c r="Q16" s="1" t="s">
        <v>52</v>
      </c>
      <c r="R16">
        <v>2</v>
      </c>
      <c r="S16" s="1" t="s">
        <v>52</v>
      </c>
      <c r="T16" s="3"/>
    </row>
    <row r="17" spans="1:20" ht="30" customHeight="1">
      <c r="A17" s="5" t="s">
        <v>680</v>
      </c>
      <c r="B17" s="5" t="s">
        <v>52</v>
      </c>
      <c r="C17" s="5" t="s">
        <v>52</v>
      </c>
      <c r="D17" s="6">
        <v>1</v>
      </c>
      <c r="E17" s="7" t="e">
        <f>공종별내역서!#REF!</f>
        <v>#REF!</v>
      </c>
      <c r="F17" s="7" t="e">
        <f t="shared" si="0"/>
        <v>#REF!</v>
      </c>
      <c r="G17" s="7" t="e">
        <f>공종별내역서!#REF!</f>
        <v>#REF!</v>
      </c>
      <c r="H17" s="7" t="e">
        <f t="shared" si="1"/>
        <v>#REF!</v>
      </c>
      <c r="I17" s="7" t="e">
        <f>공종별내역서!#REF!</f>
        <v>#REF!</v>
      </c>
      <c r="J17" s="7" t="e">
        <f t="shared" si="2"/>
        <v>#REF!</v>
      </c>
      <c r="K17" s="7" t="e">
        <f t="shared" si="3"/>
        <v>#REF!</v>
      </c>
      <c r="L17" s="7" t="e">
        <f t="shared" si="4"/>
        <v>#REF!</v>
      </c>
      <c r="M17" s="5" t="s">
        <v>52</v>
      </c>
      <c r="N17" s="1" t="s">
        <v>681</v>
      </c>
      <c r="O17" s="1" t="s">
        <v>52</v>
      </c>
      <c r="P17" s="1" t="s">
        <v>53</v>
      </c>
      <c r="Q17" s="1" t="s">
        <v>52</v>
      </c>
      <c r="R17">
        <v>2</v>
      </c>
      <c r="S17" s="1" t="s">
        <v>52</v>
      </c>
      <c r="T17" s="3"/>
    </row>
    <row r="18" spans="1:20" ht="30" customHeight="1">
      <c r="A18" s="5" t="s">
        <v>739</v>
      </c>
      <c r="B18" s="5" t="s">
        <v>52</v>
      </c>
      <c r="C18" s="5" t="s">
        <v>52</v>
      </c>
      <c r="D18" s="6">
        <v>1</v>
      </c>
      <c r="E18" s="7" t="e">
        <f>공종별내역서!#REF!</f>
        <v>#REF!</v>
      </c>
      <c r="F18" s="7" t="e">
        <f t="shared" si="0"/>
        <v>#REF!</v>
      </c>
      <c r="G18" s="7" t="e">
        <f>공종별내역서!#REF!</f>
        <v>#REF!</v>
      </c>
      <c r="H18" s="7" t="e">
        <f t="shared" si="1"/>
        <v>#REF!</v>
      </c>
      <c r="I18" s="7" t="e">
        <f>공종별내역서!#REF!</f>
        <v>#REF!</v>
      </c>
      <c r="J18" s="7" t="e">
        <f t="shared" si="2"/>
        <v>#REF!</v>
      </c>
      <c r="K18" s="7" t="e">
        <f t="shared" si="3"/>
        <v>#REF!</v>
      </c>
      <c r="L18" s="7" t="e">
        <f t="shared" si="4"/>
        <v>#REF!</v>
      </c>
      <c r="M18" s="5" t="s">
        <v>52</v>
      </c>
      <c r="N18" s="1" t="s">
        <v>740</v>
      </c>
      <c r="O18" s="1" t="s">
        <v>52</v>
      </c>
      <c r="P18" s="1" t="s">
        <v>53</v>
      </c>
      <c r="Q18" s="1" t="s">
        <v>52</v>
      </c>
      <c r="R18">
        <v>2</v>
      </c>
      <c r="S18" s="1" t="s">
        <v>52</v>
      </c>
      <c r="T18" s="3"/>
    </row>
    <row r="19" spans="1:20" ht="30" customHeight="1">
      <c r="A19" s="5" t="s">
        <v>794</v>
      </c>
      <c r="B19" s="5" t="s">
        <v>52</v>
      </c>
      <c r="C19" s="5" t="s">
        <v>52</v>
      </c>
      <c r="D19" s="6">
        <v>1</v>
      </c>
      <c r="E19" s="7" t="e">
        <f>공종별내역서!#REF!</f>
        <v>#REF!</v>
      </c>
      <c r="F19" s="7" t="e">
        <f t="shared" si="0"/>
        <v>#REF!</v>
      </c>
      <c r="G19" s="7" t="e">
        <f>공종별내역서!#REF!</f>
        <v>#REF!</v>
      </c>
      <c r="H19" s="7" t="e">
        <f t="shared" si="1"/>
        <v>#REF!</v>
      </c>
      <c r="I19" s="7" t="e">
        <f>공종별내역서!#REF!</f>
        <v>#REF!</v>
      </c>
      <c r="J19" s="7" t="e">
        <f t="shared" si="2"/>
        <v>#REF!</v>
      </c>
      <c r="K19" s="7" t="e">
        <f t="shared" si="3"/>
        <v>#REF!</v>
      </c>
      <c r="L19" s="7" t="e">
        <f t="shared" si="4"/>
        <v>#REF!</v>
      </c>
      <c r="M19" s="5" t="s">
        <v>52</v>
      </c>
      <c r="N19" s="1" t="s">
        <v>795</v>
      </c>
      <c r="O19" s="1" t="s">
        <v>52</v>
      </c>
      <c r="P19" s="1" t="s">
        <v>53</v>
      </c>
      <c r="Q19" s="1" t="s">
        <v>52</v>
      </c>
      <c r="R19">
        <v>2</v>
      </c>
      <c r="S19" s="1" t="s">
        <v>52</v>
      </c>
      <c r="T19" s="3"/>
    </row>
    <row r="20" spans="1:20" ht="30" customHeight="1">
      <c r="A20" s="5" t="s">
        <v>886</v>
      </c>
      <c r="B20" s="5" t="s">
        <v>52</v>
      </c>
      <c r="C20" s="5" t="s">
        <v>52</v>
      </c>
      <c r="D20" s="6">
        <v>1</v>
      </c>
      <c r="E20" s="7" t="e">
        <f>공종별내역서!#REF!</f>
        <v>#REF!</v>
      </c>
      <c r="F20" s="7" t="e">
        <f t="shared" si="0"/>
        <v>#REF!</v>
      </c>
      <c r="G20" s="7" t="e">
        <f>공종별내역서!#REF!</f>
        <v>#REF!</v>
      </c>
      <c r="H20" s="7" t="e">
        <f t="shared" si="1"/>
        <v>#REF!</v>
      </c>
      <c r="I20" s="7" t="e">
        <f>공종별내역서!#REF!</f>
        <v>#REF!</v>
      </c>
      <c r="J20" s="7" t="e">
        <f t="shared" si="2"/>
        <v>#REF!</v>
      </c>
      <c r="K20" s="7" t="e">
        <f t="shared" si="3"/>
        <v>#REF!</v>
      </c>
      <c r="L20" s="7" t="e">
        <f t="shared" si="4"/>
        <v>#REF!</v>
      </c>
      <c r="M20" s="5" t="s">
        <v>52</v>
      </c>
      <c r="N20" s="1" t="s">
        <v>887</v>
      </c>
      <c r="O20" s="1" t="s">
        <v>52</v>
      </c>
      <c r="P20" s="1" t="s">
        <v>53</v>
      </c>
      <c r="Q20" s="1" t="s">
        <v>52</v>
      </c>
      <c r="R20">
        <v>2</v>
      </c>
      <c r="S20" s="1" t="s">
        <v>52</v>
      </c>
      <c r="T20" s="3"/>
    </row>
    <row r="21" spans="1:20" ht="30" customHeight="1">
      <c r="A21" s="5" t="s">
        <v>952</v>
      </c>
      <c r="B21" s="5" t="s">
        <v>52</v>
      </c>
      <c r="C21" s="5" t="s">
        <v>52</v>
      </c>
      <c r="D21" s="6">
        <v>1</v>
      </c>
      <c r="E21" s="7" t="e">
        <f>공종별내역서!#REF!</f>
        <v>#REF!</v>
      </c>
      <c r="F21" s="7" t="e">
        <f t="shared" si="0"/>
        <v>#REF!</v>
      </c>
      <c r="G21" s="7" t="e">
        <f>공종별내역서!#REF!</f>
        <v>#REF!</v>
      </c>
      <c r="H21" s="7" t="e">
        <f t="shared" si="1"/>
        <v>#REF!</v>
      </c>
      <c r="I21" s="7" t="e">
        <f>공종별내역서!#REF!</f>
        <v>#REF!</v>
      </c>
      <c r="J21" s="7" t="e">
        <f t="shared" si="2"/>
        <v>#REF!</v>
      </c>
      <c r="K21" s="7" t="e">
        <f t="shared" si="3"/>
        <v>#REF!</v>
      </c>
      <c r="L21" s="7" t="e">
        <f t="shared" si="4"/>
        <v>#REF!</v>
      </c>
      <c r="M21" s="5" t="s">
        <v>52</v>
      </c>
      <c r="N21" s="1" t="s">
        <v>953</v>
      </c>
      <c r="O21" s="1" t="s">
        <v>52</v>
      </c>
      <c r="P21" s="1" t="s">
        <v>53</v>
      </c>
      <c r="Q21" s="1" t="s">
        <v>52</v>
      </c>
      <c r="R21">
        <v>2</v>
      </c>
      <c r="S21" s="1" t="s">
        <v>52</v>
      </c>
      <c r="T21" s="3"/>
    </row>
    <row r="22" spans="1:20" ht="30" customHeight="1">
      <c r="A22" s="5" t="s">
        <v>1047</v>
      </c>
      <c r="B22" s="5" t="s">
        <v>52</v>
      </c>
      <c r="C22" s="5" t="s">
        <v>52</v>
      </c>
      <c r="D22" s="6">
        <v>1</v>
      </c>
      <c r="E22" s="7" t="e">
        <f>공종별내역서!#REF!</f>
        <v>#REF!</v>
      </c>
      <c r="F22" s="7" t="e">
        <f t="shared" si="0"/>
        <v>#REF!</v>
      </c>
      <c r="G22" s="7" t="e">
        <f>공종별내역서!#REF!</f>
        <v>#REF!</v>
      </c>
      <c r="H22" s="7" t="e">
        <f t="shared" si="1"/>
        <v>#REF!</v>
      </c>
      <c r="I22" s="7" t="e">
        <f>공종별내역서!#REF!</f>
        <v>#REF!</v>
      </c>
      <c r="J22" s="7" t="e">
        <f t="shared" si="2"/>
        <v>#REF!</v>
      </c>
      <c r="K22" s="7" t="e">
        <f t="shared" si="3"/>
        <v>#REF!</v>
      </c>
      <c r="L22" s="7" t="e">
        <f t="shared" si="4"/>
        <v>#REF!</v>
      </c>
      <c r="M22" s="5" t="s">
        <v>52</v>
      </c>
      <c r="N22" s="1" t="s">
        <v>1048</v>
      </c>
      <c r="O22" s="1" t="s">
        <v>52</v>
      </c>
      <c r="P22" s="1" t="s">
        <v>53</v>
      </c>
      <c r="Q22" s="1" t="s">
        <v>52</v>
      </c>
      <c r="R22">
        <v>2</v>
      </c>
      <c r="S22" s="1" t="s">
        <v>52</v>
      </c>
      <c r="T22" s="3"/>
    </row>
    <row r="23" spans="1:20" ht="30" customHeight="1">
      <c r="A23" s="5" t="s">
        <v>1098</v>
      </c>
      <c r="B23" s="5" t="s">
        <v>52</v>
      </c>
      <c r="C23" s="5" t="s">
        <v>52</v>
      </c>
      <c r="D23" s="6">
        <v>1</v>
      </c>
      <c r="E23" s="7" t="e">
        <f>공종별내역서!#REF!</f>
        <v>#REF!</v>
      </c>
      <c r="F23" s="7" t="e">
        <f t="shared" si="0"/>
        <v>#REF!</v>
      </c>
      <c r="G23" s="7" t="e">
        <f>공종별내역서!#REF!</f>
        <v>#REF!</v>
      </c>
      <c r="H23" s="7" t="e">
        <f t="shared" si="1"/>
        <v>#REF!</v>
      </c>
      <c r="I23" s="7" t="e">
        <f>공종별내역서!#REF!</f>
        <v>#REF!</v>
      </c>
      <c r="J23" s="7" t="e">
        <f t="shared" si="2"/>
        <v>#REF!</v>
      </c>
      <c r="K23" s="7" t="e">
        <f t="shared" si="3"/>
        <v>#REF!</v>
      </c>
      <c r="L23" s="7" t="e">
        <f t="shared" si="4"/>
        <v>#REF!</v>
      </c>
      <c r="M23" s="5" t="s">
        <v>52</v>
      </c>
      <c r="N23" s="1" t="s">
        <v>1099</v>
      </c>
      <c r="O23" s="1" t="s">
        <v>52</v>
      </c>
      <c r="P23" s="1" t="s">
        <v>53</v>
      </c>
      <c r="Q23" s="1" t="s">
        <v>52</v>
      </c>
      <c r="R23">
        <v>2</v>
      </c>
      <c r="S23" s="1" t="s">
        <v>52</v>
      </c>
      <c r="T23" s="3"/>
    </row>
    <row r="24" spans="1:20" ht="30" customHeight="1">
      <c r="A24" s="5" t="s">
        <v>1150</v>
      </c>
      <c r="B24" s="5" t="s">
        <v>52</v>
      </c>
      <c r="C24" s="5" t="s">
        <v>52</v>
      </c>
      <c r="D24" s="6">
        <v>1</v>
      </c>
      <c r="E24" s="7" t="e">
        <f>공종별내역서!#REF!</f>
        <v>#REF!</v>
      </c>
      <c r="F24" s="7" t="e">
        <f t="shared" si="0"/>
        <v>#REF!</v>
      </c>
      <c r="G24" s="7" t="e">
        <f>공종별내역서!#REF!</f>
        <v>#REF!</v>
      </c>
      <c r="H24" s="7" t="e">
        <f t="shared" si="1"/>
        <v>#REF!</v>
      </c>
      <c r="I24" s="7" t="e">
        <f>공종별내역서!#REF!</f>
        <v>#REF!</v>
      </c>
      <c r="J24" s="7" t="e">
        <f t="shared" si="2"/>
        <v>#REF!</v>
      </c>
      <c r="K24" s="7" t="e">
        <f t="shared" si="3"/>
        <v>#REF!</v>
      </c>
      <c r="L24" s="7" t="e">
        <f t="shared" si="4"/>
        <v>#REF!</v>
      </c>
      <c r="M24" s="5" t="s">
        <v>52</v>
      </c>
      <c r="N24" s="1" t="s">
        <v>1151</v>
      </c>
      <c r="O24" s="1" t="s">
        <v>52</v>
      </c>
      <c r="P24" s="1" t="s">
        <v>53</v>
      </c>
      <c r="Q24" s="1" t="s">
        <v>52</v>
      </c>
      <c r="R24">
        <v>2</v>
      </c>
      <c r="S24" s="1" t="s">
        <v>52</v>
      </c>
      <c r="T24" s="3"/>
    </row>
    <row r="25" spans="1:20" ht="30" customHeight="1">
      <c r="A25" s="5" t="s">
        <v>1200</v>
      </c>
      <c r="B25" s="5" t="s">
        <v>52</v>
      </c>
      <c r="C25" s="5" t="s">
        <v>52</v>
      </c>
      <c r="D25" s="6">
        <v>1</v>
      </c>
      <c r="E25" s="7" t="e">
        <f>공종별내역서!#REF!</f>
        <v>#REF!</v>
      </c>
      <c r="F25" s="7" t="e">
        <f t="shared" si="0"/>
        <v>#REF!</v>
      </c>
      <c r="G25" s="7" t="e">
        <f>공종별내역서!#REF!</f>
        <v>#REF!</v>
      </c>
      <c r="H25" s="7" t="e">
        <f t="shared" si="1"/>
        <v>#REF!</v>
      </c>
      <c r="I25" s="7" t="e">
        <f>공종별내역서!#REF!</f>
        <v>#REF!</v>
      </c>
      <c r="J25" s="7" t="e">
        <f t="shared" si="2"/>
        <v>#REF!</v>
      </c>
      <c r="K25" s="7" t="e">
        <f t="shared" si="3"/>
        <v>#REF!</v>
      </c>
      <c r="L25" s="7" t="e">
        <f t="shared" si="4"/>
        <v>#REF!</v>
      </c>
      <c r="M25" s="5" t="s">
        <v>52</v>
      </c>
      <c r="N25" s="1" t="s">
        <v>1201</v>
      </c>
      <c r="O25" s="1" t="s">
        <v>52</v>
      </c>
      <c r="P25" s="1" t="s">
        <v>53</v>
      </c>
      <c r="Q25" s="1" t="s">
        <v>52</v>
      </c>
      <c r="R25">
        <v>2</v>
      </c>
      <c r="S25" s="1" t="s">
        <v>52</v>
      </c>
      <c r="T25" s="3"/>
    </row>
    <row r="26" spans="1:20" ht="30" customHeight="1">
      <c r="A26" s="5" t="s">
        <v>1250</v>
      </c>
      <c r="B26" s="5" t="s">
        <v>52</v>
      </c>
      <c r="C26" s="5" t="s">
        <v>52</v>
      </c>
      <c r="D26" s="6">
        <v>1</v>
      </c>
      <c r="E26" s="7" t="e">
        <f>공종별내역서!#REF!</f>
        <v>#REF!</v>
      </c>
      <c r="F26" s="7" t="e">
        <f t="shared" si="0"/>
        <v>#REF!</v>
      </c>
      <c r="G26" s="7" t="e">
        <f>공종별내역서!#REF!</f>
        <v>#REF!</v>
      </c>
      <c r="H26" s="7" t="e">
        <f t="shared" si="1"/>
        <v>#REF!</v>
      </c>
      <c r="I26" s="7" t="e">
        <f>공종별내역서!#REF!</f>
        <v>#REF!</v>
      </c>
      <c r="J26" s="7" t="e">
        <f t="shared" si="2"/>
        <v>#REF!</v>
      </c>
      <c r="K26" s="7" t="e">
        <f t="shared" si="3"/>
        <v>#REF!</v>
      </c>
      <c r="L26" s="7" t="e">
        <f t="shared" si="4"/>
        <v>#REF!</v>
      </c>
      <c r="M26" s="5" t="s">
        <v>52</v>
      </c>
      <c r="N26" s="1" t="s">
        <v>1251</v>
      </c>
      <c r="O26" s="1" t="s">
        <v>52</v>
      </c>
      <c r="P26" s="1" t="s">
        <v>53</v>
      </c>
      <c r="Q26" s="1" t="s">
        <v>52</v>
      </c>
      <c r="R26">
        <v>2</v>
      </c>
      <c r="S26" s="1" t="s">
        <v>52</v>
      </c>
      <c r="T26" s="3"/>
    </row>
    <row r="27" spans="1:20" ht="30" customHeight="1">
      <c r="A27" s="5" t="s">
        <v>1306</v>
      </c>
      <c r="B27" s="5" t="s">
        <v>52</v>
      </c>
      <c r="C27" s="5" t="s">
        <v>52</v>
      </c>
      <c r="D27" s="6">
        <v>1</v>
      </c>
      <c r="E27" s="7" t="e">
        <f>공종별내역서!#REF!</f>
        <v>#REF!</v>
      </c>
      <c r="F27" s="7" t="e">
        <f t="shared" si="0"/>
        <v>#REF!</v>
      </c>
      <c r="G27" s="7" t="e">
        <f>공종별내역서!#REF!</f>
        <v>#REF!</v>
      </c>
      <c r="H27" s="7" t="e">
        <f t="shared" si="1"/>
        <v>#REF!</v>
      </c>
      <c r="I27" s="7" t="e">
        <f>공종별내역서!#REF!</f>
        <v>#REF!</v>
      </c>
      <c r="J27" s="7" t="e">
        <f t="shared" si="2"/>
        <v>#REF!</v>
      </c>
      <c r="K27" s="7" t="e">
        <f t="shared" si="3"/>
        <v>#REF!</v>
      </c>
      <c r="L27" s="7" t="e">
        <f t="shared" si="4"/>
        <v>#REF!</v>
      </c>
      <c r="M27" s="5" t="s">
        <v>52</v>
      </c>
      <c r="N27" s="1" t="s">
        <v>1307</v>
      </c>
      <c r="O27" s="1" t="s">
        <v>52</v>
      </c>
      <c r="P27" s="1" t="s">
        <v>53</v>
      </c>
      <c r="Q27" s="1" t="s">
        <v>52</v>
      </c>
      <c r="R27">
        <v>2</v>
      </c>
      <c r="S27" s="1" t="s">
        <v>52</v>
      </c>
      <c r="T27" s="3"/>
    </row>
    <row r="28" spans="1:20" ht="30" customHeight="1">
      <c r="A28" s="5" t="s">
        <v>1348</v>
      </c>
      <c r="B28" s="5" t="s">
        <v>52</v>
      </c>
      <c r="C28" s="5" t="s">
        <v>52</v>
      </c>
      <c r="D28" s="6">
        <v>1</v>
      </c>
      <c r="E28" s="7" t="e">
        <f>공종별내역서!#REF!</f>
        <v>#REF!</v>
      </c>
      <c r="F28" s="7" t="e">
        <f t="shared" si="0"/>
        <v>#REF!</v>
      </c>
      <c r="G28" s="7" t="e">
        <f>공종별내역서!#REF!</f>
        <v>#REF!</v>
      </c>
      <c r="H28" s="7" t="e">
        <f t="shared" si="1"/>
        <v>#REF!</v>
      </c>
      <c r="I28" s="7" t="e">
        <f>공종별내역서!#REF!</f>
        <v>#REF!</v>
      </c>
      <c r="J28" s="7" t="e">
        <f t="shared" si="2"/>
        <v>#REF!</v>
      </c>
      <c r="K28" s="7" t="e">
        <f t="shared" si="3"/>
        <v>#REF!</v>
      </c>
      <c r="L28" s="7" t="e">
        <f t="shared" si="4"/>
        <v>#REF!</v>
      </c>
      <c r="M28" s="5" t="s">
        <v>52</v>
      </c>
      <c r="N28" s="1" t="s">
        <v>1349</v>
      </c>
      <c r="O28" s="1" t="s">
        <v>52</v>
      </c>
      <c r="P28" s="1" t="s">
        <v>53</v>
      </c>
      <c r="Q28" s="1" t="s">
        <v>52</v>
      </c>
      <c r="R28">
        <v>2</v>
      </c>
      <c r="S28" s="1" t="s">
        <v>52</v>
      </c>
      <c r="T28" s="3"/>
    </row>
    <row r="29" spans="1:20" ht="30" customHeight="1">
      <c r="A29" s="5" t="s">
        <v>1393</v>
      </c>
      <c r="B29" s="5" t="s">
        <v>52</v>
      </c>
      <c r="C29" s="5" t="s">
        <v>52</v>
      </c>
      <c r="D29" s="6">
        <v>1</v>
      </c>
      <c r="E29" s="7" t="e">
        <f>공종별내역서!#REF!</f>
        <v>#REF!</v>
      </c>
      <c r="F29" s="7" t="e">
        <f t="shared" si="0"/>
        <v>#REF!</v>
      </c>
      <c r="G29" s="7" t="e">
        <f>공종별내역서!#REF!</f>
        <v>#REF!</v>
      </c>
      <c r="H29" s="7" t="e">
        <f t="shared" si="1"/>
        <v>#REF!</v>
      </c>
      <c r="I29" s="7" t="e">
        <f>공종별내역서!#REF!</f>
        <v>#REF!</v>
      </c>
      <c r="J29" s="7" t="e">
        <f t="shared" si="2"/>
        <v>#REF!</v>
      </c>
      <c r="K29" s="7" t="e">
        <f t="shared" si="3"/>
        <v>#REF!</v>
      </c>
      <c r="L29" s="7" t="e">
        <f t="shared" si="4"/>
        <v>#REF!</v>
      </c>
      <c r="M29" s="5" t="s">
        <v>52</v>
      </c>
      <c r="N29" s="1" t="s">
        <v>1394</v>
      </c>
      <c r="O29" s="1" t="s">
        <v>52</v>
      </c>
      <c r="P29" s="1" t="s">
        <v>53</v>
      </c>
      <c r="Q29" s="1" t="s">
        <v>52</v>
      </c>
      <c r="R29">
        <v>2</v>
      </c>
      <c r="S29" s="1" t="s">
        <v>52</v>
      </c>
      <c r="T29" s="3"/>
    </row>
    <row r="30" spans="1:20" ht="30" customHeight="1">
      <c r="A30" s="5" t="s">
        <v>1443</v>
      </c>
      <c r="B30" s="5" t="s">
        <v>52</v>
      </c>
      <c r="C30" s="5" t="s">
        <v>52</v>
      </c>
      <c r="D30" s="6">
        <v>1</v>
      </c>
      <c r="E30" s="7" t="e">
        <f>공종별내역서!#REF!</f>
        <v>#REF!</v>
      </c>
      <c r="F30" s="7" t="e">
        <f t="shared" si="0"/>
        <v>#REF!</v>
      </c>
      <c r="G30" s="7" t="e">
        <f>공종별내역서!#REF!</f>
        <v>#REF!</v>
      </c>
      <c r="H30" s="7" t="e">
        <f t="shared" si="1"/>
        <v>#REF!</v>
      </c>
      <c r="I30" s="7" t="e">
        <f>공종별내역서!#REF!</f>
        <v>#REF!</v>
      </c>
      <c r="J30" s="7" t="e">
        <f t="shared" si="2"/>
        <v>#REF!</v>
      </c>
      <c r="K30" s="7" t="e">
        <f t="shared" si="3"/>
        <v>#REF!</v>
      </c>
      <c r="L30" s="7" t="e">
        <f t="shared" si="4"/>
        <v>#REF!</v>
      </c>
      <c r="M30" s="5" t="s">
        <v>52</v>
      </c>
      <c r="N30" s="1" t="s">
        <v>1444</v>
      </c>
      <c r="O30" s="1" t="s">
        <v>52</v>
      </c>
      <c r="P30" s="1" t="s">
        <v>53</v>
      </c>
      <c r="Q30" s="1" t="s">
        <v>52</v>
      </c>
      <c r="R30">
        <v>2</v>
      </c>
      <c r="S30" s="1" t="s">
        <v>52</v>
      </c>
      <c r="T30" s="3"/>
    </row>
    <row r="31" spans="1:20" ht="30" customHeight="1">
      <c r="A31" s="5" t="s">
        <v>1492</v>
      </c>
      <c r="B31" s="5" t="s">
        <v>52</v>
      </c>
      <c r="C31" s="5" t="s">
        <v>52</v>
      </c>
      <c r="D31" s="6">
        <v>1</v>
      </c>
      <c r="E31" s="7" t="e">
        <f>공종별내역서!#REF!</f>
        <v>#REF!</v>
      </c>
      <c r="F31" s="7" t="e">
        <f t="shared" si="0"/>
        <v>#REF!</v>
      </c>
      <c r="G31" s="7" t="e">
        <f>공종별내역서!#REF!</f>
        <v>#REF!</v>
      </c>
      <c r="H31" s="7" t="e">
        <f t="shared" si="1"/>
        <v>#REF!</v>
      </c>
      <c r="I31" s="7" t="e">
        <f>공종별내역서!#REF!</f>
        <v>#REF!</v>
      </c>
      <c r="J31" s="7" t="e">
        <f t="shared" si="2"/>
        <v>#REF!</v>
      </c>
      <c r="K31" s="7" t="e">
        <f t="shared" si="3"/>
        <v>#REF!</v>
      </c>
      <c r="L31" s="7" t="e">
        <f t="shared" si="4"/>
        <v>#REF!</v>
      </c>
      <c r="M31" s="5" t="s">
        <v>52</v>
      </c>
      <c r="N31" s="1" t="s">
        <v>1493</v>
      </c>
      <c r="O31" s="1" t="s">
        <v>52</v>
      </c>
      <c r="P31" s="1" t="s">
        <v>53</v>
      </c>
      <c r="Q31" s="1" t="s">
        <v>52</v>
      </c>
      <c r="R31">
        <v>2</v>
      </c>
      <c r="S31" s="1" t="s">
        <v>52</v>
      </c>
      <c r="T31" s="3"/>
    </row>
    <row r="32" spans="1:20" ht="30" customHeight="1">
      <c r="A32" s="5" t="s">
        <v>1544</v>
      </c>
      <c r="B32" s="5" t="s">
        <v>52</v>
      </c>
      <c r="C32" s="5" t="s">
        <v>52</v>
      </c>
      <c r="D32" s="6">
        <v>1</v>
      </c>
      <c r="E32" s="7" t="e">
        <f>공종별내역서!#REF!</f>
        <v>#REF!</v>
      </c>
      <c r="F32" s="7" t="e">
        <f t="shared" si="0"/>
        <v>#REF!</v>
      </c>
      <c r="G32" s="7" t="e">
        <f>공종별내역서!#REF!</f>
        <v>#REF!</v>
      </c>
      <c r="H32" s="7" t="e">
        <f t="shared" si="1"/>
        <v>#REF!</v>
      </c>
      <c r="I32" s="7" t="e">
        <f>공종별내역서!#REF!</f>
        <v>#REF!</v>
      </c>
      <c r="J32" s="7" t="e">
        <f t="shared" si="2"/>
        <v>#REF!</v>
      </c>
      <c r="K32" s="7" t="e">
        <f t="shared" si="3"/>
        <v>#REF!</v>
      </c>
      <c r="L32" s="7" t="e">
        <f t="shared" si="4"/>
        <v>#REF!</v>
      </c>
      <c r="M32" s="5" t="s">
        <v>52</v>
      </c>
      <c r="N32" s="1" t="s">
        <v>1545</v>
      </c>
      <c r="O32" s="1" t="s">
        <v>52</v>
      </c>
      <c r="P32" s="1" t="s">
        <v>53</v>
      </c>
      <c r="Q32" s="1" t="s">
        <v>52</v>
      </c>
      <c r="R32">
        <v>2</v>
      </c>
      <c r="S32" s="1" t="s">
        <v>52</v>
      </c>
      <c r="T32" s="3"/>
    </row>
    <row r="33" spans="1:20" ht="30" customHeight="1">
      <c r="A33" s="5" t="s">
        <v>1596</v>
      </c>
      <c r="B33" s="5" t="s">
        <v>52</v>
      </c>
      <c r="C33" s="5" t="s">
        <v>52</v>
      </c>
      <c r="D33" s="6">
        <v>1</v>
      </c>
      <c r="E33" s="7" t="e">
        <f>공종별내역서!#REF!</f>
        <v>#REF!</v>
      </c>
      <c r="F33" s="7" t="e">
        <f t="shared" si="0"/>
        <v>#REF!</v>
      </c>
      <c r="G33" s="7" t="e">
        <f>공종별내역서!#REF!</f>
        <v>#REF!</v>
      </c>
      <c r="H33" s="7" t="e">
        <f t="shared" si="1"/>
        <v>#REF!</v>
      </c>
      <c r="I33" s="7" t="e">
        <f>공종별내역서!#REF!</f>
        <v>#REF!</v>
      </c>
      <c r="J33" s="7" t="e">
        <f t="shared" si="2"/>
        <v>#REF!</v>
      </c>
      <c r="K33" s="7" t="e">
        <f t="shared" si="3"/>
        <v>#REF!</v>
      </c>
      <c r="L33" s="7" t="e">
        <f t="shared" si="4"/>
        <v>#REF!</v>
      </c>
      <c r="M33" s="5" t="s">
        <v>52</v>
      </c>
      <c r="N33" s="1" t="s">
        <v>1597</v>
      </c>
      <c r="O33" s="1" t="s">
        <v>52</v>
      </c>
      <c r="P33" s="1" t="s">
        <v>53</v>
      </c>
      <c r="Q33" s="1" t="s">
        <v>52</v>
      </c>
      <c r="R33">
        <v>2</v>
      </c>
      <c r="S33" s="1" t="s">
        <v>52</v>
      </c>
      <c r="T33" s="3"/>
    </row>
    <row r="34" spans="1:20" ht="30" customHeight="1">
      <c r="A34" s="5" t="s">
        <v>1659</v>
      </c>
      <c r="B34" s="5" t="s">
        <v>52</v>
      </c>
      <c r="C34" s="5" t="s">
        <v>52</v>
      </c>
      <c r="D34" s="6">
        <v>1</v>
      </c>
      <c r="E34" s="7" t="e">
        <f>공종별내역서!#REF!</f>
        <v>#REF!</v>
      </c>
      <c r="F34" s="7" t="e">
        <f t="shared" si="0"/>
        <v>#REF!</v>
      </c>
      <c r="G34" s="7" t="e">
        <f>공종별내역서!#REF!</f>
        <v>#REF!</v>
      </c>
      <c r="H34" s="7" t="e">
        <f t="shared" si="1"/>
        <v>#REF!</v>
      </c>
      <c r="I34" s="7" t="e">
        <f>공종별내역서!#REF!</f>
        <v>#REF!</v>
      </c>
      <c r="J34" s="7" t="e">
        <f t="shared" si="2"/>
        <v>#REF!</v>
      </c>
      <c r="K34" s="7" t="e">
        <f t="shared" si="3"/>
        <v>#REF!</v>
      </c>
      <c r="L34" s="7" t="e">
        <f t="shared" si="4"/>
        <v>#REF!</v>
      </c>
      <c r="M34" s="5" t="s">
        <v>52</v>
      </c>
      <c r="N34" s="1" t="s">
        <v>1660</v>
      </c>
      <c r="O34" s="1" t="s">
        <v>52</v>
      </c>
      <c r="P34" s="1" t="s">
        <v>53</v>
      </c>
      <c r="Q34" s="1" t="s">
        <v>52</v>
      </c>
      <c r="R34">
        <v>2</v>
      </c>
      <c r="S34" s="1" t="s">
        <v>52</v>
      </c>
      <c r="T34" s="3"/>
    </row>
    <row r="35" spans="1:20" ht="30" customHeight="1">
      <c r="A35" s="5" t="s">
        <v>1711</v>
      </c>
      <c r="B35" s="5" t="s">
        <v>52</v>
      </c>
      <c r="C35" s="5" t="s">
        <v>52</v>
      </c>
      <c r="D35" s="6">
        <v>1</v>
      </c>
      <c r="E35" s="7" t="e">
        <f>공종별내역서!#REF!</f>
        <v>#REF!</v>
      </c>
      <c r="F35" s="7" t="e">
        <f t="shared" si="0"/>
        <v>#REF!</v>
      </c>
      <c r="G35" s="7" t="e">
        <f>공종별내역서!#REF!</f>
        <v>#REF!</v>
      </c>
      <c r="H35" s="7" t="e">
        <f t="shared" si="1"/>
        <v>#REF!</v>
      </c>
      <c r="I35" s="7" t="e">
        <f>공종별내역서!#REF!</f>
        <v>#REF!</v>
      </c>
      <c r="J35" s="7" t="e">
        <f t="shared" si="2"/>
        <v>#REF!</v>
      </c>
      <c r="K35" s="7" t="e">
        <f t="shared" si="3"/>
        <v>#REF!</v>
      </c>
      <c r="L35" s="7" t="e">
        <f t="shared" si="4"/>
        <v>#REF!</v>
      </c>
      <c r="M35" s="5" t="s">
        <v>52</v>
      </c>
      <c r="N35" s="1" t="s">
        <v>1712</v>
      </c>
      <c r="O35" s="1" t="s">
        <v>52</v>
      </c>
      <c r="P35" s="1" t="s">
        <v>53</v>
      </c>
      <c r="Q35" s="1" t="s">
        <v>52</v>
      </c>
      <c r="R35">
        <v>2</v>
      </c>
      <c r="S35" s="1" t="s">
        <v>52</v>
      </c>
      <c r="T35" s="3"/>
    </row>
    <row r="36" spans="1:20" ht="30" customHeight="1">
      <c r="A36" s="5" t="s">
        <v>1757</v>
      </c>
      <c r="B36" s="5" t="s">
        <v>52</v>
      </c>
      <c r="C36" s="5" t="s">
        <v>52</v>
      </c>
      <c r="D36" s="6">
        <v>1</v>
      </c>
      <c r="E36" s="7" t="e">
        <f>공종별내역서!#REF!</f>
        <v>#REF!</v>
      </c>
      <c r="F36" s="7" t="e">
        <f t="shared" si="0"/>
        <v>#REF!</v>
      </c>
      <c r="G36" s="7" t="e">
        <f>공종별내역서!#REF!</f>
        <v>#REF!</v>
      </c>
      <c r="H36" s="7" t="e">
        <f t="shared" si="1"/>
        <v>#REF!</v>
      </c>
      <c r="I36" s="7" t="e">
        <f>공종별내역서!#REF!</f>
        <v>#REF!</v>
      </c>
      <c r="J36" s="7" t="e">
        <f t="shared" si="2"/>
        <v>#REF!</v>
      </c>
      <c r="K36" s="7" t="e">
        <f t="shared" si="3"/>
        <v>#REF!</v>
      </c>
      <c r="L36" s="7" t="e">
        <f t="shared" si="4"/>
        <v>#REF!</v>
      </c>
      <c r="M36" s="5" t="s">
        <v>52</v>
      </c>
      <c r="N36" s="1" t="s">
        <v>1758</v>
      </c>
      <c r="O36" s="1" t="s">
        <v>52</v>
      </c>
      <c r="P36" s="1" t="s">
        <v>53</v>
      </c>
      <c r="Q36" s="1" t="s">
        <v>52</v>
      </c>
      <c r="R36">
        <v>2</v>
      </c>
      <c r="S36" s="1" t="s">
        <v>52</v>
      </c>
      <c r="T36" s="3"/>
    </row>
    <row r="37" spans="1:20" ht="30" customHeight="1">
      <c r="A37" s="5" t="s">
        <v>1811</v>
      </c>
      <c r="B37" s="5" t="s">
        <v>52</v>
      </c>
      <c r="C37" s="5" t="s">
        <v>52</v>
      </c>
      <c r="D37" s="6">
        <v>1</v>
      </c>
      <c r="E37" s="7" t="e">
        <f>공종별내역서!#REF!</f>
        <v>#REF!</v>
      </c>
      <c r="F37" s="7" t="e">
        <f t="shared" si="0"/>
        <v>#REF!</v>
      </c>
      <c r="G37" s="7" t="e">
        <f>공종별내역서!#REF!</f>
        <v>#REF!</v>
      </c>
      <c r="H37" s="7" t="e">
        <f t="shared" si="1"/>
        <v>#REF!</v>
      </c>
      <c r="I37" s="7" t="e">
        <f>공종별내역서!#REF!</f>
        <v>#REF!</v>
      </c>
      <c r="J37" s="7" t="e">
        <f t="shared" si="2"/>
        <v>#REF!</v>
      </c>
      <c r="K37" s="7" t="e">
        <f t="shared" si="3"/>
        <v>#REF!</v>
      </c>
      <c r="L37" s="7" t="e">
        <f t="shared" si="4"/>
        <v>#REF!</v>
      </c>
      <c r="M37" s="5" t="s">
        <v>52</v>
      </c>
      <c r="N37" s="1" t="s">
        <v>1812</v>
      </c>
      <c r="O37" s="1" t="s">
        <v>52</v>
      </c>
      <c r="P37" s="1" t="s">
        <v>53</v>
      </c>
      <c r="Q37" s="1" t="s">
        <v>52</v>
      </c>
      <c r="R37">
        <v>2</v>
      </c>
      <c r="S37" s="1" t="s">
        <v>52</v>
      </c>
      <c r="T37" s="3"/>
    </row>
    <row r="38" spans="1:20" ht="30" customHeight="1">
      <c r="A38" s="5" t="s">
        <v>1856</v>
      </c>
      <c r="B38" s="5" t="s">
        <v>52</v>
      </c>
      <c r="C38" s="5" t="s">
        <v>52</v>
      </c>
      <c r="D38" s="6">
        <v>1</v>
      </c>
      <c r="E38" s="7" t="e">
        <f>공종별내역서!#REF!</f>
        <v>#REF!</v>
      </c>
      <c r="F38" s="7" t="e">
        <f t="shared" si="0"/>
        <v>#REF!</v>
      </c>
      <c r="G38" s="7" t="e">
        <f>공종별내역서!#REF!</f>
        <v>#REF!</v>
      </c>
      <c r="H38" s="7" t="e">
        <f t="shared" si="1"/>
        <v>#REF!</v>
      </c>
      <c r="I38" s="7" t="e">
        <f>공종별내역서!#REF!</f>
        <v>#REF!</v>
      </c>
      <c r="J38" s="7" t="e">
        <f t="shared" si="2"/>
        <v>#REF!</v>
      </c>
      <c r="K38" s="7" t="e">
        <f t="shared" si="3"/>
        <v>#REF!</v>
      </c>
      <c r="L38" s="7" t="e">
        <f t="shared" si="4"/>
        <v>#REF!</v>
      </c>
      <c r="M38" s="5" t="s">
        <v>52</v>
      </c>
      <c r="N38" s="1" t="s">
        <v>1857</v>
      </c>
      <c r="O38" s="1" t="s">
        <v>52</v>
      </c>
      <c r="P38" s="1" t="s">
        <v>53</v>
      </c>
      <c r="Q38" s="1" t="s">
        <v>52</v>
      </c>
      <c r="R38">
        <v>2</v>
      </c>
      <c r="S38" s="1" t="s">
        <v>52</v>
      </c>
      <c r="T38" s="3"/>
    </row>
    <row r="39" spans="1:20" ht="30" customHeight="1">
      <c r="A39" s="5" t="s">
        <v>1910</v>
      </c>
      <c r="B39" s="5" t="s">
        <v>52</v>
      </c>
      <c r="C39" s="5" t="s">
        <v>52</v>
      </c>
      <c r="D39" s="6">
        <v>1</v>
      </c>
      <c r="E39" s="7" t="e">
        <f>공종별내역서!#REF!</f>
        <v>#REF!</v>
      </c>
      <c r="F39" s="7" t="e">
        <f t="shared" si="0"/>
        <v>#REF!</v>
      </c>
      <c r="G39" s="7" t="e">
        <f>공종별내역서!#REF!</f>
        <v>#REF!</v>
      </c>
      <c r="H39" s="7" t="e">
        <f t="shared" si="1"/>
        <v>#REF!</v>
      </c>
      <c r="I39" s="7" t="e">
        <f>공종별내역서!#REF!</f>
        <v>#REF!</v>
      </c>
      <c r="J39" s="7" t="e">
        <f t="shared" si="2"/>
        <v>#REF!</v>
      </c>
      <c r="K39" s="7" t="e">
        <f t="shared" si="3"/>
        <v>#REF!</v>
      </c>
      <c r="L39" s="7" t="e">
        <f t="shared" si="4"/>
        <v>#REF!</v>
      </c>
      <c r="M39" s="5" t="s">
        <v>52</v>
      </c>
      <c r="N39" s="1" t="s">
        <v>1911</v>
      </c>
      <c r="O39" s="1" t="s">
        <v>52</v>
      </c>
      <c r="P39" s="1" t="s">
        <v>53</v>
      </c>
      <c r="Q39" s="1" t="s">
        <v>52</v>
      </c>
      <c r="R39">
        <v>2</v>
      </c>
      <c r="S39" s="1" t="s">
        <v>52</v>
      </c>
      <c r="T39" s="3"/>
    </row>
    <row r="40" spans="1:20" ht="30" customHeight="1">
      <c r="A40" s="5" t="s">
        <v>1982</v>
      </c>
      <c r="B40" s="5" t="s">
        <v>52</v>
      </c>
      <c r="C40" s="5" t="s">
        <v>52</v>
      </c>
      <c r="D40" s="6">
        <v>1</v>
      </c>
      <c r="E40" s="7" t="e">
        <f>공종별내역서!#REF!</f>
        <v>#REF!</v>
      </c>
      <c r="F40" s="7" t="e">
        <f t="shared" si="0"/>
        <v>#REF!</v>
      </c>
      <c r="G40" s="7" t="e">
        <f>공종별내역서!#REF!</f>
        <v>#REF!</v>
      </c>
      <c r="H40" s="7" t="e">
        <f t="shared" si="1"/>
        <v>#REF!</v>
      </c>
      <c r="I40" s="7" t="e">
        <f>공종별내역서!#REF!</f>
        <v>#REF!</v>
      </c>
      <c r="J40" s="7" t="e">
        <f t="shared" si="2"/>
        <v>#REF!</v>
      </c>
      <c r="K40" s="7" t="e">
        <f t="shared" si="3"/>
        <v>#REF!</v>
      </c>
      <c r="L40" s="7" t="e">
        <f t="shared" si="4"/>
        <v>#REF!</v>
      </c>
      <c r="M40" s="5" t="s">
        <v>52</v>
      </c>
      <c r="N40" s="1" t="s">
        <v>1983</v>
      </c>
      <c r="O40" s="1" t="s">
        <v>52</v>
      </c>
      <c r="P40" s="1" t="s">
        <v>53</v>
      </c>
      <c r="Q40" s="1" t="s">
        <v>52</v>
      </c>
      <c r="R40">
        <v>2</v>
      </c>
      <c r="S40" s="1" t="s">
        <v>52</v>
      </c>
      <c r="T40" s="3"/>
    </row>
    <row r="41" spans="1:20" ht="30" customHeight="1">
      <c r="A41" s="5" t="s">
        <v>2040</v>
      </c>
      <c r="B41" s="5" t="s">
        <v>52</v>
      </c>
      <c r="C41" s="5" t="s">
        <v>52</v>
      </c>
      <c r="D41" s="6">
        <v>1</v>
      </c>
      <c r="E41" s="7" t="e">
        <f>공종별내역서!#REF!</f>
        <v>#REF!</v>
      </c>
      <c r="F41" s="7" t="e">
        <f t="shared" si="0"/>
        <v>#REF!</v>
      </c>
      <c r="G41" s="7" t="e">
        <f>공종별내역서!#REF!</f>
        <v>#REF!</v>
      </c>
      <c r="H41" s="7" t="e">
        <f t="shared" si="1"/>
        <v>#REF!</v>
      </c>
      <c r="I41" s="7" t="e">
        <f>공종별내역서!#REF!</f>
        <v>#REF!</v>
      </c>
      <c r="J41" s="7" t="e">
        <f t="shared" si="2"/>
        <v>#REF!</v>
      </c>
      <c r="K41" s="7" t="e">
        <f t="shared" si="3"/>
        <v>#REF!</v>
      </c>
      <c r="L41" s="7" t="e">
        <f t="shared" si="4"/>
        <v>#REF!</v>
      </c>
      <c r="M41" s="5" t="s">
        <v>52</v>
      </c>
      <c r="N41" s="1" t="s">
        <v>2041</v>
      </c>
      <c r="O41" s="1" t="s">
        <v>52</v>
      </c>
      <c r="P41" s="1" t="s">
        <v>53</v>
      </c>
      <c r="Q41" s="1" t="s">
        <v>52</v>
      </c>
      <c r="R41">
        <v>2</v>
      </c>
      <c r="S41" s="1" t="s">
        <v>52</v>
      </c>
      <c r="T41" s="3"/>
    </row>
    <row r="42" spans="1:20" ht="30" customHeight="1">
      <c r="A42" s="5" t="s">
        <v>2085</v>
      </c>
      <c r="B42" s="5" t="s">
        <v>52</v>
      </c>
      <c r="C42" s="5" t="s">
        <v>52</v>
      </c>
      <c r="D42" s="6">
        <v>1</v>
      </c>
      <c r="E42" s="7" t="e">
        <f>공종별내역서!#REF!</f>
        <v>#REF!</v>
      </c>
      <c r="F42" s="7" t="e">
        <f t="shared" si="0"/>
        <v>#REF!</v>
      </c>
      <c r="G42" s="7" t="e">
        <f>공종별내역서!#REF!</f>
        <v>#REF!</v>
      </c>
      <c r="H42" s="7" t="e">
        <f t="shared" si="1"/>
        <v>#REF!</v>
      </c>
      <c r="I42" s="7" t="e">
        <f>공종별내역서!#REF!</f>
        <v>#REF!</v>
      </c>
      <c r="J42" s="7" t="e">
        <f t="shared" si="2"/>
        <v>#REF!</v>
      </c>
      <c r="K42" s="7" t="e">
        <f t="shared" si="3"/>
        <v>#REF!</v>
      </c>
      <c r="L42" s="7" t="e">
        <f t="shared" si="4"/>
        <v>#REF!</v>
      </c>
      <c r="M42" s="5" t="s">
        <v>52</v>
      </c>
      <c r="N42" s="1" t="s">
        <v>2086</v>
      </c>
      <c r="O42" s="1" t="s">
        <v>52</v>
      </c>
      <c r="P42" s="1" t="s">
        <v>53</v>
      </c>
      <c r="Q42" s="1" t="s">
        <v>52</v>
      </c>
      <c r="R42">
        <v>2</v>
      </c>
      <c r="S42" s="1" t="s">
        <v>52</v>
      </c>
      <c r="T42" s="3"/>
    </row>
    <row r="43" spans="1:20" ht="30" customHeight="1">
      <c r="A43" s="5" t="s">
        <v>2176</v>
      </c>
      <c r="B43" s="5" t="s">
        <v>52</v>
      </c>
      <c r="C43" s="5" t="s">
        <v>52</v>
      </c>
      <c r="D43" s="6">
        <v>1</v>
      </c>
      <c r="E43" s="7" t="e">
        <f>공종별내역서!#REF!</f>
        <v>#REF!</v>
      </c>
      <c r="F43" s="7" t="e">
        <f t="shared" si="0"/>
        <v>#REF!</v>
      </c>
      <c r="G43" s="7" t="e">
        <f>공종별내역서!#REF!</f>
        <v>#REF!</v>
      </c>
      <c r="H43" s="7" t="e">
        <f t="shared" si="1"/>
        <v>#REF!</v>
      </c>
      <c r="I43" s="7" t="e">
        <f>공종별내역서!#REF!</f>
        <v>#REF!</v>
      </c>
      <c r="J43" s="7" t="e">
        <f t="shared" si="2"/>
        <v>#REF!</v>
      </c>
      <c r="K43" s="7" t="e">
        <f t="shared" si="3"/>
        <v>#REF!</v>
      </c>
      <c r="L43" s="7" t="e">
        <f t="shared" si="4"/>
        <v>#REF!</v>
      </c>
      <c r="M43" s="5" t="s">
        <v>52</v>
      </c>
      <c r="N43" s="1" t="s">
        <v>2177</v>
      </c>
      <c r="O43" s="1" t="s">
        <v>52</v>
      </c>
      <c r="P43" s="1" t="s">
        <v>53</v>
      </c>
      <c r="Q43" s="1" t="s">
        <v>52</v>
      </c>
      <c r="R43">
        <v>2</v>
      </c>
      <c r="S43" s="1" t="s">
        <v>52</v>
      </c>
      <c r="T43" s="3"/>
    </row>
    <row r="44" spans="1:20" ht="30" customHeight="1">
      <c r="A44" s="5" t="s">
        <v>2229</v>
      </c>
      <c r="B44" s="5" t="s">
        <v>52</v>
      </c>
      <c r="C44" s="5" t="s">
        <v>52</v>
      </c>
      <c r="D44" s="6">
        <v>1</v>
      </c>
      <c r="E44" s="7" t="e">
        <f>공종별내역서!#REF!</f>
        <v>#REF!</v>
      </c>
      <c r="F44" s="7" t="e">
        <f t="shared" si="0"/>
        <v>#REF!</v>
      </c>
      <c r="G44" s="7" t="e">
        <f>공종별내역서!#REF!</f>
        <v>#REF!</v>
      </c>
      <c r="H44" s="7" t="e">
        <f t="shared" si="1"/>
        <v>#REF!</v>
      </c>
      <c r="I44" s="7" t="e">
        <f>공종별내역서!#REF!</f>
        <v>#REF!</v>
      </c>
      <c r="J44" s="7" t="e">
        <f t="shared" si="2"/>
        <v>#REF!</v>
      </c>
      <c r="K44" s="7" t="e">
        <f t="shared" si="3"/>
        <v>#REF!</v>
      </c>
      <c r="L44" s="7" t="e">
        <f t="shared" si="4"/>
        <v>#REF!</v>
      </c>
      <c r="M44" s="5" t="s">
        <v>52</v>
      </c>
      <c r="N44" s="1" t="s">
        <v>2230</v>
      </c>
      <c r="O44" s="1" t="s">
        <v>52</v>
      </c>
      <c r="P44" s="1" t="s">
        <v>53</v>
      </c>
      <c r="Q44" s="1" t="s">
        <v>52</v>
      </c>
      <c r="R44">
        <v>2</v>
      </c>
      <c r="S44" s="1" t="s">
        <v>52</v>
      </c>
      <c r="T44" s="3"/>
    </row>
    <row r="45" spans="1:20" ht="30" customHeight="1">
      <c r="A45" s="5" t="s">
        <v>2282</v>
      </c>
      <c r="B45" s="5" t="s">
        <v>52</v>
      </c>
      <c r="C45" s="5" t="s">
        <v>52</v>
      </c>
      <c r="D45" s="6">
        <v>1</v>
      </c>
      <c r="E45" s="7" t="e">
        <f>공종별내역서!#REF!</f>
        <v>#REF!</v>
      </c>
      <c r="F45" s="7" t="e">
        <f t="shared" si="0"/>
        <v>#REF!</v>
      </c>
      <c r="G45" s="7" t="e">
        <f>공종별내역서!#REF!</f>
        <v>#REF!</v>
      </c>
      <c r="H45" s="7" t="e">
        <f t="shared" si="1"/>
        <v>#REF!</v>
      </c>
      <c r="I45" s="7" t="e">
        <f>공종별내역서!#REF!</f>
        <v>#REF!</v>
      </c>
      <c r="J45" s="7" t="e">
        <f t="shared" si="2"/>
        <v>#REF!</v>
      </c>
      <c r="K45" s="7" t="e">
        <f t="shared" si="3"/>
        <v>#REF!</v>
      </c>
      <c r="L45" s="7" t="e">
        <f t="shared" si="4"/>
        <v>#REF!</v>
      </c>
      <c r="M45" s="5" t="s">
        <v>52</v>
      </c>
      <c r="N45" s="1" t="s">
        <v>2283</v>
      </c>
      <c r="O45" s="1" t="s">
        <v>52</v>
      </c>
      <c r="P45" s="1" t="s">
        <v>53</v>
      </c>
      <c r="Q45" s="1" t="s">
        <v>52</v>
      </c>
      <c r="R45">
        <v>2</v>
      </c>
      <c r="S45" s="1" t="s">
        <v>52</v>
      </c>
      <c r="T45" s="3"/>
    </row>
    <row r="46" spans="1:20" ht="30" customHeight="1">
      <c r="A46" s="5" t="s">
        <v>2332</v>
      </c>
      <c r="B46" s="5" t="s">
        <v>52</v>
      </c>
      <c r="C46" s="5" t="s">
        <v>52</v>
      </c>
      <c r="D46" s="6">
        <v>1</v>
      </c>
      <c r="E46" s="7" t="e">
        <f>공종별내역서!#REF!</f>
        <v>#REF!</v>
      </c>
      <c r="F46" s="7" t="e">
        <f t="shared" si="0"/>
        <v>#REF!</v>
      </c>
      <c r="G46" s="7" t="e">
        <f>공종별내역서!#REF!</f>
        <v>#REF!</v>
      </c>
      <c r="H46" s="7" t="e">
        <f t="shared" si="1"/>
        <v>#REF!</v>
      </c>
      <c r="I46" s="7" t="e">
        <f>공종별내역서!#REF!</f>
        <v>#REF!</v>
      </c>
      <c r="J46" s="7" t="e">
        <f t="shared" si="2"/>
        <v>#REF!</v>
      </c>
      <c r="K46" s="7" t="e">
        <f t="shared" si="3"/>
        <v>#REF!</v>
      </c>
      <c r="L46" s="7" t="e">
        <f t="shared" si="4"/>
        <v>#REF!</v>
      </c>
      <c r="M46" s="5" t="s">
        <v>52</v>
      </c>
      <c r="N46" s="1" t="s">
        <v>2333</v>
      </c>
      <c r="O46" s="1" t="s">
        <v>52</v>
      </c>
      <c r="P46" s="1" t="s">
        <v>53</v>
      </c>
      <c r="Q46" s="1" t="s">
        <v>52</v>
      </c>
      <c r="R46">
        <v>2</v>
      </c>
      <c r="S46" s="1" t="s">
        <v>52</v>
      </c>
      <c r="T46" s="3"/>
    </row>
    <row r="47" spans="1:20" ht="30" customHeight="1">
      <c r="A47" s="5" t="s">
        <v>2440</v>
      </c>
      <c r="B47" s="5" t="s">
        <v>52</v>
      </c>
      <c r="C47" s="5" t="s">
        <v>52</v>
      </c>
      <c r="D47" s="6">
        <v>1</v>
      </c>
      <c r="E47" s="7">
        <f>공종별내역서!F1071</f>
        <v>0</v>
      </c>
      <c r="F47" s="7">
        <f t="shared" si="0"/>
        <v>0</v>
      </c>
      <c r="G47" s="7">
        <f>공종별내역서!H1071</f>
        <v>0</v>
      </c>
      <c r="H47" s="7">
        <f t="shared" si="1"/>
        <v>0</v>
      </c>
      <c r="I47" s="7">
        <f>공종별내역서!J1071</f>
        <v>0</v>
      </c>
      <c r="J47" s="7">
        <f t="shared" si="2"/>
        <v>0</v>
      </c>
      <c r="K47" s="7">
        <f t="shared" si="3"/>
        <v>0</v>
      </c>
      <c r="L47" s="7">
        <f t="shared" si="4"/>
        <v>0</v>
      </c>
      <c r="M47" s="5" t="s">
        <v>52</v>
      </c>
      <c r="N47" s="1" t="s">
        <v>2441</v>
      </c>
      <c r="O47" s="1" t="s">
        <v>52</v>
      </c>
      <c r="P47" s="1" t="s">
        <v>53</v>
      </c>
      <c r="Q47" s="1" t="s">
        <v>52</v>
      </c>
      <c r="R47">
        <v>2</v>
      </c>
      <c r="S47" s="1" t="s">
        <v>52</v>
      </c>
      <c r="T47" s="3"/>
    </row>
    <row r="48" spans="1:20" ht="30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T48" s="3"/>
    </row>
    <row r="49" spans="1:20" ht="30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T49" s="3"/>
    </row>
    <row r="50" spans="1:20" ht="30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T50" s="3"/>
    </row>
    <row r="51" spans="1:20" ht="30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T51" s="3"/>
    </row>
    <row r="52" spans="1:20" ht="30" customHeight="1">
      <c r="A52" s="5" t="s">
        <v>123</v>
      </c>
      <c r="B52" s="6"/>
      <c r="C52" s="6"/>
      <c r="D52" s="6"/>
      <c r="E52" s="6"/>
      <c r="F52" s="7" t="e">
        <f>F5</f>
        <v>#REF!</v>
      </c>
      <c r="G52" s="6"/>
      <c r="H52" s="7" t="e">
        <f>H5</f>
        <v>#REF!</v>
      </c>
      <c r="I52" s="6"/>
      <c r="J52" s="7" t="e">
        <f>J5</f>
        <v>#REF!</v>
      </c>
      <c r="K52" s="6"/>
      <c r="L52" s="7" t="e">
        <f>L5</f>
        <v>#REF!</v>
      </c>
      <c r="M52" s="6"/>
      <c r="T52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7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view="pageBreakPreview" zoomScaleNormal="100" zoomScaleSheetLayoutView="100" workbookViewId="0">
      <selection activeCell="D3" sqref="D3"/>
    </sheetView>
  </sheetViews>
  <sheetFormatPr defaultRowHeight="16.5"/>
  <cols>
    <col min="1" max="1" width="3.875" style="202" customWidth="1"/>
    <col min="2" max="2" width="5.375" style="202" customWidth="1"/>
    <col min="3" max="3" width="19.25" style="202" bestFit="1" customWidth="1"/>
    <col min="4" max="4" width="11" style="202" customWidth="1"/>
    <col min="5" max="5" width="29.5" style="202" customWidth="1"/>
    <col min="6" max="6" width="12.375" style="202" customWidth="1"/>
    <col min="7" max="16384" width="9" style="202"/>
  </cols>
  <sheetData>
    <row r="1" spans="1:6" ht="20.25">
      <c r="A1" s="251" t="s">
        <v>8275</v>
      </c>
      <c r="B1" s="251"/>
      <c r="C1" s="251"/>
      <c r="D1" s="251"/>
      <c r="E1" s="251"/>
      <c r="F1" s="251"/>
    </row>
    <row r="2" spans="1:6">
      <c r="A2" s="252" t="s">
        <v>8276</v>
      </c>
      <c r="B2" s="252"/>
      <c r="C2" s="252"/>
      <c r="D2" s="241" t="s">
        <v>8323</v>
      </c>
      <c r="E2" s="253"/>
      <c r="F2" s="253"/>
    </row>
    <row r="3" spans="1:6">
      <c r="A3" s="254" t="s">
        <v>8277</v>
      </c>
      <c r="B3" s="254"/>
      <c r="C3" s="254"/>
      <c r="D3" s="242" t="s">
        <v>8278</v>
      </c>
      <c r="E3" s="242" t="s">
        <v>8279</v>
      </c>
      <c r="F3" s="242" t="s">
        <v>2463</v>
      </c>
    </row>
    <row r="4" spans="1:6" ht="17.25" customHeight="1">
      <c r="A4" s="255" t="s">
        <v>8280</v>
      </c>
      <c r="B4" s="255" t="s">
        <v>8281</v>
      </c>
      <c r="C4" s="243" t="s">
        <v>8282</v>
      </c>
      <c r="D4" s="244">
        <f>+'원가내역서(을)'!D7</f>
        <v>0</v>
      </c>
      <c r="E4" s="245" t="s">
        <v>52</v>
      </c>
      <c r="F4" s="245" t="s">
        <v>52</v>
      </c>
    </row>
    <row r="5" spans="1:6" ht="17.25" customHeight="1">
      <c r="A5" s="255"/>
      <c r="B5" s="255"/>
      <c r="C5" s="243" t="s">
        <v>8283</v>
      </c>
      <c r="D5" s="244"/>
      <c r="E5" s="245" t="s">
        <v>52</v>
      </c>
      <c r="F5" s="245" t="s">
        <v>52</v>
      </c>
    </row>
    <row r="6" spans="1:6" ht="17.25" customHeight="1">
      <c r="A6" s="255"/>
      <c r="B6" s="255"/>
      <c r="C6" s="243" t="s">
        <v>8284</v>
      </c>
      <c r="D6" s="244"/>
      <c r="E6" s="246" t="s">
        <v>52</v>
      </c>
      <c r="F6" s="245" t="s">
        <v>52</v>
      </c>
    </row>
    <row r="7" spans="1:6" ht="17.25" customHeight="1">
      <c r="A7" s="255"/>
      <c r="B7" s="255"/>
      <c r="C7" s="243" t="s">
        <v>8285</v>
      </c>
      <c r="D7" s="244">
        <f>SUM(D4:D6)</f>
        <v>0</v>
      </c>
      <c r="E7" s="246" t="s">
        <v>52</v>
      </c>
      <c r="F7" s="245" t="s">
        <v>52</v>
      </c>
    </row>
    <row r="8" spans="1:6" ht="17.25" customHeight="1">
      <c r="A8" s="255"/>
      <c r="B8" s="255" t="s">
        <v>8286</v>
      </c>
      <c r="C8" s="243" t="s">
        <v>8287</v>
      </c>
      <c r="D8" s="244">
        <f>+'원가내역서(을)'!F7</f>
        <v>0</v>
      </c>
      <c r="E8" s="246" t="s">
        <v>52</v>
      </c>
      <c r="F8" s="245" t="s">
        <v>52</v>
      </c>
    </row>
    <row r="9" spans="1:6" ht="17.25" customHeight="1">
      <c r="A9" s="255"/>
      <c r="B9" s="255"/>
      <c r="C9" s="243" t="s">
        <v>8288</v>
      </c>
      <c r="D9" s="244">
        <f>D8*17.5%</f>
        <v>0</v>
      </c>
      <c r="E9" s="246" t="s">
        <v>8289</v>
      </c>
      <c r="F9" s="245" t="s">
        <v>52</v>
      </c>
    </row>
    <row r="10" spans="1:6" ht="17.25" customHeight="1">
      <c r="A10" s="255"/>
      <c r="B10" s="255"/>
      <c r="C10" s="243" t="s">
        <v>8285</v>
      </c>
      <c r="D10" s="244">
        <f>SUM(D8:D9)</f>
        <v>0</v>
      </c>
      <c r="E10" s="246" t="s">
        <v>52</v>
      </c>
      <c r="F10" s="245" t="s">
        <v>52</v>
      </c>
    </row>
    <row r="11" spans="1:6" ht="17.25" customHeight="1">
      <c r="A11" s="255"/>
      <c r="B11" s="255" t="s">
        <v>8290</v>
      </c>
      <c r="C11" s="243" t="s">
        <v>8291</v>
      </c>
      <c r="D11" s="244">
        <f>+'원가내역서(을)'!I7</f>
        <v>0</v>
      </c>
      <c r="E11" s="246" t="s">
        <v>52</v>
      </c>
      <c r="F11" s="245" t="s">
        <v>52</v>
      </c>
    </row>
    <row r="12" spans="1:6" ht="17.25" customHeight="1">
      <c r="A12" s="255"/>
      <c r="B12" s="255"/>
      <c r="C12" s="243" t="s">
        <v>8292</v>
      </c>
      <c r="D12" s="244">
        <f>D10*3.56%</f>
        <v>0</v>
      </c>
      <c r="E12" s="246" t="s">
        <v>8293</v>
      </c>
      <c r="F12" s="245" t="s">
        <v>52</v>
      </c>
    </row>
    <row r="13" spans="1:6" ht="17.25" customHeight="1">
      <c r="A13" s="255"/>
      <c r="B13" s="255"/>
      <c r="C13" s="243" t="s">
        <v>8294</v>
      </c>
      <c r="D13" s="244">
        <f>D10*1.01%</f>
        <v>0</v>
      </c>
      <c r="E13" s="246" t="s">
        <v>8295</v>
      </c>
      <c r="F13" s="245" t="s">
        <v>52</v>
      </c>
    </row>
    <row r="14" spans="1:6" ht="17.25" customHeight="1">
      <c r="A14" s="255"/>
      <c r="B14" s="255"/>
      <c r="C14" s="243" t="s">
        <v>8296</v>
      </c>
      <c r="D14" s="244"/>
      <c r="E14" s="246"/>
      <c r="F14" s="245" t="s">
        <v>8297</v>
      </c>
    </row>
    <row r="15" spans="1:6" ht="17.25" customHeight="1">
      <c r="A15" s="255"/>
      <c r="B15" s="255"/>
      <c r="C15" s="243" t="s">
        <v>8298</v>
      </c>
      <c r="D15" s="244"/>
      <c r="E15" s="246"/>
      <c r="F15" s="245" t="s">
        <v>8297</v>
      </c>
    </row>
    <row r="16" spans="1:6" ht="17.25" customHeight="1">
      <c r="A16" s="255"/>
      <c r="B16" s="255"/>
      <c r="C16" s="243" t="s">
        <v>8299</v>
      </c>
      <c r="D16" s="244"/>
      <c r="E16" s="246"/>
      <c r="F16" s="245" t="s">
        <v>8297</v>
      </c>
    </row>
    <row r="17" spans="1:6" ht="17.25" customHeight="1">
      <c r="A17" s="255"/>
      <c r="B17" s="255"/>
      <c r="C17" s="243" t="s">
        <v>8300</v>
      </c>
      <c r="D17" s="244">
        <f>(D7+D8)*3.11%</f>
        <v>0</v>
      </c>
      <c r="E17" s="246" t="s">
        <v>8301</v>
      </c>
      <c r="F17" s="245" t="s">
        <v>8302</v>
      </c>
    </row>
    <row r="18" spans="1:6" ht="17.25" customHeight="1">
      <c r="A18" s="255"/>
      <c r="B18" s="255"/>
      <c r="C18" s="243" t="s">
        <v>8303</v>
      </c>
      <c r="D18" s="244">
        <f>(D7+D8+D11)*0.3%</f>
        <v>0</v>
      </c>
      <c r="E18" s="246" t="s">
        <v>8304</v>
      </c>
      <c r="F18" s="245" t="s">
        <v>52</v>
      </c>
    </row>
    <row r="19" spans="1:6" ht="17.25" customHeight="1">
      <c r="A19" s="255"/>
      <c r="B19" s="255"/>
      <c r="C19" s="243" t="s">
        <v>8305</v>
      </c>
      <c r="D19" s="244">
        <f>D10*0.006%</f>
        <v>0</v>
      </c>
      <c r="E19" s="246" t="s">
        <v>8306</v>
      </c>
      <c r="F19" s="245"/>
    </row>
    <row r="20" spans="1:6" ht="17.25" customHeight="1">
      <c r="A20" s="255"/>
      <c r="B20" s="255"/>
      <c r="C20" s="243" t="s">
        <v>8307</v>
      </c>
      <c r="D20" s="244">
        <f>D10*0.09%</f>
        <v>0</v>
      </c>
      <c r="E20" s="246" t="s">
        <v>8308</v>
      </c>
      <c r="F20" s="245"/>
    </row>
    <row r="21" spans="1:6" ht="17.25" customHeight="1">
      <c r="A21" s="255"/>
      <c r="B21" s="255"/>
      <c r="C21" s="243" t="s">
        <v>8309</v>
      </c>
      <c r="D21" s="244">
        <f>(D7+D10)*5%</f>
        <v>0</v>
      </c>
      <c r="E21" s="246" t="s">
        <v>8310</v>
      </c>
      <c r="F21" s="245" t="s">
        <v>52</v>
      </c>
    </row>
    <row r="22" spans="1:6" ht="17.25" customHeight="1">
      <c r="A22" s="255"/>
      <c r="B22" s="255"/>
      <c r="C22" s="243" t="s">
        <v>8285</v>
      </c>
      <c r="D22" s="244">
        <f>SUM(D11:D21)</f>
        <v>0</v>
      </c>
      <c r="E22" s="246" t="s">
        <v>52</v>
      </c>
      <c r="F22" s="245" t="s">
        <v>52</v>
      </c>
    </row>
    <row r="23" spans="1:6" ht="17.25" customHeight="1">
      <c r="A23" s="257" t="s">
        <v>8311</v>
      </c>
      <c r="B23" s="257"/>
      <c r="C23" s="256"/>
      <c r="D23" s="244">
        <f>D22+D10+D7</f>
        <v>0</v>
      </c>
      <c r="E23" s="246" t="s">
        <v>52</v>
      </c>
      <c r="F23" s="245" t="s">
        <v>52</v>
      </c>
    </row>
    <row r="24" spans="1:6" ht="17.25" customHeight="1">
      <c r="A24" s="256" t="s">
        <v>8312</v>
      </c>
      <c r="B24" s="256"/>
      <c r="C24" s="256"/>
      <c r="D24" s="244">
        <f>(D7+D10+D22)*8%</f>
        <v>0</v>
      </c>
      <c r="E24" s="246" t="s">
        <v>8313</v>
      </c>
      <c r="F24" s="245" t="s">
        <v>52</v>
      </c>
    </row>
    <row r="25" spans="1:6" ht="17.25" customHeight="1">
      <c r="A25" s="256" t="s">
        <v>8314</v>
      </c>
      <c r="B25" s="256"/>
      <c r="C25" s="256"/>
      <c r="D25" s="244">
        <f>D24+D23</f>
        <v>0</v>
      </c>
      <c r="E25" s="246"/>
      <c r="F25" s="245"/>
    </row>
    <row r="26" spans="1:6" ht="17.25" customHeight="1">
      <c r="A26" s="256" t="s">
        <v>8315</v>
      </c>
      <c r="B26" s="256"/>
      <c r="C26" s="256"/>
      <c r="D26" s="244">
        <f>(D10+D22+D24)*15%</f>
        <v>0</v>
      </c>
      <c r="E26" s="246" t="s">
        <v>8316</v>
      </c>
      <c r="F26" s="245" t="s">
        <v>52</v>
      </c>
    </row>
    <row r="27" spans="1:6" ht="17.25" customHeight="1">
      <c r="A27" s="256" t="s">
        <v>8317</v>
      </c>
      <c r="B27" s="256"/>
      <c r="C27" s="256"/>
      <c r="D27" s="244">
        <f>D26+D25</f>
        <v>0</v>
      </c>
      <c r="E27" s="246"/>
      <c r="F27" s="245" t="s">
        <v>52</v>
      </c>
    </row>
    <row r="28" spans="1:6" ht="17.25" customHeight="1">
      <c r="A28" s="256" t="s">
        <v>8318</v>
      </c>
      <c r="B28" s="256"/>
      <c r="C28" s="256"/>
      <c r="D28" s="244">
        <f>D27*10%</f>
        <v>0</v>
      </c>
      <c r="E28" s="245" t="s">
        <v>8319</v>
      </c>
      <c r="F28" s="245" t="s">
        <v>52</v>
      </c>
    </row>
    <row r="29" spans="1:6" ht="17.25" customHeight="1">
      <c r="A29" s="256" t="s">
        <v>8320</v>
      </c>
      <c r="B29" s="256"/>
      <c r="C29" s="256"/>
      <c r="D29" s="244">
        <f>D27+D28</f>
        <v>0</v>
      </c>
      <c r="E29" s="245"/>
      <c r="F29" s="245" t="s">
        <v>52</v>
      </c>
    </row>
    <row r="30" spans="1:6" ht="17.25" customHeight="1">
      <c r="A30" s="256" t="s">
        <v>8321</v>
      </c>
      <c r="B30" s="256"/>
      <c r="C30" s="256"/>
      <c r="D30" s="244">
        <f>D27+D28</f>
        <v>0</v>
      </c>
      <c r="E30" s="245" t="s">
        <v>52</v>
      </c>
      <c r="F30" s="245" t="s">
        <v>52</v>
      </c>
    </row>
  </sheetData>
  <mergeCells count="16">
    <mergeCell ref="A29:C29"/>
    <mergeCell ref="A30:C30"/>
    <mergeCell ref="A23:C23"/>
    <mergeCell ref="A24:C24"/>
    <mergeCell ref="A25:C25"/>
    <mergeCell ref="A26:C26"/>
    <mergeCell ref="A27:C27"/>
    <mergeCell ref="A28:C28"/>
    <mergeCell ref="A1:F1"/>
    <mergeCell ref="A2:C2"/>
    <mergeCell ref="E2:F2"/>
    <mergeCell ref="A3:C3"/>
    <mergeCell ref="A4:A22"/>
    <mergeCell ref="B4:B7"/>
    <mergeCell ref="B8:B10"/>
    <mergeCell ref="B11:B22"/>
  </mergeCells>
  <phoneticPr fontId="1" type="noConversion"/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Y7"/>
  <sheetViews>
    <sheetView view="pageBreakPreview" zoomScale="85" zoomScaleNormal="90" zoomScaleSheetLayoutView="85" workbookViewId="0">
      <pane ySplit="1" topLeftCell="A2" activePane="bottomLeft" state="frozen"/>
      <selection pane="bottomLeft" activeCell="C6" sqref="C6"/>
    </sheetView>
  </sheetViews>
  <sheetFormatPr defaultColWidth="9" defaultRowHeight="35.1" customHeight="1" outlineLevelCol="1"/>
  <cols>
    <col min="1" max="1" width="13.375" style="223" bestFit="1" customWidth="1"/>
    <col min="2" max="2" width="11.5" style="224" customWidth="1"/>
    <col min="3" max="3" width="73.25" style="224" bestFit="1" customWidth="1"/>
    <col min="4" max="4" width="14.25" style="225" customWidth="1" outlineLevel="1"/>
    <col min="5" max="5" width="14.625" style="144" customWidth="1" outlineLevel="1"/>
    <col min="6" max="6" width="14.625" style="225" customWidth="1" outlineLevel="1"/>
    <col min="7" max="7" width="14.625" style="226" customWidth="1" outlineLevel="1"/>
    <col min="8" max="8" width="14" style="144" customWidth="1" outlineLevel="1"/>
    <col min="9" max="9" width="12.5" style="225" customWidth="1" outlineLevel="1"/>
    <col min="10" max="10" width="12.5" style="144" customWidth="1" outlineLevel="1"/>
    <col min="11" max="14" width="14.25" style="144" customWidth="1" outlineLevel="1"/>
    <col min="15" max="15" width="21.625" style="144" customWidth="1" outlineLevel="1"/>
    <col min="16" max="16" width="14.875" style="144" customWidth="1" outlineLevel="1"/>
    <col min="17" max="17" width="21.625" style="144" customWidth="1" outlineLevel="1"/>
    <col min="18" max="20" width="14.25" style="227" customWidth="1" outlineLevel="1"/>
    <col min="21" max="21" width="10.75" style="144" customWidth="1" outlineLevel="1"/>
    <col min="22" max="22" width="14.125" style="144" customWidth="1" outlineLevel="1"/>
    <col min="23" max="23" width="12.5" style="144" customWidth="1" outlineLevel="1"/>
    <col min="24" max="24" width="14.25" style="144" customWidth="1" outlineLevel="1"/>
    <col min="25" max="25" width="12.625" style="144" customWidth="1"/>
    <col min="26" max="26" width="9" style="142" customWidth="1"/>
    <col min="27" max="16384" width="9" style="142"/>
  </cols>
  <sheetData>
    <row r="1" spans="1:25" s="149" customFormat="1" ht="35.1" customHeight="1">
      <c r="A1" s="221" t="s">
        <v>8013</v>
      </c>
      <c r="B1" s="222" t="s">
        <v>8003</v>
      </c>
      <c r="C1" s="222" t="s">
        <v>8004</v>
      </c>
      <c r="D1" s="146" t="s">
        <v>8005</v>
      </c>
      <c r="E1" s="146" t="s">
        <v>8006</v>
      </c>
      <c r="F1" s="146" t="s">
        <v>8014</v>
      </c>
      <c r="G1" s="147" t="s">
        <v>8015</v>
      </c>
      <c r="H1" s="146" t="s">
        <v>8016</v>
      </c>
      <c r="I1" s="230" t="s">
        <v>8017</v>
      </c>
      <c r="J1" s="146" t="s">
        <v>8018</v>
      </c>
      <c r="K1" s="146" t="s">
        <v>8019</v>
      </c>
      <c r="L1" s="146" t="s">
        <v>8020</v>
      </c>
      <c r="M1" s="146" t="s">
        <v>8021</v>
      </c>
      <c r="N1" s="146" t="s">
        <v>8022</v>
      </c>
      <c r="O1" s="146" t="s">
        <v>8023</v>
      </c>
      <c r="P1" s="146" t="s">
        <v>8024</v>
      </c>
      <c r="Q1" s="146" t="s">
        <v>8025</v>
      </c>
      <c r="R1" s="146" t="s">
        <v>8007</v>
      </c>
      <c r="S1" s="146" t="s">
        <v>8273</v>
      </c>
      <c r="T1" s="146" t="s">
        <v>8274</v>
      </c>
      <c r="U1" s="146" t="s">
        <v>8008</v>
      </c>
      <c r="V1" s="146" t="s">
        <v>8009</v>
      </c>
      <c r="W1" s="146" t="s">
        <v>8010</v>
      </c>
      <c r="X1" s="146" t="s">
        <v>8011</v>
      </c>
      <c r="Y1" s="148" t="s">
        <v>8012</v>
      </c>
    </row>
    <row r="2" spans="1:25" s="145" customFormat="1" ht="35.1" customHeight="1">
      <c r="A2" s="228">
        <v>73</v>
      </c>
      <c r="B2" s="228" t="s">
        <v>8324</v>
      </c>
      <c r="C2" s="229" t="s">
        <v>8328</v>
      </c>
      <c r="D2" s="143"/>
      <c r="E2" s="137"/>
      <c r="F2" s="143"/>
      <c r="G2" s="138"/>
      <c r="H2" s="139"/>
      <c r="I2" s="143"/>
      <c r="J2" s="140"/>
      <c r="K2" s="140"/>
      <c r="L2" s="140"/>
      <c r="M2" s="140"/>
      <c r="N2" s="140"/>
      <c r="O2" s="140"/>
      <c r="P2" s="140"/>
      <c r="Q2" s="140"/>
      <c r="R2" s="131"/>
      <c r="S2" s="131"/>
      <c r="T2" s="131"/>
      <c r="U2" s="131"/>
      <c r="V2" s="131"/>
      <c r="W2" s="141"/>
      <c r="X2" s="131"/>
      <c r="Y2" s="131"/>
    </row>
    <row r="3" spans="1:25" ht="35.1" customHeight="1">
      <c r="A3" s="228">
        <v>75</v>
      </c>
      <c r="B3" s="228" t="s">
        <v>8325</v>
      </c>
      <c r="C3" s="229" t="s">
        <v>8329</v>
      </c>
      <c r="D3" s="143"/>
      <c r="E3" s="137"/>
      <c r="F3" s="143"/>
      <c r="G3" s="138"/>
      <c r="H3" s="139"/>
      <c r="I3" s="143"/>
      <c r="J3" s="140"/>
      <c r="K3" s="140"/>
      <c r="L3" s="140"/>
      <c r="M3" s="140"/>
      <c r="N3" s="140"/>
      <c r="O3" s="140"/>
      <c r="P3" s="140"/>
      <c r="Q3" s="140"/>
      <c r="R3" s="131"/>
      <c r="S3" s="131"/>
      <c r="T3" s="131"/>
      <c r="U3" s="131"/>
      <c r="V3" s="131"/>
      <c r="W3" s="141"/>
      <c r="X3" s="131"/>
      <c r="Y3" s="131"/>
    </row>
    <row r="4" spans="1:25" s="144" customFormat="1" ht="35.1" customHeight="1">
      <c r="A4" s="228">
        <v>76</v>
      </c>
      <c r="B4" s="228" t="s">
        <v>8324</v>
      </c>
      <c r="C4" s="229" t="s">
        <v>8330</v>
      </c>
      <c r="D4" s="143"/>
      <c r="E4" s="137"/>
      <c r="F4" s="143"/>
      <c r="G4" s="138"/>
      <c r="H4" s="139"/>
      <c r="I4" s="143"/>
      <c r="J4" s="140"/>
      <c r="K4" s="140"/>
      <c r="L4" s="140"/>
      <c r="M4" s="140"/>
      <c r="N4" s="140"/>
      <c r="O4" s="140"/>
      <c r="P4" s="140"/>
      <c r="Q4" s="140"/>
      <c r="R4" s="131"/>
      <c r="S4" s="131"/>
      <c r="T4" s="131"/>
      <c r="U4" s="131"/>
      <c r="V4" s="131"/>
      <c r="W4" s="141"/>
      <c r="X4" s="131"/>
      <c r="Y4" s="131"/>
    </row>
    <row r="5" spans="1:25" s="144" customFormat="1" ht="35.1" customHeight="1">
      <c r="A5" s="228">
        <v>77</v>
      </c>
      <c r="B5" s="228" t="s">
        <v>8326</v>
      </c>
      <c r="C5" s="229" t="s">
        <v>8331</v>
      </c>
      <c r="D5" s="143"/>
      <c r="E5" s="137"/>
      <c r="F5" s="143"/>
      <c r="G5" s="138"/>
      <c r="H5" s="139"/>
      <c r="I5" s="143"/>
      <c r="J5" s="140"/>
      <c r="K5" s="140"/>
      <c r="L5" s="140"/>
      <c r="M5" s="140"/>
      <c r="N5" s="140"/>
      <c r="O5" s="140"/>
      <c r="P5" s="140"/>
      <c r="Q5" s="140"/>
      <c r="R5" s="131"/>
      <c r="S5" s="131"/>
      <c r="T5" s="131"/>
      <c r="U5" s="131"/>
      <c r="V5" s="131"/>
      <c r="W5" s="141"/>
      <c r="X5" s="131"/>
      <c r="Y5" s="131"/>
    </row>
    <row r="6" spans="1:25" ht="35.1" customHeight="1">
      <c r="A6" s="228">
        <v>78</v>
      </c>
      <c r="B6" s="228" t="s">
        <v>8327</v>
      </c>
      <c r="C6" s="229" t="s">
        <v>8332</v>
      </c>
      <c r="D6" s="143"/>
      <c r="E6" s="137"/>
      <c r="F6" s="143"/>
      <c r="G6" s="138"/>
      <c r="H6" s="139"/>
      <c r="I6" s="143"/>
      <c r="J6" s="140"/>
      <c r="K6" s="140"/>
      <c r="L6" s="140"/>
      <c r="M6" s="140"/>
      <c r="N6" s="140"/>
      <c r="O6" s="140"/>
      <c r="P6" s="140"/>
      <c r="Q6" s="140"/>
      <c r="R6" s="131"/>
      <c r="S6" s="131"/>
      <c r="T6" s="131"/>
      <c r="U6" s="131"/>
      <c r="V6" s="131"/>
      <c r="W6" s="141"/>
      <c r="X6" s="131"/>
      <c r="Y6" s="131"/>
    </row>
    <row r="7" spans="1:25" s="144" customFormat="1" ht="35.1" customHeight="1">
      <c r="A7" s="228" t="s">
        <v>8322</v>
      </c>
      <c r="B7" s="228"/>
      <c r="C7" s="229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</row>
  </sheetData>
  <autoFilter ref="A1:Y7"/>
  <phoneticPr fontId="1" type="noConversion"/>
  <conditionalFormatting sqref="A2:A7">
    <cfRule type="duplicateValues" dxfId="0" priority="12" stopIfTrue="1"/>
  </conditionalFormatting>
  <printOptions horizontalCentered="1"/>
  <pageMargins left="0.19685039370078741" right="0.19685039370078741" top="0.59055118110236227" bottom="0.19685039370078741" header="0" footer="0"/>
  <pageSetup paperSize="9" scale="6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224"/>
  <sheetViews>
    <sheetView view="pageBreakPreview" zoomScale="85" zoomScaleNormal="70" zoomScaleSheetLayoutView="85" workbookViewId="0">
      <pane ySplit="2" topLeftCell="A3" activePane="bottomLeft" state="frozen"/>
      <selection activeCell="B1" sqref="B1:Q429"/>
      <selection pane="bottomLeft" activeCell="D18" sqref="D18"/>
    </sheetView>
  </sheetViews>
  <sheetFormatPr defaultColWidth="9" defaultRowHeight="30" customHeight="1"/>
  <cols>
    <col min="1" max="1" width="9" style="125" customWidth="1"/>
    <col min="2" max="2" width="29.875" style="132" bestFit="1" customWidth="1"/>
    <col min="3" max="3" width="14.5" style="133" customWidth="1"/>
    <col min="4" max="4" width="36.625" style="134" customWidth="1"/>
    <col min="5" max="5" width="25.75" style="132" customWidth="1"/>
    <col min="6" max="6" width="12.125" style="135" customWidth="1"/>
    <col min="7" max="7" width="12.125" style="237" customWidth="1"/>
    <col min="8" max="9" width="13.625" style="136" customWidth="1"/>
    <col min="10" max="11" width="14.5" style="136" customWidth="1"/>
    <col min="12" max="13" width="15.75" style="136" customWidth="1"/>
    <col min="14" max="15" width="15.875" style="136" customWidth="1"/>
    <col min="16" max="16384" width="9" style="125"/>
  </cols>
  <sheetData>
    <row r="1" spans="2:15" s="114" customFormat="1" ht="30" customHeight="1">
      <c r="B1" s="259" t="s">
        <v>7987</v>
      </c>
      <c r="C1" s="260" t="s">
        <v>7988</v>
      </c>
      <c r="D1" s="260" t="s">
        <v>7989</v>
      </c>
      <c r="E1" s="259" t="s">
        <v>7990</v>
      </c>
      <c r="F1" s="261" t="s">
        <v>7991</v>
      </c>
      <c r="G1" s="262" t="s">
        <v>7992</v>
      </c>
      <c r="H1" s="258" t="s">
        <v>7993</v>
      </c>
      <c r="I1" s="258"/>
      <c r="J1" s="258" t="s">
        <v>7994</v>
      </c>
      <c r="K1" s="258"/>
      <c r="L1" s="258" t="s">
        <v>7995</v>
      </c>
      <c r="M1" s="258"/>
      <c r="N1" s="258" t="s">
        <v>7996</v>
      </c>
      <c r="O1" s="258"/>
    </row>
    <row r="2" spans="2:15" s="116" customFormat="1" ht="30" customHeight="1">
      <c r="B2" s="259"/>
      <c r="C2" s="260"/>
      <c r="D2" s="260"/>
      <c r="E2" s="259"/>
      <c r="F2" s="261"/>
      <c r="G2" s="262"/>
      <c r="H2" s="115" t="s">
        <v>7997</v>
      </c>
      <c r="I2" s="115" t="s">
        <v>7996</v>
      </c>
      <c r="J2" s="115" t="s">
        <v>7997</v>
      </c>
      <c r="K2" s="115" t="s">
        <v>7996</v>
      </c>
      <c r="L2" s="115" t="s">
        <v>7997</v>
      </c>
      <c r="M2" s="115" t="s">
        <v>7996</v>
      </c>
      <c r="N2" s="115" t="s">
        <v>7997</v>
      </c>
      <c r="O2" s="115" t="s">
        <v>7996</v>
      </c>
    </row>
    <row r="3" spans="2:15" s="120" customFormat="1" ht="30" customHeight="1">
      <c r="B3" s="117" t="s">
        <v>7998</v>
      </c>
      <c r="C3" s="118" t="s">
        <v>7999</v>
      </c>
      <c r="D3" s="118" t="s">
        <v>7999</v>
      </c>
      <c r="E3" s="117" t="s">
        <v>8000</v>
      </c>
      <c r="F3" s="119" t="s">
        <v>7999</v>
      </c>
      <c r="G3" s="234" t="s">
        <v>8001</v>
      </c>
      <c r="H3" s="118"/>
      <c r="I3" s="118" t="s">
        <v>8002</v>
      </c>
      <c r="J3" s="118"/>
      <c r="K3" s="118" t="s">
        <v>8002</v>
      </c>
      <c r="L3" s="118"/>
      <c r="M3" s="118" t="s">
        <v>8002</v>
      </c>
      <c r="N3" s="118" t="s">
        <v>8002</v>
      </c>
      <c r="O3" s="118" t="s">
        <v>8002</v>
      </c>
    </row>
    <row r="4" spans="2:15" ht="30" customHeight="1">
      <c r="B4" s="126">
        <v>73</v>
      </c>
      <c r="C4" s="121"/>
      <c r="D4" s="128"/>
      <c r="E4" s="122"/>
      <c r="F4" s="123"/>
      <c r="G4" s="235"/>
      <c r="H4" s="128"/>
      <c r="I4" s="124"/>
      <c r="J4" s="128"/>
      <c r="K4" s="124"/>
      <c r="L4" s="128"/>
      <c r="M4" s="124"/>
      <c r="N4" s="124"/>
      <c r="O4" s="124"/>
    </row>
    <row r="5" spans="2:15" ht="30" customHeight="1">
      <c r="B5" s="239" t="s">
        <v>8198</v>
      </c>
      <c r="C5" s="127"/>
      <c r="D5" s="128" t="s">
        <v>1753</v>
      </c>
      <c r="E5" s="126" t="s">
        <v>8221</v>
      </c>
      <c r="F5" s="127" t="s">
        <v>625</v>
      </c>
      <c r="G5" s="235">
        <v>8.6999999999999993</v>
      </c>
      <c r="H5" s="128"/>
      <c r="I5" s="128"/>
      <c r="J5" s="128"/>
      <c r="K5" s="128"/>
      <c r="L5" s="128"/>
      <c r="M5" s="128"/>
      <c r="N5" s="129"/>
      <c r="O5" s="129"/>
    </row>
    <row r="6" spans="2:15" ht="30" customHeight="1">
      <c r="B6" s="239" t="s">
        <v>8166</v>
      </c>
      <c r="C6" s="127"/>
      <c r="D6" s="128" t="s">
        <v>77</v>
      </c>
      <c r="E6" s="126" t="s">
        <v>8221</v>
      </c>
      <c r="F6" s="127" t="s">
        <v>625</v>
      </c>
      <c r="G6" s="235">
        <v>8.6999999999999993</v>
      </c>
      <c r="H6" s="128"/>
      <c r="I6" s="128"/>
      <c r="J6" s="128"/>
      <c r="K6" s="128"/>
      <c r="L6" s="128"/>
      <c r="M6" s="128"/>
      <c r="N6" s="129"/>
      <c r="O6" s="129"/>
    </row>
    <row r="7" spans="2:15" ht="30" customHeight="1">
      <c r="B7" s="239" t="s">
        <v>8197</v>
      </c>
      <c r="C7" s="127"/>
      <c r="D7" s="128" t="s">
        <v>1748</v>
      </c>
      <c r="E7" s="126" t="s">
        <v>8221</v>
      </c>
      <c r="F7" s="127" t="s">
        <v>625</v>
      </c>
      <c r="G7" s="235">
        <v>28.5</v>
      </c>
      <c r="H7" s="128"/>
      <c r="I7" s="128"/>
      <c r="J7" s="128"/>
      <c r="K7" s="128"/>
      <c r="L7" s="128"/>
      <c r="M7" s="128"/>
      <c r="N7" s="129"/>
      <c r="O7" s="129"/>
    </row>
    <row r="8" spans="2:15" ht="30" customHeight="1">
      <c r="B8" s="239" t="s">
        <v>8165</v>
      </c>
      <c r="C8" s="127"/>
      <c r="D8" s="128" t="s">
        <v>77</v>
      </c>
      <c r="E8" s="126" t="s">
        <v>8221</v>
      </c>
      <c r="F8" s="127" t="s">
        <v>625</v>
      </c>
      <c r="G8" s="235">
        <v>28.5</v>
      </c>
      <c r="H8" s="128"/>
      <c r="I8" s="128"/>
      <c r="J8" s="128"/>
      <c r="K8" s="128"/>
      <c r="L8" s="128"/>
      <c r="M8" s="128"/>
      <c r="N8" s="129"/>
      <c r="O8" s="129"/>
    </row>
    <row r="9" spans="2:15" ht="30" customHeight="1">
      <c r="B9" s="239" t="s">
        <v>8198</v>
      </c>
      <c r="C9" s="127"/>
      <c r="D9" s="128" t="s">
        <v>1753</v>
      </c>
      <c r="E9" s="126" t="s">
        <v>8205</v>
      </c>
      <c r="F9" s="127" t="s">
        <v>625</v>
      </c>
      <c r="G9" s="235">
        <v>16.100000000000001</v>
      </c>
      <c r="H9" s="128"/>
      <c r="I9" s="128"/>
      <c r="J9" s="128"/>
      <c r="K9" s="128"/>
      <c r="L9" s="128"/>
      <c r="M9" s="128"/>
      <c r="N9" s="129"/>
      <c r="O9" s="129"/>
    </row>
    <row r="10" spans="2:15" ht="30" customHeight="1">
      <c r="B10" s="239" t="s">
        <v>8166</v>
      </c>
      <c r="C10" s="127"/>
      <c r="D10" s="128" t="s">
        <v>77</v>
      </c>
      <c r="E10" s="126" t="s">
        <v>8205</v>
      </c>
      <c r="F10" s="127" t="s">
        <v>625</v>
      </c>
      <c r="G10" s="235">
        <v>16.100000000000001</v>
      </c>
      <c r="H10" s="128"/>
      <c r="I10" s="128"/>
      <c r="J10" s="128"/>
      <c r="K10" s="128"/>
      <c r="L10" s="128"/>
      <c r="M10" s="128"/>
      <c r="N10" s="129"/>
      <c r="O10" s="129"/>
    </row>
    <row r="11" spans="2:15" ht="30" customHeight="1">
      <c r="B11" s="239" t="s">
        <v>8197</v>
      </c>
      <c r="C11" s="127"/>
      <c r="D11" s="128" t="s">
        <v>1748</v>
      </c>
      <c r="E11" s="126" t="s">
        <v>8205</v>
      </c>
      <c r="F11" s="127" t="s">
        <v>625</v>
      </c>
      <c r="G11" s="235">
        <v>38.5</v>
      </c>
      <c r="H11" s="128"/>
      <c r="I11" s="128"/>
      <c r="J11" s="128"/>
      <c r="K11" s="128"/>
      <c r="L11" s="128"/>
      <c r="M11" s="128"/>
      <c r="N11" s="129"/>
      <c r="O11" s="129"/>
    </row>
    <row r="12" spans="2:15" ht="30" customHeight="1">
      <c r="B12" s="239" t="s">
        <v>8165</v>
      </c>
      <c r="C12" s="127"/>
      <c r="D12" s="128" t="s">
        <v>77</v>
      </c>
      <c r="E12" s="126" t="s">
        <v>8205</v>
      </c>
      <c r="F12" s="127" t="s">
        <v>625</v>
      </c>
      <c r="G12" s="235">
        <v>38.5</v>
      </c>
      <c r="H12" s="128"/>
      <c r="I12" s="128"/>
      <c r="J12" s="128"/>
      <c r="K12" s="128"/>
      <c r="L12" s="128"/>
      <c r="M12" s="128"/>
      <c r="N12" s="129"/>
      <c r="O12" s="129"/>
    </row>
    <row r="13" spans="2:15" ht="30" customHeight="1">
      <c r="B13" s="239" t="s">
        <v>8198</v>
      </c>
      <c r="C13" s="127"/>
      <c r="D13" s="128" t="s">
        <v>1753</v>
      </c>
      <c r="E13" s="126" t="s">
        <v>8206</v>
      </c>
      <c r="F13" s="127" t="s">
        <v>625</v>
      </c>
      <c r="G13" s="235">
        <v>10.695</v>
      </c>
      <c r="H13" s="128"/>
      <c r="I13" s="128"/>
      <c r="J13" s="128"/>
      <c r="K13" s="128"/>
      <c r="L13" s="128"/>
      <c r="M13" s="128"/>
      <c r="N13" s="129"/>
      <c r="O13" s="129"/>
    </row>
    <row r="14" spans="2:15" ht="30" customHeight="1">
      <c r="B14" s="239" t="s">
        <v>8166</v>
      </c>
      <c r="C14" s="127"/>
      <c r="D14" s="128" t="s">
        <v>77</v>
      </c>
      <c r="E14" s="126" t="s">
        <v>8206</v>
      </c>
      <c r="F14" s="127" t="s">
        <v>625</v>
      </c>
      <c r="G14" s="235">
        <v>10.695</v>
      </c>
      <c r="H14" s="128"/>
      <c r="I14" s="128"/>
      <c r="J14" s="128"/>
      <c r="K14" s="128"/>
      <c r="L14" s="128"/>
      <c r="M14" s="128"/>
      <c r="N14" s="129"/>
      <c r="O14" s="129"/>
    </row>
    <row r="15" spans="2:15" ht="30" customHeight="1">
      <c r="B15" s="239" t="s">
        <v>8197</v>
      </c>
      <c r="C15" s="127"/>
      <c r="D15" s="128" t="s">
        <v>1748</v>
      </c>
      <c r="E15" s="126" t="s">
        <v>8206</v>
      </c>
      <c r="F15" s="127" t="s">
        <v>625</v>
      </c>
      <c r="G15" s="235">
        <v>30.75</v>
      </c>
      <c r="H15" s="128"/>
      <c r="I15" s="128"/>
      <c r="J15" s="128"/>
      <c r="K15" s="128"/>
      <c r="L15" s="128"/>
      <c r="M15" s="128"/>
      <c r="N15" s="129"/>
      <c r="O15" s="129"/>
    </row>
    <row r="16" spans="2:15" ht="30" customHeight="1">
      <c r="B16" s="239" t="s">
        <v>8165</v>
      </c>
      <c r="C16" s="127"/>
      <c r="D16" s="128" t="s">
        <v>77</v>
      </c>
      <c r="E16" s="126" t="s">
        <v>8206</v>
      </c>
      <c r="F16" s="127" t="s">
        <v>625</v>
      </c>
      <c r="G16" s="235">
        <v>30.75</v>
      </c>
      <c r="H16" s="128"/>
      <c r="I16" s="128"/>
      <c r="J16" s="128"/>
      <c r="K16" s="128"/>
      <c r="L16" s="128"/>
      <c r="M16" s="128"/>
      <c r="N16" s="129"/>
      <c r="O16" s="129"/>
    </row>
    <row r="17" spans="1:15" ht="30" customHeight="1">
      <c r="B17" s="239" t="s">
        <v>8198</v>
      </c>
      <c r="C17" s="127"/>
      <c r="D17" s="128" t="s">
        <v>1753</v>
      </c>
      <c r="E17" s="126" t="s">
        <v>8222</v>
      </c>
      <c r="F17" s="127" t="s">
        <v>625</v>
      </c>
      <c r="G17" s="235">
        <v>6.25</v>
      </c>
      <c r="H17" s="128"/>
      <c r="I17" s="128"/>
      <c r="J17" s="128"/>
      <c r="K17" s="128"/>
      <c r="L17" s="128"/>
      <c r="M17" s="128"/>
      <c r="N17" s="129"/>
      <c r="O17" s="129"/>
    </row>
    <row r="18" spans="1:15" ht="30" customHeight="1">
      <c r="B18" s="239" t="s">
        <v>8166</v>
      </c>
      <c r="C18" s="127"/>
      <c r="D18" s="128" t="s">
        <v>77</v>
      </c>
      <c r="E18" s="126" t="s">
        <v>8222</v>
      </c>
      <c r="F18" s="127" t="s">
        <v>625</v>
      </c>
      <c r="G18" s="235">
        <v>6.25</v>
      </c>
      <c r="H18" s="128"/>
      <c r="I18" s="128"/>
      <c r="J18" s="128"/>
      <c r="K18" s="128"/>
      <c r="L18" s="128"/>
      <c r="M18" s="128"/>
      <c r="N18" s="129"/>
      <c r="O18" s="129"/>
    </row>
    <row r="19" spans="1:15" ht="30" customHeight="1">
      <c r="B19" s="239" t="s">
        <v>8197</v>
      </c>
      <c r="C19" s="127"/>
      <c r="D19" s="128" t="s">
        <v>1748</v>
      </c>
      <c r="E19" s="126" t="s">
        <v>8222</v>
      </c>
      <c r="F19" s="127" t="s">
        <v>625</v>
      </c>
      <c r="G19" s="235">
        <v>10.5</v>
      </c>
      <c r="H19" s="128"/>
      <c r="I19" s="128"/>
      <c r="J19" s="128"/>
      <c r="K19" s="128"/>
      <c r="L19" s="128"/>
      <c r="M19" s="128"/>
      <c r="N19" s="129"/>
      <c r="O19" s="129"/>
    </row>
    <row r="20" spans="1:15" ht="30" customHeight="1">
      <c r="B20" s="239" t="s">
        <v>8165</v>
      </c>
      <c r="C20" s="127"/>
      <c r="D20" s="128" t="s">
        <v>77</v>
      </c>
      <c r="E20" s="126" t="s">
        <v>8222</v>
      </c>
      <c r="F20" s="127" t="s">
        <v>625</v>
      </c>
      <c r="G20" s="235">
        <v>10.5</v>
      </c>
      <c r="H20" s="128"/>
      <c r="I20" s="128"/>
      <c r="J20" s="128"/>
      <c r="K20" s="128"/>
      <c r="L20" s="128"/>
      <c r="M20" s="128"/>
      <c r="N20" s="129"/>
      <c r="O20" s="129"/>
    </row>
    <row r="21" spans="1:15" ht="30" customHeight="1">
      <c r="B21" s="239" t="s">
        <v>8198</v>
      </c>
      <c r="C21" s="127"/>
      <c r="D21" s="128" t="s">
        <v>1753</v>
      </c>
      <c r="E21" s="126" t="s">
        <v>8223</v>
      </c>
      <c r="F21" s="127" t="s">
        <v>625</v>
      </c>
      <c r="G21" s="235">
        <v>26.324999999999999</v>
      </c>
      <c r="H21" s="128"/>
      <c r="I21" s="128"/>
      <c r="J21" s="128"/>
      <c r="K21" s="128"/>
      <c r="L21" s="128"/>
      <c r="M21" s="128"/>
      <c r="N21" s="129"/>
      <c r="O21" s="129"/>
    </row>
    <row r="22" spans="1:15" ht="30" customHeight="1">
      <c r="B22" s="239" t="s">
        <v>8166</v>
      </c>
      <c r="C22" s="127"/>
      <c r="D22" s="128" t="s">
        <v>77</v>
      </c>
      <c r="E22" s="126" t="s">
        <v>8223</v>
      </c>
      <c r="F22" s="127" t="s">
        <v>625</v>
      </c>
      <c r="G22" s="235">
        <v>26.324999999999999</v>
      </c>
      <c r="H22" s="128"/>
      <c r="I22" s="128"/>
      <c r="J22" s="128"/>
      <c r="K22" s="128"/>
      <c r="L22" s="128"/>
      <c r="M22" s="128"/>
      <c r="N22" s="129"/>
      <c r="O22" s="129"/>
    </row>
    <row r="23" spans="1:15" ht="30" customHeight="1">
      <c r="B23" s="239" t="s">
        <v>8197</v>
      </c>
      <c r="C23" s="127"/>
      <c r="D23" s="128" t="s">
        <v>1748</v>
      </c>
      <c r="E23" s="126" t="s">
        <v>8223</v>
      </c>
      <c r="F23" s="127" t="s">
        <v>625</v>
      </c>
      <c r="G23" s="235">
        <v>69</v>
      </c>
      <c r="H23" s="128"/>
      <c r="I23" s="128"/>
      <c r="J23" s="128"/>
      <c r="K23" s="128"/>
      <c r="L23" s="128"/>
      <c r="M23" s="128"/>
      <c r="N23" s="129"/>
      <c r="O23" s="129"/>
    </row>
    <row r="24" spans="1:15" ht="30" customHeight="1">
      <c r="B24" s="239" t="s">
        <v>8165</v>
      </c>
      <c r="C24" s="127"/>
      <c r="D24" s="128" t="s">
        <v>77</v>
      </c>
      <c r="E24" s="126" t="s">
        <v>8223</v>
      </c>
      <c r="F24" s="127" t="s">
        <v>625</v>
      </c>
      <c r="G24" s="235">
        <v>69</v>
      </c>
      <c r="H24" s="128"/>
      <c r="I24" s="128"/>
      <c r="J24" s="128"/>
      <c r="K24" s="128"/>
      <c r="L24" s="128"/>
      <c r="M24" s="128"/>
      <c r="N24" s="129"/>
      <c r="O24" s="129"/>
    </row>
    <row r="25" spans="1:15" ht="30" customHeight="1">
      <c r="B25" s="239" t="s">
        <v>8192</v>
      </c>
      <c r="C25" s="127"/>
      <c r="D25" s="128" t="s">
        <v>1702</v>
      </c>
      <c r="E25" s="126" t="s">
        <v>8222</v>
      </c>
      <c r="F25" s="127" t="s">
        <v>709</v>
      </c>
      <c r="G25" s="235">
        <v>3</v>
      </c>
      <c r="H25" s="128"/>
      <c r="I25" s="128"/>
      <c r="J25" s="128"/>
      <c r="K25" s="128"/>
      <c r="L25" s="128"/>
      <c r="M25" s="128"/>
      <c r="N25" s="129"/>
      <c r="O25" s="129"/>
    </row>
    <row r="26" spans="1:15" ht="30" customHeight="1">
      <c r="B26" s="239" t="s">
        <v>8193</v>
      </c>
      <c r="C26" s="127"/>
      <c r="D26" s="128" t="s">
        <v>1707</v>
      </c>
      <c r="E26" s="126" t="s">
        <v>8222</v>
      </c>
      <c r="F26" s="127" t="s">
        <v>709</v>
      </c>
      <c r="G26" s="235">
        <v>4</v>
      </c>
      <c r="H26" s="128"/>
      <c r="I26" s="128"/>
      <c r="J26" s="128"/>
      <c r="K26" s="128"/>
      <c r="L26" s="128"/>
      <c r="M26" s="128"/>
      <c r="N26" s="129"/>
      <c r="O26" s="129"/>
    </row>
    <row r="27" spans="1:15" ht="30" customHeight="1">
      <c r="B27" s="239" t="s">
        <v>4301</v>
      </c>
      <c r="C27" s="127"/>
      <c r="D27" s="128" t="s">
        <v>1166</v>
      </c>
      <c r="E27" s="126" t="s">
        <v>8222</v>
      </c>
      <c r="F27" s="127" t="s">
        <v>709</v>
      </c>
      <c r="G27" s="235">
        <v>3</v>
      </c>
      <c r="H27" s="128"/>
      <c r="I27" s="128"/>
      <c r="J27" s="128"/>
      <c r="K27" s="128"/>
      <c r="L27" s="128"/>
      <c r="M27" s="128"/>
      <c r="N27" s="129"/>
      <c r="O27" s="129"/>
    </row>
    <row r="28" spans="1:15" ht="30" customHeight="1">
      <c r="B28" s="239" t="s">
        <v>4311</v>
      </c>
      <c r="C28" s="127"/>
      <c r="D28" s="128" t="s">
        <v>1171</v>
      </c>
      <c r="E28" s="126" t="s">
        <v>8222</v>
      </c>
      <c r="F28" s="127" t="s">
        <v>709</v>
      </c>
      <c r="G28" s="235">
        <v>4</v>
      </c>
      <c r="H28" s="128"/>
      <c r="I28" s="128"/>
      <c r="J28" s="128"/>
      <c r="K28" s="128"/>
      <c r="L28" s="128"/>
      <c r="M28" s="128"/>
      <c r="N28" s="129"/>
      <c r="O28" s="129"/>
    </row>
    <row r="29" spans="1:15" ht="30" customHeight="1">
      <c r="B29" s="239" t="s">
        <v>8224</v>
      </c>
      <c r="C29" s="127"/>
      <c r="D29" s="128" t="s">
        <v>1652</v>
      </c>
      <c r="E29" s="126" t="s">
        <v>8222</v>
      </c>
      <c r="F29" s="127" t="s">
        <v>366</v>
      </c>
      <c r="G29" s="235">
        <v>1</v>
      </c>
      <c r="H29" s="128"/>
      <c r="I29" s="128"/>
      <c r="J29" s="128"/>
      <c r="K29" s="128"/>
      <c r="L29" s="128"/>
      <c r="M29" s="128"/>
      <c r="N29" s="129"/>
      <c r="O29" s="129"/>
    </row>
    <row r="30" spans="1:15" ht="30" customHeight="1">
      <c r="B30" s="239" t="s">
        <v>8201</v>
      </c>
      <c r="C30" s="127"/>
      <c r="D30" s="128" t="s">
        <v>1886</v>
      </c>
      <c r="E30" s="126"/>
      <c r="F30" s="127" t="s">
        <v>449</v>
      </c>
      <c r="G30" s="235">
        <v>3</v>
      </c>
      <c r="H30" s="128"/>
      <c r="I30" s="128"/>
      <c r="J30" s="128"/>
      <c r="K30" s="128"/>
      <c r="L30" s="128"/>
      <c r="M30" s="128"/>
      <c r="N30" s="129"/>
      <c r="O30" s="129"/>
    </row>
    <row r="31" spans="1:15" ht="30" customHeight="1">
      <c r="A31" s="125" t="s">
        <v>8158</v>
      </c>
      <c r="B31" s="232" t="s">
        <v>7996</v>
      </c>
      <c r="C31" s="232"/>
      <c r="D31" s="233"/>
      <c r="E31" s="232"/>
      <c r="F31" s="232"/>
      <c r="G31" s="236"/>
      <c r="H31" s="233"/>
      <c r="I31" s="233"/>
      <c r="J31" s="233"/>
      <c r="K31" s="233"/>
      <c r="L31" s="233"/>
      <c r="M31" s="233"/>
      <c r="N31" s="233"/>
      <c r="O31" s="233"/>
    </row>
    <row r="32" spans="1:15" ht="30" customHeight="1">
      <c r="B32" s="126">
        <v>75</v>
      </c>
      <c r="C32" s="121"/>
      <c r="D32" s="128"/>
      <c r="E32" s="122"/>
      <c r="F32" s="123"/>
      <c r="G32" s="235"/>
      <c r="H32" s="128"/>
      <c r="I32" s="124"/>
      <c r="J32" s="128"/>
      <c r="K32" s="124"/>
      <c r="L32" s="128"/>
      <c r="M32" s="124"/>
      <c r="N32" s="124"/>
      <c r="O32" s="124"/>
    </row>
    <row r="33" spans="2:15" ht="30" customHeight="1">
      <c r="B33" s="126" t="s">
        <v>8225</v>
      </c>
      <c r="C33" s="127"/>
      <c r="D33" s="128" t="s">
        <v>1807</v>
      </c>
      <c r="E33" s="126" t="s">
        <v>8226</v>
      </c>
      <c r="F33" s="127" t="s">
        <v>625</v>
      </c>
      <c r="G33" s="235">
        <v>2.86</v>
      </c>
      <c r="H33" s="128"/>
      <c r="I33" s="128"/>
      <c r="J33" s="128"/>
      <c r="K33" s="128"/>
      <c r="L33" s="128"/>
      <c r="M33" s="128"/>
      <c r="N33" s="129"/>
      <c r="O33" s="129"/>
    </row>
    <row r="34" spans="2:15" ht="30" customHeight="1">
      <c r="B34" s="239" t="s">
        <v>8180</v>
      </c>
      <c r="C34" s="127"/>
      <c r="D34" s="128" t="s">
        <v>8082</v>
      </c>
      <c r="E34" s="126" t="s">
        <v>8226</v>
      </c>
      <c r="F34" s="127" t="s">
        <v>625</v>
      </c>
      <c r="G34" s="235">
        <v>2.86</v>
      </c>
      <c r="H34" s="128"/>
      <c r="I34" s="128"/>
      <c r="J34" s="128"/>
      <c r="K34" s="128"/>
      <c r="L34" s="128"/>
      <c r="M34" s="128"/>
      <c r="N34" s="129"/>
      <c r="O34" s="129"/>
    </row>
    <row r="35" spans="2:15" ht="30" customHeight="1">
      <c r="B35" s="239" t="s">
        <v>8155</v>
      </c>
      <c r="C35" s="127"/>
      <c r="D35" s="128" t="s">
        <v>8082</v>
      </c>
      <c r="E35" s="126" t="s">
        <v>8226</v>
      </c>
      <c r="F35" s="127" t="s">
        <v>715</v>
      </c>
      <c r="G35" s="235">
        <v>1</v>
      </c>
      <c r="H35" s="128"/>
      <c r="I35" s="128"/>
      <c r="J35" s="128"/>
      <c r="K35" s="128"/>
      <c r="L35" s="128"/>
      <c r="M35" s="128"/>
      <c r="N35" s="129"/>
      <c r="O35" s="129"/>
    </row>
    <row r="36" spans="2:15" ht="30" customHeight="1">
      <c r="B36" s="239" t="s">
        <v>8183</v>
      </c>
      <c r="C36" s="127"/>
      <c r="D36" s="128" t="s">
        <v>1043</v>
      </c>
      <c r="E36" s="126" t="s">
        <v>8226</v>
      </c>
      <c r="F36" s="127" t="s">
        <v>709</v>
      </c>
      <c r="G36" s="235">
        <v>7.4</v>
      </c>
      <c r="H36" s="128"/>
      <c r="I36" s="128"/>
      <c r="J36" s="128"/>
      <c r="K36" s="128"/>
      <c r="L36" s="128"/>
      <c r="M36" s="128"/>
      <c r="N36" s="129"/>
      <c r="O36" s="129"/>
    </row>
    <row r="37" spans="2:15" ht="30" customHeight="1">
      <c r="B37" s="239" t="s">
        <v>8188</v>
      </c>
      <c r="C37" s="127"/>
      <c r="D37" s="128" t="s">
        <v>1153</v>
      </c>
      <c r="E37" s="126" t="s">
        <v>8226</v>
      </c>
      <c r="F37" s="127" t="s">
        <v>625</v>
      </c>
      <c r="G37" s="235">
        <v>1.43</v>
      </c>
      <c r="H37" s="128"/>
      <c r="I37" s="128"/>
      <c r="J37" s="128"/>
      <c r="K37" s="128"/>
      <c r="L37" s="128"/>
      <c r="M37" s="128"/>
      <c r="N37" s="129"/>
      <c r="O37" s="129"/>
    </row>
    <row r="38" spans="2:15" ht="30" customHeight="1">
      <c r="B38" s="239" t="s">
        <v>4042</v>
      </c>
      <c r="C38" s="127"/>
      <c r="D38" s="128" t="s">
        <v>8182</v>
      </c>
      <c r="E38" s="126" t="s">
        <v>8226</v>
      </c>
      <c r="F38" s="127" t="s">
        <v>366</v>
      </c>
      <c r="G38" s="235">
        <v>2</v>
      </c>
      <c r="H38" s="128"/>
      <c r="I38" s="128"/>
      <c r="J38" s="128"/>
      <c r="K38" s="128"/>
      <c r="L38" s="128"/>
      <c r="M38" s="128"/>
      <c r="N38" s="129"/>
      <c r="O38" s="129"/>
    </row>
    <row r="39" spans="2:15" ht="30" customHeight="1">
      <c r="B39" s="126" t="s">
        <v>8227</v>
      </c>
      <c r="C39" s="127"/>
      <c r="D39" s="128" t="s">
        <v>1814</v>
      </c>
      <c r="E39" s="126" t="s">
        <v>8229</v>
      </c>
      <c r="F39" s="127" t="s">
        <v>625</v>
      </c>
      <c r="G39" s="235">
        <v>2.64</v>
      </c>
      <c r="H39" s="128"/>
      <c r="I39" s="128"/>
      <c r="J39" s="128"/>
      <c r="K39" s="128"/>
      <c r="L39" s="128"/>
      <c r="M39" s="128"/>
      <c r="N39" s="129"/>
      <c r="O39" s="129"/>
    </row>
    <row r="40" spans="2:15" ht="30" customHeight="1">
      <c r="B40" s="126" t="s">
        <v>8228</v>
      </c>
      <c r="C40" s="127"/>
      <c r="D40" s="128" t="s">
        <v>8082</v>
      </c>
      <c r="E40" s="126" t="s">
        <v>8229</v>
      </c>
      <c r="F40" s="127" t="s">
        <v>625</v>
      </c>
      <c r="G40" s="235">
        <v>2.64</v>
      </c>
      <c r="H40" s="128"/>
      <c r="I40" s="128"/>
      <c r="J40" s="128"/>
      <c r="K40" s="128"/>
      <c r="L40" s="128"/>
      <c r="M40" s="128"/>
      <c r="N40" s="129"/>
      <c r="O40" s="129"/>
    </row>
    <row r="41" spans="2:15" ht="30" customHeight="1">
      <c r="B41" s="239" t="s">
        <v>8157</v>
      </c>
      <c r="C41" s="127"/>
      <c r="D41" s="128" t="s">
        <v>8082</v>
      </c>
      <c r="E41" s="126" t="s">
        <v>8229</v>
      </c>
      <c r="F41" s="127" t="s">
        <v>715</v>
      </c>
      <c r="G41" s="235">
        <v>1</v>
      </c>
      <c r="H41" s="128"/>
      <c r="I41" s="128"/>
      <c r="J41" s="128"/>
      <c r="K41" s="128"/>
      <c r="L41" s="128"/>
      <c r="M41" s="128"/>
      <c r="N41" s="129"/>
      <c r="O41" s="129"/>
    </row>
    <row r="42" spans="2:15" ht="30" customHeight="1">
      <c r="B42" s="239" t="s">
        <v>8183</v>
      </c>
      <c r="C42" s="127"/>
      <c r="D42" s="128" t="s">
        <v>1043</v>
      </c>
      <c r="E42" s="126" t="s">
        <v>8229</v>
      </c>
      <c r="F42" s="127" t="s">
        <v>709</v>
      </c>
      <c r="G42" s="235">
        <v>7</v>
      </c>
      <c r="H42" s="128"/>
      <c r="I42" s="128"/>
      <c r="J42" s="128"/>
      <c r="K42" s="128"/>
      <c r="L42" s="128"/>
      <c r="M42" s="128"/>
      <c r="N42" s="129"/>
      <c r="O42" s="129"/>
    </row>
    <row r="43" spans="2:15" ht="30" customHeight="1">
      <c r="B43" s="239" t="s">
        <v>8188</v>
      </c>
      <c r="C43" s="127"/>
      <c r="D43" s="128" t="s">
        <v>1153</v>
      </c>
      <c r="E43" s="126" t="s">
        <v>8229</v>
      </c>
      <c r="F43" s="127" t="s">
        <v>625</v>
      </c>
      <c r="G43" s="235">
        <v>1.32</v>
      </c>
      <c r="H43" s="128"/>
      <c r="I43" s="128"/>
      <c r="J43" s="128"/>
      <c r="K43" s="128"/>
      <c r="L43" s="128"/>
      <c r="M43" s="128"/>
      <c r="N43" s="129"/>
      <c r="O43" s="129"/>
    </row>
    <row r="44" spans="2:15" ht="30" customHeight="1">
      <c r="B44" s="239" t="s">
        <v>4042</v>
      </c>
      <c r="C44" s="127"/>
      <c r="D44" s="128" t="s">
        <v>8182</v>
      </c>
      <c r="E44" s="126" t="s">
        <v>8229</v>
      </c>
      <c r="F44" s="127" t="s">
        <v>366</v>
      </c>
      <c r="G44" s="235">
        <v>8</v>
      </c>
      <c r="H44" s="128"/>
      <c r="I44" s="128"/>
      <c r="J44" s="128"/>
      <c r="K44" s="128"/>
      <c r="L44" s="128"/>
      <c r="M44" s="128"/>
      <c r="N44" s="129"/>
      <c r="O44" s="129"/>
    </row>
    <row r="45" spans="2:15" ht="30" customHeight="1">
      <c r="B45" s="126" t="s">
        <v>8227</v>
      </c>
      <c r="C45" s="127"/>
      <c r="D45" s="128" t="s">
        <v>1814</v>
      </c>
      <c r="E45" s="126" t="s">
        <v>8230</v>
      </c>
      <c r="F45" s="127" t="s">
        <v>625</v>
      </c>
      <c r="G45" s="235">
        <v>2.5649999999999999</v>
      </c>
      <c r="H45" s="128"/>
      <c r="I45" s="128"/>
      <c r="J45" s="128"/>
      <c r="K45" s="128"/>
      <c r="L45" s="128"/>
      <c r="M45" s="128"/>
      <c r="N45" s="129"/>
      <c r="O45" s="129"/>
    </row>
    <row r="46" spans="2:15" ht="30" customHeight="1">
      <c r="B46" s="126" t="s">
        <v>8228</v>
      </c>
      <c r="C46" s="127"/>
      <c r="D46" s="128" t="s">
        <v>8082</v>
      </c>
      <c r="E46" s="126" t="s">
        <v>8230</v>
      </c>
      <c r="F46" s="127" t="s">
        <v>625</v>
      </c>
      <c r="G46" s="235">
        <v>2.5649999999999999</v>
      </c>
      <c r="H46" s="128"/>
      <c r="I46" s="128"/>
      <c r="J46" s="128"/>
      <c r="K46" s="128"/>
      <c r="L46" s="128"/>
      <c r="M46" s="128"/>
      <c r="N46" s="129"/>
      <c r="O46" s="129"/>
    </row>
    <row r="47" spans="2:15" ht="30" customHeight="1">
      <c r="B47" s="239" t="s">
        <v>8157</v>
      </c>
      <c r="C47" s="127"/>
      <c r="D47" s="128" t="s">
        <v>8082</v>
      </c>
      <c r="E47" s="126" t="s">
        <v>8230</v>
      </c>
      <c r="F47" s="127" t="s">
        <v>715</v>
      </c>
      <c r="G47" s="235">
        <v>1</v>
      </c>
      <c r="H47" s="128"/>
      <c r="I47" s="128"/>
      <c r="J47" s="128"/>
      <c r="K47" s="128"/>
      <c r="L47" s="128"/>
      <c r="M47" s="128"/>
      <c r="N47" s="129"/>
      <c r="O47" s="129"/>
    </row>
    <row r="48" spans="2:15" ht="30" customHeight="1">
      <c r="B48" s="239" t="s">
        <v>8183</v>
      </c>
      <c r="C48" s="127"/>
      <c r="D48" s="128" t="s">
        <v>1043</v>
      </c>
      <c r="E48" s="126" t="s">
        <v>8230</v>
      </c>
      <c r="F48" s="127" t="s">
        <v>709</v>
      </c>
      <c r="G48" s="235">
        <v>6.5</v>
      </c>
      <c r="H48" s="128"/>
      <c r="I48" s="128"/>
      <c r="J48" s="128"/>
      <c r="K48" s="128"/>
      <c r="L48" s="128"/>
      <c r="M48" s="128"/>
      <c r="N48" s="129"/>
      <c r="O48" s="129"/>
    </row>
    <row r="49" spans="2:15" ht="30" customHeight="1">
      <c r="B49" s="239" t="s">
        <v>8188</v>
      </c>
      <c r="C49" s="127"/>
      <c r="D49" s="128" t="s">
        <v>1153</v>
      </c>
      <c r="E49" s="126" t="s">
        <v>8230</v>
      </c>
      <c r="F49" s="127" t="s">
        <v>625</v>
      </c>
      <c r="G49" s="235">
        <v>1.2825</v>
      </c>
      <c r="H49" s="128"/>
      <c r="I49" s="128"/>
      <c r="J49" s="128"/>
      <c r="K49" s="128"/>
      <c r="L49" s="128"/>
      <c r="M49" s="128"/>
      <c r="N49" s="129"/>
      <c r="O49" s="129"/>
    </row>
    <row r="50" spans="2:15" ht="30" customHeight="1">
      <c r="B50" s="239" t="s">
        <v>4042</v>
      </c>
      <c r="C50" s="127"/>
      <c r="D50" s="128" t="s">
        <v>8182</v>
      </c>
      <c r="E50" s="126" t="s">
        <v>8230</v>
      </c>
      <c r="F50" s="127" t="s">
        <v>366</v>
      </c>
      <c r="G50" s="235">
        <v>4</v>
      </c>
      <c r="H50" s="128"/>
      <c r="I50" s="128"/>
      <c r="J50" s="128"/>
      <c r="K50" s="128"/>
      <c r="L50" s="128"/>
      <c r="M50" s="128"/>
      <c r="N50" s="129"/>
      <c r="O50" s="129"/>
    </row>
    <row r="51" spans="2:15" ht="30" customHeight="1">
      <c r="B51" s="126" t="s">
        <v>8227</v>
      </c>
      <c r="C51" s="127"/>
      <c r="D51" s="128" t="s">
        <v>1814</v>
      </c>
      <c r="E51" s="126" t="s">
        <v>8231</v>
      </c>
      <c r="F51" s="127" t="s">
        <v>625</v>
      </c>
      <c r="G51" s="235">
        <v>2.7</v>
      </c>
      <c r="H51" s="128"/>
      <c r="I51" s="128"/>
      <c r="J51" s="128"/>
      <c r="K51" s="128"/>
      <c r="L51" s="128"/>
      <c r="M51" s="128"/>
      <c r="N51" s="129"/>
      <c r="O51" s="129"/>
    </row>
    <row r="52" spans="2:15" ht="30" customHeight="1">
      <c r="B52" s="126" t="s">
        <v>8228</v>
      </c>
      <c r="C52" s="127"/>
      <c r="D52" s="128" t="s">
        <v>8082</v>
      </c>
      <c r="E52" s="126" t="s">
        <v>8231</v>
      </c>
      <c r="F52" s="127" t="s">
        <v>625</v>
      </c>
      <c r="G52" s="235">
        <v>2.7</v>
      </c>
      <c r="H52" s="128"/>
      <c r="I52" s="128"/>
      <c r="J52" s="128"/>
      <c r="K52" s="128"/>
      <c r="L52" s="128"/>
      <c r="M52" s="128"/>
      <c r="N52" s="129"/>
      <c r="O52" s="129"/>
    </row>
    <row r="53" spans="2:15" ht="30" customHeight="1">
      <c r="B53" s="239" t="s">
        <v>8157</v>
      </c>
      <c r="C53" s="127"/>
      <c r="D53" s="128" t="s">
        <v>8082</v>
      </c>
      <c r="E53" s="126" t="s">
        <v>8231</v>
      </c>
      <c r="F53" s="127" t="s">
        <v>715</v>
      </c>
      <c r="G53" s="235">
        <v>1</v>
      </c>
      <c r="H53" s="128"/>
      <c r="I53" s="128"/>
      <c r="J53" s="128"/>
      <c r="K53" s="128"/>
      <c r="L53" s="128"/>
      <c r="M53" s="128"/>
      <c r="N53" s="129"/>
      <c r="O53" s="129"/>
    </row>
    <row r="54" spans="2:15" ht="30" customHeight="1">
      <c r="B54" s="239" t="s">
        <v>8183</v>
      </c>
      <c r="C54" s="127"/>
      <c r="D54" s="128" t="s">
        <v>1043</v>
      </c>
      <c r="E54" s="126" t="s">
        <v>8231</v>
      </c>
      <c r="F54" s="127" t="s">
        <v>709</v>
      </c>
      <c r="G54" s="235">
        <v>7.4</v>
      </c>
      <c r="H54" s="128"/>
      <c r="I54" s="128"/>
      <c r="J54" s="128"/>
      <c r="K54" s="128"/>
      <c r="L54" s="128"/>
      <c r="M54" s="128"/>
      <c r="N54" s="129"/>
      <c r="O54" s="129"/>
    </row>
    <row r="55" spans="2:15" ht="30" customHeight="1">
      <c r="B55" s="239" t="s">
        <v>8188</v>
      </c>
      <c r="C55" s="127"/>
      <c r="D55" s="128" t="s">
        <v>1153</v>
      </c>
      <c r="E55" s="126" t="s">
        <v>8231</v>
      </c>
      <c r="F55" s="127" t="s">
        <v>625</v>
      </c>
      <c r="G55" s="235">
        <v>1.35</v>
      </c>
      <c r="H55" s="128"/>
      <c r="I55" s="128"/>
      <c r="J55" s="128"/>
      <c r="K55" s="128"/>
      <c r="L55" s="128"/>
      <c r="M55" s="128"/>
      <c r="N55" s="129"/>
      <c r="O55" s="129"/>
    </row>
    <row r="56" spans="2:15" ht="30" customHeight="1">
      <c r="B56" s="239" t="s">
        <v>4042</v>
      </c>
      <c r="C56" s="127"/>
      <c r="D56" s="128" t="s">
        <v>8182</v>
      </c>
      <c r="E56" s="126" t="s">
        <v>8231</v>
      </c>
      <c r="F56" s="127" t="s">
        <v>366</v>
      </c>
      <c r="G56" s="235">
        <v>8</v>
      </c>
      <c r="H56" s="128"/>
      <c r="I56" s="128"/>
      <c r="J56" s="128"/>
      <c r="K56" s="128"/>
      <c r="L56" s="128"/>
      <c r="M56" s="128"/>
      <c r="N56" s="129"/>
      <c r="O56" s="129"/>
    </row>
    <row r="57" spans="2:15" ht="30" customHeight="1">
      <c r="B57" s="126" t="s">
        <v>8227</v>
      </c>
      <c r="C57" s="127"/>
      <c r="D57" s="128" t="s">
        <v>1814</v>
      </c>
      <c r="E57" s="126" t="s">
        <v>8232</v>
      </c>
      <c r="F57" s="127" t="s">
        <v>625</v>
      </c>
      <c r="G57" s="235">
        <v>1.65</v>
      </c>
      <c r="H57" s="128"/>
      <c r="I57" s="128"/>
      <c r="J57" s="128"/>
      <c r="K57" s="128"/>
      <c r="L57" s="128"/>
      <c r="M57" s="128"/>
      <c r="N57" s="129"/>
      <c r="O57" s="129"/>
    </row>
    <row r="58" spans="2:15" ht="30" customHeight="1">
      <c r="B58" s="126" t="s">
        <v>8228</v>
      </c>
      <c r="C58" s="127"/>
      <c r="D58" s="128" t="s">
        <v>8082</v>
      </c>
      <c r="E58" s="126" t="s">
        <v>8232</v>
      </c>
      <c r="F58" s="127" t="s">
        <v>625</v>
      </c>
      <c r="G58" s="235">
        <v>1.65</v>
      </c>
      <c r="H58" s="128"/>
      <c r="I58" s="128"/>
      <c r="J58" s="128"/>
      <c r="K58" s="128"/>
      <c r="L58" s="128"/>
      <c r="M58" s="128"/>
      <c r="N58" s="129"/>
      <c r="O58" s="129"/>
    </row>
    <row r="59" spans="2:15" ht="30" customHeight="1">
      <c r="B59" s="239" t="s">
        <v>8157</v>
      </c>
      <c r="C59" s="127"/>
      <c r="D59" s="128" t="s">
        <v>8082</v>
      </c>
      <c r="E59" s="126" t="s">
        <v>8232</v>
      </c>
      <c r="F59" s="127" t="s">
        <v>715</v>
      </c>
      <c r="G59" s="235">
        <v>1</v>
      </c>
      <c r="H59" s="128"/>
      <c r="I59" s="128"/>
      <c r="J59" s="128"/>
      <c r="K59" s="128"/>
      <c r="L59" s="128"/>
      <c r="M59" s="128"/>
      <c r="N59" s="129"/>
      <c r="O59" s="129"/>
    </row>
    <row r="60" spans="2:15" ht="30" customHeight="1">
      <c r="B60" s="239" t="s">
        <v>8183</v>
      </c>
      <c r="C60" s="127"/>
      <c r="D60" s="128" t="s">
        <v>1043</v>
      </c>
      <c r="E60" s="126" t="s">
        <v>8232</v>
      </c>
      <c r="F60" s="127" t="s">
        <v>709</v>
      </c>
      <c r="G60" s="235">
        <v>5.2</v>
      </c>
      <c r="H60" s="128"/>
      <c r="I60" s="128"/>
      <c r="J60" s="128"/>
      <c r="K60" s="128"/>
      <c r="L60" s="128"/>
      <c r="M60" s="128"/>
      <c r="N60" s="129"/>
      <c r="O60" s="129"/>
    </row>
    <row r="61" spans="2:15" ht="30" customHeight="1">
      <c r="B61" s="239" t="s">
        <v>8188</v>
      </c>
      <c r="C61" s="127"/>
      <c r="D61" s="128" t="s">
        <v>1153</v>
      </c>
      <c r="E61" s="126" t="s">
        <v>8232</v>
      </c>
      <c r="F61" s="127" t="s">
        <v>625</v>
      </c>
      <c r="G61" s="235">
        <v>0.82499999999999996</v>
      </c>
      <c r="H61" s="128"/>
      <c r="I61" s="128"/>
      <c r="J61" s="128"/>
      <c r="K61" s="128"/>
      <c r="L61" s="128"/>
      <c r="M61" s="128"/>
      <c r="N61" s="129"/>
      <c r="O61" s="129"/>
    </row>
    <row r="62" spans="2:15" ht="30" customHeight="1">
      <c r="B62" s="239" t="s">
        <v>4042</v>
      </c>
      <c r="C62" s="127"/>
      <c r="D62" s="128" t="s">
        <v>8182</v>
      </c>
      <c r="E62" s="126" t="s">
        <v>8232</v>
      </c>
      <c r="F62" s="127" t="s">
        <v>366</v>
      </c>
      <c r="G62" s="235">
        <v>4</v>
      </c>
      <c r="H62" s="128"/>
      <c r="I62" s="128"/>
      <c r="J62" s="128"/>
      <c r="K62" s="128"/>
      <c r="L62" s="128"/>
      <c r="M62" s="128"/>
      <c r="N62" s="129"/>
      <c r="O62" s="129"/>
    </row>
    <row r="63" spans="2:15" ht="30" customHeight="1">
      <c r="B63" s="126" t="s">
        <v>8233</v>
      </c>
      <c r="C63" s="127"/>
      <c r="D63" s="128" t="s">
        <v>1753</v>
      </c>
      <c r="E63" s="126" t="s">
        <v>8235</v>
      </c>
      <c r="F63" s="127" t="s">
        <v>625</v>
      </c>
      <c r="G63" s="235">
        <v>5.98</v>
      </c>
      <c r="H63" s="128"/>
      <c r="I63" s="128"/>
      <c r="J63" s="128"/>
      <c r="K63" s="128"/>
      <c r="L63" s="128"/>
      <c r="M63" s="128"/>
      <c r="N63" s="129"/>
      <c r="O63" s="129"/>
    </row>
    <row r="64" spans="2:15" ht="30" customHeight="1">
      <c r="B64" s="239" t="s">
        <v>8164</v>
      </c>
      <c r="C64" s="127"/>
      <c r="D64" s="128" t="s">
        <v>8026</v>
      </c>
      <c r="E64" s="126" t="s">
        <v>8235</v>
      </c>
      <c r="F64" s="127" t="s">
        <v>625</v>
      </c>
      <c r="G64" s="235">
        <v>5.98</v>
      </c>
      <c r="H64" s="128"/>
      <c r="I64" s="128"/>
      <c r="J64" s="128"/>
      <c r="K64" s="128"/>
      <c r="L64" s="128"/>
      <c r="M64" s="128"/>
      <c r="N64" s="129"/>
      <c r="O64" s="129"/>
    </row>
    <row r="65" spans="2:15" ht="30" customHeight="1">
      <c r="B65" s="126" t="s">
        <v>8234</v>
      </c>
      <c r="C65" s="127"/>
      <c r="D65" s="128" t="s">
        <v>1748</v>
      </c>
      <c r="E65" s="126" t="s">
        <v>8235</v>
      </c>
      <c r="F65" s="127" t="s">
        <v>625</v>
      </c>
      <c r="G65" s="235">
        <v>22.05</v>
      </c>
      <c r="H65" s="128"/>
      <c r="I65" s="128"/>
      <c r="J65" s="128"/>
      <c r="K65" s="128"/>
      <c r="L65" s="128"/>
      <c r="M65" s="128"/>
      <c r="N65" s="129"/>
      <c r="O65" s="129"/>
    </row>
    <row r="66" spans="2:15" ht="30" customHeight="1">
      <c r="B66" s="239" t="s">
        <v>8163</v>
      </c>
      <c r="C66" s="127"/>
      <c r="D66" s="128" t="s">
        <v>8026</v>
      </c>
      <c r="E66" s="126" t="s">
        <v>8235</v>
      </c>
      <c r="F66" s="127" t="s">
        <v>625</v>
      </c>
      <c r="G66" s="235">
        <v>22.05</v>
      </c>
      <c r="H66" s="128"/>
      <c r="I66" s="128"/>
      <c r="J66" s="128"/>
      <c r="K66" s="128"/>
      <c r="L66" s="128"/>
      <c r="M66" s="128"/>
      <c r="N66" s="129"/>
      <c r="O66" s="129"/>
    </row>
    <row r="67" spans="2:15" ht="30" customHeight="1">
      <c r="B67" s="126" t="s">
        <v>8233</v>
      </c>
      <c r="C67" s="127"/>
      <c r="D67" s="128" t="s">
        <v>1753</v>
      </c>
      <c r="E67" s="126" t="s">
        <v>8205</v>
      </c>
      <c r="F67" s="127" t="s">
        <v>625</v>
      </c>
      <c r="G67" s="235">
        <v>13.3225</v>
      </c>
      <c r="H67" s="128"/>
      <c r="I67" s="128"/>
      <c r="J67" s="128"/>
      <c r="K67" s="128"/>
      <c r="L67" s="128"/>
      <c r="M67" s="128"/>
      <c r="N67" s="129"/>
      <c r="O67" s="129"/>
    </row>
    <row r="68" spans="2:15" ht="30" customHeight="1">
      <c r="B68" s="239" t="s">
        <v>8164</v>
      </c>
      <c r="C68" s="127"/>
      <c r="D68" s="128" t="s">
        <v>8026</v>
      </c>
      <c r="E68" s="126" t="s">
        <v>8205</v>
      </c>
      <c r="F68" s="127" t="s">
        <v>625</v>
      </c>
      <c r="G68" s="235">
        <v>13.3225</v>
      </c>
      <c r="H68" s="128"/>
      <c r="I68" s="128"/>
      <c r="J68" s="128"/>
      <c r="K68" s="128"/>
      <c r="L68" s="128"/>
      <c r="M68" s="128"/>
      <c r="N68" s="129"/>
      <c r="O68" s="129"/>
    </row>
    <row r="69" spans="2:15" ht="30" customHeight="1">
      <c r="B69" s="126" t="s">
        <v>8234</v>
      </c>
      <c r="C69" s="127"/>
      <c r="D69" s="128" t="s">
        <v>1748</v>
      </c>
      <c r="E69" s="126" t="s">
        <v>8205</v>
      </c>
      <c r="F69" s="127" t="s">
        <v>625</v>
      </c>
      <c r="G69" s="235">
        <v>32.85</v>
      </c>
      <c r="H69" s="128"/>
      <c r="I69" s="128"/>
      <c r="J69" s="128"/>
      <c r="K69" s="128"/>
      <c r="L69" s="128"/>
      <c r="M69" s="128"/>
      <c r="N69" s="129"/>
      <c r="O69" s="129"/>
    </row>
    <row r="70" spans="2:15" ht="30" customHeight="1">
      <c r="B70" s="239" t="s">
        <v>8163</v>
      </c>
      <c r="C70" s="127"/>
      <c r="D70" s="128" t="s">
        <v>8026</v>
      </c>
      <c r="E70" s="126" t="s">
        <v>8205</v>
      </c>
      <c r="F70" s="127" t="s">
        <v>625</v>
      </c>
      <c r="G70" s="235">
        <v>32.85</v>
      </c>
      <c r="H70" s="128"/>
      <c r="I70" s="128"/>
      <c r="J70" s="128"/>
      <c r="K70" s="128"/>
      <c r="L70" s="128"/>
      <c r="M70" s="128"/>
      <c r="N70" s="129"/>
      <c r="O70" s="129"/>
    </row>
    <row r="71" spans="2:15" ht="30" customHeight="1">
      <c r="B71" s="126" t="s">
        <v>8233</v>
      </c>
      <c r="C71" s="127"/>
      <c r="D71" s="128" t="s">
        <v>1753</v>
      </c>
      <c r="E71" s="126" t="s">
        <v>8236</v>
      </c>
      <c r="F71" s="127" t="s">
        <v>625</v>
      </c>
      <c r="G71" s="235">
        <v>11.1</v>
      </c>
      <c r="H71" s="128"/>
      <c r="I71" s="128"/>
      <c r="J71" s="128"/>
      <c r="K71" s="128"/>
      <c r="L71" s="128"/>
      <c r="M71" s="128"/>
      <c r="N71" s="129"/>
      <c r="O71" s="129"/>
    </row>
    <row r="72" spans="2:15" ht="30" customHeight="1">
      <c r="B72" s="239" t="s">
        <v>8164</v>
      </c>
      <c r="C72" s="127"/>
      <c r="D72" s="128" t="s">
        <v>8026</v>
      </c>
      <c r="E72" s="126" t="s">
        <v>8236</v>
      </c>
      <c r="F72" s="127" t="s">
        <v>625</v>
      </c>
      <c r="G72" s="235">
        <v>11.1</v>
      </c>
      <c r="H72" s="128"/>
      <c r="I72" s="128"/>
      <c r="J72" s="128"/>
      <c r="K72" s="128"/>
      <c r="L72" s="128"/>
      <c r="M72" s="128"/>
      <c r="N72" s="129"/>
      <c r="O72" s="129"/>
    </row>
    <row r="73" spans="2:15" ht="30" customHeight="1">
      <c r="B73" s="126" t="s">
        <v>8234</v>
      </c>
      <c r="C73" s="127"/>
      <c r="D73" s="128" t="s">
        <v>1748</v>
      </c>
      <c r="E73" s="126" t="s">
        <v>8236</v>
      </c>
      <c r="F73" s="127" t="s">
        <v>625</v>
      </c>
      <c r="G73" s="235">
        <v>30.15</v>
      </c>
      <c r="H73" s="128"/>
      <c r="I73" s="128"/>
      <c r="J73" s="128"/>
      <c r="K73" s="128"/>
      <c r="L73" s="128"/>
      <c r="M73" s="128"/>
      <c r="N73" s="129"/>
      <c r="O73" s="129"/>
    </row>
    <row r="74" spans="2:15" ht="30" customHeight="1">
      <c r="B74" s="239" t="s">
        <v>8163</v>
      </c>
      <c r="C74" s="127"/>
      <c r="D74" s="128" t="s">
        <v>8026</v>
      </c>
      <c r="E74" s="126" t="s">
        <v>8236</v>
      </c>
      <c r="F74" s="127" t="s">
        <v>625</v>
      </c>
      <c r="G74" s="235">
        <v>30.15</v>
      </c>
      <c r="H74" s="128"/>
      <c r="I74" s="128"/>
      <c r="J74" s="128"/>
      <c r="K74" s="128"/>
      <c r="L74" s="128"/>
      <c r="M74" s="128"/>
      <c r="N74" s="129"/>
      <c r="O74" s="129"/>
    </row>
    <row r="75" spans="2:15" ht="30" customHeight="1">
      <c r="B75" s="126" t="s">
        <v>8233</v>
      </c>
      <c r="C75" s="127"/>
      <c r="D75" s="128" t="s">
        <v>1753</v>
      </c>
      <c r="E75" s="126" t="s">
        <v>8237</v>
      </c>
      <c r="F75" s="127" t="s">
        <v>625</v>
      </c>
      <c r="G75" s="235">
        <v>4.84</v>
      </c>
      <c r="H75" s="128"/>
      <c r="I75" s="128"/>
      <c r="J75" s="128"/>
      <c r="K75" s="128"/>
      <c r="L75" s="128"/>
      <c r="M75" s="128"/>
      <c r="N75" s="129"/>
      <c r="O75" s="129"/>
    </row>
    <row r="76" spans="2:15" ht="30" customHeight="1">
      <c r="B76" s="239" t="s">
        <v>8164</v>
      </c>
      <c r="C76" s="127"/>
      <c r="D76" s="128" t="s">
        <v>8026</v>
      </c>
      <c r="E76" s="126" t="s">
        <v>8237</v>
      </c>
      <c r="F76" s="127" t="s">
        <v>625</v>
      </c>
      <c r="G76" s="235">
        <v>4.84</v>
      </c>
      <c r="H76" s="128"/>
      <c r="I76" s="128"/>
      <c r="J76" s="128"/>
      <c r="K76" s="128"/>
      <c r="L76" s="128"/>
      <c r="M76" s="128"/>
      <c r="N76" s="129"/>
      <c r="O76" s="129"/>
    </row>
    <row r="77" spans="2:15" ht="30" customHeight="1">
      <c r="B77" s="126" t="s">
        <v>8234</v>
      </c>
      <c r="C77" s="127"/>
      <c r="D77" s="128" t="s">
        <v>1748</v>
      </c>
      <c r="E77" s="126" t="s">
        <v>8237</v>
      </c>
      <c r="F77" s="127" t="s">
        <v>625</v>
      </c>
      <c r="G77" s="235">
        <v>11.9</v>
      </c>
      <c r="H77" s="128"/>
      <c r="I77" s="128"/>
      <c r="J77" s="128"/>
      <c r="K77" s="128"/>
      <c r="L77" s="128"/>
      <c r="M77" s="128"/>
      <c r="N77" s="129"/>
      <c r="O77" s="129"/>
    </row>
    <row r="78" spans="2:15" ht="30" customHeight="1">
      <c r="B78" s="239" t="s">
        <v>8163</v>
      </c>
      <c r="C78" s="127"/>
      <c r="D78" s="128" t="s">
        <v>8026</v>
      </c>
      <c r="E78" s="126" t="s">
        <v>8237</v>
      </c>
      <c r="F78" s="127" t="s">
        <v>625</v>
      </c>
      <c r="G78" s="235">
        <v>11.9</v>
      </c>
      <c r="H78" s="128"/>
      <c r="I78" s="128"/>
      <c r="J78" s="128"/>
      <c r="K78" s="128"/>
      <c r="L78" s="128"/>
      <c r="M78" s="128"/>
      <c r="N78" s="129"/>
      <c r="O78" s="129"/>
    </row>
    <row r="79" spans="2:15" ht="30" customHeight="1">
      <c r="B79" s="239" t="s">
        <v>7982</v>
      </c>
      <c r="C79" s="127"/>
      <c r="D79" s="128" t="s">
        <v>2300</v>
      </c>
      <c r="E79" s="126"/>
      <c r="F79" s="127" t="s">
        <v>2301</v>
      </c>
      <c r="G79" s="235">
        <v>1</v>
      </c>
      <c r="H79" s="128"/>
      <c r="I79" s="128"/>
      <c r="J79" s="128"/>
      <c r="K79" s="128"/>
      <c r="L79" s="128"/>
      <c r="M79" s="128"/>
      <c r="N79" s="129"/>
      <c r="O79" s="129"/>
    </row>
    <row r="80" spans="2:15" ht="30" customHeight="1">
      <c r="B80" s="238" t="s">
        <v>8203</v>
      </c>
      <c r="C80" s="127"/>
      <c r="D80" s="128" t="s">
        <v>8204</v>
      </c>
      <c r="E80" s="126"/>
      <c r="F80" s="127" t="s">
        <v>449</v>
      </c>
      <c r="G80" s="235">
        <v>2</v>
      </c>
      <c r="H80" s="128"/>
      <c r="I80" s="128"/>
      <c r="J80" s="128"/>
      <c r="K80" s="128"/>
      <c r="L80" s="128"/>
      <c r="M80" s="128"/>
      <c r="N80" s="129"/>
      <c r="O80" s="129"/>
    </row>
    <row r="81" spans="1:15" ht="30" customHeight="1">
      <c r="B81" s="239" t="s">
        <v>8201</v>
      </c>
      <c r="C81" s="127"/>
      <c r="D81" s="128" t="s">
        <v>1886</v>
      </c>
      <c r="E81" s="126"/>
      <c r="F81" s="127" t="s">
        <v>449</v>
      </c>
      <c r="G81" s="235">
        <v>2</v>
      </c>
      <c r="H81" s="128"/>
      <c r="I81" s="128"/>
      <c r="J81" s="128"/>
      <c r="K81" s="128"/>
      <c r="L81" s="128"/>
      <c r="M81" s="128"/>
      <c r="N81" s="129"/>
      <c r="O81" s="129"/>
    </row>
    <row r="82" spans="1:15" ht="30" customHeight="1">
      <c r="A82" s="125" t="s">
        <v>8159</v>
      </c>
      <c r="B82" s="232" t="s">
        <v>7996</v>
      </c>
      <c r="C82" s="232"/>
      <c r="D82" s="233"/>
      <c r="E82" s="232"/>
      <c r="F82" s="232"/>
      <c r="G82" s="236"/>
      <c r="H82" s="233"/>
      <c r="I82" s="233"/>
      <c r="J82" s="233"/>
      <c r="K82" s="233"/>
      <c r="L82" s="233"/>
      <c r="M82" s="233"/>
      <c r="N82" s="233"/>
      <c r="O82" s="233"/>
    </row>
    <row r="83" spans="1:15" s="130" customFormat="1" ht="30" customHeight="1">
      <c r="B83" s="126">
        <v>76</v>
      </c>
      <c r="C83" s="121"/>
      <c r="D83" s="128"/>
      <c r="E83" s="122"/>
      <c r="F83" s="123"/>
      <c r="G83" s="235"/>
      <c r="H83" s="128"/>
      <c r="I83" s="124"/>
      <c r="J83" s="128"/>
      <c r="K83" s="124"/>
      <c r="L83" s="128"/>
      <c r="M83" s="124"/>
      <c r="N83" s="124"/>
      <c r="O83" s="124"/>
    </row>
    <row r="84" spans="1:15" s="130" customFormat="1" ht="30" customHeight="1">
      <c r="B84" s="126" t="s">
        <v>8233</v>
      </c>
      <c r="C84" s="127"/>
      <c r="D84" s="128" t="s">
        <v>1753</v>
      </c>
      <c r="E84" s="126" t="s">
        <v>8249</v>
      </c>
      <c r="F84" s="127" t="s">
        <v>625</v>
      </c>
      <c r="G84" s="235">
        <v>9.6</v>
      </c>
      <c r="H84" s="128"/>
      <c r="I84" s="128"/>
      <c r="J84" s="128"/>
      <c r="K84" s="128"/>
      <c r="L84" s="128"/>
      <c r="M84" s="128"/>
      <c r="N84" s="129"/>
      <c r="O84" s="129"/>
    </row>
    <row r="85" spans="1:15" s="130" customFormat="1" ht="30" customHeight="1">
      <c r="B85" s="239" t="s">
        <v>8164</v>
      </c>
      <c r="C85" s="127"/>
      <c r="D85" s="128" t="s">
        <v>8026</v>
      </c>
      <c r="E85" s="126" t="s">
        <v>8249</v>
      </c>
      <c r="F85" s="127" t="s">
        <v>625</v>
      </c>
      <c r="G85" s="235">
        <v>9.6</v>
      </c>
      <c r="H85" s="128"/>
      <c r="I85" s="128"/>
      <c r="J85" s="128"/>
      <c r="K85" s="128"/>
      <c r="L85" s="128"/>
      <c r="M85" s="128"/>
      <c r="N85" s="129"/>
      <c r="O85" s="129"/>
    </row>
    <row r="86" spans="1:15" s="130" customFormat="1" ht="30" customHeight="1">
      <c r="B86" s="126" t="s">
        <v>8234</v>
      </c>
      <c r="C86" s="127"/>
      <c r="D86" s="128" t="s">
        <v>1748</v>
      </c>
      <c r="E86" s="126" t="s">
        <v>8249</v>
      </c>
      <c r="F86" s="127" t="s">
        <v>625</v>
      </c>
      <c r="G86" s="235">
        <v>27.28</v>
      </c>
      <c r="H86" s="128"/>
      <c r="I86" s="128"/>
      <c r="J86" s="128"/>
      <c r="K86" s="128"/>
      <c r="L86" s="128"/>
      <c r="M86" s="128"/>
      <c r="N86" s="129"/>
      <c r="O86" s="129"/>
    </row>
    <row r="87" spans="1:15" s="130" customFormat="1" ht="30" customHeight="1">
      <c r="B87" s="239" t="s">
        <v>8163</v>
      </c>
      <c r="C87" s="127"/>
      <c r="D87" s="128" t="s">
        <v>8026</v>
      </c>
      <c r="E87" s="126" t="s">
        <v>8249</v>
      </c>
      <c r="F87" s="127" t="s">
        <v>625</v>
      </c>
      <c r="G87" s="235">
        <v>27.28</v>
      </c>
      <c r="H87" s="128"/>
      <c r="I87" s="128"/>
      <c r="J87" s="128"/>
      <c r="K87" s="128"/>
      <c r="L87" s="128"/>
      <c r="M87" s="128"/>
      <c r="N87" s="129"/>
      <c r="O87" s="129"/>
    </row>
    <row r="88" spans="1:15" s="130" customFormat="1" ht="30" customHeight="1">
      <c r="B88" s="126" t="s">
        <v>8248</v>
      </c>
      <c r="C88" s="127"/>
      <c r="D88" s="128" t="s">
        <v>52</v>
      </c>
      <c r="E88" s="126" t="s">
        <v>8249</v>
      </c>
      <c r="F88" s="127" t="s">
        <v>625</v>
      </c>
      <c r="G88" s="235">
        <v>9.6</v>
      </c>
      <c r="H88" s="128"/>
      <c r="I88" s="128"/>
      <c r="J88" s="128"/>
      <c r="K88" s="128"/>
      <c r="L88" s="128"/>
      <c r="M88" s="128"/>
      <c r="N88" s="129"/>
      <c r="O88" s="129"/>
    </row>
    <row r="89" spans="1:15" s="130" customFormat="1" ht="30" customHeight="1">
      <c r="B89" s="239" t="s">
        <v>8167</v>
      </c>
      <c r="C89" s="127"/>
      <c r="D89" s="128" t="s">
        <v>99</v>
      </c>
      <c r="E89" s="126" t="s">
        <v>8249</v>
      </c>
      <c r="F89" s="127" t="s">
        <v>625</v>
      </c>
      <c r="G89" s="235">
        <v>9.6</v>
      </c>
      <c r="H89" s="128"/>
      <c r="I89" s="128"/>
      <c r="J89" s="128"/>
      <c r="K89" s="128"/>
      <c r="L89" s="128"/>
      <c r="M89" s="128"/>
      <c r="N89" s="129"/>
      <c r="O89" s="129"/>
    </row>
    <row r="90" spans="1:15" s="130" customFormat="1" ht="30" customHeight="1">
      <c r="B90" s="126" t="s">
        <v>8233</v>
      </c>
      <c r="C90" s="127"/>
      <c r="D90" s="128" t="s">
        <v>1753</v>
      </c>
      <c r="E90" s="126" t="s">
        <v>8250</v>
      </c>
      <c r="F90" s="127" t="s">
        <v>625</v>
      </c>
      <c r="G90" s="235">
        <v>10.24</v>
      </c>
      <c r="H90" s="128"/>
      <c r="I90" s="128"/>
      <c r="J90" s="128"/>
      <c r="K90" s="128"/>
      <c r="L90" s="128"/>
      <c r="M90" s="128"/>
      <c r="N90" s="129"/>
      <c r="O90" s="129"/>
    </row>
    <row r="91" spans="1:15" s="130" customFormat="1" ht="30" customHeight="1">
      <c r="B91" s="239" t="s">
        <v>8164</v>
      </c>
      <c r="C91" s="127"/>
      <c r="D91" s="128" t="s">
        <v>8026</v>
      </c>
      <c r="E91" s="126" t="s">
        <v>8250</v>
      </c>
      <c r="F91" s="127" t="s">
        <v>625</v>
      </c>
      <c r="G91" s="235">
        <v>10.24</v>
      </c>
      <c r="H91" s="128"/>
      <c r="I91" s="128"/>
      <c r="J91" s="128"/>
      <c r="K91" s="128"/>
      <c r="L91" s="128"/>
      <c r="M91" s="128"/>
      <c r="N91" s="129"/>
      <c r="O91" s="129"/>
    </row>
    <row r="92" spans="1:15" s="130" customFormat="1" ht="30" customHeight="1">
      <c r="B92" s="126" t="s">
        <v>8234</v>
      </c>
      <c r="C92" s="127"/>
      <c r="D92" s="128" t="s">
        <v>1748</v>
      </c>
      <c r="E92" s="126" t="s">
        <v>8250</v>
      </c>
      <c r="F92" s="127" t="s">
        <v>625</v>
      </c>
      <c r="G92" s="235">
        <v>28.16</v>
      </c>
      <c r="H92" s="128"/>
      <c r="I92" s="128"/>
      <c r="J92" s="128"/>
      <c r="K92" s="128"/>
      <c r="L92" s="128"/>
      <c r="M92" s="128"/>
      <c r="N92" s="129"/>
      <c r="O92" s="129"/>
    </row>
    <row r="93" spans="1:15" s="130" customFormat="1" ht="30" customHeight="1">
      <c r="B93" s="239" t="s">
        <v>8178</v>
      </c>
      <c r="C93" s="127"/>
      <c r="D93" s="128" t="s">
        <v>889</v>
      </c>
      <c r="E93" s="126" t="s">
        <v>8269</v>
      </c>
      <c r="F93" s="127" t="s">
        <v>625</v>
      </c>
      <c r="G93" s="235">
        <v>14.08</v>
      </c>
      <c r="H93" s="128"/>
      <c r="I93" s="128"/>
      <c r="J93" s="128"/>
      <c r="K93" s="128"/>
      <c r="L93" s="128"/>
      <c r="M93" s="128"/>
      <c r="N93" s="129"/>
      <c r="O93" s="129"/>
    </row>
    <row r="94" spans="1:15" s="130" customFormat="1" ht="30" customHeight="1">
      <c r="B94" s="239" t="s">
        <v>8163</v>
      </c>
      <c r="C94" s="127"/>
      <c r="D94" s="128" t="s">
        <v>8026</v>
      </c>
      <c r="E94" s="126" t="s">
        <v>8250</v>
      </c>
      <c r="F94" s="127" t="s">
        <v>625</v>
      </c>
      <c r="G94" s="235">
        <v>28.16</v>
      </c>
      <c r="H94" s="128"/>
      <c r="I94" s="128"/>
      <c r="J94" s="128"/>
      <c r="K94" s="128"/>
      <c r="L94" s="128"/>
      <c r="M94" s="128"/>
      <c r="N94" s="129"/>
      <c r="O94" s="129"/>
    </row>
    <row r="95" spans="1:15" s="130" customFormat="1" ht="30" customHeight="1">
      <c r="B95" s="126" t="s">
        <v>8248</v>
      </c>
      <c r="C95" s="127"/>
      <c r="D95" s="128" t="s">
        <v>52</v>
      </c>
      <c r="E95" s="126" t="s">
        <v>8250</v>
      </c>
      <c r="F95" s="127" t="s">
        <v>625</v>
      </c>
      <c r="G95" s="235">
        <v>10.24</v>
      </c>
      <c r="H95" s="128"/>
      <c r="I95" s="128"/>
      <c r="J95" s="128"/>
      <c r="K95" s="128"/>
      <c r="L95" s="128"/>
      <c r="M95" s="128"/>
      <c r="N95" s="129"/>
      <c r="O95" s="129"/>
    </row>
    <row r="96" spans="1:15" s="130" customFormat="1" ht="30" customHeight="1">
      <c r="B96" s="239" t="s">
        <v>8167</v>
      </c>
      <c r="C96" s="127"/>
      <c r="D96" s="128" t="s">
        <v>99</v>
      </c>
      <c r="E96" s="126" t="s">
        <v>8250</v>
      </c>
      <c r="F96" s="127" t="s">
        <v>625</v>
      </c>
      <c r="G96" s="235">
        <v>10.24</v>
      </c>
      <c r="H96" s="128"/>
      <c r="I96" s="128"/>
      <c r="J96" s="128"/>
      <c r="K96" s="128"/>
      <c r="L96" s="128"/>
      <c r="M96" s="128"/>
      <c r="N96" s="129"/>
      <c r="O96" s="129"/>
    </row>
    <row r="97" spans="2:15" s="130" customFormat="1" ht="30" customHeight="1">
      <c r="B97" s="126" t="s">
        <v>8233</v>
      </c>
      <c r="C97" s="127"/>
      <c r="D97" s="128" t="s">
        <v>1753</v>
      </c>
      <c r="E97" s="126" t="s">
        <v>8206</v>
      </c>
      <c r="F97" s="127" t="s">
        <v>625</v>
      </c>
      <c r="G97" s="235">
        <v>9.2799999999999994</v>
      </c>
      <c r="H97" s="128"/>
      <c r="I97" s="128"/>
      <c r="J97" s="128"/>
      <c r="K97" s="128"/>
      <c r="L97" s="128"/>
      <c r="M97" s="128"/>
      <c r="N97" s="129"/>
      <c r="O97" s="129"/>
    </row>
    <row r="98" spans="2:15" s="130" customFormat="1" ht="30" customHeight="1">
      <c r="B98" s="239" t="s">
        <v>8164</v>
      </c>
      <c r="C98" s="127"/>
      <c r="D98" s="128" t="s">
        <v>8026</v>
      </c>
      <c r="E98" s="126" t="s">
        <v>8206</v>
      </c>
      <c r="F98" s="127" t="s">
        <v>625</v>
      </c>
      <c r="G98" s="235">
        <v>9.2799999999999994</v>
      </c>
      <c r="H98" s="128"/>
      <c r="I98" s="128"/>
      <c r="J98" s="128"/>
      <c r="K98" s="128"/>
      <c r="L98" s="128"/>
      <c r="M98" s="128"/>
      <c r="N98" s="129"/>
      <c r="O98" s="129"/>
    </row>
    <row r="99" spans="2:15" s="130" customFormat="1" ht="30" customHeight="1">
      <c r="B99" s="126" t="s">
        <v>8234</v>
      </c>
      <c r="C99" s="127"/>
      <c r="D99" s="128" t="s">
        <v>1748</v>
      </c>
      <c r="E99" s="126" t="s">
        <v>8206</v>
      </c>
      <c r="F99" s="127" t="s">
        <v>625</v>
      </c>
      <c r="G99" s="235">
        <v>26.84</v>
      </c>
      <c r="H99" s="128"/>
      <c r="I99" s="128"/>
      <c r="J99" s="128"/>
      <c r="K99" s="128"/>
      <c r="L99" s="128"/>
      <c r="M99" s="128"/>
      <c r="N99" s="129"/>
      <c r="O99" s="129"/>
    </row>
    <row r="100" spans="2:15" s="130" customFormat="1" ht="30" customHeight="1">
      <c r="B100" s="239" t="s">
        <v>8163</v>
      </c>
      <c r="C100" s="127"/>
      <c r="D100" s="128" t="s">
        <v>8026</v>
      </c>
      <c r="E100" s="126" t="s">
        <v>8206</v>
      </c>
      <c r="F100" s="127" t="s">
        <v>625</v>
      </c>
      <c r="G100" s="235">
        <v>26.84</v>
      </c>
      <c r="H100" s="128"/>
      <c r="I100" s="128"/>
      <c r="J100" s="128"/>
      <c r="K100" s="128"/>
      <c r="L100" s="128"/>
      <c r="M100" s="128"/>
      <c r="N100" s="129"/>
      <c r="O100" s="129"/>
    </row>
    <row r="101" spans="2:15" s="130" customFormat="1" ht="30" customHeight="1">
      <c r="B101" s="126" t="s">
        <v>8248</v>
      </c>
      <c r="C101" s="127"/>
      <c r="D101" s="128" t="s">
        <v>52</v>
      </c>
      <c r="E101" s="126" t="s">
        <v>8206</v>
      </c>
      <c r="F101" s="127" t="s">
        <v>625</v>
      </c>
      <c r="G101" s="235">
        <v>9.2799999999999994</v>
      </c>
      <c r="H101" s="128"/>
      <c r="I101" s="128"/>
      <c r="J101" s="128"/>
      <c r="K101" s="128"/>
      <c r="L101" s="128"/>
      <c r="M101" s="128"/>
      <c r="N101" s="129"/>
      <c r="O101" s="129"/>
    </row>
    <row r="102" spans="2:15" s="130" customFormat="1" ht="30" customHeight="1">
      <c r="B102" s="239" t="s">
        <v>8167</v>
      </c>
      <c r="C102" s="127"/>
      <c r="D102" s="128" t="s">
        <v>99</v>
      </c>
      <c r="E102" s="126" t="s">
        <v>8206</v>
      </c>
      <c r="F102" s="127" t="s">
        <v>625</v>
      </c>
      <c r="G102" s="235">
        <v>9.2799999999999994</v>
      </c>
      <c r="H102" s="128"/>
      <c r="I102" s="128"/>
      <c r="J102" s="128"/>
      <c r="K102" s="128"/>
      <c r="L102" s="128"/>
      <c r="M102" s="128"/>
      <c r="N102" s="129"/>
      <c r="O102" s="129"/>
    </row>
    <row r="103" spans="2:15" s="130" customFormat="1" ht="30" customHeight="1">
      <c r="B103" s="126" t="s">
        <v>8248</v>
      </c>
      <c r="C103" s="127"/>
      <c r="D103" s="128" t="s">
        <v>52</v>
      </c>
      <c r="E103" s="126" t="s">
        <v>8251</v>
      </c>
      <c r="F103" s="127" t="s">
        <v>625</v>
      </c>
      <c r="G103" s="235">
        <v>6</v>
      </c>
      <c r="H103" s="128"/>
      <c r="I103" s="128"/>
      <c r="J103" s="128"/>
      <c r="K103" s="128"/>
      <c r="L103" s="128"/>
      <c r="M103" s="128"/>
      <c r="N103" s="129"/>
      <c r="O103" s="129"/>
    </row>
    <row r="104" spans="2:15" s="130" customFormat="1" ht="30" customHeight="1">
      <c r="B104" s="239" t="s">
        <v>8167</v>
      </c>
      <c r="C104" s="127"/>
      <c r="D104" s="128" t="s">
        <v>99</v>
      </c>
      <c r="E104" s="126" t="s">
        <v>8251</v>
      </c>
      <c r="F104" s="127" t="s">
        <v>625</v>
      </c>
      <c r="G104" s="235">
        <v>6</v>
      </c>
      <c r="H104" s="128"/>
      <c r="I104" s="128"/>
      <c r="J104" s="128"/>
      <c r="K104" s="128"/>
      <c r="L104" s="128"/>
      <c r="M104" s="128"/>
      <c r="N104" s="129"/>
      <c r="O104" s="129"/>
    </row>
    <row r="105" spans="2:15" s="130" customFormat="1" ht="30" customHeight="1">
      <c r="B105" s="239" t="s">
        <v>7985</v>
      </c>
      <c r="C105" s="127"/>
      <c r="D105" s="128" t="s">
        <v>159</v>
      </c>
      <c r="E105" s="126" t="s">
        <v>8252</v>
      </c>
      <c r="F105" s="127" t="s">
        <v>625</v>
      </c>
      <c r="G105" s="235">
        <v>12</v>
      </c>
      <c r="H105" s="128"/>
      <c r="I105" s="128"/>
      <c r="J105" s="128"/>
      <c r="K105" s="128"/>
      <c r="L105" s="128"/>
      <c r="M105" s="128"/>
      <c r="N105" s="129"/>
      <c r="O105" s="129"/>
    </row>
    <row r="106" spans="2:15" s="130" customFormat="1" ht="30" customHeight="1">
      <c r="B106" s="239" t="s">
        <v>8192</v>
      </c>
      <c r="C106" s="127"/>
      <c r="D106" s="128" t="s">
        <v>1702</v>
      </c>
      <c r="E106" s="126" t="s">
        <v>8251</v>
      </c>
      <c r="F106" s="127" t="s">
        <v>709</v>
      </c>
      <c r="G106" s="235">
        <v>1</v>
      </c>
      <c r="H106" s="128"/>
      <c r="I106" s="128"/>
      <c r="J106" s="128"/>
      <c r="K106" s="128"/>
      <c r="L106" s="128"/>
      <c r="M106" s="128"/>
      <c r="N106" s="129"/>
      <c r="O106" s="129"/>
    </row>
    <row r="107" spans="2:15" s="130" customFormat="1" ht="30" customHeight="1">
      <c r="B107" s="239" t="s">
        <v>8193</v>
      </c>
      <c r="C107" s="127"/>
      <c r="D107" s="128" t="s">
        <v>1707</v>
      </c>
      <c r="E107" s="126" t="s">
        <v>8251</v>
      </c>
      <c r="F107" s="127" t="s">
        <v>709</v>
      </c>
      <c r="G107" s="235">
        <v>2.5</v>
      </c>
      <c r="H107" s="128"/>
      <c r="I107" s="128"/>
      <c r="J107" s="128"/>
      <c r="K107" s="128"/>
      <c r="L107" s="128"/>
      <c r="M107" s="128"/>
      <c r="N107" s="129"/>
      <c r="O107" s="129"/>
    </row>
    <row r="108" spans="2:15" s="130" customFormat="1" ht="30" customHeight="1">
      <c r="B108" s="239" t="s">
        <v>4301</v>
      </c>
      <c r="C108" s="127"/>
      <c r="D108" s="128" t="s">
        <v>1166</v>
      </c>
      <c r="E108" s="126" t="s">
        <v>8251</v>
      </c>
      <c r="F108" s="127" t="s">
        <v>709</v>
      </c>
      <c r="G108" s="235">
        <v>1</v>
      </c>
      <c r="H108" s="128"/>
      <c r="I108" s="128"/>
      <c r="J108" s="128"/>
      <c r="K108" s="128"/>
      <c r="L108" s="128"/>
      <c r="M108" s="128"/>
      <c r="N108" s="129"/>
      <c r="O108" s="129"/>
    </row>
    <row r="109" spans="2:15" s="130" customFormat="1" ht="30" customHeight="1">
      <c r="B109" s="239" t="s">
        <v>4311</v>
      </c>
      <c r="C109" s="127"/>
      <c r="D109" s="128" t="s">
        <v>1171</v>
      </c>
      <c r="E109" s="126" t="s">
        <v>8251</v>
      </c>
      <c r="F109" s="127" t="s">
        <v>709</v>
      </c>
      <c r="G109" s="235">
        <v>2.5</v>
      </c>
      <c r="H109" s="128"/>
      <c r="I109" s="128"/>
      <c r="J109" s="128"/>
      <c r="K109" s="128"/>
      <c r="L109" s="128"/>
      <c r="M109" s="128"/>
      <c r="N109" s="129"/>
      <c r="O109" s="129"/>
    </row>
    <row r="110" spans="2:15" s="130" customFormat="1" ht="30" customHeight="1">
      <c r="B110" s="239" t="s">
        <v>8191</v>
      </c>
      <c r="C110" s="127"/>
      <c r="D110" s="128" t="s">
        <v>1191</v>
      </c>
      <c r="E110" s="126" t="s">
        <v>8257</v>
      </c>
      <c r="F110" s="127" t="s">
        <v>1186</v>
      </c>
      <c r="G110" s="235">
        <v>1</v>
      </c>
      <c r="H110" s="128"/>
      <c r="I110" s="128"/>
      <c r="J110" s="128"/>
      <c r="K110" s="128"/>
      <c r="L110" s="128"/>
      <c r="M110" s="128"/>
      <c r="N110" s="129"/>
      <c r="O110" s="129"/>
    </row>
    <row r="111" spans="2:15" s="130" customFormat="1" ht="30" customHeight="1">
      <c r="B111" s="126" t="s">
        <v>8253</v>
      </c>
      <c r="C111" s="127"/>
      <c r="D111" s="128" t="s">
        <v>1652</v>
      </c>
      <c r="E111" s="126" t="s">
        <v>8256</v>
      </c>
      <c r="F111" s="127" t="s">
        <v>366</v>
      </c>
      <c r="G111" s="235">
        <v>1</v>
      </c>
      <c r="H111" s="128"/>
      <c r="I111" s="128"/>
      <c r="J111" s="128"/>
      <c r="K111" s="128"/>
      <c r="L111" s="128"/>
      <c r="M111" s="128"/>
      <c r="N111" s="129"/>
      <c r="O111" s="129"/>
    </row>
    <row r="112" spans="2:15" s="130" customFormat="1" ht="30" customHeight="1">
      <c r="B112" s="239" t="s">
        <v>5541</v>
      </c>
      <c r="C112" s="127"/>
      <c r="D112" s="128" t="s">
        <v>2225</v>
      </c>
      <c r="E112" s="126" t="s">
        <v>8254</v>
      </c>
      <c r="F112" s="127" t="s">
        <v>366</v>
      </c>
      <c r="G112" s="235">
        <v>1</v>
      </c>
      <c r="H112" s="128"/>
      <c r="I112" s="128"/>
      <c r="J112" s="128"/>
      <c r="K112" s="128"/>
      <c r="L112" s="128"/>
      <c r="M112" s="128"/>
      <c r="N112" s="129"/>
      <c r="O112" s="129"/>
    </row>
    <row r="113" spans="2:15" s="130" customFormat="1" ht="30" customHeight="1">
      <c r="B113" s="239" t="s">
        <v>5541</v>
      </c>
      <c r="C113" s="127"/>
      <c r="D113" s="128" t="s">
        <v>2225</v>
      </c>
      <c r="E113" s="126" t="s">
        <v>8255</v>
      </c>
      <c r="F113" s="127" t="s">
        <v>366</v>
      </c>
      <c r="G113" s="235">
        <v>0.8</v>
      </c>
      <c r="H113" s="128"/>
      <c r="I113" s="128"/>
      <c r="J113" s="128"/>
      <c r="K113" s="128"/>
      <c r="L113" s="128"/>
      <c r="M113" s="128"/>
      <c r="N113" s="129"/>
      <c r="O113" s="129"/>
    </row>
    <row r="114" spans="2:15" s="130" customFormat="1" ht="30" customHeight="1">
      <c r="B114" s="126" t="s">
        <v>8258</v>
      </c>
      <c r="C114" s="127"/>
      <c r="D114" s="128" t="s">
        <v>1814</v>
      </c>
      <c r="E114" s="126" t="s">
        <v>8259</v>
      </c>
      <c r="F114" s="127" t="s">
        <v>625</v>
      </c>
      <c r="G114" s="235">
        <v>1.95</v>
      </c>
      <c r="H114" s="128"/>
      <c r="I114" s="128"/>
      <c r="J114" s="128"/>
      <c r="K114" s="128"/>
      <c r="L114" s="128"/>
      <c r="M114" s="128"/>
      <c r="N114" s="129"/>
      <c r="O114" s="129"/>
    </row>
    <row r="115" spans="2:15" s="130" customFormat="1" ht="30" customHeight="1">
      <c r="B115" s="239" t="s">
        <v>8181</v>
      </c>
      <c r="C115" s="127"/>
      <c r="D115" s="128" t="s">
        <v>8082</v>
      </c>
      <c r="E115" s="126" t="s">
        <v>8259</v>
      </c>
      <c r="F115" s="127" t="s">
        <v>625</v>
      </c>
      <c r="G115" s="235">
        <v>1.95</v>
      </c>
      <c r="H115" s="128"/>
      <c r="I115" s="128"/>
      <c r="J115" s="128"/>
      <c r="K115" s="128"/>
      <c r="L115" s="128"/>
      <c r="M115" s="128"/>
      <c r="N115" s="129"/>
      <c r="O115" s="129"/>
    </row>
    <row r="116" spans="2:15" s="130" customFormat="1" ht="30" customHeight="1">
      <c r="B116" s="239" t="s">
        <v>8157</v>
      </c>
      <c r="C116" s="127"/>
      <c r="D116" s="128" t="s">
        <v>8082</v>
      </c>
      <c r="E116" s="126" t="s">
        <v>8259</v>
      </c>
      <c r="F116" s="127" t="s">
        <v>715</v>
      </c>
      <c r="G116" s="235">
        <v>1</v>
      </c>
      <c r="H116" s="128"/>
      <c r="I116" s="128"/>
      <c r="J116" s="128"/>
      <c r="K116" s="128"/>
      <c r="L116" s="128"/>
      <c r="M116" s="128"/>
      <c r="N116" s="129"/>
      <c r="O116" s="129"/>
    </row>
    <row r="117" spans="2:15" s="130" customFormat="1" ht="30" customHeight="1">
      <c r="B117" s="239" t="s">
        <v>8183</v>
      </c>
      <c r="C117" s="127"/>
      <c r="D117" s="128" t="s">
        <v>1043</v>
      </c>
      <c r="E117" s="126" t="s">
        <v>8259</v>
      </c>
      <c r="F117" s="127" t="s">
        <v>709</v>
      </c>
      <c r="G117" s="235">
        <v>5.6</v>
      </c>
      <c r="H117" s="128"/>
      <c r="I117" s="128"/>
      <c r="J117" s="128"/>
      <c r="K117" s="128"/>
      <c r="L117" s="128"/>
      <c r="M117" s="128"/>
      <c r="N117" s="129"/>
      <c r="O117" s="129"/>
    </row>
    <row r="118" spans="2:15" s="130" customFormat="1" ht="30" customHeight="1">
      <c r="B118" s="239" t="s">
        <v>8188</v>
      </c>
      <c r="C118" s="127"/>
      <c r="D118" s="128" t="s">
        <v>1153</v>
      </c>
      <c r="E118" s="126" t="s">
        <v>8259</v>
      </c>
      <c r="F118" s="127" t="s">
        <v>625</v>
      </c>
      <c r="G118" s="235">
        <v>0.97499999999999998</v>
      </c>
      <c r="H118" s="128"/>
      <c r="I118" s="128"/>
      <c r="J118" s="128"/>
      <c r="K118" s="128"/>
      <c r="L118" s="128"/>
      <c r="M118" s="128"/>
      <c r="N118" s="129"/>
      <c r="O118" s="129"/>
    </row>
    <row r="119" spans="2:15" s="130" customFormat="1" ht="30" customHeight="1">
      <c r="B119" s="239" t="s">
        <v>4042</v>
      </c>
      <c r="C119" s="127"/>
      <c r="D119" s="128" t="s">
        <v>8182</v>
      </c>
      <c r="E119" s="126" t="s">
        <v>8259</v>
      </c>
      <c r="F119" s="127" t="s">
        <v>366</v>
      </c>
      <c r="G119" s="235">
        <v>4</v>
      </c>
      <c r="H119" s="128"/>
      <c r="I119" s="128"/>
      <c r="J119" s="128"/>
      <c r="K119" s="128"/>
      <c r="L119" s="128"/>
      <c r="M119" s="128"/>
      <c r="N119" s="129"/>
      <c r="O119" s="129"/>
    </row>
    <row r="120" spans="2:15" s="130" customFormat="1" ht="30" customHeight="1">
      <c r="B120" s="126" t="s">
        <v>8258</v>
      </c>
      <c r="C120" s="127"/>
      <c r="D120" s="128" t="s">
        <v>1814</v>
      </c>
      <c r="E120" s="126" t="s">
        <v>8260</v>
      </c>
      <c r="F120" s="127" t="s">
        <v>625</v>
      </c>
      <c r="G120" s="235">
        <v>2.34</v>
      </c>
      <c r="H120" s="128"/>
      <c r="I120" s="128"/>
      <c r="J120" s="128"/>
      <c r="K120" s="128"/>
      <c r="L120" s="128"/>
      <c r="M120" s="128"/>
      <c r="N120" s="129"/>
      <c r="O120" s="129"/>
    </row>
    <row r="121" spans="2:15" s="130" customFormat="1" ht="30" customHeight="1">
      <c r="B121" s="239" t="s">
        <v>8181</v>
      </c>
      <c r="C121" s="127"/>
      <c r="D121" s="128" t="s">
        <v>8082</v>
      </c>
      <c r="E121" s="126" t="s">
        <v>8260</v>
      </c>
      <c r="F121" s="127" t="s">
        <v>625</v>
      </c>
      <c r="G121" s="235">
        <v>2.34</v>
      </c>
      <c r="H121" s="128"/>
      <c r="I121" s="128"/>
      <c r="J121" s="128"/>
      <c r="K121" s="128"/>
      <c r="L121" s="128"/>
      <c r="M121" s="128"/>
      <c r="N121" s="129"/>
      <c r="O121" s="129"/>
    </row>
    <row r="122" spans="2:15" s="130" customFormat="1" ht="30" customHeight="1">
      <c r="B122" s="239" t="s">
        <v>8157</v>
      </c>
      <c r="C122" s="127"/>
      <c r="D122" s="128" t="s">
        <v>8082</v>
      </c>
      <c r="E122" s="126" t="s">
        <v>8260</v>
      </c>
      <c r="F122" s="127" t="s">
        <v>715</v>
      </c>
      <c r="G122" s="235">
        <v>1</v>
      </c>
      <c r="H122" s="128"/>
      <c r="I122" s="128"/>
      <c r="J122" s="128"/>
      <c r="K122" s="128"/>
      <c r="L122" s="128"/>
      <c r="M122" s="128"/>
      <c r="N122" s="129"/>
      <c r="O122" s="129"/>
    </row>
    <row r="123" spans="2:15" s="130" customFormat="1" ht="30" customHeight="1">
      <c r="B123" s="239" t="s">
        <v>8183</v>
      </c>
      <c r="C123" s="127"/>
      <c r="D123" s="128" t="s">
        <v>1043</v>
      </c>
      <c r="E123" s="126" t="s">
        <v>8260</v>
      </c>
      <c r="F123" s="127" t="s">
        <v>709</v>
      </c>
      <c r="G123" s="235">
        <v>6.2</v>
      </c>
      <c r="H123" s="128"/>
      <c r="I123" s="128"/>
      <c r="J123" s="128"/>
      <c r="K123" s="128"/>
      <c r="L123" s="128"/>
      <c r="M123" s="128"/>
      <c r="N123" s="129"/>
      <c r="O123" s="129"/>
    </row>
    <row r="124" spans="2:15" s="130" customFormat="1" ht="30" customHeight="1">
      <c r="B124" s="239" t="s">
        <v>8188</v>
      </c>
      <c r="C124" s="127"/>
      <c r="D124" s="128" t="s">
        <v>1153</v>
      </c>
      <c r="E124" s="126" t="s">
        <v>8260</v>
      </c>
      <c r="F124" s="127" t="s">
        <v>625</v>
      </c>
      <c r="G124" s="235">
        <v>1.17</v>
      </c>
      <c r="H124" s="128"/>
      <c r="I124" s="128"/>
      <c r="J124" s="128"/>
      <c r="K124" s="128"/>
      <c r="L124" s="128"/>
      <c r="M124" s="128"/>
      <c r="N124" s="129"/>
      <c r="O124" s="129"/>
    </row>
    <row r="125" spans="2:15" s="130" customFormat="1" ht="30" customHeight="1">
      <c r="B125" s="239" t="s">
        <v>4042</v>
      </c>
      <c r="C125" s="127"/>
      <c r="D125" s="128" t="s">
        <v>8182</v>
      </c>
      <c r="E125" s="126" t="s">
        <v>8260</v>
      </c>
      <c r="F125" s="127" t="s">
        <v>366</v>
      </c>
      <c r="G125" s="235">
        <v>4</v>
      </c>
      <c r="H125" s="128"/>
      <c r="I125" s="128"/>
      <c r="J125" s="128"/>
      <c r="K125" s="128"/>
      <c r="L125" s="128"/>
      <c r="M125" s="128"/>
      <c r="N125" s="129"/>
      <c r="O125" s="129"/>
    </row>
    <row r="126" spans="2:15" s="130" customFormat="1" ht="30" customHeight="1">
      <c r="B126" s="126" t="s">
        <v>8261</v>
      </c>
      <c r="C126" s="127"/>
      <c r="D126" s="128" t="s">
        <v>1807</v>
      </c>
      <c r="E126" s="126" t="s">
        <v>8262</v>
      </c>
      <c r="F126" s="127" t="s">
        <v>625</v>
      </c>
      <c r="G126" s="235">
        <v>4.8</v>
      </c>
      <c r="H126" s="128"/>
      <c r="I126" s="128"/>
      <c r="J126" s="128"/>
      <c r="K126" s="128"/>
      <c r="L126" s="128"/>
      <c r="M126" s="128"/>
      <c r="N126" s="129"/>
      <c r="O126" s="129"/>
    </row>
    <row r="127" spans="2:15" s="130" customFormat="1" ht="30" customHeight="1">
      <c r="B127" s="239" t="s">
        <v>8180</v>
      </c>
      <c r="C127" s="127"/>
      <c r="D127" s="128" t="s">
        <v>8082</v>
      </c>
      <c r="E127" s="126" t="s">
        <v>8262</v>
      </c>
      <c r="F127" s="127" t="s">
        <v>625</v>
      </c>
      <c r="G127" s="235">
        <v>4.8</v>
      </c>
      <c r="H127" s="128"/>
      <c r="I127" s="128"/>
      <c r="J127" s="128"/>
      <c r="K127" s="128"/>
      <c r="L127" s="128"/>
      <c r="M127" s="128"/>
      <c r="N127" s="129"/>
      <c r="O127" s="129"/>
    </row>
    <row r="128" spans="2:15" s="130" customFormat="1" ht="30" customHeight="1">
      <c r="B128" s="239" t="s">
        <v>8156</v>
      </c>
      <c r="C128" s="127"/>
      <c r="D128" s="128" t="s">
        <v>8082</v>
      </c>
      <c r="E128" s="126" t="s">
        <v>8262</v>
      </c>
      <c r="F128" s="127" t="s">
        <v>715</v>
      </c>
      <c r="G128" s="235">
        <v>1</v>
      </c>
      <c r="H128" s="128"/>
      <c r="I128" s="128"/>
      <c r="J128" s="128"/>
      <c r="K128" s="128"/>
      <c r="L128" s="128"/>
      <c r="M128" s="128"/>
      <c r="N128" s="129"/>
      <c r="O128" s="129"/>
    </row>
    <row r="129" spans="2:15" s="130" customFormat="1" ht="30" customHeight="1">
      <c r="B129" s="239" t="s">
        <v>8183</v>
      </c>
      <c r="C129" s="127"/>
      <c r="D129" s="128" t="s">
        <v>1043</v>
      </c>
      <c r="E129" s="126" t="s">
        <v>8262</v>
      </c>
      <c r="F129" s="127" t="s">
        <v>709</v>
      </c>
      <c r="G129" s="235">
        <v>8.8000000000000007</v>
      </c>
      <c r="H129" s="128"/>
      <c r="I129" s="128"/>
      <c r="J129" s="128"/>
      <c r="K129" s="128"/>
      <c r="L129" s="128"/>
      <c r="M129" s="128"/>
      <c r="N129" s="129"/>
      <c r="O129" s="129"/>
    </row>
    <row r="130" spans="2:15" s="130" customFormat="1" ht="30" customHeight="1">
      <c r="B130" s="239" t="s">
        <v>8188</v>
      </c>
      <c r="C130" s="127"/>
      <c r="D130" s="128" t="s">
        <v>1153</v>
      </c>
      <c r="E130" s="126" t="s">
        <v>8262</v>
      </c>
      <c r="F130" s="127" t="s">
        <v>625</v>
      </c>
      <c r="G130" s="235">
        <v>2.4</v>
      </c>
      <c r="H130" s="128"/>
      <c r="I130" s="128"/>
      <c r="J130" s="128"/>
      <c r="K130" s="128"/>
      <c r="L130" s="128"/>
      <c r="M130" s="128"/>
      <c r="N130" s="129"/>
      <c r="O130" s="129"/>
    </row>
    <row r="131" spans="2:15" s="130" customFormat="1" ht="30" customHeight="1">
      <c r="B131" s="239" t="s">
        <v>4042</v>
      </c>
      <c r="C131" s="127"/>
      <c r="D131" s="128" t="s">
        <v>8182</v>
      </c>
      <c r="E131" s="126" t="s">
        <v>8262</v>
      </c>
      <c r="F131" s="127" t="s">
        <v>366</v>
      </c>
      <c r="G131" s="235">
        <v>8</v>
      </c>
      <c r="H131" s="128"/>
      <c r="I131" s="128"/>
      <c r="J131" s="128"/>
      <c r="K131" s="128"/>
      <c r="L131" s="128"/>
      <c r="M131" s="128"/>
      <c r="N131" s="129"/>
      <c r="O131" s="129"/>
    </row>
    <row r="132" spans="2:15" s="130" customFormat="1" ht="30" customHeight="1">
      <c r="B132" s="126" t="s">
        <v>8261</v>
      </c>
      <c r="C132" s="127"/>
      <c r="D132" s="128" t="s">
        <v>1807</v>
      </c>
      <c r="E132" s="126" t="s">
        <v>8264</v>
      </c>
      <c r="F132" s="127" t="s">
        <v>625</v>
      </c>
      <c r="G132" s="235">
        <v>1.5</v>
      </c>
      <c r="H132" s="128"/>
      <c r="I132" s="128"/>
      <c r="J132" s="128"/>
      <c r="K132" s="128"/>
      <c r="L132" s="128"/>
      <c r="M132" s="128"/>
      <c r="N132" s="129"/>
      <c r="O132" s="129"/>
    </row>
    <row r="133" spans="2:15" s="130" customFormat="1" ht="30" customHeight="1">
      <c r="B133" s="239" t="s">
        <v>8180</v>
      </c>
      <c r="C133" s="127"/>
      <c r="D133" s="128" t="s">
        <v>8082</v>
      </c>
      <c r="E133" s="126" t="s">
        <v>8264</v>
      </c>
      <c r="F133" s="127" t="s">
        <v>625</v>
      </c>
      <c r="G133" s="235">
        <v>1.5</v>
      </c>
      <c r="H133" s="128"/>
      <c r="I133" s="128"/>
      <c r="J133" s="128"/>
      <c r="K133" s="128"/>
      <c r="L133" s="128"/>
      <c r="M133" s="128"/>
      <c r="N133" s="129"/>
      <c r="O133" s="129"/>
    </row>
    <row r="134" spans="2:15" s="130" customFormat="1" ht="30" customHeight="1">
      <c r="B134" s="239" t="s">
        <v>8155</v>
      </c>
      <c r="C134" s="127"/>
      <c r="D134" s="128" t="s">
        <v>8082</v>
      </c>
      <c r="E134" s="126" t="s">
        <v>8264</v>
      </c>
      <c r="F134" s="127" t="s">
        <v>715</v>
      </c>
      <c r="G134" s="235">
        <v>1</v>
      </c>
      <c r="H134" s="128"/>
      <c r="I134" s="128"/>
      <c r="J134" s="128"/>
      <c r="K134" s="128"/>
      <c r="L134" s="128"/>
      <c r="M134" s="128"/>
      <c r="N134" s="129"/>
      <c r="O134" s="129"/>
    </row>
    <row r="135" spans="2:15" s="130" customFormat="1" ht="30" customHeight="1">
      <c r="B135" s="239" t="s">
        <v>8183</v>
      </c>
      <c r="C135" s="127"/>
      <c r="D135" s="128" t="s">
        <v>1043</v>
      </c>
      <c r="E135" s="126" t="s">
        <v>8264</v>
      </c>
      <c r="F135" s="127" t="s">
        <v>709</v>
      </c>
      <c r="G135" s="235">
        <v>5</v>
      </c>
      <c r="H135" s="128"/>
      <c r="I135" s="128"/>
      <c r="J135" s="128"/>
      <c r="K135" s="128"/>
      <c r="L135" s="128"/>
      <c r="M135" s="128"/>
      <c r="N135" s="129"/>
      <c r="O135" s="129"/>
    </row>
    <row r="136" spans="2:15" s="130" customFormat="1" ht="30" customHeight="1">
      <c r="B136" s="239" t="s">
        <v>8188</v>
      </c>
      <c r="C136" s="127"/>
      <c r="D136" s="128" t="s">
        <v>1153</v>
      </c>
      <c r="E136" s="126" t="s">
        <v>8264</v>
      </c>
      <c r="F136" s="127" t="s">
        <v>625</v>
      </c>
      <c r="G136" s="235">
        <v>0.75</v>
      </c>
      <c r="H136" s="128"/>
      <c r="I136" s="128"/>
      <c r="J136" s="128"/>
      <c r="K136" s="128"/>
      <c r="L136" s="128"/>
      <c r="M136" s="128"/>
      <c r="N136" s="129"/>
      <c r="O136" s="129"/>
    </row>
    <row r="137" spans="2:15" s="130" customFormat="1" ht="30" customHeight="1">
      <c r="B137" s="239" t="s">
        <v>8263</v>
      </c>
      <c r="C137" s="127"/>
      <c r="D137" s="128" t="s">
        <v>1161</v>
      </c>
      <c r="E137" s="126" t="s">
        <v>8264</v>
      </c>
      <c r="F137" s="127" t="s">
        <v>625</v>
      </c>
      <c r="G137" s="235">
        <v>1.5</v>
      </c>
      <c r="H137" s="128"/>
      <c r="I137" s="128"/>
      <c r="J137" s="128"/>
      <c r="K137" s="128"/>
      <c r="L137" s="128"/>
      <c r="M137" s="128"/>
      <c r="N137" s="129"/>
      <c r="O137" s="129"/>
    </row>
    <row r="138" spans="2:15" s="130" customFormat="1" ht="30" customHeight="1">
      <c r="B138" s="239" t="s">
        <v>4042</v>
      </c>
      <c r="C138" s="127"/>
      <c r="D138" s="128" t="s">
        <v>8182</v>
      </c>
      <c r="E138" s="126" t="s">
        <v>8264</v>
      </c>
      <c r="F138" s="127" t="s">
        <v>366</v>
      </c>
      <c r="G138" s="235">
        <v>2</v>
      </c>
      <c r="H138" s="128"/>
      <c r="I138" s="128"/>
      <c r="J138" s="128"/>
      <c r="K138" s="128"/>
      <c r="L138" s="128"/>
      <c r="M138" s="128"/>
      <c r="N138" s="129"/>
      <c r="O138" s="129"/>
    </row>
    <row r="139" spans="2:15" s="130" customFormat="1" ht="30" customHeight="1">
      <c r="B139" s="126" t="s">
        <v>8261</v>
      </c>
      <c r="C139" s="127"/>
      <c r="D139" s="128" t="s">
        <v>1807</v>
      </c>
      <c r="E139" s="126" t="s">
        <v>8265</v>
      </c>
      <c r="F139" s="127" t="s">
        <v>625</v>
      </c>
      <c r="G139" s="235">
        <v>1.5</v>
      </c>
      <c r="H139" s="128"/>
      <c r="I139" s="128"/>
      <c r="J139" s="128"/>
      <c r="K139" s="128"/>
      <c r="L139" s="128"/>
      <c r="M139" s="128"/>
      <c r="N139" s="129"/>
      <c r="O139" s="129"/>
    </row>
    <row r="140" spans="2:15" s="130" customFormat="1" ht="30" customHeight="1">
      <c r="B140" s="239" t="s">
        <v>8180</v>
      </c>
      <c r="C140" s="127"/>
      <c r="D140" s="128" t="s">
        <v>8082</v>
      </c>
      <c r="E140" s="126" t="s">
        <v>8265</v>
      </c>
      <c r="F140" s="127" t="s">
        <v>625</v>
      </c>
      <c r="G140" s="235">
        <v>1.5</v>
      </c>
      <c r="H140" s="128"/>
      <c r="I140" s="128"/>
      <c r="J140" s="128"/>
      <c r="K140" s="128"/>
      <c r="L140" s="128"/>
      <c r="M140" s="128"/>
      <c r="N140" s="129"/>
      <c r="O140" s="129"/>
    </row>
    <row r="141" spans="2:15" s="130" customFormat="1" ht="30" customHeight="1">
      <c r="B141" s="239" t="s">
        <v>8155</v>
      </c>
      <c r="C141" s="127"/>
      <c r="D141" s="128" t="s">
        <v>8082</v>
      </c>
      <c r="E141" s="126" t="s">
        <v>8265</v>
      </c>
      <c r="F141" s="127" t="s">
        <v>715</v>
      </c>
      <c r="G141" s="235">
        <v>1</v>
      </c>
      <c r="H141" s="128"/>
      <c r="I141" s="128"/>
      <c r="J141" s="128"/>
      <c r="K141" s="128"/>
      <c r="L141" s="128"/>
      <c r="M141" s="128"/>
      <c r="N141" s="129"/>
      <c r="O141" s="129"/>
    </row>
    <row r="142" spans="2:15" s="130" customFormat="1" ht="30" customHeight="1">
      <c r="B142" s="239" t="s">
        <v>8183</v>
      </c>
      <c r="C142" s="127"/>
      <c r="D142" s="128" t="s">
        <v>1043</v>
      </c>
      <c r="E142" s="126" t="s">
        <v>8265</v>
      </c>
      <c r="F142" s="127" t="s">
        <v>709</v>
      </c>
      <c r="G142" s="235">
        <v>5</v>
      </c>
      <c r="H142" s="128"/>
      <c r="I142" s="128"/>
      <c r="J142" s="128"/>
      <c r="K142" s="128"/>
      <c r="L142" s="128"/>
      <c r="M142" s="128"/>
      <c r="N142" s="129"/>
      <c r="O142" s="129"/>
    </row>
    <row r="143" spans="2:15" s="130" customFormat="1" ht="30" customHeight="1">
      <c r="B143" s="239" t="s">
        <v>8188</v>
      </c>
      <c r="C143" s="127"/>
      <c r="D143" s="128" t="s">
        <v>1153</v>
      </c>
      <c r="E143" s="126" t="s">
        <v>8265</v>
      </c>
      <c r="F143" s="127" t="s">
        <v>625</v>
      </c>
      <c r="G143" s="235">
        <v>0.75</v>
      </c>
      <c r="H143" s="128"/>
      <c r="I143" s="128"/>
      <c r="J143" s="128"/>
      <c r="K143" s="128"/>
      <c r="L143" s="128"/>
      <c r="M143" s="128"/>
      <c r="N143" s="129"/>
      <c r="O143" s="129"/>
    </row>
    <row r="144" spans="2:15" s="130" customFormat="1" ht="30" customHeight="1">
      <c r="B144" s="239" t="s">
        <v>4042</v>
      </c>
      <c r="C144" s="127"/>
      <c r="D144" s="128" t="s">
        <v>8182</v>
      </c>
      <c r="E144" s="126" t="s">
        <v>8265</v>
      </c>
      <c r="F144" s="127" t="s">
        <v>366</v>
      </c>
      <c r="G144" s="235">
        <v>2</v>
      </c>
      <c r="H144" s="128"/>
      <c r="I144" s="128"/>
      <c r="J144" s="128"/>
      <c r="K144" s="128"/>
      <c r="L144" s="128"/>
      <c r="M144" s="128"/>
      <c r="N144" s="129"/>
      <c r="O144" s="129"/>
    </row>
    <row r="145" spans="1:15" s="130" customFormat="1" ht="30" customHeight="1">
      <c r="B145" s="239" t="s">
        <v>8199</v>
      </c>
      <c r="C145" s="127"/>
      <c r="D145" s="128" t="s">
        <v>1823</v>
      </c>
      <c r="E145" s="126" t="s">
        <v>8266</v>
      </c>
      <c r="F145" s="127" t="s">
        <v>715</v>
      </c>
      <c r="G145" s="235">
        <v>4</v>
      </c>
      <c r="H145" s="128"/>
      <c r="I145" s="128"/>
      <c r="J145" s="128"/>
      <c r="K145" s="128"/>
      <c r="L145" s="128"/>
      <c r="M145" s="128"/>
      <c r="N145" s="129"/>
      <c r="O145" s="129"/>
    </row>
    <row r="146" spans="1:15" s="130" customFormat="1" ht="30" customHeight="1">
      <c r="B146" s="239" t="s">
        <v>8184</v>
      </c>
      <c r="C146" s="127"/>
      <c r="D146" s="128" t="s">
        <v>7983</v>
      </c>
      <c r="E146" s="126" t="s">
        <v>8266</v>
      </c>
      <c r="F146" s="127" t="s">
        <v>715</v>
      </c>
      <c r="G146" s="235">
        <v>4</v>
      </c>
      <c r="H146" s="128"/>
      <c r="I146" s="128"/>
      <c r="J146" s="128"/>
      <c r="K146" s="128"/>
      <c r="L146" s="128"/>
      <c r="M146" s="128"/>
      <c r="N146" s="129"/>
      <c r="O146" s="129"/>
    </row>
    <row r="147" spans="1:15" s="130" customFormat="1" ht="30" customHeight="1">
      <c r="B147" s="239" t="s">
        <v>8202</v>
      </c>
      <c r="C147" s="127"/>
      <c r="D147" s="128" t="s">
        <v>2358</v>
      </c>
      <c r="E147" s="126" t="s">
        <v>8267</v>
      </c>
      <c r="F147" s="127" t="s">
        <v>715</v>
      </c>
      <c r="G147" s="235">
        <v>1</v>
      </c>
      <c r="H147" s="128"/>
      <c r="I147" s="128"/>
      <c r="J147" s="128"/>
      <c r="K147" s="128"/>
      <c r="L147" s="128"/>
      <c r="M147" s="128"/>
      <c r="N147" s="129"/>
      <c r="O147" s="129"/>
    </row>
    <row r="148" spans="1:15" s="130" customFormat="1" ht="30" customHeight="1">
      <c r="B148" s="239" t="s">
        <v>8179</v>
      </c>
      <c r="C148" s="127"/>
      <c r="D148" s="128" t="s">
        <v>925</v>
      </c>
      <c r="E148" s="126" t="s">
        <v>8268</v>
      </c>
      <c r="F148" s="127" t="s">
        <v>625</v>
      </c>
      <c r="G148" s="235">
        <v>10</v>
      </c>
      <c r="H148" s="128"/>
      <c r="I148" s="128"/>
      <c r="J148" s="128"/>
      <c r="K148" s="128"/>
      <c r="L148" s="128"/>
      <c r="M148" s="128"/>
      <c r="N148" s="129"/>
      <c r="O148" s="129"/>
    </row>
    <row r="149" spans="1:15" s="130" customFormat="1" ht="30" customHeight="1">
      <c r="B149" s="239" t="s">
        <v>8177</v>
      </c>
      <c r="C149" s="127"/>
      <c r="D149" s="128" t="s">
        <v>667</v>
      </c>
      <c r="E149" s="126" t="s">
        <v>8268</v>
      </c>
      <c r="F149" s="127" t="s">
        <v>625</v>
      </c>
      <c r="G149" s="235">
        <v>42.32</v>
      </c>
      <c r="H149" s="128"/>
      <c r="I149" s="128"/>
      <c r="J149" s="128"/>
      <c r="K149" s="128"/>
      <c r="L149" s="128"/>
      <c r="M149" s="128"/>
      <c r="N149" s="129"/>
      <c r="O149" s="129"/>
    </row>
    <row r="150" spans="1:15" s="130" customFormat="1" ht="30" customHeight="1">
      <c r="B150" s="239" t="s">
        <v>5153</v>
      </c>
      <c r="C150" s="127"/>
      <c r="D150" s="128" t="s">
        <v>52</v>
      </c>
      <c r="E150" s="126" t="s">
        <v>8270</v>
      </c>
      <c r="F150" s="127" t="s">
        <v>517</v>
      </c>
      <c r="G150" s="235">
        <v>4</v>
      </c>
      <c r="H150" s="128"/>
      <c r="I150" s="128"/>
      <c r="J150" s="128"/>
      <c r="K150" s="128"/>
      <c r="L150" s="128"/>
      <c r="M150" s="128"/>
      <c r="N150" s="129"/>
      <c r="O150" s="129"/>
    </row>
    <row r="151" spans="1:15" s="130" customFormat="1" ht="30" customHeight="1">
      <c r="B151" s="239" t="s">
        <v>7986</v>
      </c>
      <c r="C151" s="127"/>
      <c r="D151" s="128" t="s">
        <v>542</v>
      </c>
      <c r="E151" s="126" t="s">
        <v>8271</v>
      </c>
      <c r="F151" s="127" t="s">
        <v>709</v>
      </c>
      <c r="G151" s="235">
        <v>3</v>
      </c>
      <c r="H151" s="128"/>
      <c r="I151" s="128"/>
      <c r="J151" s="128"/>
      <c r="K151" s="128"/>
      <c r="L151" s="128"/>
      <c r="M151" s="128"/>
      <c r="N151" s="129"/>
      <c r="O151" s="129"/>
    </row>
    <row r="152" spans="1:15" s="130" customFormat="1" ht="30" customHeight="1">
      <c r="B152" s="238" t="s">
        <v>8203</v>
      </c>
      <c r="C152" s="127"/>
      <c r="D152" s="128" t="s">
        <v>8204</v>
      </c>
      <c r="E152" s="126"/>
      <c r="F152" s="127" t="s">
        <v>449</v>
      </c>
      <c r="G152" s="235">
        <v>3.5</v>
      </c>
      <c r="H152" s="128"/>
      <c r="I152" s="128"/>
      <c r="J152" s="128"/>
      <c r="K152" s="128"/>
      <c r="L152" s="128"/>
      <c r="M152" s="128"/>
      <c r="N152" s="129"/>
      <c r="O152" s="129"/>
    </row>
    <row r="153" spans="1:15" s="130" customFormat="1" ht="30" customHeight="1">
      <c r="B153" s="239" t="s">
        <v>8201</v>
      </c>
      <c r="C153" s="127"/>
      <c r="D153" s="128" t="s">
        <v>1886</v>
      </c>
      <c r="E153" s="126"/>
      <c r="F153" s="127" t="s">
        <v>449</v>
      </c>
      <c r="G153" s="235">
        <v>8</v>
      </c>
      <c r="H153" s="128"/>
      <c r="I153" s="128"/>
      <c r="J153" s="128"/>
      <c r="K153" s="128"/>
      <c r="L153" s="128"/>
      <c r="M153" s="128"/>
      <c r="N153" s="129"/>
      <c r="O153" s="129"/>
    </row>
    <row r="154" spans="1:15" s="130" customFormat="1" ht="30" customHeight="1">
      <c r="A154" s="130" t="s">
        <v>8160</v>
      </c>
      <c r="B154" s="232" t="s">
        <v>7996</v>
      </c>
      <c r="C154" s="232"/>
      <c r="D154" s="233"/>
      <c r="E154" s="232"/>
      <c r="F154" s="232"/>
      <c r="G154" s="236"/>
      <c r="H154" s="233"/>
      <c r="I154" s="233"/>
      <c r="J154" s="233"/>
      <c r="K154" s="233"/>
      <c r="L154" s="233"/>
      <c r="M154" s="233"/>
      <c r="N154" s="233"/>
      <c r="O154" s="233"/>
    </row>
    <row r="155" spans="1:15" ht="30" customHeight="1">
      <c r="B155" s="126">
        <v>77</v>
      </c>
      <c r="C155" s="121"/>
      <c r="D155" s="128"/>
      <c r="E155" s="122"/>
      <c r="F155" s="123"/>
      <c r="G155" s="235"/>
      <c r="H155" s="128"/>
      <c r="I155" s="124"/>
      <c r="J155" s="128"/>
      <c r="K155" s="124"/>
      <c r="L155" s="128"/>
      <c r="M155" s="124"/>
      <c r="N155" s="124"/>
      <c r="O155" s="124"/>
    </row>
    <row r="156" spans="1:15" ht="30" customHeight="1">
      <c r="B156" s="126" t="s">
        <v>8233</v>
      </c>
      <c r="C156" s="127"/>
      <c r="D156" s="128" t="s">
        <v>1753</v>
      </c>
      <c r="E156" s="126" t="s">
        <v>8235</v>
      </c>
      <c r="F156" s="127" t="s">
        <v>625</v>
      </c>
      <c r="G156" s="235">
        <v>14.8</v>
      </c>
      <c r="H156" s="128"/>
      <c r="I156" s="128"/>
      <c r="J156" s="128"/>
      <c r="K156" s="128"/>
      <c r="L156" s="128"/>
      <c r="M156" s="128"/>
      <c r="N156" s="129"/>
      <c r="O156" s="129"/>
    </row>
    <row r="157" spans="1:15" ht="30" customHeight="1">
      <c r="B157" s="239" t="s">
        <v>8164</v>
      </c>
      <c r="C157" s="127"/>
      <c r="D157" s="128" t="s">
        <v>8026</v>
      </c>
      <c r="E157" s="126" t="s">
        <v>8235</v>
      </c>
      <c r="F157" s="127" t="s">
        <v>625</v>
      </c>
      <c r="G157" s="235">
        <v>14.8</v>
      </c>
      <c r="H157" s="128"/>
      <c r="I157" s="128"/>
      <c r="J157" s="128"/>
      <c r="K157" s="128"/>
      <c r="L157" s="128"/>
      <c r="M157" s="128"/>
      <c r="N157" s="129"/>
      <c r="O157" s="129"/>
    </row>
    <row r="158" spans="1:15" ht="30" customHeight="1">
      <c r="B158" s="126" t="s">
        <v>8234</v>
      </c>
      <c r="C158" s="127"/>
      <c r="D158" s="128" t="s">
        <v>1748</v>
      </c>
      <c r="E158" s="126" t="s">
        <v>8235</v>
      </c>
      <c r="F158" s="127" t="s">
        <v>625</v>
      </c>
      <c r="G158" s="235">
        <v>26.324999999999999</v>
      </c>
      <c r="H158" s="128"/>
      <c r="I158" s="128"/>
      <c r="J158" s="128"/>
      <c r="K158" s="128"/>
      <c r="L158" s="128"/>
      <c r="M158" s="128"/>
      <c r="N158" s="129"/>
      <c r="O158" s="129"/>
    </row>
    <row r="159" spans="1:15" ht="30" customHeight="1">
      <c r="B159" s="239" t="s">
        <v>8163</v>
      </c>
      <c r="C159" s="127"/>
      <c r="D159" s="128" t="s">
        <v>8026</v>
      </c>
      <c r="E159" s="126" t="s">
        <v>8235</v>
      </c>
      <c r="F159" s="127" t="s">
        <v>625</v>
      </c>
      <c r="G159" s="235">
        <v>26.324999999999999</v>
      </c>
      <c r="H159" s="128"/>
      <c r="I159" s="128"/>
      <c r="J159" s="128"/>
      <c r="K159" s="128"/>
      <c r="L159" s="128"/>
      <c r="M159" s="128"/>
      <c r="N159" s="129"/>
      <c r="O159" s="129"/>
    </row>
    <row r="160" spans="1:15" ht="30" customHeight="1">
      <c r="B160" s="126" t="s">
        <v>8233</v>
      </c>
      <c r="C160" s="127"/>
      <c r="D160" s="128" t="s">
        <v>1753</v>
      </c>
      <c r="E160" s="126" t="s">
        <v>8238</v>
      </c>
      <c r="F160" s="127" t="s">
        <v>625</v>
      </c>
      <c r="G160" s="235">
        <v>5.67</v>
      </c>
      <c r="H160" s="128"/>
      <c r="I160" s="128"/>
      <c r="J160" s="128"/>
      <c r="K160" s="128"/>
      <c r="L160" s="128"/>
      <c r="M160" s="128"/>
      <c r="N160" s="129"/>
      <c r="O160" s="129"/>
    </row>
    <row r="161" spans="2:15" ht="30" customHeight="1">
      <c r="B161" s="239" t="s">
        <v>8164</v>
      </c>
      <c r="C161" s="127"/>
      <c r="D161" s="128" t="s">
        <v>8026</v>
      </c>
      <c r="E161" s="126" t="s">
        <v>8238</v>
      </c>
      <c r="F161" s="127" t="s">
        <v>625</v>
      </c>
      <c r="G161" s="235">
        <v>5.67</v>
      </c>
      <c r="H161" s="128"/>
      <c r="I161" s="128"/>
      <c r="J161" s="128"/>
      <c r="K161" s="128"/>
      <c r="L161" s="128"/>
      <c r="M161" s="128"/>
      <c r="N161" s="129"/>
      <c r="O161" s="129"/>
    </row>
    <row r="162" spans="2:15" ht="30" customHeight="1">
      <c r="B162" s="126" t="s">
        <v>8234</v>
      </c>
      <c r="C162" s="127"/>
      <c r="D162" s="128" t="s">
        <v>1748</v>
      </c>
      <c r="E162" s="126" t="s">
        <v>8238</v>
      </c>
      <c r="F162" s="127" t="s">
        <v>625</v>
      </c>
      <c r="G162" s="235">
        <v>21.6</v>
      </c>
      <c r="H162" s="128"/>
      <c r="I162" s="128"/>
      <c r="J162" s="128"/>
      <c r="K162" s="128"/>
      <c r="L162" s="128"/>
      <c r="M162" s="128"/>
      <c r="N162" s="129"/>
      <c r="O162" s="129"/>
    </row>
    <row r="163" spans="2:15" ht="30" customHeight="1">
      <c r="B163" s="239" t="s">
        <v>8163</v>
      </c>
      <c r="C163" s="127"/>
      <c r="D163" s="128" t="s">
        <v>8026</v>
      </c>
      <c r="E163" s="126" t="s">
        <v>8238</v>
      </c>
      <c r="F163" s="127" t="s">
        <v>625</v>
      </c>
      <c r="G163" s="235">
        <v>21.6</v>
      </c>
      <c r="H163" s="128"/>
      <c r="I163" s="128"/>
      <c r="J163" s="128"/>
      <c r="K163" s="128"/>
      <c r="L163" s="128"/>
      <c r="M163" s="128"/>
      <c r="N163" s="129"/>
      <c r="O163" s="129"/>
    </row>
    <row r="164" spans="2:15" ht="30" customHeight="1">
      <c r="B164" s="126" t="s">
        <v>8233</v>
      </c>
      <c r="C164" s="127"/>
      <c r="D164" s="128" t="s">
        <v>1753</v>
      </c>
      <c r="E164" s="126" t="s">
        <v>8239</v>
      </c>
      <c r="F164" s="127" t="s">
        <v>625</v>
      </c>
      <c r="G164" s="235">
        <v>5.2</v>
      </c>
      <c r="H164" s="128"/>
      <c r="I164" s="128"/>
      <c r="J164" s="128"/>
      <c r="K164" s="128"/>
      <c r="L164" s="128"/>
      <c r="M164" s="128"/>
      <c r="N164" s="129"/>
      <c r="O164" s="129"/>
    </row>
    <row r="165" spans="2:15" ht="30" customHeight="1">
      <c r="B165" s="239" t="s">
        <v>8164</v>
      </c>
      <c r="C165" s="127"/>
      <c r="D165" s="128" t="s">
        <v>8026</v>
      </c>
      <c r="E165" s="126" t="s">
        <v>8239</v>
      </c>
      <c r="F165" s="127" t="s">
        <v>625</v>
      </c>
      <c r="G165" s="235">
        <v>5.2</v>
      </c>
      <c r="H165" s="128"/>
      <c r="I165" s="128"/>
      <c r="J165" s="128"/>
      <c r="K165" s="128"/>
      <c r="L165" s="128"/>
      <c r="M165" s="128"/>
      <c r="N165" s="129"/>
      <c r="O165" s="129"/>
    </row>
    <row r="166" spans="2:15" ht="30" customHeight="1">
      <c r="B166" s="126" t="s">
        <v>8234</v>
      </c>
      <c r="C166" s="127"/>
      <c r="D166" s="128" t="s">
        <v>1748</v>
      </c>
      <c r="E166" s="126" t="s">
        <v>8239</v>
      </c>
      <c r="F166" s="127" t="s">
        <v>625</v>
      </c>
      <c r="G166" s="235">
        <v>20.7</v>
      </c>
      <c r="H166" s="128"/>
      <c r="I166" s="128"/>
      <c r="J166" s="128"/>
      <c r="K166" s="128"/>
      <c r="L166" s="128"/>
      <c r="M166" s="128"/>
      <c r="N166" s="129"/>
      <c r="O166" s="129"/>
    </row>
    <row r="167" spans="2:15" ht="30" customHeight="1">
      <c r="B167" s="239" t="s">
        <v>8163</v>
      </c>
      <c r="C167" s="127"/>
      <c r="D167" s="128" t="s">
        <v>8026</v>
      </c>
      <c r="E167" s="126" t="s">
        <v>8239</v>
      </c>
      <c r="F167" s="127" t="s">
        <v>625</v>
      </c>
      <c r="G167" s="235">
        <v>20.7</v>
      </c>
      <c r="H167" s="128"/>
      <c r="I167" s="128"/>
      <c r="J167" s="128"/>
      <c r="K167" s="128"/>
      <c r="L167" s="128"/>
      <c r="M167" s="128"/>
      <c r="N167" s="129"/>
      <c r="O167" s="129"/>
    </row>
    <row r="168" spans="2:15" ht="30" customHeight="1">
      <c r="B168" s="126" t="s">
        <v>8233</v>
      </c>
      <c r="C168" s="127"/>
      <c r="D168" s="128" t="s">
        <v>1753</v>
      </c>
      <c r="E168" s="126" t="s">
        <v>8240</v>
      </c>
      <c r="F168" s="127" t="s">
        <v>625</v>
      </c>
      <c r="G168" s="235">
        <v>31.250000000000004</v>
      </c>
      <c r="H168" s="128"/>
      <c r="I168" s="128"/>
      <c r="J168" s="128"/>
      <c r="K168" s="128"/>
      <c r="L168" s="128"/>
      <c r="M168" s="128"/>
      <c r="N168" s="129"/>
      <c r="O168" s="129"/>
    </row>
    <row r="169" spans="2:15" ht="30" customHeight="1">
      <c r="B169" s="239" t="s">
        <v>8164</v>
      </c>
      <c r="C169" s="127"/>
      <c r="D169" s="128" t="s">
        <v>8026</v>
      </c>
      <c r="E169" s="126" t="s">
        <v>8240</v>
      </c>
      <c r="F169" s="127" t="s">
        <v>625</v>
      </c>
      <c r="G169" s="235">
        <v>31.250000000000004</v>
      </c>
      <c r="H169" s="128"/>
      <c r="I169" s="128"/>
      <c r="J169" s="128"/>
      <c r="K169" s="128"/>
      <c r="L169" s="128"/>
      <c r="M169" s="128"/>
      <c r="N169" s="129"/>
      <c r="O169" s="129"/>
    </row>
    <row r="170" spans="2:15" ht="30" customHeight="1">
      <c r="B170" s="126" t="s">
        <v>8234</v>
      </c>
      <c r="C170" s="127"/>
      <c r="D170" s="128" t="s">
        <v>1748</v>
      </c>
      <c r="E170" s="126" t="s">
        <v>8240</v>
      </c>
      <c r="F170" s="127" t="s">
        <v>625</v>
      </c>
      <c r="G170" s="235">
        <v>53.55</v>
      </c>
      <c r="H170" s="128"/>
      <c r="I170" s="128"/>
      <c r="J170" s="128"/>
      <c r="K170" s="128"/>
      <c r="L170" s="128"/>
      <c r="M170" s="128"/>
      <c r="N170" s="129"/>
      <c r="O170" s="129"/>
    </row>
    <row r="171" spans="2:15" ht="30" customHeight="1">
      <c r="B171" s="239" t="s">
        <v>8163</v>
      </c>
      <c r="C171" s="127"/>
      <c r="D171" s="128" t="s">
        <v>8026</v>
      </c>
      <c r="E171" s="126" t="s">
        <v>8240</v>
      </c>
      <c r="F171" s="127" t="s">
        <v>625</v>
      </c>
      <c r="G171" s="235">
        <v>53.55</v>
      </c>
      <c r="H171" s="128"/>
      <c r="I171" s="128"/>
      <c r="J171" s="128"/>
      <c r="K171" s="128"/>
      <c r="L171" s="128"/>
      <c r="M171" s="128"/>
      <c r="N171" s="129"/>
      <c r="O171" s="129"/>
    </row>
    <row r="172" spans="2:15" ht="30" customHeight="1">
      <c r="B172" s="126" t="s">
        <v>8227</v>
      </c>
      <c r="C172" s="127"/>
      <c r="D172" s="128" t="s">
        <v>1814</v>
      </c>
      <c r="E172" s="126" t="s">
        <v>8226</v>
      </c>
      <c r="F172" s="127" t="s">
        <v>625</v>
      </c>
      <c r="G172" s="235">
        <v>1.08</v>
      </c>
      <c r="H172" s="128"/>
      <c r="I172" s="128"/>
      <c r="J172" s="128"/>
      <c r="K172" s="128"/>
      <c r="L172" s="128"/>
      <c r="M172" s="128"/>
      <c r="N172" s="129"/>
      <c r="O172" s="129"/>
    </row>
    <row r="173" spans="2:15" ht="30" customHeight="1">
      <c r="B173" s="239" t="s">
        <v>8181</v>
      </c>
      <c r="C173" s="127"/>
      <c r="D173" s="128" t="s">
        <v>8082</v>
      </c>
      <c r="E173" s="126" t="s">
        <v>8226</v>
      </c>
      <c r="F173" s="127" t="s">
        <v>625</v>
      </c>
      <c r="G173" s="235">
        <v>1.08</v>
      </c>
      <c r="H173" s="128"/>
      <c r="I173" s="128"/>
      <c r="J173" s="128"/>
      <c r="K173" s="128"/>
      <c r="L173" s="128"/>
      <c r="M173" s="128"/>
      <c r="N173" s="129"/>
      <c r="O173" s="129"/>
    </row>
    <row r="174" spans="2:15" ht="30" customHeight="1">
      <c r="B174" s="239" t="s">
        <v>8157</v>
      </c>
      <c r="C174" s="127"/>
      <c r="D174" s="128" t="s">
        <v>8082</v>
      </c>
      <c r="E174" s="126" t="s">
        <v>8226</v>
      </c>
      <c r="F174" s="127" t="s">
        <v>715</v>
      </c>
      <c r="G174" s="235">
        <v>1</v>
      </c>
      <c r="H174" s="128"/>
      <c r="I174" s="128"/>
      <c r="J174" s="128"/>
      <c r="K174" s="128"/>
      <c r="L174" s="128"/>
      <c r="M174" s="128"/>
      <c r="N174" s="129"/>
      <c r="O174" s="129"/>
    </row>
    <row r="175" spans="2:15" ht="30" customHeight="1">
      <c r="B175" s="239" t="s">
        <v>8183</v>
      </c>
      <c r="C175" s="127"/>
      <c r="D175" s="128" t="s">
        <v>1043</v>
      </c>
      <c r="E175" s="126" t="s">
        <v>8226</v>
      </c>
      <c r="F175" s="127" t="s">
        <v>709</v>
      </c>
      <c r="G175" s="235">
        <v>4.2</v>
      </c>
      <c r="H175" s="128"/>
      <c r="I175" s="128"/>
      <c r="J175" s="128"/>
      <c r="K175" s="128"/>
      <c r="L175" s="128"/>
      <c r="M175" s="128"/>
      <c r="N175" s="129"/>
      <c r="O175" s="129"/>
    </row>
    <row r="176" spans="2:15" ht="30" customHeight="1">
      <c r="B176" s="239" t="s">
        <v>8188</v>
      </c>
      <c r="C176" s="127"/>
      <c r="D176" s="128" t="s">
        <v>1153</v>
      </c>
      <c r="E176" s="126" t="s">
        <v>8226</v>
      </c>
      <c r="F176" s="127" t="s">
        <v>625</v>
      </c>
      <c r="G176" s="235">
        <v>0.54</v>
      </c>
      <c r="H176" s="128"/>
      <c r="I176" s="128"/>
      <c r="J176" s="128"/>
      <c r="K176" s="128"/>
      <c r="L176" s="128"/>
      <c r="M176" s="128"/>
      <c r="N176" s="129"/>
      <c r="O176" s="129"/>
    </row>
    <row r="177" spans="2:15" ht="30" customHeight="1">
      <c r="B177" s="239" t="s">
        <v>8190</v>
      </c>
      <c r="C177" s="127"/>
      <c r="D177" s="128" t="s">
        <v>1161</v>
      </c>
      <c r="E177" s="126" t="s">
        <v>8226</v>
      </c>
      <c r="F177" s="127" t="s">
        <v>625</v>
      </c>
      <c r="G177" s="235">
        <v>1.08</v>
      </c>
      <c r="H177" s="128"/>
      <c r="I177" s="128"/>
      <c r="J177" s="128"/>
      <c r="K177" s="128"/>
      <c r="L177" s="128"/>
      <c r="M177" s="128"/>
      <c r="N177" s="129"/>
      <c r="O177" s="129"/>
    </row>
    <row r="178" spans="2:15" ht="30" customHeight="1">
      <c r="B178" s="239" t="s">
        <v>4042</v>
      </c>
      <c r="C178" s="127"/>
      <c r="D178" s="128" t="s">
        <v>8182</v>
      </c>
      <c r="E178" s="126" t="s">
        <v>8226</v>
      </c>
      <c r="F178" s="127" t="s">
        <v>366</v>
      </c>
      <c r="G178" s="235">
        <v>4</v>
      </c>
      <c r="H178" s="128"/>
      <c r="I178" s="128"/>
      <c r="J178" s="128"/>
      <c r="K178" s="128"/>
      <c r="L178" s="128"/>
      <c r="M178" s="128"/>
      <c r="N178" s="129"/>
      <c r="O178" s="129"/>
    </row>
    <row r="179" spans="2:15" ht="30" customHeight="1">
      <c r="B179" s="126" t="s">
        <v>8227</v>
      </c>
      <c r="C179" s="127"/>
      <c r="D179" s="128" t="s">
        <v>1814</v>
      </c>
      <c r="E179" s="126" t="s">
        <v>8229</v>
      </c>
      <c r="F179" s="127" t="s">
        <v>625</v>
      </c>
      <c r="G179" s="235">
        <v>1.08</v>
      </c>
      <c r="H179" s="128"/>
      <c r="I179" s="128"/>
      <c r="J179" s="128"/>
      <c r="K179" s="128"/>
      <c r="L179" s="128"/>
      <c r="M179" s="128"/>
      <c r="N179" s="129"/>
      <c r="O179" s="129"/>
    </row>
    <row r="180" spans="2:15" ht="30" customHeight="1">
      <c r="B180" s="239" t="s">
        <v>8181</v>
      </c>
      <c r="C180" s="127"/>
      <c r="D180" s="128" t="s">
        <v>8082</v>
      </c>
      <c r="E180" s="126" t="s">
        <v>8229</v>
      </c>
      <c r="F180" s="127" t="s">
        <v>625</v>
      </c>
      <c r="G180" s="235">
        <v>1.08</v>
      </c>
      <c r="H180" s="128"/>
      <c r="I180" s="128"/>
      <c r="J180" s="128"/>
      <c r="K180" s="128"/>
      <c r="L180" s="128"/>
      <c r="M180" s="128"/>
      <c r="N180" s="129"/>
      <c r="O180" s="129"/>
    </row>
    <row r="181" spans="2:15" ht="30" customHeight="1">
      <c r="B181" s="239" t="s">
        <v>8157</v>
      </c>
      <c r="C181" s="127"/>
      <c r="D181" s="128" t="s">
        <v>8082</v>
      </c>
      <c r="E181" s="126" t="s">
        <v>8229</v>
      </c>
      <c r="F181" s="127" t="s">
        <v>715</v>
      </c>
      <c r="G181" s="235">
        <v>1</v>
      </c>
      <c r="H181" s="128"/>
      <c r="I181" s="128"/>
      <c r="J181" s="128"/>
      <c r="K181" s="128"/>
      <c r="L181" s="128"/>
      <c r="M181" s="128"/>
      <c r="N181" s="129"/>
      <c r="O181" s="129"/>
    </row>
    <row r="182" spans="2:15" ht="30" customHeight="1">
      <c r="B182" s="239" t="s">
        <v>8183</v>
      </c>
      <c r="C182" s="127"/>
      <c r="D182" s="128" t="s">
        <v>1043</v>
      </c>
      <c r="E182" s="126" t="s">
        <v>8229</v>
      </c>
      <c r="F182" s="127" t="s">
        <v>709</v>
      </c>
      <c r="G182" s="235">
        <v>4.2</v>
      </c>
      <c r="H182" s="128"/>
      <c r="I182" s="128"/>
      <c r="J182" s="128"/>
      <c r="K182" s="128"/>
      <c r="L182" s="128"/>
      <c r="M182" s="128"/>
      <c r="N182" s="129"/>
      <c r="O182" s="129"/>
    </row>
    <row r="183" spans="2:15" ht="30" customHeight="1">
      <c r="B183" s="239" t="s">
        <v>8188</v>
      </c>
      <c r="C183" s="127"/>
      <c r="D183" s="128" t="s">
        <v>1153</v>
      </c>
      <c r="E183" s="126" t="s">
        <v>8229</v>
      </c>
      <c r="F183" s="127" t="s">
        <v>625</v>
      </c>
      <c r="G183" s="235">
        <v>0.54</v>
      </c>
      <c r="H183" s="128"/>
      <c r="I183" s="128"/>
      <c r="J183" s="128"/>
      <c r="K183" s="128"/>
      <c r="L183" s="128"/>
      <c r="M183" s="128"/>
      <c r="N183" s="129"/>
      <c r="O183" s="129"/>
    </row>
    <row r="184" spans="2:15" ht="30" customHeight="1">
      <c r="B184" s="239" t="s">
        <v>8190</v>
      </c>
      <c r="C184" s="127"/>
      <c r="D184" s="128" t="s">
        <v>1161</v>
      </c>
      <c r="E184" s="126" t="s">
        <v>8229</v>
      </c>
      <c r="F184" s="127" t="s">
        <v>625</v>
      </c>
      <c r="G184" s="235">
        <v>1.08</v>
      </c>
      <c r="H184" s="128"/>
      <c r="I184" s="128"/>
      <c r="J184" s="128"/>
      <c r="K184" s="128"/>
      <c r="L184" s="128"/>
      <c r="M184" s="128"/>
      <c r="N184" s="129"/>
      <c r="O184" s="129"/>
    </row>
    <row r="185" spans="2:15" ht="30" customHeight="1">
      <c r="B185" s="239" t="s">
        <v>4042</v>
      </c>
      <c r="C185" s="127"/>
      <c r="D185" s="128" t="s">
        <v>8182</v>
      </c>
      <c r="E185" s="126" t="s">
        <v>8229</v>
      </c>
      <c r="F185" s="127" t="s">
        <v>366</v>
      </c>
      <c r="G185" s="235">
        <v>4</v>
      </c>
      <c r="H185" s="128"/>
      <c r="I185" s="128"/>
      <c r="J185" s="128"/>
      <c r="K185" s="128"/>
      <c r="L185" s="128"/>
      <c r="M185" s="128"/>
      <c r="N185" s="129"/>
      <c r="O185" s="129"/>
    </row>
    <row r="186" spans="2:15" ht="30" customHeight="1">
      <c r="B186" s="239" t="s">
        <v>8200</v>
      </c>
      <c r="C186" s="127"/>
      <c r="D186" s="128" t="s">
        <v>1823</v>
      </c>
      <c r="E186" s="126" t="s">
        <v>8241</v>
      </c>
      <c r="F186" s="127" t="s">
        <v>715</v>
      </c>
      <c r="G186" s="235">
        <v>1</v>
      </c>
      <c r="H186" s="128"/>
      <c r="I186" s="128"/>
      <c r="J186" s="128"/>
      <c r="K186" s="128"/>
      <c r="L186" s="128"/>
      <c r="M186" s="128"/>
      <c r="N186" s="129"/>
      <c r="O186" s="129"/>
    </row>
    <row r="187" spans="2:15" ht="30" customHeight="1">
      <c r="B187" s="239" t="s">
        <v>8185</v>
      </c>
      <c r="C187" s="127"/>
      <c r="D187" s="128" t="s">
        <v>1105</v>
      </c>
      <c r="E187" s="126" t="s">
        <v>8241</v>
      </c>
      <c r="F187" s="127" t="s">
        <v>366</v>
      </c>
      <c r="G187" s="235">
        <v>1</v>
      </c>
      <c r="H187" s="128"/>
      <c r="I187" s="128"/>
      <c r="J187" s="128"/>
      <c r="K187" s="128"/>
      <c r="L187" s="128"/>
      <c r="M187" s="128"/>
      <c r="N187" s="129"/>
      <c r="O187" s="129"/>
    </row>
    <row r="188" spans="2:15" ht="30" customHeight="1">
      <c r="B188" s="239" t="s">
        <v>8247</v>
      </c>
      <c r="C188" s="127"/>
      <c r="D188" s="128" t="s">
        <v>1157</v>
      </c>
      <c r="E188" s="126" t="s">
        <v>8246</v>
      </c>
      <c r="F188" s="127" t="s">
        <v>625</v>
      </c>
      <c r="G188" s="235">
        <v>2.1</v>
      </c>
      <c r="H188" s="128"/>
      <c r="I188" s="128"/>
      <c r="J188" s="128"/>
      <c r="K188" s="128"/>
      <c r="L188" s="128"/>
      <c r="M188" s="128"/>
      <c r="N188" s="129"/>
      <c r="O188" s="129"/>
    </row>
    <row r="189" spans="2:15" ht="30" customHeight="1">
      <c r="B189" s="126" t="s">
        <v>8245</v>
      </c>
      <c r="C189" s="127"/>
      <c r="D189" s="128" t="s">
        <v>7984</v>
      </c>
      <c r="E189" s="126" t="s">
        <v>8246</v>
      </c>
      <c r="F189" s="127" t="s">
        <v>366</v>
      </c>
      <c r="G189" s="235">
        <v>1</v>
      </c>
      <c r="H189" s="128"/>
      <c r="I189" s="128"/>
      <c r="J189" s="128"/>
      <c r="K189" s="128"/>
      <c r="L189" s="128"/>
      <c r="M189" s="128"/>
      <c r="N189" s="129"/>
      <c r="O189" s="129"/>
    </row>
    <row r="190" spans="2:15" ht="30" customHeight="1">
      <c r="B190" s="239" t="s">
        <v>8186</v>
      </c>
      <c r="C190" s="127"/>
      <c r="D190" s="128" t="s">
        <v>8187</v>
      </c>
      <c r="E190" s="126" t="s">
        <v>8242</v>
      </c>
      <c r="F190" s="127" t="s">
        <v>625</v>
      </c>
      <c r="G190" s="235">
        <v>2.5</v>
      </c>
      <c r="H190" s="128"/>
      <c r="I190" s="128"/>
      <c r="J190" s="128"/>
      <c r="K190" s="128"/>
      <c r="L190" s="128"/>
      <c r="M190" s="128"/>
      <c r="N190" s="129"/>
      <c r="O190" s="129"/>
    </row>
    <row r="191" spans="2:15" ht="30" customHeight="1">
      <c r="B191" s="239" t="s">
        <v>5137</v>
      </c>
      <c r="C191" s="127"/>
      <c r="D191" s="128" t="s">
        <v>52</v>
      </c>
      <c r="E191" s="126" t="s">
        <v>8243</v>
      </c>
      <c r="F191" s="127" t="s">
        <v>517</v>
      </c>
      <c r="G191" s="235">
        <v>1</v>
      </c>
      <c r="H191" s="128"/>
      <c r="I191" s="128"/>
      <c r="J191" s="128"/>
      <c r="K191" s="128"/>
      <c r="L191" s="128"/>
      <c r="M191" s="128"/>
      <c r="N191" s="129"/>
      <c r="O191" s="129"/>
    </row>
    <row r="192" spans="2:15" ht="30" customHeight="1">
      <c r="B192" s="239" t="s">
        <v>8168</v>
      </c>
      <c r="C192" s="127"/>
      <c r="D192" s="128" t="s">
        <v>299</v>
      </c>
      <c r="E192" s="126" t="s">
        <v>8244</v>
      </c>
      <c r="F192" s="127" t="s">
        <v>625</v>
      </c>
      <c r="G192" s="235">
        <v>3</v>
      </c>
      <c r="H192" s="128"/>
      <c r="I192" s="128"/>
      <c r="J192" s="128"/>
      <c r="K192" s="128"/>
      <c r="L192" s="128"/>
      <c r="M192" s="128"/>
      <c r="N192" s="129"/>
      <c r="O192" s="129"/>
    </row>
    <row r="193" spans="1:15" ht="30" customHeight="1">
      <c r="B193" s="239" t="s">
        <v>8173</v>
      </c>
      <c r="C193" s="127"/>
      <c r="D193" s="128" t="s">
        <v>389</v>
      </c>
      <c r="E193" s="126" t="s">
        <v>8243</v>
      </c>
      <c r="F193" s="127" t="s">
        <v>366</v>
      </c>
      <c r="G193" s="235">
        <v>1</v>
      </c>
      <c r="H193" s="128"/>
      <c r="I193" s="128"/>
      <c r="J193" s="128"/>
      <c r="K193" s="128"/>
      <c r="L193" s="128"/>
      <c r="M193" s="128"/>
      <c r="N193" s="129"/>
      <c r="O193" s="129"/>
    </row>
    <row r="194" spans="1:15" ht="30" customHeight="1">
      <c r="B194" s="239" t="s">
        <v>8174</v>
      </c>
      <c r="C194" s="127"/>
      <c r="D194" s="128" t="s">
        <v>399</v>
      </c>
      <c r="E194" s="126" t="s">
        <v>8243</v>
      </c>
      <c r="F194" s="127" t="s">
        <v>366</v>
      </c>
      <c r="G194" s="235">
        <v>1</v>
      </c>
      <c r="H194" s="128"/>
      <c r="I194" s="128"/>
      <c r="J194" s="128"/>
      <c r="K194" s="128"/>
      <c r="L194" s="128"/>
      <c r="M194" s="128"/>
      <c r="N194" s="129"/>
      <c r="O194" s="129"/>
    </row>
    <row r="195" spans="1:15" ht="30" customHeight="1">
      <c r="B195" s="238" t="s">
        <v>8203</v>
      </c>
      <c r="C195" s="127"/>
      <c r="D195" s="128" t="s">
        <v>8204</v>
      </c>
      <c r="E195" s="126"/>
      <c r="F195" s="127" t="s">
        <v>449</v>
      </c>
      <c r="G195" s="235">
        <v>1.5</v>
      </c>
      <c r="H195" s="128"/>
      <c r="I195" s="128"/>
      <c r="J195" s="128"/>
      <c r="K195" s="128"/>
      <c r="L195" s="128"/>
      <c r="M195" s="128"/>
      <c r="N195" s="129"/>
      <c r="O195" s="129"/>
    </row>
    <row r="196" spans="1:15" ht="30" customHeight="1">
      <c r="B196" s="239" t="s">
        <v>8201</v>
      </c>
      <c r="C196" s="127"/>
      <c r="D196" s="128" t="s">
        <v>1886</v>
      </c>
      <c r="E196" s="126"/>
      <c r="F196" s="127" t="s">
        <v>449</v>
      </c>
      <c r="G196" s="235">
        <v>3</v>
      </c>
      <c r="H196" s="128"/>
      <c r="I196" s="128"/>
      <c r="J196" s="128"/>
      <c r="K196" s="128"/>
      <c r="L196" s="128"/>
      <c r="M196" s="128"/>
      <c r="N196" s="129"/>
      <c r="O196" s="129"/>
    </row>
    <row r="197" spans="1:15" ht="30" customHeight="1">
      <c r="A197" s="125" t="s">
        <v>8161</v>
      </c>
      <c r="B197" s="232" t="s">
        <v>7996</v>
      </c>
      <c r="C197" s="232"/>
      <c r="D197" s="233"/>
      <c r="E197" s="232"/>
      <c r="F197" s="232"/>
      <c r="G197" s="236"/>
      <c r="H197" s="233"/>
      <c r="I197" s="233"/>
      <c r="J197" s="233"/>
      <c r="K197" s="233"/>
      <c r="L197" s="233"/>
      <c r="M197" s="233"/>
      <c r="N197" s="233"/>
      <c r="O197" s="233"/>
    </row>
    <row r="198" spans="1:15" ht="30" customHeight="1">
      <c r="B198" s="126">
        <v>78</v>
      </c>
      <c r="C198" s="121"/>
      <c r="D198" s="128"/>
      <c r="E198" s="122"/>
      <c r="F198" s="123"/>
      <c r="G198" s="235"/>
      <c r="H198" s="128"/>
      <c r="I198" s="124"/>
      <c r="J198" s="128"/>
      <c r="K198" s="124"/>
      <c r="L198" s="128"/>
      <c r="M198" s="124"/>
      <c r="N198" s="124"/>
      <c r="O198" s="124"/>
    </row>
    <row r="199" spans="1:15" ht="30" customHeight="1">
      <c r="B199" s="239" t="s">
        <v>8198</v>
      </c>
      <c r="C199" s="127"/>
      <c r="D199" s="128" t="s">
        <v>1753</v>
      </c>
      <c r="E199" s="126" t="s">
        <v>8207</v>
      </c>
      <c r="F199" s="127" t="s">
        <v>625</v>
      </c>
      <c r="G199" s="235">
        <v>13.02</v>
      </c>
      <c r="H199" s="128"/>
      <c r="I199" s="128"/>
      <c r="J199" s="128"/>
      <c r="K199" s="128"/>
      <c r="L199" s="128"/>
      <c r="M199" s="128"/>
      <c r="N199" s="129"/>
      <c r="O199" s="129"/>
    </row>
    <row r="200" spans="1:15" ht="30" customHeight="1">
      <c r="B200" s="239" t="s">
        <v>8166</v>
      </c>
      <c r="C200" s="127"/>
      <c r="D200" s="128" t="s">
        <v>77</v>
      </c>
      <c r="E200" s="126" t="s">
        <v>8207</v>
      </c>
      <c r="F200" s="127" t="s">
        <v>625</v>
      </c>
      <c r="G200" s="235">
        <v>13.02</v>
      </c>
      <c r="H200" s="128"/>
      <c r="I200" s="128"/>
      <c r="J200" s="128"/>
      <c r="K200" s="128"/>
      <c r="L200" s="128"/>
      <c r="M200" s="128"/>
      <c r="N200" s="129"/>
      <c r="O200" s="129"/>
    </row>
    <row r="201" spans="1:15" ht="30" customHeight="1">
      <c r="B201" s="239" t="s">
        <v>8197</v>
      </c>
      <c r="C201" s="127"/>
      <c r="D201" s="128" t="s">
        <v>1748</v>
      </c>
      <c r="E201" s="126" t="s">
        <v>8207</v>
      </c>
      <c r="F201" s="127" t="s">
        <v>625</v>
      </c>
      <c r="G201" s="235">
        <v>30.597000000000001</v>
      </c>
      <c r="H201" s="128"/>
      <c r="I201" s="128"/>
      <c r="J201" s="128"/>
      <c r="K201" s="128"/>
      <c r="L201" s="128"/>
      <c r="M201" s="128"/>
      <c r="N201" s="129"/>
      <c r="O201" s="129"/>
    </row>
    <row r="202" spans="1:15" ht="30" customHeight="1">
      <c r="B202" s="239" t="s">
        <v>8165</v>
      </c>
      <c r="C202" s="127"/>
      <c r="D202" s="128" t="s">
        <v>77</v>
      </c>
      <c r="E202" s="126" t="s">
        <v>8207</v>
      </c>
      <c r="F202" s="127" t="s">
        <v>625</v>
      </c>
      <c r="G202" s="235">
        <v>30.597000000000001</v>
      </c>
      <c r="H202" s="128"/>
      <c r="I202" s="128"/>
      <c r="J202" s="128"/>
      <c r="K202" s="128"/>
      <c r="L202" s="128"/>
      <c r="M202" s="128"/>
      <c r="N202" s="129"/>
      <c r="O202" s="129"/>
    </row>
    <row r="203" spans="1:15" ht="30" customHeight="1">
      <c r="B203" s="239" t="s">
        <v>8198</v>
      </c>
      <c r="C203" s="127"/>
      <c r="D203" s="128" t="s">
        <v>1753</v>
      </c>
      <c r="E203" s="126" t="s">
        <v>8208</v>
      </c>
      <c r="F203" s="127" t="s">
        <v>625</v>
      </c>
      <c r="G203" s="235">
        <v>14.91</v>
      </c>
      <c r="H203" s="128"/>
      <c r="I203" s="128"/>
      <c r="J203" s="128"/>
      <c r="K203" s="128"/>
      <c r="L203" s="128"/>
      <c r="M203" s="128"/>
      <c r="N203" s="129"/>
      <c r="O203" s="129"/>
    </row>
    <row r="204" spans="1:15" ht="30" customHeight="1">
      <c r="B204" s="239" t="s">
        <v>8166</v>
      </c>
      <c r="C204" s="127"/>
      <c r="D204" s="128" t="s">
        <v>77</v>
      </c>
      <c r="E204" s="126" t="s">
        <v>8208</v>
      </c>
      <c r="F204" s="127" t="s">
        <v>625</v>
      </c>
      <c r="G204" s="235">
        <v>14.91</v>
      </c>
      <c r="H204" s="128"/>
      <c r="I204" s="128"/>
      <c r="J204" s="128"/>
      <c r="K204" s="128"/>
      <c r="L204" s="128"/>
      <c r="M204" s="128"/>
      <c r="N204" s="129"/>
      <c r="O204" s="129"/>
    </row>
    <row r="205" spans="1:15" ht="30" customHeight="1">
      <c r="B205" s="239" t="s">
        <v>8197</v>
      </c>
      <c r="C205" s="127"/>
      <c r="D205" s="128" t="s">
        <v>1748</v>
      </c>
      <c r="E205" s="126" t="s">
        <v>8208</v>
      </c>
      <c r="F205" s="127" t="s">
        <v>625</v>
      </c>
      <c r="G205" s="235">
        <v>38.330500000000001</v>
      </c>
      <c r="H205" s="128"/>
      <c r="I205" s="128"/>
      <c r="J205" s="128"/>
      <c r="K205" s="128"/>
      <c r="L205" s="128"/>
      <c r="M205" s="128"/>
      <c r="N205" s="129"/>
      <c r="O205" s="129"/>
    </row>
    <row r="206" spans="1:15" ht="30" customHeight="1">
      <c r="B206" s="239" t="s">
        <v>8165</v>
      </c>
      <c r="C206" s="127"/>
      <c r="D206" s="128" t="s">
        <v>77</v>
      </c>
      <c r="E206" s="126" t="s">
        <v>8208</v>
      </c>
      <c r="F206" s="127" t="s">
        <v>625</v>
      </c>
      <c r="G206" s="235">
        <v>38.305</v>
      </c>
      <c r="H206" s="128"/>
      <c r="I206" s="128"/>
      <c r="J206" s="128"/>
      <c r="K206" s="128"/>
      <c r="L206" s="128"/>
      <c r="M206" s="128"/>
      <c r="N206" s="129"/>
      <c r="O206" s="129"/>
    </row>
    <row r="207" spans="1:15" ht="30" customHeight="1">
      <c r="B207" s="231" t="s">
        <v>8212</v>
      </c>
      <c r="C207" s="127"/>
      <c r="D207" s="240" t="s">
        <v>8272</v>
      </c>
      <c r="E207" s="126" t="s">
        <v>8213</v>
      </c>
      <c r="F207" s="127" t="s">
        <v>8211</v>
      </c>
      <c r="G207" s="235">
        <v>1</v>
      </c>
      <c r="H207" s="128"/>
      <c r="I207" s="128"/>
      <c r="J207" s="128"/>
      <c r="K207" s="128"/>
      <c r="L207" s="128"/>
      <c r="M207" s="128"/>
      <c r="N207" s="129"/>
      <c r="O207" s="129"/>
    </row>
    <row r="208" spans="1:15" ht="30" customHeight="1">
      <c r="B208" s="239" t="s">
        <v>8194</v>
      </c>
      <c r="C208" s="127"/>
      <c r="D208" s="128" t="s">
        <v>52</v>
      </c>
      <c r="E208" s="126" t="s">
        <v>8214</v>
      </c>
      <c r="F208" s="127" t="s">
        <v>366</v>
      </c>
      <c r="G208" s="235">
        <v>1</v>
      </c>
      <c r="H208" s="128"/>
      <c r="I208" s="128"/>
      <c r="J208" s="128"/>
      <c r="K208" s="128"/>
      <c r="L208" s="128"/>
      <c r="M208" s="128"/>
      <c r="N208" s="129"/>
      <c r="O208" s="129"/>
    </row>
    <row r="209" spans="1:15" ht="30" customHeight="1">
      <c r="B209" s="239" t="s">
        <v>8171</v>
      </c>
      <c r="C209" s="127"/>
      <c r="D209" s="128" t="s">
        <v>371</v>
      </c>
      <c r="E209" s="126" t="s">
        <v>8214</v>
      </c>
      <c r="F209" s="127" t="s">
        <v>366</v>
      </c>
      <c r="G209" s="235">
        <v>1.1000000000000001</v>
      </c>
      <c r="H209" s="128"/>
      <c r="I209" s="128"/>
      <c r="J209" s="128"/>
      <c r="K209" s="128"/>
      <c r="L209" s="128"/>
      <c r="M209" s="128"/>
      <c r="N209" s="129"/>
      <c r="O209" s="129"/>
    </row>
    <row r="210" spans="1:15" ht="30" customHeight="1">
      <c r="B210" s="239" t="s">
        <v>8169</v>
      </c>
      <c r="C210" s="127"/>
      <c r="D210" s="128" t="s">
        <v>325</v>
      </c>
      <c r="E210" s="126" t="s">
        <v>8215</v>
      </c>
      <c r="F210" s="127" t="s">
        <v>625</v>
      </c>
      <c r="G210" s="235">
        <v>2.1</v>
      </c>
      <c r="H210" s="128"/>
      <c r="I210" s="128"/>
      <c r="J210" s="128"/>
      <c r="K210" s="128"/>
      <c r="L210" s="128"/>
      <c r="M210" s="128"/>
      <c r="N210" s="129"/>
      <c r="O210" s="129"/>
    </row>
    <row r="211" spans="1:15" ht="30" customHeight="1">
      <c r="B211" s="239" t="s">
        <v>8170</v>
      </c>
      <c r="C211" s="127"/>
      <c r="D211" s="128" t="s">
        <v>330</v>
      </c>
      <c r="E211" s="126" t="s">
        <v>8215</v>
      </c>
      <c r="F211" s="127" t="s">
        <v>625</v>
      </c>
      <c r="G211" s="235">
        <v>1.68</v>
      </c>
      <c r="H211" s="128"/>
      <c r="I211" s="128"/>
      <c r="J211" s="128"/>
      <c r="K211" s="128"/>
      <c r="L211" s="128"/>
      <c r="M211" s="128"/>
      <c r="N211" s="129"/>
      <c r="O211" s="129"/>
    </row>
    <row r="212" spans="1:15" ht="30" customHeight="1">
      <c r="B212" s="239" t="s">
        <v>8174</v>
      </c>
      <c r="C212" s="127"/>
      <c r="D212" s="128" t="s">
        <v>399</v>
      </c>
      <c r="E212" s="126" t="s">
        <v>8216</v>
      </c>
      <c r="F212" s="127" t="s">
        <v>366</v>
      </c>
      <c r="G212" s="235">
        <v>1</v>
      </c>
      <c r="H212" s="128"/>
      <c r="I212" s="128"/>
      <c r="J212" s="128"/>
      <c r="K212" s="128"/>
      <c r="L212" s="128"/>
      <c r="M212" s="128"/>
      <c r="N212" s="129"/>
      <c r="O212" s="129"/>
    </row>
    <row r="213" spans="1:15" ht="30" customHeight="1">
      <c r="B213" s="239" t="s">
        <v>8176</v>
      </c>
      <c r="C213" s="127"/>
      <c r="D213" s="128" t="s">
        <v>420</v>
      </c>
      <c r="E213" s="126" t="s">
        <v>8216</v>
      </c>
      <c r="F213" s="127" t="s">
        <v>366</v>
      </c>
      <c r="G213" s="235">
        <v>1</v>
      </c>
      <c r="H213" s="128"/>
      <c r="I213" s="128"/>
      <c r="J213" s="128"/>
      <c r="K213" s="128"/>
      <c r="L213" s="128"/>
      <c r="M213" s="128"/>
      <c r="N213" s="129"/>
      <c r="O213" s="129"/>
    </row>
    <row r="214" spans="1:15" ht="30" customHeight="1">
      <c r="B214" s="239" t="s">
        <v>8196</v>
      </c>
      <c r="C214" s="127"/>
      <c r="D214" s="128" t="s">
        <v>52</v>
      </c>
      <c r="E214" s="126" t="s">
        <v>8214</v>
      </c>
      <c r="F214" s="127" t="s">
        <v>366</v>
      </c>
      <c r="G214" s="235">
        <v>1</v>
      </c>
      <c r="H214" s="128"/>
      <c r="I214" s="128"/>
      <c r="J214" s="128"/>
      <c r="K214" s="128"/>
      <c r="L214" s="128"/>
      <c r="M214" s="128"/>
      <c r="N214" s="129"/>
      <c r="O214" s="129"/>
    </row>
    <row r="215" spans="1:15" ht="30" customHeight="1">
      <c r="B215" s="239" t="s">
        <v>8173</v>
      </c>
      <c r="C215" s="127"/>
      <c r="D215" s="128" t="s">
        <v>389</v>
      </c>
      <c r="E215" s="126" t="s">
        <v>8214</v>
      </c>
      <c r="F215" s="127" t="s">
        <v>366</v>
      </c>
      <c r="G215" s="235">
        <v>1</v>
      </c>
      <c r="H215" s="128"/>
      <c r="I215" s="128"/>
      <c r="J215" s="128"/>
      <c r="K215" s="128"/>
      <c r="L215" s="128"/>
      <c r="M215" s="128"/>
      <c r="N215" s="129"/>
      <c r="O215" s="129"/>
    </row>
    <row r="216" spans="1:15" ht="30" customHeight="1">
      <c r="B216" s="239" t="s">
        <v>8175</v>
      </c>
      <c r="C216" s="127"/>
      <c r="D216" s="128" t="s">
        <v>399</v>
      </c>
      <c r="E216" s="126" t="s">
        <v>8214</v>
      </c>
      <c r="F216" s="127" t="s">
        <v>366</v>
      </c>
      <c r="G216" s="235">
        <v>1</v>
      </c>
      <c r="H216" s="128"/>
      <c r="I216" s="128"/>
      <c r="J216" s="128"/>
      <c r="K216" s="128"/>
      <c r="L216" s="128"/>
      <c r="M216" s="128"/>
      <c r="N216" s="129"/>
      <c r="O216" s="129"/>
    </row>
    <row r="217" spans="1:15" ht="30" customHeight="1">
      <c r="B217" s="239" t="s">
        <v>8195</v>
      </c>
      <c r="C217" s="127"/>
      <c r="D217" s="128" t="s">
        <v>52</v>
      </c>
      <c r="E217" s="126" t="s">
        <v>8214</v>
      </c>
      <c r="F217" s="127" t="s">
        <v>366</v>
      </c>
      <c r="G217" s="235">
        <v>1</v>
      </c>
      <c r="H217" s="128"/>
      <c r="I217" s="128"/>
      <c r="J217" s="128"/>
      <c r="K217" s="128"/>
      <c r="L217" s="128"/>
      <c r="M217" s="128"/>
      <c r="N217" s="129"/>
      <c r="O217" s="129"/>
    </row>
    <row r="218" spans="1:15" ht="30" customHeight="1">
      <c r="B218" s="239" t="s">
        <v>8172</v>
      </c>
      <c r="C218" s="127"/>
      <c r="D218" s="128" t="s">
        <v>8027</v>
      </c>
      <c r="E218" s="126" t="s">
        <v>8214</v>
      </c>
      <c r="F218" s="127" t="s">
        <v>366</v>
      </c>
      <c r="G218" s="235">
        <v>1</v>
      </c>
      <c r="H218" s="128"/>
      <c r="I218" s="128"/>
      <c r="J218" s="128"/>
      <c r="K218" s="128"/>
      <c r="L218" s="128"/>
      <c r="M218" s="128"/>
      <c r="N218" s="129"/>
      <c r="O218" s="129"/>
    </row>
    <row r="219" spans="1:15" ht="30" customHeight="1">
      <c r="B219" s="239" t="s">
        <v>8189</v>
      </c>
      <c r="C219" s="127"/>
      <c r="D219" s="128" t="s">
        <v>1157</v>
      </c>
      <c r="E219" s="126" t="s">
        <v>8218</v>
      </c>
      <c r="F219" s="127" t="s">
        <v>625</v>
      </c>
      <c r="G219" s="235">
        <v>2.5</v>
      </c>
      <c r="H219" s="128"/>
      <c r="I219" s="128"/>
      <c r="J219" s="128"/>
      <c r="K219" s="128"/>
      <c r="L219" s="128"/>
      <c r="M219" s="128"/>
      <c r="N219" s="129"/>
      <c r="O219" s="129"/>
    </row>
    <row r="220" spans="1:15" ht="30" customHeight="1">
      <c r="B220" s="231" t="s">
        <v>8217</v>
      </c>
      <c r="C220" s="127"/>
      <c r="D220" s="128" t="s">
        <v>8219</v>
      </c>
      <c r="E220" s="126" t="s">
        <v>8218</v>
      </c>
      <c r="F220" s="127" t="s">
        <v>8220</v>
      </c>
      <c r="G220" s="235">
        <v>1</v>
      </c>
      <c r="H220" s="128"/>
      <c r="I220" s="128"/>
      <c r="J220" s="128"/>
      <c r="K220" s="128"/>
      <c r="L220" s="128"/>
      <c r="M220" s="128"/>
      <c r="N220" s="129"/>
      <c r="O220" s="129"/>
    </row>
    <row r="221" spans="1:15" ht="30" customHeight="1">
      <c r="B221" s="126" t="s">
        <v>8209</v>
      </c>
      <c r="C221" s="127"/>
      <c r="D221" s="128" t="s">
        <v>8210</v>
      </c>
      <c r="E221" s="126"/>
      <c r="F221" s="127" t="s">
        <v>8211</v>
      </c>
      <c r="G221" s="235">
        <v>1</v>
      </c>
      <c r="H221" s="128"/>
      <c r="I221" s="128"/>
      <c r="J221" s="128"/>
      <c r="K221" s="128"/>
      <c r="L221" s="128"/>
      <c r="M221" s="128"/>
      <c r="N221" s="129"/>
      <c r="O221" s="129"/>
    </row>
    <row r="222" spans="1:15" ht="30" customHeight="1">
      <c r="B222" s="238" t="s">
        <v>8203</v>
      </c>
      <c r="C222" s="127"/>
      <c r="D222" s="128" t="s">
        <v>8204</v>
      </c>
      <c r="E222" s="126"/>
      <c r="F222" s="127" t="s">
        <v>449</v>
      </c>
      <c r="G222" s="235">
        <v>2.5</v>
      </c>
      <c r="H222" s="128"/>
      <c r="I222" s="128"/>
      <c r="J222" s="128"/>
      <c r="K222" s="128"/>
      <c r="L222" s="128"/>
      <c r="M222" s="128"/>
      <c r="N222" s="129"/>
      <c r="O222" s="129"/>
    </row>
    <row r="223" spans="1:15" ht="30" customHeight="1">
      <c r="B223" s="239" t="s">
        <v>8201</v>
      </c>
      <c r="C223" s="127"/>
      <c r="D223" s="128" t="s">
        <v>1886</v>
      </c>
      <c r="E223" s="126"/>
      <c r="F223" s="127" t="s">
        <v>449</v>
      </c>
      <c r="G223" s="235">
        <v>4</v>
      </c>
      <c r="H223" s="128"/>
      <c r="I223" s="128"/>
      <c r="J223" s="128"/>
      <c r="K223" s="128"/>
      <c r="L223" s="128"/>
      <c r="M223" s="128"/>
      <c r="N223" s="129"/>
      <c r="O223" s="129"/>
    </row>
    <row r="224" spans="1:15" ht="30" customHeight="1">
      <c r="A224" s="125" t="s">
        <v>8162</v>
      </c>
      <c r="B224" s="232" t="s">
        <v>7996</v>
      </c>
      <c r="C224" s="232"/>
      <c r="D224" s="233"/>
      <c r="E224" s="232"/>
      <c r="F224" s="232"/>
      <c r="G224" s="236"/>
      <c r="H224" s="233"/>
      <c r="I224" s="233"/>
      <c r="J224" s="233"/>
      <c r="K224" s="233"/>
      <c r="L224" s="233"/>
      <c r="M224" s="233"/>
      <c r="N224" s="233"/>
      <c r="O224" s="233"/>
    </row>
  </sheetData>
  <autoFilter ref="A1:O224">
    <filterColumn colId="7" showButton="0"/>
    <filterColumn colId="9" showButton="0"/>
    <filterColumn colId="11" showButton="0"/>
    <filterColumn colId="13" showButton="0"/>
  </autoFilter>
  <mergeCells count="10">
    <mergeCell ref="H1:I1"/>
    <mergeCell ref="J1:K1"/>
    <mergeCell ref="L1:M1"/>
    <mergeCell ref="N1:O1"/>
    <mergeCell ref="B1:B2"/>
    <mergeCell ref="C1:C2"/>
    <mergeCell ref="D1:D2"/>
    <mergeCell ref="E1:E2"/>
    <mergeCell ref="F1:F2"/>
    <mergeCell ref="G1:G2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5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1071"/>
  <sheetViews>
    <sheetView topLeftCell="A460" zoomScale="85" zoomScaleNormal="85" workbookViewId="0">
      <selection activeCell="B486" sqref="B486"/>
    </sheetView>
  </sheetViews>
  <sheetFormatPr defaultRowHeight="16.5"/>
  <cols>
    <col min="1" max="1" width="30.625" style="28" customWidth="1"/>
    <col min="2" max="2" width="35.625" style="28" customWidth="1"/>
    <col min="3" max="4" width="4.625" style="31" customWidth="1"/>
    <col min="5" max="13" width="10.625" style="28" customWidth="1"/>
    <col min="14" max="43" width="2.625" style="28" hidden="1" customWidth="1"/>
    <col min="44" max="44" width="10.625" style="28" hidden="1" customWidth="1"/>
    <col min="45" max="46" width="1.625" style="28" hidden="1" customWidth="1"/>
    <col min="47" max="47" width="24.625" style="28" hidden="1" customWidth="1"/>
    <col min="48" max="48" width="10.625" style="28" hidden="1" customWidth="1"/>
    <col min="49" max="49" width="8" style="28" customWidth="1"/>
    <col min="50" max="50" width="6.625" style="75" customWidth="1"/>
    <col min="51" max="51" width="6.625" style="76" customWidth="1"/>
    <col min="52" max="52" width="6.625" style="77" customWidth="1"/>
    <col min="53" max="53" width="10.125" style="96" bestFit="1" customWidth="1"/>
    <col min="54" max="16384" width="9" style="28"/>
  </cols>
  <sheetData>
    <row r="1" spans="1:53" ht="30" customHeight="1" thickBot="1">
      <c r="A1" s="281" t="s">
        <v>7808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AX1" s="81"/>
      <c r="AY1" s="81"/>
      <c r="AZ1" s="81"/>
    </row>
    <row r="2" spans="1:53" ht="30" customHeight="1" thickBot="1">
      <c r="A2" s="291" t="s">
        <v>2</v>
      </c>
      <c r="B2" s="293" t="s">
        <v>3</v>
      </c>
      <c r="C2" s="293" t="s">
        <v>4</v>
      </c>
      <c r="D2" s="293" t="s">
        <v>5</v>
      </c>
      <c r="E2" s="293" t="s">
        <v>6</v>
      </c>
      <c r="F2" s="293"/>
      <c r="G2" s="293" t="s">
        <v>9</v>
      </c>
      <c r="H2" s="293"/>
      <c r="I2" s="293" t="s">
        <v>10</v>
      </c>
      <c r="J2" s="293"/>
      <c r="K2" s="293" t="s">
        <v>11</v>
      </c>
      <c r="L2" s="293"/>
      <c r="M2" s="295" t="s">
        <v>12</v>
      </c>
      <c r="N2" s="281" t="s">
        <v>20</v>
      </c>
      <c r="O2" s="281" t="s">
        <v>14</v>
      </c>
      <c r="P2" s="281" t="s">
        <v>21</v>
      </c>
      <c r="Q2" s="281" t="s">
        <v>13</v>
      </c>
      <c r="R2" s="281" t="s">
        <v>22</v>
      </c>
      <c r="S2" s="281" t="s">
        <v>23</v>
      </c>
      <c r="T2" s="281" t="s">
        <v>24</v>
      </c>
      <c r="U2" s="281" t="s">
        <v>25</v>
      </c>
      <c r="V2" s="281" t="s">
        <v>26</v>
      </c>
      <c r="W2" s="281" t="s">
        <v>27</v>
      </c>
      <c r="X2" s="281" t="s">
        <v>28</v>
      </c>
      <c r="Y2" s="281" t="s">
        <v>29</v>
      </c>
      <c r="Z2" s="281" t="s">
        <v>30</v>
      </c>
      <c r="AA2" s="281" t="s">
        <v>31</v>
      </c>
      <c r="AB2" s="281" t="s">
        <v>32</v>
      </c>
      <c r="AC2" s="281" t="s">
        <v>33</v>
      </c>
      <c r="AD2" s="281" t="s">
        <v>34</v>
      </c>
      <c r="AE2" s="281" t="s">
        <v>35</v>
      </c>
      <c r="AF2" s="281" t="s">
        <v>36</v>
      </c>
      <c r="AG2" s="281" t="s">
        <v>37</v>
      </c>
      <c r="AH2" s="281" t="s">
        <v>38</v>
      </c>
      <c r="AI2" s="281" t="s">
        <v>39</v>
      </c>
      <c r="AJ2" s="281" t="s">
        <v>40</v>
      </c>
      <c r="AK2" s="281" t="s">
        <v>41</v>
      </c>
      <c r="AL2" s="281" t="s">
        <v>42</v>
      </c>
      <c r="AM2" s="281" t="s">
        <v>43</v>
      </c>
      <c r="AN2" s="281" t="s">
        <v>44</v>
      </c>
      <c r="AO2" s="281" t="s">
        <v>45</v>
      </c>
      <c r="AP2" s="281" t="s">
        <v>46</v>
      </c>
      <c r="AQ2" s="281" t="s">
        <v>47</v>
      </c>
      <c r="AR2" s="281" t="s">
        <v>48</v>
      </c>
      <c r="AS2" s="281" t="s">
        <v>16</v>
      </c>
      <c r="AT2" s="281" t="s">
        <v>17</v>
      </c>
      <c r="AU2" s="281" t="s">
        <v>49</v>
      </c>
      <c r="AV2" s="281" t="s">
        <v>50</v>
      </c>
      <c r="AW2" s="71"/>
      <c r="AX2" s="288" t="s">
        <v>7800</v>
      </c>
      <c r="AY2" s="289"/>
      <c r="AZ2" s="289"/>
      <c r="BA2" s="290"/>
    </row>
    <row r="3" spans="1:53" ht="30" customHeight="1">
      <c r="A3" s="292"/>
      <c r="B3" s="294"/>
      <c r="C3" s="294"/>
      <c r="D3" s="294"/>
      <c r="E3" s="72" t="s">
        <v>7</v>
      </c>
      <c r="F3" s="72" t="s">
        <v>8</v>
      </c>
      <c r="G3" s="72" t="s">
        <v>7</v>
      </c>
      <c r="H3" s="72" t="s">
        <v>8</v>
      </c>
      <c r="I3" s="72" t="s">
        <v>7</v>
      </c>
      <c r="J3" s="72" t="s">
        <v>8</v>
      </c>
      <c r="K3" s="72" t="s">
        <v>7</v>
      </c>
      <c r="L3" s="72" t="s">
        <v>8</v>
      </c>
      <c r="M3" s="296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  <c r="AM3" s="281"/>
      <c r="AN3" s="281"/>
      <c r="AO3" s="281"/>
      <c r="AP3" s="281"/>
      <c r="AQ3" s="281"/>
      <c r="AR3" s="281"/>
      <c r="AS3" s="281"/>
      <c r="AT3" s="281"/>
      <c r="AU3" s="281"/>
      <c r="AV3" s="281"/>
      <c r="AW3" s="71"/>
      <c r="AX3" s="282" t="s">
        <v>7803</v>
      </c>
      <c r="AY3" s="284" t="s">
        <v>7801</v>
      </c>
      <c r="AZ3" s="284" t="s">
        <v>7802</v>
      </c>
      <c r="BA3" s="286" t="s">
        <v>7931</v>
      </c>
    </row>
    <row r="4" spans="1:53" ht="27" customHeight="1" thickBot="1">
      <c r="A4" s="104" t="s">
        <v>54</v>
      </c>
      <c r="B4" s="23"/>
      <c r="C4" s="34"/>
      <c r="D4" s="34"/>
      <c r="E4" s="35"/>
      <c r="F4" s="35"/>
      <c r="G4" s="35"/>
      <c r="H4" s="35"/>
      <c r="I4" s="35"/>
      <c r="J4" s="35"/>
      <c r="K4" s="35"/>
      <c r="L4" s="35"/>
      <c r="M4" s="84"/>
      <c r="Q4" s="71" t="s">
        <v>55</v>
      </c>
      <c r="AX4" s="283"/>
      <c r="AY4" s="285"/>
      <c r="AZ4" s="285"/>
      <c r="BA4" s="287"/>
    </row>
    <row r="5" spans="1:53" ht="27" customHeight="1">
      <c r="A5" s="104" t="s">
        <v>56</v>
      </c>
      <c r="B5" s="23" t="s">
        <v>57</v>
      </c>
      <c r="C5" s="36" t="s">
        <v>58</v>
      </c>
      <c r="D5" s="34"/>
      <c r="E5" s="37">
        <f>TRUNC(일위대가목록!E4,0)</f>
        <v>2128</v>
      </c>
      <c r="F5" s="37">
        <f t="shared" ref="F5:F31" si="0">TRUNC(E5*D5, 0)</f>
        <v>0</v>
      </c>
      <c r="G5" s="37">
        <f>TRUNC(일위대가목록!F4,0)</f>
        <v>4860</v>
      </c>
      <c r="H5" s="37">
        <f t="shared" ref="H5:H31" si="1">TRUNC(G5*D5, 0)</f>
        <v>0</v>
      </c>
      <c r="I5" s="37">
        <v>0</v>
      </c>
      <c r="J5" s="37">
        <f t="shared" ref="J5:J31" si="2">TRUNC(I5*D5, 0)</f>
        <v>0</v>
      </c>
      <c r="K5" s="37">
        <f t="shared" ref="K5:K31" si="3">TRUNC(E5+G5+I5, 0)</f>
        <v>6988</v>
      </c>
      <c r="L5" s="37">
        <f t="shared" ref="L5:L31" si="4">TRUNC(F5+H5+J5, 0)</f>
        <v>0</v>
      </c>
      <c r="M5" s="85" t="s">
        <v>59</v>
      </c>
      <c r="N5" s="71" t="s">
        <v>60</v>
      </c>
      <c r="O5" s="71" t="s">
        <v>52</v>
      </c>
      <c r="P5" s="71" t="s">
        <v>52</v>
      </c>
      <c r="Q5" s="71" t="s">
        <v>55</v>
      </c>
      <c r="R5" s="71" t="s">
        <v>61</v>
      </c>
      <c r="S5" s="71" t="s">
        <v>62</v>
      </c>
      <c r="T5" s="71" t="s">
        <v>62</v>
      </c>
      <c r="AR5" s="71" t="s">
        <v>52</v>
      </c>
      <c r="AS5" s="71" t="s">
        <v>52</v>
      </c>
      <c r="AU5" s="71" t="s">
        <v>63</v>
      </c>
      <c r="AV5" s="28">
        <v>3</v>
      </c>
      <c r="AX5" s="91"/>
      <c r="AY5" s="92"/>
      <c r="AZ5" s="92"/>
      <c r="BA5" s="109"/>
    </row>
    <row r="6" spans="1:53" ht="27" customHeight="1">
      <c r="A6" s="104"/>
      <c r="B6" s="23"/>
      <c r="C6" s="36"/>
      <c r="D6" s="34"/>
      <c r="E6" s="33">
        <v>1404</v>
      </c>
      <c r="F6" s="33"/>
      <c r="G6" s="33">
        <v>4445</v>
      </c>
      <c r="H6" s="37"/>
      <c r="I6" s="37">
        <v>0</v>
      </c>
      <c r="J6" s="37"/>
      <c r="K6" s="33">
        <f>E6+G6+I6</f>
        <v>5849</v>
      </c>
      <c r="L6" s="37"/>
      <c r="M6" s="86">
        <v>2022</v>
      </c>
      <c r="N6" s="71"/>
      <c r="O6" s="71"/>
      <c r="P6" s="71"/>
      <c r="Q6" s="71"/>
      <c r="R6" s="71"/>
      <c r="S6" s="71"/>
      <c r="T6" s="71"/>
      <c r="AR6" s="71"/>
      <c r="AS6" s="71"/>
      <c r="AU6" s="71"/>
      <c r="AX6" s="78">
        <f>E5/E6</f>
        <v>1.5156695156695157</v>
      </c>
      <c r="AY6" s="79">
        <f>G5/G6</f>
        <v>1.0933633295838021</v>
      </c>
      <c r="AZ6" s="79"/>
      <c r="BA6" s="110">
        <f>K5/K6</f>
        <v>1.1947341425884768</v>
      </c>
    </row>
    <row r="7" spans="1:53" ht="27" customHeight="1">
      <c r="A7" s="104" t="s">
        <v>64</v>
      </c>
      <c r="B7" s="23" t="s">
        <v>57</v>
      </c>
      <c r="C7" s="36" t="s">
        <v>58</v>
      </c>
      <c r="D7" s="34"/>
      <c r="E7" s="37">
        <f>TRUNC(일위대가목록!E5,0)</f>
        <v>2229</v>
      </c>
      <c r="F7" s="37">
        <f t="shared" si="0"/>
        <v>0</v>
      </c>
      <c r="G7" s="37">
        <f>TRUNC(일위대가목록!F5,0)</f>
        <v>4399</v>
      </c>
      <c r="H7" s="37">
        <f t="shared" si="1"/>
        <v>0</v>
      </c>
      <c r="I7" s="37">
        <f>TRUNC(일위대가목록!G5,0)</f>
        <v>0</v>
      </c>
      <c r="J7" s="37">
        <f t="shared" si="2"/>
        <v>0</v>
      </c>
      <c r="K7" s="37">
        <f t="shared" si="3"/>
        <v>6628</v>
      </c>
      <c r="L7" s="37">
        <f t="shared" si="4"/>
        <v>0</v>
      </c>
      <c r="M7" s="85" t="s">
        <v>65</v>
      </c>
      <c r="N7" s="71" t="s">
        <v>66</v>
      </c>
      <c r="O7" s="71" t="s">
        <v>52</v>
      </c>
      <c r="P7" s="71" t="s">
        <v>52</v>
      </c>
      <c r="Q7" s="71" t="s">
        <v>55</v>
      </c>
      <c r="R7" s="71" t="s">
        <v>61</v>
      </c>
      <c r="S7" s="71" t="s">
        <v>62</v>
      </c>
      <c r="T7" s="71" t="s">
        <v>62</v>
      </c>
      <c r="AR7" s="71" t="s">
        <v>52</v>
      </c>
      <c r="AS7" s="71" t="s">
        <v>52</v>
      </c>
      <c r="AU7" s="71" t="s">
        <v>67</v>
      </c>
      <c r="AV7" s="28">
        <v>4</v>
      </c>
      <c r="AZ7" s="76"/>
      <c r="BA7" s="110"/>
    </row>
    <row r="8" spans="1:53" ht="27" customHeight="1">
      <c r="A8" s="104"/>
      <c r="B8" s="23"/>
      <c r="C8" s="36"/>
      <c r="D8" s="34"/>
      <c r="E8" s="33">
        <v>1404</v>
      </c>
      <c r="F8" s="33"/>
      <c r="G8" s="33">
        <v>4445</v>
      </c>
      <c r="H8" s="37"/>
      <c r="I8" s="37"/>
      <c r="J8" s="37"/>
      <c r="K8" s="33">
        <f>E8+G8+I8</f>
        <v>5849</v>
      </c>
      <c r="L8" s="37"/>
      <c r="M8" s="86">
        <v>2022</v>
      </c>
      <c r="N8" s="71"/>
      <c r="O8" s="71"/>
      <c r="P8" s="71"/>
      <c r="Q8" s="71"/>
      <c r="R8" s="71"/>
      <c r="S8" s="71"/>
      <c r="T8" s="71"/>
      <c r="AR8" s="71"/>
      <c r="AS8" s="71"/>
      <c r="AU8" s="71"/>
      <c r="AX8" s="78">
        <f>E7/E8</f>
        <v>1.5876068376068375</v>
      </c>
      <c r="AY8" s="79">
        <f>G7/G8</f>
        <v>0.98965129358830151</v>
      </c>
      <c r="AZ8" s="76"/>
      <c r="BA8" s="110">
        <f t="shared" ref="BA8:BA70" si="5">K7/K8</f>
        <v>1.1331851598563858</v>
      </c>
    </row>
    <row r="9" spans="1:53" ht="27" customHeight="1">
      <c r="A9" s="104" t="s">
        <v>68</v>
      </c>
      <c r="B9" s="23" t="s">
        <v>57</v>
      </c>
      <c r="C9" s="36" t="s">
        <v>58</v>
      </c>
      <c r="D9" s="34"/>
      <c r="E9" s="37">
        <f>TRUNC(일위대가목록!E6,0)</f>
        <v>2128</v>
      </c>
      <c r="F9" s="37">
        <f>TRUNC(E9*D9, 0)</f>
        <v>0</v>
      </c>
      <c r="G9" s="37">
        <f>TRUNC(일위대가목록!F6,0)</f>
        <v>6319</v>
      </c>
      <c r="H9" s="37">
        <f>TRUNC(G9*D9, 0)</f>
        <v>0</v>
      </c>
      <c r="I9" s="37">
        <f>TRUNC(일위대가목록!G6,0)</f>
        <v>0</v>
      </c>
      <c r="J9" s="37">
        <f t="shared" si="2"/>
        <v>0</v>
      </c>
      <c r="K9" s="37">
        <f>TRUNC(E9+G9+I9, 0)</f>
        <v>8447</v>
      </c>
      <c r="L9" s="37">
        <f>TRUNC(F9+H9+J9, 0)</f>
        <v>0</v>
      </c>
      <c r="M9" s="85" t="s">
        <v>69</v>
      </c>
      <c r="N9" s="71" t="s">
        <v>70</v>
      </c>
      <c r="O9" s="71" t="s">
        <v>52</v>
      </c>
      <c r="P9" s="71" t="s">
        <v>52</v>
      </c>
      <c r="Q9" s="71" t="s">
        <v>55</v>
      </c>
      <c r="R9" s="71" t="s">
        <v>61</v>
      </c>
      <c r="S9" s="71" t="s">
        <v>62</v>
      </c>
      <c r="T9" s="71" t="s">
        <v>62</v>
      </c>
      <c r="AR9" s="71" t="s">
        <v>52</v>
      </c>
      <c r="AS9" s="71" t="s">
        <v>52</v>
      </c>
      <c r="AU9" s="71" t="s">
        <v>71</v>
      </c>
      <c r="AV9" s="28">
        <v>5</v>
      </c>
      <c r="AZ9" s="76"/>
      <c r="BA9" s="110"/>
    </row>
    <row r="10" spans="1:53" ht="27" customHeight="1">
      <c r="A10" s="104"/>
      <c r="B10" s="23"/>
      <c r="C10" s="36"/>
      <c r="D10" s="34"/>
      <c r="E10" s="33">
        <v>1575</v>
      </c>
      <c r="F10" s="33"/>
      <c r="G10" s="33">
        <v>5925</v>
      </c>
      <c r="H10" s="37"/>
      <c r="I10" s="37"/>
      <c r="J10" s="37"/>
      <c r="K10" s="33">
        <f>E10+G10+I10</f>
        <v>7500</v>
      </c>
      <c r="L10" s="37"/>
      <c r="M10" s="86">
        <v>2022</v>
      </c>
      <c r="N10" s="71"/>
      <c r="O10" s="71"/>
      <c r="P10" s="71"/>
      <c r="Q10" s="71"/>
      <c r="R10" s="71"/>
      <c r="S10" s="71"/>
      <c r="T10" s="71"/>
      <c r="AR10" s="71"/>
      <c r="AS10" s="71"/>
      <c r="AU10" s="71"/>
      <c r="AX10" s="78">
        <f>E9/E10</f>
        <v>1.3511111111111112</v>
      </c>
      <c r="AY10" s="79">
        <f>G9/G10</f>
        <v>1.0664978902953586</v>
      </c>
      <c r="AZ10" s="76"/>
      <c r="BA10" s="110">
        <f t="shared" si="5"/>
        <v>1.1262666666666667</v>
      </c>
    </row>
    <row r="11" spans="1:53" ht="27" customHeight="1">
      <c r="A11" s="104" t="s">
        <v>72</v>
      </c>
      <c r="B11" s="23" t="s">
        <v>57</v>
      </c>
      <c r="C11" s="36" t="s">
        <v>58</v>
      </c>
      <c r="D11" s="34"/>
      <c r="E11" s="37">
        <f>TRUNC(일위대가목록!E7,0)</f>
        <v>2229</v>
      </c>
      <c r="F11" s="37">
        <f t="shared" si="0"/>
        <v>0</v>
      </c>
      <c r="G11" s="37">
        <f>TRUNC(일위대가목록!F7,0)</f>
        <v>5718</v>
      </c>
      <c r="H11" s="37">
        <f t="shared" si="1"/>
        <v>0</v>
      </c>
      <c r="I11" s="37">
        <f>TRUNC(일위대가목록!G7,0)</f>
        <v>0</v>
      </c>
      <c r="J11" s="37">
        <f t="shared" si="2"/>
        <v>0</v>
      </c>
      <c r="K11" s="37">
        <f t="shared" si="3"/>
        <v>7947</v>
      </c>
      <c r="L11" s="37">
        <f t="shared" si="4"/>
        <v>0</v>
      </c>
      <c r="M11" s="85" t="s">
        <v>73</v>
      </c>
      <c r="N11" s="71" t="s">
        <v>74</v>
      </c>
      <c r="O11" s="71" t="s">
        <v>52</v>
      </c>
      <c r="P11" s="71" t="s">
        <v>52</v>
      </c>
      <c r="Q11" s="71" t="s">
        <v>55</v>
      </c>
      <c r="R11" s="71" t="s">
        <v>61</v>
      </c>
      <c r="S11" s="71" t="s">
        <v>62</v>
      </c>
      <c r="T11" s="71" t="s">
        <v>62</v>
      </c>
      <c r="AR11" s="71" t="s">
        <v>52</v>
      </c>
      <c r="AS11" s="71" t="s">
        <v>52</v>
      </c>
      <c r="AU11" s="71" t="s">
        <v>75</v>
      </c>
      <c r="AV11" s="28">
        <v>6</v>
      </c>
      <c r="AZ11" s="76"/>
      <c r="BA11" s="110"/>
    </row>
    <row r="12" spans="1:53" ht="27" customHeight="1">
      <c r="A12" s="104"/>
      <c r="B12" s="23"/>
      <c r="C12" s="36"/>
      <c r="D12" s="34"/>
      <c r="E12" s="33">
        <v>1575</v>
      </c>
      <c r="F12" s="33"/>
      <c r="G12" s="33">
        <v>5925</v>
      </c>
      <c r="H12" s="37"/>
      <c r="I12" s="37"/>
      <c r="J12" s="37"/>
      <c r="K12" s="33">
        <f>E12+G12+I12</f>
        <v>7500</v>
      </c>
      <c r="L12" s="37"/>
      <c r="M12" s="86">
        <v>2022</v>
      </c>
      <c r="N12" s="71"/>
      <c r="O12" s="71"/>
      <c r="P12" s="71"/>
      <c r="Q12" s="71"/>
      <c r="R12" s="71"/>
      <c r="S12" s="71"/>
      <c r="T12" s="71"/>
      <c r="AR12" s="71"/>
      <c r="AS12" s="71"/>
      <c r="AU12" s="71"/>
      <c r="AX12" s="78">
        <f>E11/E12</f>
        <v>1.4152380952380952</v>
      </c>
      <c r="AY12" s="79">
        <f>G11/G12</f>
        <v>0.9650632911392405</v>
      </c>
      <c r="AZ12" s="76"/>
      <c r="BA12" s="110">
        <f t="shared" si="5"/>
        <v>1.0596000000000001</v>
      </c>
    </row>
    <row r="13" spans="1:53" ht="27" customHeight="1">
      <c r="A13" s="104" t="s">
        <v>76</v>
      </c>
      <c r="B13" s="23" t="s">
        <v>77</v>
      </c>
      <c r="C13" s="36" t="s">
        <v>58</v>
      </c>
      <c r="D13" s="34"/>
      <c r="E13" s="37">
        <f>TRUNC(일위대가목록!E8,0)</f>
        <v>3324</v>
      </c>
      <c r="F13" s="37">
        <f t="shared" si="0"/>
        <v>0</v>
      </c>
      <c r="G13" s="37">
        <f>TRUNC(일위대가목록!F8,0)</f>
        <v>3888</v>
      </c>
      <c r="H13" s="37">
        <f t="shared" si="1"/>
        <v>0</v>
      </c>
      <c r="I13" s="37">
        <f>TRUNC(일위대가목록!G8,0)</f>
        <v>0</v>
      </c>
      <c r="J13" s="37">
        <f t="shared" si="2"/>
        <v>0</v>
      </c>
      <c r="K13" s="37">
        <f t="shared" si="3"/>
        <v>7212</v>
      </c>
      <c r="L13" s="37">
        <f t="shared" si="4"/>
        <v>0</v>
      </c>
      <c r="M13" s="85" t="s">
        <v>78</v>
      </c>
      <c r="N13" s="71" t="s">
        <v>79</v>
      </c>
      <c r="O13" s="71" t="s">
        <v>52</v>
      </c>
      <c r="P13" s="71" t="s">
        <v>52</v>
      </c>
      <c r="Q13" s="71" t="s">
        <v>55</v>
      </c>
      <c r="R13" s="71" t="s">
        <v>61</v>
      </c>
      <c r="S13" s="71" t="s">
        <v>62</v>
      </c>
      <c r="T13" s="71" t="s">
        <v>62</v>
      </c>
      <c r="AR13" s="71" t="s">
        <v>52</v>
      </c>
      <c r="AS13" s="71" t="s">
        <v>52</v>
      </c>
      <c r="AU13" s="71" t="s">
        <v>80</v>
      </c>
      <c r="AV13" s="28">
        <v>7</v>
      </c>
      <c r="AZ13" s="76"/>
      <c r="BA13" s="110"/>
    </row>
    <row r="14" spans="1:53" ht="27" customHeight="1">
      <c r="A14" s="104"/>
      <c r="B14" s="23"/>
      <c r="C14" s="36"/>
      <c r="D14" s="34"/>
      <c r="E14" s="33">
        <v>3456</v>
      </c>
      <c r="F14" s="33"/>
      <c r="G14" s="33">
        <v>2944</v>
      </c>
      <c r="H14" s="37"/>
      <c r="I14" s="37"/>
      <c r="J14" s="37"/>
      <c r="K14" s="33">
        <f>E14+G14+I14</f>
        <v>6400</v>
      </c>
      <c r="L14" s="37"/>
      <c r="M14" s="86">
        <v>2022</v>
      </c>
      <c r="N14" s="71"/>
      <c r="O14" s="71"/>
      <c r="P14" s="71"/>
      <c r="Q14" s="71"/>
      <c r="R14" s="71"/>
      <c r="S14" s="71"/>
      <c r="T14" s="71"/>
      <c r="AR14" s="71"/>
      <c r="AS14" s="71"/>
      <c r="AU14" s="71"/>
      <c r="AX14" s="78">
        <f>E13/E14</f>
        <v>0.96180555555555558</v>
      </c>
      <c r="AY14" s="80">
        <f>G13/G14</f>
        <v>1.3206521739130435</v>
      </c>
      <c r="AZ14" s="76"/>
      <c r="BA14" s="110">
        <f t="shared" si="5"/>
        <v>1.1268750000000001</v>
      </c>
    </row>
    <row r="15" spans="1:53" ht="27" customHeight="1">
      <c r="A15" s="104" t="s">
        <v>81</v>
      </c>
      <c r="B15" s="23" t="s">
        <v>77</v>
      </c>
      <c r="C15" s="36" t="s">
        <v>58</v>
      </c>
      <c r="D15" s="34"/>
      <c r="E15" s="37">
        <f>TRUNC(일위대가목록!E9,0)</f>
        <v>3426</v>
      </c>
      <c r="F15" s="37">
        <f t="shared" si="0"/>
        <v>0</v>
      </c>
      <c r="G15" s="37">
        <f>TRUNC(일위대가목록!F9,0)</f>
        <v>3519</v>
      </c>
      <c r="H15" s="37">
        <f t="shared" si="1"/>
        <v>0</v>
      </c>
      <c r="I15" s="37">
        <f>TRUNC(일위대가목록!G9,0)</f>
        <v>0</v>
      </c>
      <c r="J15" s="37">
        <f t="shared" si="2"/>
        <v>0</v>
      </c>
      <c r="K15" s="37">
        <f t="shared" si="3"/>
        <v>6945</v>
      </c>
      <c r="L15" s="37">
        <f t="shared" si="4"/>
        <v>0</v>
      </c>
      <c r="M15" s="85" t="s">
        <v>82</v>
      </c>
      <c r="N15" s="71" t="s">
        <v>83</v>
      </c>
      <c r="O15" s="71" t="s">
        <v>52</v>
      </c>
      <c r="P15" s="71" t="s">
        <v>52</v>
      </c>
      <c r="Q15" s="71" t="s">
        <v>55</v>
      </c>
      <c r="R15" s="71" t="s">
        <v>61</v>
      </c>
      <c r="S15" s="71" t="s">
        <v>62</v>
      </c>
      <c r="T15" s="71" t="s">
        <v>62</v>
      </c>
      <c r="AR15" s="71" t="s">
        <v>52</v>
      </c>
      <c r="AS15" s="71" t="s">
        <v>52</v>
      </c>
      <c r="AU15" s="71" t="s">
        <v>84</v>
      </c>
      <c r="AV15" s="28">
        <v>8</v>
      </c>
      <c r="AZ15" s="76"/>
      <c r="BA15" s="110"/>
    </row>
    <row r="16" spans="1:53" ht="27" customHeight="1">
      <c r="A16" s="104"/>
      <c r="B16" s="23"/>
      <c r="C16" s="36"/>
      <c r="D16" s="34"/>
      <c r="E16" s="33">
        <v>3456</v>
      </c>
      <c r="F16" s="33"/>
      <c r="G16" s="33">
        <v>2944</v>
      </c>
      <c r="H16" s="37"/>
      <c r="I16" s="37"/>
      <c r="J16" s="37"/>
      <c r="K16" s="33">
        <f>E16+G16+I16</f>
        <v>6400</v>
      </c>
      <c r="L16" s="37"/>
      <c r="M16" s="86">
        <v>2022</v>
      </c>
      <c r="N16" s="71"/>
      <c r="O16" s="71"/>
      <c r="P16" s="71"/>
      <c r="Q16" s="71"/>
      <c r="R16" s="71"/>
      <c r="S16" s="71"/>
      <c r="T16" s="71"/>
      <c r="AR16" s="71"/>
      <c r="AS16" s="71"/>
      <c r="AU16" s="71"/>
      <c r="AX16" s="78">
        <f>E15/E16</f>
        <v>0.99131944444444442</v>
      </c>
      <c r="AY16" s="79">
        <f>G15/G16</f>
        <v>1.1953125</v>
      </c>
      <c r="AZ16" s="76"/>
      <c r="BA16" s="110">
        <f t="shared" si="5"/>
        <v>1.08515625</v>
      </c>
    </row>
    <row r="17" spans="1:53" ht="27" customHeight="1">
      <c r="A17" s="104" t="s">
        <v>85</v>
      </c>
      <c r="B17" s="23" t="s">
        <v>77</v>
      </c>
      <c r="C17" s="36" t="s">
        <v>58</v>
      </c>
      <c r="D17" s="34"/>
      <c r="E17" s="37">
        <f>TRUNC(일위대가목록!E10,0)</f>
        <v>3324</v>
      </c>
      <c r="F17" s="37">
        <f t="shared" si="0"/>
        <v>0</v>
      </c>
      <c r="G17" s="37">
        <f>TRUNC(일위대가목록!F10,0)</f>
        <v>7583</v>
      </c>
      <c r="H17" s="37">
        <f t="shared" si="1"/>
        <v>0</v>
      </c>
      <c r="I17" s="37">
        <f>TRUNC(일위대가목록!G10,0)</f>
        <v>0</v>
      </c>
      <c r="J17" s="37">
        <f t="shared" si="2"/>
        <v>0</v>
      </c>
      <c r="K17" s="37">
        <f t="shared" si="3"/>
        <v>10907</v>
      </c>
      <c r="L17" s="37">
        <f t="shared" si="4"/>
        <v>0</v>
      </c>
      <c r="M17" s="85" t="s">
        <v>86</v>
      </c>
      <c r="N17" s="71" t="s">
        <v>87</v>
      </c>
      <c r="O17" s="71" t="s">
        <v>52</v>
      </c>
      <c r="P17" s="71" t="s">
        <v>52</v>
      </c>
      <c r="Q17" s="71" t="s">
        <v>55</v>
      </c>
      <c r="R17" s="71" t="s">
        <v>61</v>
      </c>
      <c r="S17" s="71" t="s">
        <v>62</v>
      </c>
      <c r="T17" s="71" t="s">
        <v>62</v>
      </c>
      <c r="AR17" s="71" t="s">
        <v>52</v>
      </c>
      <c r="AS17" s="71" t="s">
        <v>52</v>
      </c>
      <c r="AU17" s="71" t="s">
        <v>88</v>
      </c>
      <c r="AV17" s="28">
        <v>9</v>
      </c>
      <c r="AZ17" s="76"/>
      <c r="BA17" s="110"/>
    </row>
    <row r="18" spans="1:53" ht="27" customHeight="1">
      <c r="A18" s="104"/>
      <c r="B18" s="23"/>
      <c r="C18" s="36"/>
      <c r="D18" s="34"/>
      <c r="E18" s="33">
        <v>4535</v>
      </c>
      <c r="F18" s="33"/>
      <c r="G18" s="33">
        <v>5114</v>
      </c>
      <c r="H18" s="37"/>
      <c r="I18" s="37"/>
      <c r="J18" s="37"/>
      <c r="K18" s="33">
        <f>E18+G18+I18</f>
        <v>9649</v>
      </c>
      <c r="L18" s="37"/>
      <c r="M18" s="86">
        <v>2022</v>
      </c>
      <c r="N18" s="71"/>
      <c r="O18" s="71"/>
      <c r="P18" s="71"/>
      <c r="Q18" s="71"/>
      <c r="R18" s="71"/>
      <c r="S18" s="71"/>
      <c r="T18" s="71"/>
      <c r="AR18" s="71"/>
      <c r="AS18" s="71"/>
      <c r="AU18" s="71"/>
      <c r="AX18" s="78">
        <f>E17/E18</f>
        <v>0.73296582138919519</v>
      </c>
      <c r="AY18" s="79">
        <f>G17/G18</f>
        <v>1.4827923347673055</v>
      </c>
      <c r="AZ18" s="76"/>
      <c r="BA18" s="110">
        <f t="shared" si="5"/>
        <v>1.130376204788061</v>
      </c>
    </row>
    <row r="19" spans="1:53" ht="27" customHeight="1">
      <c r="A19" s="104" t="s">
        <v>89</v>
      </c>
      <c r="B19" s="23" t="s">
        <v>77</v>
      </c>
      <c r="C19" s="36" t="s">
        <v>58</v>
      </c>
      <c r="D19" s="34"/>
      <c r="E19" s="37">
        <f>TRUNC(일위대가목록!E11,0)</f>
        <v>3426</v>
      </c>
      <c r="F19" s="37">
        <f t="shared" si="0"/>
        <v>0</v>
      </c>
      <c r="G19" s="37">
        <f>TRUNC(일위대가목록!F11,0)</f>
        <v>7625</v>
      </c>
      <c r="H19" s="37">
        <f t="shared" si="1"/>
        <v>0</v>
      </c>
      <c r="I19" s="37">
        <f>TRUNC(일위대가목록!G11,0)</f>
        <v>0</v>
      </c>
      <c r="J19" s="37">
        <f t="shared" si="2"/>
        <v>0</v>
      </c>
      <c r="K19" s="37">
        <f t="shared" si="3"/>
        <v>11051</v>
      </c>
      <c r="L19" s="37">
        <f t="shared" si="4"/>
        <v>0</v>
      </c>
      <c r="M19" s="85" t="s">
        <v>90</v>
      </c>
      <c r="N19" s="71" t="s">
        <v>91</v>
      </c>
      <c r="O19" s="71" t="s">
        <v>52</v>
      </c>
      <c r="P19" s="71" t="s">
        <v>52</v>
      </c>
      <c r="Q19" s="71" t="s">
        <v>55</v>
      </c>
      <c r="R19" s="71" t="s">
        <v>61</v>
      </c>
      <c r="S19" s="71" t="s">
        <v>62</v>
      </c>
      <c r="T19" s="71" t="s">
        <v>62</v>
      </c>
      <c r="AR19" s="71" t="s">
        <v>52</v>
      </c>
      <c r="AS19" s="71" t="s">
        <v>52</v>
      </c>
      <c r="AU19" s="71" t="s">
        <v>92</v>
      </c>
      <c r="AV19" s="28">
        <v>10</v>
      </c>
      <c r="AZ19" s="76"/>
      <c r="BA19" s="110"/>
    </row>
    <row r="20" spans="1:53" ht="27" customHeight="1">
      <c r="A20" s="104"/>
      <c r="B20" s="23"/>
      <c r="C20" s="36"/>
      <c r="D20" s="34"/>
      <c r="E20" s="33">
        <v>4535</v>
      </c>
      <c r="F20" s="33"/>
      <c r="G20" s="33">
        <v>5114</v>
      </c>
      <c r="H20" s="37"/>
      <c r="I20" s="37"/>
      <c r="J20" s="37"/>
      <c r="K20" s="33">
        <f>E20+G20+I20</f>
        <v>9649</v>
      </c>
      <c r="L20" s="37"/>
      <c r="M20" s="86">
        <v>2022</v>
      </c>
      <c r="N20" s="71"/>
      <c r="O20" s="71"/>
      <c r="P20" s="71"/>
      <c r="Q20" s="71"/>
      <c r="R20" s="71"/>
      <c r="S20" s="71"/>
      <c r="T20" s="71"/>
      <c r="AR20" s="71"/>
      <c r="AS20" s="71"/>
      <c r="AU20" s="71"/>
      <c r="AX20" s="78">
        <f>E19/E20</f>
        <v>0.75545755237045209</v>
      </c>
      <c r="AY20" s="79">
        <f>G19/G20</f>
        <v>1.4910050840829097</v>
      </c>
      <c r="AZ20" s="76"/>
      <c r="BA20" s="110">
        <f t="shared" si="5"/>
        <v>1.1453000310913048</v>
      </c>
    </row>
    <row r="21" spans="1:53" ht="27" customHeight="1">
      <c r="A21" s="104" t="s">
        <v>93</v>
      </c>
      <c r="B21" s="23" t="s">
        <v>94</v>
      </c>
      <c r="C21" s="36" t="s">
        <v>58</v>
      </c>
      <c r="D21" s="34"/>
      <c r="E21" s="37">
        <f>TRUNC(일위대가목록!E12,0)</f>
        <v>3324</v>
      </c>
      <c r="F21" s="37">
        <f t="shared" si="0"/>
        <v>0</v>
      </c>
      <c r="G21" s="37">
        <f>TRUNC(일위대가목록!F12,0)</f>
        <v>3564</v>
      </c>
      <c r="H21" s="37">
        <f t="shared" si="1"/>
        <v>0</v>
      </c>
      <c r="I21" s="37">
        <f>TRUNC(일위대가목록!G12,0)</f>
        <v>0</v>
      </c>
      <c r="J21" s="37">
        <f t="shared" si="2"/>
        <v>0</v>
      </c>
      <c r="K21" s="37">
        <f t="shared" si="3"/>
        <v>6888</v>
      </c>
      <c r="L21" s="37">
        <f t="shared" si="4"/>
        <v>0</v>
      </c>
      <c r="M21" s="85" t="s">
        <v>95</v>
      </c>
      <c r="N21" s="71" t="s">
        <v>96</v>
      </c>
      <c r="O21" s="71" t="s">
        <v>52</v>
      </c>
      <c r="P21" s="71" t="s">
        <v>52</v>
      </c>
      <c r="Q21" s="71" t="s">
        <v>55</v>
      </c>
      <c r="R21" s="71" t="s">
        <v>61</v>
      </c>
      <c r="S21" s="71" t="s">
        <v>62</v>
      </c>
      <c r="T21" s="71" t="s">
        <v>62</v>
      </c>
      <c r="AR21" s="71" t="s">
        <v>52</v>
      </c>
      <c r="AS21" s="71" t="s">
        <v>52</v>
      </c>
      <c r="AU21" s="71" t="s">
        <v>97</v>
      </c>
      <c r="AV21" s="28">
        <v>395</v>
      </c>
      <c r="AZ21" s="76"/>
      <c r="BA21" s="110"/>
    </row>
    <row r="22" spans="1:53" ht="27" customHeight="1">
      <c r="A22" s="104"/>
      <c r="B22" s="23"/>
      <c r="C22" s="36"/>
      <c r="D22" s="34"/>
      <c r="E22" s="33">
        <v>3307</v>
      </c>
      <c r="F22" s="33"/>
      <c r="G22" s="33">
        <v>2817</v>
      </c>
      <c r="H22" s="37"/>
      <c r="I22" s="37"/>
      <c r="J22" s="37"/>
      <c r="K22" s="33">
        <f>E22+G22+I22</f>
        <v>6124</v>
      </c>
      <c r="L22" s="37"/>
      <c r="M22" s="86">
        <v>2022</v>
      </c>
      <c r="N22" s="71"/>
      <c r="O22" s="71"/>
      <c r="P22" s="71"/>
      <c r="Q22" s="71"/>
      <c r="R22" s="71"/>
      <c r="S22" s="71"/>
      <c r="T22" s="71"/>
      <c r="AR22" s="71"/>
      <c r="AS22" s="71"/>
      <c r="AU22" s="71"/>
      <c r="AX22" s="78">
        <f>E21/E22</f>
        <v>1.0051406108255216</v>
      </c>
      <c r="AY22" s="79">
        <f>G21/G22</f>
        <v>1.2651757188498403</v>
      </c>
      <c r="AZ22" s="76"/>
      <c r="BA22" s="110">
        <f t="shared" si="5"/>
        <v>1.124755062050947</v>
      </c>
    </row>
    <row r="23" spans="1:53" ht="27" customHeight="1">
      <c r="A23" s="104" t="s">
        <v>98</v>
      </c>
      <c r="B23" s="23" t="s">
        <v>99</v>
      </c>
      <c r="C23" s="36" t="s">
        <v>58</v>
      </c>
      <c r="D23" s="34"/>
      <c r="E23" s="37">
        <f>TRUNC(일위대가목록!E13,0)</f>
        <v>10096</v>
      </c>
      <c r="F23" s="37">
        <f t="shared" si="0"/>
        <v>0</v>
      </c>
      <c r="G23" s="37">
        <f>TRUNC(일위대가목록!F13,0)</f>
        <v>1844</v>
      </c>
      <c r="H23" s="37">
        <f t="shared" si="1"/>
        <v>0</v>
      </c>
      <c r="I23" s="37">
        <f>TRUNC(일위대가목록!G13,0)</f>
        <v>0</v>
      </c>
      <c r="J23" s="37">
        <f t="shared" si="2"/>
        <v>0</v>
      </c>
      <c r="K23" s="37">
        <f t="shared" si="3"/>
        <v>11940</v>
      </c>
      <c r="L23" s="37">
        <f t="shared" si="4"/>
        <v>0</v>
      </c>
      <c r="M23" s="85" t="s">
        <v>100</v>
      </c>
      <c r="N23" s="71" t="s">
        <v>101</v>
      </c>
      <c r="O23" s="71" t="s">
        <v>52</v>
      </c>
      <c r="P23" s="71" t="s">
        <v>52</v>
      </c>
      <c r="Q23" s="71" t="s">
        <v>55</v>
      </c>
      <c r="R23" s="71" t="s">
        <v>61</v>
      </c>
      <c r="S23" s="71" t="s">
        <v>62</v>
      </c>
      <c r="T23" s="71" t="s">
        <v>62</v>
      </c>
      <c r="AR23" s="71" t="s">
        <v>52</v>
      </c>
      <c r="AS23" s="71" t="s">
        <v>52</v>
      </c>
      <c r="AU23" s="71" t="s">
        <v>102</v>
      </c>
      <c r="AV23" s="28">
        <v>11</v>
      </c>
      <c r="AZ23" s="76"/>
      <c r="BA23" s="110"/>
    </row>
    <row r="24" spans="1:53" ht="27" customHeight="1">
      <c r="A24" s="104"/>
      <c r="B24" s="23"/>
      <c r="C24" s="36"/>
      <c r="D24" s="34"/>
      <c r="E24" s="33">
        <v>8628</v>
      </c>
      <c r="F24" s="33"/>
      <c r="G24" s="33">
        <v>1767</v>
      </c>
      <c r="H24" s="37"/>
      <c r="I24" s="37"/>
      <c r="J24" s="37"/>
      <c r="K24" s="33">
        <f>E24+G24+I24</f>
        <v>10395</v>
      </c>
      <c r="L24" s="37"/>
      <c r="M24" s="86">
        <v>2022</v>
      </c>
      <c r="N24" s="71"/>
      <c r="O24" s="71"/>
      <c r="P24" s="71"/>
      <c r="Q24" s="71"/>
      <c r="R24" s="71"/>
      <c r="S24" s="71"/>
      <c r="T24" s="71"/>
      <c r="AR24" s="71"/>
      <c r="AS24" s="71"/>
      <c r="AU24" s="71"/>
      <c r="AX24" s="78">
        <f>E23/E24</f>
        <v>1.1701437181270282</v>
      </c>
      <c r="AY24" s="79">
        <f>G23/G24</f>
        <v>1.0435766836445954</v>
      </c>
      <c r="AZ24" s="76"/>
      <c r="BA24" s="110">
        <f t="shared" si="5"/>
        <v>1.1486291486291487</v>
      </c>
    </row>
    <row r="25" spans="1:53" ht="27" customHeight="1">
      <c r="A25" s="104" t="s">
        <v>103</v>
      </c>
      <c r="B25" s="23" t="s">
        <v>104</v>
      </c>
      <c r="C25" s="36" t="s">
        <v>58</v>
      </c>
      <c r="D25" s="34"/>
      <c r="E25" s="37">
        <f>TRUNC(일위대가목록!E14,0)</f>
        <v>15148</v>
      </c>
      <c r="F25" s="37">
        <f t="shared" si="0"/>
        <v>0</v>
      </c>
      <c r="G25" s="37">
        <f>TRUNC(일위대가목록!F14,0)</f>
        <v>2459</v>
      </c>
      <c r="H25" s="37">
        <f t="shared" si="1"/>
        <v>0</v>
      </c>
      <c r="I25" s="37">
        <f>TRUNC(일위대가목록!G14,0)</f>
        <v>0</v>
      </c>
      <c r="J25" s="37">
        <f t="shared" si="2"/>
        <v>0</v>
      </c>
      <c r="K25" s="37">
        <f t="shared" si="3"/>
        <v>17607</v>
      </c>
      <c r="L25" s="37">
        <f t="shared" si="4"/>
        <v>0</v>
      </c>
      <c r="M25" s="85" t="s">
        <v>105</v>
      </c>
      <c r="N25" s="71" t="s">
        <v>106</v>
      </c>
      <c r="O25" s="71" t="s">
        <v>52</v>
      </c>
      <c r="P25" s="71" t="s">
        <v>52</v>
      </c>
      <c r="Q25" s="71" t="s">
        <v>55</v>
      </c>
      <c r="R25" s="71" t="s">
        <v>61</v>
      </c>
      <c r="S25" s="71" t="s">
        <v>62</v>
      </c>
      <c r="T25" s="71" t="s">
        <v>62</v>
      </c>
      <c r="AR25" s="71" t="s">
        <v>52</v>
      </c>
      <c r="AS25" s="71" t="s">
        <v>52</v>
      </c>
      <c r="AU25" s="71" t="s">
        <v>107</v>
      </c>
      <c r="AV25" s="28">
        <v>12</v>
      </c>
      <c r="AZ25" s="76"/>
      <c r="BA25" s="110"/>
    </row>
    <row r="26" spans="1:53" ht="27" customHeight="1">
      <c r="A26" s="104"/>
      <c r="B26" s="23"/>
      <c r="C26" s="36"/>
      <c r="D26" s="34"/>
      <c r="E26" s="33">
        <v>13037</v>
      </c>
      <c r="F26" s="33"/>
      <c r="G26" s="33">
        <v>1948</v>
      </c>
      <c r="H26" s="37"/>
      <c r="I26" s="37"/>
      <c r="J26" s="37"/>
      <c r="K26" s="33">
        <f>E26+G26+I26</f>
        <v>14985</v>
      </c>
      <c r="L26" s="37"/>
      <c r="M26" s="86">
        <v>2022</v>
      </c>
      <c r="N26" s="71"/>
      <c r="O26" s="71"/>
      <c r="P26" s="71"/>
      <c r="Q26" s="71"/>
      <c r="R26" s="71"/>
      <c r="S26" s="71"/>
      <c r="T26" s="71"/>
      <c r="AR26" s="71"/>
      <c r="AS26" s="71"/>
      <c r="AU26" s="71"/>
      <c r="AX26" s="78">
        <f>E25/E26</f>
        <v>1.1619237554652144</v>
      </c>
      <c r="AY26" s="79">
        <f>G25/G26</f>
        <v>1.2623203285420945</v>
      </c>
      <c r="AZ26" s="76"/>
      <c r="BA26" s="110">
        <f t="shared" si="5"/>
        <v>1.1749749749749749</v>
      </c>
    </row>
    <row r="27" spans="1:53" ht="27" customHeight="1">
      <c r="A27" s="104" t="s">
        <v>108</v>
      </c>
      <c r="B27" s="23" t="s">
        <v>109</v>
      </c>
      <c r="C27" s="36" t="s">
        <v>58</v>
      </c>
      <c r="D27" s="34"/>
      <c r="E27" s="37">
        <f>TRUNC(일위대가목록!E15,0)</f>
        <v>21105</v>
      </c>
      <c r="F27" s="37">
        <f t="shared" si="0"/>
        <v>0</v>
      </c>
      <c r="G27" s="37">
        <f>TRUNC(일위대가목록!F15,0)</f>
        <v>17610</v>
      </c>
      <c r="H27" s="37">
        <f t="shared" si="1"/>
        <v>0</v>
      </c>
      <c r="I27" s="37">
        <f>TRUNC(일위대가목록!G15,0)</f>
        <v>351</v>
      </c>
      <c r="J27" s="37">
        <f t="shared" si="2"/>
        <v>0</v>
      </c>
      <c r="K27" s="37">
        <f t="shared" si="3"/>
        <v>39066</v>
      </c>
      <c r="L27" s="37">
        <f t="shared" si="4"/>
        <v>0</v>
      </c>
      <c r="M27" s="85" t="s">
        <v>110</v>
      </c>
      <c r="N27" s="71" t="s">
        <v>111</v>
      </c>
      <c r="O27" s="71" t="s">
        <v>52</v>
      </c>
      <c r="P27" s="71" t="s">
        <v>52</v>
      </c>
      <c r="Q27" s="71" t="s">
        <v>55</v>
      </c>
      <c r="R27" s="71" t="s">
        <v>61</v>
      </c>
      <c r="S27" s="71" t="s">
        <v>62</v>
      </c>
      <c r="T27" s="71" t="s">
        <v>62</v>
      </c>
      <c r="AR27" s="71" t="s">
        <v>52</v>
      </c>
      <c r="AS27" s="71" t="s">
        <v>52</v>
      </c>
      <c r="AU27" s="71" t="s">
        <v>112</v>
      </c>
      <c r="AV27" s="28">
        <v>52</v>
      </c>
      <c r="AZ27" s="76"/>
      <c r="BA27" s="110"/>
    </row>
    <row r="28" spans="1:53" ht="27" customHeight="1">
      <c r="A28" s="104"/>
      <c r="B28" s="23"/>
      <c r="C28" s="36"/>
      <c r="D28" s="34"/>
      <c r="E28" s="33">
        <v>22829</v>
      </c>
      <c r="F28" s="33"/>
      <c r="G28" s="33">
        <v>36697</v>
      </c>
      <c r="H28" s="37"/>
      <c r="I28" s="33">
        <v>916</v>
      </c>
      <c r="J28" s="37"/>
      <c r="K28" s="33">
        <f>E28+G28+I28</f>
        <v>60442</v>
      </c>
      <c r="L28" s="37"/>
      <c r="M28" s="86">
        <v>2022</v>
      </c>
      <c r="N28" s="71"/>
      <c r="O28" s="71"/>
      <c r="P28" s="71"/>
      <c r="Q28" s="71"/>
      <c r="R28" s="71"/>
      <c r="S28" s="71"/>
      <c r="T28" s="71"/>
      <c r="AR28" s="71"/>
      <c r="AS28" s="71"/>
      <c r="AU28" s="71"/>
      <c r="AX28" s="78">
        <f>E27/E28</f>
        <v>0.92448201848526002</v>
      </c>
      <c r="AY28" s="79">
        <f>G27/G28</f>
        <v>0.47987573916123932</v>
      </c>
      <c r="AZ28" s="79">
        <f>I27/I28</f>
        <v>0.38318777292576417</v>
      </c>
      <c r="BA28" s="110">
        <f t="shared" si="5"/>
        <v>0.64633863869494723</v>
      </c>
    </row>
    <row r="29" spans="1:53" ht="27" customHeight="1">
      <c r="A29" s="104" t="s">
        <v>113</v>
      </c>
      <c r="B29" s="23" t="s">
        <v>114</v>
      </c>
      <c r="C29" s="36" t="s">
        <v>58</v>
      </c>
      <c r="D29" s="34"/>
      <c r="E29" s="37">
        <f>TRUNC(일위대가목록!E16,0)</f>
        <v>4935</v>
      </c>
      <c r="F29" s="37">
        <f t="shared" si="0"/>
        <v>0</v>
      </c>
      <c r="G29" s="37">
        <f>TRUNC(일위대가목록!F16,0)</f>
        <v>10200</v>
      </c>
      <c r="H29" s="37">
        <f t="shared" si="1"/>
        <v>0</v>
      </c>
      <c r="I29" s="37">
        <f>TRUNC(일위대가목록!G16,0)</f>
        <v>0</v>
      </c>
      <c r="J29" s="37">
        <f t="shared" si="2"/>
        <v>0</v>
      </c>
      <c r="K29" s="37">
        <f t="shared" si="3"/>
        <v>15135</v>
      </c>
      <c r="L29" s="37">
        <f t="shared" si="4"/>
        <v>0</v>
      </c>
      <c r="M29" s="85" t="s">
        <v>115</v>
      </c>
      <c r="N29" s="71" t="s">
        <v>116</v>
      </c>
      <c r="O29" s="71" t="s">
        <v>52</v>
      </c>
      <c r="P29" s="71" t="s">
        <v>52</v>
      </c>
      <c r="Q29" s="71" t="s">
        <v>55</v>
      </c>
      <c r="R29" s="71" t="s">
        <v>61</v>
      </c>
      <c r="S29" s="71" t="s">
        <v>62</v>
      </c>
      <c r="T29" s="71" t="s">
        <v>62</v>
      </c>
      <c r="AR29" s="71" t="s">
        <v>52</v>
      </c>
      <c r="AS29" s="71" t="s">
        <v>52</v>
      </c>
      <c r="AU29" s="71" t="s">
        <v>117</v>
      </c>
      <c r="AV29" s="28">
        <v>13</v>
      </c>
      <c r="AZ29" s="76"/>
      <c r="BA29" s="110"/>
    </row>
    <row r="30" spans="1:53" ht="27" customHeight="1">
      <c r="A30" s="104"/>
      <c r="B30" s="23"/>
      <c r="C30" s="36"/>
      <c r="D30" s="34"/>
      <c r="E30" s="33">
        <v>4365</v>
      </c>
      <c r="F30" s="33"/>
      <c r="G30" s="33">
        <v>9717</v>
      </c>
      <c r="H30" s="37"/>
      <c r="I30" s="33">
        <v>0</v>
      </c>
      <c r="J30" s="37"/>
      <c r="K30" s="33">
        <f>E30+G30+I30</f>
        <v>14082</v>
      </c>
      <c r="L30" s="37"/>
      <c r="M30" s="86">
        <v>2022</v>
      </c>
      <c r="N30" s="71"/>
      <c r="O30" s="71"/>
      <c r="P30" s="71"/>
      <c r="Q30" s="71"/>
      <c r="R30" s="71"/>
      <c r="S30" s="71"/>
      <c r="T30" s="71"/>
      <c r="AR30" s="71"/>
      <c r="AS30" s="71"/>
      <c r="AU30" s="71"/>
      <c r="AX30" s="78">
        <f>E29/E30</f>
        <v>1.1305841924398625</v>
      </c>
      <c r="AY30" s="79">
        <f>G29/G30</f>
        <v>1.0497066995986415</v>
      </c>
      <c r="AZ30" s="79"/>
      <c r="BA30" s="110">
        <f t="shared" si="5"/>
        <v>1.0747763101832126</v>
      </c>
    </row>
    <row r="31" spans="1:53" ht="27" customHeight="1">
      <c r="A31" s="104" t="s">
        <v>118</v>
      </c>
      <c r="B31" s="23" t="s">
        <v>119</v>
      </c>
      <c r="C31" s="36" t="s">
        <v>58</v>
      </c>
      <c r="D31" s="34"/>
      <c r="E31" s="37">
        <f>TRUNC(일위대가목록!E17,0)</f>
        <v>5121</v>
      </c>
      <c r="F31" s="37">
        <f t="shared" si="0"/>
        <v>0</v>
      </c>
      <c r="G31" s="37">
        <f>TRUNC(일위대가목록!F17,0)</f>
        <v>12157</v>
      </c>
      <c r="H31" s="37">
        <f t="shared" si="1"/>
        <v>0</v>
      </c>
      <c r="I31" s="37">
        <f>TRUNC(일위대가목록!G17,0)</f>
        <v>0</v>
      </c>
      <c r="J31" s="37">
        <f t="shared" si="2"/>
        <v>0</v>
      </c>
      <c r="K31" s="37">
        <f t="shared" si="3"/>
        <v>17278</v>
      </c>
      <c r="L31" s="37">
        <f t="shared" si="4"/>
        <v>0</v>
      </c>
      <c r="M31" s="85" t="s">
        <v>120</v>
      </c>
      <c r="N31" s="71" t="s">
        <v>121</v>
      </c>
      <c r="O31" s="71" t="s">
        <v>52</v>
      </c>
      <c r="P31" s="71" t="s">
        <v>52</v>
      </c>
      <c r="Q31" s="71" t="s">
        <v>55</v>
      </c>
      <c r="R31" s="71" t="s">
        <v>61</v>
      </c>
      <c r="S31" s="71" t="s">
        <v>62</v>
      </c>
      <c r="T31" s="71" t="s">
        <v>62</v>
      </c>
      <c r="AR31" s="71" t="s">
        <v>52</v>
      </c>
      <c r="AS31" s="71" t="s">
        <v>52</v>
      </c>
      <c r="AU31" s="71" t="s">
        <v>122</v>
      </c>
      <c r="AV31" s="28">
        <v>14</v>
      </c>
      <c r="AZ31" s="76"/>
      <c r="BA31" s="110"/>
    </row>
    <row r="32" spans="1:53" ht="27" customHeight="1">
      <c r="A32" s="105"/>
      <c r="B32" s="35"/>
      <c r="C32" s="34"/>
      <c r="D32" s="34"/>
      <c r="E32" s="33">
        <v>4455</v>
      </c>
      <c r="F32" s="33"/>
      <c r="G32" s="33">
        <v>12046</v>
      </c>
      <c r="H32" s="37"/>
      <c r="I32" s="33">
        <v>0</v>
      </c>
      <c r="J32" s="37"/>
      <c r="K32" s="33">
        <f>E32+G32+I32</f>
        <v>16501</v>
      </c>
      <c r="L32" s="37"/>
      <c r="M32" s="86">
        <v>2022</v>
      </c>
      <c r="N32" s="71"/>
      <c r="O32" s="71"/>
      <c r="P32" s="71"/>
      <c r="Q32" s="71"/>
      <c r="R32" s="71"/>
      <c r="S32" s="71"/>
      <c r="T32" s="71"/>
      <c r="AR32" s="71"/>
      <c r="AS32" s="71"/>
      <c r="AU32" s="71"/>
      <c r="AX32" s="78">
        <f>E31/E32</f>
        <v>1.1494949494949496</v>
      </c>
      <c r="AY32" s="79">
        <f>G31/G32</f>
        <v>1.0092146770712269</v>
      </c>
      <c r="AZ32" s="79"/>
      <c r="BA32" s="110">
        <f t="shared" si="5"/>
        <v>1.0470880552693775</v>
      </c>
    </row>
    <row r="33" spans="1:53" ht="27" customHeight="1">
      <c r="A33" s="104" t="s">
        <v>125</v>
      </c>
      <c r="B33" s="23"/>
      <c r="C33" s="34"/>
      <c r="D33" s="34"/>
      <c r="E33" s="35"/>
      <c r="F33" s="35"/>
      <c r="G33" s="35"/>
      <c r="H33" s="35"/>
      <c r="I33" s="35"/>
      <c r="J33" s="35"/>
      <c r="K33" s="35"/>
      <c r="L33" s="35"/>
      <c r="M33" s="84"/>
      <c r="Q33" s="71" t="s">
        <v>126</v>
      </c>
      <c r="AZ33" s="76"/>
      <c r="BA33" s="110"/>
    </row>
    <row r="34" spans="1:53" ht="27" customHeight="1">
      <c r="A34" s="104" t="s">
        <v>127</v>
      </c>
      <c r="B34" s="23" t="s">
        <v>128</v>
      </c>
      <c r="C34" s="36" t="s">
        <v>58</v>
      </c>
      <c r="D34" s="34"/>
      <c r="E34" s="37">
        <f>TRUNC(일위대가목록!E18,0)</f>
        <v>3432</v>
      </c>
      <c r="F34" s="37">
        <f t="shared" ref="F34:F66" si="6">TRUNC(E34*D34, 0)</f>
        <v>0</v>
      </c>
      <c r="G34" s="37">
        <f>TRUNC(일위대가목록!F18,0)</f>
        <v>5184</v>
      </c>
      <c r="H34" s="37">
        <f t="shared" ref="H34:H66" si="7">TRUNC(G34*D34, 0)</f>
        <v>0</v>
      </c>
      <c r="I34" s="37">
        <f>TRUNC(일위대가목록!G18,0)</f>
        <v>0</v>
      </c>
      <c r="J34" s="37">
        <f t="shared" ref="J34:J66" si="8">TRUNC(I34*D34, 0)</f>
        <v>0</v>
      </c>
      <c r="K34" s="37">
        <f t="shared" ref="K34:K66" si="9">TRUNC(E34+G34+I34, 0)</f>
        <v>8616</v>
      </c>
      <c r="L34" s="37">
        <f t="shared" ref="L34:L66" si="10">TRUNC(F34+H34+J34, 0)</f>
        <v>0</v>
      </c>
      <c r="M34" s="85" t="s">
        <v>129</v>
      </c>
      <c r="N34" s="71" t="s">
        <v>130</v>
      </c>
      <c r="O34" s="71" t="s">
        <v>52</v>
      </c>
      <c r="P34" s="71" t="s">
        <v>52</v>
      </c>
      <c r="Q34" s="71" t="s">
        <v>126</v>
      </c>
      <c r="R34" s="71" t="s">
        <v>61</v>
      </c>
      <c r="S34" s="71" t="s">
        <v>62</v>
      </c>
      <c r="T34" s="71" t="s">
        <v>62</v>
      </c>
      <c r="AR34" s="71" t="s">
        <v>52</v>
      </c>
      <c r="AS34" s="71" t="s">
        <v>52</v>
      </c>
      <c r="AU34" s="71" t="s">
        <v>131</v>
      </c>
      <c r="AV34" s="28">
        <v>53</v>
      </c>
      <c r="AZ34" s="76"/>
      <c r="BA34" s="110"/>
    </row>
    <row r="35" spans="1:53" ht="27" customHeight="1">
      <c r="A35" s="104"/>
      <c r="B35" s="23"/>
      <c r="C35" s="36"/>
      <c r="D35" s="34"/>
      <c r="E35" s="33">
        <v>2995</v>
      </c>
      <c r="F35" s="33"/>
      <c r="G35" s="33">
        <v>4445</v>
      </c>
      <c r="H35" s="37"/>
      <c r="I35" s="33">
        <v>0</v>
      </c>
      <c r="J35" s="37"/>
      <c r="K35" s="33">
        <f>E35+G35+I35</f>
        <v>7440</v>
      </c>
      <c r="L35" s="37"/>
      <c r="M35" s="86">
        <v>2022</v>
      </c>
      <c r="N35" s="71"/>
      <c r="O35" s="71"/>
      <c r="P35" s="71"/>
      <c r="Q35" s="71"/>
      <c r="R35" s="71"/>
      <c r="S35" s="71"/>
      <c r="T35" s="71"/>
      <c r="AR35" s="71"/>
      <c r="AS35" s="71"/>
      <c r="AU35" s="71"/>
      <c r="AX35" s="78">
        <f>E34/E35</f>
        <v>1.1459098497495825</v>
      </c>
      <c r="AY35" s="79">
        <f>G34/G35</f>
        <v>1.1662542182227222</v>
      </c>
      <c r="AZ35" s="76"/>
      <c r="BA35" s="110">
        <f t="shared" si="5"/>
        <v>1.1580645161290322</v>
      </c>
    </row>
    <row r="36" spans="1:53" ht="27" customHeight="1">
      <c r="A36" s="104" t="s">
        <v>132</v>
      </c>
      <c r="B36" s="23" t="s">
        <v>128</v>
      </c>
      <c r="C36" s="36" t="s">
        <v>58</v>
      </c>
      <c r="D36" s="34"/>
      <c r="E36" s="37">
        <f>TRUNC(일위대가목록!E19,0)</f>
        <v>3646</v>
      </c>
      <c r="F36" s="37">
        <f t="shared" si="6"/>
        <v>0</v>
      </c>
      <c r="G36" s="37">
        <f>TRUNC(일위대가목록!F19,0)</f>
        <v>4692</v>
      </c>
      <c r="H36" s="37">
        <f t="shared" si="7"/>
        <v>0</v>
      </c>
      <c r="I36" s="37">
        <f>TRUNC(일위대가목록!G19,0)</f>
        <v>0</v>
      </c>
      <c r="J36" s="37">
        <f t="shared" si="8"/>
        <v>0</v>
      </c>
      <c r="K36" s="37">
        <f t="shared" si="9"/>
        <v>8338</v>
      </c>
      <c r="L36" s="37">
        <f t="shared" si="10"/>
        <v>0</v>
      </c>
      <c r="M36" s="85" t="s">
        <v>133</v>
      </c>
      <c r="N36" s="71" t="s">
        <v>134</v>
      </c>
      <c r="O36" s="71" t="s">
        <v>52</v>
      </c>
      <c r="P36" s="71" t="s">
        <v>52</v>
      </c>
      <c r="Q36" s="71" t="s">
        <v>126</v>
      </c>
      <c r="R36" s="71" t="s">
        <v>61</v>
      </c>
      <c r="S36" s="71" t="s">
        <v>62</v>
      </c>
      <c r="T36" s="71" t="s">
        <v>62</v>
      </c>
      <c r="AR36" s="71" t="s">
        <v>52</v>
      </c>
      <c r="AS36" s="71" t="s">
        <v>52</v>
      </c>
      <c r="AU36" s="71" t="s">
        <v>135</v>
      </c>
      <c r="AV36" s="28">
        <v>55</v>
      </c>
      <c r="AZ36" s="76"/>
      <c r="BA36" s="110"/>
    </row>
    <row r="37" spans="1:53" ht="27" customHeight="1">
      <c r="A37" s="104"/>
      <c r="B37" s="23"/>
      <c r="C37" s="36"/>
      <c r="D37" s="34"/>
      <c r="E37" s="33">
        <v>2995</v>
      </c>
      <c r="F37" s="33"/>
      <c r="G37" s="33">
        <v>4445</v>
      </c>
      <c r="H37" s="37"/>
      <c r="I37" s="33">
        <v>0</v>
      </c>
      <c r="J37" s="37"/>
      <c r="K37" s="33">
        <f>E37+G37+I37</f>
        <v>7440</v>
      </c>
      <c r="L37" s="37"/>
      <c r="M37" s="86">
        <v>2022</v>
      </c>
      <c r="N37" s="71"/>
      <c r="O37" s="71"/>
      <c r="P37" s="71"/>
      <c r="Q37" s="71"/>
      <c r="R37" s="71"/>
      <c r="S37" s="71"/>
      <c r="T37" s="71"/>
      <c r="AR37" s="71"/>
      <c r="AS37" s="71"/>
      <c r="AU37" s="71"/>
      <c r="AX37" s="78">
        <f>E36/E37</f>
        <v>1.2173622704507512</v>
      </c>
      <c r="AY37" s="79">
        <f>G36/G37</f>
        <v>1.0555680539932508</v>
      </c>
      <c r="AZ37" s="76"/>
      <c r="BA37" s="110">
        <f t="shared" si="5"/>
        <v>1.1206989247311827</v>
      </c>
    </row>
    <row r="38" spans="1:53" ht="27" customHeight="1">
      <c r="A38" s="104" t="s">
        <v>136</v>
      </c>
      <c r="B38" s="23" t="s">
        <v>137</v>
      </c>
      <c r="C38" s="36" t="s">
        <v>58</v>
      </c>
      <c r="D38" s="34"/>
      <c r="E38" s="37">
        <f>TRUNC(일위대가목록!E20,0)</f>
        <v>6083</v>
      </c>
      <c r="F38" s="37">
        <f t="shared" si="6"/>
        <v>0</v>
      </c>
      <c r="G38" s="37">
        <f>TRUNC(일위대가목록!F20,0)</f>
        <v>5184</v>
      </c>
      <c r="H38" s="37">
        <f t="shared" si="7"/>
        <v>0</v>
      </c>
      <c r="I38" s="37">
        <f>TRUNC(일위대가목록!G20,0)</f>
        <v>0</v>
      </c>
      <c r="J38" s="37">
        <f t="shared" si="8"/>
        <v>0</v>
      </c>
      <c r="K38" s="37">
        <f t="shared" si="9"/>
        <v>11267</v>
      </c>
      <c r="L38" s="37">
        <f t="shared" si="10"/>
        <v>0</v>
      </c>
      <c r="M38" s="85" t="s">
        <v>138</v>
      </c>
      <c r="N38" s="71" t="s">
        <v>139</v>
      </c>
      <c r="O38" s="71" t="s">
        <v>52</v>
      </c>
      <c r="P38" s="71" t="s">
        <v>52</v>
      </c>
      <c r="Q38" s="71" t="s">
        <v>126</v>
      </c>
      <c r="R38" s="71" t="s">
        <v>61</v>
      </c>
      <c r="S38" s="71" t="s">
        <v>62</v>
      </c>
      <c r="T38" s="71" t="s">
        <v>62</v>
      </c>
      <c r="AR38" s="71" t="s">
        <v>52</v>
      </c>
      <c r="AS38" s="71" t="s">
        <v>52</v>
      </c>
      <c r="AU38" s="71" t="s">
        <v>140</v>
      </c>
      <c r="AV38" s="28">
        <v>54</v>
      </c>
      <c r="AZ38" s="76"/>
      <c r="BA38" s="110"/>
    </row>
    <row r="39" spans="1:53" ht="27" customHeight="1">
      <c r="A39" s="104"/>
      <c r="B39" s="23"/>
      <c r="C39" s="36"/>
      <c r="D39" s="34"/>
      <c r="E39" s="33">
        <v>5530</v>
      </c>
      <c r="F39" s="33"/>
      <c r="G39" s="33">
        <v>4445</v>
      </c>
      <c r="H39" s="37"/>
      <c r="I39" s="33">
        <v>0</v>
      </c>
      <c r="J39" s="37"/>
      <c r="K39" s="33">
        <f>E39+G39+I39</f>
        <v>9975</v>
      </c>
      <c r="L39" s="37"/>
      <c r="M39" s="86">
        <v>2022</v>
      </c>
      <c r="N39" s="71"/>
      <c r="O39" s="71"/>
      <c r="P39" s="71"/>
      <c r="Q39" s="71"/>
      <c r="R39" s="71"/>
      <c r="S39" s="71"/>
      <c r="T39" s="71"/>
      <c r="AR39" s="71"/>
      <c r="AS39" s="71"/>
      <c r="AU39" s="71"/>
      <c r="AX39" s="78">
        <f>E38/E39</f>
        <v>1.1000000000000001</v>
      </c>
      <c r="AY39" s="79">
        <f>G38/G39</f>
        <v>1.1662542182227222</v>
      </c>
      <c r="AZ39" s="76"/>
      <c r="BA39" s="110">
        <f t="shared" si="5"/>
        <v>1.1295238095238096</v>
      </c>
    </row>
    <row r="40" spans="1:53" ht="27" customHeight="1">
      <c r="A40" s="104" t="s">
        <v>141</v>
      </c>
      <c r="B40" s="23" t="s">
        <v>137</v>
      </c>
      <c r="C40" s="36" t="s">
        <v>58</v>
      </c>
      <c r="D40" s="34"/>
      <c r="E40" s="37">
        <f>TRUNC(일위대가목록!E21,0)</f>
        <v>6636</v>
      </c>
      <c r="F40" s="37">
        <f t="shared" si="6"/>
        <v>0</v>
      </c>
      <c r="G40" s="37">
        <f>TRUNC(일위대가목록!F21,0)</f>
        <v>4692</v>
      </c>
      <c r="H40" s="37">
        <f t="shared" si="7"/>
        <v>0</v>
      </c>
      <c r="I40" s="37">
        <f>TRUNC(일위대가목록!G21,0)</f>
        <v>0</v>
      </c>
      <c r="J40" s="37">
        <f t="shared" si="8"/>
        <v>0</v>
      </c>
      <c r="K40" s="37">
        <f t="shared" si="9"/>
        <v>11328</v>
      </c>
      <c r="L40" s="37">
        <f t="shared" si="10"/>
        <v>0</v>
      </c>
      <c r="M40" s="85" t="s">
        <v>142</v>
      </c>
      <c r="N40" s="71" t="s">
        <v>143</v>
      </c>
      <c r="O40" s="71" t="s">
        <v>52</v>
      </c>
      <c r="P40" s="71" t="s">
        <v>52</v>
      </c>
      <c r="Q40" s="71" t="s">
        <v>126</v>
      </c>
      <c r="R40" s="71" t="s">
        <v>61</v>
      </c>
      <c r="S40" s="71" t="s">
        <v>62</v>
      </c>
      <c r="T40" s="71" t="s">
        <v>62</v>
      </c>
      <c r="AR40" s="71" t="s">
        <v>52</v>
      </c>
      <c r="AS40" s="71" t="s">
        <v>52</v>
      </c>
      <c r="AU40" s="71" t="s">
        <v>144</v>
      </c>
      <c r="AV40" s="28">
        <v>56</v>
      </c>
      <c r="AZ40" s="76"/>
      <c r="BA40" s="110"/>
    </row>
    <row r="41" spans="1:53" ht="27" customHeight="1">
      <c r="A41" s="104"/>
      <c r="B41" s="23"/>
      <c r="C41" s="36"/>
      <c r="D41" s="34"/>
      <c r="E41" s="33">
        <v>5530</v>
      </c>
      <c r="F41" s="33"/>
      <c r="G41" s="33">
        <v>4445</v>
      </c>
      <c r="H41" s="37"/>
      <c r="I41" s="33">
        <v>0</v>
      </c>
      <c r="J41" s="37"/>
      <c r="K41" s="33">
        <f>E41+G41+I41</f>
        <v>9975</v>
      </c>
      <c r="L41" s="37"/>
      <c r="M41" s="86">
        <v>2022</v>
      </c>
      <c r="N41" s="71"/>
      <c r="O41" s="71"/>
      <c r="P41" s="71"/>
      <c r="Q41" s="71"/>
      <c r="R41" s="71"/>
      <c r="S41" s="71"/>
      <c r="T41" s="71"/>
      <c r="AR41" s="71"/>
      <c r="AS41" s="71"/>
      <c r="AU41" s="71"/>
      <c r="AX41" s="78">
        <f>E40/E41</f>
        <v>1.2</v>
      </c>
      <c r="AY41" s="79">
        <f>G40/G41</f>
        <v>1.0555680539932508</v>
      </c>
      <c r="AZ41" s="76"/>
      <c r="BA41" s="110">
        <f t="shared" si="5"/>
        <v>1.1356390977443609</v>
      </c>
    </row>
    <row r="42" spans="1:53" ht="27" customHeight="1">
      <c r="A42" s="104" t="s">
        <v>145</v>
      </c>
      <c r="B42" s="23" t="s">
        <v>146</v>
      </c>
      <c r="C42" s="36" t="s">
        <v>58</v>
      </c>
      <c r="D42" s="34"/>
      <c r="E42" s="37">
        <f>TRUNC(일위대가목록!E22,0)</f>
        <v>604</v>
      </c>
      <c r="F42" s="37">
        <f t="shared" si="6"/>
        <v>0</v>
      </c>
      <c r="G42" s="37">
        <f>TRUNC(일위대가목록!F22,0)</f>
        <v>1498</v>
      </c>
      <c r="H42" s="37">
        <f t="shared" si="7"/>
        <v>0</v>
      </c>
      <c r="I42" s="37">
        <f>TRUNC(일위대가목록!G22,0)</f>
        <v>13</v>
      </c>
      <c r="J42" s="37">
        <f t="shared" si="8"/>
        <v>0</v>
      </c>
      <c r="K42" s="37">
        <f t="shared" si="9"/>
        <v>2115</v>
      </c>
      <c r="L42" s="37">
        <f t="shared" si="10"/>
        <v>0</v>
      </c>
      <c r="M42" s="85" t="s">
        <v>147</v>
      </c>
      <c r="N42" s="71" t="s">
        <v>148</v>
      </c>
      <c r="O42" s="71" t="s">
        <v>52</v>
      </c>
      <c r="P42" s="71" t="s">
        <v>52</v>
      </c>
      <c r="Q42" s="71" t="s">
        <v>126</v>
      </c>
      <c r="R42" s="71" t="s">
        <v>61</v>
      </c>
      <c r="S42" s="71" t="s">
        <v>62</v>
      </c>
      <c r="T42" s="71" t="s">
        <v>62</v>
      </c>
      <c r="AR42" s="71" t="s">
        <v>52</v>
      </c>
      <c r="AS42" s="71" t="s">
        <v>52</v>
      </c>
      <c r="AU42" s="71" t="s">
        <v>149</v>
      </c>
      <c r="AV42" s="28">
        <v>18</v>
      </c>
      <c r="AZ42" s="76"/>
      <c r="BA42" s="110"/>
    </row>
    <row r="43" spans="1:53" ht="27" customHeight="1">
      <c r="A43" s="104"/>
      <c r="B43" s="23"/>
      <c r="C43" s="36"/>
      <c r="D43" s="34"/>
      <c r="E43" s="33">
        <v>1046</v>
      </c>
      <c r="F43" s="33"/>
      <c r="G43" s="33">
        <v>14616</v>
      </c>
      <c r="H43" s="37"/>
      <c r="I43" s="33">
        <v>0</v>
      </c>
      <c r="J43" s="37"/>
      <c r="K43" s="33">
        <f>E43+G43+I43</f>
        <v>15662</v>
      </c>
      <c r="L43" s="37"/>
      <c r="M43" s="86">
        <v>2022</v>
      </c>
      <c r="N43" s="71"/>
      <c r="O43" s="71"/>
      <c r="P43" s="71"/>
      <c r="Q43" s="71"/>
      <c r="R43" s="71"/>
      <c r="S43" s="71"/>
      <c r="T43" s="71"/>
      <c r="AR43" s="71"/>
      <c r="AS43" s="71"/>
      <c r="AU43" s="71"/>
      <c r="AX43" s="78">
        <f>E42/E43</f>
        <v>0.57743785850860418</v>
      </c>
      <c r="AY43" s="79">
        <f>G42/G43</f>
        <v>0.1024904214559387</v>
      </c>
      <c r="AZ43" s="76"/>
      <c r="BA43" s="110">
        <f t="shared" si="5"/>
        <v>0.13504022474779723</v>
      </c>
    </row>
    <row r="44" spans="1:53" ht="27" customHeight="1">
      <c r="A44" s="104" t="s">
        <v>150</v>
      </c>
      <c r="B44" s="23" t="s">
        <v>146</v>
      </c>
      <c r="C44" s="36" t="s">
        <v>58</v>
      </c>
      <c r="D44" s="34"/>
      <c r="E44" s="37">
        <f>TRUNC(일위대가목록!E23,0)</f>
        <v>602</v>
      </c>
      <c r="F44" s="37">
        <f t="shared" si="6"/>
        <v>0</v>
      </c>
      <c r="G44" s="37">
        <f>TRUNC(일위대가목록!F23,0)</f>
        <v>16361</v>
      </c>
      <c r="H44" s="37">
        <f t="shared" si="7"/>
        <v>0</v>
      </c>
      <c r="I44" s="37">
        <f>TRUNC(일위대가목록!G23,0)</f>
        <v>314</v>
      </c>
      <c r="J44" s="37">
        <f t="shared" si="8"/>
        <v>0</v>
      </c>
      <c r="K44" s="37">
        <f t="shared" si="9"/>
        <v>17277</v>
      </c>
      <c r="L44" s="37">
        <f t="shared" si="10"/>
        <v>0</v>
      </c>
      <c r="M44" s="85" t="s">
        <v>151</v>
      </c>
      <c r="N44" s="71" t="s">
        <v>152</v>
      </c>
      <c r="O44" s="71" t="s">
        <v>52</v>
      </c>
      <c r="P44" s="71" t="s">
        <v>52</v>
      </c>
      <c r="Q44" s="71" t="s">
        <v>126</v>
      </c>
      <c r="R44" s="71" t="s">
        <v>61</v>
      </c>
      <c r="S44" s="71" t="s">
        <v>62</v>
      </c>
      <c r="T44" s="71" t="s">
        <v>62</v>
      </c>
      <c r="AR44" s="71" t="s">
        <v>52</v>
      </c>
      <c r="AS44" s="71" t="s">
        <v>52</v>
      </c>
      <c r="AU44" s="71" t="s">
        <v>153</v>
      </c>
      <c r="AV44" s="28">
        <v>19</v>
      </c>
      <c r="AZ44" s="76"/>
      <c r="BA44" s="110"/>
    </row>
    <row r="45" spans="1:53" ht="27" customHeight="1">
      <c r="A45" s="104"/>
      <c r="B45" s="23"/>
      <c r="C45" s="36"/>
      <c r="D45" s="34"/>
      <c r="E45" s="33">
        <v>1046</v>
      </c>
      <c r="F45" s="33"/>
      <c r="G45" s="33">
        <v>14646</v>
      </c>
      <c r="H45" s="37"/>
      <c r="I45" s="33">
        <v>0</v>
      </c>
      <c r="J45" s="37"/>
      <c r="K45" s="33">
        <f>E45+G45+I45</f>
        <v>15692</v>
      </c>
      <c r="L45" s="37"/>
      <c r="M45" s="86">
        <v>2022</v>
      </c>
      <c r="N45" s="71"/>
      <c r="O45" s="71"/>
      <c r="P45" s="71"/>
      <c r="Q45" s="71"/>
      <c r="R45" s="71"/>
      <c r="S45" s="71"/>
      <c r="T45" s="71"/>
      <c r="AR45" s="71"/>
      <c r="AS45" s="71"/>
      <c r="AU45" s="71"/>
      <c r="AX45" s="78">
        <f>E44/E45</f>
        <v>0.57552581261950286</v>
      </c>
      <c r="AY45" s="79">
        <f>G44/G45</f>
        <v>1.1170968182438892</v>
      </c>
      <c r="AZ45" s="76"/>
      <c r="BA45" s="110">
        <f t="shared" si="5"/>
        <v>1.101006882487892</v>
      </c>
    </row>
    <row r="46" spans="1:53" ht="27" customHeight="1">
      <c r="A46" s="104" t="s">
        <v>154</v>
      </c>
      <c r="B46" s="23" t="s">
        <v>146</v>
      </c>
      <c r="C46" s="36" t="s">
        <v>58</v>
      </c>
      <c r="D46" s="34"/>
      <c r="E46" s="37">
        <f>TRUNC(일위대가목록!E24,0)</f>
        <v>602</v>
      </c>
      <c r="F46" s="37">
        <f t="shared" si="6"/>
        <v>0</v>
      </c>
      <c r="G46" s="37">
        <f>TRUNC(일위대가목록!F24,0)</f>
        <v>16266</v>
      </c>
      <c r="H46" s="37">
        <f t="shared" si="7"/>
        <v>0</v>
      </c>
      <c r="I46" s="37">
        <f>TRUNC(일위대가목록!G24,0)</f>
        <v>312</v>
      </c>
      <c r="J46" s="37">
        <f t="shared" si="8"/>
        <v>0</v>
      </c>
      <c r="K46" s="37">
        <f t="shared" si="9"/>
        <v>17180</v>
      </c>
      <c r="L46" s="37">
        <f t="shared" si="10"/>
        <v>0</v>
      </c>
      <c r="M46" s="85" t="s">
        <v>155</v>
      </c>
      <c r="N46" s="71" t="s">
        <v>156</v>
      </c>
      <c r="O46" s="71" t="s">
        <v>52</v>
      </c>
      <c r="P46" s="71" t="s">
        <v>52</v>
      </c>
      <c r="Q46" s="71" t="s">
        <v>126</v>
      </c>
      <c r="R46" s="71" t="s">
        <v>61</v>
      </c>
      <c r="S46" s="71" t="s">
        <v>62</v>
      </c>
      <c r="T46" s="71" t="s">
        <v>62</v>
      </c>
      <c r="AR46" s="71" t="s">
        <v>52</v>
      </c>
      <c r="AS46" s="71" t="s">
        <v>52</v>
      </c>
      <c r="AU46" s="71" t="s">
        <v>157</v>
      </c>
      <c r="AV46" s="28">
        <v>20</v>
      </c>
      <c r="AZ46" s="76"/>
      <c r="BA46" s="110"/>
    </row>
    <row r="47" spans="1:53" ht="27" customHeight="1">
      <c r="A47" s="104"/>
      <c r="B47" s="23"/>
      <c r="C47" s="36"/>
      <c r="D47" s="34"/>
      <c r="E47" s="33">
        <v>1046</v>
      </c>
      <c r="F47" s="33"/>
      <c r="G47" s="33">
        <v>14646</v>
      </c>
      <c r="H47" s="37"/>
      <c r="I47" s="33">
        <v>0</v>
      </c>
      <c r="J47" s="37"/>
      <c r="K47" s="33">
        <f>E47+G47+I47</f>
        <v>15692</v>
      </c>
      <c r="L47" s="37"/>
      <c r="M47" s="86">
        <v>2022</v>
      </c>
      <c r="N47" s="71"/>
      <c r="O47" s="71"/>
      <c r="P47" s="71"/>
      <c r="Q47" s="71"/>
      <c r="R47" s="71"/>
      <c r="S47" s="71"/>
      <c r="T47" s="71"/>
      <c r="AR47" s="71"/>
      <c r="AS47" s="71"/>
      <c r="AU47" s="71"/>
      <c r="AX47" s="78">
        <f>E46/E47</f>
        <v>0.57552581261950286</v>
      </c>
      <c r="AY47" s="79">
        <f>G46/G47</f>
        <v>1.1106104055714872</v>
      </c>
      <c r="AZ47" s="76"/>
      <c r="BA47" s="110">
        <f t="shared" si="5"/>
        <v>1.0948253887331123</v>
      </c>
    </row>
    <row r="48" spans="1:53" ht="27" customHeight="1">
      <c r="A48" s="104" t="s">
        <v>158</v>
      </c>
      <c r="B48" s="23" t="s">
        <v>159</v>
      </c>
      <c r="C48" s="36" t="s">
        <v>58</v>
      </c>
      <c r="D48" s="34"/>
      <c r="E48" s="37">
        <f>TRUNC(일위대가목록!E25,0)</f>
        <v>3020</v>
      </c>
      <c r="F48" s="37">
        <f t="shared" si="6"/>
        <v>0</v>
      </c>
      <c r="G48" s="37">
        <f>TRUNC(일위대가목록!F25,0)</f>
        <v>4474</v>
      </c>
      <c r="H48" s="37">
        <f t="shared" si="7"/>
        <v>0</v>
      </c>
      <c r="I48" s="37">
        <f>TRUNC(일위대가목록!G25,0)</f>
        <v>67</v>
      </c>
      <c r="J48" s="37">
        <f t="shared" si="8"/>
        <v>0</v>
      </c>
      <c r="K48" s="37">
        <f t="shared" si="9"/>
        <v>7561</v>
      </c>
      <c r="L48" s="37">
        <f t="shared" si="10"/>
        <v>0</v>
      </c>
      <c r="M48" s="85" t="s">
        <v>160</v>
      </c>
      <c r="N48" s="71" t="s">
        <v>161</v>
      </c>
      <c r="O48" s="71" t="s">
        <v>52</v>
      </c>
      <c r="P48" s="71" t="s">
        <v>52</v>
      </c>
      <c r="Q48" s="71" t="s">
        <v>126</v>
      </c>
      <c r="R48" s="71" t="s">
        <v>61</v>
      </c>
      <c r="S48" s="71" t="s">
        <v>62</v>
      </c>
      <c r="T48" s="71" t="s">
        <v>62</v>
      </c>
      <c r="AR48" s="71" t="s">
        <v>52</v>
      </c>
      <c r="AS48" s="71" t="s">
        <v>52</v>
      </c>
      <c r="AU48" s="71" t="s">
        <v>162</v>
      </c>
      <c r="AV48" s="28">
        <v>21</v>
      </c>
      <c r="AZ48" s="76"/>
      <c r="BA48" s="110"/>
    </row>
    <row r="49" spans="1:53" ht="27" customHeight="1">
      <c r="A49" s="104"/>
      <c r="B49" s="23"/>
      <c r="C49" s="36"/>
      <c r="D49" s="34"/>
      <c r="E49" s="33">
        <v>3974</v>
      </c>
      <c r="F49" s="33"/>
      <c r="G49" s="33">
        <v>14616</v>
      </c>
      <c r="H49" s="37"/>
      <c r="I49" s="33">
        <v>0</v>
      </c>
      <c r="J49" s="37"/>
      <c r="K49" s="33">
        <f>E49+G49+I49</f>
        <v>18590</v>
      </c>
      <c r="L49" s="37"/>
      <c r="M49" s="86">
        <v>2022</v>
      </c>
      <c r="N49" s="71"/>
      <c r="O49" s="71"/>
      <c r="P49" s="71"/>
      <c r="Q49" s="71"/>
      <c r="R49" s="71"/>
      <c r="S49" s="71"/>
      <c r="T49" s="71"/>
      <c r="AR49" s="71"/>
      <c r="AS49" s="71"/>
      <c r="AU49" s="71"/>
      <c r="AX49" s="78">
        <f>E48/E49</f>
        <v>0.75993960744841471</v>
      </c>
      <c r="AY49" s="79">
        <f>G48/G49</f>
        <v>0.30610290093048714</v>
      </c>
      <c r="AZ49" s="76"/>
      <c r="BA49" s="110">
        <f t="shared" si="5"/>
        <v>0.40672404518558364</v>
      </c>
    </row>
    <row r="50" spans="1:53" ht="27" customHeight="1">
      <c r="A50" s="104" t="s">
        <v>163</v>
      </c>
      <c r="B50" s="23" t="s">
        <v>159</v>
      </c>
      <c r="C50" s="36" t="s">
        <v>58</v>
      </c>
      <c r="D50" s="34"/>
      <c r="E50" s="37">
        <f>TRUNC(일위대가목록!E26,0)</f>
        <v>3013</v>
      </c>
      <c r="F50" s="37">
        <f t="shared" si="6"/>
        <v>0</v>
      </c>
      <c r="G50" s="37">
        <f>TRUNC(일위대가목록!F26,0)</f>
        <v>17982</v>
      </c>
      <c r="H50" s="37">
        <f t="shared" si="7"/>
        <v>0</v>
      </c>
      <c r="I50" s="37">
        <f>TRUNC(일위대가목록!G26,0)</f>
        <v>297</v>
      </c>
      <c r="J50" s="37">
        <f t="shared" si="8"/>
        <v>0</v>
      </c>
      <c r="K50" s="37">
        <f t="shared" si="9"/>
        <v>21292</v>
      </c>
      <c r="L50" s="37">
        <f t="shared" si="10"/>
        <v>0</v>
      </c>
      <c r="M50" s="85" t="s">
        <v>164</v>
      </c>
      <c r="N50" s="71" t="s">
        <v>165</v>
      </c>
      <c r="O50" s="71" t="s">
        <v>52</v>
      </c>
      <c r="P50" s="71" t="s">
        <v>52</v>
      </c>
      <c r="Q50" s="71" t="s">
        <v>126</v>
      </c>
      <c r="R50" s="71" t="s">
        <v>61</v>
      </c>
      <c r="S50" s="71" t="s">
        <v>62</v>
      </c>
      <c r="T50" s="71" t="s">
        <v>62</v>
      </c>
      <c r="AR50" s="71" t="s">
        <v>52</v>
      </c>
      <c r="AS50" s="71" t="s">
        <v>52</v>
      </c>
      <c r="AU50" s="71" t="s">
        <v>166</v>
      </c>
      <c r="AV50" s="28">
        <v>22</v>
      </c>
      <c r="AZ50" s="76"/>
      <c r="BA50" s="110"/>
    </row>
    <row r="51" spans="1:53" ht="27" customHeight="1">
      <c r="A51" s="104"/>
      <c r="B51" s="23"/>
      <c r="C51" s="36"/>
      <c r="D51" s="34"/>
      <c r="E51" s="33">
        <v>3974</v>
      </c>
      <c r="F51" s="33"/>
      <c r="G51" s="33">
        <v>14616</v>
      </c>
      <c r="H51" s="37"/>
      <c r="I51" s="33">
        <v>0</v>
      </c>
      <c r="J51" s="37"/>
      <c r="K51" s="33">
        <f>E51+G51+I51</f>
        <v>18590</v>
      </c>
      <c r="L51" s="37"/>
      <c r="M51" s="86">
        <v>2022</v>
      </c>
      <c r="N51" s="71"/>
      <c r="O51" s="71"/>
      <c r="P51" s="71"/>
      <c r="Q51" s="71"/>
      <c r="R51" s="71"/>
      <c r="S51" s="71"/>
      <c r="T51" s="71"/>
      <c r="AR51" s="71"/>
      <c r="AS51" s="71"/>
      <c r="AU51" s="71"/>
      <c r="AX51" s="78">
        <f>E50/E51</f>
        <v>0.7581781580271767</v>
      </c>
      <c r="AY51" s="79">
        <f>G50/G51</f>
        <v>1.2302955665024631</v>
      </c>
      <c r="AZ51" s="76"/>
      <c r="BA51" s="110">
        <f t="shared" si="5"/>
        <v>1.145346960731576</v>
      </c>
    </row>
    <row r="52" spans="1:53" ht="27" customHeight="1">
      <c r="A52" s="104" t="s">
        <v>167</v>
      </c>
      <c r="B52" s="23" t="s">
        <v>159</v>
      </c>
      <c r="C52" s="36" t="s">
        <v>58</v>
      </c>
      <c r="D52" s="34"/>
      <c r="E52" s="37">
        <f>TRUNC(일위대가목록!E27,0)</f>
        <v>3013</v>
      </c>
      <c r="F52" s="37">
        <f t="shared" si="6"/>
        <v>0</v>
      </c>
      <c r="G52" s="37">
        <f>TRUNC(일위대가목록!F27,0)</f>
        <v>17872</v>
      </c>
      <c r="H52" s="37">
        <f t="shared" si="7"/>
        <v>0</v>
      </c>
      <c r="I52" s="37">
        <f>TRUNC(일위대가목록!G27,0)</f>
        <v>295</v>
      </c>
      <c r="J52" s="37">
        <f t="shared" si="8"/>
        <v>0</v>
      </c>
      <c r="K52" s="37">
        <f t="shared" si="9"/>
        <v>21180</v>
      </c>
      <c r="L52" s="37">
        <f t="shared" si="10"/>
        <v>0</v>
      </c>
      <c r="M52" s="85" t="s">
        <v>168</v>
      </c>
      <c r="N52" s="71" t="s">
        <v>169</v>
      </c>
      <c r="O52" s="71" t="s">
        <v>52</v>
      </c>
      <c r="P52" s="71" t="s">
        <v>52</v>
      </c>
      <c r="Q52" s="71" t="s">
        <v>126</v>
      </c>
      <c r="R52" s="71" t="s">
        <v>61</v>
      </c>
      <c r="S52" s="71" t="s">
        <v>62</v>
      </c>
      <c r="T52" s="71" t="s">
        <v>62</v>
      </c>
      <c r="AR52" s="71" t="s">
        <v>52</v>
      </c>
      <c r="AS52" s="71" t="s">
        <v>52</v>
      </c>
      <c r="AU52" s="71" t="s">
        <v>170</v>
      </c>
      <c r="AV52" s="28">
        <v>23</v>
      </c>
      <c r="AZ52" s="76"/>
      <c r="BA52" s="110"/>
    </row>
    <row r="53" spans="1:53" ht="27" customHeight="1">
      <c r="A53" s="104"/>
      <c r="B53" s="23"/>
      <c r="C53" s="36"/>
      <c r="D53" s="34"/>
      <c r="E53" s="33">
        <v>3974</v>
      </c>
      <c r="F53" s="33"/>
      <c r="G53" s="33">
        <v>14616</v>
      </c>
      <c r="H53" s="37"/>
      <c r="I53" s="33">
        <v>0</v>
      </c>
      <c r="J53" s="37"/>
      <c r="K53" s="33">
        <f>E53+G53+I53</f>
        <v>18590</v>
      </c>
      <c r="L53" s="37"/>
      <c r="M53" s="86">
        <v>2022</v>
      </c>
      <c r="N53" s="71"/>
      <c r="O53" s="71"/>
      <c r="P53" s="71"/>
      <c r="Q53" s="71"/>
      <c r="R53" s="71"/>
      <c r="S53" s="71"/>
      <c r="T53" s="71"/>
      <c r="AR53" s="71"/>
      <c r="AS53" s="71"/>
      <c r="AU53" s="71"/>
      <c r="AX53" s="78">
        <f>E52/E53</f>
        <v>0.7581781580271767</v>
      </c>
      <c r="AY53" s="79">
        <f>G52/G53</f>
        <v>1.2227695675971537</v>
      </c>
      <c r="AZ53" s="76"/>
      <c r="BA53" s="110">
        <f t="shared" si="5"/>
        <v>1.1393222162452932</v>
      </c>
    </row>
    <row r="54" spans="1:53" ht="27" customHeight="1">
      <c r="A54" s="104" t="s">
        <v>171</v>
      </c>
      <c r="B54" s="23" t="s">
        <v>172</v>
      </c>
      <c r="C54" s="36" t="s">
        <v>58</v>
      </c>
      <c r="D54" s="34"/>
      <c r="E54" s="37">
        <f>TRUNC(일위대가목록!E28,0)</f>
        <v>12600</v>
      </c>
      <c r="F54" s="37">
        <f t="shared" si="6"/>
        <v>0</v>
      </c>
      <c r="G54" s="37">
        <f>TRUNC(일위대가목록!F28,0)</f>
        <v>13100</v>
      </c>
      <c r="H54" s="37">
        <f t="shared" si="7"/>
        <v>0</v>
      </c>
      <c r="I54" s="37">
        <f>TRUNC(일위대가목록!G28,0)</f>
        <v>262</v>
      </c>
      <c r="J54" s="37">
        <f t="shared" si="8"/>
        <v>0</v>
      </c>
      <c r="K54" s="37">
        <f t="shared" si="9"/>
        <v>25962</v>
      </c>
      <c r="L54" s="37">
        <f t="shared" si="10"/>
        <v>0</v>
      </c>
      <c r="M54" s="85" t="s">
        <v>173</v>
      </c>
      <c r="N54" s="71" t="s">
        <v>174</v>
      </c>
      <c r="O54" s="71" t="s">
        <v>52</v>
      </c>
      <c r="P54" s="71" t="s">
        <v>52</v>
      </c>
      <c r="Q54" s="71" t="s">
        <v>126</v>
      </c>
      <c r="R54" s="71" t="s">
        <v>61</v>
      </c>
      <c r="S54" s="71" t="s">
        <v>62</v>
      </c>
      <c r="T54" s="71" t="s">
        <v>62</v>
      </c>
      <c r="AR54" s="71" t="s">
        <v>52</v>
      </c>
      <c r="AS54" s="71" t="s">
        <v>52</v>
      </c>
      <c r="AU54" s="71" t="s">
        <v>175</v>
      </c>
      <c r="AV54" s="28">
        <v>24</v>
      </c>
      <c r="AZ54" s="76"/>
      <c r="BA54" s="110"/>
    </row>
    <row r="55" spans="1:53" ht="27" customHeight="1">
      <c r="A55" s="104"/>
      <c r="B55" s="23"/>
      <c r="C55" s="36"/>
      <c r="D55" s="34"/>
      <c r="E55" s="33">
        <v>16214</v>
      </c>
      <c r="F55" s="33"/>
      <c r="G55" s="33">
        <v>11750</v>
      </c>
      <c r="H55" s="37"/>
      <c r="I55" s="33">
        <v>0</v>
      </c>
      <c r="J55" s="37"/>
      <c r="K55" s="33">
        <f>E55+G55+I55</f>
        <v>27964</v>
      </c>
      <c r="L55" s="37"/>
      <c r="M55" s="86">
        <v>2022</v>
      </c>
      <c r="N55" s="71"/>
      <c r="O55" s="71"/>
      <c r="P55" s="71"/>
      <c r="Q55" s="71"/>
      <c r="R55" s="71"/>
      <c r="S55" s="71"/>
      <c r="T55" s="71"/>
      <c r="AR55" s="71"/>
      <c r="AS55" s="71"/>
      <c r="AU55" s="71"/>
      <c r="AX55" s="78">
        <f>E54/E55</f>
        <v>0.77710620451461698</v>
      </c>
      <c r="AY55" s="79">
        <f>G54/G55</f>
        <v>1.1148936170212767</v>
      </c>
      <c r="AZ55" s="76"/>
      <c r="BA55" s="110">
        <f t="shared" si="5"/>
        <v>0.92840795308253465</v>
      </c>
    </row>
    <row r="56" spans="1:53" ht="27" customHeight="1">
      <c r="A56" s="104" t="s">
        <v>176</v>
      </c>
      <c r="B56" s="23" t="s">
        <v>172</v>
      </c>
      <c r="C56" s="36" t="s">
        <v>58</v>
      </c>
      <c r="D56" s="34"/>
      <c r="E56" s="37">
        <f>TRUNC(일위대가목록!E29,0)</f>
        <v>12600</v>
      </c>
      <c r="F56" s="37">
        <f t="shared" si="6"/>
        <v>0</v>
      </c>
      <c r="G56" s="37">
        <f>TRUNC(일위대가목록!F29,0)</f>
        <v>9921</v>
      </c>
      <c r="H56" s="37">
        <f t="shared" si="7"/>
        <v>0</v>
      </c>
      <c r="I56" s="37">
        <f>TRUNC(일위대가목록!G29,0)</f>
        <v>198</v>
      </c>
      <c r="J56" s="37">
        <f t="shared" si="8"/>
        <v>0</v>
      </c>
      <c r="K56" s="37">
        <f t="shared" si="9"/>
        <v>22719</v>
      </c>
      <c r="L56" s="37">
        <f t="shared" si="10"/>
        <v>0</v>
      </c>
      <c r="M56" s="85" t="s">
        <v>177</v>
      </c>
      <c r="N56" s="71" t="s">
        <v>178</v>
      </c>
      <c r="O56" s="71" t="s">
        <v>52</v>
      </c>
      <c r="P56" s="71" t="s">
        <v>52</v>
      </c>
      <c r="Q56" s="71" t="s">
        <v>126</v>
      </c>
      <c r="R56" s="71" t="s">
        <v>61</v>
      </c>
      <c r="S56" s="71" t="s">
        <v>62</v>
      </c>
      <c r="T56" s="71" t="s">
        <v>62</v>
      </c>
      <c r="AR56" s="71" t="s">
        <v>52</v>
      </c>
      <c r="AS56" s="71" t="s">
        <v>52</v>
      </c>
      <c r="AU56" s="71" t="s">
        <v>179</v>
      </c>
      <c r="AV56" s="28">
        <v>25</v>
      </c>
      <c r="AZ56" s="76"/>
      <c r="BA56" s="110"/>
    </row>
    <row r="57" spans="1:53" ht="27" customHeight="1">
      <c r="A57" s="104"/>
      <c r="B57" s="23"/>
      <c r="C57" s="36"/>
      <c r="D57" s="34"/>
      <c r="E57" s="33">
        <v>16153</v>
      </c>
      <c r="F57" s="33"/>
      <c r="G57" s="33">
        <v>9083</v>
      </c>
      <c r="H57" s="37"/>
      <c r="I57" s="33">
        <v>0</v>
      </c>
      <c r="J57" s="37"/>
      <c r="K57" s="33">
        <f>E57+G57+I57</f>
        <v>25236</v>
      </c>
      <c r="L57" s="37"/>
      <c r="M57" s="86">
        <v>2022</v>
      </c>
      <c r="N57" s="71"/>
      <c r="O57" s="71"/>
      <c r="P57" s="71"/>
      <c r="Q57" s="71"/>
      <c r="R57" s="71"/>
      <c r="S57" s="71"/>
      <c r="T57" s="71"/>
      <c r="AR57" s="71"/>
      <c r="AS57" s="71"/>
      <c r="AU57" s="71"/>
      <c r="AX57" s="78">
        <f>E56/E57</f>
        <v>0.78004085928310529</v>
      </c>
      <c r="AY57" s="79">
        <f>G56/G57</f>
        <v>1.0922602664317957</v>
      </c>
      <c r="AZ57" s="76"/>
      <c r="BA57" s="110">
        <f t="shared" si="5"/>
        <v>0.90026153114598195</v>
      </c>
    </row>
    <row r="58" spans="1:53" ht="27" customHeight="1">
      <c r="A58" s="104" t="s">
        <v>180</v>
      </c>
      <c r="B58" s="23" t="s">
        <v>181</v>
      </c>
      <c r="C58" s="36" t="s">
        <v>182</v>
      </c>
      <c r="D58" s="34"/>
      <c r="E58" s="37">
        <f>TRUNC(일위대가목록!E30,0)</f>
        <v>688</v>
      </c>
      <c r="F58" s="37">
        <f t="shared" si="6"/>
        <v>0</v>
      </c>
      <c r="G58" s="37">
        <f>TRUNC(일위대가목록!F30,0)</f>
        <v>2059</v>
      </c>
      <c r="H58" s="37">
        <f t="shared" si="7"/>
        <v>0</v>
      </c>
      <c r="I58" s="37">
        <f>TRUNC(일위대가목록!G30,0)</f>
        <v>81</v>
      </c>
      <c r="J58" s="37">
        <f t="shared" si="8"/>
        <v>0</v>
      </c>
      <c r="K58" s="37">
        <f t="shared" si="9"/>
        <v>2828</v>
      </c>
      <c r="L58" s="37">
        <f t="shared" si="10"/>
        <v>0</v>
      </c>
      <c r="M58" s="85" t="s">
        <v>183</v>
      </c>
      <c r="N58" s="71" t="s">
        <v>184</v>
      </c>
      <c r="O58" s="71" t="s">
        <v>52</v>
      </c>
      <c r="P58" s="71" t="s">
        <v>52</v>
      </c>
      <c r="Q58" s="71" t="s">
        <v>126</v>
      </c>
      <c r="R58" s="71" t="s">
        <v>61</v>
      </c>
      <c r="S58" s="71" t="s">
        <v>62</v>
      </c>
      <c r="T58" s="71" t="s">
        <v>62</v>
      </c>
      <c r="AR58" s="71" t="s">
        <v>52</v>
      </c>
      <c r="AS58" s="71" t="s">
        <v>52</v>
      </c>
      <c r="AU58" s="71" t="s">
        <v>185</v>
      </c>
      <c r="AV58" s="28">
        <v>397</v>
      </c>
      <c r="AZ58" s="76"/>
      <c r="BA58" s="110"/>
    </row>
    <row r="59" spans="1:53" ht="27" customHeight="1">
      <c r="A59" s="104"/>
      <c r="B59" s="23"/>
      <c r="C59" s="36"/>
      <c r="D59" s="34"/>
      <c r="E59" s="33">
        <v>581</v>
      </c>
      <c r="F59" s="33"/>
      <c r="G59" s="33">
        <v>1838</v>
      </c>
      <c r="H59" s="37"/>
      <c r="I59" s="33">
        <v>0</v>
      </c>
      <c r="J59" s="37"/>
      <c r="K59" s="33">
        <f>E59+G59+I59</f>
        <v>2419</v>
      </c>
      <c r="L59" s="37"/>
      <c r="M59" s="86">
        <v>2022</v>
      </c>
      <c r="N59" s="71"/>
      <c r="O59" s="71"/>
      <c r="P59" s="71"/>
      <c r="Q59" s="71"/>
      <c r="R59" s="71"/>
      <c r="S59" s="71"/>
      <c r="T59" s="71"/>
      <c r="AR59" s="71"/>
      <c r="AS59" s="71"/>
      <c r="AU59" s="71"/>
      <c r="AX59" s="78">
        <f>E58/E59</f>
        <v>1.1841652323580034</v>
      </c>
      <c r="AY59" s="79">
        <f>G58/G59</f>
        <v>1.1202393906420023</v>
      </c>
      <c r="AZ59" s="76"/>
      <c r="BA59" s="110">
        <f t="shared" si="5"/>
        <v>1.1690781314592806</v>
      </c>
    </row>
    <row r="60" spans="1:53" ht="27" customHeight="1">
      <c r="A60" s="104" t="s">
        <v>186</v>
      </c>
      <c r="B60" s="23" t="s">
        <v>187</v>
      </c>
      <c r="C60" s="36" t="s">
        <v>182</v>
      </c>
      <c r="D60" s="34"/>
      <c r="E60" s="37">
        <f>TRUNC(일위대가목록!E31,0)</f>
        <v>1225</v>
      </c>
      <c r="F60" s="37">
        <f t="shared" si="6"/>
        <v>0</v>
      </c>
      <c r="G60" s="37">
        <f>TRUNC(일위대가목록!F31,0)</f>
        <v>1372</v>
      </c>
      <c r="H60" s="37">
        <f t="shared" si="7"/>
        <v>0</v>
      </c>
      <c r="I60" s="37">
        <f>TRUNC(일위대가목록!G31,0)</f>
        <v>54</v>
      </c>
      <c r="J60" s="37">
        <f t="shared" si="8"/>
        <v>0</v>
      </c>
      <c r="K60" s="37">
        <f t="shared" si="9"/>
        <v>2651</v>
      </c>
      <c r="L60" s="37">
        <f t="shared" si="10"/>
        <v>0</v>
      </c>
      <c r="M60" s="85" t="s">
        <v>188</v>
      </c>
      <c r="N60" s="71" t="s">
        <v>189</v>
      </c>
      <c r="O60" s="71" t="s">
        <v>52</v>
      </c>
      <c r="P60" s="71" t="s">
        <v>52</v>
      </c>
      <c r="Q60" s="71" t="s">
        <v>126</v>
      </c>
      <c r="R60" s="71" t="s">
        <v>61</v>
      </c>
      <c r="S60" s="71" t="s">
        <v>62</v>
      </c>
      <c r="T60" s="71" t="s">
        <v>62</v>
      </c>
      <c r="AR60" s="71" t="s">
        <v>52</v>
      </c>
      <c r="AS60" s="71" t="s">
        <v>52</v>
      </c>
      <c r="AU60" s="71" t="s">
        <v>190</v>
      </c>
      <c r="AV60" s="28">
        <v>396</v>
      </c>
      <c r="AZ60" s="76"/>
      <c r="BA60" s="110"/>
    </row>
    <row r="61" spans="1:53" ht="27" customHeight="1">
      <c r="A61" s="104"/>
      <c r="B61" s="23"/>
      <c r="C61" s="36"/>
      <c r="D61" s="34"/>
      <c r="E61" s="33">
        <v>1035</v>
      </c>
      <c r="F61" s="33"/>
      <c r="G61" s="33">
        <v>1214</v>
      </c>
      <c r="H61" s="37"/>
      <c r="I61" s="33">
        <v>0</v>
      </c>
      <c r="J61" s="37"/>
      <c r="K61" s="33">
        <f>E61+G61+I61</f>
        <v>2249</v>
      </c>
      <c r="L61" s="37"/>
      <c r="M61" s="86">
        <v>2022</v>
      </c>
      <c r="N61" s="71"/>
      <c r="O61" s="71"/>
      <c r="P61" s="71"/>
      <c r="Q61" s="71"/>
      <c r="R61" s="71"/>
      <c r="S61" s="71"/>
      <c r="T61" s="71"/>
      <c r="AR61" s="71"/>
      <c r="AS61" s="71"/>
      <c r="AU61" s="71"/>
      <c r="AX61" s="78">
        <f>E60/E61</f>
        <v>1.1835748792270531</v>
      </c>
      <c r="AY61" s="79">
        <f>G60/G61</f>
        <v>1.1301482701812191</v>
      </c>
      <c r="AZ61" s="76"/>
      <c r="BA61" s="110">
        <f t="shared" si="5"/>
        <v>1.1787461093819476</v>
      </c>
    </row>
    <row r="62" spans="1:53" ht="27" customHeight="1">
      <c r="A62" s="104" t="s">
        <v>191</v>
      </c>
      <c r="B62" s="23" t="s">
        <v>192</v>
      </c>
      <c r="C62" s="36" t="s">
        <v>182</v>
      </c>
      <c r="D62" s="34"/>
      <c r="E62" s="37">
        <f>TRUNC(일위대가목록!E32,0)</f>
        <v>1240</v>
      </c>
      <c r="F62" s="37">
        <f t="shared" si="6"/>
        <v>0</v>
      </c>
      <c r="G62" s="37">
        <f>TRUNC(일위대가목록!F32,0)</f>
        <v>4590</v>
      </c>
      <c r="H62" s="37">
        <f t="shared" si="7"/>
        <v>0</v>
      </c>
      <c r="I62" s="37">
        <f>TRUNC(일위대가목록!G32,0)</f>
        <v>91</v>
      </c>
      <c r="J62" s="37">
        <f t="shared" si="8"/>
        <v>0</v>
      </c>
      <c r="K62" s="37">
        <f t="shared" si="9"/>
        <v>5921</v>
      </c>
      <c r="L62" s="37">
        <f t="shared" si="10"/>
        <v>0</v>
      </c>
      <c r="M62" s="85" t="s">
        <v>193</v>
      </c>
      <c r="N62" s="71" t="s">
        <v>194</v>
      </c>
      <c r="O62" s="71" t="s">
        <v>52</v>
      </c>
      <c r="P62" s="71" t="s">
        <v>52</v>
      </c>
      <c r="Q62" s="71" t="s">
        <v>126</v>
      </c>
      <c r="R62" s="71" t="s">
        <v>61</v>
      </c>
      <c r="S62" s="71" t="s">
        <v>62</v>
      </c>
      <c r="T62" s="71" t="s">
        <v>62</v>
      </c>
      <c r="AR62" s="71" t="s">
        <v>52</v>
      </c>
      <c r="AS62" s="71" t="s">
        <v>52</v>
      </c>
      <c r="AU62" s="71" t="s">
        <v>195</v>
      </c>
      <c r="AV62" s="28">
        <v>57</v>
      </c>
      <c r="AZ62" s="76"/>
      <c r="BA62" s="110"/>
    </row>
    <row r="63" spans="1:53" ht="27" customHeight="1">
      <c r="A63" s="104"/>
      <c r="B63" s="23"/>
      <c r="C63" s="36"/>
      <c r="D63" s="34"/>
      <c r="E63" s="33">
        <v>1190</v>
      </c>
      <c r="F63" s="33"/>
      <c r="G63" s="33">
        <v>4167</v>
      </c>
      <c r="H63" s="37"/>
      <c r="I63" s="33">
        <v>0</v>
      </c>
      <c r="J63" s="37"/>
      <c r="K63" s="33">
        <f>E63+G63+I63</f>
        <v>5357</v>
      </c>
      <c r="L63" s="37"/>
      <c r="M63" s="86">
        <v>2022</v>
      </c>
      <c r="N63" s="71"/>
      <c r="O63" s="71"/>
      <c r="P63" s="71"/>
      <c r="Q63" s="71"/>
      <c r="R63" s="71"/>
      <c r="S63" s="71"/>
      <c r="T63" s="71"/>
      <c r="AR63" s="71"/>
      <c r="AS63" s="71"/>
      <c r="AU63" s="71"/>
      <c r="AX63" s="78">
        <f>E62/E63</f>
        <v>1.0420168067226891</v>
      </c>
      <c r="AY63" s="79">
        <f>G62/G63</f>
        <v>1.1015118790496761</v>
      </c>
      <c r="AZ63" s="76"/>
      <c r="BA63" s="110">
        <f t="shared" si="5"/>
        <v>1.1052828075415344</v>
      </c>
    </row>
    <row r="64" spans="1:53" ht="27" customHeight="1">
      <c r="A64" s="104" t="s">
        <v>196</v>
      </c>
      <c r="B64" s="23" t="s">
        <v>192</v>
      </c>
      <c r="C64" s="36" t="s">
        <v>182</v>
      </c>
      <c r="D64" s="34"/>
      <c r="E64" s="37">
        <f>TRUNC(일위대가목록!E33,0)</f>
        <v>564</v>
      </c>
      <c r="F64" s="37">
        <f t="shared" si="6"/>
        <v>0</v>
      </c>
      <c r="G64" s="37">
        <f>TRUNC(일위대가목록!F33,0)</f>
        <v>5512</v>
      </c>
      <c r="H64" s="37">
        <f t="shared" si="7"/>
        <v>0</v>
      </c>
      <c r="I64" s="37">
        <f>TRUNC(일위대가목록!G33,0)</f>
        <v>109</v>
      </c>
      <c r="J64" s="37">
        <f t="shared" si="8"/>
        <v>0</v>
      </c>
      <c r="K64" s="37">
        <f t="shared" si="9"/>
        <v>6185</v>
      </c>
      <c r="L64" s="37">
        <f t="shared" si="10"/>
        <v>0</v>
      </c>
      <c r="M64" s="85" t="s">
        <v>197</v>
      </c>
      <c r="N64" s="71" t="s">
        <v>198</v>
      </c>
      <c r="O64" s="71" t="s">
        <v>52</v>
      </c>
      <c r="P64" s="71" t="s">
        <v>52</v>
      </c>
      <c r="Q64" s="71" t="s">
        <v>126</v>
      </c>
      <c r="R64" s="71" t="s">
        <v>61</v>
      </c>
      <c r="S64" s="71" t="s">
        <v>62</v>
      </c>
      <c r="T64" s="71" t="s">
        <v>62</v>
      </c>
      <c r="AR64" s="71" t="s">
        <v>52</v>
      </c>
      <c r="AS64" s="71" t="s">
        <v>52</v>
      </c>
      <c r="AU64" s="71" t="s">
        <v>199</v>
      </c>
      <c r="AV64" s="28">
        <v>58</v>
      </c>
      <c r="AZ64" s="76"/>
      <c r="BA64" s="110"/>
    </row>
    <row r="65" spans="1:53" ht="27" customHeight="1">
      <c r="A65" s="104"/>
      <c r="B65" s="23"/>
      <c r="C65" s="36"/>
      <c r="D65" s="34"/>
      <c r="E65" s="33">
        <v>1190</v>
      </c>
      <c r="F65" s="33"/>
      <c r="G65" s="33">
        <v>4167</v>
      </c>
      <c r="H65" s="37"/>
      <c r="I65" s="33">
        <v>0</v>
      </c>
      <c r="J65" s="37"/>
      <c r="K65" s="33">
        <f>E65+G65+I65</f>
        <v>5357</v>
      </c>
      <c r="L65" s="37"/>
      <c r="M65" s="86">
        <v>2022</v>
      </c>
      <c r="N65" s="71"/>
      <c r="O65" s="71"/>
      <c r="P65" s="71"/>
      <c r="Q65" s="71"/>
      <c r="R65" s="71"/>
      <c r="S65" s="71"/>
      <c r="T65" s="71"/>
      <c r="AR65" s="71"/>
      <c r="AS65" s="71"/>
      <c r="AU65" s="71"/>
      <c r="AX65" s="78">
        <f>E64/E65</f>
        <v>0.47394957983193275</v>
      </c>
      <c r="AY65" s="79">
        <f>G64/G65</f>
        <v>1.3227741780657547</v>
      </c>
      <c r="AZ65" s="76"/>
      <c r="BA65" s="110">
        <f t="shared" si="5"/>
        <v>1.1545641217099123</v>
      </c>
    </row>
    <row r="66" spans="1:53" ht="27" customHeight="1">
      <c r="A66" s="104" t="s">
        <v>200</v>
      </c>
      <c r="B66" s="23" t="s">
        <v>201</v>
      </c>
      <c r="C66" s="36" t="s">
        <v>58</v>
      </c>
      <c r="D66" s="34"/>
      <c r="E66" s="37">
        <f>TRUNC(일위대가목록!E34,0)</f>
        <v>5467</v>
      </c>
      <c r="F66" s="37">
        <f t="shared" si="6"/>
        <v>0</v>
      </c>
      <c r="G66" s="37">
        <f>TRUNC(일위대가목록!F34,0)</f>
        <v>16988</v>
      </c>
      <c r="H66" s="37">
        <f t="shared" si="7"/>
        <v>0</v>
      </c>
      <c r="I66" s="37">
        <f>TRUNC(일위대가목록!G34,0)</f>
        <v>339</v>
      </c>
      <c r="J66" s="37">
        <f t="shared" si="8"/>
        <v>0</v>
      </c>
      <c r="K66" s="37">
        <f t="shared" si="9"/>
        <v>22794</v>
      </c>
      <c r="L66" s="37">
        <f t="shared" si="10"/>
        <v>0</v>
      </c>
      <c r="M66" s="85" t="s">
        <v>202</v>
      </c>
      <c r="N66" s="71" t="s">
        <v>203</v>
      </c>
      <c r="O66" s="71" t="s">
        <v>52</v>
      </c>
      <c r="P66" s="71" t="s">
        <v>52</v>
      </c>
      <c r="Q66" s="71" t="s">
        <v>126</v>
      </c>
      <c r="R66" s="71" t="s">
        <v>61</v>
      </c>
      <c r="S66" s="71" t="s">
        <v>62</v>
      </c>
      <c r="T66" s="71" t="s">
        <v>62</v>
      </c>
      <c r="AR66" s="71" t="s">
        <v>52</v>
      </c>
      <c r="AS66" s="71" t="s">
        <v>52</v>
      </c>
      <c r="AU66" s="71" t="s">
        <v>204</v>
      </c>
      <c r="AV66" s="28">
        <v>26</v>
      </c>
      <c r="AZ66" s="76"/>
      <c r="BA66" s="110"/>
    </row>
    <row r="67" spans="1:53" ht="27" customHeight="1">
      <c r="A67" s="105"/>
      <c r="B67" s="35"/>
      <c r="C67" s="34"/>
      <c r="D67" s="34"/>
      <c r="E67" s="33">
        <v>5267</v>
      </c>
      <c r="F67" s="33"/>
      <c r="G67" s="33">
        <v>14325</v>
      </c>
      <c r="H67" s="37"/>
      <c r="I67" s="33">
        <v>0</v>
      </c>
      <c r="J67" s="37"/>
      <c r="K67" s="33">
        <f>E67+G67+I67</f>
        <v>19592</v>
      </c>
      <c r="L67" s="37"/>
      <c r="M67" s="86">
        <v>2022</v>
      </c>
      <c r="N67" s="71"/>
      <c r="O67" s="71"/>
      <c r="P67" s="71"/>
      <c r="Q67" s="71"/>
      <c r="R67" s="71"/>
      <c r="S67" s="71"/>
      <c r="T67" s="71"/>
      <c r="AR67" s="71"/>
      <c r="AS67" s="71"/>
      <c r="AU67" s="71"/>
      <c r="AX67" s="78">
        <f>E66/E67</f>
        <v>1.0379722802354281</v>
      </c>
      <c r="AY67" s="79">
        <f>G66/G67</f>
        <v>1.1858987783595114</v>
      </c>
      <c r="AZ67" s="76"/>
      <c r="BA67" s="110">
        <f t="shared" si="5"/>
        <v>1.1634340547162108</v>
      </c>
    </row>
    <row r="68" spans="1:53" ht="27" customHeight="1">
      <c r="A68" s="104" t="s">
        <v>205</v>
      </c>
      <c r="B68" s="23"/>
      <c r="C68" s="34"/>
      <c r="D68" s="34"/>
      <c r="E68" s="35"/>
      <c r="F68" s="35"/>
      <c r="G68" s="35"/>
      <c r="H68" s="35"/>
      <c r="I68" s="35"/>
      <c r="J68" s="35"/>
      <c r="K68" s="35"/>
      <c r="L68" s="35"/>
      <c r="M68" s="84"/>
      <c r="Q68" s="71" t="s">
        <v>206</v>
      </c>
      <c r="AZ68" s="76"/>
      <c r="BA68" s="110"/>
    </row>
    <row r="69" spans="1:53" ht="27" customHeight="1">
      <c r="A69" s="104" t="s">
        <v>207</v>
      </c>
      <c r="B69" s="23" t="s">
        <v>201</v>
      </c>
      <c r="C69" s="36" t="s">
        <v>58</v>
      </c>
      <c r="D69" s="34"/>
      <c r="E69" s="37">
        <f>TRUNC(일위대가목록!E35,0)</f>
        <v>11194</v>
      </c>
      <c r="F69" s="37">
        <f t="shared" ref="F69:F87" si="11">TRUNC(E69*D69, 0)</f>
        <v>0</v>
      </c>
      <c r="G69" s="37">
        <f>TRUNC(일위대가목록!F35,0)</f>
        <v>16988</v>
      </c>
      <c r="H69" s="37">
        <f t="shared" ref="H69:H87" si="12">TRUNC(G69*D69, 0)</f>
        <v>0</v>
      </c>
      <c r="I69" s="37">
        <f>TRUNC(일위대가목록!G35,0)</f>
        <v>339</v>
      </c>
      <c r="J69" s="37">
        <f t="shared" ref="J69:J87" si="13">TRUNC(I69*D69, 0)</f>
        <v>0</v>
      </c>
      <c r="K69" s="37">
        <f t="shared" ref="K69:K87" si="14">TRUNC(E69+G69+I69, 0)</f>
        <v>28521</v>
      </c>
      <c r="L69" s="37">
        <f t="shared" ref="L69:L87" si="15">TRUNC(F69+H69+J69, 0)</f>
        <v>0</v>
      </c>
      <c r="M69" s="85" t="s">
        <v>208</v>
      </c>
      <c r="N69" s="71" t="s">
        <v>209</v>
      </c>
      <c r="O69" s="71" t="s">
        <v>52</v>
      </c>
      <c r="P69" s="71" t="s">
        <v>52</v>
      </c>
      <c r="Q69" s="71" t="s">
        <v>206</v>
      </c>
      <c r="R69" s="71" t="s">
        <v>61</v>
      </c>
      <c r="S69" s="71" t="s">
        <v>62</v>
      </c>
      <c r="T69" s="71" t="s">
        <v>62</v>
      </c>
      <c r="AR69" s="71" t="s">
        <v>52</v>
      </c>
      <c r="AS69" s="71" t="s">
        <v>52</v>
      </c>
      <c r="AU69" s="71" t="s">
        <v>210</v>
      </c>
      <c r="AV69" s="28">
        <v>27</v>
      </c>
      <c r="AZ69" s="76"/>
      <c r="BA69" s="110"/>
    </row>
    <row r="70" spans="1:53" ht="27" customHeight="1">
      <c r="A70" s="104"/>
      <c r="B70" s="23"/>
      <c r="C70" s="36"/>
      <c r="D70" s="34"/>
      <c r="E70" s="33">
        <v>11085</v>
      </c>
      <c r="F70" s="33"/>
      <c r="G70" s="33">
        <v>14325</v>
      </c>
      <c r="H70" s="37"/>
      <c r="I70" s="33">
        <v>0</v>
      </c>
      <c r="J70" s="37"/>
      <c r="K70" s="33">
        <f>E70+G70+I70</f>
        <v>25410</v>
      </c>
      <c r="L70" s="37"/>
      <c r="M70" s="86">
        <v>2022</v>
      </c>
      <c r="N70" s="71"/>
      <c r="O70" s="71"/>
      <c r="P70" s="71"/>
      <c r="Q70" s="71"/>
      <c r="R70" s="71"/>
      <c r="S70" s="71"/>
      <c r="T70" s="71"/>
      <c r="AR70" s="71"/>
      <c r="AS70" s="71"/>
      <c r="AU70" s="71"/>
      <c r="AX70" s="78">
        <f>E69/E70</f>
        <v>1.0098331078033378</v>
      </c>
      <c r="AY70" s="79">
        <f>G69/G70</f>
        <v>1.1858987783595114</v>
      </c>
      <c r="AZ70" s="76"/>
      <c r="BA70" s="110">
        <f t="shared" si="5"/>
        <v>1.1224321133412043</v>
      </c>
    </row>
    <row r="71" spans="1:53" ht="27" customHeight="1">
      <c r="A71" s="104" t="s">
        <v>211</v>
      </c>
      <c r="B71" s="23" t="s">
        <v>212</v>
      </c>
      <c r="C71" s="36" t="s">
        <v>58</v>
      </c>
      <c r="D71" s="34"/>
      <c r="E71" s="37">
        <f>TRUNC(일위대가목록!E36,0)</f>
        <v>3546</v>
      </c>
      <c r="F71" s="37">
        <f t="shared" si="11"/>
        <v>0</v>
      </c>
      <c r="G71" s="37">
        <f>TRUNC(일위대가목록!F36,0)</f>
        <v>7571</v>
      </c>
      <c r="H71" s="37">
        <f t="shared" si="12"/>
        <v>0</v>
      </c>
      <c r="I71" s="37">
        <f>TRUNC(일위대가목록!G36,0)</f>
        <v>75</v>
      </c>
      <c r="J71" s="37">
        <f t="shared" si="13"/>
        <v>0</v>
      </c>
      <c r="K71" s="37">
        <f t="shared" si="14"/>
        <v>11192</v>
      </c>
      <c r="L71" s="37">
        <f t="shared" si="15"/>
        <v>0</v>
      </c>
      <c r="M71" s="85" t="s">
        <v>213</v>
      </c>
      <c r="N71" s="71" t="s">
        <v>214</v>
      </c>
      <c r="O71" s="71" t="s">
        <v>52</v>
      </c>
      <c r="P71" s="71" t="s">
        <v>52</v>
      </c>
      <c r="Q71" s="71" t="s">
        <v>206</v>
      </c>
      <c r="R71" s="71" t="s">
        <v>61</v>
      </c>
      <c r="S71" s="71" t="s">
        <v>62</v>
      </c>
      <c r="T71" s="71" t="s">
        <v>62</v>
      </c>
      <c r="AR71" s="71" t="s">
        <v>52</v>
      </c>
      <c r="AS71" s="71" t="s">
        <v>52</v>
      </c>
      <c r="AU71" s="71" t="s">
        <v>215</v>
      </c>
      <c r="AV71" s="28">
        <v>29</v>
      </c>
      <c r="AZ71" s="76"/>
      <c r="BA71" s="110"/>
    </row>
    <row r="72" spans="1:53" ht="27" customHeight="1">
      <c r="A72" s="104"/>
      <c r="B72" s="23"/>
      <c r="C72" s="36"/>
      <c r="D72" s="34"/>
      <c r="E72" s="33">
        <v>3722</v>
      </c>
      <c r="F72" s="33"/>
      <c r="G72" s="33">
        <v>6338</v>
      </c>
      <c r="H72" s="37"/>
      <c r="I72" s="33">
        <v>0</v>
      </c>
      <c r="J72" s="37"/>
      <c r="K72" s="33">
        <f>E72+G72+I72</f>
        <v>10060</v>
      </c>
      <c r="L72" s="37"/>
      <c r="M72" s="86">
        <v>2022</v>
      </c>
      <c r="N72" s="71"/>
      <c r="O72" s="71"/>
      <c r="P72" s="71"/>
      <c r="Q72" s="71"/>
      <c r="R72" s="71"/>
      <c r="S72" s="71"/>
      <c r="T72" s="71"/>
      <c r="AR72" s="71"/>
      <c r="AS72" s="71"/>
      <c r="AU72" s="71"/>
      <c r="AX72" s="78">
        <f>E71/E72</f>
        <v>0.9527135948414831</v>
      </c>
      <c r="AY72" s="79">
        <f>G71/G72</f>
        <v>1.1945408646260649</v>
      </c>
      <c r="AZ72" s="76"/>
      <c r="BA72" s="110">
        <f>K71/K72</f>
        <v>1.1125248508946322</v>
      </c>
    </row>
    <row r="73" spans="1:53" ht="27" customHeight="1">
      <c r="A73" s="104" t="s">
        <v>216</v>
      </c>
      <c r="B73" s="23" t="s">
        <v>217</v>
      </c>
      <c r="C73" s="36" t="s">
        <v>58</v>
      </c>
      <c r="D73" s="34"/>
      <c r="E73" s="37">
        <f>TRUNC(일위대가목록!E37,0)</f>
        <v>3546</v>
      </c>
      <c r="F73" s="37">
        <f t="shared" si="11"/>
        <v>0</v>
      </c>
      <c r="G73" s="37">
        <f>TRUNC(일위대가목록!F37,0)</f>
        <v>9843</v>
      </c>
      <c r="H73" s="37">
        <f t="shared" si="12"/>
        <v>0</v>
      </c>
      <c r="I73" s="37">
        <f>TRUNC(일위대가목록!G37,0)</f>
        <v>75</v>
      </c>
      <c r="J73" s="37">
        <f t="shared" si="13"/>
        <v>0</v>
      </c>
      <c r="K73" s="37">
        <f t="shared" si="14"/>
        <v>13464</v>
      </c>
      <c r="L73" s="37">
        <f t="shared" si="15"/>
        <v>0</v>
      </c>
      <c r="M73" s="85" t="s">
        <v>218</v>
      </c>
      <c r="N73" s="71" t="s">
        <v>219</v>
      </c>
      <c r="O73" s="71" t="s">
        <v>52</v>
      </c>
      <c r="P73" s="71" t="s">
        <v>52</v>
      </c>
      <c r="Q73" s="71" t="s">
        <v>206</v>
      </c>
      <c r="R73" s="71" t="s">
        <v>61</v>
      </c>
      <c r="S73" s="71" t="s">
        <v>62</v>
      </c>
      <c r="T73" s="71" t="s">
        <v>62</v>
      </c>
      <c r="AR73" s="71" t="s">
        <v>52</v>
      </c>
      <c r="AS73" s="71" t="s">
        <v>52</v>
      </c>
      <c r="AU73" s="71" t="s">
        <v>220</v>
      </c>
      <c r="AV73" s="28">
        <v>31</v>
      </c>
      <c r="AZ73" s="76"/>
      <c r="BA73" s="110"/>
    </row>
    <row r="74" spans="1:53" ht="27" customHeight="1">
      <c r="A74" s="104"/>
      <c r="B74" s="23"/>
      <c r="C74" s="36"/>
      <c r="D74" s="34"/>
      <c r="E74" s="33">
        <v>3722</v>
      </c>
      <c r="F74" s="33"/>
      <c r="G74" s="33">
        <v>8239</v>
      </c>
      <c r="H74" s="37"/>
      <c r="I74" s="33">
        <v>0</v>
      </c>
      <c r="J74" s="37"/>
      <c r="K74" s="33">
        <f>E74+G74+I74</f>
        <v>11961</v>
      </c>
      <c r="L74" s="37"/>
      <c r="M74" s="86">
        <v>2022</v>
      </c>
      <c r="N74" s="71"/>
      <c r="O74" s="71"/>
      <c r="P74" s="71"/>
      <c r="Q74" s="71"/>
      <c r="R74" s="71"/>
      <c r="S74" s="71"/>
      <c r="T74" s="71"/>
      <c r="AR74" s="71"/>
      <c r="AS74" s="71"/>
      <c r="AU74" s="71"/>
      <c r="AX74" s="78">
        <f>E73/E74</f>
        <v>0.9527135948414831</v>
      </c>
      <c r="AY74" s="79">
        <f>G73/G74</f>
        <v>1.1946838208520452</v>
      </c>
      <c r="AZ74" s="76"/>
      <c r="BA74" s="110">
        <f>K73/K74</f>
        <v>1.1256583897667418</v>
      </c>
    </row>
    <row r="75" spans="1:53" ht="27" customHeight="1">
      <c r="A75" s="104" t="s">
        <v>221</v>
      </c>
      <c r="B75" s="23" t="s">
        <v>212</v>
      </c>
      <c r="C75" s="36" t="s">
        <v>58</v>
      </c>
      <c r="D75" s="34"/>
      <c r="E75" s="37">
        <f>TRUNC(일위대가목록!E38,0)</f>
        <v>2605</v>
      </c>
      <c r="F75" s="37">
        <f t="shared" si="11"/>
        <v>0</v>
      </c>
      <c r="G75" s="37">
        <f>TRUNC(일위대가목록!F38,0)</f>
        <v>10066</v>
      </c>
      <c r="H75" s="37">
        <f t="shared" si="12"/>
        <v>0</v>
      </c>
      <c r="I75" s="37">
        <f>TRUNC(일위대가목록!G38,0)</f>
        <v>100</v>
      </c>
      <c r="J75" s="37">
        <f t="shared" si="13"/>
        <v>0</v>
      </c>
      <c r="K75" s="37">
        <f t="shared" si="14"/>
        <v>12771</v>
      </c>
      <c r="L75" s="37">
        <f t="shared" si="15"/>
        <v>0</v>
      </c>
      <c r="M75" s="85" t="s">
        <v>222</v>
      </c>
      <c r="N75" s="71" t="s">
        <v>223</v>
      </c>
      <c r="O75" s="71" t="s">
        <v>52</v>
      </c>
      <c r="P75" s="71" t="s">
        <v>52</v>
      </c>
      <c r="Q75" s="71" t="s">
        <v>206</v>
      </c>
      <c r="R75" s="71" t="s">
        <v>61</v>
      </c>
      <c r="S75" s="71" t="s">
        <v>62</v>
      </c>
      <c r="T75" s="71" t="s">
        <v>62</v>
      </c>
      <c r="AR75" s="71" t="s">
        <v>52</v>
      </c>
      <c r="AS75" s="71" t="s">
        <v>52</v>
      </c>
      <c r="AU75" s="71" t="s">
        <v>224</v>
      </c>
      <c r="AV75" s="28">
        <v>32</v>
      </c>
      <c r="AZ75" s="76"/>
      <c r="BA75" s="110"/>
    </row>
    <row r="76" spans="1:53" ht="27" customHeight="1">
      <c r="A76" s="104"/>
      <c r="B76" s="23"/>
      <c r="C76" s="36"/>
      <c r="D76" s="34"/>
      <c r="E76" s="33">
        <v>2740</v>
      </c>
      <c r="F76" s="33"/>
      <c r="G76" s="33">
        <v>8219</v>
      </c>
      <c r="H76" s="37"/>
      <c r="I76" s="33">
        <v>0</v>
      </c>
      <c r="J76" s="37"/>
      <c r="K76" s="33">
        <f>E76+G76+I76</f>
        <v>10959</v>
      </c>
      <c r="L76" s="37"/>
      <c r="M76" s="86">
        <v>2022</v>
      </c>
      <c r="N76" s="71"/>
      <c r="O76" s="71"/>
      <c r="P76" s="71"/>
      <c r="Q76" s="71"/>
      <c r="R76" s="71"/>
      <c r="S76" s="71"/>
      <c r="T76" s="71"/>
      <c r="AR76" s="71"/>
      <c r="AS76" s="71"/>
      <c r="AU76" s="71"/>
      <c r="AX76" s="78">
        <f>E75/E76</f>
        <v>0.9507299270072993</v>
      </c>
      <c r="AY76" s="79">
        <f>G75/G76</f>
        <v>1.2247232023360506</v>
      </c>
      <c r="AZ76" s="76"/>
      <c r="BA76" s="110">
        <f>K75/K76</f>
        <v>1.1653435532439091</v>
      </c>
    </row>
    <row r="77" spans="1:53" ht="27" customHeight="1">
      <c r="A77" s="104" t="s">
        <v>225</v>
      </c>
      <c r="B77" s="23" t="s">
        <v>217</v>
      </c>
      <c r="C77" s="36" t="s">
        <v>58</v>
      </c>
      <c r="D77" s="34"/>
      <c r="E77" s="37">
        <f>TRUNC(일위대가목록!E39,0)</f>
        <v>2605</v>
      </c>
      <c r="F77" s="37">
        <f t="shared" si="11"/>
        <v>0</v>
      </c>
      <c r="G77" s="37">
        <f>TRUNC(일위대가목록!F39,0)</f>
        <v>13140</v>
      </c>
      <c r="H77" s="37">
        <f t="shared" si="12"/>
        <v>0</v>
      </c>
      <c r="I77" s="37">
        <f>TRUNC(일위대가목록!G39,0)</f>
        <v>131</v>
      </c>
      <c r="J77" s="37">
        <f t="shared" si="13"/>
        <v>0</v>
      </c>
      <c r="K77" s="37">
        <f t="shared" si="14"/>
        <v>15876</v>
      </c>
      <c r="L77" s="37">
        <f t="shared" si="15"/>
        <v>0</v>
      </c>
      <c r="M77" s="85" t="s">
        <v>226</v>
      </c>
      <c r="N77" s="71" t="s">
        <v>227</v>
      </c>
      <c r="O77" s="71" t="s">
        <v>52</v>
      </c>
      <c r="P77" s="71" t="s">
        <v>52</v>
      </c>
      <c r="Q77" s="71" t="s">
        <v>206</v>
      </c>
      <c r="R77" s="71" t="s">
        <v>61</v>
      </c>
      <c r="S77" s="71" t="s">
        <v>62</v>
      </c>
      <c r="T77" s="71" t="s">
        <v>62</v>
      </c>
      <c r="AR77" s="71" t="s">
        <v>52</v>
      </c>
      <c r="AS77" s="71" t="s">
        <v>52</v>
      </c>
      <c r="AU77" s="71" t="s">
        <v>228</v>
      </c>
      <c r="AV77" s="28">
        <v>33</v>
      </c>
      <c r="AZ77" s="76"/>
      <c r="BA77" s="110"/>
    </row>
    <row r="78" spans="1:53" ht="27" customHeight="1">
      <c r="A78" s="104"/>
      <c r="B78" s="23"/>
      <c r="C78" s="36"/>
      <c r="D78" s="34"/>
      <c r="E78" s="33">
        <v>2740</v>
      </c>
      <c r="F78" s="33"/>
      <c r="G78" s="33">
        <v>11397</v>
      </c>
      <c r="H78" s="37"/>
      <c r="I78" s="33">
        <v>0</v>
      </c>
      <c r="J78" s="37"/>
      <c r="K78" s="33">
        <f>E78+G78+I78</f>
        <v>14137</v>
      </c>
      <c r="L78" s="37"/>
      <c r="M78" s="86">
        <v>2022</v>
      </c>
      <c r="N78" s="71"/>
      <c r="O78" s="71"/>
      <c r="P78" s="71"/>
      <c r="Q78" s="71"/>
      <c r="R78" s="71"/>
      <c r="S78" s="71"/>
      <c r="T78" s="71"/>
      <c r="AR78" s="71"/>
      <c r="AS78" s="71"/>
      <c r="AU78" s="71"/>
      <c r="AX78" s="78">
        <f>E77/E78</f>
        <v>0.9507299270072993</v>
      </c>
      <c r="AY78" s="79">
        <f>G77/G78</f>
        <v>1.1529349828902342</v>
      </c>
      <c r="AZ78" s="76"/>
      <c r="BA78" s="110">
        <f>K77/K78</f>
        <v>1.1230105397184693</v>
      </c>
    </row>
    <row r="79" spans="1:53" ht="27" customHeight="1">
      <c r="A79" s="104" t="s">
        <v>229</v>
      </c>
      <c r="B79" s="23" t="s">
        <v>230</v>
      </c>
      <c r="C79" s="36" t="s">
        <v>58</v>
      </c>
      <c r="D79" s="34"/>
      <c r="E79" s="37">
        <f>TRUNC(일위대가목록!E40,0)</f>
        <v>4256</v>
      </c>
      <c r="F79" s="37">
        <f t="shared" si="11"/>
        <v>0</v>
      </c>
      <c r="G79" s="37">
        <f>TRUNC(일위대가목록!F40,0)</f>
        <v>7571</v>
      </c>
      <c r="H79" s="37">
        <f t="shared" si="12"/>
        <v>0</v>
      </c>
      <c r="I79" s="37">
        <f>TRUNC(일위대가목록!G40,0)</f>
        <v>75</v>
      </c>
      <c r="J79" s="37">
        <f t="shared" si="13"/>
        <v>0</v>
      </c>
      <c r="K79" s="37">
        <f t="shared" si="14"/>
        <v>11902</v>
      </c>
      <c r="L79" s="37">
        <f t="shared" si="15"/>
        <v>0</v>
      </c>
      <c r="M79" s="85" t="s">
        <v>231</v>
      </c>
      <c r="N79" s="71" t="s">
        <v>232</v>
      </c>
      <c r="O79" s="71" t="s">
        <v>52</v>
      </c>
      <c r="P79" s="71" t="s">
        <v>52</v>
      </c>
      <c r="Q79" s="71" t="s">
        <v>206</v>
      </c>
      <c r="R79" s="71" t="s">
        <v>61</v>
      </c>
      <c r="S79" s="71" t="s">
        <v>62</v>
      </c>
      <c r="T79" s="71" t="s">
        <v>62</v>
      </c>
      <c r="AR79" s="71" t="s">
        <v>52</v>
      </c>
      <c r="AS79" s="71" t="s">
        <v>52</v>
      </c>
      <c r="AU79" s="71" t="s">
        <v>233</v>
      </c>
      <c r="AV79" s="28">
        <v>34</v>
      </c>
      <c r="AZ79" s="76"/>
      <c r="BA79" s="110"/>
    </row>
    <row r="80" spans="1:53" ht="27" customHeight="1">
      <c r="A80" s="104"/>
      <c r="B80" s="23"/>
      <c r="C80" s="36"/>
      <c r="D80" s="34"/>
      <c r="E80" s="33">
        <v>2947</v>
      </c>
      <c r="F80" s="33"/>
      <c r="G80" s="33">
        <v>7579</v>
      </c>
      <c r="H80" s="37"/>
      <c r="I80" s="33">
        <v>0</v>
      </c>
      <c r="J80" s="37"/>
      <c r="K80" s="33">
        <f>E80+G80+I80</f>
        <v>10526</v>
      </c>
      <c r="L80" s="37"/>
      <c r="M80" s="86">
        <v>2022</v>
      </c>
      <c r="N80" s="71"/>
      <c r="O80" s="71"/>
      <c r="P80" s="71"/>
      <c r="Q80" s="71"/>
      <c r="R80" s="71"/>
      <c r="S80" s="71"/>
      <c r="T80" s="71"/>
      <c r="AR80" s="71"/>
      <c r="AS80" s="71"/>
      <c r="AU80" s="71"/>
      <c r="AX80" s="78">
        <f>E79/E80</f>
        <v>1.4441805225653206</v>
      </c>
      <c r="AY80" s="79">
        <f>G79/G80</f>
        <v>0.99894445177464042</v>
      </c>
      <c r="AZ80" s="76"/>
      <c r="BA80" s="110">
        <f>K79/K80</f>
        <v>1.1307239217176515</v>
      </c>
    </row>
    <row r="81" spans="1:53" ht="27" customHeight="1">
      <c r="A81" s="104" t="s">
        <v>234</v>
      </c>
      <c r="B81" s="23" t="s">
        <v>235</v>
      </c>
      <c r="C81" s="36" t="s">
        <v>58</v>
      </c>
      <c r="D81" s="34"/>
      <c r="E81" s="37">
        <f>TRUNC(일위대가목록!E41,0)</f>
        <v>3294</v>
      </c>
      <c r="F81" s="37">
        <f t="shared" si="11"/>
        <v>0</v>
      </c>
      <c r="G81" s="37">
        <f>TRUNC(일위대가목록!F41,0)</f>
        <v>11169</v>
      </c>
      <c r="H81" s="37">
        <f t="shared" si="12"/>
        <v>0</v>
      </c>
      <c r="I81" s="37">
        <f>TRUNC(일위대가목록!G41,0)</f>
        <v>111</v>
      </c>
      <c r="J81" s="37">
        <f t="shared" si="13"/>
        <v>0</v>
      </c>
      <c r="K81" s="37">
        <f t="shared" si="14"/>
        <v>14574</v>
      </c>
      <c r="L81" s="37">
        <f t="shared" si="15"/>
        <v>0</v>
      </c>
      <c r="M81" s="85" t="s">
        <v>236</v>
      </c>
      <c r="N81" s="71" t="s">
        <v>237</v>
      </c>
      <c r="O81" s="71" t="s">
        <v>52</v>
      </c>
      <c r="P81" s="71" t="s">
        <v>52</v>
      </c>
      <c r="Q81" s="71" t="s">
        <v>206</v>
      </c>
      <c r="R81" s="71" t="s">
        <v>61</v>
      </c>
      <c r="S81" s="71" t="s">
        <v>62</v>
      </c>
      <c r="T81" s="71" t="s">
        <v>62</v>
      </c>
      <c r="AR81" s="71" t="s">
        <v>52</v>
      </c>
      <c r="AS81" s="71" t="s">
        <v>52</v>
      </c>
      <c r="AU81" s="71" t="s">
        <v>238</v>
      </c>
      <c r="AV81" s="28">
        <v>35</v>
      </c>
      <c r="AZ81" s="76"/>
      <c r="BA81" s="110"/>
    </row>
    <row r="82" spans="1:53" ht="27" customHeight="1">
      <c r="A82" s="104"/>
      <c r="B82" s="23"/>
      <c r="C82" s="36"/>
      <c r="D82" s="34"/>
      <c r="E82" s="33">
        <v>3032</v>
      </c>
      <c r="F82" s="33"/>
      <c r="G82" s="33">
        <v>10134</v>
      </c>
      <c r="H82" s="37"/>
      <c r="I82" s="33">
        <v>0</v>
      </c>
      <c r="J82" s="37"/>
      <c r="K82" s="33">
        <f>E82+G82+I82</f>
        <v>13166</v>
      </c>
      <c r="L82" s="37"/>
      <c r="M82" s="86">
        <v>2022</v>
      </c>
      <c r="N82" s="71"/>
      <c r="O82" s="71"/>
      <c r="P82" s="71"/>
      <c r="Q82" s="71"/>
      <c r="R82" s="71"/>
      <c r="S82" s="71"/>
      <c r="T82" s="71"/>
      <c r="AR82" s="71"/>
      <c r="AS82" s="71"/>
      <c r="AU82" s="71"/>
      <c r="AX82" s="78">
        <f>E81/E82</f>
        <v>1.0864116094986807</v>
      </c>
      <c r="AY82" s="79">
        <f>G81/G82</f>
        <v>1.1021314387211367</v>
      </c>
      <c r="AZ82" s="76"/>
      <c r="BA82" s="110">
        <f>K81/K82</f>
        <v>1.1069421236518304</v>
      </c>
    </row>
    <row r="83" spans="1:53" ht="27" customHeight="1">
      <c r="A83" s="104" t="s">
        <v>239</v>
      </c>
      <c r="B83" s="23" t="s">
        <v>240</v>
      </c>
      <c r="C83" s="36" t="s">
        <v>58</v>
      </c>
      <c r="D83" s="34"/>
      <c r="E83" s="37">
        <f>TRUNC(일위대가목록!E42,0)</f>
        <v>4972</v>
      </c>
      <c r="F83" s="37">
        <f t="shared" si="11"/>
        <v>0</v>
      </c>
      <c r="G83" s="37">
        <f>TRUNC(일위대가목록!F42,0)</f>
        <v>10066</v>
      </c>
      <c r="H83" s="37">
        <f t="shared" si="12"/>
        <v>0</v>
      </c>
      <c r="I83" s="37">
        <f>TRUNC(일위대가목록!G42,0)</f>
        <v>100</v>
      </c>
      <c r="J83" s="37">
        <f t="shared" si="13"/>
        <v>0</v>
      </c>
      <c r="K83" s="37">
        <f t="shared" si="14"/>
        <v>15138</v>
      </c>
      <c r="L83" s="37">
        <f t="shared" si="15"/>
        <v>0</v>
      </c>
      <c r="M83" s="85" t="s">
        <v>241</v>
      </c>
      <c r="N83" s="71" t="s">
        <v>242</v>
      </c>
      <c r="O83" s="71" t="s">
        <v>52</v>
      </c>
      <c r="P83" s="71" t="s">
        <v>52</v>
      </c>
      <c r="Q83" s="71" t="s">
        <v>206</v>
      </c>
      <c r="R83" s="71" t="s">
        <v>61</v>
      </c>
      <c r="S83" s="71" t="s">
        <v>62</v>
      </c>
      <c r="T83" s="71" t="s">
        <v>62</v>
      </c>
      <c r="AR83" s="71" t="s">
        <v>52</v>
      </c>
      <c r="AS83" s="71" t="s">
        <v>52</v>
      </c>
      <c r="AU83" s="71" t="s">
        <v>243</v>
      </c>
      <c r="AV83" s="28">
        <v>36</v>
      </c>
      <c r="AZ83" s="76"/>
      <c r="BA83" s="110"/>
    </row>
    <row r="84" spans="1:53" ht="27" customHeight="1">
      <c r="A84" s="104"/>
      <c r="B84" s="23"/>
      <c r="C84" s="36"/>
      <c r="D84" s="34"/>
      <c r="E84" s="33">
        <v>5755</v>
      </c>
      <c r="F84" s="33"/>
      <c r="G84" s="33">
        <v>8437</v>
      </c>
      <c r="H84" s="37"/>
      <c r="I84" s="33">
        <v>0</v>
      </c>
      <c r="J84" s="37"/>
      <c r="K84" s="33">
        <f>E84+G84+I84</f>
        <v>14192</v>
      </c>
      <c r="L84" s="37"/>
      <c r="M84" s="86">
        <v>2022</v>
      </c>
      <c r="N84" s="71"/>
      <c r="O84" s="71"/>
      <c r="P84" s="71"/>
      <c r="Q84" s="71"/>
      <c r="R84" s="71"/>
      <c r="S84" s="71"/>
      <c r="T84" s="71"/>
      <c r="AR84" s="71"/>
      <c r="AS84" s="71"/>
      <c r="AU84" s="71"/>
      <c r="AX84" s="78">
        <f>E83/E84</f>
        <v>0.86394439617723717</v>
      </c>
      <c r="AY84" s="79">
        <f>G83/G84</f>
        <v>1.1930781083323456</v>
      </c>
      <c r="AZ84" s="76"/>
      <c r="BA84" s="110">
        <f>K83/K84</f>
        <v>1.0666572717023675</v>
      </c>
    </row>
    <row r="85" spans="1:53" ht="27" customHeight="1">
      <c r="A85" s="104" t="s">
        <v>244</v>
      </c>
      <c r="B85" s="23" t="s">
        <v>245</v>
      </c>
      <c r="C85" s="36" t="s">
        <v>58</v>
      </c>
      <c r="D85" s="34"/>
      <c r="E85" s="37">
        <f>TRUNC(일위대가목록!E43,0)</f>
        <v>5981</v>
      </c>
      <c r="F85" s="37">
        <f t="shared" si="11"/>
        <v>0</v>
      </c>
      <c r="G85" s="37">
        <f>TRUNC(일위대가목록!F43,0)</f>
        <v>9843</v>
      </c>
      <c r="H85" s="37">
        <f t="shared" si="12"/>
        <v>0</v>
      </c>
      <c r="I85" s="37">
        <f>TRUNC(일위대가목록!G43,0)</f>
        <v>75</v>
      </c>
      <c r="J85" s="37">
        <f t="shared" si="13"/>
        <v>0</v>
      </c>
      <c r="K85" s="37">
        <f t="shared" si="14"/>
        <v>15899</v>
      </c>
      <c r="L85" s="37">
        <f t="shared" si="15"/>
        <v>0</v>
      </c>
      <c r="M85" s="85" t="s">
        <v>246</v>
      </c>
      <c r="N85" s="71" t="s">
        <v>247</v>
      </c>
      <c r="O85" s="71" t="s">
        <v>52</v>
      </c>
      <c r="P85" s="71" t="s">
        <v>52</v>
      </c>
      <c r="Q85" s="71" t="s">
        <v>206</v>
      </c>
      <c r="R85" s="71" t="s">
        <v>61</v>
      </c>
      <c r="S85" s="71" t="s">
        <v>62</v>
      </c>
      <c r="T85" s="71" t="s">
        <v>62</v>
      </c>
      <c r="AR85" s="71" t="s">
        <v>52</v>
      </c>
      <c r="AS85" s="71" t="s">
        <v>52</v>
      </c>
      <c r="AU85" s="71" t="s">
        <v>248</v>
      </c>
      <c r="AV85" s="28">
        <v>37</v>
      </c>
      <c r="AZ85" s="76"/>
      <c r="BA85" s="110"/>
    </row>
    <row r="86" spans="1:53" ht="27" customHeight="1">
      <c r="A86" s="104"/>
      <c r="B86" s="23"/>
      <c r="C86" s="36"/>
      <c r="D86" s="34"/>
      <c r="E86" s="33">
        <v>5755</v>
      </c>
      <c r="F86" s="33"/>
      <c r="G86" s="33">
        <v>8437</v>
      </c>
      <c r="H86" s="37"/>
      <c r="I86" s="33">
        <v>0</v>
      </c>
      <c r="J86" s="37"/>
      <c r="K86" s="33">
        <f>E86+G86+I86</f>
        <v>14192</v>
      </c>
      <c r="L86" s="37"/>
      <c r="M86" s="86">
        <v>2022</v>
      </c>
      <c r="N86" s="71"/>
      <c r="O86" s="71"/>
      <c r="P86" s="71"/>
      <c r="Q86" s="71"/>
      <c r="R86" s="71"/>
      <c r="S86" s="71"/>
      <c r="T86" s="71"/>
      <c r="AR86" s="71"/>
      <c r="AS86" s="71"/>
      <c r="AU86" s="71"/>
      <c r="AX86" s="78">
        <f>E85/E86</f>
        <v>1.0392701998262381</v>
      </c>
      <c r="AY86" s="79">
        <f>G85/G86</f>
        <v>1.1666469124096244</v>
      </c>
      <c r="AZ86" s="76"/>
      <c r="BA86" s="110">
        <f>K85/K86</f>
        <v>1.1202790304396844</v>
      </c>
    </row>
    <row r="87" spans="1:53" ht="27" customHeight="1">
      <c r="A87" s="104" t="s">
        <v>249</v>
      </c>
      <c r="B87" s="23" t="s">
        <v>250</v>
      </c>
      <c r="C87" s="36" t="s">
        <v>58</v>
      </c>
      <c r="D87" s="34"/>
      <c r="E87" s="37">
        <f>TRUNC(일위대가목록!E44,0)</f>
        <v>3654</v>
      </c>
      <c r="F87" s="37">
        <f t="shared" si="11"/>
        <v>0</v>
      </c>
      <c r="G87" s="37">
        <f>TRUNC(일위대가목록!F44,0)</f>
        <v>8556</v>
      </c>
      <c r="H87" s="37">
        <f t="shared" si="12"/>
        <v>0</v>
      </c>
      <c r="I87" s="37">
        <f>TRUNC(일위대가목록!G44,0)</f>
        <v>85</v>
      </c>
      <c r="J87" s="37">
        <f t="shared" si="13"/>
        <v>0</v>
      </c>
      <c r="K87" s="37">
        <f t="shared" si="14"/>
        <v>12295</v>
      </c>
      <c r="L87" s="37">
        <f t="shared" si="15"/>
        <v>0</v>
      </c>
      <c r="M87" s="85" t="s">
        <v>251</v>
      </c>
      <c r="N87" s="71" t="s">
        <v>252</v>
      </c>
      <c r="O87" s="71" t="s">
        <v>52</v>
      </c>
      <c r="P87" s="71" t="s">
        <v>52</v>
      </c>
      <c r="Q87" s="71" t="s">
        <v>206</v>
      </c>
      <c r="R87" s="71" t="s">
        <v>61</v>
      </c>
      <c r="S87" s="71" t="s">
        <v>62</v>
      </c>
      <c r="T87" s="71" t="s">
        <v>62</v>
      </c>
      <c r="AR87" s="71" t="s">
        <v>52</v>
      </c>
      <c r="AS87" s="71" t="s">
        <v>52</v>
      </c>
      <c r="AU87" s="71" t="s">
        <v>253</v>
      </c>
      <c r="AV87" s="28">
        <v>38</v>
      </c>
      <c r="AZ87" s="76"/>
      <c r="BA87" s="110"/>
    </row>
    <row r="88" spans="1:53" ht="27" customHeight="1">
      <c r="A88" s="105"/>
      <c r="B88" s="35"/>
      <c r="C88" s="34"/>
      <c r="D88" s="34"/>
      <c r="E88" s="33">
        <v>3121</v>
      </c>
      <c r="F88" s="33"/>
      <c r="G88" s="33">
        <v>8024</v>
      </c>
      <c r="H88" s="37"/>
      <c r="I88" s="33">
        <v>0</v>
      </c>
      <c r="J88" s="37"/>
      <c r="K88" s="33">
        <f>E88+G88+I88</f>
        <v>11145</v>
      </c>
      <c r="L88" s="37"/>
      <c r="M88" s="86">
        <v>2022</v>
      </c>
      <c r="N88" s="71"/>
      <c r="O88" s="71"/>
      <c r="P88" s="71"/>
      <c r="Q88" s="71"/>
      <c r="R88" s="71"/>
      <c r="S88" s="71"/>
      <c r="T88" s="71"/>
      <c r="AR88" s="71"/>
      <c r="AS88" s="71"/>
      <c r="AU88" s="71"/>
      <c r="AX88" s="78">
        <f>E87/E88</f>
        <v>1.1707785966036526</v>
      </c>
      <c r="AY88" s="79">
        <f>G87/G88</f>
        <v>1.0663010967098705</v>
      </c>
      <c r="AZ88" s="76"/>
      <c r="BA88" s="110">
        <f>K87/K88</f>
        <v>1.1031852848811126</v>
      </c>
    </row>
    <row r="89" spans="1:53" ht="27" customHeight="1">
      <c r="A89" s="104" t="s">
        <v>123</v>
      </c>
      <c r="B89" s="35"/>
      <c r="C89" s="34"/>
      <c r="D89" s="34"/>
      <c r="E89" s="35"/>
      <c r="F89" s="37">
        <f>SUM(F69:F88)</f>
        <v>0</v>
      </c>
      <c r="G89" s="35"/>
      <c r="H89" s="37">
        <f>SUM(H69:H88)</f>
        <v>0</v>
      </c>
      <c r="I89" s="35"/>
      <c r="J89" s="37">
        <f>SUM(J69:J88)</f>
        <v>0</v>
      </c>
      <c r="K89" s="35"/>
      <c r="L89" s="37">
        <f>SUM(L69:L88)</f>
        <v>0</v>
      </c>
      <c r="M89" s="84"/>
      <c r="N89" s="28" t="s">
        <v>124</v>
      </c>
      <c r="AZ89" s="76"/>
      <c r="BA89" s="110"/>
    </row>
    <row r="90" spans="1:53" ht="27" customHeight="1">
      <c r="A90" s="104" t="s">
        <v>254</v>
      </c>
      <c r="B90" s="23"/>
      <c r="C90" s="34"/>
      <c r="D90" s="34"/>
      <c r="E90" s="35"/>
      <c r="F90" s="35"/>
      <c r="G90" s="35"/>
      <c r="H90" s="35"/>
      <c r="I90" s="35"/>
      <c r="J90" s="35"/>
      <c r="K90" s="35"/>
      <c r="L90" s="35"/>
      <c r="M90" s="84"/>
      <c r="Q90" s="71" t="s">
        <v>255</v>
      </c>
      <c r="AZ90" s="76"/>
      <c r="BA90" s="110"/>
    </row>
    <row r="91" spans="1:53" ht="27" customHeight="1">
      <c r="A91" s="104" t="s">
        <v>256</v>
      </c>
      <c r="B91" s="23" t="s">
        <v>257</v>
      </c>
      <c r="C91" s="36" t="s">
        <v>58</v>
      </c>
      <c r="D91" s="34"/>
      <c r="E91" s="37">
        <f>TRUNC(일위대가목록!E45,0)</f>
        <v>3294</v>
      </c>
      <c r="F91" s="37">
        <f t="shared" ref="F91:F109" si="16">TRUNC(E91*D91, 0)</f>
        <v>0</v>
      </c>
      <c r="G91" s="37">
        <f>TRUNC(일위대가목록!F45,0)</f>
        <v>8556</v>
      </c>
      <c r="H91" s="37">
        <f t="shared" ref="H91:H109" si="17">TRUNC(G91*D91, 0)</f>
        <v>0</v>
      </c>
      <c r="I91" s="37">
        <f>TRUNC(일위대가목록!G45,0)</f>
        <v>85</v>
      </c>
      <c r="J91" s="37">
        <f t="shared" ref="J91:J109" si="18">TRUNC(I91*D91, 0)</f>
        <v>0</v>
      </c>
      <c r="K91" s="37">
        <f t="shared" ref="K91:K109" si="19">TRUNC(E91+G91+I91, 0)</f>
        <v>11935</v>
      </c>
      <c r="L91" s="37">
        <f t="shared" ref="L91:L109" si="20">TRUNC(F91+H91+J91, 0)</f>
        <v>0</v>
      </c>
      <c r="M91" s="85" t="s">
        <v>258</v>
      </c>
      <c r="N91" s="71" t="s">
        <v>259</v>
      </c>
      <c r="O91" s="71" t="s">
        <v>52</v>
      </c>
      <c r="P91" s="71" t="s">
        <v>52</v>
      </c>
      <c r="Q91" s="71" t="s">
        <v>255</v>
      </c>
      <c r="R91" s="71" t="s">
        <v>61</v>
      </c>
      <c r="S91" s="71" t="s">
        <v>62</v>
      </c>
      <c r="T91" s="71" t="s">
        <v>62</v>
      </c>
      <c r="AR91" s="71" t="s">
        <v>52</v>
      </c>
      <c r="AS91" s="71" t="s">
        <v>52</v>
      </c>
      <c r="AU91" s="71" t="s">
        <v>260</v>
      </c>
      <c r="AV91" s="28">
        <v>39</v>
      </c>
      <c r="AZ91" s="76"/>
      <c r="BA91" s="110"/>
    </row>
    <row r="92" spans="1:53" ht="27" customHeight="1">
      <c r="A92" s="104"/>
      <c r="B92" s="23"/>
      <c r="C92" s="36"/>
      <c r="D92" s="34"/>
      <c r="E92" s="33">
        <v>3032</v>
      </c>
      <c r="F92" s="33"/>
      <c r="G92" s="33">
        <v>7795</v>
      </c>
      <c r="H92" s="37"/>
      <c r="I92" s="33">
        <v>0</v>
      </c>
      <c r="J92" s="37"/>
      <c r="K92" s="33">
        <f>E92+G92+I92</f>
        <v>10827</v>
      </c>
      <c r="L92" s="37"/>
      <c r="M92" s="86">
        <v>2022</v>
      </c>
      <c r="N92" s="71"/>
      <c r="O92" s="71"/>
      <c r="P92" s="71"/>
      <c r="Q92" s="71"/>
      <c r="R92" s="71"/>
      <c r="S92" s="71"/>
      <c r="T92" s="71"/>
      <c r="AR92" s="71"/>
      <c r="AS92" s="71"/>
      <c r="AU92" s="71"/>
      <c r="AX92" s="78">
        <f>E91/E92</f>
        <v>1.0864116094986807</v>
      </c>
      <c r="AY92" s="79">
        <f>G91/G92</f>
        <v>1.0976266837716484</v>
      </c>
      <c r="AZ92" s="76"/>
      <c r="BA92" s="110">
        <f>K91/K92</f>
        <v>1.1023367507158031</v>
      </c>
    </row>
    <row r="93" spans="1:53" ht="27" customHeight="1">
      <c r="A93" s="104" t="s">
        <v>261</v>
      </c>
      <c r="B93" s="23" t="s">
        <v>250</v>
      </c>
      <c r="C93" s="36" t="s">
        <v>58</v>
      </c>
      <c r="D93" s="34"/>
      <c r="E93" s="37">
        <f>TRUNC(일위대가목록!E46,0)</f>
        <v>4625</v>
      </c>
      <c r="F93" s="37">
        <f t="shared" si="16"/>
        <v>0</v>
      </c>
      <c r="G93" s="37">
        <f>TRUNC(일위대가목록!F46,0)</f>
        <v>7571</v>
      </c>
      <c r="H93" s="37">
        <f t="shared" si="17"/>
        <v>0</v>
      </c>
      <c r="I93" s="37">
        <f>TRUNC(일위대가목록!G46,0)</f>
        <v>75</v>
      </c>
      <c r="J93" s="37">
        <f t="shared" si="18"/>
        <v>0</v>
      </c>
      <c r="K93" s="37">
        <f t="shared" si="19"/>
        <v>12271</v>
      </c>
      <c r="L93" s="37">
        <f t="shared" si="20"/>
        <v>0</v>
      </c>
      <c r="M93" s="85" t="s">
        <v>262</v>
      </c>
      <c r="N93" s="71" t="s">
        <v>263</v>
      </c>
      <c r="O93" s="71" t="s">
        <v>52</v>
      </c>
      <c r="P93" s="71" t="s">
        <v>52</v>
      </c>
      <c r="Q93" s="71" t="s">
        <v>255</v>
      </c>
      <c r="R93" s="71" t="s">
        <v>61</v>
      </c>
      <c r="S93" s="71" t="s">
        <v>62</v>
      </c>
      <c r="T93" s="71" t="s">
        <v>62</v>
      </c>
      <c r="AR93" s="71" t="s">
        <v>52</v>
      </c>
      <c r="AS93" s="71" t="s">
        <v>52</v>
      </c>
      <c r="AU93" s="71" t="s">
        <v>264</v>
      </c>
      <c r="AV93" s="28">
        <v>41</v>
      </c>
      <c r="AZ93" s="76"/>
      <c r="BA93" s="110"/>
    </row>
    <row r="94" spans="1:53" ht="27" customHeight="1">
      <c r="A94" s="104"/>
      <c r="B94" s="23"/>
      <c r="C94" s="36"/>
      <c r="D94" s="34"/>
      <c r="E94" s="33">
        <v>4340</v>
      </c>
      <c r="F94" s="33"/>
      <c r="G94" s="33">
        <v>6509</v>
      </c>
      <c r="H94" s="37"/>
      <c r="I94" s="33">
        <v>0</v>
      </c>
      <c r="J94" s="37"/>
      <c r="K94" s="33">
        <f>E94+G94+I94</f>
        <v>10849</v>
      </c>
      <c r="L94" s="37"/>
      <c r="M94" s="86">
        <v>2022</v>
      </c>
      <c r="N94" s="71"/>
      <c r="O94" s="71"/>
      <c r="P94" s="71"/>
      <c r="Q94" s="71"/>
      <c r="R94" s="71"/>
      <c r="S94" s="71"/>
      <c r="T94" s="71"/>
      <c r="AR94" s="71"/>
      <c r="AS94" s="71"/>
      <c r="AU94" s="71"/>
      <c r="AX94" s="78">
        <f>E93/E94</f>
        <v>1.0656682027649769</v>
      </c>
      <c r="AY94" s="79">
        <f>G93/G94</f>
        <v>1.1631587033338455</v>
      </c>
      <c r="AZ94" s="76"/>
      <c r="BA94" s="110">
        <f>K93/K94</f>
        <v>1.1310719882016775</v>
      </c>
    </row>
    <row r="95" spans="1:53" ht="27" customHeight="1">
      <c r="A95" s="104" t="s">
        <v>265</v>
      </c>
      <c r="B95" s="23" t="s">
        <v>266</v>
      </c>
      <c r="C95" s="36" t="s">
        <v>58</v>
      </c>
      <c r="D95" s="34"/>
      <c r="E95" s="37">
        <f>TRUNC(일위대가목록!E47,0)</f>
        <v>5981</v>
      </c>
      <c r="F95" s="37">
        <f t="shared" si="16"/>
        <v>0</v>
      </c>
      <c r="G95" s="37">
        <f>TRUNC(일위대가목록!F47,0)</f>
        <v>7571</v>
      </c>
      <c r="H95" s="37">
        <f t="shared" si="17"/>
        <v>0</v>
      </c>
      <c r="I95" s="37">
        <f>TRUNC(일위대가목록!G47,0)</f>
        <v>75</v>
      </c>
      <c r="J95" s="37">
        <f t="shared" si="18"/>
        <v>0</v>
      </c>
      <c r="K95" s="37">
        <f t="shared" si="19"/>
        <v>13627</v>
      </c>
      <c r="L95" s="37">
        <f t="shared" si="20"/>
        <v>0</v>
      </c>
      <c r="M95" s="85" t="s">
        <v>267</v>
      </c>
      <c r="N95" s="71" t="s">
        <v>268</v>
      </c>
      <c r="O95" s="71" t="s">
        <v>52</v>
      </c>
      <c r="P95" s="71" t="s">
        <v>52</v>
      </c>
      <c r="Q95" s="71" t="s">
        <v>255</v>
      </c>
      <c r="R95" s="71" t="s">
        <v>61</v>
      </c>
      <c r="S95" s="71" t="s">
        <v>62</v>
      </c>
      <c r="T95" s="71" t="s">
        <v>62</v>
      </c>
      <c r="AR95" s="71" t="s">
        <v>52</v>
      </c>
      <c r="AS95" s="71" t="s">
        <v>52</v>
      </c>
      <c r="AU95" s="71" t="s">
        <v>269</v>
      </c>
      <c r="AV95" s="28">
        <v>42</v>
      </c>
      <c r="AZ95" s="76"/>
      <c r="BA95" s="110"/>
    </row>
    <row r="96" spans="1:53" ht="27" customHeight="1">
      <c r="A96" s="104"/>
      <c r="B96" s="23"/>
      <c r="C96" s="36"/>
      <c r="D96" s="34"/>
      <c r="E96" s="33">
        <v>5755</v>
      </c>
      <c r="F96" s="33"/>
      <c r="G96" s="33">
        <v>6490</v>
      </c>
      <c r="H96" s="37"/>
      <c r="I96" s="33">
        <v>0</v>
      </c>
      <c r="J96" s="37"/>
      <c r="K96" s="33">
        <f>E96+G96+I96</f>
        <v>12245</v>
      </c>
      <c r="L96" s="37"/>
      <c r="M96" s="86">
        <v>2022</v>
      </c>
      <c r="N96" s="71"/>
      <c r="O96" s="71"/>
      <c r="P96" s="71"/>
      <c r="Q96" s="71"/>
      <c r="R96" s="71"/>
      <c r="S96" s="71"/>
      <c r="T96" s="71"/>
      <c r="AR96" s="71"/>
      <c r="AS96" s="71"/>
      <c r="AU96" s="71"/>
      <c r="AX96" s="78">
        <f>E95/E96</f>
        <v>1.0392701998262381</v>
      </c>
      <c r="AY96" s="79">
        <f>G95/G96</f>
        <v>1.1665639445300462</v>
      </c>
      <c r="AZ96" s="76"/>
      <c r="BA96" s="110">
        <f>K95/K96</f>
        <v>1.1128623928133932</v>
      </c>
    </row>
    <row r="97" spans="1:53" ht="27" customHeight="1">
      <c r="A97" s="104" t="s">
        <v>270</v>
      </c>
      <c r="B97" s="23" t="s">
        <v>271</v>
      </c>
      <c r="C97" s="36" t="s">
        <v>58</v>
      </c>
      <c r="D97" s="34"/>
      <c r="E97" s="37">
        <f>TRUNC(일위대가목록!E48,0)</f>
        <v>3654</v>
      </c>
      <c r="F97" s="37">
        <f t="shared" si="16"/>
        <v>0</v>
      </c>
      <c r="G97" s="37">
        <f>TRUNC(일위대가목록!F48,0)</f>
        <v>11169</v>
      </c>
      <c r="H97" s="37">
        <f t="shared" si="17"/>
        <v>0</v>
      </c>
      <c r="I97" s="37">
        <f>TRUNC(일위대가목록!G48,0)</f>
        <v>111</v>
      </c>
      <c r="J97" s="37">
        <f t="shared" si="18"/>
        <v>0</v>
      </c>
      <c r="K97" s="37">
        <f t="shared" si="19"/>
        <v>14934</v>
      </c>
      <c r="L97" s="37">
        <f t="shared" si="20"/>
        <v>0</v>
      </c>
      <c r="M97" s="85" t="s">
        <v>272</v>
      </c>
      <c r="N97" s="71" t="s">
        <v>273</v>
      </c>
      <c r="O97" s="71" t="s">
        <v>52</v>
      </c>
      <c r="P97" s="71" t="s">
        <v>52</v>
      </c>
      <c r="Q97" s="71" t="s">
        <v>255</v>
      </c>
      <c r="R97" s="71" t="s">
        <v>61</v>
      </c>
      <c r="S97" s="71" t="s">
        <v>62</v>
      </c>
      <c r="T97" s="71" t="s">
        <v>62</v>
      </c>
      <c r="AR97" s="71" t="s">
        <v>52</v>
      </c>
      <c r="AS97" s="71" t="s">
        <v>52</v>
      </c>
      <c r="AU97" s="71" t="s">
        <v>274</v>
      </c>
      <c r="AV97" s="28">
        <v>43</v>
      </c>
      <c r="AZ97" s="76"/>
      <c r="BA97" s="110"/>
    </row>
    <row r="98" spans="1:53" ht="27" customHeight="1">
      <c r="A98" s="104"/>
      <c r="B98" s="23"/>
      <c r="C98" s="36"/>
      <c r="D98" s="34"/>
      <c r="E98" s="33">
        <v>3121</v>
      </c>
      <c r="F98" s="33"/>
      <c r="G98" s="33">
        <v>10432</v>
      </c>
      <c r="H98" s="37"/>
      <c r="I98" s="33">
        <v>0</v>
      </c>
      <c r="J98" s="37"/>
      <c r="K98" s="33">
        <f>E98+G98+I98</f>
        <v>13553</v>
      </c>
      <c r="L98" s="37"/>
      <c r="M98" s="86">
        <v>2022</v>
      </c>
      <c r="N98" s="71"/>
      <c r="O98" s="71"/>
      <c r="P98" s="71"/>
      <c r="Q98" s="71"/>
      <c r="R98" s="71"/>
      <c r="S98" s="71"/>
      <c r="T98" s="71"/>
      <c r="AR98" s="71"/>
      <c r="AS98" s="71"/>
      <c r="AU98" s="71"/>
      <c r="AX98" s="78">
        <f>E97/E98</f>
        <v>1.1707785966036526</v>
      </c>
      <c r="AY98" s="79">
        <f>G97/G98</f>
        <v>1.0706480061349692</v>
      </c>
      <c r="AZ98" s="76"/>
      <c r="BA98" s="110">
        <f>K97/K98</f>
        <v>1.1018962591308197</v>
      </c>
    </row>
    <row r="99" spans="1:53" ht="27" customHeight="1">
      <c r="A99" s="104" t="s">
        <v>275</v>
      </c>
      <c r="B99" s="23" t="s">
        <v>276</v>
      </c>
      <c r="C99" s="36" t="s">
        <v>58</v>
      </c>
      <c r="D99" s="34"/>
      <c r="E99" s="37">
        <f>TRUNC(일위대가목록!E49,0)</f>
        <v>4972</v>
      </c>
      <c r="F99" s="37">
        <f t="shared" si="16"/>
        <v>0</v>
      </c>
      <c r="G99" s="37">
        <f>TRUNC(일위대가목록!F49,0)</f>
        <v>11169</v>
      </c>
      <c r="H99" s="37">
        <f t="shared" si="17"/>
        <v>0</v>
      </c>
      <c r="I99" s="37">
        <f>TRUNC(일위대가목록!G49,0)</f>
        <v>111</v>
      </c>
      <c r="J99" s="37">
        <f t="shared" si="18"/>
        <v>0</v>
      </c>
      <c r="K99" s="37">
        <f t="shared" si="19"/>
        <v>16252</v>
      </c>
      <c r="L99" s="37">
        <f t="shared" si="20"/>
        <v>0</v>
      </c>
      <c r="M99" s="85" t="s">
        <v>277</v>
      </c>
      <c r="N99" s="71" t="s">
        <v>278</v>
      </c>
      <c r="O99" s="71" t="s">
        <v>52</v>
      </c>
      <c r="P99" s="71" t="s">
        <v>52</v>
      </c>
      <c r="Q99" s="71" t="s">
        <v>255</v>
      </c>
      <c r="R99" s="71" t="s">
        <v>61</v>
      </c>
      <c r="S99" s="71" t="s">
        <v>62</v>
      </c>
      <c r="T99" s="71" t="s">
        <v>62</v>
      </c>
      <c r="AR99" s="71" t="s">
        <v>52</v>
      </c>
      <c r="AS99" s="71" t="s">
        <v>52</v>
      </c>
      <c r="AU99" s="71" t="s">
        <v>279</v>
      </c>
      <c r="AV99" s="28">
        <v>44</v>
      </c>
      <c r="AZ99" s="76"/>
      <c r="BA99" s="110"/>
    </row>
    <row r="100" spans="1:53" ht="27" customHeight="1">
      <c r="A100" s="104"/>
      <c r="B100" s="23"/>
      <c r="C100" s="36"/>
      <c r="D100" s="34"/>
      <c r="E100" s="33">
        <v>4387</v>
      </c>
      <c r="F100" s="33"/>
      <c r="G100" s="33">
        <v>10436</v>
      </c>
      <c r="H100" s="37"/>
      <c r="I100" s="33">
        <v>0</v>
      </c>
      <c r="J100" s="37"/>
      <c r="K100" s="33">
        <f>E100+G100+I100</f>
        <v>14823</v>
      </c>
      <c r="L100" s="37"/>
      <c r="M100" s="86">
        <v>2022</v>
      </c>
      <c r="N100" s="71"/>
      <c r="O100" s="71"/>
      <c r="P100" s="71"/>
      <c r="Q100" s="71"/>
      <c r="R100" s="71"/>
      <c r="S100" s="71"/>
      <c r="T100" s="71"/>
      <c r="AR100" s="71"/>
      <c r="AS100" s="71"/>
      <c r="AU100" s="71"/>
      <c r="AX100" s="78">
        <f>E99/E100</f>
        <v>1.1333485297469796</v>
      </c>
      <c r="AY100" s="79">
        <f>G99/G100</f>
        <v>1.0702376389421233</v>
      </c>
      <c r="AZ100" s="76"/>
      <c r="BA100" s="110">
        <f>K99/K100</f>
        <v>1.0964042366592457</v>
      </c>
    </row>
    <row r="101" spans="1:53" ht="27" customHeight="1">
      <c r="A101" s="104" t="s">
        <v>280</v>
      </c>
      <c r="B101" s="23" t="s">
        <v>271</v>
      </c>
      <c r="C101" s="36" t="s">
        <v>58</v>
      </c>
      <c r="D101" s="34"/>
      <c r="E101" s="37">
        <f>TRUNC(일위대가목록!E50,0)</f>
        <v>4625</v>
      </c>
      <c r="F101" s="37">
        <f t="shared" si="16"/>
        <v>0</v>
      </c>
      <c r="G101" s="37">
        <f>TRUNC(일위대가목록!F50,0)</f>
        <v>9843</v>
      </c>
      <c r="H101" s="37">
        <f t="shared" si="17"/>
        <v>0</v>
      </c>
      <c r="I101" s="37">
        <f>TRUNC(일위대가목록!G50,0)</f>
        <v>75</v>
      </c>
      <c r="J101" s="37">
        <f t="shared" si="18"/>
        <v>0</v>
      </c>
      <c r="K101" s="37">
        <f t="shared" si="19"/>
        <v>14543</v>
      </c>
      <c r="L101" s="37">
        <f t="shared" si="20"/>
        <v>0</v>
      </c>
      <c r="M101" s="85" t="s">
        <v>281</v>
      </c>
      <c r="N101" s="71" t="s">
        <v>282</v>
      </c>
      <c r="O101" s="71" t="s">
        <v>52</v>
      </c>
      <c r="P101" s="71" t="s">
        <v>52</v>
      </c>
      <c r="Q101" s="71" t="s">
        <v>255</v>
      </c>
      <c r="R101" s="71" t="s">
        <v>61</v>
      </c>
      <c r="S101" s="71" t="s">
        <v>62</v>
      </c>
      <c r="T101" s="71" t="s">
        <v>62</v>
      </c>
      <c r="AR101" s="71" t="s">
        <v>52</v>
      </c>
      <c r="AS101" s="71" t="s">
        <v>52</v>
      </c>
      <c r="AU101" s="71" t="s">
        <v>283</v>
      </c>
      <c r="AV101" s="28">
        <v>45</v>
      </c>
      <c r="AZ101" s="76"/>
      <c r="BA101" s="110"/>
    </row>
    <row r="102" spans="1:53" ht="27" customHeight="1">
      <c r="A102" s="104"/>
      <c r="B102" s="23"/>
      <c r="C102" s="36"/>
      <c r="D102" s="34"/>
      <c r="E102" s="33">
        <v>4340</v>
      </c>
      <c r="F102" s="33"/>
      <c r="G102" s="33">
        <v>8462</v>
      </c>
      <c r="H102" s="37"/>
      <c r="I102" s="33">
        <v>0</v>
      </c>
      <c r="J102" s="37"/>
      <c r="K102" s="33">
        <f>E102+G102+I102</f>
        <v>12802</v>
      </c>
      <c r="L102" s="37"/>
      <c r="M102" s="86">
        <v>2022</v>
      </c>
      <c r="N102" s="71"/>
      <c r="O102" s="71"/>
      <c r="P102" s="71"/>
      <c r="Q102" s="71"/>
      <c r="R102" s="71"/>
      <c r="S102" s="71"/>
      <c r="T102" s="71"/>
      <c r="AR102" s="71"/>
      <c r="AS102" s="71"/>
      <c r="AU102" s="71"/>
      <c r="AX102" s="78">
        <f>E101/E102</f>
        <v>1.0656682027649769</v>
      </c>
      <c r="AY102" s="79">
        <f>G101/G102</f>
        <v>1.1632001890805956</v>
      </c>
      <c r="AZ102" s="76"/>
      <c r="BA102" s="110">
        <f>K101/K102</f>
        <v>1.1359943758787689</v>
      </c>
    </row>
    <row r="103" spans="1:53" ht="27" customHeight="1">
      <c r="A103" s="104" t="s">
        <v>284</v>
      </c>
      <c r="B103" s="23" t="s">
        <v>285</v>
      </c>
      <c r="C103" s="36" t="s">
        <v>58</v>
      </c>
      <c r="D103" s="34"/>
      <c r="E103" s="37">
        <f>TRUNC(일위대가목록!E51,0)</f>
        <v>4256</v>
      </c>
      <c r="F103" s="37">
        <f t="shared" si="16"/>
        <v>0</v>
      </c>
      <c r="G103" s="37">
        <f>TRUNC(일위대가목록!F51,0)</f>
        <v>9843</v>
      </c>
      <c r="H103" s="37">
        <f t="shared" si="17"/>
        <v>0</v>
      </c>
      <c r="I103" s="37">
        <f>TRUNC(일위대가목록!G51,0)</f>
        <v>75</v>
      </c>
      <c r="J103" s="37">
        <f t="shared" si="18"/>
        <v>0</v>
      </c>
      <c r="K103" s="37">
        <f t="shared" si="19"/>
        <v>14174</v>
      </c>
      <c r="L103" s="37">
        <f t="shared" si="20"/>
        <v>0</v>
      </c>
      <c r="M103" s="85" t="s">
        <v>286</v>
      </c>
      <c r="N103" s="71" t="s">
        <v>287</v>
      </c>
      <c r="O103" s="71" t="s">
        <v>52</v>
      </c>
      <c r="P103" s="71" t="s">
        <v>52</v>
      </c>
      <c r="Q103" s="71" t="s">
        <v>255</v>
      </c>
      <c r="R103" s="71" t="s">
        <v>61</v>
      </c>
      <c r="S103" s="71" t="s">
        <v>62</v>
      </c>
      <c r="T103" s="71" t="s">
        <v>62</v>
      </c>
      <c r="AR103" s="71" t="s">
        <v>52</v>
      </c>
      <c r="AS103" s="71" t="s">
        <v>52</v>
      </c>
      <c r="AU103" s="71" t="s">
        <v>288</v>
      </c>
      <c r="AV103" s="28">
        <v>46</v>
      </c>
      <c r="AZ103" s="76"/>
      <c r="BA103" s="110"/>
    </row>
    <row r="104" spans="1:53" ht="27" customHeight="1">
      <c r="A104" s="104"/>
      <c r="B104" s="23"/>
      <c r="C104" s="36"/>
      <c r="D104" s="34"/>
      <c r="E104" s="33">
        <v>4210</v>
      </c>
      <c r="F104" s="33"/>
      <c r="G104" s="33">
        <v>8210</v>
      </c>
      <c r="H104" s="37"/>
      <c r="I104" s="33">
        <v>0</v>
      </c>
      <c r="J104" s="37"/>
      <c r="K104" s="33">
        <f>E104+G104+I104</f>
        <v>12420</v>
      </c>
      <c r="L104" s="37"/>
      <c r="M104" s="86">
        <v>2022</v>
      </c>
      <c r="N104" s="71"/>
      <c r="O104" s="71"/>
      <c r="P104" s="71"/>
      <c r="Q104" s="71"/>
      <c r="R104" s="71"/>
      <c r="S104" s="71"/>
      <c r="T104" s="71"/>
      <c r="AR104" s="71"/>
      <c r="AS104" s="71"/>
      <c r="AU104" s="71"/>
      <c r="AX104" s="78">
        <f>E103/E104</f>
        <v>1.0109263657957244</v>
      </c>
      <c r="AY104" s="79">
        <f>G103/G104</f>
        <v>1.1989037758830694</v>
      </c>
      <c r="AZ104" s="76"/>
      <c r="BA104" s="110">
        <f>K103/K104</f>
        <v>1.1412238325281803</v>
      </c>
    </row>
    <row r="105" spans="1:53" ht="27" customHeight="1">
      <c r="A105" s="104" t="s">
        <v>289</v>
      </c>
      <c r="B105" s="23" t="s">
        <v>290</v>
      </c>
      <c r="C105" s="36" t="s">
        <v>58</v>
      </c>
      <c r="D105" s="34"/>
      <c r="E105" s="37">
        <f>TRUNC(일위대가목록!E52,0)</f>
        <v>4337</v>
      </c>
      <c r="F105" s="37">
        <f t="shared" si="16"/>
        <v>0</v>
      </c>
      <c r="G105" s="37">
        <f>TRUNC(일위대가목록!F52,0)</f>
        <v>12544</v>
      </c>
      <c r="H105" s="37">
        <f t="shared" si="17"/>
        <v>0</v>
      </c>
      <c r="I105" s="37">
        <f>TRUNC(일위대가목록!G52,0)</f>
        <v>0</v>
      </c>
      <c r="J105" s="37">
        <f t="shared" si="18"/>
        <v>0</v>
      </c>
      <c r="K105" s="37">
        <f t="shared" si="19"/>
        <v>16881</v>
      </c>
      <c r="L105" s="37">
        <f t="shared" si="20"/>
        <v>0</v>
      </c>
      <c r="M105" s="85" t="s">
        <v>291</v>
      </c>
      <c r="N105" s="71" t="s">
        <v>292</v>
      </c>
      <c r="O105" s="71" t="s">
        <v>52</v>
      </c>
      <c r="P105" s="71" t="s">
        <v>52</v>
      </c>
      <c r="Q105" s="71" t="s">
        <v>255</v>
      </c>
      <c r="R105" s="71" t="s">
        <v>61</v>
      </c>
      <c r="S105" s="71" t="s">
        <v>62</v>
      </c>
      <c r="T105" s="71" t="s">
        <v>62</v>
      </c>
      <c r="AR105" s="71" t="s">
        <v>52</v>
      </c>
      <c r="AS105" s="71" t="s">
        <v>52</v>
      </c>
      <c r="AU105" s="71" t="s">
        <v>293</v>
      </c>
      <c r="AV105" s="28">
        <v>47</v>
      </c>
      <c r="AZ105" s="76"/>
      <c r="BA105" s="110"/>
    </row>
    <row r="106" spans="1:53" ht="27" customHeight="1">
      <c r="A106" s="104"/>
      <c r="B106" s="23"/>
      <c r="C106" s="36"/>
      <c r="D106" s="34"/>
      <c r="E106" s="33">
        <v>3873</v>
      </c>
      <c r="F106" s="33"/>
      <c r="G106" s="33">
        <v>11619</v>
      </c>
      <c r="H106" s="37"/>
      <c r="I106" s="33">
        <v>0</v>
      </c>
      <c r="J106" s="37"/>
      <c r="K106" s="33">
        <f>E106+G106+I106</f>
        <v>15492</v>
      </c>
      <c r="L106" s="37"/>
      <c r="M106" s="86">
        <v>2022</v>
      </c>
      <c r="N106" s="71"/>
      <c r="O106" s="71"/>
      <c r="P106" s="71"/>
      <c r="Q106" s="71"/>
      <c r="R106" s="71"/>
      <c r="S106" s="71"/>
      <c r="T106" s="71"/>
      <c r="AR106" s="71"/>
      <c r="AS106" s="71"/>
      <c r="AU106" s="71"/>
      <c r="AX106" s="78">
        <f>E105/E106</f>
        <v>1.1198037696875807</v>
      </c>
      <c r="AY106" s="79">
        <f>G105/G106</f>
        <v>1.0796109820122213</v>
      </c>
      <c r="AZ106" s="76"/>
      <c r="BA106" s="110">
        <f>K105/K106</f>
        <v>1.0896591789310612</v>
      </c>
    </row>
    <row r="107" spans="1:53" ht="27" customHeight="1">
      <c r="A107" s="104" t="s">
        <v>294</v>
      </c>
      <c r="B107" s="23" t="s">
        <v>52</v>
      </c>
      <c r="C107" s="36" t="s">
        <v>182</v>
      </c>
      <c r="D107" s="34"/>
      <c r="E107" s="37">
        <f>TRUNC(일위대가목록!E53,0)</f>
        <v>415</v>
      </c>
      <c r="F107" s="37">
        <f t="shared" si="16"/>
        <v>0</v>
      </c>
      <c r="G107" s="37">
        <f>TRUNC(일위대가목록!F53,0)</f>
        <v>266</v>
      </c>
      <c r="H107" s="37">
        <f t="shared" si="17"/>
        <v>0</v>
      </c>
      <c r="I107" s="37">
        <f>TRUNC(일위대가목록!G53,0)</f>
        <v>5</v>
      </c>
      <c r="J107" s="37">
        <f t="shared" si="18"/>
        <v>0</v>
      </c>
      <c r="K107" s="37">
        <f t="shared" si="19"/>
        <v>686</v>
      </c>
      <c r="L107" s="37">
        <f t="shared" si="20"/>
        <v>0</v>
      </c>
      <c r="M107" s="85" t="s">
        <v>295</v>
      </c>
      <c r="N107" s="71" t="s">
        <v>296</v>
      </c>
      <c r="O107" s="71" t="s">
        <v>52</v>
      </c>
      <c r="P107" s="71" t="s">
        <v>52</v>
      </c>
      <c r="Q107" s="71" t="s">
        <v>255</v>
      </c>
      <c r="R107" s="71" t="s">
        <v>61</v>
      </c>
      <c r="S107" s="71" t="s">
        <v>62</v>
      </c>
      <c r="T107" s="71" t="s">
        <v>62</v>
      </c>
      <c r="AR107" s="71" t="s">
        <v>52</v>
      </c>
      <c r="AS107" s="71" t="s">
        <v>52</v>
      </c>
      <c r="AU107" s="71" t="s">
        <v>297</v>
      </c>
      <c r="AV107" s="28">
        <v>48</v>
      </c>
      <c r="AZ107" s="76"/>
      <c r="BA107" s="110"/>
    </row>
    <row r="108" spans="1:53" ht="27" customHeight="1">
      <c r="A108" s="104"/>
      <c r="B108" s="23"/>
      <c r="C108" s="36"/>
      <c r="D108" s="34"/>
      <c r="E108" s="33">
        <v>1417</v>
      </c>
      <c r="F108" s="33"/>
      <c r="G108" s="33">
        <v>4742</v>
      </c>
      <c r="H108" s="37"/>
      <c r="I108" s="33">
        <v>0</v>
      </c>
      <c r="J108" s="37"/>
      <c r="K108" s="33">
        <f>E108+G108+I108</f>
        <v>6159</v>
      </c>
      <c r="L108" s="37"/>
      <c r="M108" s="86">
        <v>2022</v>
      </c>
      <c r="N108" s="71"/>
      <c r="O108" s="71"/>
      <c r="P108" s="71"/>
      <c r="Q108" s="71"/>
      <c r="R108" s="71"/>
      <c r="S108" s="71"/>
      <c r="T108" s="71"/>
      <c r="AR108" s="71"/>
      <c r="AS108" s="71"/>
      <c r="AU108" s="71"/>
      <c r="AX108" s="78">
        <f>E107/E108</f>
        <v>0.29287226534932959</v>
      </c>
      <c r="AY108" s="79">
        <f>G107/G108</f>
        <v>5.6094474905103331E-2</v>
      </c>
      <c r="AZ108" s="76"/>
      <c r="BA108" s="110">
        <f>K107/K108</f>
        <v>0.11138171781133301</v>
      </c>
    </row>
    <row r="109" spans="1:53" ht="27" customHeight="1">
      <c r="A109" s="104" t="s">
        <v>298</v>
      </c>
      <c r="B109" s="23" t="s">
        <v>299</v>
      </c>
      <c r="C109" s="36" t="s">
        <v>58</v>
      </c>
      <c r="D109" s="34"/>
      <c r="E109" s="37">
        <f>TRUNC(일위대가목록!E54,0)</f>
        <v>3287</v>
      </c>
      <c r="F109" s="37">
        <f t="shared" si="16"/>
        <v>0</v>
      </c>
      <c r="G109" s="37">
        <f>TRUNC(일위대가목록!F54,0)</f>
        <v>21092</v>
      </c>
      <c r="H109" s="37">
        <f t="shared" si="17"/>
        <v>0</v>
      </c>
      <c r="I109" s="37">
        <f>TRUNC(일위대가목록!G54,0)</f>
        <v>324</v>
      </c>
      <c r="J109" s="37">
        <f t="shared" si="18"/>
        <v>0</v>
      </c>
      <c r="K109" s="37">
        <f t="shared" si="19"/>
        <v>24703</v>
      </c>
      <c r="L109" s="37">
        <f t="shared" si="20"/>
        <v>0</v>
      </c>
      <c r="M109" s="85" t="s">
        <v>300</v>
      </c>
      <c r="N109" s="71" t="s">
        <v>301</v>
      </c>
      <c r="O109" s="71" t="s">
        <v>52</v>
      </c>
      <c r="P109" s="71" t="s">
        <v>52</v>
      </c>
      <c r="Q109" s="71" t="s">
        <v>255</v>
      </c>
      <c r="R109" s="71" t="s">
        <v>61</v>
      </c>
      <c r="S109" s="71" t="s">
        <v>62</v>
      </c>
      <c r="T109" s="71" t="s">
        <v>62</v>
      </c>
      <c r="AR109" s="71" t="s">
        <v>52</v>
      </c>
      <c r="AS109" s="71" t="s">
        <v>52</v>
      </c>
      <c r="AU109" s="71" t="s">
        <v>302</v>
      </c>
      <c r="AV109" s="28">
        <v>49</v>
      </c>
      <c r="AZ109" s="76"/>
      <c r="BA109" s="110"/>
    </row>
    <row r="110" spans="1:53" ht="27" customHeight="1">
      <c r="A110" s="105"/>
      <c r="B110" s="35"/>
      <c r="C110" s="34"/>
      <c r="D110" s="34"/>
      <c r="E110" s="33">
        <v>4969</v>
      </c>
      <c r="F110" s="33"/>
      <c r="G110" s="33">
        <v>18152</v>
      </c>
      <c r="H110" s="37"/>
      <c r="I110" s="33">
        <v>0</v>
      </c>
      <c r="J110" s="37"/>
      <c r="K110" s="33">
        <f>E110+G110+I110</f>
        <v>23121</v>
      </c>
      <c r="L110" s="37"/>
      <c r="M110" s="86">
        <v>2022</v>
      </c>
      <c r="N110" s="71"/>
      <c r="O110" s="71"/>
      <c r="P110" s="71"/>
      <c r="Q110" s="71"/>
      <c r="R110" s="71"/>
      <c r="S110" s="71"/>
      <c r="T110" s="71"/>
      <c r="AR110" s="71"/>
      <c r="AS110" s="71"/>
      <c r="AU110" s="71"/>
      <c r="AX110" s="78">
        <f>E109/E110</f>
        <v>0.66150130811028374</v>
      </c>
      <c r="AY110" s="79">
        <f>G109/G110</f>
        <v>1.1619656236227414</v>
      </c>
      <c r="AZ110" s="76"/>
      <c r="BA110" s="110">
        <f>K109/K110</f>
        <v>1.0684226460793218</v>
      </c>
    </row>
    <row r="111" spans="1:53" ht="27" customHeight="1">
      <c r="A111" s="104" t="s">
        <v>303</v>
      </c>
      <c r="B111" s="23"/>
      <c r="C111" s="34"/>
      <c r="D111" s="34"/>
      <c r="E111" s="35"/>
      <c r="F111" s="35"/>
      <c r="G111" s="35"/>
      <c r="H111" s="35"/>
      <c r="I111" s="35"/>
      <c r="J111" s="35"/>
      <c r="K111" s="35"/>
      <c r="L111" s="35"/>
      <c r="M111" s="84"/>
      <c r="Q111" s="71" t="s">
        <v>304</v>
      </c>
      <c r="AZ111" s="76"/>
      <c r="BA111" s="110"/>
    </row>
    <row r="112" spans="1:53" ht="27" customHeight="1">
      <c r="A112" s="104" t="s">
        <v>305</v>
      </c>
      <c r="B112" s="23" t="s">
        <v>306</v>
      </c>
      <c r="C112" s="36" t="s">
        <v>58</v>
      </c>
      <c r="D112" s="34"/>
      <c r="E112" s="37">
        <f>TRUNC(일위대가목록!E55,0)</f>
        <v>3857</v>
      </c>
      <c r="F112" s="37">
        <f t="shared" ref="F112:F130" si="21">TRUNC(E112*D112, 0)</f>
        <v>0</v>
      </c>
      <c r="G112" s="37">
        <f>TRUNC(일위대가목록!F55,0)</f>
        <v>21092</v>
      </c>
      <c r="H112" s="37">
        <f t="shared" ref="H112:H130" si="22">TRUNC(G112*D112, 0)</f>
        <v>0</v>
      </c>
      <c r="I112" s="37">
        <f>TRUNC(일위대가목록!G55,0)</f>
        <v>324</v>
      </c>
      <c r="J112" s="37">
        <f t="shared" ref="J112:J130" si="23">TRUNC(I112*D112, 0)</f>
        <v>0</v>
      </c>
      <c r="K112" s="37">
        <f t="shared" ref="K112:K130" si="24">TRUNC(E112+G112+I112, 0)</f>
        <v>25273</v>
      </c>
      <c r="L112" s="37">
        <f t="shared" ref="L112:L130" si="25">TRUNC(F112+H112+J112, 0)</f>
        <v>0</v>
      </c>
      <c r="M112" s="85" t="s">
        <v>307</v>
      </c>
      <c r="N112" s="71" t="s">
        <v>308</v>
      </c>
      <c r="O112" s="71" t="s">
        <v>52</v>
      </c>
      <c r="P112" s="71" t="s">
        <v>52</v>
      </c>
      <c r="Q112" s="71" t="s">
        <v>304</v>
      </c>
      <c r="R112" s="71" t="s">
        <v>61</v>
      </c>
      <c r="S112" s="71" t="s">
        <v>62</v>
      </c>
      <c r="T112" s="71" t="s">
        <v>62</v>
      </c>
      <c r="AR112" s="71" t="s">
        <v>52</v>
      </c>
      <c r="AS112" s="71" t="s">
        <v>52</v>
      </c>
      <c r="AU112" s="71" t="s">
        <v>309</v>
      </c>
      <c r="AV112" s="28">
        <v>50</v>
      </c>
      <c r="AZ112" s="76"/>
      <c r="BA112" s="110"/>
    </row>
    <row r="113" spans="1:53" ht="27" customHeight="1">
      <c r="A113" s="104"/>
      <c r="B113" s="23"/>
      <c r="C113" s="36"/>
      <c r="D113" s="34"/>
      <c r="E113" s="33">
        <v>10799</v>
      </c>
      <c r="F113" s="33"/>
      <c r="G113" s="33">
        <v>18152</v>
      </c>
      <c r="H113" s="37"/>
      <c r="I113" s="33">
        <v>0</v>
      </c>
      <c r="J113" s="37"/>
      <c r="K113" s="33">
        <f>E113+G113+I113</f>
        <v>28951</v>
      </c>
      <c r="L113" s="37"/>
      <c r="M113" s="86">
        <v>2022</v>
      </c>
      <c r="N113" s="71"/>
      <c r="O113" s="71"/>
      <c r="P113" s="71"/>
      <c r="Q113" s="71"/>
      <c r="R113" s="71"/>
      <c r="S113" s="71"/>
      <c r="T113" s="71"/>
      <c r="AR113" s="71"/>
      <c r="AS113" s="71"/>
      <c r="AU113" s="71"/>
      <c r="AX113" s="78">
        <f>E112/E113</f>
        <v>0.35716270025002317</v>
      </c>
      <c r="AY113" s="79">
        <f>G112/G113</f>
        <v>1.1619656236227414</v>
      </c>
      <c r="AZ113" s="76"/>
      <c r="BA113" s="110">
        <f>K112/K113</f>
        <v>0.87295775620876659</v>
      </c>
    </row>
    <row r="114" spans="1:53" ht="27" customHeight="1">
      <c r="A114" s="104" t="s">
        <v>310</v>
      </c>
      <c r="B114" s="23" t="s">
        <v>311</v>
      </c>
      <c r="C114" s="36" t="s">
        <v>58</v>
      </c>
      <c r="D114" s="34"/>
      <c r="E114" s="37">
        <f>TRUNC(일위대가목록!E56,0)</f>
        <v>67135</v>
      </c>
      <c r="F114" s="37">
        <f t="shared" si="21"/>
        <v>0</v>
      </c>
      <c r="G114" s="37">
        <f>TRUNC(일위대가목록!F56,0)</f>
        <v>23413</v>
      </c>
      <c r="H114" s="37">
        <f t="shared" si="22"/>
        <v>0</v>
      </c>
      <c r="I114" s="37">
        <f>TRUNC(일위대가목록!G56,0)</f>
        <v>326</v>
      </c>
      <c r="J114" s="37">
        <f t="shared" si="23"/>
        <v>0</v>
      </c>
      <c r="K114" s="37">
        <f t="shared" si="24"/>
        <v>90874</v>
      </c>
      <c r="L114" s="37">
        <f t="shared" si="25"/>
        <v>0</v>
      </c>
      <c r="M114" s="85" t="s">
        <v>312</v>
      </c>
      <c r="N114" s="71" t="s">
        <v>313</v>
      </c>
      <c r="O114" s="71" t="s">
        <v>52</v>
      </c>
      <c r="P114" s="71" t="s">
        <v>52</v>
      </c>
      <c r="Q114" s="71" t="s">
        <v>304</v>
      </c>
      <c r="R114" s="71" t="s">
        <v>61</v>
      </c>
      <c r="S114" s="71" t="s">
        <v>62</v>
      </c>
      <c r="T114" s="71" t="s">
        <v>62</v>
      </c>
      <c r="AR114" s="71" t="s">
        <v>52</v>
      </c>
      <c r="AS114" s="71" t="s">
        <v>52</v>
      </c>
      <c r="AU114" s="71" t="s">
        <v>314</v>
      </c>
      <c r="AV114" s="28">
        <v>398</v>
      </c>
      <c r="AZ114" s="76"/>
      <c r="BA114" s="110"/>
    </row>
    <row r="115" spans="1:53" ht="27" customHeight="1">
      <c r="A115" s="104"/>
      <c r="B115" s="23"/>
      <c r="C115" s="36"/>
      <c r="D115" s="34"/>
      <c r="E115" s="33">
        <v>29802</v>
      </c>
      <c r="F115" s="33"/>
      <c r="G115" s="33">
        <v>18152</v>
      </c>
      <c r="H115" s="37"/>
      <c r="I115" s="33">
        <v>0</v>
      </c>
      <c r="J115" s="37"/>
      <c r="K115" s="33">
        <f>E115+G115+I115</f>
        <v>47954</v>
      </c>
      <c r="L115" s="37"/>
      <c r="M115" s="86">
        <v>2022</v>
      </c>
      <c r="N115" s="71"/>
      <c r="O115" s="71"/>
      <c r="P115" s="71"/>
      <c r="Q115" s="71"/>
      <c r="R115" s="71"/>
      <c r="S115" s="71"/>
      <c r="T115" s="71"/>
      <c r="AR115" s="71"/>
      <c r="AS115" s="71"/>
      <c r="AU115" s="71"/>
      <c r="AX115" s="78">
        <f>E114/E115</f>
        <v>2.2527011609959064</v>
      </c>
      <c r="AY115" s="79">
        <f>G114/G115</f>
        <v>1.2898303217276332</v>
      </c>
      <c r="AZ115" s="76"/>
      <c r="BA115" s="110">
        <f>K114/K115</f>
        <v>1.8950243983817825</v>
      </c>
    </row>
    <row r="116" spans="1:53" ht="27" customHeight="1">
      <c r="A116" s="104" t="s">
        <v>315</v>
      </c>
      <c r="B116" s="23" t="s">
        <v>311</v>
      </c>
      <c r="C116" s="36" t="s">
        <v>58</v>
      </c>
      <c r="D116" s="34"/>
      <c r="E116" s="37">
        <f>TRUNC(일위대가목록!E57,0)</f>
        <v>67135</v>
      </c>
      <c r="F116" s="37">
        <f t="shared" si="21"/>
        <v>0</v>
      </c>
      <c r="G116" s="37">
        <f>TRUNC(일위대가목록!F57,0)</f>
        <v>23413</v>
      </c>
      <c r="H116" s="37">
        <f t="shared" si="22"/>
        <v>0</v>
      </c>
      <c r="I116" s="37">
        <f>TRUNC(일위대가목록!G57,0)</f>
        <v>326</v>
      </c>
      <c r="J116" s="37">
        <f t="shared" si="23"/>
        <v>0</v>
      </c>
      <c r="K116" s="37">
        <f t="shared" si="24"/>
        <v>90874</v>
      </c>
      <c r="L116" s="37">
        <f t="shared" si="25"/>
        <v>0</v>
      </c>
      <c r="M116" s="85" t="s">
        <v>316</v>
      </c>
      <c r="N116" s="71" t="s">
        <v>317</v>
      </c>
      <c r="O116" s="71" t="s">
        <v>52</v>
      </c>
      <c r="P116" s="71" t="s">
        <v>52</v>
      </c>
      <c r="Q116" s="71" t="s">
        <v>304</v>
      </c>
      <c r="R116" s="71" t="s">
        <v>61</v>
      </c>
      <c r="S116" s="71" t="s">
        <v>62</v>
      </c>
      <c r="T116" s="71" t="s">
        <v>62</v>
      </c>
      <c r="AR116" s="71" t="s">
        <v>52</v>
      </c>
      <c r="AS116" s="71" t="s">
        <v>52</v>
      </c>
      <c r="AU116" s="71" t="s">
        <v>318</v>
      </c>
      <c r="AV116" s="28">
        <v>399</v>
      </c>
      <c r="AZ116" s="76"/>
      <c r="BA116" s="110"/>
    </row>
    <row r="117" spans="1:53" ht="27" customHeight="1">
      <c r="A117" s="104"/>
      <c r="B117" s="23"/>
      <c r="C117" s="36"/>
      <c r="D117" s="34"/>
      <c r="E117" s="33">
        <v>29802</v>
      </c>
      <c r="F117" s="33"/>
      <c r="G117" s="33">
        <v>18152</v>
      </c>
      <c r="H117" s="37"/>
      <c r="I117" s="33">
        <v>0</v>
      </c>
      <c r="J117" s="37"/>
      <c r="K117" s="33">
        <f>E117+G117+I117</f>
        <v>47954</v>
      </c>
      <c r="L117" s="37"/>
      <c r="M117" s="86">
        <v>2022</v>
      </c>
      <c r="N117" s="71"/>
      <c r="O117" s="71"/>
      <c r="P117" s="71"/>
      <c r="Q117" s="71"/>
      <c r="R117" s="71"/>
      <c r="S117" s="71"/>
      <c r="T117" s="71"/>
      <c r="AR117" s="71"/>
      <c r="AS117" s="71"/>
      <c r="AU117" s="71"/>
      <c r="AX117" s="78">
        <f>E116/E117</f>
        <v>2.2527011609959064</v>
      </c>
      <c r="AY117" s="79">
        <f>G116/G117</f>
        <v>1.2898303217276332</v>
      </c>
      <c r="AZ117" s="76"/>
      <c r="BA117" s="110">
        <f>K116/K117</f>
        <v>1.8950243983817825</v>
      </c>
    </row>
    <row r="118" spans="1:53" ht="27" customHeight="1">
      <c r="A118" s="104" t="s">
        <v>319</v>
      </c>
      <c r="B118" s="23" t="s">
        <v>320</v>
      </c>
      <c r="C118" s="36" t="s">
        <v>58</v>
      </c>
      <c r="D118" s="34"/>
      <c r="E118" s="37">
        <f>TRUNC(일위대가목록!E58,0)</f>
        <v>25468</v>
      </c>
      <c r="F118" s="37">
        <f t="shared" si="21"/>
        <v>0</v>
      </c>
      <c r="G118" s="37">
        <f>TRUNC(일위대가목록!F58,0)</f>
        <v>23413</v>
      </c>
      <c r="H118" s="37">
        <f t="shared" si="22"/>
        <v>0</v>
      </c>
      <c r="I118" s="37">
        <f>TRUNC(일위대가목록!G58,0)</f>
        <v>326</v>
      </c>
      <c r="J118" s="37">
        <f t="shared" si="23"/>
        <v>0</v>
      </c>
      <c r="K118" s="37">
        <f t="shared" si="24"/>
        <v>49207</v>
      </c>
      <c r="L118" s="37">
        <f t="shared" si="25"/>
        <v>0</v>
      </c>
      <c r="M118" s="85" t="s">
        <v>321</v>
      </c>
      <c r="N118" s="71" t="s">
        <v>322</v>
      </c>
      <c r="O118" s="71" t="s">
        <v>52</v>
      </c>
      <c r="P118" s="71" t="s">
        <v>52</v>
      </c>
      <c r="Q118" s="71" t="s">
        <v>304</v>
      </c>
      <c r="R118" s="71" t="s">
        <v>61</v>
      </c>
      <c r="S118" s="71" t="s">
        <v>62</v>
      </c>
      <c r="T118" s="71" t="s">
        <v>62</v>
      </c>
      <c r="AR118" s="71" t="s">
        <v>52</v>
      </c>
      <c r="AS118" s="71" t="s">
        <v>52</v>
      </c>
      <c r="AU118" s="71" t="s">
        <v>323</v>
      </c>
      <c r="AV118" s="28">
        <v>400</v>
      </c>
      <c r="AZ118" s="76"/>
      <c r="BA118" s="110"/>
    </row>
    <row r="119" spans="1:53" ht="27" customHeight="1">
      <c r="A119" s="104"/>
      <c r="B119" s="23"/>
      <c r="C119" s="36"/>
      <c r="D119" s="34"/>
      <c r="E119" s="33">
        <v>15900</v>
      </c>
      <c r="F119" s="33"/>
      <c r="G119" s="33">
        <v>18152</v>
      </c>
      <c r="H119" s="37"/>
      <c r="I119" s="33">
        <v>0</v>
      </c>
      <c r="J119" s="37"/>
      <c r="K119" s="33">
        <f>E119+G119+I119</f>
        <v>34052</v>
      </c>
      <c r="L119" s="37"/>
      <c r="M119" s="86">
        <v>2022</v>
      </c>
      <c r="N119" s="71"/>
      <c r="O119" s="71"/>
      <c r="P119" s="71"/>
      <c r="Q119" s="71"/>
      <c r="R119" s="71"/>
      <c r="S119" s="71"/>
      <c r="T119" s="71"/>
      <c r="AR119" s="71"/>
      <c r="AS119" s="71"/>
      <c r="AU119" s="71"/>
      <c r="AX119" s="78">
        <f>E118/E119</f>
        <v>1.6017610062893082</v>
      </c>
      <c r="AY119" s="79">
        <f>G118/G119</f>
        <v>1.2898303217276332</v>
      </c>
      <c r="AZ119" s="76"/>
      <c r="BA119" s="110">
        <f>K118/K119</f>
        <v>1.4450546223423</v>
      </c>
    </row>
    <row r="120" spans="1:53" ht="27" customHeight="1">
      <c r="A120" s="104" t="s">
        <v>324</v>
      </c>
      <c r="B120" s="23" t="s">
        <v>325</v>
      </c>
      <c r="C120" s="36" t="s">
        <v>58</v>
      </c>
      <c r="D120" s="34"/>
      <c r="E120" s="37">
        <f>TRUNC(일위대가목록!E59,0)</f>
        <v>4738</v>
      </c>
      <c r="F120" s="37">
        <f t="shared" si="21"/>
        <v>0</v>
      </c>
      <c r="G120" s="37">
        <f>TRUNC(일위대가목록!F59,0)</f>
        <v>21239</v>
      </c>
      <c r="H120" s="37">
        <f t="shared" si="22"/>
        <v>0</v>
      </c>
      <c r="I120" s="37">
        <f>TRUNC(일위대가목록!G59,0)</f>
        <v>637</v>
      </c>
      <c r="J120" s="37">
        <f t="shared" si="23"/>
        <v>0</v>
      </c>
      <c r="K120" s="37">
        <f t="shared" si="24"/>
        <v>26614</v>
      </c>
      <c r="L120" s="37">
        <f t="shared" si="25"/>
        <v>0</v>
      </c>
      <c r="M120" s="85" t="s">
        <v>326</v>
      </c>
      <c r="N120" s="71" t="s">
        <v>327</v>
      </c>
      <c r="O120" s="71" t="s">
        <v>52</v>
      </c>
      <c r="P120" s="71" t="s">
        <v>52</v>
      </c>
      <c r="Q120" s="71" t="s">
        <v>304</v>
      </c>
      <c r="R120" s="71" t="s">
        <v>61</v>
      </c>
      <c r="S120" s="71" t="s">
        <v>62</v>
      </c>
      <c r="T120" s="71" t="s">
        <v>62</v>
      </c>
      <c r="AR120" s="71" t="s">
        <v>52</v>
      </c>
      <c r="AS120" s="71" t="s">
        <v>52</v>
      </c>
      <c r="AU120" s="71" t="s">
        <v>328</v>
      </c>
      <c r="AV120" s="28">
        <v>59</v>
      </c>
      <c r="AZ120" s="76"/>
      <c r="BA120" s="110"/>
    </row>
    <row r="121" spans="1:53" ht="27" customHeight="1">
      <c r="A121" s="104"/>
      <c r="B121" s="23"/>
      <c r="C121" s="36"/>
      <c r="D121" s="34"/>
      <c r="E121" s="33">
        <v>7214</v>
      </c>
      <c r="F121" s="33"/>
      <c r="G121" s="33">
        <v>20404</v>
      </c>
      <c r="H121" s="37"/>
      <c r="I121" s="33">
        <v>0</v>
      </c>
      <c r="J121" s="37"/>
      <c r="K121" s="33">
        <f>E121+G121+I121</f>
        <v>27618</v>
      </c>
      <c r="L121" s="37"/>
      <c r="M121" s="86">
        <v>2022</v>
      </c>
      <c r="N121" s="71"/>
      <c r="O121" s="71"/>
      <c r="P121" s="71"/>
      <c r="Q121" s="71"/>
      <c r="R121" s="71"/>
      <c r="S121" s="71"/>
      <c r="T121" s="71"/>
      <c r="AR121" s="71"/>
      <c r="AS121" s="71"/>
      <c r="AU121" s="71"/>
      <c r="AX121" s="78">
        <f>E120/E121</f>
        <v>0.65677848627668423</v>
      </c>
      <c r="AY121" s="79">
        <f>G120/G121</f>
        <v>1.040923348363066</v>
      </c>
      <c r="AZ121" s="76"/>
      <c r="BA121" s="110">
        <f>K120/K121</f>
        <v>0.96364689695126371</v>
      </c>
    </row>
    <row r="122" spans="1:53" ht="27" customHeight="1">
      <c r="A122" s="104" t="s">
        <v>329</v>
      </c>
      <c r="B122" s="23" t="s">
        <v>330</v>
      </c>
      <c r="C122" s="36" t="s">
        <v>58</v>
      </c>
      <c r="D122" s="34"/>
      <c r="E122" s="37">
        <f>TRUNC(일위대가목록!E60,0)</f>
        <v>3000</v>
      </c>
      <c r="F122" s="37">
        <f t="shared" si="21"/>
        <v>0</v>
      </c>
      <c r="G122" s="37">
        <f>TRUNC(일위대가목록!F60,0)</f>
        <v>16677</v>
      </c>
      <c r="H122" s="37">
        <f t="shared" si="22"/>
        <v>0</v>
      </c>
      <c r="I122" s="37">
        <f>TRUNC(일위대가목록!G60,0)</f>
        <v>500</v>
      </c>
      <c r="J122" s="37">
        <f t="shared" si="23"/>
        <v>0</v>
      </c>
      <c r="K122" s="37">
        <f t="shared" si="24"/>
        <v>20177</v>
      </c>
      <c r="L122" s="37">
        <f t="shared" si="25"/>
        <v>0</v>
      </c>
      <c r="M122" s="85" t="s">
        <v>331</v>
      </c>
      <c r="N122" s="71" t="s">
        <v>332</v>
      </c>
      <c r="O122" s="71" t="s">
        <v>52</v>
      </c>
      <c r="P122" s="71" t="s">
        <v>52</v>
      </c>
      <c r="Q122" s="71" t="s">
        <v>304</v>
      </c>
      <c r="R122" s="71" t="s">
        <v>61</v>
      </c>
      <c r="S122" s="71" t="s">
        <v>62</v>
      </c>
      <c r="T122" s="71" t="s">
        <v>62</v>
      </c>
      <c r="AR122" s="71" t="s">
        <v>52</v>
      </c>
      <c r="AS122" s="71" t="s">
        <v>52</v>
      </c>
      <c r="AU122" s="71" t="s">
        <v>333</v>
      </c>
      <c r="AV122" s="28">
        <v>60</v>
      </c>
      <c r="AZ122" s="76"/>
      <c r="BA122" s="110"/>
    </row>
    <row r="123" spans="1:53" ht="27" customHeight="1">
      <c r="A123" s="104"/>
      <c r="B123" s="23"/>
      <c r="C123" s="36"/>
      <c r="D123" s="34"/>
      <c r="E123" s="33">
        <v>7214</v>
      </c>
      <c r="F123" s="33"/>
      <c r="G123" s="33">
        <v>16018</v>
      </c>
      <c r="H123" s="37"/>
      <c r="I123" s="33">
        <v>0</v>
      </c>
      <c r="J123" s="37"/>
      <c r="K123" s="33">
        <f>E123+G123+I123</f>
        <v>23232</v>
      </c>
      <c r="L123" s="37"/>
      <c r="M123" s="86">
        <v>2022</v>
      </c>
      <c r="N123" s="71"/>
      <c r="O123" s="71"/>
      <c r="P123" s="71"/>
      <c r="Q123" s="71"/>
      <c r="R123" s="71"/>
      <c r="S123" s="71"/>
      <c r="T123" s="71"/>
      <c r="AR123" s="71"/>
      <c r="AS123" s="71"/>
      <c r="AU123" s="71"/>
      <c r="AX123" s="78">
        <f>E122/E123</f>
        <v>0.41585805378430829</v>
      </c>
      <c r="AY123" s="79">
        <f>G122/G123</f>
        <v>1.0411412161318516</v>
      </c>
      <c r="AZ123" s="76"/>
      <c r="BA123" s="110">
        <f>K122/K123</f>
        <v>0.86850034435261703</v>
      </c>
    </row>
    <row r="124" spans="1:53" ht="27" customHeight="1">
      <c r="A124" s="104" t="s">
        <v>334</v>
      </c>
      <c r="B124" s="23" t="s">
        <v>335</v>
      </c>
      <c r="C124" s="36" t="s">
        <v>58</v>
      </c>
      <c r="D124" s="34"/>
      <c r="E124" s="37">
        <f>TRUNC(일위대가목록!E61,0)</f>
        <v>22334</v>
      </c>
      <c r="F124" s="37">
        <f t="shared" si="21"/>
        <v>0</v>
      </c>
      <c r="G124" s="37">
        <f>TRUNC(일위대가목록!F61,0)</f>
        <v>35063</v>
      </c>
      <c r="H124" s="37">
        <f t="shared" si="22"/>
        <v>0</v>
      </c>
      <c r="I124" s="37">
        <f>TRUNC(일위대가목록!G61,0)</f>
        <v>786</v>
      </c>
      <c r="J124" s="37">
        <f t="shared" si="23"/>
        <v>0</v>
      </c>
      <c r="K124" s="37">
        <f t="shared" si="24"/>
        <v>58183</v>
      </c>
      <c r="L124" s="37">
        <f t="shared" si="25"/>
        <v>0</v>
      </c>
      <c r="M124" s="85" t="s">
        <v>336</v>
      </c>
      <c r="N124" s="71" t="s">
        <v>337</v>
      </c>
      <c r="O124" s="71" t="s">
        <v>52</v>
      </c>
      <c r="P124" s="71" t="s">
        <v>52</v>
      </c>
      <c r="Q124" s="71" t="s">
        <v>304</v>
      </c>
      <c r="R124" s="71" t="s">
        <v>61</v>
      </c>
      <c r="S124" s="71" t="s">
        <v>62</v>
      </c>
      <c r="T124" s="71" t="s">
        <v>62</v>
      </c>
      <c r="AR124" s="71" t="s">
        <v>52</v>
      </c>
      <c r="AS124" s="71" t="s">
        <v>52</v>
      </c>
      <c r="AU124" s="71" t="s">
        <v>338</v>
      </c>
      <c r="AV124" s="28">
        <v>61</v>
      </c>
      <c r="AZ124" s="76"/>
      <c r="BA124" s="110"/>
    </row>
    <row r="125" spans="1:53" ht="27" customHeight="1">
      <c r="A125" s="104"/>
      <c r="B125" s="23"/>
      <c r="C125" s="36"/>
      <c r="D125" s="34"/>
      <c r="E125" s="33">
        <v>20308</v>
      </c>
      <c r="F125" s="33"/>
      <c r="G125" s="33">
        <v>28044</v>
      </c>
      <c r="H125" s="37"/>
      <c r="I125" s="33">
        <v>0</v>
      </c>
      <c r="J125" s="37"/>
      <c r="K125" s="33">
        <f>E125+G125+I125</f>
        <v>48352</v>
      </c>
      <c r="L125" s="37"/>
      <c r="M125" s="86">
        <v>2022</v>
      </c>
      <c r="N125" s="71"/>
      <c r="O125" s="71"/>
      <c r="P125" s="71"/>
      <c r="Q125" s="71"/>
      <c r="R125" s="71"/>
      <c r="S125" s="71"/>
      <c r="T125" s="71"/>
      <c r="AR125" s="71"/>
      <c r="AS125" s="71"/>
      <c r="AU125" s="71"/>
      <c r="AX125" s="78">
        <f>E124/E125</f>
        <v>1.0997636399448494</v>
      </c>
      <c r="AY125" s="79">
        <f>G124/G125</f>
        <v>1.2502852660105548</v>
      </c>
      <c r="AZ125" s="76"/>
      <c r="BA125" s="110">
        <f>K124/K125</f>
        <v>1.203321475843812</v>
      </c>
    </row>
    <row r="126" spans="1:53" ht="27" customHeight="1">
      <c r="A126" s="104" t="s">
        <v>339</v>
      </c>
      <c r="B126" s="23" t="s">
        <v>340</v>
      </c>
      <c r="C126" s="36" t="s">
        <v>58</v>
      </c>
      <c r="D126" s="34"/>
      <c r="E126" s="37">
        <f>TRUNC(일위대가목록!E62,0)</f>
        <v>16658</v>
      </c>
      <c r="F126" s="37">
        <f t="shared" si="21"/>
        <v>0</v>
      </c>
      <c r="G126" s="37">
        <f>TRUNC(일위대가목록!F62,0)</f>
        <v>39842</v>
      </c>
      <c r="H126" s="37">
        <f t="shared" si="22"/>
        <v>0</v>
      </c>
      <c r="I126" s="37">
        <f>TRUNC(일위대가목록!G62,0)</f>
        <v>1004</v>
      </c>
      <c r="J126" s="37">
        <f t="shared" si="23"/>
        <v>0</v>
      </c>
      <c r="K126" s="37">
        <f t="shared" si="24"/>
        <v>57504</v>
      </c>
      <c r="L126" s="37">
        <f t="shared" si="25"/>
        <v>0</v>
      </c>
      <c r="M126" s="85" t="s">
        <v>341</v>
      </c>
      <c r="N126" s="71" t="s">
        <v>342</v>
      </c>
      <c r="O126" s="71" t="s">
        <v>52</v>
      </c>
      <c r="P126" s="71" t="s">
        <v>52</v>
      </c>
      <c r="Q126" s="71" t="s">
        <v>304</v>
      </c>
      <c r="R126" s="71" t="s">
        <v>61</v>
      </c>
      <c r="S126" s="71" t="s">
        <v>62</v>
      </c>
      <c r="T126" s="71" t="s">
        <v>62</v>
      </c>
      <c r="AR126" s="71" t="s">
        <v>52</v>
      </c>
      <c r="AS126" s="71" t="s">
        <v>52</v>
      </c>
      <c r="AU126" s="71" t="s">
        <v>343</v>
      </c>
      <c r="AV126" s="28">
        <v>62</v>
      </c>
      <c r="AZ126" s="76"/>
      <c r="BA126" s="110"/>
    </row>
    <row r="127" spans="1:53" ht="27" customHeight="1">
      <c r="A127" s="104"/>
      <c r="B127" s="23"/>
      <c r="C127" s="36"/>
      <c r="D127" s="34"/>
      <c r="E127" s="33">
        <v>14102</v>
      </c>
      <c r="F127" s="33"/>
      <c r="G127" s="33">
        <v>35190</v>
      </c>
      <c r="H127" s="37"/>
      <c r="I127" s="33">
        <v>0</v>
      </c>
      <c r="J127" s="37"/>
      <c r="K127" s="33">
        <f>E127+G127+I127</f>
        <v>49292</v>
      </c>
      <c r="L127" s="37"/>
      <c r="M127" s="86">
        <v>2022</v>
      </c>
      <c r="N127" s="71"/>
      <c r="O127" s="71"/>
      <c r="P127" s="71"/>
      <c r="Q127" s="71"/>
      <c r="R127" s="71"/>
      <c r="S127" s="71"/>
      <c r="T127" s="71"/>
      <c r="AR127" s="71"/>
      <c r="AS127" s="71"/>
      <c r="AU127" s="71"/>
      <c r="AX127" s="78">
        <f>E126/E127</f>
        <v>1.1812508863990923</v>
      </c>
      <c r="AY127" s="79">
        <f>G126/G127</f>
        <v>1.1321966467746518</v>
      </c>
      <c r="AZ127" s="76"/>
      <c r="BA127" s="110">
        <f>K126/K127</f>
        <v>1.166599042440964</v>
      </c>
    </row>
    <row r="128" spans="1:53" ht="27" customHeight="1">
      <c r="A128" s="104" t="s">
        <v>344</v>
      </c>
      <c r="B128" s="23" t="s">
        <v>345</v>
      </c>
      <c r="C128" s="36" t="s">
        <v>58</v>
      </c>
      <c r="D128" s="34"/>
      <c r="E128" s="37">
        <f>TRUNC(일위대가목록!E63,0)</f>
        <v>12112</v>
      </c>
      <c r="F128" s="37">
        <f t="shared" si="21"/>
        <v>0</v>
      </c>
      <c r="G128" s="37">
        <f>TRUNC(일위대가목록!F63,0)</f>
        <v>33921</v>
      </c>
      <c r="H128" s="37">
        <f t="shared" si="22"/>
        <v>0</v>
      </c>
      <c r="I128" s="37">
        <f>TRUNC(일위대가목록!G63,0)</f>
        <v>810</v>
      </c>
      <c r="J128" s="37">
        <f t="shared" si="23"/>
        <v>0</v>
      </c>
      <c r="K128" s="37">
        <f t="shared" si="24"/>
        <v>46843</v>
      </c>
      <c r="L128" s="37">
        <f t="shared" si="25"/>
        <v>0</v>
      </c>
      <c r="M128" s="85" t="s">
        <v>346</v>
      </c>
      <c r="N128" s="71" t="s">
        <v>347</v>
      </c>
      <c r="O128" s="71" t="s">
        <v>52</v>
      </c>
      <c r="P128" s="71" t="s">
        <v>52</v>
      </c>
      <c r="Q128" s="71" t="s">
        <v>304</v>
      </c>
      <c r="R128" s="71" t="s">
        <v>61</v>
      </c>
      <c r="S128" s="71" t="s">
        <v>62</v>
      </c>
      <c r="T128" s="71" t="s">
        <v>62</v>
      </c>
      <c r="AR128" s="71" t="s">
        <v>52</v>
      </c>
      <c r="AS128" s="71" t="s">
        <v>52</v>
      </c>
      <c r="AU128" s="71" t="s">
        <v>348</v>
      </c>
      <c r="AV128" s="28">
        <v>63</v>
      </c>
      <c r="AZ128" s="76"/>
      <c r="BA128" s="110"/>
    </row>
    <row r="129" spans="1:53" ht="27" customHeight="1">
      <c r="A129" s="104"/>
      <c r="B129" s="23"/>
      <c r="C129" s="36"/>
      <c r="D129" s="34"/>
      <c r="E129" s="33">
        <v>8951</v>
      </c>
      <c r="F129" s="33"/>
      <c r="G129" s="33">
        <v>30753</v>
      </c>
      <c r="H129" s="37"/>
      <c r="I129" s="33">
        <v>0</v>
      </c>
      <c r="J129" s="37"/>
      <c r="K129" s="33">
        <f>E129+G129+I129</f>
        <v>39704</v>
      </c>
      <c r="L129" s="37"/>
      <c r="M129" s="86">
        <v>2022</v>
      </c>
      <c r="N129" s="71"/>
      <c r="O129" s="71"/>
      <c r="P129" s="71"/>
      <c r="Q129" s="71"/>
      <c r="R129" s="71"/>
      <c r="S129" s="71"/>
      <c r="T129" s="71"/>
      <c r="AR129" s="71"/>
      <c r="AS129" s="71"/>
      <c r="AU129" s="71"/>
      <c r="AX129" s="78">
        <f>E128/E129</f>
        <v>1.3531449000111719</v>
      </c>
      <c r="AY129" s="79">
        <f>G128/G129</f>
        <v>1.1030143400643839</v>
      </c>
      <c r="AZ129" s="76"/>
      <c r="BA129" s="110">
        <f>K128/K129</f>
        <v>1.1798055611525287</v>
      </c>
    </row>
    <row r="130" spans="1:53" ht="27" customHeight="1">
      <c r="A130" s="104" t="s">
        <v>349</v>
      </c>
      <c r="B130" s="23" t="s">
        <v>350</v>
      </c>
      <c r="C130" s="36" t="s">
        <v>58</v>
      </c>
      <c r="D130" s="34"/>
      <c r="E130" s="37">
        <f>TRUNC(일위대가목록!E64,0)</f>
        <v>16805</v>
      </c>
      <c r="F130" s="37">
        <f t="shared" si="21"/>
        <v>0</v>
      </c>
      <c r="G130" s="37">
        <f>TRUNC(일위대가목록!F64,0)</f>
        <v>23742</v>
      </c>
      <c r="H130" s="37">
        <f t="shared" si="22"/>
        <v>0</v>
      </c>
      <c r="I130" s="37">
        <f>TRUNC(일위대가목록!G64,0)</f>
        <v>711</v>
      </c>
      <c r="J130" s="37">
        <f t="shared" si="23"/>
        <v>0</v>
      </c>
      <c r="K130" s="37">
        <f t="shared" si="24"/>
        <v>41258</v>
      </c>
      <c r="L130" s="37">
        <f t="shared" si="25"/>
        <v>0</v>
      </c>
      <c r="M130" s="85" t="s">
        <v>351</v>
      </c>
      <c r="N130" s="71" t="s">
        <v>352</v>
      </c>
      <c r="O130" s="71" t="s">
        <v>52</v>
      </c>
      <c r="P130" s="71" t="s">
        <v>52</v>
      </c>
      <c r="Q130" s="71" t="s">
        <v>304</v>
      </c>
      <c r="R130" s="71" t="s">
        <v>61</v>
      </c>
      <c r="S130" s="71" t="s">
        <v>62</v>
      </c>
      <c r="T130" s="71" t="s">
        <v>62</v>
      </c>
      <c r="AR130" s="71" t="s">
        <v>52</v>
      </c>
      <c r="AS130" s="71" t="s">
        <v>52</v>
      </c>
      <c r="AU130" s="71" t="s">
        <v>353</v>
      </c>
      <c r="AV130" s="28">
        <v>64</v>
      </c>
      <c r="AZ130" s="76"/>
      <c r="BA130" s="110"/>
    </row>
    <row r="131" spans="1:53" ht="27" customHeight="1">
      <c r="A131" s="105"/>
      <c r="B131" s="35"/>
      <c r="C131" s="34"/>
      <c r="D131" s="34"/>
      <c r="E131" s="33">
        <v>13682</v>
      </c>
      <c r="F131" s="33"/>
      <c r="G131" s="33">
        <v>22040</v>
      </c>
      <c r="H131" s="37"/>
      <c r="I131" s="33">
        <v>0</v>
      </c>
      <c r="J131" s="37"/>
      <c r="K131" s="33">
        <f>E131+G131+I131</f>
        <v>35722</v>
      </c>
      <c r="L131" s="37"/>
      <c r="M131" s="86">
        <v>2022</v>
      </c>
      <c r="N131" s="71"/>
      <c r="O131" s="71"/>
      <c r="P131" s="71"/>
      <c r="Q131" s="71"/>
      <c r="R131" s="71"/>
      <c r="S131" s="71"/>
      <c r="T131" s="71"/>
      <c r="AR131" s="71"/>
      <c r="AS131" s="71"/>
      <c r="AU131" s="71"/>
      <c r="AX131" s="78">
        <f>E130/E131</f>
        <v>1.2282561029089314</v>
      </c>
      <c r="AY131" s="79">
        <f>G130/G131</f>
        <v>1.0772232304900182</v>
      </c>
      <c r="AZ131" s="76"/>
      <c r="BA131" s="110">
        <f>K130/K131</f>
        <v>1.1549745255024915</v>
      </c>
    </row>
    <row r="132" spans="1:53" ht="27" customHeight="1">
      <c r="A132" s="104" t="s">
        <v>354</v>
      </c>
      <c r="B132" s="23"/>
      <c r="C132" s="34"/>
      <c r="D132" s="34"/>
      <c r="E132" s="35"/>
      <c r="F132" s="35"/>
      <c r="G132" s="35"/>
      <c r="H132" s="35"/>
      <c r="I132" s="35"/>
      <c r="J132" s="35"/>
      <c r="K132" s="35"/>
      <c r="L132" s="35"/>
      <c r="M132" s="84"/>
      <c r="Q132" s="71" t="s">
        <v>355</v>
      </c>
      <c r="AZ132" s="76"/>
      <c r="BA132" s="110"/>
    </row>
    <row r="133" spans="1:53" ht="27" customHeight="1">
      <c r="A133" s="104" t="s">
        <v>356</v>
      </c>
      <c r="B133" s="23" t="s">
        <v>357</v>
      </c>
      <c r="C133" s="36" t="s">
        <v>58</v>
      </c>
      <c r="D133" s="34"/>
      <c r="E133" s="37">
        <f>TRUNC(일위대가목록!E65,0)</f>
        <v>1283</v>
      </c>
      <c r="F133" s="37">
        <f t="shared" ref="F133:F151" si="26">TRUNC(E133*D133, 0)</f>
        <v>0</v>
      </c>
      <c r="G133" s="37">
        <f>TRUNC(일위대가목록!F65,0)</f>
        <v>9535</v>
      </c>
      <c r="H133" s="37">
        <f t="shared" ref="H133:H151" si="27">TRUNC(G133*D133, 0)</f>
        <v>0</v>
      </c>
      <c r="I133" s="37">
        <f>TRUNC(일위대가목록!G65,0)</f>
        <v>572</v>
      </c>
      <c r="J133" s="37">
        <f t="shared" ref="J133:J151" si="28">TRUNC(I133*D133, 0)</f>
        <v>0</v>
      </c>
      <c r="K133" s="37">
        <f t="shared" ref="K133:K151" si="29">TRUNC(E133+G133+I133, 0)</f>
        <v>11390</v>
      </c>
      <c r="L133" s="37">
        <f t="shared" ref="L133:L151" si="30">TRUNC(F133+H133+J133, 0)</f>
        <v>0</v>
      </c>
      <c r="M133" s="85" t="s">
        <v>358</v>
      </c>
      <c r="N133" s="71" t="s">
        <v>359</v>
      </c>
      <c r="O133" s="71" t="s">
        <v>52</v>
      </c>
      <c r="P133" s="71" t="s">
        <v>52</v>
      </c>
      <c r="Q133" s="71" t="s">
        <v>355</v>
      </c>
      <c r="R133" s="71" t="s">
        <v>61</v>
      </c>
      <c r="S133" s="71" t="s">
        <v>62</v>
      </c>
      <c r="T133" s="71" t="s">
        <v>62</v>
      </c>
      <c r="AR133" s="71" t="s">
        <v>52</v>
      </c>
      <c r="AS133" s="71" t="s">
        <v>52</v>
      </c>
      <c r="AU133" s="71" t="s">
        <v>360</v>
      </c>
      <c r="AV133" s="28">
        <v>66</v>
      </c>
      <c r="AZ133" s="76"/>
      <c r="BA133" s="110"/>
    </row>
    <row r="134" spans="1:53" ht="27" customHeight="1">
      <c r="A134" s="104"/>
      <c r="B134" s="23"/>
      <c r="C134" s="36"/>
      <c r="D134" s="34"/>
      <c r="E134" s="33">
        <v>4918</v>
      </c>
      <c r="F134" s="33"/>
      <c r="G134" s="33">
        <v>6548</v>
      </c>
      <c r="H134" s="37"/>
      <c r="I134" s="33">
        <v>0</v>
      </c>
      <c r="J134" s="37"/>
      <c r="K134" s="33">
        <f>E134+G134+I134</f>
        <v>11466</v>
      </c>
      <c r="L134" s="37"/>
      <c r="M134" s="86">
        <v>2022</v>
      </c>
      <c r="N134" s="71"/>
      <c r="O134" s="71"/>
      <c r="P134" s="71"/>
      <c r="Q134" s="71"/>
      <c r="R134" s="71"/>
      <c r="S134" s="71"/>
      <c r="T134" s="71"/>
      <c r="AR134" s="71"/>
      <c r="AS134" s="71"/>
      <c r="AU134" s="71"/>
      <c r="AX134" s="78">
        <f>E133/E134</f>
        <v>0.26087840585603905</v>
      </c>
      <c r="AY134" s="79">
        <f>G133/G134</f>
        <v>1.4561698228466708</v>
      </c>
      <c r="AZ134" s="76"/>
      <c r="BA134" s="110">
        <f>K133/K134</f>
        <v>0.993371707657422</v>
      </c>
    </row>
    <row r="135" spans="1:53" ht="27" customHeight="1">
      <c r="A135" s="104" t="s">
        <v>361</v>
      </c>
      <c r="B135" s="23" t="s">
        <v>357</v>
      </c>
      <c r="C135" s="36" t="s">
        <v>58</v>
      </c>
      <c r="D135" s="34"/>
      <c r="E135" s="37">
        <f>TRUNC(일위대가목록!E66,0)</f>
        <v>1283</v>
      </c>
      <c r="F135" s="37">
        <f t="shared" si="26"/>
        <v>0</v>
      </c>
      <c r="G135" s="37">
        <f>TRUNC(일위대가목록!F66,0)</f>
        <v>10647</v>
      </c>
      <c r="H135" s="37">
        <f t="shared" si="27"/>
        <v>0</v>
      </c>
      <c r="I135" s="37">
        <f>TRUNC(일위대가목록!G66,0)</f>
        <v>638</v>
      </c>
      <c r="J135" s="37">
        <f t="shared" si="28"/>
        <v>0</v>
      </c>
      <c r="K135" s="37">
        <f t="shared" si="29"/>
        <v>12568</v>
      </c>
      <c r="L135" s="37">
        <f t="shared" si="30"/>
        <v>0</v>
      </c>
      <c r="M135" s="85" t="s">
        <v>362</v>
      </c>
      <c r="N135" s="71" t="s">
        <v>363</v>
      </c>
      <c r="O135" s="71" t="s">
        <v>52</v>
      </c>
      <c r="P135" s="71" t="s">
        <v>52</v>
      </c>
      <c r="Q135" s="71" t="s">
        <v>355</v>
      </c>
      <c r="R135" s="71" t="s">
        <v>61</v>
      </c>
      <c r="S135" s="71" t="s">
        <v>62</v>
      </c>
      <c r="T135" s="71" t="s">
        <v>62</v>
      </c>
      <c r="AR135" s="71" t="s">
        <v>52</v>
      </c>
      <c r="AS135" s="71" t="s">
        <v>52</v>
      </c>
      <c r="AU135" s="71" t="s">
        <v>364</v>
      </c>
      <c r="AV135" s="28">
        <v>67</v>
      </c>
      <c r="AZ135" s="76"/>
      <c r="BA135" s="110"/>
    </row>
    <row r="136" spans="1:53" ht="27" customHeight="1">
      <c r="A136" s="104"/>
      <c r="B136" s="23"/>
      <c r="C136" s="36"/>
      <c r="D136" s="34"/>
      <c r="E136" s="33">
        <v>5020</v>
      </c>
      <c r="F136" s="33"/>
      <c r="G136" s="33">
        <v>8139</v>
      </c>
      <c r="H136" s="37"/>
      <c r="I136" s="33">
        <v>0</v>
      </c>
      <c r="J136" s="37"/>
      <c r="K136" s="33">
        <f>E136+G136+I136</f>
        <v>13159</v>
      </c>
      <c r="L136" s="37"/>
      <c r="M136" s="86">
        <v>2022</v>
      </c>
      <c r="N136" s="71"/>
      <c r="O136" s="71"/>
      <c r="P136" s="71"/>
      <c r="Q136" s="71"/>
      <c r="R136" s="71"/>
      <c r="S136" s="71"/>
      <c r="T136" s="71"/>
      <c r="AR136" s="71"/>
      <c r="AS136" s="71"/>
      <c r="AU136" s="71"/>
      <c r="AX136" s="78">
        <f>E135/E136</f>
        <v>0.25557768924302787</v>
      </c>
      <c r="AY136" s="79">
        <f>G135/G136</f>
        <v>1.3081459638776263</v>
      </c>
      <c r="AZ136" s="76"/>
      <c r="BA136" s="110">
        <f>K135/K136</f>
        <v>0.95508777262709932</v>
      </c>
    </row>
    <row r="137" spans="1:53" ht="27" customHeight="1">
      <c r="A137" s="104" t="s">
        <v>365</v>
      </c>
      <c r="B137" s="23" t="s">
        <v>52</v>
      </c>
      <c r="C137" s="36" t="s">
        <v>366</v>
      </c>
      <c r="D137" s="34"/>
      <c r="E137" s="37">
        <f>TRUNC(일위대가목록!E67,0)</f>
        <v>134808</v>
      </c>
      <c r="F137" s="37">
        <f t="shared" si="26"/>
        <v>0</v>
      </c>
      <c r="G137" s="37">
        <f>TRUNC(일위대가목록!F67,0)</f>
        <v>160272</v>
      </c>
      <c r="H137" s="37">
        <f t="shared" si="27"/>
        <v>0</v>
      </c>
      <c r="I137" s="37">
        <f>TRUNC(일위대가목록!G67,0)</f>
        <v>0</v>
      </c>
      <c r="J137" s="37">
        <f t="shared" si="28"/>
        <v>0</v>
      </c>
      <c r="K137" s="37">
        <f t="shared" si="29"/>
        <v>295080</v>
      </c>
      <c r="L137" s="37">
        <f t="shared" si="30"/>
        <v>0</v>
      </c>
      <c r="M137" s="85" t="s">
        <v>367</v>
      </c>
      <c r="N137" s="71" t="s">
        <v>368</v>
      </c>
      <c r="O137" s="71" t="s">
        <v>52</v>
      </c>
      <c r="P137" s="71" t="s">
        <v>52</v>
      </c>
      <c r="Q137" s="71" t="s">
        <v>355</v>
      </c>
      <c r="R137" s="71" t="s">
        <v>61</v>
      </c>
      <c r="S137" s="71" t="s">
        <v>62</v>
      </c>
      <c r="T137" s="71" t="s">
        <v>62</v>
      </c>
      <c r="AR137" s="71" t="s">
        <v>52</v>
      </c>
      <c r="AS137" s="71" t="s">
        <v>52</v>
      </c>
      <c r="AU137" s="71" t="s">
        <v>369</v>
      </c>
      <c r="AV137" s="28">
        <v>93</v>
      </c>
      <c r="AX137" s="275" t="s">
        <v>7804</v>
      </c>
      <c r="AY137" s="276"/>
      <c r="AZ137" s="276"/>
      <c r="BA137" s="277"/>
    </row>
    <row r="138" spans="1:53" ht="27" customHeight="1">
      <c r="A138" s="104"/>
      <c r="B138" s="23"/>
      <c r="C138" s="36"/>
      <c r="D138" s="34"/>
      <c r="E138" s="33"/>
      <c r="F138" s="33"/>
      <c r="G138" s="33"/>
      <c r="H138" s="37"/>
      <c r="I138" s="33"/>
      <c r="J138" s="37"/>
      <c r="K138" s="33"/>
      <c r="L138" s="37"/>
      <c r="M138" s="86"/>
      <c r="N138" s="71"/>
      <c r="O138" s="71"/>
      <c r="P138" s="71"/>
      <c r="Q138" s="71"/>
      <c r="R138" s="71"/>
      <c r="S138" s="71"/>
      <c r="T138" s="71"/>
      <c r="AR138" s="71"/>
      <c r="AS138" s="71"/>
      <c r="AU138" s="71"/>
      <c r="AX138" s="278"/>
      <c r="AY138" s="279"/>
      <c r="AZ138" s="279"/>
      <c r="BA138" s="280"/>
    </row>
    <row r="139" spans="1:53" ht="27" customHeight="1">
      <c r="A139" s="104" t="s">
        <v>370</v>
      </c>
      <c r="B139" s="23" t="s">
        <v>371</v>
      </c>
      <c r="C139" s="36" t="s">
        <v>366</v>
      </c>
      <c r="D139" s="34"/>
      <c r="E139" s="37">
        <f>TRUNC(일위대가목록!E68,0)</f>
        <v>220808</v>
      </c>
      <c r="F139" s="37">
        <f t="shared" si="26"/>
        <v>0</v>
      </c>
      <c r="G139" s="37">
        <f>TRUNC(일위대가목록!F68,0)</f>
        <v>160272</v>
      </c>
      <c r="H139" s="37">
        <f t="shared" si="27"/>
        <v>0</v>
      </c>
      <c r="I139" s="37">
        <f>TRUNC(일위대가목록!G68,0)</f>
        <v>0</v>
      </c>
      <c r="J139" s="37">
        <f t="shared" si="28"/>
        <v>0</v>
      </c>
      <c r="K139" s="37">
        <f t="shared" si="29"/>
        <v>381080</v>
      </c>
      <c r="L139" s="37">
        <f t="shared" si="30"/>
        <v>0</v>
      </c>
      <c r="M139" s="85" t="s">
        <v>372</v>
      </c>
      <c r="N139" s="71" t="s">
        <v>373</v>
      </c>
      <c r="O139" s="71" t="s">
        <v>52</v>
      </c>
      <c r="P139" s="71" t="s">
        <v>52</v>
      </c>
      <c r="Q139" s="71" t="s">
        <v>355</v>
      </c>
      <c r="R139" s="71" t="s">
        <v>61</v>
      </c>
      <c r="S139" s="71" t="s">
        <v>62</v>
      </c>
      <c r="T139" s="71" t="s">
        <v>62</v>
      </c>
      <c r="AR139" s="71" t="s">
        <v>52</v>
      </c>
      <c r="AS139" s="71" t="s">
        <v>52</v>
      </c>
      <c r="AU139" s="71" t="s">
        <v>374</v>
      </c>
      <c r="AV139" s="28">
        <v>94</v>
      </c>
      <c r="AZ139" s="76"/>
      <c r="BA139" s="110"/>
    </row>
    <row r="140" spans="1:53" ht="27" customHeight="1">
      <c r="A140" s="104"/>
      <c r="B140" s="23"/>
      <c r="C140" s="36"/>
      <c r="D140" s="34"/>
      <c r="E140" s="33">
        <v>280000</v>
      </c>
      <c r="F140" s="33"/>
      <c r="G140" s="33">
        <v>154516</v>
      </c>
      <c r="H140" s="37"/>
      <c r="I140" s="33">
        <v>0</v>
      </c>
      <c r="J140" s="37"/>
      <c r="K140" s="33">
        <f>E140+G140+I140</f>
        <v>434516</v>
      </c>
      <c r="L140" s="37"/>
      <c r="M140" s="86">
        <v>2022</v>
      </c>
      <c r="N140" s="71"/>
      <c r="O140" s="71"/>
      <c r="P140" s="71"/>
      <c r="Q140" s="71"/>
      <c r="R140" s="71"/>
      <c r="S140" s="71"/>
      <c r="T140" s="71"/>
      <c r="AR140" s="71"/>
      <c r="AS140" s="71"/>
      <c r="AU140" s="71"/>
      <c r="AX140" s="78">
        <f>E139/E140</f>
        <v>0.78859999999999997</v>
      </c>
      <c r="AY140" s="79">
        <f>G139/G140</f>
        <v>1.0372518056382511</v>
      </c>
      <c r="AZ140" s="76"/>
      <c r="BA140" s="110">
        <f>K139/K140</f>
        <v>0.87702178976148171</v>
      </c>
    </row>
    <row r="141" spans="1:53" ht="27" customHeight="1">
      <c r="A141" s="104" t="s">
        <v>375</v>
      </c>
      <c r="B141" s="23" t="s">
        <v>7822</v>
      </c>
      <c r="C141" s="36" t="s">
        <v>366</v>
      </c>
      <c r="D141" s="34"/>
      <c r="E141" s="37">
        <f>TRUNC(일위대가목록!E69,0)</f>
        <v>179812</v>
      </c>
      <c r="F141" s="37">
        <f t="shared" si="26"/>
        <v>0</v>
      </c>
      <c r="G141" s="37">
        <f>TRUNC(일위대가목록!F69,0)</f>
        <v>127084</v>
      </c>
      <c r="H141" s="37">
        <f t="shared" si="27"/>
        <v>0</v>
      </c>
      <c r="I141" s="37">
        <f>TRUNC(일위대가목록!G69,0)</f>
        <v>0</v>
      </c>
      <c r="J141" s="37">
        <f t="shared" si="28"/>
        <v>0</v>
      </c>
      <c r="K141" s="37">
        <f t="shared" si="29"/>
        <v>306896</v>
      </c>
      <c r="L141" s="37">
        <f t="shared" si="30"/>
        <v>0</v>
      </c>
      <c r="M141" s="85" t="s">
        <v>376</v>
      </c>
      <c r="N141" s="71" t="s">
        <v>377</v>
      </c>
      <c r="O141" s="71" t="s">
        <v>52</v>
      </c>
      <c r="P141" s="71" t="s">
        <v>52</v>
      </c>
      <c r="Q141" s="71" t="s">
        <v>355</v>
      </c>
      <c r="R141" s="71" t="s">
        <v>61</v>
      </c>
      <c r="S141" s="71" t="s">
        <v>62</v>
      </c>
      <c r="T141" s="71" t="s">
        <v>62</v>
      </c>
      <c r="AR141" s="71" t="s">
        <v>52</v>
      </c>
      <c r="AS141" s="71" t="s">
        <v>52</v>
      </c>
      <c r="AU141" s="71" t="s">
        <v>378</v>
      </c>
      <c r="AV141" s="28">
        <v>95</v>
      </c>
      <c r="AZ141" s="76"/>
      <c r="BA141" s="110"/>
    </row>
    <row r="142" spans="1:53" ht="27" customHeight="1">
      <c r="A142" s="104"/>
      <c r="B142" s="23"/>
      <c r="C142" s="36"/>
      <c r="D142" s="34"/>
      <c r="E142" s="33">
        <v>164000</v>
      </c>
      <c r="F142" s="33"/>
      <c r="G142" s="33">
        <v>98083</v>
      </c>
      <c r="H142" s="37"/>
      <c r="I142" s="33">
        <v>0</v>
      </c>
      <c r="J142" s="37"/>
      <c r="K142" s="33">
        <f>E142+G142+I142</f>
        <v>262083</v>
      </c>
      <c r="L142" s="37"/>
      <c r="M142" s="86">
        <v>2022</v>
      </c>
      <c r="N142" s="71"/>
      <c r="O142" s="71"/>
      <c r="P142" s="71"/>
      <c r="Q142" s="71"/>
      <c r="R142" s="71"/>
      <c r="S142" s="71"/>
      <c r="T142" s="71"/>
      <c r="AR142" s="71"/>
      <c r="AS142" s="71"/>
      <c r="AU142" s="71"/>
      <c r="AX142" s="78">
        <f>E141/E142</f>
        <v>1.0964146341463414</v>
      </c>
      <c r="AY142" s="79">
        <f>G141/G142</f>
        <v>1.2956781501381482</v>
      </c>
      <c r="AZ142" s="76"/>
      <c r="BA142" s="110">
        <f>K141/K142</f>
        <v>1.170987816836651</v>
      </c>
    </row>
    <row r="143" spans="1:53" ht="27" customHeight="1">
      <c r="A143" s="104" t="s">
        <v>379</v>
      </c>
      <c r="B143" s="23" t="s">
        <v>380</v>
      </c>
      <c r="C143" s="36" t="s">
        <v>366</v>
      </c>
      <c r="D143" s="34"/>
      <c r="E143" s="37">
        <f>TRUNC(일위대가목록!E70,0)</f>
        <v>161538</v>
      </c>
      <c r="F143" s="37">
        <f t="shared" si="26"/>
        <v>0</v>
      </c>
      <c r="G143" s="37">
        <f>TRUNC(일위대가목록!F70,0)</f>
        <v>15168</v>
      </c>
      <c r="H143" s="37">
        <f t="shared" si="27"/>
        <v>0</v>
      </c>
      <c r="I143" s="37">
        <f>TRUNC(일위대가목록!G70,0)</f>
        <v>151</v>
      </c>
      <c r="J143" s="37">
        <f t="shared" si="28"/>
        <v>0</v>
      </c>
      <c r="K143" s="37">
        <f t="shared" si="29"/>
        <v>176857</v>
      </c>
      <c r="L143" s="37">
        <f t="shared" si="30"/>
        <v>0</v>
      </c>
      <c r="M143" s="85" t="s">
        <v>381</v>
      </c>
      <c r="N143" s="71" t="s">
        <v>382</v>
      </c>
      <c r="O143" s="71" t="s">
        <v>52</v>
      </c>
      <c r="P143" s="71" t="s">
        <v>52</v>
      </c>
      <c r="Q143" s="71" t="s">
        <v>355</v>
      </c>
      <c r="R143" s="71" t="s">
        <v>61</v>
      </c>
      <c r="S143" s="71" t="s">
        <v>62</v>
      </c>
      <c r="T143" s="71" t="s">
        <v>62</v>
      </c>
      <c r="AR143" s="71" t="s">
        <v>52</v>
      </c>
      <c r="AS143" s="71" t="s">
        <v>52</v>
      </c>
      <c r="AU143" s="71" t="s">
        <v>383</v>
      </c>
      <c r="AV143" s="28">
        <v>401</v>
      </c>
      <c r="AZ143" s="76"/>
      <c r="BA143" s="110"/>
    </row>
    <row r="144" spans="1:53" ht="27" customHeight="1">
      <c r="A144" s="104"/>
      <c r="B144" s="23"/>
      <c r="C144" s="36"/>
      <c r="D144" s="34"/>
      <c r="E144" s="33">
        <v>154000</v>
      </c>
      <c r="F144" s="33"/>
      <c r="G144" s="33">
        <v>63598</v>
      </c>
      <c r="H144" s="37"/>
      <c r="I144" s="33">
        <v>0</v>
      </c>
      <c r="J144" s="37"/>
      <c r="K144" s="33">
        <f>E144+G144+I144</f>
        <v>217598</v>
      </c>
      <c r="L144" s="37"/>
      <c r="M144" s="86">
        <v>2022</v>
      </c>
      <c r="N144" s="71"/>
      <c r="O144" s="71"/>
      <c r="P144" s="71"/>
      <c r="Q144" s="71"/>
      <c r="R144" s="71"/>
      <c r="S144" s="71"/>
      <c r="T144" s="71"/>
      <c r="AR144" s="71"/>
      <c r="AS144" s="71"/>
      <c r="AU144" s="71"/>
      <c r="AX144" s="78">
        <f>E143/E144</f>
        <v>1.0489480519480519</v>
      </c>
      <c r="AY144" s="79">
        <f>G143/G144</f>
        <v>0.2384980659769175</v>
      </c>
      <c r="AZ144" s="76"/>
      <c r="BA144" s="110">
        <f>K143/K144</f>
        <v>0.81276941883657017</v>
      </c>
    </row>
    <row r="145" spans="1:53" ht="27" customHeight="1">
      <c r="A145" s="104" t="s">
        <v>384</v>
      </c>
      <c r="B145" s="23" t="s">
        <v>52</v>
      </c>
      <c r="C145" s="36" t="s">
        <v>366</v>
      </c>
      <c r="D145" s="34"/>
      <c r="E145" s="37">
        <f>TRUNC(일위대가목록!E71,0)</f>
        <v>229000</v>
      </c>
      <c r="F145" s="37">
        <f t="shared" si="26"/>
        <v>0</v>
      </c>
      <c r="G145" s="37">
        <f>TRUNC(일위대가목록!F71,0)</f>
        <v>0</v>
      </c>
      <c r="H145" s="37">
        <f t="shared" si="27"/>
        <v>0</v>
      </c>
      <c r="I145" s="37">
        <f>TRUNC(일위대가목록!G71,0)</f>
        <v>0</v>
      </c>
      <c r="J145" s="37">
        <f t="shared" si="28"/>
        <v>0</v>
      </c>
      <c r="K145" s="37">
        <f t="shared" si="29"/>
        <v>229000</v>
      </c>
      <c r="L145" s="37">
        <f t="shared" si="30"/>
        <v>0</v>
      </c>
      <c r="M145" s="85" t="s">
        <v>385</v>
      </c>
      <c r="N145" s="71" t="s">
        <v>386</v>
      </c>
      <c r="O145" s="71" t="s">
        <v>52</v>
      </c>
      <c r="P145" s="71" t="s">
        <v>52</v>
      </c>
      <c r="Q145" s="71" t="s">
        <v>355</v>
      </c>
      <c r="R145" s="71" t="s">
        <v>61</v>
      </c>
      <c r="S145" s="71" t="s">
        <v>62</v>
      </c>
      <c r="T145" s="71" t="s">
        <v>62</v>
      </c>
      <c r="AR145" s="71" t="s">
        <v>52</v>
      </c>
      <c r="AS145" s="71" t="s">
        <v>52</v>
      </c>
      <c r="AU145" s="71" t="s">
        <v>387</v>
      </c>
      <c r="AV145" s="28">
        <v>96</v>
      </c>
      <c r="AZ145" s="76"/>
      <c r="BA145" s="110"/>
    </row>
    <row r="146" spans="1:53" ht="27" customHeight="1">
      <c r="A146" s="104"/>
      <c r="B146" s="23"/>
      <c r="C146" s="36"/>
      <c r="D146" s="34"/>
      <c r="E146" s="33">
        <v>234000</v>
      </c>
      <c r="F146" s="33"/>
      <c r="G146" s="33">
        <v>0</v>
      </c>
      <c r="H146" s="37"/>
      <c r="I146" s="33">
        <v>0</v>
      </c>
      <c r="J146" s="37"/>
      <c r="K146" s="33">
        <f>E146+G146+I146</f>
        <v>234000</v>
      </c>
      <c r="L146" s="37"/>
      <c r="M146" s="86">
        <v>2022</v>
      </c>
      <c r="N146" s="71"/>
      <c r="O146" s="71"/>
      <c r="P146" s="71"/>
      <c r="Q146" s="71"/>
      <c r="R146" s="71"/>
      <c r="S146" s="71"/>
      <c r="T146" s="71"/>
      <c r="AR146" s="71"/>
      <c r="AS146" s="71"/>
      <c r="AU146" s="71"/>
      <c r="AX146" s="78">
        <f>E145/E146</f>
        <v>0.9786324786324786</v>
      </c>
      <c r="AY146" s="79"/>
      <c r="AZ146" s="76"/>
      <c r="BA146" s="110">
        <f>K145/K146</f>
        <v>0.9786324786324786</v>
      </c>
    </row>
    <row r="147" spans="1:53" ht="27" customHeight="1">
      <c r="A147" s="104" t="s">
        <v>388</v>
      </c>
      <c r="B147" s="23" t="s">
        <v>389</v>
      </c>
      <c r="C147" s="36" t="s">
        <v>366</v>
      </c>
      <c r="D147" s="34"/>
      <c r="E147" s="37">
        <f>TRUNC(일위대가목록!E72,0)</f>
        <v>135976</v>
      </c>
      <c r="F147" s="37">
        <f t="shared" si="26"/>
        <v>0</v>
      </c>
      <c r="G147" s="37">
        <f>TRUNC(일위대가목록!F72,0)</f>
        <v>65898</v>
      </c>
      <c r="H147" s="37">
        <f t="shared" si="27"/>
        <v>0</v>
      </c>
      <c r="I147" s="37">
        <f>TRUNC(일위대가목록!G72,0)</f>
        <v>0</v>
      </c>
      <c r="J147" s="37">
        <f t="shared" si="28"/>
        <v>0</v>
      </c>
      <c r="K147" s="37">
        <f t="shared" si="29"/>
        <v>201874</v>
      </c>
      <c r="L147" s="37">
        <f t="shared" si="30"/>
        <v>0</v>
      </c>
      <c r="M147" s="85" t="s">
        <v>390</v>
      </c>
      <c r="N147" s="71" t="s">
        <v>391</v>
      </c>
      <c r="O147" s="71" t="s">
        <v>52</v>
      </c>
      <c r="P147" s="71" t="s">
        <v>52</v>
      </c>
      <c r="Q147" s="71" t="s">
        <v>355</v>
      </c>
      <c r="R147" s="71" t="s">
        <v>61</v>
      </c>
      <c r="S147" s="71" t="s">
        <v>62</v>
      </c>
      <c r="T147" s="71" t="s">
        <v>62</v>
      </c>
      <c r="AR147" s="71" t="s">
        <v>52</v>
      </c>
      <c r="AS147" s="71" t="s">
        <v>52</v>
      </c>
      <c r="AU147" s="71" t="s">
        <v>392</v>
      </c>
      <c r="AV147" s="28">
        <v>97</v>
      </c>
      <c r="AZ147" s="76"/>
      <c r="BA147" s="110"/>
    </row>
    <row r="148" spans="1:53" ht="27" customHeight="1">
      <c r="A148" s="104"/>
      <c r="B148" s="23"/>
      <c r="C148" s="36"/>
      <c r="D148" s="34"/>
      <c r="E148" s="33">
        <v>106000</v>
      </c>
      <c r="F148" s="33"/>
      <c r="G148" s="33">
        <v>63598</v>
      </c>
      <c r="H148" s="37"/>
      <c r="I148" s="33">
        <v>0</v>
      </c>
      <c r="J148" s="37"/>
      <c r="K148" s="33">
        <f>E148+G148+I148</f>
        <v>169598</v>
      </c>
      <c r="L148" s="37"/>
      <c r="M148" s="86">
        <v>2022</v>
      </c>
      <c r="N148" s="71"/>
      <c r="O148" s="71"/>
      <c r="P148" s="71"/>
      <c r="Q148" s="71"/>
      <c r="R148" s="71"/>
      <c r="S148" s="71"/>
      <c r="T148" s="71"/>
      <c r="AR148" s="71"/>
      <c r="AS148" s="71"/>
      <c r="AU148" s="71"/>
      <c r="AX148" s="78">
        <f>E147/E148</f>
        <v>1.2827924528301886</v>
      </c>
      <c r="AY148" s="79">
        <f>G147/G148</f>
        <v>1.0361646592660148</v>
      </c>
      <c r="AZ148" s="76"/>
      <c r="BA148" s="110">
        <f>K147/K148</f>
        <v>1.1903088479816979</v>
      </c>
    </row>
    <row r="149" spans="1:53" ht="27" customHeight="1">
      <c r="A149" s="104" t="s">
        <v>393</v>
      </c>
      <c r="B149" s="23" t="s">
        <v>394</v>
      </c>
      <c r="C149" s="36" t="s">
        <v>366</v>
      </c>
      <c r="D149" s="34"/>
      <c r="E149" s="37">
        <f>TRUNC(일위대가목록!E73,0)</f>
        <v>435626</v>
      </c>
      <c r="F149" s="37">
        <f t="shared" si="26"/>
        <v>0</v>
      </c>
      <c r="G149" s="37">
        <f>TRUNC(일위대가목록!F73,0)</f>
        <v>65898</v>
      </c>
      <c r="H149" s="37">
        <f t="shared" si="27"/>
        <v>0</v>
      </c>
      <c r="I149" s="37">
        <f>TRUNC(일위대가목록!G73,0)</f>
        <v>0</v>
      </c>
      <c r="J149" s="37">
        <f t="shared" si="28"/>
        <v>0</v>
      </c>
      <c r="K149" s="37">
        <f t="shared" si="29"/>
        <v>501524</v>
      </c>
      <c r="L149" s="37">
        <f t="shared" si="30"/>
        <v>0</v>
      </c>
      <c r="M149" s="85" t="s">
        <v>395</v>
      </c>
      <c r="N149" s="71" t="s">
        <v>396</v>
      </c>
      <c r="O149" s="71" t="s">
        <v>52</v>
      </c>
      <c r="P149" s="71" t="s">
        <v>52</v>
      </c>
      <c r="Q149" s="71" t="s">
        <v>355</v>
      </c>
      <c r="R149" s="71" t="s">
        <v>61</v>
      </c>
      <c r="S149" s="71" t="s">
        <v>62</v>
      </c>
      <c r="T149" s="71" t="s">
        <v>62</v>
      </c>
      <c r="AR149" s="71" t="s">
        <v>52</v>
      </c>
      <c r="AS149" s="71" t="s">
        <v>52</v>
      </c>
      <c r="AU149" s="71" t="s">
        <v>397</v>
      </c>
      <c r="AV149" s="28">
        <v>98</v>
      </c>
      <c r="AZ149" s="76"/>
      <c r="BA149" s="110"/>
    </row>
    <row r="150" spans="1:53" ht="27" customHeight="1">
      <c r="A150" s="104"/>
      <c r="B150" s="23"/>
      <c r="C150" s="36"/>
      <c r="D150" s="34"/>
      <c r="E150" s="33">
        <v>400000</v>
      </c>
      <c r="F150" s="33"/>
      <c r="G150" s="33">
        <v>63596</v>
      </c>
      <c r="H150" s="37"/>
      <c r="I150" s="33">
        <v>0</v>
      </c>
      <c r="J150" s="37"/>
      <c r="K150" s="33">
        <f>E150+G150+I150</f>
        <v>463596</v>
      </c>
      <c r="L150" s="37"/>
      <c r="M150" s="86">
        <v>2022</v>
      </c>
      <c r="N150" s="71"/>
      <c r="O150" s="71"/>
      <c r="P150" s="71"/>
      <c r="Q150" s="71"/>
      <c r="R150" s="71"/>
      <c r="S150" s="71"/>
      <c r="T150" s="71"/>
      <c r="AR150" s="71"/>
      <c r="AS150" s="71"/>
      <c r="AU150" s="71"/>
      <c r="AX150" s="78">
        <f>E149/E150</f>
        <v>1.0890649999999999</v>
      </c>
      <c r="AY150" s="79">
        <f>G149/G150</f>
        <v>1.0361972451097554</v>
      </c>
      <c r="AZ150" s="76"/>
      <c r="BA150" s="110">
        <f>K149/K150</f>
        <v>1.0818126127058905</v>
      </c>
    </row>
    <row r="151" spans="1:53" ht="27" customHeight="1">
      <c r="A151" s="104" t="s">
        <v>398</v>
      </c>
      <c r="B151" s="23" t="s">
        <v>399</v>
      </c>
      <c r="C151" s="36" t="s">
        <v>366</v>
      </c>
      <c r="D151" s="34"/>
      <c r="E151" s="37">
        <f>TRUNC(일위대가목록!E74,0)</f>
        <v>140431</v>
      </c>
      <c r="F151" s="37">
        <f t="shared" si="26"/>
        <v>0</v>
      </c>
      <c r="G151" s="37">
        <f>TRUNC(일위대가목록!F74,0)</f>
        <v>35429</v>
      </c>
      <c r="H151" s="37">
        <f t="shared" si="27"/>
        <v>0</v>
      </c>
      <c r="I151" s="37">
        <f>TRUNC(일위대가목록!G74,0)</f>
        <v>0</v>
      </c>
      <c r="J151" s="37">
        <f t="shared" si="28"/>
        <v>0</v>
      </c>
      <c r="K151" s="37">
        <f t="shared" si="29"/>
        <v>175860</v>
      </c>
      <c r="L151" s="37">
        <f t="shared" si="30"/>
        <v>0</v>
      </c>
      <c r="M151" s="85" t="s">
        <v>400</v>
      </c>
      <c r="N151" s="71" t="s">
        <v>401</v>
      </c>
      <c r="O151" s="71" t="s">
        <v>52</v>
      </c>
      <c r="P151" s="71" t="s">
        <v>52</v>
      </c>
      <c r="Q151" s="71" t="s">
        <v>355</v>
      </c>
      <c r="R151" s="71" t="s">
        <v>61</v>
      </c>
      <c r="S151" s="71" t="s">
        <v>62</v>
      </c>
      <c r="T151" s="71" t="s">
        <v>62</v>
      </c>
      <c r="AR151" s="71" t="s">
        <v>52</v>
      </c>
      <c r="AS151" s="71" t="s">
        <v>52</v>
      </c>
      <c r="AU151" s="71" t="s">
        <v>402</v>
      </c>
      <c r="AV151" s="28">
        <v>100</v>
      </c>
      <c r="AZ151" s="76"/>
      <c r="BA151" s="110"/>
    </row>
    <row r="152" spans="1:53" ht="27" customHeight="1">
      <c r="A152" s="105"/>
      <c r="B152" s="35"/>
      <c r="C152" s="34"/>
      <c r="D152" s="34"/>
      <c r="E152" s="33">
        <v>156000</v>
      </c>
      <c r="F152" s="33"/>
      <c r="G152" s="33">
        <v>34254</v>
      </c>
      <c r="H152" s="37"/>
      <c r="I152" s="33">
        <v>0</v>
      </c>
      <c r="J152" s="37"/>
      <c r="K152" s="33">
        <f>E152+G152+I152</f>
        <v>190254</v>
      </c>
      <c r="L152" s="37"/>
      <c r="M152" s="86">
        <v>2022</v>
      </c>
      <c r="N152" s="71"/>
      <c r="O152" s="71"/>
      <c r="P152" s="71"/>
      <c r="Q152" s="71"/>
      <c r="R152" s="71"/>
      <c r="S152" s="71"/>
      <c r="T152" s="71"/>
      <c r="AR152" s="71"/>
      <c r="AS152" s="71"/>
      <c r="AU152" s="71"/>
      <c r="AX152" s="78">
        <f>E151/E152</f>
        <v>0.90019871794871797</v>
      </c>
      <c r="AY152" s="79">
        <f>G151/G152</f>
        <v>1.0343025632042973</v>
      </c>
      <c r="AZ152" s="76"/>
      <c r="BA152" s="110">
        <f>K151/K152</f>
        <v>0.924343246396922</v>
      </c>
    </row>
    <row r="153" spans="1:53" ht="27" customHeight="1">
      <c r="A153" s="104" t="s">
        <v>403</v>
      </c>
      <c r="B153" s="23"/>
      <c r="C153" s="34"/>
      <c r="D153" s="34"/>
      <c r="E153" s="35"/>
      <c r="F153" s="35"/>
      <c r="G153" s="35"/>
      <c r="H153" s="35"/>
      <c r="I153" s="35"/>
      <c r="J153" s="35"/>
      <c r="K153" s="35"/>
      <c r="L153" s="35"/>
      <c r="M153" s="84"/>
      <c r="Q153" s="71" t="s">
        <v>404</v>
      </c>
      <c r="AZ153" s="76"/>
      <c r="BA153" s="110"/>
    </row>
    <row r="154" spans="1:53" ht="27" customHeight="1">
      <c r="A154" s="104" t="s">
        <v>405</v>
      </c>
      <c r="B154" s="23" t="s">
        <v>399</v>
      </c>
      <c r="C154" s="36" t="s">
        <v>366</v>
      </c>
      <c r="D154" s="34"/>
      <c r="E154" s="37">
        <f>TRUNC(일위대가목록!E75,0)</f>
        <v>80976</v>
      </c>
      <c r="F154" s="37">
        <f t="shared" ref="F154:F172" si="31">TRUNC(E154*D154, 0)</f>
        <v>0</v>
      </c>
      <c r="G154" s="37">
        <f>TRUNC(일위대가목록!F75,0)</f>
        <v>32545</v>
      </c>
      <c r="H154" s="37">
        <f t="shared" ref="H154:H172" si="32">TRUNC(G154*D154, 0)</f>
        <v>0</v>
      </c>
      <c r="I154" s="37">
        <f>TRUNC(일위대가목록!G75,0)</f>
        <v>0</v>
      </c>
      <c r="J154" s="37">
        <f t="shared" ref="J154:J172" si="33">TRUNC(I154*D154, 0)</f>
        <v>0</v>
      </c>
      <c r="K154" s="37">
        <f t="shared" ref="K154:K172" si="34">TRUNC(E154+G154+I154, 0)</f>
        <v>113521</v>
      </c>
      <c r="L154" s="37">
        <f t="shared" ref="L154:L172" si="35">TRUNC(F154+H154+J154, 0)</f>
        <v>0</v>
      </c>
      <c r="M154" s="85" t="s">
        <v>406</v>
      </c>
      <c r="N154" s="71" t="s">
        <v>407</v>
      </c>
      <c r="O154" s="71" t="s">
        <v>52</v>
      </c>
      <c r="P154" s="71" t="s">
        <v>52</v>
      </c>
      <c r="Q154" s="71" t="s">
        <v>404</v>
      </c>
      <c r="R154" s="71" t="s">
        <v>61</v>
      </c>
      <c r="S154" s="71" t="s">
        <v>62</v>
      </c>
      <c r="T154" s="71" t="s">
        <v>62</v>
      </c>
      <c r="AR154" s="71" t="s">
        <v>52</v>
      </c>
      <c r="AS154" s="71" t="s">
        <v>52</v>
      </c>
      <c r="AU154" s="71" t="s">
        <v>408</v>
      </c>
      <c r="AV154" s="28">
        <v>101</v>
      </c>
      <c r="AZ154" s="76"/>
      <c r="BA154" s="110"/>
    </row>
    <row r="155" spans="1:53" ht="27" customHeight="1">
      <c r="A155" s="104"/>
      <c r="B155" s="23"/>
      <c r="C155" s="36"/>
      <c r="D155" s="34"/>
      <c r="E155" s="33">
        <v>76000</v>
      </c>
      <c r="F155" s="33"/>
      <c r="G155" s="33">
        <v>31425</v>
      </c>
      <c r="H155" s="37"/>
      <c r="I155" s="33">
        <v>0</v>
      </c>
      <c r="J155" s="37"/>
      <c r="K155" s="33">
        <f>E155+G155+I155</f>
        <v>107425</v>
      </c>
      <c r="L155" s="37"/>
      <c r="M155" s="86">
        <v>2022</v>
      </c>
      <c r="N155" s="71"/>
      <c r="O155" s="71"/>
      <c r="P155" s="71"/>
      <c r="Q155" s="71"/>
      <c r="R155" s="71"/>
      <c r="S155" s="71"/>
      <c r="T155" s="71"/>
      <c r="AR155" s="71"/>
      <c r="AS155" s="71"/>
      <c r="AU155" s="71"/>
      <c r="AX155" s="78">
        <f>E154/E155</f>
        <v>1.0654736842105264</v>
      </c>
      <c r="AY155" s="79">
        <f>G154/G155</f>
        <v>1.035640413683373</v>
      </c>
      <c r="AZ155" s="76"/>
      <c r="BA155" s="110">
        <f>K154/K155</f>
        <v>1.0567465673725855</v>
      </c>
    </row>
    <row r="156" spans="1:53" ht="27" customHeight="1">
      <c r="A156" s="104" t="s">
        <v>409</v>
      </c>
      <c r="B156" s="23" t="s">
        <v>410</v>
      </c>
      <c r="C156" s="36" t="s">
        <v>366</v>
      </c>
      <c r="D156" s="34"/>
      <c r="E156" s="37">
        <f>TRUNC(일위대가목록!E76,0)</f>
        <v>14608</v>
      </c>
      <c r="F156" s="37">
        <f t="shared" si="31"/>
        <v>0</v>
      </c>
      <c r="G156" s="37">
        <f>TRUNC(일위대가목록!F76,0)</f>
        <v>20287</v>
      </c>
      <c r="H156" s="37">
        <f t="shared" si="32"/>
        <v>0</v>
      </c>
      <c r="I156" s="37">
        <f>TRUNC(일위대가목록!G76,0)</f>
        <v>0</v>
      </c>
      <c r="J156" s="37">
        <f t="shared" si="33"/>
        <v>0</v>
      </c>
      <c r="K156" s="37">
        <f t="shared" si="34"/>
        <v>34895</v>
      </c>
      <c r="L156" s="37">
        <f t="shared" si="35"/>
        <v>0</v>
      </c>
      <c r="M156" s="85" t="s">
        <v>411</v>
      </c>
      <c r="N156" s="71" t="s">
        <v>412</v>
      </c>
      <c r="O156" s="71" t="s">
        <v>52</v>
      </c>
      <c r="P156" s="71" t="s">
        <v>52</v>
      </c>
      <c r="Q156" s="71" t="s">
        <v>404</v>
      </c>
      <c r="R156" s="71" t="s">
        <v>61</v>
      </c>
      <c r="S156" s="71" t="s">
        <v>62</v>
      </c>
      <c r="T156" s="71" t="s">
        <v>62</v>
      </c>
      <c r="AR156" s="71" t="s">
        <v>52</v>
      </c>
      <c r="AS156" s="71" t="s">
        <v>52</v>
      </c>
      <c r="AU156" s="71" t="s">
        <v>413</v>
      </c>
      <c r="AV156" s="28">
        <v>102</v>
      </c>
      <c r="AZ156" s="76"/>
      <c r="BA156" s="110"/>
    </row>
    <row r="157" spans="1:53" ht="27" customHeight="1">
      <c r="A157" s="104"/>
      <c r="B157" s="23"/>
      <c r="C157" s="36"/>
      <c r="D157" s="34"/>
      <c r="E157" s="33">
        <v>14000</v>
      </c>
      <c r="F157" s="33"/>
      <c r="G157" s="33">
        <v>31425</v>
      </c>
      <c r="H157" s="37"/>
      <c r="I157" s="33">
        <v>0</v>
      </c>
      <c r="J157" s="37"/>
      <c r="K157" s="33">
        <f>E157+G157+I157</f>
        <v>45425</v>
      </c>
      <c r="L157" s="37"/>
      <c r="M157" s="86">
        <v>2022</v>
      </c>
      <c r="N157" s="71"/>
      <c r="O157" s="71"/>
      <c r="P157" s="71"/>
      <c r="Q157" s="71"/>
      <c r="R157" s="71"/>
      <c r="S157" s="71"/>
      <c r="T157" s="71"/>
      <c r="AR157" s="71"/>
      <c r="AS157" s="71"/>
      <c r="AU157" s="71"/>
      <c r="AX157" s="78">
        <f>E156/E157</f>
        <v>1.0434285714285714</v>
      </c>
      <c r="AY157" s="79">
        <f>G156/G157</f>
        <v>0.64556881463802707</v>
      </c>
      <c r="AZ157" s="76"/>
      <c r="BA157" s="110">
        <f>K156/K157</f>
        <v>0.76818932305998899</v>
      </c>
    </row>
    <row r="158" spans="1:53" ht="27" customHeight="1">
      <c r="A158" s="104" t="s">
        <v>414</v>
      </c>
      <c r="B158" s="23" t="s">
        <v>415</v>
      </c>
      <c r="C158" s="36" t="s">
        <v>366</v>
      </c>
      <c r="D158" s="34"/>
      <c r="E158" s="37">
        <f>TRUNC(일위대가목록!E77,0)</f>
        <v>170431</v>
      </c>
      <c r="F158" s="37">
        <f t="shared" si="31"/>
        <v>0</v>
      </c>
      <c r="G158" s="37">
        <f>TRUNC(일위대가목록!F77,0)</f>
        <v>14377</v>
      </c>
      <c r="H158" s="37">
        <f t="shared" si="32"/>
        <v>0</v>
      </c>
      <c r="I158" s="37">
        <f>TRUNC(일위대가목록!G77,0)</f>
        <v>0</v>
      </c>
      <c r="J158" s="37">
        <f t="shared" si="33"/>
        <v>0</v>
      </c>
      <c r="K158" s="37">
        <f t="shared" si="34"/>
        <v>184808</v>
      </c>
      <c r="L158" s="37">
        <f t="shared" si="35"/>
        <v>0</v>
      </c>
      <c r="M158" s="85" t="s">
        <v>416</v>
      </c>
      <c r="N158" s="71" t="s">
        <v>417</v>
      </c>
      <c r="O158" s="71" t="s">
        <v>52</v>
      </c>
      <c r="P158" s="71" t="s">
        <v>52</v>
      </c>
      <c r="Q158" s="71" t="s">
        <v>404</v>
      </c>
      <c r="R158" s="71" t="s">
        <v>61</v>
      </c>
      <c r="S158" s="71" t="s">
        <v>62</v>
      </c>
      <c r="T158" s="71" t="s">
        <v>62</v>
      </c>
      <c r="AR158" s="71" t="s">
        <v>52</v>
      </c>
      <c r="AS158" s="71" t="s">
        <v>52</v>
      </c>
      <c r="AU158" s="71" t="s">
        <v>418</v>
      </c>
      <c r="AV158" s="28">
        <v>103</v>
      </c>
      <c r="AZ158" s="76"/>
      <c r="BA158" s="110"/>
    </row>
    <row r="159" spans="1:53" ht="27" customHeight="1">
      <c r="A159" s="104"/>
      <c r="B159" s="23"/>
      <c r="C159" s="36"/>
      <c r="D159" s="34"/>
      <c r="E159" s="33">
        <v>170000</v>
      </c>
      <c r="F159" s="33"/>
      <c r="G159" s="33">
        <v>34254</v>
      </c>
      <c r="H159" s="37"/>
      <c r="I159" s="33">
        <v>0</v>
      </c>
      <c r="J159" s="37"/>
      <c r="K159" s="33">
        <f>E159+G159+I159</f>
        <v>204254</v>
      </c>
      <c r="L159" s="37"/>
      <c r="M159" s="86">
        <v>2022</v>
      </c>
      <c r="N159" s="71"/>
      <c r="O159" s="71"/>
      <c r="P159" s="71"/>
      <c r="Q159" s="71"/>
      <c r="R159" s="71"/>
      <c r="S159" s="71"/>
      <c r="T159" s="71"/>
      <c r="AR159" s="71"/>
      <c r="AS159" s="71"/>
      <c r="AU159" s="71"/>
      <c r="AX159" s="78">
        <f>E158/E159</f>
        <v>1.0025352941176471</v>
      </c>
      <c r="AY159" s="79">
        <f>G158/G159</f>
        <v>0.41971740526653822</v>
      </c>
      <c r="AZ159" s="76"/>
      <c r="BA159" s="110">
        <f>K158/K159</f>
        <v>0.90479501013444041</v>
      </c>
    </row>
    <row r="160" spans="1:53" ht="27" customHeight="1">
      <c r="A160" s="104" t="s">
        <v>419</v>
      </c>
      <c r="B160" s="23" t="s">
        <v>420</v>
      </c>
      <c r="C160" s="36" t="s">
        <v>366</v>
      </c>
      <c r="D160" s="34"/>
      <c r="E160" s="37">
        <f>TRUNC(일위대가목록!E78,0)</f>
        <v>30900</v>
      </c>
      <c r="F160" s="37">
        <f t="shared" si="31"/>
        <v>0</v>
      </c>
      <c r="G160" s="37">
        <f>TRUNC(일위대가목록!F78,0)</f>
        <v>20047</v>
      </c>
      <c r="H160" s="37">
        <f t="shared" si="32"/>
        <v>0</v>
      </c>
      <c r="I160" s="37">
        <f>TRUNC(일위대가목록!G78,0)</f>
        <v>0</v>
      </c>
      <c r="J160" s="37">
        <f t="shared" si="33"/>
        <v>0</v>
      </c>
      <c r="K160" s="37">
        <f t="shared" si="34"/>
        <v>50947</v>
      </c>
      <c r="L160" s="37">
        <f t="shared" si="35"/>
        <v>0</v>
      </c>
      <c r="M160" s="85" t="s">
        <v>421</v>
      </c>
      <c r="N160" s="71" t="s">
        <v>422</v>
      </c>
      <c r="O160" s="71" t="s">
        <v>52</v>
      </c>
      <c r="P160" s="71" t="s">
        <v>52</v>
      </c>
      <c r="Q160" s="71" t="s">
        <v>404</v>
      </c>
      <c r="R160" s="71" t="s">
        <v>61</v>
      </c>
      <c r="S160" s="71" t="s">
        <v>62</v>
      </c>
      <c r="T160" s="71" t="s">
        <v>62</v>
      </c>
      <c r="AR160" s="71" t="s">
        <v>52</v>
      </c>
      <c r="AS160" s="71" t="s">
        <v>52</v>
      </c>
      <c r="AU160" s="71" t="s">
        <v>423</v>
      </c>
      <c r="AV160" s="28">
        <v>104</v>
      </c>
      <c r="AZ160" s="76"/>
      <c r="BA160" s="110"/>
    </row>
    <row r="161" spans="1:53" ht="27" customHeight="1">
      <c r="A161" s="104"/>
      <c r="B161" s="23"/>
      <c r="C161" s="36"/>
      <c r="D161" s="34"/>
      <c r="E161" s="33">
        <v>40000</v>
      </c>
      <c r="F161" s="33"/>
      <c r="G161" s="33">
        <v>19420</v>
      </c>
      <c r="H161" s="37"/>
      <c r="I161" s="33">
        <v>0</v>
      </c>
      <c r="J161" s="37"/>
      <c r="K161" s="33">
        <f>E161+G161+I161</f>
        <v>59420</v>
      </c>
      <c r="L161" s="37"/>
      <c r="M161" s="86">
        <v>2022</v>
      </c>
      <c r="N161" s="71"/>
      <c r="O161" s="71"/>
      <c r="P161" s="71"/>
      <c r="Q161" s="71"/>
      <c r="R161" s="71"/>
      <c r="S161" s="71"/>
      <c r="T161" s="71"/>
      <c r="AR161" s="71"/>
      <c r="AS161" s="71"/>
      <c r="AU161" s="71"/>
      <c r="AX161" s="78">
        <f>E160/E161</f>
        <v>0.77249999999999996</v>
      </c>
      <c r="AY161" s="79">
        <f>G160/G161</f>
        <v>1.0322863027806386</v>
      </c>
      <c r="AZ161" s="76"/>
      <c r="BA161" s="110">
        <f>K160/K161</f>
        <v>0.85740491417031306</v>
      </c>
    </row>
    <row r="162" spans="1:53" ht="27" customHeight="1">
      <c r="A162" s="104" t="s">
        <v>424</v>
      </c>
      <c r="B162" s="23" t="s">
        <v>425</v>
      </c>
      <c r="C162" s="36" t="s">
        <v>366</v>
      </c>
      <c r="D162" s="34"/>
      <c r="E162" s="37">
        <f>TRUNC(일위대가목록!E79,0)</f>
        <v>205777</v>
      </c>
      <c r="F162" s="37">
        <f t="shared" si="31"/>
        <v>0</v>
      </c>
      <c r="G162" s="37">
        <f>TRUNC(일위대가목록!F79,0)</f>
        <v>28899</v>
      </c>
      <c r="H162" s="37">
        <f t="shared" si="32"/>
        <v>0</v>
      </c>
      <c r="I162" s="37">
        <f>TRUNC(일위대가목록!G79,0)</f>
        <v>0</v>
      </c>
      <c r="J162" s="37">
        <f t="shared" si="33"/>
        <v>0</v>
      </c>
      <c r="K162" s="37">
        <f t="shared" si="34"/>
        <v>234676</v>
      </c>
      <c r="L162" s="37">
        <f t="shared" si="35"/>
        <v>0</v>
      </c>
      <c r="M162" s="85" t="s">
        <v>426</v>
      </c>
      <c r="N162" s="71" t="s">
        <v>427</v>
      </c>
      <c r="O162" s="71" t="s">
        <v>52</v>
      </c>
      <c r="P162" s="71" t="s">
        <v>52</v>
      </c>
      <c r="Q162" s="71" t="s">
        <v>404</v>
      </c>
      <c r="R162" s="71" t="s">
        <v>61</v>
      </c>
      <c r="S162" s="71" t="s">
        <v>62</v>
      </c>
      <c r="T162" s="71" t="s">
        <v>62</v>
      </c>
      <c r="AR162" s="71" t="s">
        <v>52</v>
      </c>
      <c r="AS162" s="71" t="s">
        <v>52</v>
      </c>
      <c r="AU162" s="71" t="s">
        <v>428</v>
      </c>
      <c r="AV162" s="28">
        <v>116</v>
      </c>
      <c r="AZ162" s="76"/>
      <c r="BA162" s="110"/>
    </row>
    <row r="163" spans="1:53" ht="27" customHeight="1">
      <c r="A163" s="104"/>
      <c r="B163" s="23"/>
      <c r="C163" s="36"/>
      <c r="D163" s="34"/>
      <c r="E163" s="33">
        <v>189000</v>
      </c>
      <c r="F163" s="33"/>
      <c r="G163" s="33">
        <v>13365</v>
      </c>
      <c r="H163" s="37"/>
      <c r="I163" s="33">
        <v>0</v>
      </c>
      <c r="J163" s="37"/>
      <c r="K163" s="33">
        <f>E163+G163+I163</f>
        <v>202365</v>
      </c>
      <c r="L163" s="37"/>
      <c r="M163" s="86">
        <v>2022</v>
      </c>
      <c r="N163" s="71"/>
      <c r="O163" s="71"/>
      <c r="P163" s="71"/>
      <c r="Q163" s="71"/>
      <c r="R163" s="71"/>
      <c r="S163" s="71"/>
      <c r="T163" s="71"/>
      <c r="AR163" s="71"/>
      <c r="AS163" s="71"/>
      <c r="AU163" s="71"/>
      <c r="AX163" s="78">
        <f>E162/E163</f>
        <v>1.0887671957671958</v>
      </c>
      <c r="AY163" s="79">
        <f>G162/G163</f>
        <v>2.1622895622895624</v>
      </c>
      <c r="AZ163" s="76"/>
      <c r="BA163" s="110">
        <f>K162/K163</f>
        <v>1.1596669384527958</v>
      </c>
    </row>
    <row r="164" spans="1:53" ht="27" customHeight="1">
      <c r="A164" s="104" t="s">
        <v>429</v>
      </c>
      <c r="B164" s="23" t="s">
        <v>430</v>
      </c>
      <c r="C164" s="36" t="s">
        <v>366</v>
      </c>
      <c r="D164" s="34"/>
      <c r="E164" s="37">
        <f>TRUNC(일위대가목록!E80,0)</f>
        <v>504000</v>
      </c>
      <c r="F164" s="37">
        <f t="shared" si="31"/>
        <v>0</v>
      </c>
      <c r="G164" s="37">
        <f>TRUNC(일위대가목록!F80,0)</f>
        <v>86664</v>
      </c>
      <c r="H164" s="37">
        <f t="shared" si="32"/>
        <v>0</v>
      </c>
      <c r="I164" s="37">
        <f>TRUNC(일위대가목록!G80,0)</f>
        <v>0</v>
      </c>
      <c r="J164" s="37">
        <f t="shared" si="33"/>
        <v>0</v>
      </c>
      <c r="K164" s="37">
        <f t="shared" si="34"/>
        <v>590664</v>
      </c>
      <c r="L164" s="37">
        <f t="shared" si="35"/>
        <v>0</v>
      </c>
      <c r="M164" s="85" t="s">
        <v>431</v>
      </c>
      <c r="N164" s="71" t="s">
        <v>432</v>
      </c>
      <c r="O164" s="71" t="s">
        <v>52</v>
      </c>
      <c r="P164" s="71" t="s">
        <v>52</v>
      </c>
      <c r="Q164" s="71" t="s">
        <v>404</v>
      </c>
      <c r="R164" s="71" t="s">
        <v>61</v>
      </c>
      <c r="S164" s="71" t="s">
        <v>62</v>
      </c>
      <c r="T164" s="71" t="s">
        <v>62</v>
      </c>
      <c r="AR164" s="71" t="s">
        <v>52</v>
      </c>
      <c r="AS164" s="71" t="s">
        <v>52</v>
      </c>
      <c r="AU164" s="71" t="s">
        <v>433</v>
      </c>
      <c r="AV164" s="28">
        <v>402</v>
      </c>
      <c r="AZ164" s="76"/>
      <c r="BA164" s="110"/>
    </row>
    <row r="165" spans="1:53" ht="27" customHeight="1">
      <c r="A165" s="104"/>
      <c r="B165" s="23"/>
      <c r="C165" s="36"/>
      <c r="D165" s="34"/>
      <c r="E165" s="33">
        <v>410000</v>
      </c>
      <c r="F165" s="33"/>
      <c r="G165" s="33">
        <v>86574</v>
      </c>
      <c r="H165" s="37"/>
      <c r="I165" s="33">
        <v>0</v>
      </c>
      <c r="J165" s="37"/>
      <c r="K165" s="33">
        <f>E165+G165+I165</f>
        <v>496574</v>
      </c>
      <c r="L165" s="37"/>
      <c r="M165" s="86">
        <v>2022</v>
      </c>
      <c r="N165" s="71"/>
      <c r="O165" s="71"/>
      <c r="P165" s="71"/>
      <c r="Q165" s="71"/>
      <c r="R165" s="71"/>
      <c r="S165" s="71"/>
      <c r="T165" s="71"/>
      <c r="AR165" s="71"/>
      <c r="AS165" s="71"/>
      <c r="AU165" s="71"/>
      <c r="AX165" s="78">
        <f>E164/E165</f>
        <v>1.2292682926829268</v>
      </c>
      <c r="AY165" s="79">
        <f>G164/G165</f>
        <v>1.0010395730819877</v>
      </c>
      <c r="AZ165" s="76"/>
      <c r="BA165" s="110">
        <f>K164/K165</f>
        <v>1.1894783053482463</v>
      </c>
    </row>
    <row r="166" spans="1:53" ht="27" customHeight="1">
      <c r="A166" s="104" t="s">
        <v>434</v>
      </c>
      <c r="B166" s="23" t="s">
        <v>435</v>
      </c>
      <c r="C166" s="36" t="s">
        <v>436</v>
      </c>
      <c r="D166" s="34"/>
      <c r="E166" s="37">
        <f>TRUNC(일위대가목록!E81,0)</f>
        <v>23879</v>
      </c>
      <c r="F166" s="37">
        <f t="shared" si="31"/>
        <v>0</v>
      </c>
      <c r="G166" s="37">
        <f>TRUNC(일위대가목록!F81,0)</f>
        <v>31849</v>
      </c>
      <c r="H166" s="37">
        <f t="shared" si="32"/>
        <v>0</v>
      </c>
      <c r="I166" s="37">
        <f>TRUNC(일위대가목록!G81,0)</f>
        <v>185</v>
      </c>
      <c r="J166" s="37">
        <f t="shared" si="33"/>
        <v>0</v>
      </c>
      <c r="K166" s="37">
        <f t="shared" si="34"/>
        <v>55913</v>
      </c>
      <c r="L166" s="37">
        <f t="shared" si="35"/>
        <v>0</v>
      </c>
      <c r="M166" s="85" t="s">
        <v>437</v>
      </c>
      <c r="N166" s="71" t="s">
        <v>438</v>
      </c>
      <c r="O166" s="71" t="s">
        <v>52</v>
      </c>
      <c r="P166" s="71" t="s">
        <v>52</v>
      </c>
      <c r="Q166" s="71" t="s">
        <v>404</v>
      </c>
      <c r="R166" s="71" t="s">
        <v>61</v>
      </c>
      <c r="S166" s="71" t="s">
        <v>62</v>
      </c>
      <c r="T166" s="71" t="s">
        <v>62</v>
      </c>
      <c r="AR166" s="71" t="s">
        <v>52</v>
      </c>
      <c r="AS166" s="71" t="s">
        <v>52</v>
      </c>
      <c r="AU166" s="71" t="s">
        <v>439</v>
      </c>
      <c r="AV166" s="28">
        <v>69</v>
      </c>
      <c r="AZ166" s="76"/>
      <c r="BA166" s="110"/>
    </row>
    <row r="167" spans="1:53" ht="27" customHeight="1">
      <c r="A167" s="104"/>
      <c r="B167" s="23"/>
      <c r="C167" s="36"/>
      <c r="D167" s="34"/>
      <c r="E167" s="33">
        <v>39000</v>
      </c>
      <c r="F167" s="33"/>
      <c r="G167" s="33">
        <v>47813</v>
      </c>
      <c r="H167" s="37"/>
      <c r="I167" s="33">
        <v>0</v>
      </c>
      <c r="J167" s="37"/>
      <c r="K167" s="33">
        <f>E167+G167+I167</f>
        <v>86813</v>
      </c>
      <c r="L167" s="37"/>
      <c r="M167" s="86">
        <v>2022</v>
      </c>
      <c r="N167" s="71"/>
      <c r="O167" s="71"/>
      <c r="P167" s="71"/>
      <c r="Q167" s="71"/>
      <c r="R167" s="71"/>
      <c r="S167" s="71"/>
      <c r="T167" s="71"/>
      <c r="AR167" s="71"/>
      <c r="AS167" s="71"/>
      <c r="AU167" s="71"/>
      <c r="AX167" s="78">
        <f>E166/E167</f>
        <v>0.61228205128205127</v>
      </c>
      <c r="AY167" s="79">
        <f>G166/G167</f>
        <v>0.6661159098989814</v>
      </c>
      <c r="AZ167" s="76"/>
      <c r="BA167" s="110">
        <f>K166/K167</f>
        <v>0.64406252519783902</v>
      </c>
    </row>
    <row r="168" spans="1:53" ht="27" customHeight="1">
      <c r="A168" s="104" t="s">
        <v>440</v>
      </c>
      <c r="B168" s="23" t="s">
        <v>52</v>
      </c>
      <c r="C168" s="36" t="s">
        <v>366</v>
      </c>
      <c r="D168" s="34"/>
      <c r="E168" s="37">
        <f>TRUNC(일위대가목록!E82,0)</f>
        <v>10101</v>
      </c>
      <c r="F168" s="37">
        <f t="shared" si="31"/>
        <v>0</v>
      </c>
      <c r="G168" s="37">
        <f>TRUNC(일위대가목록!F82,0)</f>
        <v>20047</v>
      </c>
      <c r="H168" s="37">
        <f t="shared" si="32"/>
        <v>0</v>
      </c>
      <c r="I168" s="37">
        <f>TRUNC(일위대가목록!G82,0)</f>
        <v>0</v>
      </c>
      <c r="J168" s="37">
        <f t="shared" si="33"/>
        <v>0</v>
      </c>
      <c r="K168" s="37">
        <f t="shared" si="34"/>
        <v>30148</v>
      </c>
      <c r="L168" s="37">
        <f t="shared" si="35"/>
        <v>0</v>
      </c>
      <c r="M168" s="85" t="s">
        <v>441</v>
      </c>
      <c r="N168" s="71" t="s">
        <v>442</v>
      </c>
      <c r="O168" s="71" t="s">
        <v>52</v>
      </c>
      <c r="P168" s="71" t="s">
        <v>52</v>
      </c>
      <c r="Q168" s="71" t="s">
        <v>404</v>
      </c>
      <c r="R168" s="71" t="s">
        <v>61</v>
      </c>
      <c r="S168" s="71" t="s">
        <v>62</v>
      </c>
      <c r="T168" s="71" t="s">
        <v>62</v>
      </c>
      <c r="AR168" s="71" t="s">
        <v>52</v>
      </c>
      <c r="AS168" s="71" t="s">
        <v>52</v>
      </c>
      <c r="AU168" s="71" t="s">
        <v>443</v>
      </c>
      <c r="AV168" s="28">
        <v>111</v>
      </c>
      <c r="AZ168" s="76"/>
      <c r="BA168" s="110"/>
    </row>
    <row r="169" spans="1:53" ht="27" customHeight="1">
      <c r="A169" s="104"/>
      <c r="B169" s="23"/>
      <c r="C169" s="36"/>
      <c r="D169" s="34"/>
      <c r="E169" s="33">
        <v>18000</v>
      </c>
      <c r="F169" s="33"/>
      <c r="G169" s="33">
        <v>19420</v>
      </c>
      <c r="H169" s="37"/>
      <c r="I169" s="33">
        <v>0</v>
      </c>
      <c r="J169" s="37"/>
      <c r="K169" s="33">
        <f>E169+G169+I169</f>
        <v>37420</v>
      </c>
      <c r="L169" s="37"/>
      <c r="M169" s="86">
        <v>2022</v>
      </c>
      <c r="N169" s="71"/>
      <c r="O169" s="71"/>
      <c r="P169" s="71"/>
      <c r="Q169" s="71"/>
      <c r="R169" s="71"/>
      <c r="S169" s="71"/>
      <c r="T169" s="71"/>
      <c r="AR169" s="71"/>
      <c r="AS169" s="71"/>
      <c r="AU169" s="71"/>
      <c r="AX169" s="78">
        <f>E168/E169</f>
        <v>0.5611666666666667</v>
      </c>
      <c r="AY169" s="79">
        <f>G168/G169</f>
        <v>1.0322863027806386</v>
      </c>
      <c r="AZ169" s="76"/>
      <c r="BA169" s="110">
        <f>K168/K169</f>
        <v>0.80566541956173165</v>
      </c>
    </row>
    <row r="170" spans="1:53" ht="27" customHeight="1">
      <c r="A170" s="104" t="s">
        <v>444</v>
      </c>
      <c r="B170" s="23" t="s">
        <v>52</v>
      </c>
      <c r="C170" s="36" t="s">
        <v>366</v>
      </c>
      <c r="D170" s="34"/>
      <c r="E170" s="37">
        <f>TRUNC(일위대가목록!E83,0)</f>
        <v>7931</v>
      </c>
      <c r="F170" s="37">
        <f t="shared" si="31"/>
        <v>0</v>
      </c>
      <c r="G170" s="37">
        <f>TRUNC(일위대가목록!F83,0)</f>
        <v>14377</v>
      </c>
      <c r="H170" s="37">
        <f t="shared" si="32"/>
        <v>0</v>
      </c>
      <c r="I170" s="37">
        <f>TRUNC(일위대가목록!G83,0)</f>
        <v>0</v>
      </c>
      <c r="J170" s="37">
        <f t="shared" si="33"/>
        <v>0</v>
      </c>
      <c r="K170" s="37">
        <f t="shared" si="34"/>
        <v>22308</v>
      </c>
      <c r="L170" s="37">
        <f t="shared" si="35"/>
        <v>0</v>
      </c>
      <c r="M170" s="85" t="s">
        <v>445</v>
      </c>
      <c r="N170" s="71" t="s">
        <v>446</v>
      </c>
      <c r="O170" s="71" t="s">
        <v>52</v>
      </c>
      <c r="P170" s="71" t="s">
        <v>52</v>
      </c>
      <c r="Q170" s="71" t="s">
        <v>404</v>
      </c>
      <c r="R170" s="71" t="s">
        <v>61</v>
      </c>
      <c r="S170" s="71" t="s">
        <v>62</v>
      </c>
      <c r="T170" s="71" t="s">
        <v>62</v>
      </c>
      <c r="AR170" s="71" t="s">
        <v>52</v>
      </c>
      <c r="AS170" s="71" t="s">
        <v>52</v>
      </c>
      <c r="AU170" s="71" t="s">
        <v>447</v>
      </c>
      <c r="AV170" s="28">
        <v>112</v>
      </c>
      <c r="AZ170" s="76"/>
      <c r="BA170" s="110"/>
    </row>
    <row r="171" spans="1:53" ht="27" customHeight="1">
      <c r="A171" s="104"/>
      <c r="B171" s="23"/>
      <c r="C171" s="36"/>
      <c r="D171" s="34"/>
      <c r="E171" s="33">
        <v>17000</v>
      </c>
      <c r="F171" s="33"/>
      <c r="G171" s="33">
        <v>13927</v>
      </c>
      <c r="H171" s="37"/>
      <c r="I171" s="33">
        <v>0</v>
      </c>
      <c r="J171" s="37"/>
      <c r="K171" s="33">
        <f>E171+G171+I171</f>
        <v>30927</v>
      </c>
      <c r="L171" s="37"/>
      <c r="M171" s="86">
        <v>2022</v>
      </c>
      <c r="N171" s="71"/>
      <c r="O171" s="71"/>
      <c r="P171" s="71"/>
      <c r="Q171" s="71"/>
      <c r="R171" s="71"/>
      <c r="S171" s="71"/>
      <c r="T171" s="71"/>
      <c r="AR171" s="71"/>
      <c r="AS171" s="71"/>
      <c r="AU171" s="71"/>
      <c r="AX171" s="78">
        <f>E170/E171</f>
        <v>0.46652941176470586</v>
      </c>
      <c r="AY171" s="79">
        <f>G170/G171</f>
        <v>1.0323113376893804</v>
      </c>
      <c r="AZ171" s="76"/>
      <c r="BA171" s="110">
        <f>K170/K171</f>
        <v>0.72131147540983609</v>
      </c>
    </row>
    <row r="172" spans="1:53" ht="27" customHeight="1">
      <c r="A172" s="104" t="s">
        <v>448</v>
      </c>
      <c r="B172" s="23" t="s">
        <v>52</v>
      </c>
      <c r="C172" s="36" t="s">
        <v>449</v>
      </c>
      <c r="D172" s="34"/>
      <c r="E172" s="37">
        <f>TRUNC(일위대가목록!E84,0)</f>
        <v>18430</v>
      </c>
      <c r="F172" s="37">
        <f t="shared" si="31"/>
        <v>0</v>
      </c>
      <c r="G172" s="37">
        <f>TRUNC(일위대가목록!F84,0)</f>
        <v>14376</v>
      </c>
      <c r="H172" s="37">
        <f t="shared" si="32"/>
        <v>0</v>
      </c>
      <c r="I172" s="37">
        <f>TRUNC(일위대가목록!G84,0)</f>
        <v>0</v>
      </c>
      <c r="J172" s="37">
        <f t="shared" si="33"/>
        <v>0</v>
      </c>
      <c r="K172" s="37">
        <f t="shared" si="34"/>
        <v>32806</v>
      </c>
      <c r="L172" s="37">
        <f t="shared" si="35"/>
        <v>0</v>
      </c>
      <c r="M172" s="85" t="s">
        <v>450</v>
      </c>
      <c r="N172" s="71" t="s">
        <v>451</v>
      </c>
      <c r="O172" s="71" t="s">
        <v>52</v>
      </c>
      <c r="P172" s="71" t="s">
        <v>52</v>
      </c>
      <c r="Q172" s="71" t="s">
        <v>404</v>
      </c>
      <c r="R172" s="71" t="s">
        <v>61</v>
      </c>
      <c r="S172" s="71" t="s">
        <v>62</v>
      </c>
      <c r="T172" s="71" t="s">
        <v>62</v>
      </c>
      <c r="AR172" s="71" t="s">
        <v>52</v>
      </c>
      <c r="AS172" s="71" t="s">
        <v>52</v>
      </c>
      <c r="AU172" s="71" t="s">
        <v>452</v>
      </c>
      <c r="AV172" s="28">
        <v>113</v>
      </c>
      <c r="AZ172" s="76"/>
      <c r="BA172" s="110"/>
    </row>
    <row r="173" spans="1:53" ht="27" customHeight="1">
      <c r="A173" s="105"/>
      <c r="B173" s="35"/>
      <c r="C173" s="34"/>
      <c r="D173" s="34"/>
      <c r="E173" s="33">
        <v>30000</v>
      </c>
      <c r="F173" s="33"/>
      <c r="G173" s="33">
        <v>13927</v>
      </c>
      <c r="H173" s="37"/>
      <c r="I173" s="33">
        <v>0</v>
      </c>
      <c r="J173" s="37"/>
      <c r="K173" s="33">
        <f>E173+G173+I173</f>
        <v>43927</v>
      </c>
      <c r="L173" s="37"/>
      <c r="M173" s="86">
        <v>2022</v>
      </c>
      <c r="N173" s="71"/>
      <c r="O173" s="71"/>
      <c r="P173" s="71"/>
      <c r="Q173" s="71"/>
      <c r="R173" s="71"/>
      <c r="S173" s="71"/>
      <c r="T173" s="71"/>
      <c r="AR173" s="71"/>
      <c r="AS173" s="71"/>
      <c r="AU173" s="71"/>
      <c r="AX173" s="78">
        <f>E172/E173</f>
        <v>0.61433333333333329</v>
      </c>
      <c r="AY173" s="79">
        <f>G172/G173</f>
        <v>1.0322395347167372</v>
      </c>
      <c r="AZ173" s="76"/>
      <c r="BA173" s="110">
        <f>K172/K173</f>
        <v>0.74682996790129075</v>
      </c>
    </row>
    <row r="174" spans="1:53" ht="27" customHeight="1">
      <c r="A174" s="104" t="s">
        <v>453</v>
      </c>
      <c r="B174" s="23"/>
      <c r="C174" s="34"/>
      <c r="D174" s="34"/>
      <c r="E174" s="35"/>
      <c r="F174" s="35"/>
      <c r="G174" s="35"/>
      <c r="H174" s="35"/>
      <c r="I174" s="35"/>
      <c r="J174" s="35"/>
      <c r="K174" s="35"/>
      <c r="L174" s="35"/>
      <c r="M174" s="84"/>
      <c r="Q174" s="71" t="s">
        <v>454</v>
      </c>
      <c r="AZ174" s="76"/>
      <c r="BA174" s="110"/>
    </row>
    <row r="175" spans="1:53" ht="27" customHeight="1">
      <c r="A175" s="104" t="s">
        <v>455</v>
      </c>
      <c r="B175" s="23" t="s">
        <v>52</v>
      </c>
      <c r="C175" s="36" t="s">
        <v>366</v>
      </c>
      <c r="D175" s="34"/>
      <c r="E175" s="37">
        <f>TRUNC(일위대가목록!E85,0)</f>
        <v>6931</v>
      </c>
      <c r="F175" s="37">
        <f t="shared" ref="F175:F193" si="36">TRUNC(E175*D175, 0)</f>
        <v>0</v>
      </c>
      <c r="G175" s="37">
        <f>TRUNC(일위대가목록!F85,0)</f>
        <v>14377</v>
      </c>
      <c r="H175" s="37">
        <f t="shared" ref="H175:H193" si="37">TRUNC(G175*D175, 0)</f>
        <v>0</v>
      </c>
      <c r="I175" s="37">
        <f>TRUNC(일위대가목록!G85,0)</f>
        <v>0</v>
      </c>
      <c r="J175" s="37">
        <f t="shared" ref="J175:J193" si="38">TRUNC(I175*D175, 0)</f>
        <v>0</v>
      </c>
      <c r="K175" s="37">
        <f t="shared" ref="K175:K193" si="39">TRUNC(E175+G175+I175, 0)</f>
        <v>21308</v>
      </c>
      <c r="L175" s="37">
        <f t="shared" ref="L175:L193" si="40">TRUNC(F175+H175+J175, 0)</f>
        <v>0</v>
      </c>
      <c r="M175" s="85" t="s">
        <v>456</v>
      </c>
      <c r="N175" s="71" t="s">
        <v>457</v>
      </c>
      <c r="O175" s="71" t="s">
        <v>52</v>
      </c>
      <c r="P175" s="71" t="s">
        <v>52</v>
      </c>
      <c r="Q175" s="71" t="s">
        <v>454</v>
      </c>
      <c r="R175" s="71" t="s">
        <v>61</v>
      </c>
      <c r="S175" s="71" t="s">
        <v>62</v>
      </c>
      <c r="T175" s="71" t="s">
        <v>62</v>
      </c>
      <c r="AR175" s="71" t="s">
        <v>52</v>
      </c>
      <c r="AS175" s="71" t="s">
        <v>52</v>
      </c>
      <c r="AU175" s="71" t="s">
        <v>458</v>
      </c>
      <c r="AV175" s="28">
        <v>114</v>
      </c>
      <c r="AZ175" s="76"/>
      <c r="BA175" s="110"/>
    </row>
    <row r="176" spans="1:53" ht="27" customHeight="1">
      <c r="A176" s="104"/>
      <c r="B176" s="23"/>
      <c r="C176" s="36"/>
      <c r="D176" s="34"/>
      <c r="E176" s="33">
        <v>8000</v>
      </c>
      <c r="F176" s="33"/>
      <c r="G176" s="33">
        <v>13927</v>
      </c>
      <c r="H176" s="37"/>
      <c r="I176" s="33">
        <v>0</v>
      </c>
      <c r="J176" s="37"/>
      <c r="K176" s="33">
        <f>E176+G176+I176</f>
        <v>21927</v>
      </c>
      <c r="L176" s="37"/>
      <c r="M176" s="86">
        <v>2022</v>
      </c>
      <c r="N176" s="71"/>
      <c r="O176" s="71"/>
      <c r="P176" s="71"/>
      <c r="Q176" s="71"/>
      <c r="R176" s="71"/>
      <c r="S176" s="71"/>
      <c r="T176" s="71"/>
      <c r="AR176" s="71"/>
      <c r="AS176" s="71"/>
      <c r="AU176" s="71"/>
      <c r="AX176" s="78">
        <f>E175/E176</f>
        <v>0.86637500000000001</v>
      </c>
      <c r="AY176" s="79">
        <f>G175/G176</f>
        <v>1.0323113376893804</v>
      </c>
      <c r="AZ176" s="76"/>
      <c r="BA176" s="110">
        <f>K175/K176</f>
        <v>0.97176996397135951</v>
      </c>
    </row>
    <row r="177" spans="1:53" ht="27" customHeight="1">
      <c r="A177" s="104" t="s">
        <v>459</v>
      </c>
      <c r="B177" s="23" t="s">
        <v>460</v>
      </c>
      <c r="C177" s="36" t="s">
        <v>366</v>
      </c>
      <c r="D177" s="34"/>
      <c r="E177" s="37">
        <f>TRUNC(일위대가목록!E86,0)</f>
        <v>78845</v>
      </c>
      <c r="F177" s="37">
        <f t="shared" si="36"/>
        <v>0</v>
      </c>
      <c r="G177" s="37">
        <f>TRUNC(일위대가목록!F86,0)</f>
        <v>14377</v>
      </c>
      <c r="H177" s="37">
        <f t="shared" si="37"/>
        <v>0</v>
      </c>
      <c r="I177" s="37">
        <f>TRUNC(일위대가목록!G86,0)</f>
        <v>0</v>
      </c>
      <c r="J177" s="37">
        <f t="shared" si="38"/>
        <v>0</v>
      </c>
      <c r="K177" s="37">
        <f t="shared" si="39"/>
        <v>93222</v>
      </c>
      <c r="L177" s="37">
        <f t="shared" si="40"/>
        <v>0</v>
      </c>
      <c r="M177" s="85" t="s">
        <v>461</v>
      </c>
      <c r="N177" s="71" t="s">
        <v>462</v>
      </c>
      <c r="O177" s="71" t="s">
        <v>52</v>
      </c>
      <c r="P177" s="71" t="s">
        <v>52</v>
      </c>
      <c r="Q177" s="71" t="s">
        <v>454</v>
      </c>
      <c r="R177" s="71" t="s">
        <v>61</v>
      </c>
      <c r="S177" s="71" t="s">
        <v>62</v>
      </c>
      <c r="T177" s="71" t="s">
        <v>62</v>
      </c>
      <c r="AR177" s="71" t="s">
        <v>52</v>
      </c>
      <c r="AS177" s="71" t="s">
        <v>52</v>
      </c>
      <c r="AU177" s="71" t="s">
        <v>463</v>
      </c>
      <c r="AV177" s="28">
        <v>403</v>
      </c>
      <c r="AZ177" s="76"/>
      <c r="BA177" s="110"/>
    </row>
    <row r="178" spans="1:53" ht="27" customHeight="1">
      <c r="A178" s="104"/>
      <c r="B178" s="23"/>
      <c r="C178" s="36"/>
      <c r="D178" s="34"/>
      <c r="E178" s="33">
        <v>88000</v>
      </c>
      <c r="F178" s="33"/>
      <c r="G178" s="33">
        <v>33702</v>
      </c>
      <c r="H178" s="37"/>
      <c r="I178" s="33">
        <v>0</v>
      </c>
      <c r="J178" s="37"/>
      <c r="K178" s="33">
        <f>E178+G178+I178</f>
        <v>121702</v>
      </c>
      <c r="L178" s="37"/>
      <c r="M178" s="86">
        <v>2022</v>
      </c>
      <c r="N178" s="71"/>
      <c r="O178" s="71"/>
      <c r="P178" s="71"/>
      <c r="Q178" s="71"/>
      <c r="R178" s="71"/>
      <c r="S178" s="71"/>
      <c r="T178" s="71"/>
      <c r="AR178" s="71"/>
      <c r="AS178" s="71"/>
      <c r="AU178" s="71"/>
      <c r="AX178" s="78">
        <f>E177/E178</f>
        <v>0.89596590909090912</v>
      </c>
      <c r="AY178" s="79">
        <f>G177/G178</f>
        <v>0.42659189365616285</v>
      </c>
      <c r="AZ178" s="76"/>
      <c r="BA178" s="110">
        <f>K177/K178</f>
        <v>0.76598576851654043</v>
      </c>
    </row>
    <row r="179" spans="1:53" ht="27" customHeight="1">
      <c r="A179" s="104" t="s">
        <v>464</v>
      </c>
      <c r="B179" s="23" t="s">
        <v>465</v>
      </c>
      <c r="C179" s="36" t="s">
        <v>366</v>
      </c>
      <c r="D179" s="34"/>
      <c r="E179" s="37">
        <f>TRUNC(일위대가목록!E87,0)</f>
        <v>104982</v>
      </c>
      <c r="F179" s="37">
        <f t="shared" si="36"/>
        <v>0</v>
      </c>
      <c r="G179" s="37">
        <f>TRUNC(일위대가목록!F87,0)</f>
        <v>14377</v>
      </c>
      <c r="H179" s="37">
        <f t="shared" si="37"/>
        <v>0</v>
      </c>
      <c r="I179" s="37">
        <f>TRUNC(일위대가목록!G87,0)</f>
        <v>0</v>
      </c>
      <c r="J179" s="37">
        <f t="shared" si="38"/>
        <v>0</v>
      </c>
      <c r="K179" s="37">
        <f t="shared" si="39"/>
        <v>119359</v>
      </c>
      <c r="L179" s="37">
        <f t="shared" si="40"/>
        <v>0</v>
      </c>
      <c r="M179" s="85" t="s">
        <v>466</v>
      </c>
      <c r="N179" s="71" t="s">
        <v>467</v>
      </c>
      <c r="O179" s="71" t="s">
        <v>52</v>
      </c>
      <c r="P179" s="71" t="s">
        <v>52</v>
      </c>
      <c r="Q179" s="71" t="s">
        <v>454</v>
      </c>
      <c r="R179" s="71" t="s">
        <v>61</v>
      </c>
      <c r="S179" s="71" t="s">
        <v>62</v>
      </c>
      <c r="T179" s="71" t="s">
        <v>62</v>
      </c>
      <c r="AR179" s="71" t="s">
        <v>52</v>
      </c>
      <c r="AS179" s="71" t="s">
        <v>52</v>
      </c>
      <c r="AU179" s="71" t="s">
        <v>468</v>
      </c>
      <c r="AV179" s="28">
        <v>404</v>
      </c>
      <c r="AZ179" s="76"/>
      <c r="BA179" s="110"/>
    </row>
    <row r="180" spans="1:53" ht="27" customHeight="1">
      <c r="A180" s="104"/>
      <c r="B180" s="23"/>
      <c r="C180" s="36"/>
      <c r="D180" s="34"/>
      <c r="E180" s="33">
        <v>160000</v>
      </c>
      <c r="F180" s="33"/>
      <c r="G180" s="33">
        <v>33702</v>
      </c>
      <c r="H180" s="37"/>
      <c r="I180" s="33">
        <v>0</v>
      </c>
      <c r="J180" s="37"/>
      <c r="K180" s="33">
        <f>E180+G180+I180</f>
        <v>193702</v>
      </c>
      <c r="L180" s="37"/>
      <c r="M180" s="86">
        <v>2022</v>
      </c>
      <c r="N180" s="71"/>
      <c r="O180" s="71"/>
      <c r="P180" s="71"/>
      <c r="Q180" s="71"/>
      <c r="R180" s="71"/>
      <c r="S180" s="71"/>
      <c r="T180" s="71"/>
      <c r="AR180" s="71"/>
      <c r="AS180" s="71"/>
      <c r="AU180" s="71"/>
      <c r="AX180" s="78">
        <f>E179/E180</f>
        <v>0.65613750000000004</v>
      </c>
      <c r="AY180" s="79">
        <f>G179/G180</f>
        <v>0.42659189365616285</v>
      </c>
      <c r="AZ180" s="76"/>
      <c r="BA180" s="110">
        <f>K179/K180</f>
        <v>0.61619910997305138</v>
      </c>
    </row>
    <row r="181" spans="1:53" ht="27" customHeight="1">
      <c r="A181" s="104" t="s">
        <v>469</v>
      </c>
      <c r="B181" s="23" t="s">
        <v>470</v>
      </c>
      <c r="C181" s="36" t="s">
        <v>366</v>
      </c>
      <c r="D181" s="34"/>
      <c r="E181" s="37">
        <f>TRUNC(일위대가목록!E88,0)</f>
        <v>125948</v>
      </c>
      <c r="F181" s="37">
        <f t="shared" si="36"/>
        <v>0</v>
      </c>
      <c r="G181" s="37">
        <f>TRUNC(일위대가목록!F88,0)</f>
        <v>14377</v>
      </c>
      <c r="H181" s="37">
        <f t="shared" si="37"/>
        <v>0</v>
      </c>
      <c r="I181" s="37">
        <f>TRUNC(일위대가목록!G88,0)</f>
        <v>0</v>
      </c>
      <c r="J181" s="37">
        <f t="shared" si="38"/>
        <v>0</v>
      </c>
      <c r="K181" s="37">
        <f t="shared" si="39"/>
        <v>140325</v>
      </c>
      <c r="L181" s="37">
        <f t="shared" si="40"/>
        <v>0</v>
      </c>
      <c r="M181" s="85" t="s">
        <v>471</v>
      </c>
      <c r="N181" s="71" t="s">
        <v>472</v>
      </c>
      <c r="O181" s="71" t="s">
        <v>52</v>
      </c>
      <c r="P181" s="71" t="s">
        <v>52</v>
      </c>
      <c r="Q181" s="71" t="s">
        <v>454</v>
      </c>
      <c r="R181" s="71" t="s">
        <v>61</v>
      </c>
      <c r="S181" s="71" t="s">
        <v>62</v>
      </c>
      <c r="T181" s="71" t="s">
        <v>62</v>
      </c>
      <c r="AR181" s="71" t="s">
        <v>52</v>
      </c>
      <c r="AS181" s="71" t="s">
        <v>52</v>
      </c>
      <c r="AU181" s="71" t="s">
        <v>473</v>
      </c>
      <c r="AV181" s="28">
        <v>405</v>
      </c>
      <c r="AZ181" s="76"/>
      <c r="BA181" s="110"/>
    </row>
    <row r="182" spans="1:53" ht="27" customHeight="1">
      <c r="A182" s="104"/>
      <c r="B182" s="23"/>
      <c r="C182" s="36"/>
      <c r="D182" s="34"/>
      <c r="E182" s="33">
        <v>156000</v>
      </c>
      <c r="F182" s="33"/>
      <c r="G182" s="33">
        <v>33702</v>
      </c>
      <c r="H182" s="37"/>
      <c r="I182" s="33">
        <v>0</v>
      </c>
      <c r="J182" s="37"/>
      <c r="K182" s="33">
        <f>E182+G182+I182</f>
        <v>189702</v>
      </c>
      <c r="L182" s="37"/>
      <c r="M182" s="86">
        <v>2022</v>
      </c>
      <c r="N182" s="71"/>
      <c r="O182" s="71"/>
      <c r="P182" s="71"/>
      <c r="Q182" s="71"/>
      <c r="R182" s="71"/>
      <c r="S182" s="71"/>
      <c r="T182" s="71"/>
      <c r="AR182" s="71"/>
      <c r="AS182" s="71"/>
      <c r="AU182" s="71"/>
      <c r="AX182" s="78">
        <f>E181/E182</f>
        <v>0.80735897435897441</v>
      </c>
      <c r="AY182" s="79">
        <f>G181/G182</f>
        <v>0.42659189365616285</v>
      </c>
      <c r="AZ182" s="76"/>
      <c r="BA182" s="110">
        <f>K181/K182</f>
        <v>0.73971281272733025</v>
      </c>
    </row>
    <row r="183" spans="1:53" ht="27" customHeight="1">
      <c r="A183" s="104" t="s">
        <v>474</v>
      </c>
      <c r="B183" s="23" t="s">
        <v>475</v>
      </c>
      <c r="C183" s="36" t="s">
        <v>366</v>
      </c>
      <c r="D183" s="34"/>
      <c r="E183" s="37">
        <f>TRUNC(일위대가목록!E89,0)</f>
        <v>31140</v>
      </c>
      <c r="F183" s="37">
        <f t="shared" si="36"/>
        <v>0</v>
      </c>
      <c r="G183" s="37">
        <f>TRUNC(일위대가목록!F89,0)</f>
        <v>32476</v>
      </c>
      <c r="H183" s="37">
        <f t="shared" si="37"/>
        <v>0</v>
      </c>
      <c r="I183" s="37">
        <f>TRUNC(일위대가목록!G89,0)</f>
        <v>0</v>
      </c>
      <c r="J183" s="37">
        <f t="shared" si="38"/>
        <v>0</v>
      </c>
      <c r="K183" s="37">
        <f t="shared" si="39"/>
        <v>63616</v>
      </c>
      <c r="L183" s="37">
        <f t="shared" si="40"/>
        <v>0</v>
      </c>
      <c r="M183" s="85" t="s">
        <v>476</v>
      </c>
      <c r="N183" s="71" t="s">
        <v>477</v>
      </c>
      <c r="O183" s="71" t="s">
        <v>52</v>
      </c>
      <c r="P183" s="71" t="s">
        <v>52</v>
      </c>
      <c r="Q183" s="71" t="s">
        <v>454</v>
      </c>
      <c r="R183" s="71" t="s">
        <v>61</v>
      </c>
      <c r="S183" s="71" t="s">
        <v>62</v>
      </c>
      <c r="T183" s="71" t="s">
        <v>62</v>
      </c>
      <c r="AR183" s="71" t="s">
        <v>52</v>
      </c>
      <c r="AS183" s="71" t="s">
        <v>52</v>
      </c>
      <c r="AU183" s="71" t="s">
        <v>478</v>
      </c>
      <c r="AV183" s="28">
        <v>406</v>
      </c>
      <c r="AZ183" s="76"/>
      <c r="BA183" s="110"/>
    </row>
    <row r="184" spans="1:53" ht="27" customHeight="1">
      <c r="A184" s="104"/>
      <c r="B184" s="23"/>
      <c r="C184" s="36"/>
      <c r="D184" s="34"/>
      <c r="E184" s="33">
        <v>48000</v>
      </c>
      <c r="F184" s="33"/>
      <c r="G184" s="33">
        <v>22794</v>
      </c>
      <c r="H184" s="37"/>
      <c r="I184" s="33">
        <v>0</v>
      </c>
      <c r="J184" s="37"/>
      <c r="K184" s="33">
        <f>E184+G184+I184</f>
        <v>70794</v>
      </c>
      <c r="L184" s="37"/>
      <c r="M184" s="86">
        <v>2022</v>
      </c>
      <c r="N184" s="71"/>
      <c r="O184" s="71"/>
      <c r="P184" s="71"/>
      <c r="Q184" s="71"/>
      <c r="R184" s="71"/>
      <c r="S184" s="71"/>
      <c r="T184" s="71"/>
      <c r="AR184" s="71"/>
      <c r="AS184" s="71"/>
      <c r="AU184" s="71"/>
      <c r="AX184" s="78">
        <f>E183/E184</f>
        <v>0.64875000000000005</v>
      </c>
      <c r="AY184" s="79">
        <f>G183/G184</f>
        <v>1.4247609019917522</v>
      </c>
      <c r="AZ184" s="76"/>
      <c r="BA184" s="110">
        <f>K183/K184</f>
        <v>0.89860722660112435</v>
      </c>
    </row>
    <row r="185" spans="1:53" ht="27" customHeight="1">
      <c r="A185" s="104" t="s">
        <v>479</v>
      </c>
      <c r="B185" s="23" t="s">
        <v>480</v>
      </c>
      <c r="C185" s="36" t="s">
        <v>366</v>
      </c>
      <c r="D185" s="34"/>
      <c r="E185" s="37">
        <f>TRUNC(일위대가목록!E90,0)</f>
        <v>31900</v>
      </c>
      <c r="F185" s="37">
        <f t="shared" si="36"/>
        <v>0</v>
      </c>
      <c r="G185" s="37">
        <f>TRUNC(일위대가목록!F90,0)</f>
        <v>32476</v>
      </c>
      <c r="H185" s="37">
        <f t="shared" si="37"/>
        <v>0</v>
      </c>
      <c r="I185" s="37">
        <f>TRUNC(일위대가목록!G90,0)</f>
        <v>0</v>
      </c>
      <c r="J185" s="37">
        <f t="shared" si="38"/>
        <v>0</v>
      </c>
      <c r="K185" s="37">
        <f t="shared" si="39"/>
        <v>64376</v>
      </c>
      <c r="L185" s="37">
        <f t="shared" si="40"/>
        <v>0</v>
      </c>
      <c r="M185" s="85" t="s">
        <v>481</v>
      </c>
      <c r="N185" s="71" t="s">
        <v>482</v>
      </c>
      <c r="O185" s="71" t="s">
        <v>52</v>
      </c>
      <c r="P185" s="71" t="s">
        <v>52</v>
      </c>
      <c r="Q185" s="71" t="s">
        <v>454</v>
      </c>
      <c r="R185" s="71" t="s">
        <v>61</v>
      </c>
      <c r="S185" s="71" t="s">
        <v>62</v>
      </c>
      <c r="T185" s="71" t="s">
        <v>62</v>
      </c>
      <c r="AR185" s="71" t="s">
        <v>52</v>
      </c>
      <c r="AS185" s="71" t="s">
        <v>52</v>
      </c>
      <c r="AU185" s="71" t="s">
        <v>483</v>
      </c>
      <c r="AV185" s="28">
        <v>407</v>
      </c>
      <c r="AZ185" s="76"/>
      <c r="BA185" s="110"/>
    </row>
    <row r="186" spans="1:53" ht="27" customHeight="1">
      <c r="A186" s="104"/>
      <c r="B186" s="23"/>
      <c r="C186" s="36"/>
      <c r="D186" s="34"/>
      <c r="E186" s="33">
        <v>52000</v>
      </c>
      <c r="F186" s="33"/>
      <c r="G186" s="33">
        <v>22794</v>
      </c>
      <c r="H186" s="37"/>
      <c r="I186" s="33">
        <v>0</v>
      </c>
      <c r="J186" s="37"/>
      <c r="K186" s="33">
        <f>E186+G186+I186</f>
        <v>74794</v>
      </c>
      <c r="L186" s="37"/>
      <c r="M186" s="86">
        <v>2022</v>
      </c>
      <c r="N186" s="71"/>
      <c r="O186" s="71"/>
      <c r="P186" s="71"/>
      <c r="Q186" s="71"/>
      <c r="R186" s="71"/>
      <c r="S186" s="71"/>
      <c r="T186" s="71"/>
      <c r="AR186" s="71"/>
      <c r="AS186" s="71"/>
      <c r="AU186" s="71"/>
      <c r="AX186" s="78">
        <f>E185/E186</f>
        <v>0.6134615384615385</v>
      </c>
      <c r="AY186" s="79">
        <f>G185/G186</f>
        <v>1.4247609019917522</v>
      </c>
      <c r="AZ186" s="76"/>
      <c r="BA186" s="110">
        <f>K185/K186</f>
        <v>0.86071075219937432</v>
      </c>
    </row>
    <row r="187" spans="1:53" ht="27" customHeight="1">
      <c r="A187" s="104" t="s">
        <v>484</v>
      </c>
      <c r="B187" s="23" t="s">
        <v>485</v>
      </c>
      <c r="C187" s="36" t="s">
        <v>366</v>
      </c>
      <c r="D187" s="34"/>
      <c r="E187" s="37">
        <f>TRUNC(일위대가목록!E91,0)</f>
        <v>31900</v>
      </c>
      <c r="F187" s="37">
        <f t="shared" si="36"/>
        <v>0</v>
      </c>
      <c r="G187" s="37">
        <f>TRUNC(일위대가목록!F91,0)</f>
        <v>32476</v>
      </c>
      <c r="H187" s="37">
        <f t="shared" si="37"/>
        <v>0</v>
      </c>
      <c r="I187" s="37">
        <f>TRUNC(일위대가목록!G91,0)</f>
        <v>0</v>
      </c>
      <c r="J187" s="37">
        <f t="shared" si="38"/>
        <v>0</v>
      </c>
      <c r="K187" s="37">
        <f t="shared" si="39"/>
        <v>64376</v>
      </c>
      <c r="L187" s="37">
        <f t="shared" si="40"/>
        <v>0</v>
      </c>
      <c r="M187" s="85" t="s">
        <v>486</v>
      </c>
      <c r="N187" s="71" t="s">
        <v>487</v>
      </c>
      <c r="O187" s="71" t="s">
        <v>52</v>
      </c>
      <c r="P187" s="71" t="s">
        <v>52</v>
      </c>
      <c r="Q187" s="71" t="s">
        <v>454</v>
      </c>
      <c r="R187" s="71" t="s">
        <v>61</v>
      </c>
      <c r="S187" s="71" t="s">
        <v>62</v>
      </c>
      <c r="T187" s="71" t="s">
        <v>62</v>
      </c>
      <c r="AR187" s="71" t="s">
        <v>52</v>
      </c>
      <c r="AS187" s="71" t="s">
        <v>52</v>
      </c>
      <c r="AU187" s="71" t="s">
        <v>488</v>
      </c>
      <c r="AV187" s="28">
        <v>408</v>
      </c>
      <c r="AZ187" s="76"/>
      <c r="BA187" s="110"/>
    </row>
    <row r="188" spans="1:53" ht="27" customHeight="1">
      <c r="A188" s="104"/>
      <c r="B188" s="23"/>
      <c r="C188" s="36"/>
      <c r="D188" s="34"/>
      <c r="E188" s="33">
        <v>64000</v>
      </c>
      <c r="F188" s="33"/>
      <c r="G188" s="33">
        <v>22794</v>
      </c>
      <c r="H188" s="37"/>
      <c r="I188" s="33">
        <v>0</v>
      </c>
      <c r="J188" s="37"/>
      <c r="K188" s="33">
        <f>E188+G188+I188</f>
        <v>86794</v>
      </c>
      <c r="L188" s="37"/>
      <c r="M188" s="86">
        <v>2022</v>
      </c>
      <c r="N188" s="71"/>
      <c r="O188" s="71"/>
      <c r="P188" s="71"/>
      <c r="Q188" s="71"/>
      <c r="R188" s="71"/>
      <c r="S188" s="71"/>
      <c r="T188" s="71"/>
      <c r="AR188" s="71"/>
      <c r="AS188" s="71"/>
      <c r="AU188" s="71"/>
      <c r="AX188" s="78">
        <f>E187/E188</f>
        <v>0.49843749999999998</v>
      </c>
      <c r="AY188" s="79">
        <f>G187/G188</f>
        <v>1.4247609019917522</v>
      </c>
      <c r="AZ188" s="76"/>
      <c r="BA188" s="110">
        <f>K187/K188</f>
        <v>0.74171025646934119</v>
      </c>
    </row>
    <row r="189" spans="1:53" ht="27" customHeight="1">
      <c r="A189" s="104" t="s">
        <v>489</v>
      </c>
      <c r="B189" s="23" t="s">
        <v>490</v>
      </c>
      <c r="C189" s="36" t="s">
        <v>366</v>
      </c>
      <c r="D189" s="34"/>
      <c r="E189" s="37">
        <f>TRUNC(일위대가목록!E92,0)</f>
        <v>14400</v>
      </c>
      <c r="F189" s="37">
        <f t="shared" si="36"/>
        <v>0</v>
      </c>
      <c r="G189" s="37">
        <f>TRUNC(일위대가목록!F92,0)</f>
        <v>32476</v>
      </c>
      <c r="H189" s="37">
        <f t="shared" si="37"/>
        <v>0</v>
      </c>
      <c r="I189" s="37">
        <f>TRUNC(일위대가목록!G92,0)</f>
        <v>0</v>
      </c>
      <c r="J189" s="37">
        <f t="shared" si="38"/>
        <v>0</v>
      </c>
      <c r="K189" s="37">
        <f t="shared" si="39"/>
        <v>46876</v>
      </c>
      <c r="L189" s="37">
        <f t="shared" si="40"/>
        <v>0</v>
      </c>
      <c r="M189" s="85" t="s">
        <v>491</v>
      </c>
      <c r="N189" s="71" t="s">
        <v>492</v>
      </c>
      <c r="O189" s="71" t="s">
        <v>52</v>
      </c>
      <c r="P189" s="71" t="s">
        <v>52</v>
      </c>
      <c r="Q189" s="71" t="s">
        <v>454</v>
      </c>
      <c r="R189" s="71" t="s">
        <v>61</v>
      </c>
      <c r="S189" s="71" t="s">
        <v>62</v>
      </c>
      <c r="T189" s="71" t="s">
        <v>62</v>
      </c>
      <c r="AR189" s="71" t="s">
        <v>52</v>
      </c>
      <c r="AS189" s="71" t="s">
        <v>52</v>
      </c>
      <c r="AU189" s="71" t="s">
        <v>493</v>
      </c>
      <c r="AV189" s="28">
        <v>117</v>
      </c>
      <c r="AZ189" s="76"/>
      <c r="BA189" s="110"/>
    </row>
    <row r="190" spans="1:53" ht="27" customHeight="1">
      <c r="A190" s="104"/>
      <c r="B190" s="23"/>
      <c r="C190" s="36"/>
      <c r="D190" s="34"/>
      <c r="E190" s="33">
        <v>24000</v>
      </c>
      <c r="F190" s="33"/>
      <c r="G190" s="33">
        <v>22794</v>
      </c>
      <c r="H190" s="37"/>
      <c r="I190" s="33">
        <v>0</v>
      </c>
      <c r="J190" s="37"/>
      <c r="K190" s="33">
        <f>E190+G190+I190</f>
        <v>46794</v>
      </c>
      <c r="L190" s="37"/>
      <c r="M190" s="86">
        <v>2022</v>
      </c>
      <c r="N190" s="71"/>
      <c r="O190" s="71"/>
      <c r="P190" s="71"/>
      <c r="Q190" s="71"/>
      <c r="R190" s="71"/>
      <c r="S190" s="71"/>
      <c r="T190" s="71"/>
      <c r="AR190" s="71"/>
      <c r="AS190" s="71"/>
      <c r="AU190" s="71"/>
      <c r="AX190" s="78">
        <f>E189/E190</f>
        <v>0.6</v>
      </c>
      <c r="AY190" s="79">
        <f>G189/G190</f>
        <v>1.4247609019917522</v>
      </c>
      <c r="AZ190" s="76"/>
      <c r="BA190" s="110">
        <f>K189/K190</f>
        <v>1.0017523614138564</v>
      </c>
    </row>
    <row r="191" spans="1:53" ht="27" customHeight="1">
      <c r="A191" s="104" t="s">
        <v>494</v>
      </c>
      <c r="B191" s="23" t="s">
        <v>495</v>
      </c>
      <c r="C191" s="36" t="s">
        <v>366</v>
      </c>
      <c r="D191" s="34"/>
      <c r="E191" s="37">
        <f>TRUNC(일위대가목록!E93,0)</f>
        <v>16640</v>
      </c>
      <c r="F191" s="37">
        <f t="shared" si="36"/>
        <v>0</v>
      </c>
      <c r="G191" s="37">
        <f>TRUNC(일위대가목록!F93,0)</f>
        <v>32476</v>
      </c>
      <c r="H191" s="37">
        <f t="shared" si="37"/>
        <v>0</v>
      </c>
      <c r="I191" s="37">
        <f>TRUNC(일위대가목록!G93,0)</f>
        <v>0</v>
      </c>
      <c r="J191" s="37">
        <f t="shared" si="38"/>
        <v>0</v>
      </c>
      <c r="K191" s="37">
        <f t="shared" si="39"/>
        <v>49116</v>
      </c>
      <c r="L191" s="37">
        <f t="shared" si="40"/>
        <v>0</v>
      </c>
      <c r="M191" s="85" t="s">
        <v>496</v>
      </c>
      <c r="N191" s="71" t="s">
        <v>497</v>
      </c>
      <c r="O191" s="71" t="s">
        <v>52</v>
      </c>
      <c r="P191" s="71" t="s">
        <v>52</v>
      </c>
      <c r="Q191" s="71" t="s">
        <v>454</v>
      </c>
      <c r="R191" s="71" t="s">
        <v>61</v>
      </c>
      <c r="S191" s="71" t="s">
        <v>62</v>
      </c>
      <c r="T191" s="71" t="s">
        <v>62</v>
      </c>
      <c r="AR191" s="71" t="s">
        <v>52</v>
      </c>
      <c r="AS191" s="71" t="s">
        <v>52</v>
      </c>
      <c r="AU191" s="71" t="s">
        <v>498</v>
      </c>
      <c r="AV191" s="28">
        <v>118</v>
      </c>
      <c r="AZ191" s="76"/>
      <c r="BA191" s="110"/>
    </row>
    <row r="192" spans="1:53" ht="27" customHeight="1">
      <c r="A192" s="104"/>
      <c r="B192" s="23"/>
      <c r="C192" s="36"/>
      <c r="D192" s="34"/>
      <c r="E192" s="33">
        <v>28000</v>
      </c>
      <c r="F192" s="33"/>
      <c r="G192" s="33">
        <v>22794</v>
      </c>
      <c r="H192" s="37"/>
      <c r="I192" s="33">
        <v>0</v>
      </c>
      <c r="J192" s="37"/>
      <c r="K192" s="33">
        <f>E192+G192+I192</f>
        <v>50794</v>
      </c>
      <c r="L192" s="37"/>
      <c r="M192" s="86">
        <v>2022</v>
      </c>
      <c r="N192" s="71"/>
      <c r="O192" s="71"/>
      <c r="P192" s="71"/>
      <c r="Q192" s="71"/>
      <c r="R192" s="71"/>
      <c r="S192" s="71"/>
      <c r="T192" s="71"/>
      <c r="AR192" s="71"/>
      <c r="AS192" s="71"/>
      <c r="AU192" s="71"/>
      <c r="AX192" s="78">
        <f>E191/E192</f>
        <v>0.59428571428571431</v>
      </c>
      <c r="AY192" s="79">
        <f>G191/G192</f>
        <v>1.4247609019917522</v>
      </c>
      <c r="AZ192" s="76"/>
      <c r="BA192" s="110">
        <f>K191/K192</f>
        <v>0.96696460211836044</v>
      </c>
    </row>
    <row r="193" spans="1:53" ht="27" customHeight="1">
      <c r="A193" s="104" t="s">
        <v>499</v>
      </c>
      <c r="B193" s="23" t="s">
        <v>500</v>
      </c>
      <c r="C193" s="36" t="s">
        <v>366</v>
      </c>
      <c r="D193" s="34"/>
      <c r="E193" s="37">
        <f>TRUNC(일위대가목록!E94,0)</f>
        <v>37440</v>
      </c>
      <c r="F193" s="37">
        <f t="shared" si="36"/>
        <v>0</v>
      </c>
      <c r="G193" s="37">
        <f>TRUNC(일위대가목록!F94,0)</f>
        <v>32476</v>
      </c>
      <c r="H193" s="37">
        <f t="shared" si="37"/>
        <v>0</v>
      </c>
      <c r="I193" s="37">
        <f>TRUNC(일위대가목록!G94,0)</f>
        <v>0</v>
      </c>
      <c r="J193" s="37">
        <f t="shared" si="38"/>
        <v>0</v>
      </c>
      <c r="K193" s="37">
        <f t="shared" si="39"/>
        <v>69916</v>
      </c>
      <c r="L193" s="37">
        <f t="shared" si="40"/>
        <v>0</v>
      </c>
      <c r="M193" s="85" t="s">
        <v>501</v>
      </c>
      <c r="N193" s="71" t="s">
        <v>502</v>
      </c>
      <c r="O193" s="71" t="s">
        <v>52</v>
      </c>
      <c r="P193" s="71" t="s">
        <v>52</v>
      </c>
      <c r="Q193" s="71" t="s">
        <v>454</v>
      </c>
      <c r="R193" s="71" t="s">
        <v>61</v>
      </c>
      <c r="S193" s="71" t="s">
        <v>62</v>
      </c>
      <c r="T193" s="71" t="s">
        <v>62</v>
      </c>
      <c r="AR193" s="71" t="s">
        <v>52</v>
      </c>
      <c r="AS193" s="71" t="s">
        <v>52</v>
      </c>
      <c r="AU193" s="71" t="s">
        <v>503</v>
      </c>
      <c r="AV193" s="28">
        <v>119</v>
      </c>
      <c r="AZ193" s="76"/>
      <c r="BA193" s="110"/>
    </row>
    <row r="194" spans="1:53" ht="27" customHeight="1">
      <c r="A194" s="105"/>
      <c r="B194" s="35"/>
      <c r="C194" s="34"/>
      <c r="D194" s="34"/>
      <c r="E194" s="33">
        <v>55000</v>
      </c>
      <c r="F194" s="33"/>
      <c r="G194" s="33">
        <v>22794</v>
      </c>
      <c r="H194" s="37"/>
      <c r="I194" s="33">
        <v>0</v>
      </c>
      <c r="J194" s="37"/>
      <c r="K194" s="33">
        <f>E194+G194+I194</f>
        <v>77794</v>
      </c>
      <c r="L194" s="37"/>
      <c r="M194" s="86">
        <v>2022</v>
      </c>
      <c r="N194" s="71"/>
      <c r="O194" s="71"/>
      <c r="P194" s="71"/>
      <c r="Q194" s="71"/>
      <c r="R194" s="71"/>
      <c r="S194" s="71"/>
      <c r="T194" s="71"/>
      <c r="AR194" s="71"/>
      <c r="AS194" s="71"/>
      <c r="AU194" s="71"/>
      <c r="AX194" s="78">
        <f>E193/E194</f>
        <v>0.68072727272727274</v>
      </c>
      <c r="AY194" s="79">
        <f>G193/G194</f>
        <v>1.4247609019917522</v>
      </c>
      <c r="AZ194" s="76"/>
      <c r="BA194" s="110">
        <f>K193/K194</f>
        <v>0.89873255006812869</v>
      </c>
    </row>
    <row r="195" spans="1:53" ht="27" customHeight="1">
      <c r="A195" s="104" t="s">
        <v>504</v>
      </c>
      <c r="B195" s="23"/>
      <c r="C195" s="34"/>
      <c r="D195" s="34"/>
      <c r="E195" s="35"/>
      <c r="F195" s="35"/>
      <c r="G195" s="35"/>
      <c r="H195" s="35"/>
      <c r="I195" s="35"/>
      <c r="J195" s="35"/>
      <c r="K195" s="35"/>
      <c r="L195" s="35"/>
      <c r="M195" s="84"/>
      <c r="Q195" s="71" t="s">
        <v>505</v>
      </c>
      <c r="AZ195" s="76"/>
      <c r="BA195" s="110"/>
    </row>
    <row r="196" spans="1:53" ht="27" customHeight="1">
      <c r="A196" s="104" t="s">
        <v>506</v>
      </c>
      <c r="B196" s="23" t="s">
        <v>475</v>
      </c>
      <c r="C196" s="36" t="s">
        <v>366</v>
      </c>
      <c r="D196" s="34"/>
      <c r="E196" s="37">
        <f>TRUNC(일위대가목록!E95,0)</f>
        <v>42240</v>
      </c>
      <c r="F196" s="37">
        <f t="shared" ref="F196:F218" si="41">TRUNC(E196*D196, 0)</f>
        <v>0</v>
      </c>
      <c r="G196" s="37">
        <f>TRUNC(일위대가목록!F95,0)</f>
        <v>32476</v>
      </c>
      <c r="H196" s="37">
        <f t="shared" ref="H196:H218" si="42">TRUNC(G196*D196, 0)</f>
        <v>0</v>
      </c>
      <c r="I196" s="37">
        <f>TRUNC(일위대가목록!G95,0)</f>
        <v>0</v>
      </c>
      <c r="J196" s="37">
        <f t="shared" ref="J196:J218" si="43">TRUNC(I196*D196, 0)</f>
        <v>0</v>
      </c>
      <c r="K196" s="37">
        <f t="shared" ref="K196:K218" si="44">TRUNC(E196+G196+I196, 0)</f>
        <v>74716</v>
      </c>
      <c r="L196" s="37">
        <f t="shared" ref="L196:L218" si="45">TRUNC(F196+H196+J196, 0)</f>
        <v>0</v>
      </c>
      <c r="M196" s="85" t="s">
        <v>507</v>
      </c>
      <c r="N196" s="71" t="s">
        <v>508</v>
      </c>
      <c r="O196" s="71" t="s">
        <v>52</v>
      </c>
      <c r="P196" s="71" t="s">
        <v>52</v>
      </c>
      <c r="Q196" s="71" t="s">
        <v>505</v>
      </c>
      <c r="R196" s="71" t="s">
        <v>61</v>
      </c>
      <c r="S196" s="71" t="s">
        <v>62</v>
      </c>
      <c r="T196" s="71" t="s">
        <v>62</v>
      </c>
      <c r="AR196" s="71" t="s">
        <v>52</v>
      </c>
      <c r="AS196" s="71" t="s">
        <v>52</v>
      </c>
      <c r="AU196" s="71" t="s">
        <v>509</v>
      </c>
      <c r="AV196" s="28">
        <v>120</v>
      </c>
      <c r="AZ196" s="76"/>
      <c r="BA196" s="110"/>
    </row>
    <row r="197" spans="1:53" ht="27" customHeight="1">
      <c r="A197" s="104"/>
      <c r="B197" s="23"/>
      <c r="C197" s="36"/>
      <c r="D197" s="34"/>
      <c r="E197" s="33">
        <v>64000</v>
      </c>
      <c r="F197" s="33"/>
      <c r="G197" s="33">
        <v>22794</v>
      </c>
      <c r="H197" s="37"/>
      <c r="I197" s="33">
        <v>0</v>
      </c>
      <c r="J197" s="37"/>
      <c r="K197" s="33">
        <f>E197+G197+I197</f>
        <v>86794</v>
      </c>
      <c r="L197" s="37"/>
      <c r="M197" s="86">
        <v>2022</v>
      </c>
      <c r="N197" s="71"/>
      <c r="O197" s="71"/>
      <c r="P197" s="71"/>
      <c r="Q197" s="71"/>
      <c r="R197" s="71"/>
      <c r="S197" s="71"/>
      <c r="T197" s="71"/>
      <c r="AR197" s="71"/>
      <c r="AS197" s="71"/>
      <c r="AU197" s="71"/>
      <c r="AX197" s="78">
        <f>E196/E197</f>
        <v>0.66</v>
      </c>
      <c r="AY197" s="79">
        <f>G196/G197</f>
        <v>1.4247609019917522</v>
      </c>
      <c r="AZ197" s="76"/>
      <c r="BA197" s="110">
        <f>K196/K197</f>
        <v>0.86084291540889923</v>
      </c>
    </row>
    <row r="198" spans="1:53" ht="27" customHeight="1">
      <c r="A198" s="104" t="s">
        <v>510</v>
      </c>
      <c r="B198" s="23" t="s">
        <v>511</v>
      </c>
      <c r="C198" s="36" t="s">
        <v>366</v>
      </c>
      <c r="D198" s="34"/>
      <c r="E198" s="37">
        <f>TRUNC(일위대가목록!E96,0)</f>
        <v>7210</v>
      </c>
      <c r="F198" s="37">
        <f t="shared" si="41"/>
        <v>0</v>
      </c>
      <c r="G198" s="37">
        <f>TRUNC(일위대가목록!F96,0)</f>
        <v>68799</v>
      </c>
      <c r="H198" s="37">
        <f t="shared" si="42"/>
        <v>0</v>
      </c>
      <c r="I198" s="37">
        <f>TRUNC(일위대가목록!G96,0)</f>
        <v>2063</v>
      </c>
      <c r="J198" s="37">
        <f t="shared" si="43"/>
        <v>0</v>
      </c>
      <c r="K198" s="37">
        <f t="shared" si="44"/>
        <v>78072</v>
      </c>
      <c r="L198" s="37">
        <f t="shared" si="45"/>
        <v>0</v>
      </c>
      <c r="M198" s="85" t="s">
        <v>512</v>
      </c>
      <c r="N198" s="71" t="s">
        <v>513</v>
      </c>
      <c r="O198" s="71" t="s">
        <v>52</v>
      </c>
      <c r="P198" s="71" t="s">
        <v>52</v>
      </c>
      <c r="Q198" s="71" t="s">
        <v>505</v>
      </c>
      <c r="R198" s="71" t="s">
        <v>61</v>
      </c>
      <c r="S198" s="71" t="s">
        <v>62</v>
      </c>
      <c r="T198" s="71" t="s">
        <v>62</v>
      </c>
      <c r="AR198" s="71" t="s">
        <v>52</v>
      </c>
      <c r="AS198" s="71" t="s">
        <v>52</v>
      </c>
      <c r="AU198" s="71" t="s">
        <v>514</v>
      </c>
      <c r="AV198" s="28">
        <v>72</v>
      </c>
      <c r="AZ198" s="76"/>
      <c r="BA198" s="110"/>
    </row>
    <row r="199" spans="1:53" ht="27" customHeight="1">
      <c r="A199" s="104"/>
      <c r="B199" s="23"/>
      <c r="C199" s="36"/>
      <c r="D199" s="34"/>
      <c r="E199" s="33">
        <v>11367</v>
      </c>
      <c r="F199" s="33"/>
      <c r="G199" s="33">
        <v>55497</v>
      </c>
      <c r="H199" s="37"/>
      <c r="I199" s="33">
        <v>0</v>
      </c>
      <c r="J199" s="37"/>
      <c r="K199" s="33">
        <f>E199+G199+I199</f>
        <v>66864</v>
      </c>
      <c r="L199" s="37"/>
      <c r="M199" s="86">
        <v>2022</v>
      </c>
      <c r="N199" s="71"/>
      <c r="O199" s="71"/>
      <c r="P199" s="71"/>
      <c r="Q199" s="71"/>
      <c r="R199" s="71"/>
      <c r="S199" s="71"/>
      <c r="T199" s="71"/>
      <c r="AR199" s="71"/>
      <c r="AS199" s="71"/>
      <c r="AU199" s="71"/>
      <c r="AX199" s="78">
        <f>E198/E199</f>
        <v>0.63429224949414975</v>
      </c>
      <c r="AY199" s="79">
        <f>G198/G199</f>
        <v>1.2396886318179361</v>
      </c>
      <c r="AZ199" s="76"/>
      <c r="BA199" s="110">
        <f>K198/K199</f>
        <v>1.1676238334529792</v>
      </c>
    </row>
    <row r="200" spans="1:53" ht="27" customHeight="1">
      <c r="A200" s="104" t="s">
        <v>515</v>
      </c>
      <c r="B200" s="23" t="s">
        <v>516</v>
      </c>
      <c r="C200" s="36" t="s">
        <v>517</v>
      </c>
      <c r="D200" s="34"/>
      <c r="E200" s="37">
        <f>TRUNC(일위대가목록!E97,0)</f>
        <v>14700</v>
      </c>
      <c r="F200" s="37">
        <f t="shared" si="41"/>
        <v>0</v>
      </c>
      <c r="G200" s="37">
        <f>TRUNC(일위대가목록!F97,0)</f>
        <v>35688</v>
      </c>
      <c r="H200" s="37">
        <f t="shared" si="42"/>
        <v>0</v>
      </c>
      <c r="I200" s="37">
        <f>TRUNC(일위대가목록!G97,0)</f>
        <v>0</v>
      </c>
      <c r="J200" s="37">
        <f t="shared" si="43"/>
        <v>0</v>
      </c>
      <c r="K200" s="37">
        <f t="shared" si="44"/>
        <v>50388</v>
      </c>
      <c r="L200" s="37">
        <f t="shared" si="45"/>
        <v>0</v>
      </c>
      <c r="M200" s="85" t="s">
        <v>518</v>
      </c>
      <c r="N200" s="71" t="s">
        <v>519</v>
      </c>
      <c r="O200" s="71" t="s">
        <v>52</v>
      </c>
      <c r="P200" s="71" t="s">
        <v>52</v>
      </c>
      <c r="Q200" s="71" t="s">
        <v>505</v>
      </c>
      <c r="R200" s="71" t="s">
        <v>61</v>
      </c>
      <c r="S200" s="71" t="s">
        <v>62</v>
      </c>
      <c r="T200" s="71" t="s">
        <v>62</v>
      </c>
      <c r="AR200" s="71" t="s">
        <v>52</v>
      </c>
      <c r="AS200" s="71" t="s">
        <v>52</v>
      </c>
      <c r="AU200" s="71" t="s">
        <v>520</v>
      </c>
      <c r="AV200" s="28">
        <v>409</v>
      </c>
      <c r="AZ200" s="76"/>
      <c r="BA200" s="110"/>
    </row>
    <row r="201" spans="1:53" ht="27" customHeight="1">
      <c r="A201" s="104"/>
      <c r="B201" s="23"/>
      <c r="C201" s="36"/>
      <c r="D201" s="34"/>
      <c r="E201" s="33">
        <v>14500</v>
      </c>
      <c r="F201" s="33"/>
      <c r="G201" s="33">
        <v>29101</v>
      </c>
      <c r="H201" s="37"/>
      <c r="I201" s="33">
        <v>0</v>
      </c>
      <c r="J201" s="37"/>
      <c r="K201" s="33">
        <f>E201+G201+I201</f>
        <v>43601</v>
      </c>
      <c r="L201" s="37"/>
      <c r="M201" s="86">
        <v>2022</v>
      </c>
      <c r="N201" s="71"/>
      <c r="O201" s="71"/>
      <c r="P201" s="71"/>
      <c r="Q201" s="71"/>
      <c r="R201" s="71"/>
      <c r="S201" s="71"/>
      <c r="T201" s="71"/>
      <c r="AR201" s="71"/>
      <c r="AS201" s="71"/>
      <c r="AU201" s="71"/>
      <c r="AX201" s="78">
        <f>E200/E201</f>
        <v>1.0137931034482759</v>
      </c>
      <c r="AY201" s="79">
        <f>G200/G201</f>
        <v>1.2263496099790385</v>
      </c>
      <c r="AZ201" s="76"/>
      <c r="BA201" s="110">
        <f>K200/K201</f>
        <v>1.1556615673952433</v>
      </c>
    </row>
    <row r="202" spans="1:53" ht="27" customHeight="1">
      <c r="A202" s="104" t="s">
        <v>521</v>
      </c>
      <c r="B202" s="23" t="s">
        <v>522</v>
      </c>
      <c r="C202" s="36" t="s">
        <v>517</v>
      </c>
      <c r="D202" s="34"/>
      <c r="E202" s="37">
        <f>TRUNC(일위대가목록!E98,0)</f>
        <v>15750</v>
      </c>
      <c r="F202" s="37">
        <f t="shared" si="41"/>
        <v>0</v>
      </c>
      <c r="G202" s="37">
        <f>TRUNC(일위대가목록!F98,0)</f>
        <v>35688</v>
      </c>
      <c r="H202" s="37">
        <f t="shared" si="42"/>
        <v>0</v>
      </c>
      <c r="I202" s="37">
        <f>TRUNC(일위대가목록!G98,0)</f>
        <v>0</v>
      </c>
      <c r="J202" s="37">
        <f t="shared" si="43"/>
        <v>0</v>
      </c>
      <c r="K202" s="37">
        <f t="shared" si="44"/>
        <v>51438</v>
      </c>
      <c r="L202" s="37">
        <f t="shared" si="45"/>
        <v>0</v>
      </c>
      <c r="M202" s="85" t="s">
        <v>523</v>
      </c>
      <c r="N202" s="71" t="s">
        <v>524</v>
      </c>
      <c r="O202" s="71" t="s">
        <v>52</v>
      </c>
      <c r="P202" s="71" t="s">
        <v>52</v>
      </c>
      <c r="Q202" s="71" t="s">
        <v>505</v>
      </c>
      <c r="R202" s="71" t="s">
        <v>61</v>
      </c>
      <c r="S202" s="71" t="s">
        <v>62</v>
      </c>
      <c r="T202" s="71" t="s">
        <v>62</v>
      </c>
      <c r="AR202" s="71" t="s">
        <v>52</v>
      </c>
      <c r="AS202" s="71" t="s">
        <v>52</v>
      </c>
      <c r="AU202" s="71" t="s">
        <v>525</v>
      </c>
      <c r="AV202" s="28">
        <v>410</v>
      </c>
      <c r="AZ202" s="76"/>
      <c r="BA202" s="110"/>
    </row>
    <row r="203" spans="1:53" ht="27" customHeight="1">
      <c r="A203" s="104"/>
      <c r="B203" s="23"/>
      <c r="C203" s="36"/>
      <c r="D203" s="34"/>
      <c r="E203" s="33">
        <v>14500</v>
      </c>
      <c r="F203" s="33"/>
      <c r="G203" s="33">
        <v>29101</v>
      </c>
      <c r="H203" s="37"/>
      <c r="I203" s="33">
        <v>0</v>
      </c>
      <c r="J203" s="37"/>
      <c r="K203" s="33">
        <f>E203+G203+I203</f>
        <v>43601</v>
      </c>
      <c r="L203" s="37"/>
      <c r="M203" s="86">
        <v>2022</v>
      </c>
      <c r="N203" s="71"/>
      <c r="O203" s="71"/>
      <c r="P203" s="71"/>
      <c r="Q203" s="71"/>
      <c r="R203" s="71"/>
      <c r="S203" s="71"/>
      <c r="T203" s="71"/>
      <c r="AR203" s="71"/>
      <c r="AS203" s="71"/>
      <c r="AU203" s="71"/>
      <c r="AX203" s="78">
        <f>E202/E203</f>
        <v>1.0862068965517242</v>
      </c>
      <c r="AY203" s="79">
        <f>G202/G203</f>
        <v>1.2263496099790385</v>
      </c>
      <c r="AZ203" s="76"/>
      <c r="BA203" s="110">
        <f>K202/K203</f>
        <v>1.1797435838627555</v>
      </c>
    </row>
    <row r="204" spans="1:53" ht="27" customHeight="1">
      <c r="A204" s="104" t="s">
        <v>526</v>
      </c>
      <c r="B204" s="23" t="s">
        <v>527</v>
      </c>
      <c r="C204" s="36" t="s">
        <v>182</v>
      </c>
      <c r="D204" s="34"/>
      <c r="E204" s="37">
        <f>TRUNC(일위대가목록!E99,0)</f>
        <v>2019</v>
      </c>
      <c r="F204" s="37">
        <f t="shared" si="41"/>
        <v>0</v>
      </c>
      <c r="G204" s="37">
        <f>TRUNC(일위대가목록!F99,0)</f>
        <v>7822</v>
      </c>
      <c r="H204" s="37">
        <f t="shared" si="42"/>
        <v>0</v>
      </c>
      <c r="I204" s="37">
        <f>TRUNC(일위대가목록!G99,0)</f>
        <v>382</v>
      </c>
      <c r="J204" s="37">
        <f t="shared" si="43"/>
        <v>0</v>
      </c>
      <c r="K204" s="37">
        <f t="shared" si="44"/>
        <v>10223</v>
      </c>
      <c r="L204" s="37">
        <f t="shared" si="45"/>
        <v>0</v>
      </c>
      <c r="M204" s="85" t="s">
        <v>528</v>
      </c>
      <c r="N204" s="71" t="s">
        <v>529</v>
      </c>
      <c r="O204" s="71" t="s">
        <v>52</v>
      </c>
      <c r="P204" s="71" t="s">
        <v>52</v>
      </c>
      <c r="Q204" s="71" t="s">
        <v>505</v>
      </c>
      <c r="R204" s="71" t="s">
        <v>61</v>
      </c>
      <c r="S204" s="71" t="s">
        <v>62</v>
      </c>
      <c r="T204" s="71" t="s">
        <v>62</v>
      </c>
      <c r="AR204" s="71" t="s">
        <v>52</v>
      </c>
      <c r="AS204" s="71" t="s">
        <v>52</v>
      </c>
      <c r="AU204" s="71" t="s">
        <v>530</v>
      </c>
      <c r="AV204" s="28">
        <v>73</v>
      </c>
      <c r="AZ204" s="76"/>
      <c r="BA204" s="110"/>
    </row>
    <row r="205" spans="1:53" ht="27" customHeight="1">
      <c r="A205" s="104"/>
      <c r="B205" s="23"/>
      <c r="C205" s="36"/>
      <c r="D205" s="34"/>
      <c r="E205" s="33">
        <v>2452</v>
      </c>
      <c r="F205" s="33"/>
      <c r="G205" s="33">
        <v>9479</v>
      </c>
      <c r="H205" s="37"/>
      <c r="I205" s="33">
        <v>0</v>
      </c>
      <c r="J205" s="37"/>
      <c r="K205" s="33">
        <f>E205+G205+I205</f>
        <v>11931</v>
      </c>
      <c r="L205" s="37"/>
      <c r="M205" s="86">
        <v>2022</v>
      </c>
      <c r="N205" s="71"/>
      <c r="O205" s="71"/>
      <c r="P205" s="71"/>
      <c r="Q205" s="71"/>
      <c r="R205" s="71"/>
      <c r="S205" s="71"/>
      <c r="T205" s="71"/>
      <c r="AR205" s="71"/>
      <c r="AS205" s="71"/>
      <c r="AU205" s="71"/>
      <c r="AX205" s="78">
        <f>E204/E205</f>
        <v>0.82340946166394779</v>
      </c>
      <c r="AY205" s="79">
        <f>G204/G205</f>
        <v>0.8251925308576854</v>
      </c>
      <c r="AZ205" s="76"/>
      <c r="BA205" s="110">
        <f>K204/K205</f>
        <v>0.85684351688877713</v>
      </c>
    </row>
    <row r="206" spans="1:53" ht="27" customHeight="1">
      <c r="A206" s="104" t="s">
        <v>531</v>
      </c>
      <c r="B206" s="23" t="s">
        <v>532</v>
      </c>
      <c r="C206" s="36" t="s">
        <v>182</v>
      </c>
      <c r="D206" s="34"/>
      <c r="E206" s="37">
        <f>TRUNC(일위대가목록!E100,0)</f>
        <v>4038</v>
      </c>
      <c r="F206" s="37">
        <f t="shared" si="41"/>
        <v>0</v>
      </c>
      <c r="G206" s="37">
        <f>TRUNC(일위대가목록!F100,0)</f>
        <v>15640</v>
      </c>
      <c r="H206" s="37">
        <f t="shared" si="42"/>
        <v>0</v>
      </c>
      <c r="I206" s="37">
        <f>TRUNC(일위대가목록!G100,0)</f>
        <v>765</v>
      </c>
      <c r="J206" s="37">
        <f t="shared" si="43"/>
        <v>0</v>
      </c>
      <c r="K206" s="37">
        <f t="shared" si="44"/>
        <v>20443</v>
      </c>
      <c r="L206" s="37">
        <f t="shared" si="45"/>
        <v>0</v>
      </c>
      <c r="M206" s="85" t="s">
        <v>533</v>
      </c>
      <c r="N206" s="71" t="s">
        <v>534</v>
      </c>
      <c r="O206" s="71" t="s">
        <v>52</v>
      </c>
      <c r="P206" s="71" t="s">
        <v>52</v>
      </c>
      <c r="Q206" s="71" t="s">
        <v>505</v>
      </c>
      <c r="R206" s="71" t="s">
        <v>61</v>
      </c>
      <c r="S206" s="71" t="s">
        <v>62</v>
      </c>
      <c r="T206" s="71" t="s">
        <v>62</v>
      </c>
      <c r="AR206" s="71" t="s">
        <v>52</v>
      </c>
      <c r="AS206" s="71" t="s">
        <v>52</v>
      </c>
      <c r="AU206" s="71" t="s">
        <v>535</v>
      </c>
      <c r="AV206" s="28">
        <v>74</v>
      </c>
      <c r="AZ206" s="76"/>
      <c r="BA206" s="110"/>
    </row>
    <row r="207" spans="1:53" ht="27" customHeight="1">
      <c r="A207" s="104"/>
      <c r="B207" s="23"/>
      <c r="C207" s="36"/>
      <c r="D207" s="34"/>
      <c r="E207" s="33">
        <v>4668</v>
      </c>
      <c r="F207" s="33"/>
      <c r="G207" s="33">
        <v>13284</v>
      </c>
      <c r="H207" s="37"/>
      <c r="I207" s="33">
        <v>0</v>
      </c>
      <c r="J207" s="37"/>
      <c r="K207" s="33">
        <f>E207+G207+I207</f>
        <v>17952</v>
      </c>
      <c r="L207" s="37"/>
      <c r="M207" s="86">
        <v>2022</v>
      </c>
      <c r="N207" s="71"/>
      <c r="O207" s="71"/>
      <c r="P207" s="71"/>
      <c r="Q207" s="71"/>
      <c r="R207" s="71"/>
      <c r="S207" s="71"/>
      <c r="T207" s="71"/>
      <c r="AR207" s="71"/>
      <c r="AS207" s="71"/>
      <c r="AU207" s="71"/>
      <c r="AX207" s="78">
        <f>E206/E207</f>
        <v>0.86503856041131111</v>
      </c>
      <c r="AY207" s="79">
        <f>G206/G207</f>
        <v>1.1773562180066246</v>
      </c>
      <c r="AZ207" s="76"/>
      <c r="BA207" s="110">
        <f>K206/K207</f>
        <v>1.1387589126559714</v>
      </c>
    </row>
    <row r="208" spans="1:53" ht="27" customHeight="1">
      <c r="A208" s="104" t="s">
        <v>536</v>
      </c>
      <c r="B208" s="23" t="s">
        <v>537</v>
      </c>
      <c r="C208" s="36" t="s">
        <v>366</v>
      </c>
      <c r="D208" s="34"/>
      <c r="E208" s="37">
        <f>TRUNC(일위대가목록!E101,0)</f>
        <v>354204</v>
      </c>
      <c r="F208" s="37">
        <f t="shared" si="41"/>
        <v>0</v>
      </c>
      <c r="G208" s="37">
        <f>TRUNC(일위대가목록!F101,0)</f>
        <v>47709</v>
      </c>
      <c r="H208" s="37">
        <f t="shared" si="42"/>
        <v>0</v>
      </c>
      <c r="I208" s="37">
        <f>TRUNC(일위대가목록!G101,0)</f>
        <v>4255</v>
      </c>
      <c r="J208" s="37">
        <f t="shared" si="43"/>
        <v>0</v>
      </c>
      <c r="K208" s="37">
        <f t="shared" si="44"/>
        <v>406168</v>
      </c>
      <c r="L208" s="37">
        <f t="shared" si="45"/>
        <v>0</v>
      </c>
      <c r="M208" s="85" t="s">
        <v>538</v>
      </c>
      <c r="N208" s="71" t="s">
        <v>539</v>
      </c>
      <c r="O208" s="71" t="s">
        <v>52</v>
      </c>
      <c r="P208" s="71" t="s">
        <v>52</v>
      </c>
      <c r="Q208" s="71" t="s">
        <v>505</v>
      </c>
      <c r="R208" s="71" t="s">
        <v>61</v>
      </c>
      <c r="S208" s="71" t="s">
        <v>62</v>
      </c>
      <c r="T208" s="71" t="s">
        <v>62</v>
      </c>
      <c r="AR208" s="71" t="s">
        <v>52</v>
      </c>
      <c r="AS208" s="71" t="s">
        <v>52</v>
      </c>
      <c r="AU208" s="71" t="s">
        <v>540</v>
      </c>
      <c r="AV208" s="28">
        <v>366</v>
      </c>
      <c r="AZ208" s="76"/>
      <c r="BA208" s="110"/>
    </row>
    <row r="209" spans="1:53" ht="27" customHeight="1">
      <c r="A209" s="104"/>
      <c r="B209" s="23"/>
      <c r="C209" s="36"/>
      <c r="D209" s="34"/>
      <c r="E209" s="33">
        <v>216114</v>
      </c>
      <c r="F209" s="33"/>
      <c r="G209" s="33">
        <v>83502</v>
      </c>
      <c r="H209" s="37"/>
      <c r="I209" s="33">
        <v>0</v>
      </c>
      <c r="J209" s="37"/>
      <c r="K209" s="33">
        <f>E209+G209+I209</f>
        <v>299616</v>
      </c>
      <c r="L209" s="37"/>
      <c r="M209" s="86">
        <v>2022</v>
      </c>
      <c r="N209" s="71"/>
      <c r="O209" s="71"/>
      <c r="P209" s="71"/>
      <c r="Q209" s="71"/>
      <c r="R209" s="71"/>
      <c r="S209" s="71"/>
      <c r="T209" s="71"/>
      <c r="AR209" s="71"/>
      <c r="AS209" s="71"/>
      <c r="AU209" s="71"/>
      <c r="AX209" s="78">
        <f>E208/E209</f>
        <v>1.6389683222743552</v>
      </c>
      <c r="AY209" s="79">
        <f>G208/G209</f>
        <v>0.57135158439318823</v>
      </c>
      <c r="AZ209" s="76"/>
      <c r="BA209" s="110">
        <f>K208/K209</f>
        <v>1.3556285378617965</v>
      </c>
    </row>
    <row r="210" spans="1:53" ht="27" customHeight="1">
      <c r="A210" s="104" t="s">
        <v>541</v>
      </c>
      <c r="B210" s="23" t="s">
        <v>542</v>
      </c>
      <c r="C210" s="36" t="s">
        <v>182</v>
      </c>
      <c r="D210" s="34"/>
      <c r="E210" s="37">
        <f>TRUNC(일위대가목록!E102,0)</f>
        <v>3704</v>
      </c>
      <c r="F210" s="37">
        <f t="shared" si="41"/>
        <v>0</v>
      </c>
      <c r="G210" s="37">
        <f>TRUNC(일위대가목록!F102,0)</f>
        <v>10135</v>
      </c>
      <c r="H210" s="37">
        <f t="shared" si="42"/>
        <v>0</v>
      </c>
      <c r="I210" s="37">
        <f>TRUNC(일위대가목록!G102,0)</f>
        <v>0</v>
      </c>
      <c r="J210" s="37">
        <f t="shared" si="43"/>
        <v>0</v>
      </c>
      <c r="K210" s="37">
        <f t="shared" si="44"/>
        <v>13839</v>
      </c>
      <c r="L210" s="37">
        <f t="shared" si="45"/>
        <v>0</v>
      </c>
      <c r="M210" s="85" t="s">
        <v>543</v>
      </c>
      <c r="N210" s="71" t="s">
        <v>544</v>
      </c>
      <c r="O210" s="71" t="s">
        <v>52</v>
      </c>
      <c r="P210" s="71" t="s">
        <v>52</v>
      </c>
      <c r="Q210" s="71" t="s">
        <v>505</v>
      </c>
      <c r="R210" s="71" t="s">
        <v>61</v>
      </c>
      <c r="S210" s="71" t="s">
        <v>62</v>
      </c>
      <c r="T210" s="71" t="s">
        <v>62</v>
      </c>
      <c r="AR210" s="71" t="s">
        <v>52</v>
      </c>
      <c r="AS210" s="71" t="s">
        <v>52</v>
      </c>
      <c r="AU210" s="71" t="s">
        <v>545</v>
      </c>
      <c r="AV210" s="28">
        <v>124</v>
      </c>
      <c r="AZ210" s="76"/>
      <c r="BA210" s="110"/>
    </row>
    <row r="211" spans="1:53" ht="27" customHeight="1">
      <c r="A211" s="104"/>
      <c r="B211" s="23"/>
      <c r="C211" s="36"/>
      <c r="D211" s="34"/>
      <c r="E211" s="33">
        <v>4701</v>
      </c>
      <c r="F211" s="33"/>
      <c r="G211" s="33">
        <v>6858</v>
      </c>
      <c r="H211" s="37"/>
      <c r="I211" s="33">
        <v>0</v>
      </c>
      <c r="J211" s="37"/>
      <c r="K211" s="33">
        <f>E211+G211+I211</f>
        <v>11559</v>
      </c>
      <c r="L211" s="37"/>
      <c r="M211" s="86">
        <v>2022</v>
      </c>
      <c r="N211" s="71"/>
      <c r="O211" s="71"/>
      <c r="P211" s="71"/>
      <c r="Q211" s="71"/>
      <c r="R211" s="71"/>
      <c r="S211" s="71"/>
      <c r="T211" s="71"/>
      <c r="AR211" s="71"/>
      <c r="AS211" s="71"/>
      <c r="AU211" s="71"/>
      <c r="AX211" s="78">
        <f>E210/E211</f>
        <v>0.78791746436928312</v>
      </c>
      <c r="AY211" s="79">
        <f>G210/G211</f>
        <v>1.4778361038203558</v>
      </c>
      <c r="AZ211" s="76"/>
      <c r="BA211" s="110">
        <f>K210/K211</f>
        <v>1.1972488969634052</v>
      </c>
    </row>
    <row r="212" spans="1:53" ht="27" customHeight="1">
      <c r="A212" s="104" t="s">
        <v>546</v>
      </c>
      <c r="B212" s="23" t="s">
        <v>542</v>
      </c>
      <c r="C212" s="36" t="s">
        <v>182</v>
      </c>
      <c r="D212" s="34"/>
      <c r="E212" s="37">
        <f>TRUNC(일위대가목록!E103,0)</f>
        <v>3704</v>
      </c>
      <c r="F212" s="37">
        <f t="shared" si="41"/>
        <v>0</v>
      </c>
      <c r="G212" s="37">
        <f>TRUNC(일위대가목록!F103,0)</f>
        <v>10107</v>
      </c>
      <c r="H212" s="37">
        <f t="shared" si="42"/>
        <v>0</v>
      </c>
      <c r="I212" s="37">
        <f>TRUNC(일위대가목록!G103,0)</f>
        <v>0</v>
      </c>
      <c r="J212" s="37">
        <f t="shared" si="43"/>
        <v>0</v>
      </c>
      <c r="K212" s="37">
        <f t="shared" si="44"/>
        <v>13811</v>
      </c>
      <c r="L212" s="37">
        <f t="shared" si="45"/>
        <v>0</v>
      </c>
      <c r="M212" s="85" t="s">
        <v>547</v>
      </c>
      <c r="N212" s="71" t="s">
        <v>548</v>
      </c>
      <c r="O212" s="71" t="s">
        <v>52</v>
      </c>
      <c r="P212" s="71" t="s">
        <v>52</v>
      </c>
      <c r="Q212" s="71" t="s">
        <v>505</v>
      </c>
      <c r="R212" s="71" t="s">
        <v>61</v>
      </c>
      <c r="S212" s="71" t="s">
        <v>62</v>
      </c>
      <c r="T212" s="71" t="s">
        <v>62</v>
      </c>
      <c r="AR212" s="71" t="s">
        <v>52</v>
      </c>
      <c r="AS212" s="71" t="s">
        <v>52</v>
      </c>
      <c r="AU212" s="71" t="s">
        <v>549</v>
      </c>
      <c r="AV212" s="28">
        <v>121</v>
      </c>
      <c r="AZ212" s="76"/>
      <c r="BA212" s="110"/>
    </row>
    <row r="213" spans="1:53" ht="27" customHeight="1">
      <c r="A213" s="104"/>
      <c r="B213" s="23"/>
      <c r="C213" s="36"/>
      <c r="D213" s="34"/>
      <c r="E213" s="33">
        <v>4701</v>
      </c>
      <c r="F213" s="33"/>
      <c r="G213" s="33">
        <v>6858</v>
      </c>
      <c r="H213" s="37"/>
      <c r="I213" s="33">
        <v>0</v>
      </c>
      <c r="J213" s="37"/>
      <c r="K213" s="33">
        <f>E213+G213+I213</f>
        <v>11559</v>
      </c>
      <c r="L213" s="37"/>
      <c r="M213" s="86">
        <v>2022</v>
      </c>
      <c r="N213" s="71"/>
      <c r="O213" s="71"/>
      <c r="P213" s="71"/>
      <c r="Q213" s="71"/>
      <c r="R213" s="71"/>
      <c r="S213" s="71"/>
      <c r="T213" s="71"/>
      <c r="AR213" s="71"/>
      <c r="AS213" s="71"/>
      <c r="AU213" s="71"/>
      <c r="AX213" s="78">
        <f>E212/E213</f>
        <v>0.78791746436928312</v>
      </c>
      <c r="AY213" s="79">
        <f>G212/G213</f>
        <v>1.473753280839895</v>
      </c>
      <c r="AZ213" s="76"/>
      <c r="BA213" s="110">
        <f>K212/K213</f>
        <v>1.1948265420884159</v>
      </c>
    </row>
    <row r="214" spans="1:53" ht="27" customHeight="1">
      <c r="A214" s="104" t="s">
        <v>550</v>
      </c>
      <c r="B214" s="23" t="s">
        <v>551</v>
      </c>
      <c r="C214" s="36" t="s">
        <v>182</v>
      </c>
      <c r="D214" s="34"/>
      <c r="E214" s="37">
        <f>TRUNC(일위대가목록!E104,0)</f>
        <v>10996</v>
      </c>
      <c r="F214" s="37">
        <f t="shared" si="41"/>
        <v>0</v>
      </c>
      <c r="G214" s="37">
        <f>TRUNC(일위대가목록!F104,0)</f>
        <v>19485</v>
      </c>
      <c r="H214" s="37">
        <f t="shared" si="42"/>
        <v>0</v>
      </c>
      <c r="I214" s="37">
        <f>TRUNC(일위대가목록!G104,0)</f>
        <v>0</v>
      </c>
      <c r="J214" s="37">
        <f t="shared" si="43"/>
        <v>0</v>
      </c>
      <c r="K214" s="37">
        <f t="shared" si="44"/>
        <v>30481</v>
      </c>
      <c r="L214" s="37">
        <f t="shared" si="45"/>
        <v>0</v>
      </c>
      <c r="M214" s="85" t="s">
        <v>552</v>
      </c>
      <c r="N214" s="71" t="s">
        <v>553</v>
      </c>
      <c r="O214" s="71" t="s">
        <v>52</v>
      </c>
      <c r="P214" s="71" t="s">
        <v>52</v>
      </c>
      <c r="Q214" s="71" t="s">
        <v>505</v>
      </c>
      <c r="R214" s="71" t="s">
        <v>61</v>
      </c>
      <c r="S214" s="71" t="s">
        <v>62</v>
      </c>
      <c r="T214" s="71" t="s">
        <v>62</v>
      </c>
      <c r="AR214" s="71" t="s">
        <v>52</v>
      </c>
      <c r="AS214" s="71" t="s">
        <v>52</v>
      </c>
      <c r="AU214" s="71" t="s">
        <v>554</v>
      </c>
      <c r="AV214" s="28">
        <v>123</v>
      </c>
      <c r="AZ214" s="76"/>
      <c r="BA214" s="110"/>
    </row>
    <row r="215" spans="1:53" ht="27" customHeight="1">
      <c r="A215" s="104"/>
      <c r="B215" s="23"/>
      <c r="C215" s="36"/>
      <c r="D215" s="34"/>
      <c r="E215" s="33">
        <v>12654</v>
      </c>
      <c r="F215" s="33"/>
      <c r="G215" s="33">
        <v>12920</v>
      </c>
      <c r="H215" s="37"/>
      <c r="I215" s="33">
        <v>0</v>
      </c>
      <c r="J215" s="37"/>
      <c r="K215" s="33">
        <f>E215+G215+I215</f>
        <v>25574</v>
      </c>
      <c r="L215" s="37"/>
      <c r="M215" s="86">
        <v>2022</v>
      </c>
      <c r="N215" s="71"/>
      <c r="O215" s="71"/>
      <c r="P215" s="71"/>
      <c r="Q215" s="71"/>
      <c r="R215" s="71"/>
      <c r="S215" s="71"/>
      <c r="T215" s="71"/>
      <c r="AR215" s="71"/>
      <c r="AS215" s="71"/>
      <c r="AU215" s="71"/>
      <c r="AX215" s="78">
        <f>E214/E215</f>
        <v>0.86897423739529001</v>
      </c>
      <c r="AY215" s="79">
        <f>G214/G215</f>
        <v>1.5081269349845201</v>
      </c>
      <c r="AZ215" s="76"/>
      <c r="BA215" s="110">
        <f>K214/K215</f>
        <v>1.1918745601001017</v>
      </c>
    </row>
    <row r="216" spans="1:53" ht="27" customHeight="1">
      <c r="A216" s="104" t="s">
        <v>555</v>
      </c>
      <c r="B216" s="23" t="s">
        <v>551</v>
      </c>
      <c r="C216" s="36" t="s">
        <v>182</v>
      </c>
      <c r="D216" s="34"/>
      <c r="E216" s="37">
        <f>TRUNC(일위대가목록!E105,0)</f>
        <v>10987</v>
      </c>
      <c r="F216" s="37">
        <f t="shared" si="41"/>
        <v>0</v>
      </c>
      <c r="G216" s="37">
        <f>TRUNC(일위대가목록!F105,0)</f>
        <v>19043</v>
      </c>
      <c r="H216" s="37">
        <f t="shared" si="42"/>
        <v>0</v>
      </c>
      <c r="I216" s="37">
        <f>TRUNC(일위대가목록!G105,0)</f>
        <v>0</v>
      </c>
      <c r="J216" s="37">
        <f t="shared" si="43"/>
        <v>0</v>
      </c>
      <c r="K216" s="37">
        <f t="shared" si="44"/>
        <v>30030</v>
      </c>
      <c r="L216" s="37">
        <f t="shared" si="45"/>
        <v>0</v>
      </c>
      <c r="M216" s="85" t="s">
        <v>556</v>
      </c>
      <c r="N216" s="71" t="s">
        <v>557</v>
      </c>
      <c r="O216" s="71" t="s">
        <v>52</v>
      </c>
      <c r="P216" s="71" t="s">
        <v>52</v>
      </c>
      <c r="Q216" s="71" t="s">
        <v>505</v>
      </c>
      <c r="R216" s="71" t="s">
        <v>61</v>
      </c>
      <c r="S216" s="71" t="s">
        <v>62</v>
      </c>
      <c r="T216" s="71" t="s">
        <v>62</v>
      </c>
      <c r="AR216" s="71" t="s">
        <v>52</v>
      </c>
      <c r="AS216" s="71" t="s">
        <v>52</v>
      </c>
      <c r="AU216" s="71" t="s">
        <v>558</v>
      </c>
      <c r="AV216" s="28">
        <v>122</v>
      </c>
      <c r="AZ216" s="76"/>
      <c r="BA216" s="110"/>
    </row>
    <row r="217" spans="1:53" ht="27" customHeight="1">
      <c r="A217" s="104"/>
      <c r="B217" s="23"/>
      <c r="C217" s="36"/>
      <c r="D217" s="34"/>
      <c r="E217" s="33">
        <v>12654</v>
      </c>
      <c r="F217" s="33"/>
      <c r="G217" s="33">
        <v>12920</v>
      </c>
      <c r="H217" s="37"/>
      <c r="I217" s="33">
        <v>0</v>
      </c>
      <c r="J217" s="37"/>
      <c r="K217" s="33">
        <f>E217+G217+I217</f>
        <v>25574</v>
      </c>
      <c r="L217" s="37"/>
      <c r="M217" s="86">
        <v>2022</v>
      </c>
      <c r="N217" s="71"/>
      <c r="O217" s="71"/>
      <c r="P217" s="71"/>
      <c r="Q217" s="71"/>
      <c r="R217" s="71"/>
      <c r="S217" s="71"/>
      <c r="T217" s="71"/>
      <c r="AR217" s="71"/>
      <c r="AS217" s="71"/>
      <c r="AU217" s="71"/>
      <c r="AX217" s="78">
        <f>E216/E217</f>
        <v>0.86826299984194721</v>
      </c>
      <c r="AY217" s="79">
        <f>G216/G217</f>
        <v>1.4739164086687306</v>
      </c>
      <c r="AZ217" s="76"/>
      <c r="BA217" s="110">
        <f>K216/K217</f>
        <v>1.1742394619535466</v>
      </c>
    </row>
    <row r="218" spans="1:53" ht="27" customHeight="1">
      <c r="A218" s="104" t="s">
        <v>559</v>
      </c>
      <c r="B218" s="23" t="s">
        <v>560</v>
      </c>
      <c r="C218" s="36" t="s">
        <v>182</v>
      </c>
      <c r="D218" s="34"/>
      <c r="E218" s="37">
        <f>TRUNC(일위대가목록!E106,0)</f>
        <v>919</v>
      </c>
      <c r="F218" s="37">
        <f t="shared" si="41"/>
        <v>0</v>
      </c>
      <c r="G218" s="37">
        <f>TRUNC(일위대가목록!F106,0)</f>
        <v>6495</v>
      </c>
      <c r="H218" s="37">
        <f t="shared" si="42"/>
        <v>0</v>
      </c>
      <c r="I218" s="37">
        <f>TRUNC(일위대가목록!G106,0)</f>
        <v>0</v>
      </c>
      <c r="J218" s="37">
        <f t="shared" si="43"/>
        <v>0</v>
      </c>
      <c r="K218" s="37">
        <f t="shared" si="44"/>
        <v>7414</v>
      </c>
      <c r="L218" s="37">
        <f t="shared" si="45"/>
        <v>0</v>
      </c>
      <c r="M218" s="85" t="s">
        <v>561</v>
      </c>
      <c r="N218" s="71" t="s">
        <v>562</v>
      </c>
      <c r="O218" s="71" t="s">
        <v>52</v>
      </c>
      <c r="P218" s="71" t="s">
        <v>52</v>
      </c>
      <c r="Q218" s="71" t="s">
        <v>505</v>
      </c>
      <c r="R218" s="71" t="s">
        <v>61</v>
      </c>
      <c r="S218" s="71" t="s">
        <v>62</v>
      </c>
      <c r="T218" s="71" t="s">
        <v>62</v>
      </c>
      <c r="AR218" s="71" t="s">
        <v>52</v>
      </c>
      <c r="AS218" s="71" t="s">
        <v>52</v>
      </c>
      <c r="AU218" s="71" t="s">
        <v>563</v>
      </c>
      <c r="AV218" s="28">
        <v>411</v>
      </c>
      <c r="AZ218" s="76"/>
      <c r="BA218" s="110"/>
    </row>
    <row r="219" spans="1:53" ht="27" customHeight="1">
      <c r="A219" s="105"/>
      <c r="B219" s="35"/>
      <c r="C219" s="34"/>
      <c r="D219" s="34"/>
      <c r="E219" s="33">
        <v>1944</v>
      </c>
      <c r="F219" s="33"/>
      <c r="G219" s="33">
        <v>4472</v>
      </c>
      <c r="H219" s="37"/>
      <c r="I219" s="33">
        <v>0</v>
      </c>
      <c r="J219" s="37"/>
      <c r="K219" s="33">
        <f>E219+G219+I219</f>
        <v>6416</v>
      </c>
      <c r="L219" s="37"/>
      <c r="M219" s="86">
        <v>2022</v>
      </c>
      <c r="N219" s="71"/>
      <c r="O219" s="71"/>
      <c r="P219" s="71"/>
      <c r="Q219" s="71"/>
      <c r="R219" s="71"/>
      <c r="S219" s="71"/>
      <c r="T219" s="71"/>
      <c r="AR219" s="71"/>
      <c r="AS219" s="71"/>
      <c r="AU219" s="71"/>
      <c r="AX219" s="78">
        <f>E218/E219</f>
        <v>0.47273662551440332</v>
      </c>
      <c r="AY219" s="79">
        <f>G218/G219</f>
        <v>1.4523703041144902</v>
      </c>
      <c r="AZ219" s="76"/>
      <c r="BA219" s="110">
        <f>K218/K219</f>
        <v>1.1555486284289276</v>
      </c>
    </row>
    <row r="220" spans="1:53" ht="27" customHeight="1">
      <c r="A220" s="104" t="s">
        <v>564</v>
      </c>
      <c r="B220" s="23"/>
      <c r="C220" s="34"/>
      <c r="D220" s="34"/>
      <c r="E220" s="35"/>
      <c r="F220" s="35"/>
      <c r="G220" s="35"/>
      <c r="H220" s="35"/>
      <c r="I220" s="35"/>
      <c r="J220" s="35"/>
      <c r="K220" s="35"/>
      <c r="L220" s="35"/>
      <c r="M220" s="84"/>
      <c r="Q220" s="71" t="s">
        <v>565</v>
      </c>
      <c r="AZ220" s="76"/>
      <c r="BA220" s="110"/>
    </row>
    <row r="221" spans="1:53" ht="27" customHeight="1">
      <c r="A221" s="104" t="s">
        <v>566</v>
      </c>
      <c r="B221" s="23" t="s">
        <v>567</v>
      </c>
      <c r="C221" s="36" t="s">
        <v>366</v>
      </c>
      <c r="D221" s="34"/>
      <c r="E221" s="37">
        <f>TRUNC(일위대가목록!E107,0)</f>
        <v>927</v>
      </c>
      <c r="F221" s="37">
        <f t="shared" ref="F221:F245" si="46">TRUNC(E221*D221, 0)</f>
        <v>0</v>
      </c>
      <c r="G221" s="37">
        <f>TRUNC(일위대가목록!F107,0)</f>
        <v>0</v>
      </c>
      <c r="H221" s="37">
        <f t="shared" ref="H221:H245" si="47">TRUNC(G221*D221, 0)</f>
        <v>0</v>
      </c>
      <c r="I221" s="37">
        <f>TRUNC(일위대가목록!G107,0)</f>
        <v>0</v>
      </c>
      <c r="J221" s="37">
        <f t="shared" ref="J221:J245" si="48">TRUNC(I221*D221, 0)</f>
        <v>0</v>
      </c>
      <c r="K221" s="37">
        <f t="shared" ref="K221:K245" si="49">TRUNC(E221+G221+I221, 0)</f>
        <v>927</v>
      </c>
      <c r="L221" s="37">
        <f t="shared" ref="L221:L245" si="50">TRUNC(F221+H221+J221, 0)</f>
        <v>0</v>
      </c>
      <c r="M221" s="85" t="s">
        <v>568</v>
      </c>
      <c r="N221" s="71" t="s">
        <v>569</v>
      </c>
      <c r="O221" s="71" t="s">
        <v>52</v>
      </c>
      <c r="P221" s="71" t="s">
        <v>52</v>
      </c>
      <c r="Q221" s="71" t="s">
        <v>565</v>
      </c>
      <c r="R221" s="71" t="s">
        <v>61</v>
      </c>
      <c r="S221" s="71" t="s">
        <v>62</v>
      </c>
      <c r="T221" s="71" t="s">
        <v>62</v>
      </c>
      <c r="AR221" s="71" t="s">
        <v>52</v>
      </c>
      <c r="AS221" s="71" t="s">
        <v>52</v>
      </c>
      <c r="AU221" s="71" t="s">
        <v>570</v>
      </c>
      <c r="AV221" s="28">
        <v>125</v>
      </c>
      <c r="AZ221" s="76"/>
      <c r="BA221" s="110"/>
    </row>
    <row r="222" spans="1:53" ht="27" customHeight="1">
      <c r="A222" s="104"/>
      <c r="B222" s="23"/>
      <c r="C222" s="36"/>
      <c r="D222" s="34"/>
      <c r="E222" s="33">
        <v>840</v>
      </c>
      <c r="F222" s="33"/>
      <c r="G222" s="33"/>
      <c r="H222" s="37"/>
      <c r="I222" s="33">
        <v>0</v>
      </c>
      <c r="J222" s="37"/>
      <c r="K222" s="33">
        <f>E222+G222+I222</f>
        <v>840</v>
      </c>
      <c r="L222" s="37"/>
      <c r="M222" s="86">
        <v>2022</v>
      </c>
      <c r="N222" s="71"/>
      <c r="O222" s="71"/>
      <c r="P222" s="71"/>
      <c r="Q222" s="71"/>
      <c r="R222" s="71"/>
      <c r="S222" s="71"/>
      <c r="T222" s="71"/>
      <c r="AR222" s="71"/>
      <c r="AS222" s="71"/>
      <c r="AU222" s="71"/>
      <c r="AX222" s="78">
        <f>E221/E222</f>
        <v>1.1035714285714286</v>
      </c>
      <c r="AY222" s="79"/>
      <c r="AZ222" s="76"/>
      <c r="BA222" s="110">
        <f>K221/K222</f>
        <v>1.1035714285714286</v>
      </c>
    </row>
    <row r="223" spans="1:53" ht="27" customHeight="1">
      <c r="A223" s="104" t="s">
        <v>571</v>
      </c>
      <c r="B223" s="23" t="s">
        <v>572</v>
      </c>
      <c r="C223" s="36" t="s">
        <v>366</v>
      </c>
      <c r="D223" s="34"/>
      <c r="E223" s="37">
        <f>TRUNC(일위대가목록!E108,0)</f>
        <v>1430</v>
      </c>
      <c r="F223" s="37">
        <f t="shared" si="46"/>
        <v>0</v>
      </c>
      <c r="G223" s="37">
        <f>TRUNC(일위대가목록!F108,0)</f>
        <v>0</v>
      </c>
      <c r="H223" s="37">
        <f t="shared" si="47"/>
        <v>0</v>
      </c>
      <c r="I223" s="37">
        <f>TRUNC(일위대가목록!G108,0)</f>
        <v>0</v>
      </c>
      <c r="J223" s="37">
        <f t="shared" si="48"/>
        <v>0</v>
      </c>
      <c r="K223" s="37">
        <f t="shared" si="49"/>
        <v>1430</v>
      </c>
      <c r="L223" s="37">
        <f t="shared" si="50"/>
        <v>0</v>
      </c>
      <c r="M223" s="85" t="s">
        <v>573</v>
      </c>
      <c r="N223" s="71" t="s">
        <v>574</v>
      </c>
      <c r="O223" s="71" t="s">
        <v>52</v>
      </c>
      <c r="P223" s="71" t="s">
        <v>52</v>
      </c>
      <c r="Q223" s="71" t="s">
        <v>565</v>
      </c>
      <c r="R223" s="71" t="s">
        <v>61</v>
      </c>
      <c r="S223" s="71" t="s">
        <v>62</v>
      </c>
      <c r="T223" s="71" t="s">
        <v>62</v>
      </c>
      <c r="AR223" s="71" t="s">
        <v>52</v>
      </c>
      <c r="AS223" s="71" t="s">
        <v>52</v>
      </c>
      <c r="AU223" s="71" t="s">
        <v>575</v>
      </c>
      <c r="AV223" s="28">
        <v>126</v>
      </c>
      <c r="AZ223" s="76"/>
      <c r="BA223" s="110"/>
    </row>
    <row r="224" spans="1:53" ht="27" customHeight="1">
      <c r="A224" s="104"/>
      <c r="B224" s="23"/>
      <c r="C224" s="36"/>
      <c r="D224" s="34"/>
      <c r="E224" s="33">
        <v>1400</v>
      </c>
      <c r="F224" s="33"/>
      <c r="G224" s="33"/>
      <c r="H224" s="37"/>
      <c r="I224" s="33">
        <v>0</v>
      </c>
      <c r="J224" s="37"/>
      <c r="K224" s="33">
        <f>E224+G224+I224</f>
        <v>1400</v>
      </c>
      <c r="L224" s="37"/>
      <c r="M224" s="86">
        <v>2022</v>
      </c>
      <c r="N224" s="71"/>
      <c r="O224" s="71"/>
      <c r="P224" s="71"/>
      <c r="Q224" s="71"/>
      <c r="R224" s="71"/>
      <c r="S224" s="71"/>
      <c r="T224" s="71"/>
      <c r="AR224" s="71"/>
      <c r="AS224" s="71"/>
      <c r="AU224" s="71"/>
      <c r="AX224" s="78">
        <f>E223/E224</f>
        <v>1.0214285714285714</v>
      </c>
      <c r="AY224" s="79"/>
      <c r="AZ224" s="76"/>
      <c r="BA224" s="110">
        <f>K223/K224</f>
        <v>1.0214285714285714</v>
      </c>
    </row>
    <row r="225" spans="1:53" ht="27" customHeight="1">
      <c r="A225" s="104" t="s">
        <v>576</v>
      </c>
      <c r="B225" s="23" t="s">
        <v>577</v>
      </c>
      <c r="C225" s="36" t="s">
        <v>366</v>
      </c>
      <c r="D225" s="34"/>
      <c r="E225" s="37">
        <f>TRUNC(일위대가목록!E109,0)</f>
        <v>258540</v>
      </c>
      <c r="F225" s="37">
        <f t="shared" si="46"/>
        <v>0</v>
      </c>
      <c r="G225" s="37">
        <f>TRUNC(일위대가목록!F109,0)</f>
        <v>17297</v>
      </c>
      <c r="H225" s="37">
        <f t="shared" si="47"/>
        <v>0</v>
      </c>
      <c r="I225" s="37">
        <f>TRUNC(일위대가목록!G109,0)</f>
        <v>0</v>
      </c>
      <c r="J225" s="37">
        <f t="shared" si="48"/>
        <v>0</v>
      </c>
      <c r="K225" s="37">
        <f t="shared" si="49"/>
        <v>275837</v>
      </c>
      <c r="L225" s="37">
        <f t="shared" si="50"/>
        <v>0</v>
      </c>
      <c r="M225" s="85" t="s">
        <v>578</v>
      </c>
      <c r="N225" s="71" t="s">
        <v>579</v>
      </c>
      <c r="O225" s="71" t="s">
        <v>52</v>
      </c>
      <c r="P225" s="71" t="s">
        <v>52</v>
      </c>
      <c r="Q225" s="71" t="s">
        <v>565</v>
      </c>
      <c r="R225" s="71" t="s">
        <v>61</v>
      </c>
      <c r="S225" s="71" t="s">
        <v>62</v>
      </c>
      <c r="T225" s="71" t="s">
        <v>62</v>
      </c>
      <c r="AR225" s="71" t="s">
        <v>52</v>
      </c>
      <c r="AS225" s="71" t="s">
        <v>52</v>
      </c>
      <c r="AU225" s="71" t="s">
        <v>580</v>
      </c>
      <c r="AV225" s="28">
        <v>367</v>
      </c>
      <c r="AZ225" s="76"/>
      <c r="BA225" s="110"/>
    </row>
    <row r="226" spans="1:53" ht="27" customHeight="1">
      <c r="A226" s="104"/>
      <c r="B226" s="23"/>
      <c r="C226" s="36"/>
      <c r="D226" s="34"/>
      <c r="E226" s="33">
        <v>238500</v>
      </c>
      <c r="F226" s="33"/>
      <c r="G226" s="33"/>
      <c r="H226" s="37"/>
      <c r="I226" s="33">
        <v>0</v>
      </c>
      <c r="J226" s="37"/>
      <c r="K226" s="33">
        <f>E226+G226+I226</f>
        <v>238500</v>
      </c>
      <c r="L226" s="37"/>
      <c r="M226" s="86">
        <v>2022</v>
      </c>
      <c r="N226" s="71"/>
      <c r="O226" s="71"/>
      <c r="P226" s="71"/>
      <c r="Q226" s="71"/>
      <c r="R226" s="71"/>
      <c r="S226" s="71"/>
      <c r="T226" s="71"/>
      <c r="AR226" s="71"/>
      <c r="AS226" s="71"/>
      <c r="AU226" s="71"/>
      <c r="AX226" s="78">
        <f>E225/E226</f>
        <v>1.0840251572327044</v>
      </c>
      <c r="AY226" s="79"/>
      <c r="AZ226" s="76"/>
      <c r="BA226" s="110">
        <f>K225/K226</f>
        <v>1.1565492662473795</v>
      </c>
    </row>
    <row r="227" spans="1:53" ht="27" customHeight="1">
      <c r="A227" s="104" t="s">
        <v>581</v>
      </c>
      <c r="B227" s="23" t="s">
        <v>582</v>
      </c>
      <c r="C227" s="36" t="s">
        <v>366</v>
      </c>
      <c r="D227" s="34"/>
      <c r="E227" s="37">
        <f>TRUNC(일위대가목록!E110,0)</f>
        <v>171412</v>
      </c>
      <c r="F227" s="37">
        <f t="shared" si="46"/>
        <v>0</v>
      </c>
      <c r="G227" s="37">
        <f>TRUNC(일위대가목록!F110,0)</f>
        <v>8481</v>
      </c>
      <c r="H227" s="37">
        <f t="shared" si="47"/>
        <v>0</v>
      </c>
      <c r="I227" s="37">
        <f>TRUNC(일위대가목록!G110,0)</f>
        <v>0</v>
      </c>
      <c r="J227" s="37">
        <f t="shared" si="48"/>
        <v>0</v>
      </c>
      <c r="K227" s="37">
        <f t="shared" si="49"/>
        <v>179893</v>
      </c>
      <c r="L227" s="37">
        <f t="shared" si="50"/>
        <v>0</v>
      </c>
      <c r="M227" s="85" t="s">
        <v>583</v>
      </c>
      <c r="N227" s="71" t="s">
        <v>584</v>
      </c>
      <c r="O227" s="71" t="s">
        <v>52</v>
      </c>
      <c r="P227" s="71" t="s">
        <v>52</v>
      </c>
      <c r="Q227" s="71" t="s">
        <v>565</v>
      </c>
      <c r="R227" s="71" t="s">
        <v>61</v>
      </c>
      <c r="S227" s="71" t="s">
        <v>62</v>
      </c>
      <c r="T227" s="71" t="s">
        <v>62</v>
      </c>
      <c r="AR227" s="71" t="s">
        <v>52</v>
      </c>
      <c r="AS227" s="71" t="s">
        <v>52</v>
      </c>
      <c r="AU227" s="71" t="s">
        <v>585</v>
      </c>
      <c r="AV227" s="28">
        <v>412</v>
      </c>
      <c r="AZ227" s="76"/>
      <c r="BA227" s="110"/>
    </row>
    <row r="228" spans="1:53" ht="27" customHeight="1">
      <c r="A228" s="104"/>
      <c r="B228" s="23"/>
      <c r="C228" s="36"/>
      <c r="D228" s="34"/>
      <c r="E228" s="33">
        <v>150000</v>
      </c>
      <c r="F228" s="33"/>
      <c r="G228" s="33"/>
      <c r="H228" s="37"/>
      <c r="I228" s="33">
        <v>0</v>
      </c>
      <c r="J228" s="37"/>
      <c r="K228" s="33">
        <f>E228+G228+I228</f>
        <v>150000</v>
      </c>
      <c r="L228" s="37"/>
      <c r="M228" s="86">
        <v>2022</v>
      </c>
      <c r="N228" s="71"/>
      <c r="O228" s="71"/>
      <c r="P228" s="71"/>
      <c r="Q228" s="71"/>
      <c r="R228" s="71"/>
      <c r="S228" s="71"/>
      <c r="T228" s="71"/>
      <c r="AR228" s="71"/>
      <c r="AS228" s="71"/>
      <c r="AU228" s="71"/>
      <c r="AX228" s="78">
        <f>E227/E228</f>
        <v>1.1427466666666666</v>
      </c>
      <c r="AZ228" s="76"/>
      <c r="BA228" s="110">
        <f>K227/K228</f>
        <v>1.1992866666666666</v>
      </c>
    </row>
    <row r="229" spans="1:53" ht="27" customHeight="1">
      <c r="A229" s="104" t="s">
        <v>586</v>
      </c>
      <c r="B229" s="23" t="s">
        <v>587</v>
      </c>
      <c r="C229" s="36" t="s">
        <v>588</v>
      </c>
      <c r="D229" s="34"/>
      <c r="E229" s="37">
        <f>TRUNC(일위대가목록!E111,0)</f>
        <v>90413</v>
      </c>
      <c r="F229" s="37">
        <f t="shared" si="46"/>
        <v>0</v>
      </c>
      <c r="G229" s="37">
        <f>TRUNC(일위대가목록!F111,0)</f>
        <v>363085</v>
      </c>
      <c r="H229" s="37">
        <f t="shared" si="47"/>
        <v>0</v>
      </c>
      <c r="I229" s="37">
        <f>TRUNC(일위대가목록!G111,0)</f>
        <v>0</v>
      </c>
      <c r="J229" s="37">
        <f t="shared" si="48"/>
        <v>0</v>
      </c>
      <c r="K229" s="37">
        <f t="shared" si="49"/>
        <v>453498</v>
      </c>
      <c r="L229" s="37">
        <f t="shared" si="50"/>
        <v>0</v>
      </c>
      <c r="M229" s="85" t="s">
        <v>589</v>
      </c>
      <c r="N229" s="71" t="s">
        <v>590</v>
      </c>
      <c r="O229" s="71" t="s">
        <v>52</v>
      </c>
      <c r="P229" s="71" t="s">
        <v>52</v>
      </c>
      <c r="Q229" s="71" t="s">
        <v>565</v>
      </c>
      <c r="R229" s="71" t="s">
        <v>61</v>
      </c>
      <c r="S229" s="71" t="s">
        <v>62</v>
      </c>
      <c r="T229" s="71" t="s">
        <v>62</v>
      </c>
      <c r="AR229" s="71" t="s">
        <v>52</v>
      </c>
      <c r="AS229" s="71" t="s">
        <v>52</v>
      </c>
      <c r="AU229" s="71" t="s">
        <v>591</v>
      </c>
      <c r="AV229" s="28">
        <v>76</v>
      </c>
      <c r="AZ229" s="76"/>
      <c r="BA229" s="110"/>
    </row>
    <row r="230" spans="1:53" ht="27" customHeight="1">
      <c r="A230" s="104"/>
      <c r="B230" s="23"/>
      <c r="C230" s="36"/>
      <c r="D230" s="34"/>
      <c r="E230" s="33">
        <v>89871</v>
      </c>
      <c r="F230" s="33"/>
      <c r="G230" s="33">
        <v>314956</v>
      </c>
      <c r="H230" s="37"/>
      <c r="I230" s="33">
        <v>0</v>
      </c>
      <c r="J230" s="37"/>
      <c r="K230" s="33">
        <f>E230+G230+I230</f>
        <v>404827</v>
      </c>
      <c r="L230" s="37"/>
      <c r="M230" s="86">
        <v>2022</v>
      </c>
      <c r="N230" s="71"/>
      <c r="O230" s="71"/>
      <c r="P230" s="71"/>
      <c r="Q230" s="71"/>
      <c r="R230" s="71"/>
      <c r="S230" s="71"/>
      <c r="T230" s="71"/>
      <c r="AR230" s="71"/>
      <c r="AS230" s="71"/>
      <c r="AU230" s="71"/>
      <c r="AX230" s="78">
        <f>E229/E230</f>
        <v>1.0060308664641542</v>
      </c>
      <c r="AY230" s="79">
        <f>G229/G230</f>
        <v>1.1528118213337737</v>
      </c>
      <c r="AZ230" s="76"/>
      <c r="BA230" s="110">
        <f>K229/K230</f>
        <v>1.1202266647234498</v>
      </c>
    </row>
    <row r="231" spans="1:53" ht="27" customHeight="1">
      <c r="A231" s="104" t="s">
        <v>592</v>
      </c>
      <c r="B231" s="23" t="s">
        <v>593</v>
      </c>
      <c r="C231" s="36" t="s">
        <v>58</v>
      </c>
      <c r="D231" s="34"/>
      <c r="E231" s="37">
        <f>TRUNC(일위대가목록!E112,0)</f>
        <v>7083</v>
      </c>
      <c r="F231" s="37">
        <f t="shared" si="46"/>
        <v>0</v>
      </c>
      <c r="G231" s="37">
        <f>TRUNC(일위대가목록!F112,0)</f>
        <v>24949</v>
      </c>
      <c r="H231" s="37">
        <f t="shared" si="47"/>
        <v>0</v>
      </c>
      <c r="I231" s="37">
        <f>TRUNC(일위대가목록!G112,0)</f>
        <v>459</v>
      </c>
      <c r="J231" s="37">
        <f t="shared" si="48"/>
        <v>0</v>
      </c>
      <c r="K231" s="37">
        <f t="shared" si="49"/>
        <v>32491</v>
      </c>
      <c r="L231" s="37">
        <f t="shared" si="50"/>
        <v>0</v>
      </c>
      <c r="M231" s="85" t="s">
        <v>594</v>
      </c>
      <c r="N231" s="71" t="s">
        <v>595</v>
      </c>
      <c r="O231" s="71" t="s">
        <v>52</v>
      </c>
      <c r="P231" s="71" t="s">
        <v>52</v>
      </c>
      <c r="Q231" s="71" t="s">
        <v>565</v>
      </c>
      <c r="R231" s="71" t="s">
        <v>61</v>
      </c>
      <c r="S231" s="71" t="s">
        <v>62</v>
      </c>
      <c r="T231" s="71" t="s">
        <v>62</v>
      </c>
      <c r="AR231" s="71" t="s">
        <v>52</v>
      </c>
      <c r="AS231" s="71" t="s">
        <v>52</v>
      </c>
      <c r="AU231" s="71" t="s">
        <v>596</v>
      </c>
      <c r="AV231" s="28">
        <v>77</v>
      </c>
      <c r="AZ231" s="76"/>
      <c r="BA231" s="110"/>
    </row>
    <row r="232" spans="1:53" ht="27" customHeight="1">
      <c r="A232" s="104"/>
      <c r="B232" s="23"/>
      <c r="C232" s="36"/>
      <c r="D232" s="34"/>
      <c r="E232" s="33">
        <v>5973</v>
      </c>
      <c r="F232" s="33"/>
      <c r="G232" s="33">
        <v>22307</v>
      </c>
      <c r="H232" s="37"/>
      <c r="I232" s="33">
        <v>0</v>
      </c>
      <c r="J232" s="37"/>
      <c r="K232" s="33">
        <f>E232+G232+I232</f>
        <v>28280</v>
      </c>
      <c r="L232" s="37"/>
      <c r="M232" s="86">
        <v>2022</v>
      </c>
      <c r="N232" s="71"/>
      <c r="O232" s="71"/>
      <c r="P232" s="71"/>
      <c r="Q232" s="71"/>
      <c r="R232" s="71"/>
      <c r="S232" s="71"/>
      <c r="T232" s="71"/>
      <c r="AR232" s="71"/>
      <c r="AS232" s="71"/>
      <c r="AU232" s="71"/>
      <c r="AX232" s="78">
        <f>E231/E232</f>
        <v>1.1858362631843296</v>
      </c>
      <c r="AY232" s="79">
        <f>G231/G232</f>
        <v>1.1184381584256062</v>
      </c>
      <c r="AZ232" s="76"/>
      <c r="BA232" s="110">
        <f>K231/K232</f>
        <v>1.1489038189533238</v>
      </c>
    </row>
    <row r="233" spans="1:53" ht="27" customHeight="1">
      <c r="A233" s="104" t="s">
        <v>597</v>
      </c>
      <c r="B233" s="23" t="s">
        <v>593</v>
      </c>
      <c r="C233" s="36" t="s">
        <v>58</v>
      </c>
      <c r="D233" s="34"/>
      <c r="E233" s="37">
        <f>TRUNC(일위대가목록!E113,0)</f>
        <v>7083</v>
      </c>
      <c r="F233" s="37">
        <f t="shared" si="46"/>
        <v>0</v>
      </c>
      <c r="G233" s="37">
        <f>TRUNC(일위대가목록!F113,0)</f>
        <v>33371</v>
      </c>
      <c r="H233" s="37">
        <f t="shared" si="47"/>
        <v>0</v>
      </c>
      <c r="I233" s="37">
        <f>TRUNC(일위대가목록!G113,0)</f>
        <v>628</v>
      </c>
      <c r="J233" s="37">
        <f t="shared" si="48"/>
        <v>0</v>
      </c>
      <c r="K233" s="37">
        <f t="shared" si="49"/>
        <v>41082</v>
      </c>
      <c r="L233" s="37">
        <f t="shared" si="50"/>
        <v>0</v>
      </c>
      <c r="M233" s="85" t="s">
        <v>598</v>
      </c>
      <c r="N233" s="71" t="s">
        <v>599</v>
      </c>
      <c r="O233" s="71" t="s">
        <v>52</v>
      </c>
      <c r="P233" s="71" t="s">
        <v>52</v>
      </c>
      <c r="Q233" s="71" t="s">
        <v>565</v>
      </c>
      <c r="R233" s="71" t="s">
        <v>61</v>
      </c>
      <c r="S233" s="71" t="s">
        <v>62</v>
      </c>
      <c r="T233" s="71" t="s">
        <v>62</v>
      </c>
      <c r="AR233" s="71" t="s">
        <v>52</v>
      </c>
      <c r="AS233" s="71" t="s">
        <v>52</v>
      </c>
      <c r="AU233" s="71" t="s">
        <v>600</v>
      </c>
      <c r="AV233" s="28">
        <v>78</v>
      </c>
      <c r="AZ233" s="76"/>
      <c r="BA233" s="110"/>
    </row>
    <row r="234" spans="1:53" ht="27" customHeight="1">
      <c r="A234" s="104"/>
      <c r="B234" s="23"/>
      <c r="C234" s="36"/>
      <c r="D234" s="34"/>
      <c r="E234" s="33">
        <v>6125</v>
      </c>
      <c r="F234" s="33"/>
      <c r="G234" s="33">
        <v>29760</v>
      </c>
      <c r="H234" s="37"/>
      <c r="I234" s="33">
        <v>0</v>
      </c>
      <c r="J234" s="37"/>
      <c r="K234" s="33">
        <f>E234+G234+I234</f>
        <v>35885</v>
      </c>
      <c r="L234" s="37"/>
      <c r="M234" s="86">
        <v>2022</v>
      </c>
      <c r="N234" s="71"/>
      <c r="O234" s="71"/>
      <c r="P234" s="71"/>
      <c r="Q234" s="71"/>
      <c r="R234" s="71"/>
      <c r="S234" s="71"/>
      <c r="T234" s="71"/>
      <c r="AR234" s="71"/>
      <c r="AS234" s="71"/>
      <c r="AU234" s="71"/>
      <c r="AX234" s="78">
        <f>E233/E234</f>
        <v>1.156408163265306</v>
      </c>
      <c r="AY234" s="79">
        <f>G233/G234</f>
        <v>1.1213373655913978</v>
      </c>
      <c r="AZ234" s="76"/>
      <c r="BA234" s="110">
        <f>K233/K234</f>
        <v>1.1448237425107983</v>
      </c>
    </row>
    <row r="235" spans="1:53" ht="27" customHeight="1">
      <c r="A235" s="104" t="s">
        <v>601</v>
      </c>
      <c r="B235" s="23" t="s">
        <v>602</v>
      </c>
      <c r="C235" s="36" t="s">
        <v>58</v>
      </c>
      <c r="D235" s="34"/>
      <c r="E235" s="37">
        <f>TRUNC(일위대가목록!E114,0)</f>
        <v>15470</v>
      </c>
      <c r="F235" s="37">
        <f t="shared" si="46"/>
        <v>0</v>
      </c>
      <c r="G235" s="37">
        <f>TRUNC(일위대가목록!F114,0)</f>
        <v>50123</v>
      </c>
      <c r="H235" s="37">
        <f t="shared" si="47"/>
        <v>0</v>
      </c>
      <c r="I235" s="37">
        <f>TRUNC(일위대가목록!G114,0)</f>
        <v>1301</v>
      </c>
      <c r="J235" s="37">
        <f t="shared" si="48"/>
        <v>0</v>
      </c>
      <c r="K235" s="37">
        <f t="shared" si="49"/>
        <v>66894</v>
      </c>
      <c r="L235" s="37">
        <f t="shared" si="50"/>
        <v>0</v>
      </c>
      <c r="M235" s="85" t="s">
        <v>603</v>
      </c>
      <c r="N235" s="71" t="s">
        <v>604</v>
      </c>
      <c r="O235" s="71" t="s">
        <v>52</v>
      </c>
      <c r="P235" s="71" t="s">
        <v>52</v>
      </c>
      <c r="Q235" s="71" t="s">
        <v>565</v>
      </c>
      <c r="R235" s="71" t="s">
        <v>61</v>
      </c>
      <c r="S235" s="71" t="s">
        <v>62</v>
      </c>
      <c r="T235" s="71" t="s">
        <v>62</v>
      </c>
      <c r="AR235" s="71" t="s">
        <v>52</v>
      </c>
      <c r="AS235" s="71" t="s">
        <v>52</v>
      </c>
      <c r="AU235" s="71" t="s">
        <v>605</v>
      </c>
      <c r="AV235" s="28">
        <v>79</v>
      </c>
      <c r="AZ235" s="76"/>
      <c r="BA235" s="110"/>
    </row>
    <row r="236" spans="1:53" ht="27" customHeight="1">
      <c r="A236" s="104"/>
      <c r="B236" s="23"/>
      <c r="C236" s="36"/>
      <c r="D236" s="34"/>
      <c r="E236" s="33">
        <v>27365</v>
      </c>
      <c r="F236" s="33"/>
      <c r="G236" s="33">
        <v>36023</v>
      </c>
      <c r="H236" s="37"/>
      <c r="I236" s="33">
        <v>0</v>
      </c>
      <c r="J236" s="37"/>
      <c r="K236" s="33">
        <f>E236+G236+I236</f>
        <v>63388</v>
      </c>
      <c r="L236" s="37"/>
      <c r="M236" s="86">
        <v>2022</v>
      </c>
      <c r="N236" s="71"/>
      <c r="O236" s="71"/>
      <c r="P236" s="71"/>
      <c r="Q236" s="71"/>
      <c r="R236" s="71"/>
      <c r="S236" s="71"/>
      <c r="T236" s="71"/>
      <c r="AR236" s="71"/>
      <c r="AS236" s="71"/>
      <c r="AU236" s="71"/>
      <c r="AX236" s="78">
        <f>E235/E236</f>
        <v>0.56532066508313539</v>
      </c>
      <c r="AY236" s="79">
        <f>G235/G236</f>
        <v>1.3914165949532242</v>
      </c>
      <c r="AZ236" s="76"/>
      <c r="BA236" s="110">
        <f>K235/K236</f>
        <v>1.0553101533413265</v>
      </c>
    </row>
    <row r="237" spans="1:53" ht="27" customHeight="1">
      <c r="A237" s="104" t="s">
        <v>606</v>
      </c>
      <c r="B237" s="23" t="s">
        <v>602</v>
      </c>
      <c r="C237" s="36" t="s">
        <v>58</v>
      </c>
      <c r="D237" s="34"/>
      <c r="E237" s="37">
        <f>TRUNC(일위대가목록!E115,0)</f>
        <v>15470</v>
      </c>
      <c r="F237" s="37">
        <f t="shared" si="46"/>
        <v>0</v>
      </c>
      <c r="G237" s="37">
        <f>TRUNC(일위대가목록!F115,0)</f>
        <v>54320</v>
      </c>
      <c r="H237" s="37">
        <f t="shared" si="47"/>
        <v>0</v>
      </c>
      <c r="I237" s="37">
        <f>TRUNC(일위대가목록!G115,0)</f>
        <v>1421</v>
      </c>
      <c r="J237" s="37">
        <f t="shared" si="48"/>
        <v>0</v>
      </c>
      <c r="K237" s="37">
        <f t="shared" si="49"/>
        <v>71211</v>
      </c>
      <c r="L237" s="37">
        <f t="shared" si="50"/>
        <v>0</v>
      </c>
      <c r="M237" s="85" t="s">
        <v>607</v>
      </c>
      <c r="N237" s="71" t="s">
        <v>608</v>
      </c>
      <c r="O237" s="71" t="s">
        <v>52</v>
      </c>
      <c r="P237" s="71" t="s">
        <v>52</v>
      </c>
      <c r="Q237" s="71" t="s">
        <v>565</v>
      </c>
      <c r="R237" s="71" t="s">
        <v>61</v>
      </c>
      <c r="S237" s="71" t="s">
        <v>62</v>
      </c>
      <c r="T237" s="71" t="s">
        <v>62</v>
      </c>
      <c r="AR237" s="71" t="s">
        <v>52</v>
      </c>
      <c r="AS237" s="71" t="s">
        <v>52</v>
      </c>
      <c r="AU237" s="71" t="s">
        <v>609</v>
      </c>
      <c r="AV237" s="28">
        <v>80</v>
      </c>
      <c r="AZ237" s="76"/>
      <c r="BA237" s="110"/>
    </row>
    <row r="238" spans="1:53" ht="27" customHeight="1">
      <c r="A238" s="104"/>
      <c r="B238" s="23"/>
      <c r="C238" s="36"/>
      <c r="D238" s="34"/>
      <c r="E238" s="33">
        <v>27365</v>
      </c>
      <c r="F238" s="33"/>
      <c r="G238" s="33">
        <v>36023</v>
      </c>
      <c r="H238" s="37"/>
      <c r="I238" s="33">
        <v>0</v>
      </c>
      <c r="J238" s="37"/>
      <c r="K238" s="33">
        <f>E238+G238+I238</f>
        <v>63388</v>
      </c>
      <c r="L238" s="37"/>
      <c r="M238" s="86">
        <v>2022</v>
      </c>
      <c r="N238" s="71"/>
      <c r="O238" s="71"/>
      <c r="P238" s="71"/>
      <c r="Q238" s="71"/>
      <c r="R238" s="71"/>
      <c r="S238" s="71"/>
      <c r="T238" s="71"/>
      <c r="AR238" s="71"/>
      <c r="AS238" s="71"/>
      <c r="AU238" s="71"/>
      <c r="AX238" s="78">
        <f>E237/E238</f>
        <v>0.56532066508313539</v>
      </c>
      <c r="AY238" s="79">
        <f>G237/G238</f>
        <v>1.507925492046748</v>
      </c>
      <c r="AZ238" s="76"/>
      <c r="BA238" s="110">
        <f>K237/K238</f>
        <v>1.123414526408784</v>
      </c>
    </row>
    <row r="239" spans="1:53" ht="27" customHeight="1">
      <c r="A239" s="104" t="s">
        <v>610</v>
      </c>
      <c r="B239" s="23" t="s">
        <v>602</v>
      </c>
      <c r="C239" s="36" t="s">
        <v>58</v>
      </c>
      <c r="D239" s="34"/>
      <c r="E239" s="37">
        <f>TRUNC(일위대가목록!E116,0)</f>
        <v>15470</v>
      </c>
      <c r="F239" s="37">
        <f t="shared" si="46"/>
        <v>0</v>
      </c>
      <c r="G239" s="37">
        <f>TRUNC(일위대가목록!F116,0)</f>
        <v>58665</v>
      </c>
      <c r="H239" s="37">
        <f t="shared" si="47"/>
        <v>0</v>
      </c>
      <c r="I239" s="37">
        <f>TRUNC(일위대가목록!G116,0)</f>
        <v>1545</v>
      </c>
      <c r="J239" s="37">
        <f t="shared" si="48"/>
        <v>0</v>
      </c>
      <c r="K239" s="37">
        <f t="shared" si="49"/>
        <v>75680</v>
      </c>
      <c r="L239" s="37">
        <f t="shared" si="50"/>
        <v>0</v>
      </c>
      <c r="M239" s="85" t="s">
        <v>611</v>
      </c>
      <c r="N239" s="71" t="s">
        <v>612</v>
      </c>
      <c r="O239" s="71" t="s">
        <v>52</v>
      </c>
      <c r="P239" s="71" t="s">
        <v>52</v>
      </c>
      <c r="Q239" s="71" t="s">
        <v>565</v>
      </c>
      <c r="R239" s="71" t="s">
        <v>61</v>
      </c>
      <c r="S239" s="71" t="s">
        <v>62</v>
      </c>
      <c r="T239" s="71" t="s">
        <v>62</v>
      </c>
      <c r="AR239" s="71" t="s">
        <v>52</v>
      </c>
      <c r="AS239" s="71" t="s">
        <v>52</v>
      </c>
      <c r="AU239" s="71" t="s">
        <v>613</v>
      </c>
      <c r="AV239" s="28">
        <v>81</v>
      </c>
      <c r="AZ239" s="76"/>
      <c r="BA239" s="110"/>
    </row>
    <row r="240" spans="1:53" ht="27" customHeight="1">
      <c r="A240" s="104"/>
      <c r="B240" s="23"/>
      <c r="C240" s="36"/>
      <c r="D240" s="34"/>
      <c r="E240" s="33">
        <v>27365</v>
      </c>
      <c r="F240" s="33"/>
      <c r="G240" s="33">
        <v>36023</v>
      </c>
      <c r="H240" s="37"/>
      <c r="I240" s="33">
        <v>0</v>
      </c>
      <c r="J240" s="37"/>
      <c r="K240" s="33">
        <f>E240+G240+I240</f>
        <v>63388</v>
      </c>
      <c r="L240" s="37"/>
      <c r="M240" s="86">
        <v>2022</v>
      </c>
      <c r="N240" s="71"/>
      <c r="O240" s="71"/>
      <c r="P240" s="71"/>
      <c r="Q240" s="71"/>
      <c r="R240" s="71"/>
      <c r="S240" s="71"/>
      <c r="T240" s="71"/>
      <c r="AR240" s="71"/>
      <c r="AS240" s="71"/>
      <c r="AU240" s="71"/>
      <c r="AX240" s="78">
        <f>E239/E240</f>
        <v>0.56532066508313539</v>
      </c>
      <c r="AY240" s="79">
        <f>G239/G240</f>
        <v>1.6285428753851705</v>
      </c>
      <c r="AZ240" s="76"/>
      <c r="BA240" s="110">
        <f>K239/K240</f>
        <v>1.1939168296838518</v>
      </c>
    </row>
    <row r="241" spans="1:53" ht="27" customHeight="1">
      <c r="A241" s="104" t="s">
        <v>614</v>
      </c>
      <c r="B241" s="23" t="s">
        <v>602</v>
      </c>
      <c r="C241" s="36" t="s">
        <v>58</v>
      </c>
      <c r="D241" s="34"/>
      <c r="E241" s="37">
        <f>TRUNC(일위대가목록!E117,0)</f>
        <v>15470</v>
      </c>
      <c r="F241" s="37">
        <f t="shared" si="46"/>
        <v>0</v>
      </c>
      <c r="G241" s="37">
        <f>TRUNC(일위대가목록!F117,0)</f>
        <v>58665</v>
      </c>
      <c r="H241" s="37">
        <f t="shared" si="47"/>
        <v>0</v>
      </c>
      <c r="I241" s="37">
        <f>TRUNC(일위대가목록!G117,0)</f>
        <v>1545</v>
      </c>
      <c r="J241" s="37">
        <f t="shared" si="48"/>
        <v>0</v>
      </c>
      <c r="K241" s="37">
        <f t="shared" si="49"/>
        <v>75680</v>
      </c>
      <c r="L241" s="37">
        <f t="shared" si="50"/>
        <v>0</v>
      </c>
      <c r="M241" s="85" t="s">
        <v>615</v>
      </c>
      <c r="N241" s="71" t="s">
        <v>616</v>
      </c>
      <c r="O241" s="71" t="s">
        <v>52</v>
      </c>
      <c r="P241" s="71" t="s">
        <v>52</v>
      </c>
      <c r="Q241" s="71" t="s">
        <v>565</v>
      </c>
      <c r="R241" s="71" t="s">
        <v>61</v>
      </c>
      <c r="S241" s="71" t="s">
        <v>62</v>
      </c>
      <c r="T241" s="71" t="s">
        <v>62</v>
      </c>
      <c r="AR241" s="71" t="s">
        <v>52</v>
      </c>
      <c r="AS241" s="71" t="s">
        <v>52</v>
      </c>
      <c r="AU241" s="71" t="s">
        <v>617</v>
      </c>
      <c r="AV241" s="28">
        <v>82</v>
      </c>
      <c r="AZ241" s="76"/>
      <c r="BA241" s="110"/>
    </row>
    <row r="242" spans="1:53" ht="27" customHeight="1">
      <c r="A242" s="104"/>
      <c r="B242" s="23"/>
      <c r="C242" s="36"/>
      <c r="D242" s="34"/>
      <c r="E242" s="33">
        <v>27365</v>
      </c>
      <c r="F242" s="33"/>
      <c r="G242" s="33">
        <v>36023</v>
      </c>
      <c r="H242" s="37"/>
      <c r="I242" s="33">
        <v>0</v>
      </c>
      <c r="J242" s="37"/>
      <c r="K242" s="33">
        <f>E242+G242+I242</f>
        <v>63388</v>
      </c>
      <c r="L242" s="37"/>
      <c r="M242" s="86">
        <v>2022</v>
      </c>
      <c r="N242" s="71"/>
      <c r="O242" s="71"/>
      <c r="P242" s="71"/>
      <c r="Q242" s="71"/>
      <c r="R242" s="71"/>
      <c r="S242" s="71"/>
      <c r="T242" s="71"/>
      <c r="AR242" s="71"/>
      <c r="AS242" s="71"/>
      <c r="AU242" s="71"/>
      <c r="AX242" s="78">
        <f>E241/E242</f>
        <v>0.56532066508313539</v>
      </c>
      <c r="AY242" s="79">
        <f>G241/G242</f>
        <v>1.6285428753851705</v>
      </c>
      <c r="AZ242" s="76"/>
      <c r="BA242" s="110">
        <f>K241/K242</f>
        <v>1.1939168296838518</v>
      </c>
    </row>
    <row r="243" spans="1:53" ht="27" customHeight="1">
      <c r="A243" s="104" t="s">
        <v>618</v>
      </c>
      <c r="B243" s="106" t="s">
        <v>619</v>
      </c>
      <c r="C243" s="36" t="s">
        <v>58</v>
      </c>
      <c r="D243" s="34"/>
      <c r="E243" s="37">
        <f>TRUNC(일위대가목록!E118,0)</f>
        <v>37404</v>
      </c>
      <c r="F243" s="37">
        <f t="shared" si="46"/>
        <v>0</v>
      </c>
      <c r="G243" s="37">
        <f>TRUNC(일위대가목록!F118,0)</f>
        <v>35751</v>
      </c>
      <c r="H243" s="37">
        <f t="shared" si="47"/>
        <v>0</v>
      </c>
      <c r="I243" s="37">
        <f>TRUNC(일위대가목록!G118,0)</f>
        <v>3671</v>
      </c>
      <c r="J243" s="37">
        <f t="shared" si="48"/>
        <v>0</v>
      </c>
      <c r="K243" s="37">
        <f t="shared" si="49"/>
        <v>76826</v>
      </c>
      <c r="L243" s="37">
        <f t="shared" si="50"/>
        <v>0</v>
      </c>
      <c r="M243" s="85" t="s">
        <v>620</v>
      </c>
      <c r="N243" s="71" t="s">
        <v>621</v>
      </c>
      <c r="O243" s="71" t="s">
        <v>52</v>
      </c>
      <c r="P243" s="71" t="s">
        <v>52</v>
      </c>
      <c r="Q243" s="71" t="s">
        <v>565</v>
      </c>
      <c r="R243" s="71" t="s">
        <v>61</v>
      </c>
      <c r="S243" s="71" t="s">
        <v>62</v>
      </c>
      <c r="T243" s="71" t="s">
        <v>62</v>
      </c>
      <c r="AR243" s="71" t="s">
        <v>52</v>
      </c>
      <c r="AS243" s="71" t="s">
        <v>52</v>
      </c>
      <c r="AU243" s="71" t="s">
        <v>622</v>
      </c>
      <c r="AV243" s="28">
        <v>90</v>
      </c>
      <c r="AZ243" s="76"/>
      <c r="BA243" s="110"/>
    </row>
    <row r="244" spans="1:53" ht="27" customHeight="1">
      <c r="A244" s="104"/>
      <c r="B244" s="23"/>
      <c r="C244" s="36"/>
      <c r="D244" s="34"/>
      <c r="E244" s="33">
        <v>8953</v>
      </c>
      <c r="F244" s="33"/>
      <c r="G244" s="33">
        <v>56744</v>
      </c>
      <c r="H244" s="37"/>
      <c r="I244" s="33">
        <v>0</v>
      </c>
      <c r="J244" s="37"/>
      <c r="K244" s="33">
        <f>E244+G244+I244</f>
        <v>65697</v>
      </c>
      <c r="L244" s="37"/>
      <c r="M244" s="86">
        <v>2022</v>
      </c>
      <c r="N244" s="71"/>
      <c r="O244" s="71"/>
      <c r="P244" s="71"/>
      <c r="Q244" s="71"/>
      <c r="R244" s="71"/>
      <c r="S244" s="71"/>
      <c r="T244" s="71"/>
      <c r="AR244" s="71"/>
      <c r="AS244" s="71"/>
      <c r="AU244" s="71"/>
      <c r="AX244" s="78">
        <f>E243/E244</f>
        <v>4.1778174913436841</v>
      </c>
      <c r="AY244" s="79">
        <f>G243/G244</f>
        <v>0.63004018045960808</v>
      </c>
      <c r="AZ244" s="76"/>
      <c r="BA244" s="110">
        <f>K243/K244</f>
        <v>1.1693989071038251</v>
      </c>
    </row>
    <row r="245" spans="1:53" ht="27" customHeight="1">
      <c r="A245" s="104" t="s">
        <v>623</v>
      </c>
      <c r="B245" s="106" t="s">
        <v>624</v>
      </c>
      <c r="C245" s="36" t="s">
        <v>625</v>
      </c>
      <c r="D245" s="34"/>
      <c r="E245" s="37">
        <f>TRUNC(일위대가목록!E119,0)</f>
        <v>24953</v>
      </c>
      <c r="F245" s="37">
        <f t="shared" si="46"/>
        <v>0</v>
      </c>
      <c r="G245" s="37">
        <f>TRUNC(일위대가목록!F119,0)</f>
        <v>13463</v>
      </c>
      <c r="H245" s="37">
        <f t="shared" si="47"/>
        <v>0</v>
      </c>
      <c r="I245" s="37">
        <f>TRUNC(일위대가목록!G119,0)</f>
        <v>0</v>
      </c>
      <c r="J245" s="37">
        <f t="shared" si="48"/>
        <v>0</v>
      </c>
      <c r="K245" s="37">
        <f t="shared" si="49"/>
        <v>38416</v>
      </c>
      <c r="L245" s="37">
        <f t="shared" si="50"/>
        <v>0</v>
      </c>
      <c r="M245" s="85" t="s">
        <v>626</v>
      </c>
      <c r="N245" s="71" t="s">
        <v>627</v>
      </c>
      <c r="O245" s="71" t="s">
        <v>52</v>
      </c>
      <c r="P245" s="71" t="s">
        <v>52</v>
      </c>
      <c r="Q245" s="71" t="s">
        <v>565</v>
      </c>
      <c r="R245" s="71" t="s">
        <v>61</v>
      </c>
      <c r="S245" s="71" t="s">
        <v>62</v>
      </c>
      <c r="T245" s="71" t="s">
        <v>62</v>
      </c>
      <c r="AR245" s="71" t="s">
        <v>52</v>
      </c>
      <c r="AS245" s="71" t="s">
        <v>52</v>
      </c>
      <c r="AU245" s="71" t="s">
        <v>628</v>
      </c>
      <c r="AV245" s="28">
        <v>413</v>
      </c>
      <c r="AZ245" s="76"/>
      <c r="BA245" s="110"/>
    </row>
    <row r="246" spans="1:53" ht="27" customHeight="1">
      <c r="A246" s="105"/>
      <c r="B246" s="35"/>
      <c r="C246" s="34"/>
      <c r="D246" s="34"/>
      <c r="E246" s="33">
        <v>17168</v>
      </c>
      <c r="F246" s="33"/>
      <c r="G246" s="33">
        <v>18098</v>
      </c>
      <c r="H246" s="37"/>
      <c r="I246" s="33">
        <v>0</v>
      </c>
      <c r="J246" s="37"/>
      <c r="K246" s="33">
        <f>E246+G246+I246</f>
        <v>35266</v>
      </c>
      <c r="L246" s="37"/>
      <c r="M246" s="86">
        <v>2022</v>
      </c>
      <c r="N246" s="71"/>
      <c r="O246" s="71"/>
      <c r="P246" s="71"/>
      <c r="Q246" s="71"/>
      <c r="R246" s="71"/>
      <c r="S246" s="71"/>
      <c r="T246" s="71"/>
      <c r="AR246" s="71"/>
      <c r="AS246" s="71"/>
      <c r="AU246" s="71"/>
      <c r="AX246" s="78">
        <f>E245/E246</f>
        <v>1.4534599254426841</v>
      </c>
      <c r="AY246" s="79">
        <f>G245/G246</f>
        <v>0.74389435296717865</v>
      </c>
      <c r="AZ246" s="76"/>
      <c r="BA246" s="110">
        <f>K245/K246</f>
        <v>1.0893211591901548</v>
      </c>
    </row>
    <row r="247" spans="1:53" ht="27" customHeight="1">
      <c r="A247" s="104" t="s">
        <v>629</v>
      </c>
      <c r="B247" s="23"/>
      <c r="C247" s="34"/>
      <c r="D247" s="34"/>
      <c r="E247" s="35"/>
      <c r="F247" s="35"/>
      <c r="G247" s="35"/>
      <c r="H247" s="35"/>
      <c r="I247" s="35"/>
      <c r="J247" s="35"/>
      <c r="K247" s="35"/>
      <c r="L247" s="35"/>
      <c r="M247" s="84"/>
      <c r="Q247" s="71" t="s">
        <v>630</v>
      </c>
      <c r="AZ247" s="76"/>
      <c r="BA247" s="110"/>
    </row>
    <row r="248" spans="1:53" ht="27" customHeight="1">
      <c r="A248" s="104" t="s">
        <v>631</v>
      </c>
      <c r="B248" s="23" t="s">
        <v>632</v>
      </c>
      <c r="C248" s="36" t="s">
        <v>625</v>
      </c>
      <c r="D248" s="34"/>
      <c r="E248" s="37">
        <f>TRUNC(일위대가목록!E120,0)</f>
        <v>29494</v>
      </c>
      <c r="F248" s="37">
        <f t="shared" ref="F248:F268" si="51">TRUNC(E248*D248, 0)</f>
        <v>0</v>
      </c>
      <c r="G248" s="37">
        <f>TRUNC(일위대가목록!F120,0)</f>
        <v>13463</v>
      </c>
      <c r="H248" s="37">
        <f t="shared" ref="H248:H268" si="52">TRUNC(G248*D248, 0)</f>
        <v>0</v>
      </c>
      <c r="I248" s="37">
        <f>TRUNC(일위대가목록!G120,0)</f>
        <v>0</v>
      </c>
      <c r="J248" s="37">
        <f t="shared" ref="J248:J268" si="53">TRUNC(I248*D248, 0)</f>
        <v>0</v>
      </c>
      <c r="K248" s="37">
        <f t="shared" ref="K248:K268" si="54">TRUNC(E248+G248+I248, 0)</f>
        <v>42957</v>
      </c>
      <c r="L248" s="37">
        <f t="shared" ref="L248:L268" si="55">TRUNC(F248+H248+J248, 0)</f>
        <v>0</v>
      </c>
      <c r="M248" s="85" t="s">
        <v>633</v>
      </c>
      <c r="N248" s="71" t="s">
        <v>634</v>
      </c>
      <c r="O248" s="71" t="s">
        <v>52</v>
      </c>
      <c r="P248" s="71" t="s">
        <v>52</v>
      </c>
      <c r="Q248" s="71" t="s">
        <v>630</v>
      </c>
      <c r="R248" s="71" t="s">
        <v>61</v>
      </c>
      <c r="S248" s="71" t="s">
        <v>62</v>
      </c>
      <c r="T248" s="71" t="s">
        <v>62</v>
      </c>
      <c r="AR248" s="71" t="s">
        <v>52</v>
      </c>
      <c r="AS248" s="71" t="s">
        <v>52</v>
      </c>
      <c r="AU248" s="71" t="s">
        <v>635</v>
      </c>
      <c r="AV248" s="28">
        <v>414</v>
      </c>
      <c r="AZ248" s="76"/>
      <c r="BA248" s="110"/>
    </row>
    <row r="249" spans="1:53" ht="27" customHeight="1">
      <c r="A249" s="104"/>
      <c r="B249" s="23"/>
      <c r="C249" s="36"/>
      <c r="D249" s="34"/>
      <c r="E249" s="33">
        <v>28812</v>
      </c>
      <c r="F249" s="33"/>
      <c r="G249" s="33">
        <v>12819</v>
      </c>
      <c r="H249" s="37"/>
      <c r="I249" s="33">
        <v>0</v>
      </c>
      <c r="J249" s="37"/>
      <c r="K249" s="33">
        <f>E249+G249+I249</f>
        <v>41631</v>
      </c>
      <c r="L249" s="37"/>
      <c r="M249" s="86">
        <v>2022</v>
      </c>
      <c r="N249" s="71"/>
      <c r="O249" s="71"/>
      <c r="P249" s="71"/>
      <c r="Q249" s="71"/>
      <c r="R249" s="71"/>
      <c r="S249" s="71"/>
      <c r="T249" s="71"/>
      <c r="AR249" s="71"/>
      <c r="AS249" s="71"/>
      <c r="AU249" s="71"/>
      <c r="AX249" s="78">
        <f>E248/E249</f>
        <v>1.0236706927669026</v>
      </c>
      <c r="AY249" s="79">
        <f>G248/G249</f>
        <v>1.050237928075513</v>
      </c>
      <c r="AZ249" s="76"/>
      <c r="BA249" s="110">
        <f>K248/K249</f>
        <v>1.0318512646825684</v>
      </c>
    </row>
    <row r="250" spans="1:53" ht="27" customHeight="1">
      <c r="A250" s="104" t="s">
        <v>636</v>
      </c>
      <c r="B250" s="23" t="s">
        <v>632</v>
      </c>
      <c r="C250" s="36" t="s">
        <v>625</v>
      </c>
      <c r="D250" s="34"/>
      <c r="E250" s="37">
        <f>TRUNC(일위대가목록!E121,0)</f>
        <v>29568</v>
      </c>
      <c r="F250" s="37">
        <f t="shared" si="51"/>
        <v>0</v>
      </c>
      <c r="G250" s="37">
        <f>TRUNC(일위대가목록!F121,0)</f>
        <v>15926</v>
      </c>
      <c r="H250" s="37">
        <f t="shared" si="52"/>
        <v>0</v>
      </c>
      <c r="I250" s="37">
        <f>TRUNC(일위대가목록!G121,0)</f>
        <v>0</v>
      </c>
      <c r="J250" s="37">
        <f t="shared" si="53"/>
        <v>0</v>
      </c>
      <c r="K250" s="37">
        <f t="shared" si="54"/>
        <v>45494</v>
      </c>
      <c r="L250" s="37">
        <f t="shared" si="55"/>
        <v>0</v>
      </c>
      <c r="M250" s="85" t="s">
        <v>637</v>
      </c>
      <c r="N250" s="71" t="s">
        <v>638</v>
      </c>
      <c r="O250" s="71" t="s">
        <v>52</v>
      </c>
      <c r="P250" s="71" t="s">
        <v>52</v>
      </c>
      <c r="Q250" s="71" t="s">
        <v>630</v>
      </c>
      <c r="R250" s="71" t="s">
        <v>61</v>
      </c>
      <c r="S250" s="71" t="s">
        <v>62</v>
      </c>
      <c r="T250" s="71" t="s">
        <v>62</v>
      </c>
      <c r="AR250" s="71" t="s">
        <v>52</v>
      </c>
      <c r="AS250" s="71" t="s">
        <v>52</v>
      </c>
      <c r="AU250" s="71" t="s">
        <v>639</v>
      </c>
      <c r="AV250" s="28">
        <v>415</v>
      </c>
      <c r="AZ250" s="76"/>
      <c r="BA250" s="110"/>
    </row>
    <row r="251" spans="1:53" ht="27" customHeight="1">
      <c r="A251" s="104"/>
      <c r="B251" s="23"/>
      <c r="C251" s="36"/>
      <c r="D251" s="34"/>
      <c r="E251" s="33">
        <v>28812</v>
      </c>
      <c r="F251" s="33"/>
      <c r="G251" s="33">
        <v>16096</v>
      </c>
      <c r="H251" s="37"/>
      <c r="I251" s="33">
        <v>0</v>
      </c>
      <c r="J251" s="37"/>
      <c r="K251" s="33">
        <f>E251+G251+I251</f>
        <v>44908</v>
      </c>
      <c r="L251" s="37"/>
      <c r="M251" s="86">
        <v>2022</v>
      </c>
      <c r="N251" s="71"/>
      <c r="O251" s="71"/>
      <c r="P251" s="71"/>
      <c r="Q251" s="71"/>
      <c r="R251" s="71"/>
      <c r="S251" s="71"/>
      <c r="T251" s="71"/>
      <c r="AR251" s="71"/>
      <c r="AS251" s="71"/>
      <c r="AU251" s="71"/>
      <c r="AX251" s="78">
        <f>E250/E251</f>
        <v>1.0262390670553936</v>
      </c>
      <c r="AY251" s="79">
        <f>G250/G251</f>
        <v>0.98943836978131217</v>
      </c>
      <c r="AZ251" s="76"/>
      <c r="BA251" s="110">
        <f>K250/K251</f>
        <v>1.0130488999732787</v>
      </c>
    </row>
    <row r="252" spans="1:53" ht="27" customHeight="1">
      <c r="A252" s="104" t="s">
        <v>640</v>
      </c>
      <c r="B252" s="23" t="s">
        <v>641</v>
      </c>
      <c r="C252" s="36" t="s">
        <v>182</v>
      </c>
      <c r="D252" s="34"/>
      <c r="E252" s="37">
        <f>TRUNC(일위대가목록!E122,0)</f>
        <v>10645</v>
      </c>
      <c r="F252" s="37">
        <f t="shared" si="51"/>
        <v>0</v>
      </c>
      <c r="G252" s="37">
        <f>TRUNC(일위대가목록!F122,0)</f>
        <v>15687</v>
      </c>
      <c r="H252" s="37">
        <f t="shared" si="52"/>
        <v>0</v>
      </c>
      <c r="I252" s="37">
        <f>TRUNC(일위대가목록!G122,0)</f>
        <v>313</v>
      </c>
      <c r="J252" s="37">
        <f t="shared" si="53"/>
        <v>0</v>
      </c>
      <c r="K252" s="37">
        <f t="shared" si="54"/>
        <v>26645</v>
      </c>
      <c r="L252" s="37">
        <f t="shared" si="55"/>
        <v>0</v>
      </c>
      <c r="M252" s="85" t="s">
        <v>642</v>
      </c>
      <c r="N252" s="71" t="s">
        <v>643</v>
      </c>
      <c r="O252" s="71" t="s">
        <v>52</v>
      </c>
      <c r="P252" s="71" t="s">
        <v>52</v>
      </c>
      <c r="Q252" s="71" t="s">
        <v>630</v>
      </c>
      <c r="R252" s="71" t="s">
        <v>61</v>
      </c>
      <c r="S252" s="71" t="s">
        <v>62</v>
      </c>
      <c r="T252" s="71" t="s">
        <v>62</v>
      </c>
      <c r="AR252" s="71" t="s">
        <v>52</v>
      </c>
      <c r="AS252" s="71" t="s">
        <v>52</v>
      </c>
      <c r="AU252" s="71" t="s">
        <v>644</v>
      </c>
      <c r="AV252" s="28">
        <v>416</v>
      </c>
      <c r="AZ252" s="76"/>
      <c r="BA252" s="110"/>
    </row>
    <row r="253" spans="1:53" ht="27" customHeight="1">
      <c r="A253" s="104"/>
      <c r="B253" s="23"/>
      <c r="C253" s="36"/>
      <c r="D253" s="34"/>
      <c r="E253" s="33">
        <v>9282</v>
      </c>
      <c r="F253" s="33"/>
      <c r="G253" s="33">
        <v>13646</v>
      </c>
      <c r="H253" s="37"/>
      <c r="I253" s="33">
        <v>0</v>
      </c>
      <c r="J253" s="37"/>
      <c r="K253" s="33">
        <f>E253+G253+I253</f>
        <v>22928</v>
      </c>
      <c r="L253" s="37"/>
      <c r="M253" s="86">
        <v>2022</v>
      </c>
      <c r="N253" s="71"/>
      <c r="O253" s="71"/>
      <c r="P253" s="71"/>
      <c r="Q253" s="71"/>
      <c r="R253" s="71"/>
      <c r="S253" s="71"/>
      <c r="T253" s="71"/>
      <c r="AR253" s="71"/>
      <c r="AS253" s="71"/>
      <c r="AU253" s="71"/>
      <c r="AX253" s="78">
        <f>E252/E253</f>
        <v>1.1468433527257056</v>
      </c>
      <c r="AY253" s="79">
        <f>G252/G253</f>
        <v>1.149567638868533</v>
      </c>
      <c r="AZ253" s="76"/>
      <c r="BA253" s="110">
        <f>K252/K253</f>
        <v>1.1621161898115842</v>
      </c>
    </row>
    <row r="254" spans="1:53" ht="27" customHeight="1">
      <c r="A254" s="104" t="s">
        <v>7922</v>
      </c>
      <c r="B254" s="23" t="s">
        <v>7923</v>
      </c>
      <c r="C254" s="36" t="s">
        <v>182</v>
      </c>
      <c r="D254" s="34"/>
      <c r="E254" s="37">
        <f>TRUNC(일위대가목록!E123,0)</f>
        <v>4768</v>
      </c>
      <c r="F254" s="37">
        <f t="shared" si="51"/>
        <v>0</v>
      </c>
      <c r="G254" s="37">
        <f>TRUNC(일위대가목록!F123,0)</f>
        <v>14417</v>
      </c>
      <c r="H254" s="37">
        <f t="shared" si="52"/>
        <v>0</v>
      </c>
      <c r="I254" s="37">
        <f>TRUNC(일위대가목록!G123,0)</f>
        <v>256</v>
      </c>
      <c r="J254" s="37">
        <f t="shared" si="53"/>
        <v>0</v>
      </c>
      <c r="K254" s="37">
        <f t="shared" si="54"/>
        <v>19441</v>
      </c>
      <c r="L254" s="37">
        <f t="shared" si="55"/>
        <v>0</v>
      </c>
      <c r="M254" s="85" t="s">
        <v>646</v>
      </c>
      <c r="N254" s="71" t="s">
        <v>647</v>
      </c>
      <c r="O254" s="71" t="s">
        <v>52</v>
      </c>
      <c r="P254" s="71" t="s">
        <v>52</v>
      </c>
      <c r="Q254" s="71" t="s">
        <v>630</v>
      </c>
      <c r="R254" s="71" t="s">
        <v>61</v>
      </c>
      <c r="S254" s="71" t="s">
        <v>62</v>
      </c>
      <c r="T254" s="71" t="s">
        <v>62</v>
      </c>
      <c r="AR254" s="71" t="s">
        <v>52</v>
      </c>
      <c r="AS254" s="71" t="s">
        <v>52</v>
      </c>
      <c r="AU254" s="71" t="s">
        <v>648</v>
      </c>
      <c r="AV254" s="28">
        <v>417</v>
      </c>
      <c r="AZ254" s="76"/>
      <c r="BA254" s="110"/>
    </row>
    <row r="255" spans="1:53" ht="27" customHeight="1">
      <c r="A255" s="104"/>
      <c r="B255" s="23"/>
      <c r="C255" s="36"/>
      <c r="D255" s="34"/>
      <c r="E255" s="33">
        <v>18639</v>
      </c>
      <c r="F255" s="33"/>
      <c r="G255" s="33">
        <v>21880</v>
      </c>
      <c r="H255" s="37"/>
      <c r="I255" s="33">
        <v>0</v>
      </c>
      <c r="J255" s="37"/>
      <c r="K255" s="33">
        <f>E255+G255+I255</f>
        <v>40519</v>
      </c>
      <c r="L255" s="37"/>
      <c r="M255" s="86">
        <v>2022</v>
      </c>
      <c r="N255" s="71"/>
      <c r="O255" s="71"/>
      <c r="P255" s="71"/>
      <c r="Q255" s="71"/>
      <c r="R255" s="71"/>
      <c r="S255" s="71"/>
      <c r="T255" s="71"/>
      <c r="AR255" s="71"/>
      <c r="AS255" s="71"/>
      <c r="AU255" s="71"/>
      <c r="AX255" s="78">
        <f>E254/E255</f>
        <v>0.25580771500616983</v>
      </c>
      <c r="AY255" s="79">
        <f>G254/G255</f>
        <v>0.65891224862888487</v>
      </c>
      <c r="AZ255" s="76"/>
      <c r="BA255" s="110">
        <f>K254/K255</f>
        <v>0.47979960018756634</v>
      </c>
    </row>
    <row r="256" spans="1:53" ht="27" customHeight="1">
      <c r="A256" s="104" t="s">
        <v>7927</v>
      </c>
      <c r="B256" s="23" t="s">
        <v>7930</v>
      </c>
      <c r="C256" s="36" t="s">
        <v>182</v>
      </c>
      <c r="D256" s="34"/>
      <c r="E256" s="37">
        <f>TRUNC(일위대가목록!E124,0)</f>
        <v>14021</v>
      </c>
      <c r="F256" s="37">
        <f t="shared" si="51"/>
        <v>0</v>
      </c>
      <c r="G256" s="37">
        <f>TRUNC(일위대가목록!F124,0)</f>
        <v>27221</v>
      </c>
      <c r="H256" s="37">
        <f t="shared" si="52"/>
        <v>0</v>
      </c>
      <c r="I256" s="37">
        <f>TRUNC(일위대가목록!G124,0)</f>
        <v>288</v>
      </c>
      <c r="J256" s="37">
        <f t="shared" si="53"/>
        <v>0</v>
      </c>
      <c r="K256" s="37">
        <f t="shared" si="54"/>
        <v>41530</v>
      </c>
      <c r="L256" s="37">
        <f t="shared" si="55"/>
        <v>0</v>
      </c>
      <c r="M256" s="85" t="s">
        <v>649</v>
      </c>
      <c r="N256" s="71" t="s">
        <v>650</v>
      </c>
      <c r="O256" s="71" t="s">
        <v>52</v>
      </c>
      <c r="P256" s="71" t="s">
        <v>52</v>
      </c>
      <c r="Q256" s="71" t="s">
        <v>630</v>
      </c>
      <c r="R256" s="71" t="s">
        <v>61</v>
      </c>
      <c r="S256" s="71" t="s">
        <v>62</v>
      </c>
      <c r="T256" s="71" t="s">
        <v>62</v>
      </c>
      <c r="AR256" s="71" t="s">
        <v>52</v>
      </c>
      <c r="AS256" s="71" t="s">
        <v>52</v>
      </c>
      <c r="AU256" s="71" t="s">
        <v>651</v>
      </c>
      <c r="AV256" s="28">
        <v>84</v>
      </c>
      <c r="AX256" s="269" t="s">
        <v>7934</v>
      </c>
      <c r="AY256" s="270"/>
      <c r="AZ256" s="270"/>
      <c r="BA256" s="271"/>
    </row>
    <row r="257" spans="1:53" ht="27" customHeight="1">
      <c r="A257" s="104"/>
      <c r="B257" s="23"/>
      <c r="C257" s="36"/>
      <c r="D257" s="34"/>
      <c r="E257" s="33"/>
      <c r="F257" s="33"/>
      <c r="G257" s="33"/>
      <c r="H257" s="37"/>
      <c r="I257" s="33">
        <v>0</v>
      </c>
      <c r="J257" s="37"/>
      <c r="K257" s="33">
        <f>E257+G257+I257</f>
        <v>0</v>
      </c>
      <c r="L257" s="37"/>
      <c r="M257" s="86">
        <v>2022</v>
      </c>
      <c r="N257" s="71"/>
      <c r="O257" s="71"/>
      <c r="P257" s="71"/>
      <c r="Q257" s="71"/>
      <c r="R257" s="71"/>
      <c r="S257" s="71"/>
      <c r="T257" s="71"/>
      <c r="AR257" s="71"/>
      <c r="AS257" s="71"/>
      <c r="AU257" s="71"/>
      <c r="AX257" s="272"/>
      <c r="AY257" s="273"/>
      <c r="AZ257" s="273"/>
      <c r="BA257" s="274"/>
    </row>
    <row r="258" spans="1:53" ht="27" customHeight="1">
      <c r="A258" s="104" t="s">
        <v>652</v>
      </c>
      <c r="B258" s="23" t="s">
        <v>645</v>
      </c>
      <c r="C258" s="36" t="s">
        <v>182</v>
      </c>
      <c r="D258" s="34"/>
      <c r="E258" s="37">
        <f>TRUNC(일위대가목록!E125,0)</f>
        <v>10634</v>
      </c>
      <c r="F258" s="37">
        <f t="shared" si="51"/>
        <v>0</v>
      </c>
      <c r="G258" s="37">
        <f>TRUNC(일위대가목록!F125,0)</f>
        <v>22953</v>
      </c>
      <c r="H258" s="37">
        <f t="shared" si="52"/>
        <v>0</v>
      </c>
      <c r="I258" s="37">
        <f>TRUNC(일위대가목록!G125,0)</f>
        <v>288</v>
      </c>
      <c r="J258" s="37">
        <f t="shared" si="53"/>
        <v>0</v>
      </c>
      <c r="K258" s="37">
        <f t="shared" si="54"/>
        <v>33875</v>
      </c>
      <c r="L258" s="37">
        <f t="shared" si="55"/>
        <v>0</v>
      </c>
      <c r="M258" s="85" t="s">
        <v>653</v>
      </c>
      <c r="N258" s="71" t="s">
        <v>654</v>
      </c>
      <c r="O258" s="71" t="s">
        <v>52</v>
      </c>
      <c r="P258" s="71" t="s">
        <v>52</v>
      </c>
      <c r="Q258" s="71" t="s">
        <v>630</v>
      </c>
      <c r="R258" s="71" t="s">
        <v>61</v>
      </c>
      <c r="S258" s="71" t="s">
        <v>62</v>
      </c>
      <c r="T258" s="71" t="s">
        <v>62</v>
      </c>
      <c r="AR258" s="71" t="s">
        <v>52</v>
      </c>
      <c r="AS258" s="71" t="s">
        <v>52</v>
      </c>
      <c r="AU258" s="71" t="s">
        <v>655</v>
      </c>
      <c r="AV258" s="28">
        <v>85</v>
      </c>
      <c r="AZ258" s="76"/>
      <c r="BA258" s="110"/>
    </row>
    <row r="259" spans="1:53" ht="27" customHeight="1">
      <c r="A259" s="104"/>
      <c r="B259" s="23"/>
      <c r="C259" s="36"/>
      <c r="D259" s="34"/>
      <c r="E259" s="33">
        <v>2560</v>
      </c>
      <c r="F259" s="33"/>
      <c r="G259" s="33">
        <v>8106</v>
      </c>
      <c r="H259" s="37"/>
      <c r="I259" s="33">
        <v>0</v>
      </c>
      <c r="J259" s="37"/>
      <c r="K259" s="33">
        <f>E259+G259+I259</f>
        <v>10666</v>
      </c>
      <c r="L259" s="37"/>
      <c r="M259" s="86">
        <v>2022</v>
      </c>
      <c r="N259" s="71"/>
      <c r="O259" s="71"/>
      <c r="P259" s="71"/>
      <c r="Q259" s="71"/>
      <c r="R259" s="71"/>
      <c r="S259" s="71"/>
      <c r="T259" s="71"/>
      <c r="AR259" s="71"/>
      <c r="AS259" s="71"/>
      <c r="AU259" s="71"/>
      <c r="AX259" s="78">
        <f>E258/E259</f>
        <v>4.1539062500000004</v>
      </c>
      <c r="AY259" s="79">
        <f>G258/G259</f>
        <v>2.8316062176165802</v>
      </c>
      <c r="AZ259" s="76"/>
      <c r="BA259" s="110">
        <f>K258/K259</f>
        <v>3.1759797487342958</v>
      </c>
    </row>
    <row r="260" spans="1:53" ht="27" customHeight="1">
      <c r="A260" s="104" t="s">
        <v>656</v>
      </c>
      <c r="B260" s="23" t="s">
        <v>657</v>
      </c>
      <c r="C260" s="36" t="s">
        <v>58</v>
      </c>
      <c r="D260" s="34"/>
      <c r="E260" s="37">
        <f>TRUNC(일위대가목록!E126,0)</f>
        <v>5160</v>
      </c>
      <c r="F260" s="37">
        <f t="shared" si="51"/>
        <v>0</v>
      </c>
      <c r="G260" s="37">
        <f>TRUNC(일위대가목록!F126,0)</f>
        <v>22404</v>
      </c>
      <c r="H260" s="37">
        <f t="shared" si="52"/>
        <v>0</v>
      </c>
      <c r="I260" s="37">
        <f>TRUNC(일위대가목록!G126,0)</f>
        <v>547</v>
      </c>
      <c r="J260" s="37">
        <f t="shared" si="53"/>
        <v>0</v>
      </c>
      <c r="K260" s="37">
        <f t="shared" si="54"/>
        <v>28111</v>
      </c>
      <c r="L260" s="37">
        <f t="shared" si="55"/>
        <v>0</v>
      </c>
      <c r="M260" s="85" t="s">
        <v>658</v>
      </c>
      <c r="N260" s="71" t="s">
        <v>659</v>
      </c>
      <c r="O260" s="71" t="s">
        <v>52</v>
      </c>
      <c r="P260" s="71" t="s">
        <v>52</v>
      </c>
      <c r="Q260" s="71" t="s">
        <v>630</v>
      </c>
      <c r="R260" s="71" t="s">
        <v>61</v>
      </c>
      <c r="S260" s="71" t="s">
        <v>62</v>
      </c>
      <c r="T260" s="71" t="s">
        <v>62</v>
      </c>
      <c r="AR260" s="71" t="s">
        <v>52</v>
      </c>
      <c r="AS260" s="71" t="s">
        <v>52</v>
      </c>
      <c r="AU260" s="71" t="s">
        <v>660</v>
      </c>
      <c r="AV260" s="28">
        <v>86</v>
      </c>
      <c r="AZ260" s="76"/>
      <c r="BA260" s="110"/>
    </row>
    <row r="261" spans="1:53" ht="27" customHeight="1">
      <c r="A261" s="104"/>
      <c r="B261" s="23"/>
      <c r="C261" s="36"/>
      <c r="D261" s="34"/>
      <c r="E261" s="33">
        <v>26419</v>
      </c>
      <c r="F261" s="33"/>
      <c r="G261" s="33">
        <v>12745</v>
      </c>
      <c r="H261" s="37"/>
      <c r="I261" s="33">
        <v>0</v>
      </c>
      <c r="J261" s="37"/>
      <c r="K261" s="33">
        <f>E261+G261+I261</f>
        <v>39164</v>
      </c>
      <c r="L261" s="37"/>
      <c r="M261" s="86">
        <v>2022</v>
      </c>
      <c r="N261" s="71"/>
      <c r="O261" s="71"/>
      <c r="P261" s="71"/>
      <c r="Q261" s="71"/>
      <c r="R261" s="71"/>
      <c r="S261" s="71"/>
      <c r="T261" s="71"/>
      <c r="AR261" s="71"/>
      <c r="AS261" s="71"/>
      <c r="AU261" s="71"/>
      <c r="AX261" s="78">
        <f>E260/E261</f>
        <v>0.19531397857602484</v>
      </c>
      <c r="AY261" s="79">
        <f>G260/G261</f>
        <v>1.7578658297371519</v>
      </c>
      <c r="AZ261" s="76"/>
      <c r="BA261" s="110">
        <f>K260/K261</f>
        <v>0.71777652946583592</v>
      </c>
    </row>
    <row r="262" spans="1:53" ht="27" customHeight="1">
      <c r="A262" s="104" t="s">
        <v>661</v>
      </c>
      <c r="B262" s="23" t="s">
        <v>662</v>
      </c>
      <c r="C262" s="36" t="s">
        <v>58</v>
      </c>
      <c r="D262" s="34"/>
      <c r="E262" s="37">
        <f>TRUNC(일위대가목록!E127,0)</f>
        <v>3686</v>
      </c>
      <c r="F262" s="37">
        <f t="shared" si="51"/>
        <v>0</v>
      </c>
      <c r="G262" s="37">
        <f>TRUNC(일위대가목록!F127,0)</f>
        <v>14086</v>
      </c>
      <c r="H262" s="37">
        <f t="shared" si="52"/>
        <v>0</v>
      </c>
      <c r="I262" s="37">
        <f>TRUNC(일위대가목록!G127,0)</f>
        <v>333</v>
      </c>
      <c r="J262" s="37">
        <f t="shared" si="53"/>
        <v>0</v>
      </c>
      <c r="K262" s="37">
        <f t="shared" si="54"/>
        <v>18105</v>
      </c>
      <c r="L262" s="37">
        <f t="shared" si="55"/>
        <v>0</v>
      </c>
      <c r="M262" s="85" t="s">
        <v>663</v>
      </c>
      <c r="N262" s="71" t="s">
        <v>664</v>
      </c>
      <c r="O262" s="71" t="s">
        <v>52</v>
      </c>
      <c r="P262" s="71" t="s">
        <v>52</v>
      </c>
      <c r="Q262" s="71" t="s">
        <v>630</v>
      </c>
      <c r="R262" s="71" t="s">
        <v>61</v>
      </c>
      <c r="S262" s="71" t="s">
        <v>62</v>
      </c>
      <c r="T262" s="71" t="s">
        <v>62</v>
      </c>
      <c r="AR262" s="71" t="s">
        <v>52</v>
      </c>
      <c r="AS262" s="71" t="s">
        <v>52</v>
      </c>
      <c r="AU262" s="71" t="s">
        <v>665</v>
      </c>
      <c r="AV262" s="28">
        <v>87</v>
      </c>
      <c r="AZ262" s="76"/>
      <c r="BA262" s="110"/>
    </row>
    <row r="263" spans="1:53" ht="27" customHeight="1">
      <c r="A263" s="104"/>
      <c r="B263" s="23"/>
      <c r="C263" s="36"/>
      <c r="D263" s="34"/>
      <c r="E263" s="33">
        <v>27409</v>
      </c>
      <c r="F263" s="33"/>
      <c r="G263" s="33">
        <v>8422</v>
      </c>
      <c r="H263" s="37"/>
      <c r="I263" s="33">
        <v>0</v>
      </c>
      <c r="J263" s="37"/>
      <c r="K263" s="33">
        <f>E263+G263+I263</f>
        <v>35831</v>
      </c>
      <c r="L263" s="37"/>
      <c r="M263" s="86">
        <v>2022</v>
      </c>
      <c r="N263" s="71"/>
      <c r="O263" s="71"/>
      <c r="P263" s="71"/>
      <c r="Q263" s="71"/>
      <c r="R263" s="71"/>
      <c r="S263" s="71"/>
      <c r="T263" s="71"/>
      <c r="AR263" s="71"/>
      <c r="AS263" s="71"/>
      <c r="AU263" s="71"/>
      <c r="AX263" s="78">
        <f>E262/E263</f>
        <v>0.13448137473092781</v>
      </c>
      <c r="AY263" s="79">
        <f>G262/G263</f>
        <v>1.6725243410116362</v>
      </c>
      <c r="AZ263" s="76"/>
      <c r="BA263" s="110">
        <f>K262/K263</f>
        <v>0.50528871647456108</v>
      </c>
    </row>
    <row r="264" spans="1:53" ht="27" customHeight="1">
      <c r="A264" s="104" t="s">
        <v>666</v>
      </c>
      <c r="B264" s="23" t="s">
        <v>667</v>
      </c>
      <c r="C264" s="36" t="s">
        <v>58</v>
      </c>
      <c r="D264" s="34"/>
      <c r="E264" s="37">
        <f>TRUNC(일위대가목록!E128,0)</f>
        <v>17948</v>
      </c>
      <c r="F264" s="37">
        <f t="shared" si="51"/>
        <v>0</v>
      </c>
      <c r="G264" s="37">
        <f>TRUNC(일위대가목록!F128,0)</f>
        <v>13246</v>
      </c>
      <c r="H264" s="37">
        <f t="shared" si="52"/>
        <v>0</v>
      </c>
      <c r="I264" s="37">
        <f>TRUNC(일위대가목록!G128,0)</f>
        <v>0</v>
      </c>
      <c r="J264" s="37">
        <f t="shared" si="53"/>
        <v>0</v>
      </c>
      <c r="K264" s="37">
        <f t="shared" si="54"/>
        <v>31194</v>
      </c>
      <c r="L264" s="37">
        <f t="shared" si="55"/>
        <v>0</v>
      </c>
      <c r="M264" s="85" t="s">
        <v>668</v>
      </c>
      <c r="N264" s="71" t="s">
        <v>669</v>
      </c>
      <c r="O264" s="71" t="s">
        <v>52</v>
      </c>
      <c r="P264" s="71" t="s">
        <v>52</v>
      </c>
      <c r="Q264" s="71" t="s">
        <v>630</v>
      </c>
      <c r="R264" s="71" t="s">
        <v>61</v>
      </c>
      <c r="S264" s="71" t="s">
        <v>62</v>
      </c>
      <c r="T264" s="71" t="s">
        <v>62</v>
      </c>
      <c r="AR264" s="71" t="s">
        <v>52</v>
      </c>
      <c r="AS264" s="71" t="s">
        <v>52</v>
      </c>
      <c r="AU264" s="71" t="s">
        <v>670</v>
      </c>
      <c r="AV264" s="28">
        <v>88</v>
      </c>
      <c r="AZ264" s="76"/>
      <c r="BA264" s="110"/>
    </row>
    <row r="265" spans="1:53" ht="27" customHeight="1">
      <c r="A265" s="104"/>
      <c r="B265" s="23"/>
      <c r="C265" s="36"/>
      <c r="D265" s="34"/>
      <c r="E265" s="33">
        <v>22490</v>
      </c>
      <c r="F265" s="33"/>
      <c r="G265" s="33">
        <v>8394</v>
      </c>
      <c r="H265" s="37"/>
      <c r="I265" s="33">
        <v>0</v>
      </c>
      <c r="J265" s="37"/>
      <c r="K265" s="33">
        <f>E265+G265+I265</f>
        <v>30884</v>
      </c>
      <c r="L265" s="37"/>
      <c r="M265" s="86">
        <v>2022</v>
      </c>
      <c r="N265" s="71"/>
      <c r="O265" s="71"/>
      <c r="P265" s="71"/>
      <c r="Q265" s="71"/>
      <c r="R265" s="71"/>
      <c r="S265" s="71"/>
      <c r="T265" s="71"/>
      <c r="AR265" s="71"/>
      <c r="AS265" s="71"/>
      <c r="AU265" s="71"/>
      <c r="AX265" s="78">
        <f>E264/E265</f>
        <v>0.79804357492218769</v>
      </c>
      <c r="AY265" s="79">
        <f>G264/G265</f>
        <v>1.57803192756731</v>
      </c>
      <c r="AZ265" s="76"/>
      <c r="BA265" s="110">
        <f>K264/K265</f>
        <v>1.0100375599015672</v>
      </c>
    </row>
    <row r="266" spans="1:53" ht="27" customHeight="1">
      <c r="A266" s="104" t="s">
        <v>671</v>
      </c>
      <c r="B266" s="23" t="s">
        <v>667</v>
      </c>
      <c r="C266" s="36" t="s">
        <v>58</v>
      </c>
      <c r="D266" s="34"/>
      <c r="E266" s="37">
        <f>TRUNC(일위대가목록!E129,0)</f>
        <v>14224</v>
      </c>
      <c r="F266" s="37">
        <f t="shared" si="51"/>
        <v>0</v>
      </c>
      <c r="G266" s="37">
        <f>TRUNC(일위대가목록!F129,0)</f>
        <v>16060</v>
      </c>
      <c r="H266" s="37">
        <f t="shared" si="52"/>
        <v>0</v>
      </c>
      <c r="I266" s="37">
        <f>TRUNC(일위대가목록!G129,0)</f>
        <v>0</v>
      </c>
      <c r="J266" s="37">
        <f t="shared" si="53"/>
        <v>0</v>
      </c>
      <c r="K266" s="37">
        <f t="shared" si="54"/>
        <v>30284</v>
      </c>
      <c r="L266" s="37">
        <f t="shared" si="55"/>
        <v>0</v>
      </c>
      <c r="M266" s="85" t="s">
        <v>672</v>
      </c>
      <c r="N266" s="71" t="s">
        <v>673</v>
      </c>
      <c r="O266" s="71" t="s">
        <v>52</v>
      </c>
      <c r="P266" s="71" t="s">
        <v>52</v>
      </c>
      <c r="Q266" s="71" t="s">
        <v>630</v>
      </c>
      <c r="R266" s="71" t="s">
        <v>61</v>
      </c>
      <c r="S266" s="71" t="s">
        <v>62</v>
      </c>
      <c r="T266" s="71" t="s">
        <v>62</v>
      </c>
      <c r="AR266" s="71" t="s">
        <v>52</v>
      </c>
      <c r="AS266" s="71" t="s">
        <v>52</v>
      </c>
      <c r="AU266" s="71" t="s">
        <v>674</v>
      </c>
      <c r="AV266" s="28">
        <v>89</v>
      </c>
      <c r="AZ266" s="76"/>
      <c r="BA266" s="110"/>
    </row>
    <row r="267" spans="1:53" ht="27" customHeight="1">
      <c r="A267" s="104"/>
      <c r="B267" s="23"/>
      <c r="C267" s="36"/>
      <c r="D267" s="34"/>
      <c r="E267" s="33">
        <v>15934</v>
      </c>
      <c r="F267" s="33"/>
      <c r="G267" s="33">
        <v>10374</v>
      </c>
      <c r="H267" s="37"/>
      <c r="I267" s="33">
        <v>0</v>
      </c>
      <c r="J267" s="37"/>
      <c r="K267" s="33">
        <f>E267+G267+I267</f>
        <v>26308</v>
      </c>
      <c r="L267" s="37"/>
      <c r="M267" s="86">
        <v>2022</v>
      </c>
      <c r="N267" s="71"/>
      <c r="O267" s="71"/>
      <c r="P267" s="71"/>
      <c r="Q267" s="71"/>
      <c r="R267" s="71"/>
      <c r="S267" s="71"/>
      <c r="T267" s="71"/>
      <c r="AR267" s="71"/>
      <c r="AS267" s="71"/>
      <c r="AU267" s="71"/>
      <c r="AX267" s="78">
        <f>E266/E267</f>
        <v>0.89268231454750846</v>
      </c>
      <c r="AY267" s="79">
        <f>G266/G267</f>
        <v>1.5481010217852322</v>
      </c>
      <c r="AZ267" s="76"/>
      <c r="BA267" s="110">
        <f>K266/K267</f>
        <v>1.1511327352896457</v>
      </c>
    </row>
    <row r="268" spans="1:53" ht="27" customHeight="1">
      <c r="A268" s="104" t="s">
        <v>675</v>
      </c>
      <c r="B268" s="23" t="s">
        <v>676</v>
      </c>
      <c r="C268" s="36" t="s">
        <v>58</v>
      </c>
      <c r="D268" s="34"/>
      <c r="E268" s="37">
        <f>TRUNC(일위대가목록!E130,0)</f>
        <v>17948</v>
      </c>
      <c r="F268" s="37">
        <f t="shared" si="51"/>
        <v>0</v>
      </c>
      <c r="G268" s="37">
        <f>TRUNC(일위대가목록!F130,0)</f>
        <v>13246</v>
      </c>
      <c r="H268" s="37">
        <f t="shared" si="52"/>
        <v>0</v>
      </c>
      <c r="I268" s="37">
        <f>TRUNC(일위대가목록!G130,0)</f>
        <v>0</v>
      </c>
      <c r="J268" s="37">
        <f t="shared" si="53"/>
        <v>0</v>
      </c>
      <c r="K268" s="37">
        <f t="shared" si="54"/>
        <v>31194</v>
      </c>
      <c r="L268" s="37">
        <f t="shared" si="55"/>
        <v>0</v>
      </c>
      <c r="M268" s="85" t="s">
        <v>677</v>
      </c>
      <c r="N268" s="71" t="s">
        <v>678</v>
      </c>
      <c r="O268" s="71" t="s">
        <v>52</v>
      </c>
      <c r="P268" s="71" t="s">
        <v>52</v>
      </c>
      <c r="Q268" s="71" t="s">
        <v>630</v>
      </c>
      <c r="R268" s="71" t="s">
        <v>61</v>
      </c>
      <c r="S268" s="71" t="s">
        <v>62</v>
      </c>
      <c r="T268" s="71" t="s">
        <v>62</v>
      </c>
      <c r="AR268" s="71" t="s">
        <v>52</v>
      </c>
      <c r="AS268" s="71" t="s">
        <v>52</v>
      </c>
      <c r="AU268" s="71" t="s">
        <v>679</v>
      </c>
      <c r="AV268" s="28">
        <v>418</v>
      </c>
      <c r="AZ268" s="76"/>
      <c r="BA268" s="110"/>
    </row>
    <row r="269" spans="1:53" ht="27" customHeight="1">
      <c r="A269" s="105"/>
      <c r="B269" s="35"/>
      <c r="C269" s="34"/>
      <c r="D269" s="34"/>
      <c r="E269" s="33">
        <v>20893</v>
      </c>
      <c r="F269" s="33"/>
      <c r="G269" s="33">
        <v>23499</v>
      </c>
      <c r="H269" s="37"/>
      <c r="I269" s="33">
        <v>0</v>
      </c>
      <c r="J269" s="37"/>
      <c r="K269" s="33">
        <f>E269+G269+I269</f>
        <v>44392</v>
      </c>
      <c r="L269" s="37"/>
      <c r="M269" s="86">
        <v>2022</v>
      </c>
      <c r="N269" s="71"/>
      <c r="O269" s="71"/>
      <c r="P269" s="71"/>
      <c r="Q269" s="71"/>
      <c r="R269" s="71"/>
      <c r="S269" s="71"/>
      <c r="T269" s="71"/>
      <c r="AR269" s="71"/>
      <c r="AS269" s="71"/>
      <c r="AU269" s="71"/>
      <c r="AX269" s="78">
        <f>E268/E269</f>
        <v>0.85904369884650367</v>
      </c>
      <c r="AY269" s="79">
        <f>G268/G269</f>
        <v>0.56368356100259587</v>
      </c>
      <c r="AZ269" s="76"/>
      <c r="BA269" s="110">
        <f>K268/K269</f>
        <v>0.702694179131375</v>
      </c>
    </row>
    <row r="270" spans="1:53" ht="27" customHeight="1">
      <c r="A270" s="104" t="s">
        <v>680</v>
      </c>
      <c r="B270" s="23"/>
      <c r="C270" s="34"/>
      <c r="D270" s="34"/>
      <c r="E270" s="35"/>
      <c r="F270" s="35"/>
      <c r="G270" s="35"/>
      <c r="H270" s="35"/>
      <c r="I270" s="35"/>
      <c r="J270" s="35"/>
      <c r="K270" s="35"/>
      <c r="L270" s="35"/>
      <c r="M270" s="84"/>
      <c r="Q270" s="71" t="s">
        <v>681</v>
      </c>
      <c r="AZ270" s="76"/>
      <c r="BA270" s="110"/>
    </row>
    <row r="271" spans="1:53" ht="27" customHeight="1">
      <c r="A271" s="104" t="s">
        <v>682</v>
      </c>
      <c r="B271" s="23" t="s">
        <v>683</v>
      </c>
      <c r="C271" s="36" t="s">
        <v>182</v>
      </c>
      <c r="D271" s="34"/>
      <c r="E271" s="37">
        <f>TRUNC(일위대가목록!E131,0)</f>
        <v>2077</v>
      </c>
      <c r="F271" s="37">
        <f t="shared" ref="F271:F291" si="56">TRUNC(E271*D271, 0)</f>
        <v>0</v>
      </c>
      <c r="G271" s="37">
        <f>TRUNC(일위대가목록!F131,0)</f>
        <v>4870</v>
      </c>
      <c r="H271" s="37">
        <f t="shared" ref="H271:H291" si="57">TRUNC(G271*D271, 0)</f>
        <v>0</v>
      </c>
      <c r="I271" s="37">
        <f>TRUNC(일위대가목록!G131,0)</f>
        <v>0</v>
      </c>
      <c r="J271" s="37">
        <f t="shared" ref="J271:J291" si="58">TRUNC(I271*D271, 0)</f>
        <v>0</v>
      </c>
      <c r="K271" s="37">
        <f t="shared" ref="K271:K291" si="59">TRUNC(E271+G271+I271, 0)</f>
        <v>6947</v>
      </c>
      <c r="L271" s="37">
        <f t="shared" ref="L271:L291" si="60">TRUNC(F271+H271+J271, 0)</f>
        <v>0</v>
      </c>
      <c r="M271" s="85" t="s">
        <v>684</v>
      </c>
      <c r="N271" s="71" t="s">
        <v>685</v>
      </c>
      <c r="O271" s="71" t="s">
        <v>52</v>
      </c>
      <c r="P271" s="71" t="s">
        <v>52</v>
      </c>
      <c r="Q271" s="71" t="s">
        <v>681</v>
      </c>
      <c r="R271" s="71" t="s">
        <v>61</v>
      </c>
      <c r="S271" s="71" t="s">
        <v>62</v>
      </c>
      <c r="T271" s="71" t="s">
        <v>62</v>
      </c>
      <c r="AR271" s="71" t="s">
        <v>52</v>
      </c>
      <c r="AS271" s="71" t="s">
        <v>52</v>
      </c>
      <c r="AU271" s="71" t="s">
        <v>686</v>
      </c>
      <c r="AV271" s="28">
        <v>92</v>
      </c>
      <c r="AZ271" s="76"/>
      <c r="BA271" s="110"/>
    </row>
    <row r="272" spans="1:53" ht="27" customHeight="1">
      <c r="A272" s="104"/>
      <c r="B272" s="23"/>
      <c r="C272" s="36"/>
      <c r="D272" s="34"/>
      <c r="E272" s="33">
        <v>5362</v>
      </c>
      <c r="F272" s="33"/>
      <c r="G272" s="33">
        <v>4661</v>
      </c>
      <c r="H272" s="37"/>
      <c r="I272" s="33">
        <v>0</v>
      </c>
      <c r="J272" s="37"/>
      <c r="K272" s="33">
        <f>E272+G272+I272</f>
        <v>10023</v>
      </c>
      <c r="L272" s="37"/>
      <c r="M272" s="86">
        <v>2022</v>
      </c>
      <c r="N272" s="71"/>
      <c r="O272" s="71"/>
      <c r="P272" s="71"/>
      <c r="Q272" s="71"/>
      <c r="R272" s="71"/>
      <c r="S272" s="71"/>
      <c r="T272" s="71"/>
      <c r="AR272" s="71"/>
      <c r="AS272" s="71"/>
      <c r="AU272" s="71"/>
      <c r="AX272" s="78">
        <f>E271/E272</f>
        <v>0.38735546437896307</v>
      </c>
      <c r="AY272" s="79">
        <f>G271/G272</f>
        <v>1.0448401630551385</v>
      </c>
      <c r="AZ272" s="76"/>
      <c r="BA272" s="110">
        <f>K271/K272</f>
        <v>0.69310585652998102</v>
      </c>
    </row>
    <row r="273" spans="1:53" ht="27" customHeight="1">
      <c r="A273" s="104" t="s">
        <v>687</v>
      </c>
      <c r="B273" s="23" t="s">
        <v>688</v>
      </c>
      <c r="C273" s="36" t="s">
        <v>625</v>
      </c>
      <c r="D273" s="34"/>
      <c r="E273" s="37">
        <f>TRUNC(일위대가목록!E132,0)</f>
        <v>7421</v>
      </c>
      <c r="F273" s="37">
        <f t="shared" si="56"/>
        <v>0</v>
      </c>
      <c r="G273" s="37">
        <f>TRUNC(일위대가목록!F132,0)</f>
        <v>16242</v>
      </c>
      <c r="H273" s="37">
        <f t="shared" si="57"/>
        <v>0</v>
      </c>
      <c r="I273" s="37">
        <f>TRUNC(일위대가목록!G132,0)</f>
        <v>0</v>
      </c>
      <c r="J273" s="37">
        <f t="shared" si="58"/>
        <v>0</v>
      </c>
      <c r="K273" s="37">
        <f t="shared" si="59"/>
        <v>23663</v>
      </c>
      <c r="L273" s="37">
        <f t="shared" si="60"/>
        <v>0</v>
      </c>
      <c r="M273" s="85" t="s">
        <v>689</v>
      </c>
      <c r="N273" s="71" t="s">
        <v>690</v>
      </c>
      <c r="O273" s="71" t="s">
        <v>52</v>
      </c>
      <c r="P273" s="71" t="s">
        <v>52</v>
      </c>
      <c r="Q273" s="71" t="s">
        <v>681</v>
      </c>
      <c r="R273" s="71" t="s">
        <v>61</v>
      </c>
      <c r="S273" s="71" t="s">
        <v>62</v>
      </c>
      <c r="T273" s="71" t="s">
        <v>62</v>
      </c>
      <c r="AR273" s="71" t="s">
        <v>52</v>
      </c>
      <c r="AS273" s="71" t="s">
        <v>52</v>
      </c>
      <c r="AU273" s="71" t="s">
        <v>691</v>
      </c>
      <c r="AV273" s="28">
        <v>368</v>
      </c>
      <c r="AZ273" s="76"/>
      <c r="BA273" s="110"/>
    </row>
    <row r="274" spans="1:53" ht="27" customHeight="1">
      <c r="A274" s="104"/>
      <c r="B274" s="23"/>
      <c r="C274" s="36"/>
      <c r="D274" s="34"/>
      <c r="E274" s="33">
        <v>27606</v>
      </c>
      <c r="F274" s="33"/>
      <c r="G274" s="33">
        <v>4872</v>
      </c>
      <c r="H274" s="37"/>
      <c r="I274" s="33">
        <v>0</v>
      </c>
      <c r="J274" s="37"/>
      <c r="K274" s="33">
        <f>E274+G274+I274</f>
        <v>32478</v>
      </c>
      <c r="L274" s="37"/>
      <c r="M274" s="86">
        <v>2022</v>
      </c>
      <c r="N274" s="71"/>
      <c r="O274" s="71"/>
      <c r="P274" s="71"/>
      <c r="Q274" s="71"/>
      <c r="R274" s="71"/>
      <c r="S274" s="71"/>
      <c r="T274" s="71"/>
      <c r="AR274" s="71"/>
      <c r="AS274" s="71"/>
      <c r="AU274" s="71"/>
      <c r="AX274" s="78">
        <f>E273/E274</f>
        <v>0.26881837281750343</v>
      </c>
      <c r="AY274" s="79">
        <f>G273/G274</f>
        <v>3.333743842364532</v>
      </c>
      <c r="AZ274" s="76"/>
      <c r="BA274" s="110">
        <f>K273/K274</f>
        <v>0.72858550403349964</v>
      </c>
    </row>
    <row r="275" spans="1:53" ht="27" customHeight="1">
      <c r="A275" s="104" t="s">
        <v>692</v>
      </c>
      <c r="B275" s="23" t="s">
        <v>693</v>
      </c>
      <c r="C275" s="36" t="s">
        <v>625</v>
      </c>
      <c r="D275" s="34"/>
      <c r="E275" s="37">
        <f>TRUNC(일위대가목록!E133,0)</f>
        <v>7421</v>
      </c>
      <c r="F275" s="37">
        <f t="shared" si="56"/>
        <v>0</v>
      </c>
      <c r="G275" s="37">
        <f>TRUNC(일위대가목록!F133,0)</f>
        <v>19491</v>
      </c>
      <c r="H275" s="37">
        <f t="shared" si="57"/>
        <v>0</v>
      </c>
      <c r="I275" s="37">
        <f>TRUNC(일위대가목록!G133,0)</f>
        <v>0</v>
      </c>
      <c r="J275" s="37">
        <f t="shared" si="58"/>
        <v>0</v>
      </c>
      <c r="K275" s="37">
        <f t="shared" si="59"/>
        <v>26912</v>
      </c>
      <c r="L275" s="37">
        <f t="shared" si="60"/>
        <v>0</v>
      </c>
      <c r="M275" s="85" t="s">
        <v>694</v>
      </c>
      <c r="N275" s="71" t="s">
        <v>695</v>
      </c>
      <c r="O275" s="71" t="s">
        <v>52</v>
      </c>
      <c r="P275" s="71" t="s">
        <v>52</v>
      </c>
      <c r="Q275" s="71" t="s">
        <v>681</v>
      </c>
      <c r="R275" s="71" t="s">
        <v>61</v>
      </c>
      <c r="S275" s="71" t="s">
        <v>62</v>
      </c>
      <c r="T275" s="71" t="s">
        <v>62</v>
      </c>
      <c r="AR275" s="71" t="s">
        <v>52</v>
      </c>
      <c r="AS275" s="71" t="s">
        <v>52</v>
      </c>
      <c r="AU275" s="71" t="s">
        <v>696</v>
      </c>
      <c r="AV275" s="28">
        <v>369</v>
      </c>
      <c r="AZ275" s="76"/>
      <c r="BA275" s="110"/>
    </row>
    <row r="276" spans="1:53" ht="27" customHeight="1">
      <c r="A276" s="104"/>
      <c r="B276" s="23"/>
      <c r="C276" s="36"/>
      <c r="D276" s="34"/>
      <c r="E276" s="33">
        <v>27606</v>
      </c>
      <c r="F276" s="33"/>
      <c r="G276" s="33">
        <v>4871</v>
      </c>
      <c r="H276" s="37"/>
      <c r="I276" s="33">
        <v>0</v>
      </c>
      <c r="J276" s="37"/>
      <c r="K276" s="33">
        <f>E276+G276+I276</f>
        <v>32477</v>
      </c>
      <c r="L276" s="37"/>
      <c r="M276" s="86">
        <v>2022</v>
      </c>
      <c r="N276" s="71"/>
      <c r="O276" s="71"/>
      <c r="P276" s="71"/>
      <c r="Q276" s="71"/>
      <c r="R276" s="71"/>
      <c r="S276" s="71"/>
      <c r="T276" s="71"/>
      <c r="AR276" s="71"/>
      <c r="AS276" s="71"/>
      <c r="AU276" s="71"/>
      <c r="AX276" s="78">
        <f>E275/E276</f>
        <v>0.26881837281750343</v>
      </c>
      <c r="AY276" s="79">
        <f>G275/G276</f>
        <v>4.0014370765756517</v>
      </c>
      <c r="AZ276" s="76"/>
      <c r="BA276" s="110">
        <f>K275/K276</f>
        <v>0.8286479662530406</v>
      </c>
    </row>
    <row r="277" spans="1:53" ht="27" customHeight="1">
      <c r="A277" s="104" t="s">
        <v>697</v>
      </c>
      <c r="B277" s="23" t="s">
        <v>698</v>
      </c>
      <c r="C277" s="36" t="s">
        <v>182</v>
      </c>
      <c r="D277" s="34"/>
      <c r="E277" s="37">
        <f>TRUNC(일위대가목록!E134,0)</f>
        <v>6997</v>
      </c>
      <c r="F277" s="37">
        <f t="shared" si="56"/>
        <v>0</v>
      </c>
      <c r="G277" s="37">
        <f>TRUNC(일위대가목록!F134,0)</f>
        <v>11497</v>
      </c>
      <c r="H277" s="37">
        <f t="shared" si="57"/>
        <v>0</v>
      </c>
      <c r="I277" s="37">
        <f>TRUNC(일위대가목록!G134,0)</f>
        <v>209</v>
      </c>
      <c r="J277" s="37">
        <f t="shared" si="58"/>
        <v>0</v>
      </c>
      <c r="K277" s="37">
        <f t="shared" si="59"/>
        <v>18703</v>
      </c>
      <c r="L277" s="37">
        <f t="shared" si="60"/>
        <v>0</v>
      </c>
      <c r="M277" s="85" t="s">
        <v>699</v>
      </c>
      <c r="N277" s="71" t="s">
        <v>700</v>
      </c>
      <c r="O277" s="71" t="s">
        <v>52</v>
      </c>
      <c r="P277" s="71" t="s">
        <v>52</v>
      </c>
      <c r="Q277" s="71" t="s">
        <v>681</v>
      </c>
      <c r="R277" s="71" t="s">
        <v>61</v>
      </c>
      <c r="S277" s="71" t="s">
        <v>62</v>
      </c>
      <c r="T277" s="71" t="s">
        <v>62</v>
      </c>
      <c r="AR277" s="71" t="s">
        <v>52</v>
      </c>
      <c r="AS277" s="71" t="s">
        <v>52</v>
      </c>
      <c r="AU277" s="71" t="s">
        <v>701</v>
      </c>
      <c r="AV277" s="28">
        <v>419</v>
      </c>
      <c r="AZ277" s="76"/>
      <c r="BA277" s="110"/>
    </row>
    <row r="278" spans="1:53" ht="27" customHeight="1">
      <c r="A278" s="104"/>
      <c r="B278" s="23"/>
      <c r="C278" s="36"/>
      <c r="D278" s="34"/>
      <c r="E278" s="33">
        <v>13240</v>
      </c>
      <c r="F278" s="33"/>
      <c r="G278" s="33">
        <v>3520</v>
      </c>
      <c r="H278" s="37"/>
      <c r="I278" s="33">
        <v>0</v>
      </c>
      <c r="J278" s="37"/>
      <c r="K278" s="33">
        <f>E278+G278+I278</f>
        <v>16760</v>
      </c>
      <c r="L278" s="37"/>
      <c r="M278" s="86">
        <v>2022</v>
      </c>
      <c r="N278" s="71"/>
      <c r="O278" s="71"/>
      <c r="P278" s="71"/>
      <c r="Q278" s="71"/>
      <c r="R278" s="71"/>
      <c r="S278" s="71"/>
      <c r="T278" s="71"/>
      <c r="AR278" s="71"/>
      <c r="AS278" s="71"/>
      <c r="AU278" s="71"/>
      <c r="AX278" s="78">
        <f>E277/E278</f>
        <v>0.52847432024169183</v>
      </c>
      <c r="AY278" s="79">
        <f>G277/G278</f>
        <v>3.2661931818181817</v>
      </c>
      <c r="AZ278" s="76"/>
      <c r="BA278" s="110">
        <f>K277/K278</f>
        <v>1.1159307875894988</v>
      </c>
    </row>
    <row r="279" spans="1:53" ht="27" customHeight="1">
      <c r="A279" s="104" t="s">
        <v>702</v>
      </c>
      <c r="B279" s="23" t="s">
        <v>703</v>
      </c>
      <c r="C279" s="36" t="s">
        <v>58</v>
      </c>
      <c r="D279" s="34"/>
      <c r="E279" s="37">
        <f>TRUNC(일위대가목록!E135,0)</f>
        <v>48763</v>
      </c>
      <c r="F279" s="37">
        <f t="shared" si="56"/>
        <v>0</v>
      </c>
      <c r="G279" s="37">
        <f>TRUNC(일위대가목록!F135,0)</f>
        <v>36152</v>
      </c>
      <c r="H279" s="37">
        <f t="shared" si="57"/>
        <v>0</v>
      </c>
      <c r="I279" s="37">
        <f>TRUNC(일위대가목록!G135,0)</f>
        <v>1084</v>
      </c>
      <c r="J279" s="37">
        <f t="shared" si="58"/>
        <v>0</v>
      </c>
      <c r="K279" s="37">
        <f t="shared" si="59"/>
        <v>85999</v>
      </c>
      <c r="L279" s="37">
        <f t="shared" si="60"/>
        <v>0</v>
      </c>
      <c r="M279" s="85" t="s">
        <v>704</v>
      </c>
      <c r="N279" s="71" t="s">
        <v>705</v>
      </c>
      <c r="O279" s="71" t="s">
        <v>52</v>
      </c>
      <c r="P279" s="71" t="s">
        <v>52</v>
      </c>
      <c r="Q279" s="71" t="s">
        <v>681</v>
      </c>
      <c r="R279" s="71" t="s">
        <v>61</v>
      </c>
      <c r="S279" s="71" t="s">
        <v>62</v>
      </c>
      <c r="T279" s="71" t="s">
        <v>62</v>
      </c>
      <c r="AR279" s="71" t="s">
        <v>52</v>
      </c>
      <c r="AS279" s="71" t="s">
        <v>52</v>
      </c>
      <c r="AU279" s="71" t="s">
        <v>706</v>
      </c>
      <c r="AV279" s="28">
        <v>420</v>
      </c>
      <c r="AZ279" s="76"/>
      <c r="BA279" s="110"/>
    </row>
    <row r="280" spans="1:53" ht="27" customHeight="1">
      <c r="A280" s="104"/>
      <c r="B280" s="23"/>
      <c r="C280" s="36"/>
      <c r="D280" s="34"/>
      <c r="E280" s="33">
        <v>62073</v>
      </c>
      <c r="F280" s="33"/>
      <c r="G280" s="33">
        <v>33591</v>
      </c>
      <c r="H280" s="37"/>
      <c r="I280" s="33">
        <v>1008</v>
      </c>
      <c r="J280" s="37"/>
      <c r="K280" s="33">
        <f>E280+G280+I280</f>
        <v>96672</v>
      </c>
      <c r="L280" s="37"/>
      <c r="M280" s="86">
        <v>2022</v>
      </c>
      <c r="N280" s="71"/>
      <c r="O280" s="71"/>
      <c r="P280" s="71"/>
      <c r="Q280" s="71"/>
      <c r="R280" s="71"/>
      <c r="S280" s="71"/>
      <c r="T280" s="71"/>
      <c r="AR280" s="71"/>
      <c r="AS280" s="71"/>
      <c r="AU280" s="71"/>
      <c r="AX280" s="78">
        <f>E279/E280</f>
        <v>0.78557504873294348</v>
      </c>
      <c r="AY280" s="79">
        <f>G279/G280</f>
        <v>1.076240659700515</v>
      </c>
      <c r="AZ280" s="79">
        <f>I279/I280</f>
        <v>1.0753968253968254</v>
      </c>
      <c r="BA280" s="110">
        <f>K279/K280</f>
        <v>0.88959574644157569</v>
      </c>
    </row>
    <row r="281" spans="1:53" ht="27" customHeight="1">
      <c r="A281" s="104" t="s">
        <v>707</v>
      </c>
      <c r="B281" s="23" t="s">
        <v>708</v>
      </c>
      <c r="C281" s="36" t="s">
        <v>709</v>
      </c>
      <c r="D281" s="34"/>
      <c r="E281" s="37">
        <f>TRUNC(일위대가목록!E136,0)</f>
        <v>11572</v>
      </c>
      <c r="F281" s="37">
        <f t="shared" si="56"/>
        <v>0</v>
      </c>
      <c r="G281" s="37">
        <f>TRUNC(일위대가목록!F136,0)</f>
        <v>26029</v>
      </c>
      <c r="H281" s="37">
        <f t="shared" si="57"/>
        <v>0</v>
      </c>
      <c r="I281" s="37">
        <f>TRUNC(일위대가목록!G136,0)</f>
        <v>780</v>
      </c>
      <c r="J281" s="37">
        <f t="shared" si="58"/>
        <v>0</v>
      </c>
      <c r="K281" s="37">
        <f t="shared" si="59"/>
        <v>38381</v>
      </c>
      <c r="L281" s="37">
        <f t="shared" si="60"/>
        <v>0</v>
      </c>
      <c r="M281" s="85" t="s">
        <v>710</v>
      </c>
      <c r="N281" s="71" t="s">
        <v>711</v>
      </c>
      <c r="O281" s="71" t="s">
        <v>52</v>
      </c>
      <c r="P281" s="71" t="s">
        <v>52</v>
      </c>
      <c r="Q281" s="71" t="s">
        <v>681</v>
      </c>
      <c r="R281" s="71" t="s">
        <v>61</v>
      </c>
      <c r="S281" s="71" t="s">
        <v>62</v>
      </c>
      <c r="T281" s="71" t="s">
        <v>62</v>
      </c>
      <c r="AR281" s="71" t="s">
        <v>52</v>
      </c>
      <c r="AS281" s="71" t="s">
        <v>52</v>
      </c>
      <c r="AU281" s="71" t="s">
        <v>712</v>
      </c>
      <c r="AV281" s="28">
        <v>370</v>
      </c>
      <c r="AZ281" s="76"/>
      <c r="BA281" s="110"/>
    </row>
    <row r="282" spans="1:53" ht="27" customHeight="1">
      <c r="A282" s="104"/>
      <c r="B282" s="23"/>
      <c r="C282" s="36"/>
      <c r="D282" s="34"/>
      <c r="E282" s="33">
        <v>13980</v>
      </c>
      <c r="F282" s="33"/>
      <c r="G282" s="33">
        <v>34599</v>
      </c>
      <c r="H282" s="37"/>
      <c r="I282" s="33">
        <v>0</v>
      </c>
      <c r="J282" s="37"/>
      <c r="K282" s="33">
        <f>E282+G282+I282</f>
        <v>48579</v>
      </c>
      <c r="L282" s="37"/>
      <c r="M282" s="86">
        <v>2022</v>
      </c>
      <c r="N282" s="71"/>
      <c r="O282" s="71"/>
      <c r="P282" s="71"/>
      <c r="Q282" s="71"/>
      <c r="R282" s="71"/>
      <c r="S282" s="71"/>
      <c r="T282" s="71"/>
      <c r="AR282" s="71"/>
      <c r="AS282" s="71"/>
      <c r="AU282" s="71"/>
      <c r="AX282" s="78">
        <f>E281/E282</f>
        <v>0.8277539341917024</v>
      </c>
      <c r="AY282" s="79">
        <f>G281/G282</f>
        <v>0.75230497991271428</v>
      </c>
      <c r="AZ282" s="76"/>
      <c r="BA282" s="110">
        <f>K281/K282</f>
        <v>0.79007390024496182</v>
      </c>
    </row>
    <row r="283" spans="1:53" ht="27" customHeight="1">
      <c r="A283" s="104" t="s">
        <v>713</v>
      </c>
      <c r="B283" s="23" t="s">
        <v>714</v>
      </c>
      <c r="C283" s="36" t="s">
        <v>715</v>
      </c>
      <c r="D283" s="34"/>
      <c r="E283" s="37">
        <f>TRUNC(일위대가목록!E137,0)</f>
        <v>2325</v>
      </c>
      <c r="F283" s="37">
        <f t="shared" si="56"/>
        <v>0</v>
      </c>
      <c r="G283" s="37">
        <f>TRUNC(일위대가목록!F137,0)</f>
        <v>4692</v>
      </c>
      <c r="H283" s="37">
        <f t="shared" si="57"/>
        <v>0</v>
      </c>
      <c r="I283" s="37">
        <f>TRUNC(일위대가목록!G137,0)</f>
        <v>184</v>
      </c>
      <c r="J283" s="37">
        <f t="shared" si="58"/>
        <v>0</v>
      </c>
      <c r="K283" s="37">
        <f t="shared" si="59"/>
        <v>7201</v>
      </c>
      <c r="L283" s="37">
        <f t="shared" si="60"/>
        <v>0</v>
      </c>
      <c r="M283" s="85" t="s">
        <v>716</v>
      </c>
      <c r="N283" s="71" t="s">
        <v>717</v>
      </c>
      <c r="O283" s="71" t="s">
        <v>52</v>
      </c>
      <c r="P283" s="71" t="s">
        <v>52</v>
      </c>
      <c r="Q283" s="71" t="s">
        <v>681</v>
      </c>
      <c r="R283" s="71" t="s">
        <v>61</v>
      </c>
      <c r="S283" s="71" t="s">
        <v>62</v>
      </c>
      <c r="T283" s="71" t="s">
        <v>62</v>
      </c>
      <c r="AR283" s="71" t="s">
        <v>52</v>
      </c>
      <c r="AS283" s="71" t="s">
        <v>52</v>
      </c>
      <c r="AU283" s="71" t="s">
        <v>718</v>
      </c>
      <c r="AV283" s="28">
        <v>127</v>
      </c>
      <c r="AZ283" s="76"/>
      <c r="BA283" s="110"/>
    </row>
    <row r="284" spans="1:53" ht="27" customHeight="1">
      <c r="A284" s="104"/>
      <c r="B284" s="23"/>
      <c r="C284" s="36"/>
      <c r="D284" s="34"/>
      <c r="E284" s="33">
        <v>1194</v>
      </c>
      <c r="F284" s="33"/>
      <c r="G284" s="33">
        <v>13592</v>
      </c>
      <c r="H284" s="37"/>
      <c r="I284" s="33">
        <v>0</v>
      </c>
      <c r="J284" s="37"/>
      <c r="K284" s="33">
        <f>E284+G284+I284</f>
        <v>14786</v>
      </c>
      <c r="L284" s="37"/>
      <c r="M284" s="86">
        <v>2022</v>
      </c>
      <c r="N284" s="71"/>
      <c r="O284" s="71"/>
      <c r="P284" s="71"/>
      <c r="Q284" s="71"/>
      <c r="R284" s="71"/>
      <c r="S284" s="71"/>
      <c r="T284" s="71"/>
      <c r="AR284" s="71"/>
      <c r="AS284" s="71"/>
      <c r="AU284" s="71"/>
      <c r="AX284" s="78">
        <f>E283/E284</f>
        <v>1.9472361809045227</v>
      </c>
      <c r="AY284" s="79">
        <f>G283/G284</f>
        <v>0.34520306062389639</v>
      </c>
      <c r="AZ284" s="76"/>
      <c r="BA284" s="110">
        <f>K283/K284</f>
        <v>0.4870147436764507</v>
      </c>
    </row>
    <row r="285" spans="1:53" ht="27" customHeight="1">
      <c r="A285" s="104" t="s">
        <v>719</v>
      </c>
      <c r="B285" s="23" t="s">
        <v>720</v>
      </c>
      <c r="C285" s="36" t="s">
        <v>715</v>
      </c>
      <c r="D285" s="34"/>
      <c r="E285" s="37">
        <f>TRUNC(일위대가목록!E138,0)</f>
        <v>3183</v>
      </c>
      <c r="F285" s="37">
        <f t="shared" si="56"/>
        <v>0</v>
      </c>
      <c r="G285" s="37">
        <f>TRUNC(일위대가목록!F138,0)</f>
        <v>6963</v>
      </c>
      <c r="H285" s="37">
        <f t="shared" si="57"/>
        <v>0</v>
      </c>
      <c r="I285" s="37">
        <f>TRUNC(일위대가목록!G138,0)</f>
        <v>281</v>
      </c>
      <c r="J285" s="37">
        <f t="shared" si="58"/>
        <v>0</v>
      </c>
      <c r="K285" s="37">
        <f t="shared" si="59"/>
        <v>10427</v>
      </c>
      <c r="L285" s="37">
        <f t="shared" si="60"/>
        <v>0</v>
      </c>
      <c r="M285" s="85" t="s">
        <v>721</v>
      </c>
      <c r="N285" s="71" t="s">
        <v>722</v>
      </c>
      <c r="O285" s="71" t="s">
        <v>52</v>
      </c>
      <c r="P285" s="71" t="s">
        <v>52</v>
      </c>
      <c r="Q285" s="71" t="s">
        <v>681</v>
      </c>
      <c r="R285" s="71" t="s">
        <v>61</v>
      </c>
      <c r="S285" s="71" t="s">
        <v>62</v>
      </c>
      <c r="T285" s="71" t="s">
        <v>62</v>
      </c>
      <c r="AR285" s="71" t="s">
        <v>52</v>
      </c>
      <c r="AS285" s="71" t="s">
        <v>52</v>
      </c>
      <c r="AU285" s="71" t="s">
        <v>723</v>
      </c>
      <c r="AV285" s="28">
        <v>128</v>
      </c>
      <c r="AZ285" s="76"/>
      <c r="BA285" s="110"/>
    </row>
    <row r="286" spans="1:53" ht="27" customHeight="1">
      <c r="A286" s="104"/>
      <c r="B286" s="23"/>
      <c r="C286" s="36"/>
      <c r="D286" s="34"/>
      <c r="E286" s="33">
        <v>2675</v>
      </c>
      <c r="F286" s="33"/>
      <c r="G286" s="33">
        <v>13592</v>
      </c>
      <c r="H286" s="37"/>
      <c r="I286" s="33">
        <v>0</v>
      </c>
      <c r="J286" s="37"/>
      <c r="K286" s="33">
        <f>E286+G286+I286</f>
        <v>16267</v>
      </c>
      <c r="L286" s="37"/>
      <c r="M286" s="86">
        <v>2022</v>
      </c>
      <c r="N286" s="71"/>
      <c r="O286" s="71"/>
      <c r="P286" s="71"/>
      <c r="Q286" s="71"/>
      <c r="R286" s="71"/>
      <c r="S286" s="71"/>
      <c r="T286" s="71"/>
      <c r="AR286" s="71"/>
      <c r="AS286" s="71"/>
      <c r="AU286" s="71"/>
      <c r="AX286" s="78">
        <f>E285/E286</f>
        <v>1.1899065420560748</v>
      </c>
      <c r="AY286" s="79">
        <f>G285/G286</f>
        <v>0.5122866391995291</v>
      </c>
      <c r="AZ286" s="76"/>
      <c r="BA286" s="110">
        <f>K285/K286</f>
        <v>0.64099096329993233</v>
      </c>
    </row>
    <row r="287" spans="1:53" ht="27" customHeight="1">
      <c r="A287" s="104" t="s">
        <v>724</v>
      </c>
      <c r="B287" s="23" t="s">
        <v>725</v>
      </c>
      <c r="C287" s="36" t="s">
        <v>715</v>
      </c>
      <c r="D287" s="34"/>
      <c r="E287" s="37">
        <f>TRUNC(일위대가목록!E139,0)</f>
        <v>7877</v>
      </c>
      <c r="F287" s="37">
        <f t="shared" si="56"/>
        <v>0</v>
      </c>
      <c r="G287" s="37">
        <f>TRUNC(일위대가목록!F139,0)</f>
        <v>17332</v>
      </c>
      <c r="H287" s="37">
        <f t="shared" si="57"/>
        <v>0</v>
      </c>
      <c r="I287" s="37">
        <f>TRUNC(일위대가목록!G139,0)</f>
        <v>764</v>
      </c>
      <c r="J287" s="37">
        <f t="shared" si="58"/>
        <v>0</v>
      </c>
      <c r="K287" s="37">
        <f t="shared" si="59"/>
        <v>25973</v>
      </c>
      <c r="L287" s="37">
        <f t="shared" si="60"/>
        <v>0</v>
      </c>
      <c r="M287" s="85" t="s">
        <v>726</v>
      </c>
      <c r="N287" s="71" t="s">
        <v>727</v>
      </c>
      <c r="O287" s="71" t="s">
        <v>52</v>
      </c>
      <c r="P287" s="71" t="s">
        <v>52</v>
      </c>
      <c r="Q287" s="71" t="s">
        <v>681</v>
      </c>
      <c r="R287" s="71" t="s">
        <v>61</v>
      </c>
      <c r="S287" s="71" t="s">
        <v>62</v>
      </c>
      <c r="T287" s="71" t="s">
        <v>62</v>
      </c>
      <c r="AR287" s="71" t="s">
        <v>52</v>
      </c>
      <c r="AS287" s="71" t="s">
        <v>52</v>
      </c>
      <c r="AU287" s="71" t="s">
        <v>728</v>
      </c>
      <c r="AV287" s="28">
        <v>129</v>
      </c>
      <c r="AZ287" s="76"/>
      <c r="BA287" s="110"/>
    </row>
    <row r="288" spans="1:53" ht="27" customHeight="1">
      <c r="A288" s="104"/>
      <c r="B288" s="23"/>
      <c r="C288" s="36"/>
      <c r="D288" s="34"/>
      <c r="E288" s="33">
        <v>4326</v>
      </c>
      <c r="F288" s="33"/>
      <c r="G288" s="33">
        <v>13592</v>
      </c>
      <c r="H288" s="37"/>
      <c r="I288" s="33">
        <v>0</v>
      </c>
      <c r="J288" s="37"/>
      <c r="K288" s="33">
        <f>E288+G288+I288</f>
        <v>17918</v>
      </c>
      <c r="L288" s="37"/>
      <c r="M288" s="86">
        <v>2022</v>
      </c>
      <c r="N288" s="71"/>
      <c r="O288" s="71"/>
      <c r="P288" s="71"/>
      <c r="Q288" s="71"/>
      <c r="R288" s="71"/>
      <c r="S288" s="71"/>
      <c r="T288" s="71"/>
      <c r="AR288" s="71"/>
      <c r="AS288" s="71"/>
      <c r="AU288" s="71"/>
      <c r="AX288" s="78">
        <f>E287/E288</f>
        <v>1.8208506703652334</v>
      </c>
      <c r="AY288" s="79">
        <f>G287/G288</f>
        <v>1.2751618599175987</v>
      </c>
      <c r="AZ288" s="76"/>
      <c r="BA288" s="110">
        <f>K287/K288</f>
        <v>1.4495479406183727</v>
      </c>
    </row>
    <row r="289" spans="1:53" ht="27" customHeight="1">
      <c r="A289" s="104" t="s">
        <v>729</v>
      </c>
      <c r="B289" s="23" t="s">
        <v>730</v>
      </c>
      <c r="C289" s="36" t="s">
        <v>715</v>
      </c>
      <c r="D289" s="34"/>
      <c r="E289" s="37">
        <f>TRUNC(일위대가목록!E140,0)</f>
        <v>13091</v>
      </c>
      <c r="F289" s="37">
        <f t="shared" si="56"/>
        <v>0</v>
      </c>
      <c r="G289" s="37">
        <f>TRUNC(일위대가목록!F140,0)</f>
        <v>23109</v>
      </c>
      <c r="H289" s="37">
        <f t="shared" si="57"/>
        <v>0</v>
      </c>
      <c r="I289" s="37">
        <f>TRUNC(일위대가목록!G140,0)</f>
        <v>1019</v>
      </c>
      <c r="J289" s="37">
        <f t="shared" si="58"/>
        <v>0</v>
      </c>
      <c r="K289" s="37">
        <f t="shared" si="59"/>
        <v>37219</v>
      </c>
      <c r="L289" s="37">
        <f t="shared" si="60"/>
        <v>0</v>
      </c>
      <c r="M289" s="85" t="s">
        <v>731</v>
      </c>
      <c r="N289" s="71" t="s">
        <v>732</v>
      </c>
      <c r="O289" s="71" t="s">
        <v>52</v>
      </c>
      <c r="P289" s="71" t="s">
        <v>52</v>
      </c>
      <c r="Q289" s="71" t="s">
        <v>681</v>
      </c>
      <c r="R289" s="71" t="s">
        <v>61</v>
      </c>
      <c r="S289" s="71" t="s">
        <v>62</v>
      </c>
      <c r="T289" s="71" t="s">
        <v>62</v>
      </c>
      <c r="AR289" s="71" t="s">
        <v>52</v>
      </c>
      <c r="AS289" s="71" t="s">
        <v>52</v>
      </c>
      <c r="AU289" s="71" t="s">
        <v>733</v>
      </c>
      <c r="AV289" s="28">
        <v>130</v>
      </c>
      <c r="AZ289" s="76"/>
      <c r="BA289" s="110"/>
    </row>
    <row r="290" spans="1:53" ht="27" customHeight="1">
      <c r="A290" s="104"/>
      <c r="B290" s="23"/>
      <c r="C290" s="36"/>
      <c r="D290" s="34"/>
      <c r="E290" s="33">
        <v>5945</v>
      </c>
      <c r="F290" s="33"/>
      <c r="G290" s="33">
        <v>13592</v>
      </c>
      <c r="H290" s="37"/>
      <c r="I290" s="33">
        <v>0</v>
      </c>
      <c r="J290" s="37"/>
      <c r="K290" s="33">
        <f>E290+G290+I290</f>
        <v>19537</v>
      </c>
      <c r="L290" s="37"/>
      <c r="M290" s="86">
        <v>2022</v>
      </c>
      <c r="N290" s="71"/>
      <c r="O290" s="71"/>
      <c r="P290" s="71"/>
      <c r="Q290" s="71"/>
      <c r="R290" s="71"/>
      <c r="S290" s="71"/>
      <c r="T290" s="71"/>
      <c r="AR290" s="71"/>
      <c r="AS290" s="71"/>
      <c r="AU290" s="71"/>
      <c r="AX290" s="78">
        <f>E289/E290</f>
        <v>2.2020185029436501</v>
      </c>
      <c r="AY290" s="79">
        <f>G289/G290</f>
        <v>1.7001912889935256</v>
      </c>
      <c r="AZ290" s="76"/>
      <c r="BA290" s="110">
        <f>K289/K290</f>
        <v>1.9050519527051235</v>
      </c>
    </row>
    <row r="291" spans="1:53" ht="27" customHeight="1">
      <c r="A291" s="104" t="s">
        <v>734</v>
      </c>
      <c r="B291" s="23" t="s">
        <v>735</v>
      </c>
      <c r="C291" s="36" t="s">
        <v>715</v>
      </c>
      <c r="D291" s="34"/>
      <c r="E291" s="37">
        <f>TRUNC(일위대가목록!E141,0)</f>
        <v>9983</v>
      </c>
      <c r="F291" s="37">
        <f t="shared" si="56"/>
        <v>0</v>
      </c>
      <c r="G291" s="37">
        <f>TRUNC(일위대가목록!F141,0)</f>
        <v>23589</v>
      </c>
      <c r="H291" s="37">
        <f t="shared" si="57"/>
        <v>0</v>
      </c>
      <c r="I291" s="37">
        <f>TRUNC(일위대가목록!G141,0)</f>
        <v>1011</v>
      </c>
      <c r="J291" s="37">
        <f t="shared" si="58"/>
        <v>0</v>
      </c>
      <c r="K291" s="37">
        <f t="shared" si="59"/>
        <v>34583</v>
      </c>
      <c r="L291" s="37">
        <f t="shared" si="60"/>
        <v>0</v>
      </c>
      <c r="M291" s="85" t="s">
        <v>736</v>
      </c>
      <c r="N291" s="71" t="s">
        <v>737</v>
      </c>
      <c r="O291" s="71" t="s">
        <v>52</v>
      </c>
      <c r="P291" s="71" t="s">
        <v>52</v>
      </c>
      <c r="Q291" s="71" t="s">
        <v>681</v>
      </c>
      <c r="R291" s="71" t="s">
        <v>61</v>
      </c>
      <c r="S291" s="71" t="s">
        <v>62</v>
      </c>
      <c r="T291" s="71" t="s">
        <v>62</v>
      </c>
      <c r="AR291" s="71" t="s">
        <v>52</v>
      </c>
      <c r="AS291" s="71" t="s">
        <v>52</v>
      </c>
      <c r="AU291" s="71" t="s">
        <v>738</v>
      </c>
      <c r="AV291" s="28">
        <v>131</v>
      </c>
      <c r="AZ291" s="76"/>
      <c r="BA291" s="110"/>
    </row>
    <row r="292" spans="1:53" ht="27" customHeight="1">
      <c r="A292" s="105"/>
      <c r="B292" s="35"/>
      <c r="C292" s="34"/>
      <c r="D292" s="34"/>
      <c r="E292" s="33">
        <v>6186</v>
      </c>
      <c r="F292" s="33"/>
      <c r="G292" s="33">
        <v>13592</v>
      </c>
      <c r="H292" s="37"/>
      <c r="I292" s="33">
        <v>0</v>
      </c>
      <c r="J292" s="37"/>
      <c r="K292" s="33">
        <f>E292+G292+I292</f>
        <v>19778</v>
      </c>
      <c r="L292" s="37"/>
      <c r="M292" s="86">
        <v>2022</v>
      </c>
      <c r="N292" s="71"/>
      <c r="O292" s="71"/>
      <c r="P292" s="71"/>
      <c r="Q292" s="71"/>
      <c r="R292" s="71"/>
      <c r="S292" s="71"/>
      <c r="T292" s="71"/>
      <c r="AR292" s="71"/>
      <c r="AS292" s="71"/>
      <c r="AU292" s="71"/>
      <c r="AX292" s="78">
        <f>E291/E292</f>
        <v>1.6138053669576462</v>
      </c>
      <c r="AY292" s="79">
        <f>G291/G292</f>
        <v>1.7355061801059446</v>
      </c>
      <c r="AZ292" s="76"/>
      <c r="BA292" s="110">
        <f>K291/K292</f>
        <v>1.7485590049550006</v>
      </c>
    </row>
    <row r="293" spans="1:53" ht="27" customHeight="1">
      <c r="A293" s="104" t="s">
        <v>739</v>
      </c>
      <c r="B293" s="23"/>
      <c r="C293" s="34"/>
      <c r="D293" s="34"/>
      <c r="E293" s="35"/>
      <c r="F293" s="35"/>
      <c r="G293" s="35"/>
      <c r="H293" s="35"/>
      <c r="I293" s="35"/>
      <c r="J293" s="35"/>
      <c r="K293" s="35"/>
      <c r="L293" s="35"/>
      <c r="M293" s="84"/>
      <c r="Q293" s="71" t="s">
        <v>740</v>
      </c>
      <c r="AZ293" s="76"/>
      <c r="BA293" s="110"/>
    </row>
    <row r="294" spans="1:53" ht="27" customHeight="1">
      <c r="A294" s="104" t="s">
        <v>741</v>
      </c>
      <c r="B294" s="23" t="s">
        <v>742</v>
      </c>
      <c r="C294" s="36" t="s">
        <v>715</v>
      </c>
      <c r="D294" s="34"/>
      <c r="E294" s="37">
        <f>TRUNC(일위대가목록!E142,0)</f>
        <v>26060</v>
      </c>
      <c r="F294" s="37">
        <f t="shared" ref="F294:F316" si="61">TRUNC(E294*D294, 0)</f>
        <v>0</v>
      </c>
      <c r="G294" s="37">
        <f>TRUNC(일위대가목록!F142,0)</f>
        <v>43330</v>
      </c>
      <c r="H294" s="37">
        <f t="shared" ref="H294:H316" si="62">TRUNC(G294*D294, 0)</f>
        <v>0</v>
      </c>
      <c r="I294" s="37">
        <f>TRUNC(일위대가목록!G142,0)</f>
        <v>1912</v>
      </c>
      <c r="J294" s="37">
        <f t="shared" ref="J294:J316" si="63">TRUNC(I294*D294, 0)</f>
        <v>0</v>
      </c>
      <c r="K294" s="37">
        <f t="shared" ref="K294:K316" si="64">TRUNC(E294+G294+I294, 0)</f>
        <v>71302</v>
      </c>
      <c r="L294" s="37">
        <f t="shared" ref="L294:L316" si="65">TRUNC(F294+H294+J294, 0)</f>
        <v>0</v>
      </c>
      <c r="M294" s="85" t="s">
        <v>743</v>
      </c>
      <c r="N294" s="71" t="s">
        <v>744</v>
      </c>
      <c r="O294" s="71" t="s">
        <v>52</v>
      </c>
      <c r="P294" s="71" t="s">
        <v>52</v>
      </c>
      <c r="Q294" s="71" t="s">
        <v>740</v>
      </c>
      <c r="R294" s="71" t="s">
        <v>61</v>
      </c>
      <c r="S294" s="71" t="s">
        <v>62</v>
      </c>
      <c r="T294" s="71" t="s">
        <v>62</v>
      </c>
      <c r="AR294" s="71" t="s">
        <v>52</v>
      </c>
      <c r="AS294" s="71" t="s">
        <v>52</v>
      </c>
      <c r="AU294" s="71" t="s">
        <v>745</v>
      </c>
      <c r="AV294" s="28">
        <v>132</v>
      </c>
      <c r="AZ294" s="76"/>
      <c r="BA294" s="110"/>
    </row>
    <row r="295" spans="1:53" ht="27" customHeight="1">
      <c r="A295" s="104"/>
      <c r="B295" s="23"/>
      <c r="C295" s="36"/>
      <c r="D295" s="34"/>
      <c r="E295" s="33">
        <v>11879</v>
      </c>
      <c r="F295" s="33"/>
      <c r="G295" s="33">
        <v>13592</v>
      </c>
      <c r="H295" s="37"/>
      <c r="I295" s="33">
        <v>0</v>
      </c>
      <c r="J295" s="37"/>
      <c r="K295" s="33">
        <f>E295+G295+I295</f>
        <v>25471</v>
      </c>
      <c r="L295" s="37"/>
      <c r="M295" s="86">
        <v>2022</v>
      </c>
      <c r="N295" s="71"/>
      <c r="O295" s="71"/>
      <c r="P295" s="71"/>
      <c r="Q295" s="71"/>
      <c r="R295" s="71"/>
      <c r="S295" s="71"/>
      <c r="T295" s="71"/>
      <c r="AR295" s="71"/>
      <c r="AS295" s="71"/>
      <c r="AU295" s="71"/>
      <c r="AX295" s="78">
        <f>E294/E295</f>
        <v>2.1937873558380336</v>
      </c>
      <c r="AY295" s="79">
        <f>G294/G295</f>
        <v>3.1879046497939965</v>
      </c>
      <c r="AZ295" s="76"/>
      <c r="BA295" s="110">
        <f>K294/K295</f>
        <v>2.799340426367241</v>
      </c>
    </row>
    <row r="296" spans="1:53" ht="27" customHeight="1">
      <c r="A296" s="104" t="s">
        <v>746</v>
      </c>
      <c r="B296" s="23" t="s">
        <v>747</v>
      </c>
      <c r="C296" s="36" t="s">
        <v>715</v>
      </c>
      <c r="D296" s="34"/>
      <c r="E296" s="37">
        <f>TRUNC(일위대가목록!E143,0)</f>
        <v>20683</v>
      </c>
      <c r="F296" s="37">
        <f t="shared" si="61"/>
        <v>0</v>
      </c>
      <c r="G296" s="37">
        <f>TRUNC(일위대가목록!F143,0)</f>
        <v>47178</v>
      </c>
      <c r="H296" s="37">
        <f t="shared" si="62"/>
        <v>0</v>
      </c>
      <c r="I296" s="37">
        <f>TRUNC(일위대가목록!G143,0)</f>
        <v>2022</v>
      </c>
      <c r="J296" s="37">
        <f t="shared" si="63"/>
        <v>0</v>
      </c>
      <c r="K296" s="37">
        <f t="shared" si="64"/>
        <v>69883</v>
      </c>
      <c r="L296" s="37">
        <f t="shared" si="65"/>
        <v>0</v>
      </c>
      <c r="M296" s="85" t="s">
        <v>748</v>
      </c>
      <c r="N296" s="71" t="s">
        <v>749</v>
      </c>
      <c r="O296" s="71" t="s">
        <v>52</v>
      </c>
      <c r="P296" s="71" t="s">
        <v>52</v>
      </c>
      <c r="Q296" s="71" t="s">
        <v>740</v>
      </c>
      <c r="R296" s="71" t="s">
        <v>61</v>
      </c>
      <c r="S296" s="71" t="s">
        <v>62</v>
      </c>
      <c r="T296" s="71" t="s">
        <v>62</v>
      </c>
      <c r="AR296" s="71" t="s">
        <v>52</v>
      </c>
      <c r="AS296" s="71" t="s">
        <v>52</v>
      </c>
      <c r="AU296" s="71" t="s">
        <v>750</v>
      </c>
      <c r="AV296" s="28">
        <v>133</v>
      </c>
      <c r="AZ296" s="76"/>
      <c r="BA296" s="110"/>
    </row>
    <row r="297" spans="1:53" ht="27" customHeight="1">
      <c r="A297" s="104"/>
      <c r="B297" s="23"/>
      <c r="C297" s="36"/>
      <c r="D297" s="34"/>
      <c r="E297" s="33">
        <v>12908</v>
      </c>
      <c r="F297" s="33"/>
      <c r="G297" s="33">
        <v>13592</v>
      </c>
      <c r="H297" s="37"/>
      <c r="I297" s="33">
        <v>0</v>
      </c>
      <c r="J297" s="37"/>
      <c r="K297" s="33">
        <f>E297+G297+I297</f>
        <v>26500</v>
      </c>
      <c r="L297" s="37"/>
      <c r="M297" s="86">
        <v>2022</v>
      </c>
      <c r="N297" s="71"/>
      <c r="O297" s="71"/>
      <c r="P297" s="71"/>
      <c r="Q297" s="71"/>
      <c r="R297" s="71"/>
      <c r="S297" s="71"/>
      <c r="T297" s="71"/>
      <c r="AR297" s="71"/>
      <c r="AS297" s="71"/>
      <c r="AU297" s="71"/>
      <c r="AX297" s="78">
        <f>E296/E297</f>
        <v>1.602339634335296</v>
      </c>
      <c r="AY297" s="79">
        <f>G296/G297</f>
        <v>3.4710123602118892</v>
      </c>
      <c r="AZ297" s="76"/>
      <c r="BA297" s="110">
        <f>K296/K297</f>
        <v>2.6370943396226414</v>
      </c>
    </row>
    <row r="298" spans="1:53" ht="27" customHeight="1">
      <c r="A298" s="104" t="s">
        <v>751</v>
      </c>
      <c r="B298" s="23" t="s">
        <v>752</v>
      </c>
      <c r="C298" s="36" t="s">
        <v>58</v>
      </c>
      <c r="D298" s="34"/>
      <c r="E298" s="37">
        <f>TRUNC(일위대가목록!E144,0)</f>
        <v>25954</v>
      </c>
      <c r="F298" s="37">
        <f t="shared" si="61"/>
        <v>0</v>
      </c>
      <c r="G298" s="37">
        <f>TRUNC(일위대가목록!F144,0)</f>
        <v>31993</v>
      </c>
      <c r="H298" s="37">
        <f t="shared" si="62"/>
        <v>0</v>
      </c>
      <c r="I298" s="37">
        <f>TRUNC(일위대가목록!G144,0)</f>
        <v>639</v>
      </c>
      <c r="J298" s="37">
        <f t="shared" si="63"/>
        <v>0</v>
      </c>
      <c r="K298" s="37">
        <f t="shared" si="64"/>
        <v>58586</v>
      </c>
      <c r="L298" s="37">
        <f t="shared" si="65"/>
        <v>0</v>
      </c>
      <c r="M298" s="85" t="s">
        <v>753</v>
      </c>
      <c r="N298" s="71" t="s">
        <v>754</v>
      </c>
      <c r="O298" s="71" t="s">
        <v>52</v>
      </c>
      <c r="P298" s="71" t="s">
        <v>52</v>
      </c>
      <c r="Q298" s="71" t="s">
        <v>740</v>
      </c>
      <c r="R298" s="71" t="s">
        <v>61</v>
      </c>
      <c r="S298" s="71" t="s">
        <v>62</v>
      </c>
      <c r="T298" s="71" t="s">
        <v>62</v>
      </c>
      <c r="AR298" s="71" t="s">
        <v>52</v>
      </c>
      <c r="AS298" s="71" t="s">
        <v>52</v>
      </c>
      <c r="AU298" s="71" t="s">
        <v>755</v>
      </c>
      <c r="AV298" s="28">
        <v>184</v>
      </c>
      <c r="AZ298" s="76"/>
      <c r="BA298" s="110"/>
    </row>
    <row r="299" spans="1:53" ht="27" customHeight="1">
      <c r="A299" s="104"/>
      <c r="B299" s="23"/>
      <c r="C299" s="36"/>
      <c r="D299" s="34"/>
      <c r="E299" s="33">
        <v>22880</v>
      </c>
      <c r="F299" s="33"/>
      <c r="G299" s="33">
        <v>27159</v>
      </c>
      <c r="H299" s="37"/>
      <c r="I299" s="33">
        <v>0</v>
      </c>
      <c r="J299" s="37"/>
      <c r="K299" s="33">
        <f>E299+G299+I299</f>
        <v>50039</v>
      </c>
      <c r="L299" s="37"/>
      <c r="M299" s="86">
        <v>2022</v>
      </c>
      <c r="N299" s="71"/>
      <c r="O299" s="71"/>
      <c r="P299" s="71"/>
      <c r="Q299" s="71"/>
      <c r="R299" s="71"/>
      <c r="S299" s="71"/>
      <c r="T299" s="71"/>
      <c r="AR299" s="71"/>
      <c r="AS299" s="71"/>
      <c r="AU299" s="71"/>
      <c r="AX299" s="78">
        <f>E298/E299</f>
        <v>1.1343531468531469</v>
      </c>
      <c r="AY299" s="79">
        <f>G298/G299</f>
        <v>1.1779888802975074</v>
      </c>
      <c r="AZ299" s="76"/>
      <c r="BA299" s="110">
        <f>K298/K299</f>
        <v>1.1708067707188392</v>
      </c>
    </row>
    <row r="300" spans="1:53" ht="27" customHeight="1">
      <c r="A300" s="104" t="s">
        <v>756</v>
      </c>
      <c r="B300" s="23" t="s">
        <v>752</v>
      </c>
      <c r="C300" s="36" t="s">
        <v>58</v>
      </c>
      <c r="D300" s="34"/>
      <c r="E300" s="37">
        <f>TRUNC(일위대가목록!E145,0)</f>
        <v>42364</v>
      </c>
      <c r="F300" s="37">
        <f t="shared" si="61"/>
        <v>0</v>
      </c>
      <c r="G300" s="37">
        <f>TRUNC(일위대가목록!F145,0)</f>
        <v>18330</v>
      </c>
      <c r="H300" s="37">
        <f t="shared" si="62"/>
        <v>0</v>
      </c>
      <c r="I300" s="37">
        <f>TRUNC(일위대가목록!G145,0)</f>
        <v>2735</v>
      </c>
      <c r="J300" s="37">
        <f t="shared" si="63"/>
        <v>0</v>
      </c>
      <c r="K300" s="37">
        <f t="shared" si="64"/>
        <v>63429</v>
      </c>
      <c r="L300" s="37">
        <f t="shared" si="65"/>
        <v>0</v>
      </c>
      <c r="M300" s="85" t="s">
        <v>757</v>
      </c>
      <c r="N300" s="71" t="s">
        <v>758</v>
      </c>
      <c r="O300" s="71" t="s">
        <v>52</v>
      </c>
      <c r="P300" s="71" t="s">
        <v>52</v>
      </c>
      <c r="Q300" s="71" t="s">
        <v>740</v>
      </c>
      <c r="R300" s="71" t="s">
        <v>61</v>
      </c>
      <c r="S300" s="71" t="s">
        <v>62</v>
      </c>
      <c r="T300" s="71" t="s">
        <v>62</v>
      </c>
      <c r="AR300" s="71" t="s">
        <v>52</v>
      </c>
      <c r="AS300" s="71" t="s">
        <v>52</v>
      </c>
      <c r="AU300" s="71" t="s">
        <v>759</v>
      </c>
      <c r="AV300" s="28">
        <v>185</v>
      </c>
      <c r="AZ300" s="76"/>
      <c r="BA300" s="110"/>
    </row>
    <row r="301" spans="1:53" ht="27" customHeight="1">
      <c r="A301" s="104"/>
      <c r="B301" s="23"/>
      <c r="C301" s="36"/>
      <c r="D301" s="34"/>
      <c r="E301" s="33">
        <v>26730</v>
      </c>
      <c r="F301" s="33"/>
      <c r="G301" s="33">
        <v>27159</v>
      </c>
      <c r="H301" s="37"/>
      <c r="I301" s="33">
        <v>0</v>
      </c>
      <c r="J301" s="37"/>
      <c r="K301" s="33">
        <f>E301+G301+I301</f>
        <v>53889</v>
      </c>
      <c r="L301" s="37"/>
      <c r="M301" s="86">
        <v>2022</v>
      </c>
      <c r="N301" s="71"/>
      <c r="O301" s="71"/>
      <c r="P301" s="71"/>
      <c r="Q301" s="71"/>
      <c r="R301" s="71"/>
      <c r="S301" s="71"/>
      <c r="T301" s="71"/>
      <c r="AR301" s="71"/>
      <c r="AS301" s="71"/>
      <c r="AU301" s="71"/>
      <c r="AX301" s="78">
        <f>E300/E301</f>
        <v>1.5848858959970071</v>
      </c>
      <c r="AY301" s="79">
        <f>G300/G301</f>
        <v>0.67491439301888878</v>
      </c>
      <c r="AZ301" s="76"/>
      <c r="BA301" s="110">
        <f>K300/K301</f>
        <v>1.1770305628235818</v>
      </c>
    </row>
    <row r="302" spans="1:53" ht="27" customHeight="1">
      <c r="A302" s="104" t="s">
        <v>760</v>
      </c>
      <c r="B302" s="23" t="s">
        <v>752</v>
      </c>
      <c r="C302" s="36" t="s">
        <v>58</v>
      </c>
      <c r="D302" s="34"/>
      <c r="E302" s="37">
        <f>TRUNC(일위대가목록!E146,0)</f>
        <v>27670</v>
      </c>
      <c r="F302" s="37">
        <f t="shared" si="61"/>
        <v>0</v>
      </c>
      <c r="G302" s="37">
        <f>TRUNC(일위대가목록!F146,0)</f>
        <v>31993</v>
      </c>
      <c r="H302" s="37">
        <f t="shared" si="62"/>
        <v>0</v>
      </c>
      <c r="I302" s="37">
        <f>TRUNC(일위대가목록!G146,0)</f>
        <v>639</v>
      </c>
      <c r="J302" s="37">
        <f t="shared" si="63"/>
        <v>0</v>
      </c>
      <c r="K302" s="37">
        <f t="shared" si="64"/>
        <v>60302</v>
      </c>
      <c r="L302" s="37">
        <f t="shared" si="65"/>
        <v>0</v>
      </c>
      <c r="M302" s="85" t="s">
        <v>761</v>
      </c>
      <c r="N302" s="71" t="s">
        <v>762</v>
      </c>
      <c r="O302" s="71" t="s">
        <v>52</v>
      </c>
      <c r="P302" s="71" t="s">
        <v>52</v>
      </c>
      <c r="Q302" s="71" t="s">
        <v>740</v>
      </c>
      <c r="R302" s="71" t="s">
        <v>61</v>
      </c>
      <c r="S302" s="71" t="s">
        <v>62</v>
      </c>
      <c r="T302" s="71" t="s">
        <v>62</v>
      </c>
      <c r="AR302" s="71" t="s">
        <v>52</v>
      </c>
      <c r="AS302" s="71" t="s">
        <v>52</v>
      </c>
      <c r="AU302" s="71" t="s">
        <v>763</v>
      </c>
      <c r="AV302" s="28">
        <v>186</v>
      </c>
      <c r="AZ302" s="76"/>
      <c r="BA302" s="110"/>
    </row>
    <row r="303" spans="1:53" ht="27" customHeight="1">
      <c r="A303" s="104"/>
      <c r="B303" s="23"/>
      <c r="C303" s="36"/>
      <c r="D303" s="34"/>
      <c r="E303" s="33">
        <v>25300</v>
      </c>
      <c r="F303" s="33"/>
      <c r="G303" s="33">
        <v>27159</v>
      </c>
      <c r="H303" s="37"/>
      <c r="I303" s="33">
        <v>0</v>
      </c>
      <c r="J303" s="37"/>
      <c r="K303" s="33">
        <f>E303+G303+I303</f>
        <v>52459</v>
      </c>
      <c r="L303" s="37"/>
      <c r="M303" s="86">
        <v>2022</v>
      </c>
      <c r="N303" s="71"/>
      <c r="O303" s="71"/>
      <c r="P303" s="71"/>
      <c r="Q303" s="71"/>
      <c r="R303" s="71"/>
      <c r="S303" s="71"/>
      <c r="T303" s="71"/>
      <c r="AR303" s="71"/>
      <c r="AS303" s="71"/>
      <c r="AU303" s="71"/>
      <c r="AX303" s="78">
        <f>E302/E303</f>
        <v>1.0936758893280631</v>
      </c>
      <c r="AY303" s="79">
        <f>G302/G303</f>
        <v>1.1779888802975074</v>
      </c>
      <c r="AZ303" s="76"/>
      <c r="BA303" s="110">
        <f>K302/K303</f>
        <v>1.1495072342210106</v>
      </c>
    </row>
    <row r="304" spans="1:53" ht="27" customHeight="1">
      <c r="A304" s="104" t="s">
        <v>764</v>
      </c>
      <c r="B304" s="23" t="s">
        <v>752</v>
      </c>
      <c r="C304" s="36" t="s">
        <v>58</v>
      </c>
      <c r="D304" s="34"/>
      <c r="E304" s="37">
        <f>TRUNC(일위대가목록!E147,0)</f>
        <v>41803</v>
      </c>
      <c r="F304" s="37">
        <f t="shared" si="61"/>
        <v>0</v>
      </c>
      <c r="G304" s="37">
        <f>TRUNC(일위대가목록!F147,0)</f>
        <v>18330</v>
      </c>
      <c r="H304" s="37">
        <f t="shared" si="62"/>
        <v>0</v>
      </c>
      <c r="I304" s="37">
        <f>TRUNC(일위대가목록!G147,0)</f>
        <v>2735</v>
      </c>
      <c r="J304" s="37">
        <f t="shared" si="63"/>
        <v>0</v>
      </c>
      <c r="K304" s="37">
        <f t="shared" si="64"/>
        <v>62868</v>
      </c>
      <c r="L304" s="37">
        <f t="shared" si="65"/>
        <v>0</v>
      </c>
      <c r="M304" s="85" t="s">
        <v>765</v>
      </c>
      <c r="N304" s="71" t="s">
        <v>766</v>
      </c>
      <c r="O304" s="71" t="s">
        <v>52</v>
      </c>
      <c r="P304" s="71" t="s">
        <v>52</v>
      </c>
      <c r="Q304" s="71" t="s">
        <v>740</v>
      </c>
      <c r="R304" s="71" t="s">
        <v>61</v>
      </c>
      <c r="S304" s="71" t="s">
        <v>62</v>
      </c>
      <c r="T304" s="71" t="s">
        <v>62</v>
      </c>
      <c r="AR304" s="71" t="s">
        <v>52</v>
      </c>
      <c r="AS304" s="71" t="s">
        <v>52</v>
      </c>
      <c r="AU304" s="71" t="s">
        <v>767</v>
      </c>
      <c r="AV304" s="28">
        <v>187</v>
      </c>
      <c r="AZ304" s="76"/>
      <c r="BA304" s="110"/>
    </row>
    <row r="305" spans="1:53" ht="27" customHeight="1">
      <c r="A305" s="104"/>
      <c r="B305" s="23"/>
      <c r="C305" s="36"/>
      <c r="D305" s="34"/>
      <c r="E305" s="33">
        <v>26730</v>
      </c>
      <c r="F305" s="33"/>
      <c r="G305" s="33">
        <v>27159</v>
      </c>
      <c r="H305" s="37"/>
      <c r="I305" s="33">
        <v>0</v>
      </c>
      <c r="J305" s="37"/>
      <c r="K305" s="33">
        <f>E305+G305+I305</f>
        <v>53889</v>
      </c>
      <c r="L305" s="37"/>
      <c r="M305" s="86">
        <v>2022</v>
      </c>
      <c r="N305" s="71"/>
      <c r="O305" s="71"/>
      <c r="P305" s="71"/>
      <c r="Q305" s="71"/>
      <c r="R305" s="71"/>
      <c r="S305" s="71"/>
      <c r="T305" s="71"/>
      <c r="AR305" s="71"/>
      <c r="AS305" s="71"/>
      <c r="AU305" s="71"/>
      <c r="AX305" s="78">
        <f>E304/E305</f>
        <v>1.5638982416760194</v>
      </c>
      <c r="AY305" s="79">
        <f>G304/G305</f>
        <v>0.67491439301888878</v>
      </c>
      <c r="AZ305" s="76"/>
      <c r="BA305" s="110">
        <f>K304/K305</f>
        <v>1.1666202750097423</v>
      </c>
    </row>
    <row r="306" spans="1:53" ht="27" customHeight="1">
      <c r="A306" s="104" t="s">
        <v>768</v>
      </c>
      <c r="B306" s="23" t="s">
        <v>752</v>
      </c>
      <c r="C306" s="36" t="s">
        <v>58</v>
      </c>
      <c r="D306" s="34"/>
      <c r="E306" s="37">
        <f>TRUNC(일위대가목록!E148,0)</f>
        <v>58558</v>
      </c>
      <c r="F306" s="37">
        <f t="shared" si="61"/>
        <v>0</v>
      </c>
      <c r="G306" s="37">
        <f>TRUNC(일위대가목록!F148,0)</f>
        <v>31993</v>
      </c>
      <c r="H306" s="37">
        <f t="shared" si="62"/>
        <v>0</v>
      </c>
      <c r="I306" s="37">
        <f>TRUNC(일위대가목록!G148,0)</f>
        <v>639</v>
      </c>
      <c r="J306" s="37">
        <f t="shared" si="63"/>
        <v>0</v>
      </c>
      <c r="K306" s="37">
        <f t="shared" si="64"/>
        <v>91190</v>
      </c>
      <c r="L306" s="37">
        <f t="shared" si="65"/>
        <v>0</v>
      </c>
      <c r="M306" s="85" t="s">
        <v>769</v>
      </c>
      <c r="N306" s="71" t="s">
        <v>770</v>
      </c>
      <c r="O306" s="71" t="s">
        <v>52</v>
      </c>
      <c r="P306" s="71" t="s">
        <v>52</v>
      </c>
      <c r="Q306" s="71" t="s">
        <v>740</v>
      </c>
      <c r="R306" s="71" t="s">
        <v>61</v>
      </c>
      <c r="S306" s="71" t="s">
        <v>62</v>
      </c>
      <c r="T306" s="71" t="s">
        <v>62</v>
      </c>
      <c r="AR306" s="71" t="s">
        <v>52</v>
      </c>
      <c r="AS306" s="71" t="s">
        <v>52</v>
      </c>
      <c r="AU306" s="71" t="s">
        <v>771</v>
      </c>
      <c r="AV306" s="28">
        <v>188</v>
      </c>
      <c r="AZ306" s="76"/>
      <c r="BA306" s="110"/>
    </row>
    <row r="307" spans="1:53" ht="27" customHeight="1">
      <c r="A307" s="104"/>
      <c r="B307" s="23"/>
      <c r="C307" s="36"/>
      <c r="D307" s="34"/>
      <c r="E307" s="33">
        <v>52264</v>
      </c>
      <c r="F307" s="33"/>
      <c r="G307" s="33">
        <v>27159</v>
      </c>
      <c r="H307" s="37"/>
      <c r="I307" s="33">
        <v>0</v>
      </c>
      <c r="J307" s="37"/>
      <c r="K307" s="33">
        <f>E307+G307+I307</f>
        <v>79423</v>
      </c>
      <c r="L307" s="37"/>
      <c r="M307" s="86">
        <v>2022</v>
      </c>
      <c r="N307" s="71"/>
      <c r="O307" s="71"/>
      <c r="P307" s="71"/>
      <c r="Q307" s="71"/>
      <c r="R307" s="71"/>
      <c r="S307" s="71"/>
      <c r="T307" s="71"/>
      <c r="AR307" s="71"/>
      <c r="AS307" s="71"/>
      <c r="AU307" s="71"/>
      <c r="AX307" s="78">
        <f>E306/E307</f>
        <v>1.1204270626052351</v>
      </c>
      <c r="AY307" s="79">
        <f>G306/G307</f>
        <v>1.1779888802975074</v>
      </c>
      <c r="AZ307" s="76"/>
      <c r="BA307" s="110">
        <f>K306/K307</f>
        <v>1.148156075695957</v>
      </c>
    </row>
    <row r="308" spans="1:53" ht="27" customHeight="1">
      <c r="A308" s="104" t="s">
        <v>772</v>
      </c>
      <c r="B308" s="23" t="s">
        <v>752</v>
      </c>
      <c r="C308" s="36" t="s">
        <v>58</v>
      </c>
      <c r="D308" s="34"/>
      <c r="E308" s="37">
        <f>TRUNC(일위대가목록!E149,0)</f>
        <v>74220</v>
      </c>
      <c r="F308" s="37">
        <f t="shared" si="61"/>
        <v>0</v>
      </c>
      <c r="G308" s="37">
        <f>TRUNC(일위대가목록!F149,0)</f>
        <v>18330</v>
      </c>
      <c r="H308" s="37">
        <f t="shared" si="62"/>
        <v>0</v>
      </c>
      <c r="I308" s="37">
        <f>TRUNC(일위대가목록!G149,0)</f>
        <v>2735</v>
      </c>
      <c r="J308" s="37">
        <f t="shared" si="63"/>
        <v>0</v>
      </c>
      <c r="K308" s="37">
        <f t="shared" si="64"/>
        <v>95285</v>
      </c>
      <c r="L308" s="37">
        <f t="shared" si="65"/>
        <v>0</v>
      </c>
      <c r="M308" s="85" t="s">
        <v>773</v>
      </c>
      <c r="N308" s="71" t="s">
        <v>774</v>
      </c>
      <c r="O308" s="71" t="s">
        <v>52</v>
      </c>
      <c r="P308" s="71" t="s">
        <v>52</v>
      </c>
      <c r="Q308" s="71" t="s">
        <v>740</v>
      </c>
      <c r="R308" s="71" t="s">
        <v>61</v>
      </c>
      <c r="S308" s="71" t="s">
        <v>62</v>
      </c>
      <c r="T308" s="71" t="s">
        <v>62</v>
      </c>
      <c r="AR308" s="71" t="s">
        <v>52</v>
      </c>
      <c r="AS308" s="71" t="s">
        <v>52</v>
      </c>
      <c r="AU308" s="71" t="s">
        <v>775</v>
      </c>
      <c r="AV308" s="28">
        <v>189</v>
      </c>
      <c r="AZ308" s="76"/>
      <c r="BA308" s="110"/>
    </row>
    <row r="309" spans="1:53" ht="27" customHeight="1">
      <c r="A309" s="104"/>
      <c r="B309" s="23"/>
      <c r="C309" s="36"/>
      <c r="D309" s="34"/>
      <c r="E309" s="33">
        <v>55415</v>
      </c>
      <c r="F309" s="33"/>
      <c r="G309" s="33">
        <v>27159</v>
      </c>
      <c r="H309" s="37"/>
      <c r="I309" s="33">
        <v>0</v>
      </c>
      <c r="J309" s="37"/>
      <c r="K309" s="33">
        <f>E309+G309+I309</f>
        <v>82574</v>
      </c>
      <c r="L309" s="37"/>
      <c r="M309" s="86">
        <v>2022</v>
      </c>
      <c r="N309" s="71"/>
      <c r="O309" s="71"/>
      <c r="P309" s="71"/>
      <c r="Q309" s="71"/>
      <c r="R309" s="71"/>
      <c r="S309" s="71"/>
      <c r="T309" s="71"/>
      <c r="AR309" s="71"/>
      <c r="AS309" s="71"/>
      <c r="AU309" s="71"/>
      <c r="AX309" s="78">
        <f>E308/E309</f>
        <v>1.3393485518361454</v>
      </c>
      <c r="AY309" s="79">
        <f>G308/G309</f>
        <v>0.67491439301888878</v>
      </c>
      <c r="AZ309" s="76"/>
      <c r="BA309" s="110">
        <f>K308/K309</f>
        <v>1.1539346525540728</v>
      </c>
    </row>
    <row r="310" spans="1:53" ht="27" customHeight="1">
      <c r="A310" s="104" t="s">
        <v>776</v>
      </c>
      <c r="B310" s="23" t="s">
        <v>777</v>
      </c>
      <c r="C310" s="36" t="s">
        <v>58</v>
      </c>
      <c r="D310" s="34"/>
      <c r="E310" s="37">
        <f>TRUNC(일위대가목록!E150,0)</f>
        <v>974</v>
      </c>
      <c r="F310" s="37">
        <f t="shared" si="61"/>
        <v>0</v>
      </c>
      <c r="G310" s="37">
        <f>TRUNC(일위대가목록!F150,0)</f>
        <v>8338</v>
      </c>
      <c r="H310" s="37">
        <f t="shared" si="62"/>
        <v>0</v>
      </c>
      <c r="I310" s="37">
        <f>TRUNC(일위대가목록!G150,0)</f>
        <v>166</v>
      </c>
      <c r="J310" s="37">
        <f t="shared" si="63"/>
        <v>0</v>
      </c>
      <c r="K310" s="37">
        <f t="shared" si="64"/>
        <v>9478</v>
      </c>
      <c r="L310" s="37">
        <f t="shared" si="65"/>
        <v>0</v>
      </c>
      <c r="M310" s="85" t="s">
        <v>778</v>
      </c>
      <c r="N310" s="71" t="s">
        <v>779</v>
      </c>
      <c r="O310" s="71" t="s">
        <v>52</v>
      </c>
      <c r="P310" s="71" t="s">
        <v>52</v>
      </c>
      <c r="Q310" s="71" t="s">
        <v>740</v>
      </c>
      <c r="R310" s="71" t="s">
        <v>61</v>
      </c>
      <c r="S310" s="71" t="s">
        <v>62</v>
      </c>
      <c r="T310" s="71" t="s">
        <v>62</v>
      </c>
      <c r="AR310" s="71" t="s">
        <v>52</v>
      </c>
      <c r="AS310" s="71" t="s">
        <v>52</v>
      </c>
      <c r="AU310" s="71" t="s">
        <v>780</v>
      </c>
      <c r="AV310" s="28">
        <v>136</v>
      </c>
      <c r="AZ310" s="76"/>
      <c r="BA310" s="110"/>
    </row>
    <row r="311" spans="1:53" ht="27" customHeight="1">
      <c r="A311" s="104"/>
      <c r="B311" s="23"/>
      <c r="C311" s="36"/>
      <c r="D311" s="34"/>
      <c r="E311" s="33">
        <v>894</v>
      </c>
      <c r="F311" s="33"/>
      <c r="G311" s="33">
        <v>8042</v>
      </c>
      <c r="H311" s="37"/>
      <c r="I311" s="33">
        <v>0</v>
      </c>
      <c r="J311" s="37"/>
      <c r="K311" s="33">
        <f>E311+G311+I311</f>
        <v>8936</v>
      </c>
      <c r="L311" s="37"/>
      <c r="M311" s="86">
        <v>2022</v>
      </c>
      <c r="N311" s="71"/>
      <c r="O311" s="71"/>
      <c r="P311" s="71"/>
      <c r="Q311" s="71"/>
      <c r="R311" s="71"/>
      <c r="S311" s="71"/>
      <c r="T311" s="71"/>
      <c r="AR311" s="71"/>
      <c r="AS311" s="71"/>
      <c r="AU311" s="71"/>
      <c r="AX311" s="78">
        <f>E310/E311</f>
        <v>1.0894854586129754</v>
      </c>
      <c r="AY311" s="79">
        <f>G310/G311</f>
        <v>1.0368067644864463</v>
      </c>
      <c r="AZ311" s="76"/>
      <c r="BA311" s="110">
        <f>K310/K311</f>
        <v>1.0606535362578335</v>
      </c>
    </row>
    <row r="312" spans="1:53" ht="27" customHeight="1">
      <c r="A312" s="104" t="s">
        <v>781</v>
      </c>
      <c r="B312" s="23" t="s">
        <v>777</v>
      </c>
      <c r="C312" s="36" t="s">
        <v>58</v>
      </c>
      <c r="D312" s="34"/>
      <c r="E312" s="37">
        <f>TRUNC(일위대가목록!E151,0)</f>
        <v>1166</v>
      </c>
      <c r="F312" s="37">
        <f t="shared" si="61"/>
        <v>0</v>
      </c>
      <c r="G312" s="37">
        <f>TRUNC(일위대가목록!F151,0)</f>
        <v>9160</v>
      </c>
      <c r="H312" s="37">
        <f t="shared" si="62"/>
        <v>0</v>
      </c>
      <c r="I312" s="37">
        <f>TRUNC(일위대가목록!G151,0)</f>
        <v>0</v>
      </c>
      <c r="J312" s="37">
        <f t="shared" si="63"/>
        <v>0</v>
      </c>
      <c r="K312" s="37">
        <f t="shared" si="64"/>
        <v>10326</v>
      </c>
      <c r="L312" s="37">
        <f t="shared" si="65"/>
        <v>0</v>
      </c>
      <c r="M312" s="85" t="s">
        <v>782</v>
      </c>
      <c r="N312" s="71" t="s">
        <v>783</v>
      </c>
      <c r="O312" s="71" t="s">
        <v>52</v>
      </c>
      <c r="P312" s="71" t="s">
        <v>52</v>
      </c>
      <c r="Q312" s="71" t="s">
        <v>740</v>
      </c>
      <c r="R312" s="71" t="s">
        <v>61</v>
      </c>
      <c r="S312" s="71" t="s">
        <v>62</v>
      </c>
      <c r="T312" s="71" t="s">
        <v>62</v>
      </c>
      <c r="AR312" s="71" t="s">
        <v>52</v>
      </c>
      <c r="AS312" s="71" t="s">
        <v>52</v>
      </c>
      <c r="AU312" s="71" t="s">
        <v>784</v>
      </c>
      <c r="AV312" s="28">
        <v>140</v>
      </c>
      <c r="AZ312" s="76"/>
      <c r="BA312" s="110"/>
    </row>
    <row r="313" spans="1:53" ht="27" customHeight="1">
      <c r="A313" s="104"/>
      <c r="B313" s="23"/>
      <c r="C313" s="36"/>
      <c r="D313" s="34"/>
      <c r="E313" s="33">
        <v>894</v>
      </c>
      <c r="F313" s="33"/>
      <c r="G313" s="33">
        <v>8042</v>
      </c>
      <c r="H313" s="37"/>
      <c r="I313" s="33">
        <v>0</v>
      </c>
      <c r="J313" s="37"/>
      <c r="K313" s="33">
        <f>E313+G313+I313</f>
        <v>8936</v>
      </c>
      <c r="L313" s="37"/>
      <c r="M313" s="86">
        <v>2022</v>
      </c>
      <c r="N313" s="71"/>
      <c r="O313" s="71"/>
      <c r="P313" s="71"/>
      <c r="Q313" s="71"/>
      <c r="R313" s="71"/>
      <c r="S313" s="71"/>
      <c r="T313" s="71"/>
      <c r="AR313" s="71"/>
      <c r="AS313" s="71"/>
      <c r="AU313" s="71"/>
      <c r="AX313" s="78">
        <f>E312/E313</f>
        <v>1.3042505592841163</v>
      </c>
      <c r="AY313" s="79">
        <f>G312/G313</f>
        <v>1.1390201442427257</v>
      </c>
      <c r="AZ313" s="76"/>
      <c r="BA313" s="110">
        <f>K312/K313</f>
        <v>1.155550581915846</v>
      </c>
    </row>
    <row r="314" spans="1:53" ht="27" customHeight="1">
      <c r="A314" s="104" t="s">
        <v>785</v>
      </c>
      <c r="B314" s="23" t="s">
        <v>786</v>
      </c>
      <c r="C314" s="36" t="s">
        <v>58</v>
      </c>
      <c r="D314" s="34"/>
      <c r="E314" s="37">
        <f>TRUNC(일위대가목록!E152,0)</f>
        <v>1950</v>
      </c>
      <c r="F314" s="37">
        <f t="shared" si="61"/>
        <v>0</v>
      </c>
      <c r="G314" s="37">
        <f>TRUNC(일위대가목록!F152,0)</f>
        <v>8338</v>
      </c>
      <c r="H314" s="37">
        <f t="shared" si="62"/>
        <v>0</v>
      </c>
      <c r="I314" s="37">
        <f>TRUNC(일위대가목록!G152,0)</f>
        <v>166</v>
      </c>
      <c r="J314" s="37">
        <f t="shared" si="63"/>
        <v>0</v>
      </c>
      <c r="K314" s="37">
        <f t="shared" si="64"/>
        <v>10454</v>
      </c>
      <c r="L314" s="37">
        <f t="shared" si="65"/>
        <v>0</v>
      </c>
      <c r="M314" s="85" t="s">
        <v>787</v>
      </c>
      <c r="N314" s="71" t="s">
        <v>788</v>
      </c>
      <c r="O314" s="71" t="s">
        <v>52</v>
      </c>
      <c r="P314" s="71" t="s">
        <v>52</v>
      </c>
      <c r="Q314" s="71" t="s">
        <v>740</v>
      </c>
      <c r="R314" s="71" t="s">
        <v>61</v>
      </c>
      <c r="S314" s="71" t="s">
        <v>62</v>
      </c>
      <c r="T314" s="71" t="s">
        <v>62</v>
      </c>
      <c r="AR314" s="71" t="s">
        <v>52</v>
      </c>
      <c r="AS314" s="71" t="s">
        <v>52</v>
      </c>
      <c r="AU314" s="71" t="s">
        <v>789</v>
      </c>
      <c r="AV314" s="28">
        <v>137</v>
      </c>
      <c r="AZ314" s="76"/>
      <c r="BA314" s="110"/>
    </row>
    <row r="315" spans="1:53" ht="27" customHeight="1">
      <c r="A315" s="104"/>
      <c r="B315" s="23"/>
      <c r="C315" s="36"/>
      <c r="D315" s="34"/>
      <c r="E315" s="33">
        <v>2002</v>
      </c>
      <c r="F315" s="33"/>
      <c r="G315" s="33">
        <v>9122</v>
      </c>
      <c r="H315" s="37"/>
      <c r="I315" s="33">
        <v>0</v>
      </c>
      <c r="J315" s="37"/>
      <c r="K315" s="33">
        <f>E315+G315+I315</f>
        <v>11124</v>
      </c>
      <c r="L315" s="37"/>
      <c r="M315" s="86">
        <v>2022</v>
      </c>
      <c r="N315" s="71"/>
      <c r="O315" s="71"/>
      <c r="P315" s="71"/>
      <c r="Q315" s="71"/>
      <c r="R315" s="71"/>
      <c r="S315" s="71"/>
      <c r="T315" s="71"/>
      <c r="AR315" s="71"/>
      <c r="AS315" s="71"/>
      <c r="AU315" s="71"/>
      <c r="AX315" s="78">
        <f>E314/E315</f>
        <v>0.97402597402597402</v>
      </c>
      <c r="AY315" s="79">
        <f>G314/G315</f>
        <v>0.91405393554045167</v>
      </c>
      <c r="AZ315" s="76"/>
      <c r="BA315" s="110">
        <f>K314/K315</f>
        <v>0.93976986695433296</v>
      </c>
    </row>
    <row r="316" spans="1:53" ht="27" customHeight="1">
      <c r="A316" s="104" t="s">
        <v>790</v>
      </c>
      <c r="B316" s="23" t="s">
        <v>786</v>
      </c>
      <c r="C316" s="36" t="s">
        <v>58</v>
      </c>
      <c r="D316" s="34"/>
      <c r="E316" s="37">
        <f>TRUNC(일위대가목록!E153,0)</f>
        <v>1876</v>
      </c>
      <c r="F316" s="37">
        <f t="shared" si="61"/>
        <v>0</v>
      </c>
      <c r="G316" s="37">
        <f>TRUNC(일위대가목록!F153,0)</f>
        <v>10468</v>
      </c>
      <c r="H316" s="37">
        <f t="shared" si="62"/>
        <v>0</v>
      </c>
      <c r="I316" s="37">
        <f>TRUNC(일위대가목록!G153,0)</f>
        <v>0</v>
      </c>
      <c r="J316" s="37">
        <f t="shared" si="63"/>
        <v>0</v>
      </c>
      <c r="K316" s="37">
        <f t="shared" si="64"/>
        <v>12344</v>
      </c>
      <c r="L316" s="37">
        <f t="shared" si="65"/>
        <v>0</v>
      </c>
      <c r="M316" s="85" t="s">
        <v>791</v>
      </c>
      <c r="N316" s="71" t="s">
        <v>792</v>
      </c>
      <c r="O316" s="71" t="s">
        <v>52</v>
      </c>
      <c r="P316" s="71" t="s">
        <v>52</v>
      </c>
      <c r="Q316" s="71" t="s">
        <v>740</v>
      </c>
      <c r="R316" s="71" t="s">
        <v>61</v>
      </c>
      <c r="S316" s="71" t="s">
        <v>62</v>
      </c>
      <c r="T316" s="71" t="s">
        <v>62</v>
      </c>
      <c r="AR316" s="71" t="s">
        <v>52</v>
      </c>
      <c r="AS316" s="71" t="s">
        <v>52</v>
      </c>
      <c r="AU316" s="71" t="s">
        <v>793</v>
      </c>
      <c r="AV316" s="28">
        <v>141</v>
      </c>
      <c r="AZ316" s="76"/>
      <c r="BA316" s="110"/>
    </row>
    <row r="317" spans="1:53" ht="27" customHeight="1">
      <c r="A317" s="105"/>
      <c r="B317" s="35"/>
      <c r="C317" s="34"/>
      <c r="D317" s="34"/>
      <c r="E317" s="33">
        <v>2002</v>
      </c>
      <c r="F317" s="33"/>
      <c r="G317" s="33">
        <v>9112</v>
      </c>
      <c r="H317" s="37"/>
      <c r="I317" s="33">
        <v>0</v>
      </c>
      <c r="J317" s="37"/>
      <c r="K317" s="33">
        <f>E317+G317+I317</f>
        <v>11114</v>
      </c>
      <c r="L317" s="37"/>
      <c r="M317" s="86">
        <v>2022</v>
      </c>
      <c r="N317" s="71"/>
      <c r="O317" s="71"/>
      <c r="P317" s="71"/>
      <c r="Q317" s="71"/>
      <c r="R317" s="71"/>
      <c r="S317" s="71"/>
      <c r="T317" s="71"/>
      <c r="AR317" s="71"/>
      <c r="AS317" s="71"/>
      <c r="AU317" s="71"/>
      <c r="AX317" s="78">
        <f>E316/E317</f>
        <v>0.93706293706293708</v>
      </c>
      <c r="AY317" s="79">
        <f>G316/G317</f>
        <v>1.1488147497805092</v>
      </c>
      <c r="AZ317" s="76"/>
      <c r="BA317" s="110">
        <f>K316/K317</f>
        <v>1.1106712254813749</v>
      </c>
    </row>
    <row r="318" spans="1:53" ht="27" customHeight="1">
      <c r="A318" s="104" t="s">
        <v>794</v>
      </c>
      <c r="B318" s="23"/>
      <c r="C318" s="34"/>
      <c r="D318" s="34"/>
      <c r="E318" s="35"/>
      <c r="F318" s="35"/>
      <c r="G318" s="35"/>
      <c r="H318" s="35"/>
      <c r="I318" s="35"/>
      <c r="J318" s="35"/>
      <c r="K318" s="35"/>
      <c r="L318" s="35"/>
      <c r="M318" s="84"/>
      <c r="Q318" s="71" t="s">
        <v>795</v>
      </c>
      <c r="AZ318" s="76"/>
      <c r="BA318" s="110"/>
    </row>
    <row r="319" spans="1:53" ht="27" customHeight="1">
      <c r="A319" s="104" t="s">
        <v>796</v>
      </c>
      <c r="B319" s="23" t="s">
        <v>797</v>
      </c>
      <c r="C319" s="36" t="s">
        <v>58</v>
      </c>
      <c r="D319" s="34"/>
      <c r="E319" s="37">
        <f>TRUNC(일위대가목록!E154,0)</f>
        <v>2437</v>
      </c>
      <c r="F319" s="37">
        <f t="shared" ref="F319:F357" si="66">TRUNC(E319*D319, 0)</f>
        <v>0</v>
      </c>
      <c r="G319" s="37">
        <f>TRUNC(일위대가목록!F154,0)</f>
        <v>8338</v>
      </c>
      <c r="H319" s="37">
        <f t="shared" ref="H319:H357" si="67">TRUNC(G319*D319, 0)</f>
        <v>0</v>
      </c>
      <c r="I319" s="37">
        <f>TRUNC(일위대가목록!G154,0)</f>
        <v>166</v>
      </c>
      <c r="J319" s="37">
        <f t="shared" ref="J319:J357" si="68">TRUNC(I319*D319, 0)</f>
        <v>0</v>
      </c>
      <c r="K319" s="37">
        <f t="shared" ref="K319:K357" si="69">TRUNC(E319+G319+I319, 0)</f>
        <v>10941</v>
      </c>
      <c r="L319" s="37">
        <f t="shared" ref="L319:L357" si="70">TRUNC(F319+H319+J319, 0)</f>
        <v>0</v>
      </c>
      <c r="M319" s="85" t="s">
        <v>798</v>
      </c>
      <c r="N319" s="71" t="s">
        <v>799</v>
      </c>
      <c r="O319" s="71" t="s">
        <v>52</v>
      </c>
      <c r="P319" s="71" t="s">
        <v>52</v>
      </c>
      <c r="Q319" s="71" t="s">
        <v>795</v>
      </c>
      <c r="R319" s="71" t="s">
        <v>61</v>
      </c>
      <c r="S319" s="71" t="s">
        <v>62</v>
      </c>
      <c r="T319" s="71" t="s">
        <v>62</v>
      </c>
      <c r="AR319" s="71" t="s">
        <v>52</v>
      </c>
      <c r="AS319" s="71" t="s">
        <v>52</v>
      </c>
      <c r="AU319" s="71" t="s">
        <v>800</v>
      </c>
      <c r="AV319" s="28">
        <v>138</v>
      </c>
      <c r="AZ319" s="76"/>
      <c r="BA319" s="110"/>
    </row>
    <row r="320" spans="1:53" ht="27" customHeight="1">
      <c r="A320" s="104"/>
      <c r="B320" s="23"/>
      <c r="C320" s="36"/>
      <c r="D320" s="34"/>
      <c r="E320" s="33">
        <v>2359</v>
      </c>
      <c r="F320" s="33"/>
      <c r="G320" s="33">
        <v>8874</v>
      </c>
      <c r="H320" s="37"/>
      <c r="I320" s="33">
        <v>0</v>
      </c>
      <c r="J320" s="37"/>
      <c r="K320" s="33">
        <f>E320+G320+I320</f>
        <v>11233</v>
      </c>
      <c r="L320" s="37"/>
      <c r="M320" s="86">
        <v>2022</v>
      </c>
      <c r="N320" s="71"/>
      <c r="O320" s="71"/>
      <c r="P320" s="71"/>
      <c r="Q320" s="71"/>
      <c r="R320" s="71"/>
      <c r="S320" s="71"/>
      <c r="T320" s="71"/>
      <c r="AR320" s="71"/>
      <c r="AS320" s="71"/>
      <c r="AU320" s="71"/>
      <c r="AX320" s="78">
        <f>E319/E320</f>
        <v>1.033064857990674</v>
      </c>
      <c r="AY320" s="79">
        <f>G319/G320</f>
        <v>0.93959882803696193</v>
      </c>
      <c r="AZ320" s="76"/>
      <c r="BA320" s="110">
        <f>K319/K320</f>
        <v>0.97400516335796317</v>
      </c>
    </row>
    <row r="321" spans="1:53" ht="27" customHeight="1">
      <c r="A321" s="104" t="s">
        <v>801</v>
      </c>
      <c r="B321" s="23" t="s">
        <v>797</v>
      </c>
      <c r="C321" s="36" t="s">
        <v>58</v>
      </c>
      <c r="D321" s="34"/>
      <c r="E321" s="37">
        <f>TRUNC(일위대가목록!E155,0)</f>
        <v>2230</v>
      </c>
      <c r="F321" s="37">
        <f t="shared" si="66"/>
        <v>0</v>
      </c>
      <c r="G321" s="37">
        <f>TRUNC(일위대가목록!F155,0)</f>
        <v>10468</v>
      </c>
      <c r="H321" s="37">
        <f t="shared" si="67"/>
        <v>0</v>
      </c>
      <c r="I321" s="37">
        <f>TRUNC(일위대가목록!G155,0)</f>
        <v>0</v>
      </c>
      <c r="J321" s="37">
        <f t="shared" si="68"/>
        <v>0</v>
      </c>
      <c r="K321" s="37">
        <f t="shared" si="69"/>
        <v>12698</v>
      </c>
      <c r="L321" s="37">
        <f t="shared" si="70"/>
        <v>0</v>
      </c>
      <c r="M321" s="85" t="s">
        <v>802</v>
      </c>
      <c r="N321" s="71" t="s">
        <v>803</v>
      </c>
      <c r="O321" s="71" t="s">
        <v>52</v>
      </c>
      <c r="P321" s="71" t="s">
        <v>52</v>
      </c>
      <c r="Q321" s="71" t="s">
        <v>795</v>
      </c>
      <c r="R321" s="71" t="s">
        <v>61</v>
      </c>
      <c r="S321" s="71" t="s">
        <v>62</v>
      </c>
      <c r="T321" s="71" t="s">
        <v>62</v>
      </c>
      <c r="AR321" s="71" t="s">
        <v>52</v>
      </c>
      <c r="AS321" s="71" t="s">
        <v>52</v>
      </c>
      <c r="AU321" s="71" t="s">
        <v>804</v>
      </c>
      <c r="AV321" s="28">
        <v>142</v>
      </c>
      <c r="AZ321" s="76"/>
      <c r="BA321" s="110"/>
    </row>
    <row r="322" spans="1:53" ht="27" customHeight="1">
      <c r="A322" s="104"/>
      <c r="B322" s="23"/>
      <c r="C322" s="36"/>
      <c r="D322" s="34"/>
      <c r="E322" s="33">
        <v>2359</v>
      </c>
      <c r="F322" s="33"/>
      <c r="G322" s="33">
        <v>8874</v>
      </c>
      <c r="H322" s="37"/>
      <c r="I322" s="33">
        <v>0</v>
      </c>
      <c r="J322" s="37"/>
      <c r="K322" s="33">
        <f>E322+G322+I322</f>
        <v>11233</v>
      </c>
      <c r="L322" s="37"/>
      <c r="M322" s="86">
        <v>2022</v>
      </c>
      <c r="N322" s="71"/>
      <c r="O322" s="71"/>
      <c r="P322" s="71"/>
      <c r="Q322" s="71"/>
      <c r="R322" s="71"/>
      <c r="S322" s="71"/>
      <c r="T322" s="71"/>
      <c r="AR322" s="71"/>
      <c r="AS322" s="71"/>
      <c r="AU322" s="71"/>
      <c r="AX322" s="78">
        <f>E321/E322</f>
        <v>0.94531581178465451</v>
      </c>
      <c r="AY322" s="79">
        <f>G321/G322</f>
        <v>1.1796258733378409</v>
      </c>
      <c r="AZ322" s="76"/>
      <c r="BA322" s="110">
        <f>K321/K322</f>
        <v>1.1304193002759726</v>
      </c>
    </row>
    <row r="323" spans="1:53" ht="27" customHeight="1">
      <c r="A323" s="104" t="s">
        <v>805</v>
      </c>
      <c r="B323" s="23" t="s">
        <v>806</v>
      </c>
      <c r="C323" s="36" t="s">
        <v>58</v>
      </c>
      <c r="D323" s="34"/>
      <c r="E323" s="37">
        <f>TRUNC(일위대가목록!E156,0)</f>
        <v>3412</v>
      </c>
      <c r="F323" s="37">
        <f t="shared" si="66"/>
        <v>0</v>
      </c>
      <c r="G323" s="37">
        <f>TRUNC(일위대가목록!F156,0)</f>
        <v>9182</v>
      </c>
      <c r="H323" s="37">
        <f t="shared" si="67"/>
        <v>0</v>
      </c>
      <c r="I323" s="37">
        <f>TRUNC(일위대가목록!G156,0)</f>
        <v>183</v>
      </c>
      <c r="J323" s="37">
        <f t="shared" si="68"/>
        <v>0</v>
      </c>
      <c r="K323" s="37">
        <f t="shared" si="69"/>
        <v>12777</v>
      </c>
      <c r="L323" s="37">
        <f t="shared" si="70"/>
        <v>0</v>
      </c>
      <c r="M323" s="85" t="s">
        <v>807</v>
      </c>
      <c r="N323" s="71" t="s">
        <v>808</v>
      </c>
      <c r="O323" s="71" t="s">
        <v>52</v>
      </c>
      <c r="P323" s="71" t="s">
        <v>52</v>
      </c>
      <c r="Q323" s="71" t="s">
        <v>795</v>
      </c>
      <c r="R323" s="71" t="s">
        <v>61</v>
      </c>
      <c r="S323" s="71" t="s">
        <v>62</v>
      </c>
      <c r="T323" s="71" t="s">
        <v>62</v>
      </c>
      <c r="AR323" s="71" t="s">
        <v>52</v>
      </c>
      <c r="AS323" s="71" t="s">
        <v>52</v>
      </c>
      <c r="AU323" s="71" t="s">
        <v>809</v>
      </c>
      <c r="AV323" s="28">
        <v>139</v>
      </c>
      <c r="AZ323" s="76"/>
      <c r="BA323" s="110"/>
    </row>
    <row r="324" spans="1:53" ht="27" customHeight="1">
      <c r="A324" s="104"/>
      <c r="B324" s="23"/>
      <c r="C324" s="36"/>
      <c r="D324" s="34"/>
      <c r="E324" s="33">
        <v>1120</v>
      </c>
      <c r="F324" s="33"/>
      <c r="G324" s="33">
        <v>10077</v>
      </c>
      <c r="H324" s="37"/>
      <c r="I324" s="33">
        <v>0</v>
      </c>
      <c r="J324" s="37"/>
      <c r="K324" s="33">
        <f>E324+G324+I324</f>
        <v>11197</v>
      </c>
      <c r="L324" s="37"/>
      <c r="M324" s="86">
        <v>2022</v>
      </c>
      <c r="N324" s="71"/>
      <c r="O324" s="71"/>
      <c r="P324" s="71"/>
      <c r="Q324" s="71"/>
      <c r="R324" s="71"/>
      <c r="S324" s="71"/>
      <c r="T324" s="71"/>
      <c r="AR324" s="71"/>
      <c r="AS324" s="71"/>
      <c r="AU324" s="71"/>
      <c r="AX324" s="78">
        <f>E323/E324</f>
        <v>3.0464285714285713</v>
      </c>
      <c r="AY324" s="79">
        <f>G323/G324</f>
        <v>0.91118388409248785</v>
      </c>
      <c r="AZ324" s="76"/>
      <c r="BA324" s="110">
        <f>K323/K324</f>
        <v>1.1411092256854514</v>
      </c>
    </row>
    <row r="325" spans="1:53" ht="27" customHeight="1">
      <c r="A325" s="104" t="s">
        <v>810</v>
      </c>
      <c r="B325" s="23" t="s">
        <v>806</v>
      </c>
      <c r="C325" s="36" t="s">
        <v>58</v>
      </c>
      <c r="D325" s="34"/>
      <c r="E325" s="37">
        <f>TRUNC(일위대가목록!E157,0)</f>
        <v>1779</v>
      </c>
      <c r="F325" s="37">
        <f t="shared" si="66"/>
        <v>0</v>
      </c>
      <c r="G325" s="37">
        <f>TRUNC(일위대가목록!F157,0)</f>
        <v>11692</v>
      </c>
      <c r="H325" s="37">
        <f t="shared" si="67"/>
        <v>0</v>
      </c>
      <c r="I325" s="37">
        <f>TRUNC(일위대가목록!G157,0)</f>
        <v>0</v>
      </c>
      <c r="J325" s="37">
        <f t="shared" si="68"/>
        <v>0</v>
      </c>
      <c r="K325" s="37">
        <f t="shared" si="69"/>
        <v>13471</v>
      </c>
      <c r="L325" s="37">
        <f t="shared" si="70"/>
        <v>0</v>
      </c>
      <c r="M325" s="85" t="s">
        <v>811</v>
      </c>
      <c r="N325" s="71" t="s">
        <v>812</v>
      </c>
      <c r="O325" s="71" t="s">
        <v>52</v>
      </c>
      <c r="P325" s="71" t="s">
        <v>52</v>
      </c>
      <c r="Q325" s="71" t="s">
        <v>795</v>
      </c>
      <c r="R325" s="71" t="s">
        <v>61</v>
      </c>
      <c r="S325" s="71" t="s">
        <v>62</v>
      </c>
      <c r="T325" s="71" t="s">
        <v>62</v>
      </c>
      <c r="AR325" s="71" t="s">
        <v>52</v>
      </c>
      <c r="AS325" s="71" t="s">
        <v>52</v>
      </c>
      <c r="AU325" s="71" t="s">
        <v>813</v>
      </c>
      <c r="AV325" s="28">
        <v>143</v>
      </c>
      <c r="AZ325" s="76"/>
      <c r="BA325" s="110"/>
    </row>
    <row r="326" spans="1:53" ht="27" customHeight="1">
      <c r="A326" s="104"/>
      <c r="B326" s="23"/>
      <c r="C326" s="36"/>
      <c r="D326" s="34"/>
      <c r="E326" s="33">
        <v>1120</v>
      </c>
      <c r="F326" s="33"/>
      <c r="G326" s="33">
        <v>10077</v>
      </c>
      <c r="H326" s="37"/>
      <c r="I326" s="33">
        <v>0</v>
      </c>
      <c r="J326" s="37"/>
      <c r="K326" s="33">
        <f>E326+G326+I326</f>
        <v>11197</v>
      </c>
      <c r="L326" s="37"/>
      <c r="M326" s="86">
        <v>2022</v>
      </c>
      <c r="N326" s="71"/>
      <c r="O326" s="71"/>
      <c r="P326" s="71"/>
      <c r="Q326" s="71"/>
      <c r="R326" s="71"/>
      <c r="S326" s="71"/>
      <c r="T326" s="71"/>
      <c r="AR326" s="71"/>
      <c r="AS326" s="71"/>
      <c r="AU326" s="71"/>
      <c r="AX326" s="78">
        <f>E325/E326</f>
        <v>1.5883928571428572</v>
      </c>
      <c r="AY326" s="79">
        <f>G325/G326</f>
        <v>1.1602659521683041</v>
      </c>
      <c r="AZ326" s="76"/>
      <c r="BA326" s="110">
        <f>K325/K326</f>
        <v>1.2030901134232383</v>
      </c>
    </row>
    <row r="327" spans="1:53" ht="27" customHeight="1">
      <c r="A327" s="104" t="s">
        <v>814</v>
      </c>
      <c r="B327" s="23" t="s">
        <v>815</v>
      </c>
      <c r="C327" s="36" t="s">
        <v>58</v>
      </c>
      <c r="D327" s="34"/>
      <c r="E327" s="37">
        <f>TRUNC(일위대가목록!E158,0)</f>
        <v>464</v>
      </c>
      <c r="F327" s="37">
        <f t="shared" si="66"/>
        <v>0</v>
      </c>
      <c r="G327" s="37">
        <f>TRUNC(일위대가목록!F158,0)</f>
        <v>8338</v>
      </c>
      <c r="H327" s="37">
        <f t="shared" si="67"/>
        <v>0</v>
      </c>
      <c r="I327" s="37">
        <f>TRUNC(일위대가목록!G158,0)</f>
        <v>166</v>
      </c>
      <c r="J327" s="37">
        <f t="shared" si="68"/>
        <v>0</v>
      </c>
      <c r="K327" s="37">
        <f t="shared" si="69"/>
        <v>8968</v>
      </c>
      <c r="L327" s="37">
        <f t="shared" si="70"/>
        <v>0</v>
      </c>
      <c r="M327" s="85" t="s">
        <v>816</v>
      </c>
      <c r="N327" s="71" t="s">
        <v>817</v>
      </c>
      <c r="O327" s="71" t="s">
        <v>52</v>
      </c>
      <c r="P327" s="71" t="s">
        <v>52</v>
      </c>
      <c r="Q327" s="71" t="s">
        <v>795</v>
      </c>
      <c r="R327" s="71" t="s">
        <v>61</v>
      </c>
      <c r="S327" s="71" t="s">
        <v>62</v>
      </c>
      <c r="T327" s="71" t="s">
        <v>62</v>
      </c>
      <c r="AR327" s="71" t="s">
        <v>52</v>
      </c>
      <c r="AS327" s="71" t="s">
        <v>52</v>
      </c>
      <c r="AU327" s="71" t="s">
        <v>818</v>
      </c>
      <c r="AV327" s="28">
        <v>145</v>
      </c>
      <c r="AZ327" s="76"/>
      <c r="BA327" s="110"/>
    </row>
    <row r="328" spans="1:53" ht="27" customHeight="1">
      <c r="A328" s="104"/>
      <c r="B328" s="23"/>
      <c r="C328" s="36"/>
      <c r="D328" s="34"/>
      <c r="E328" s="33">
        <v>6863</v>
      </c>
      <c r="F328" s="33"/>
      <c r="G328" s="33">
        <v>9478</v>
      </c>
      <c r="H328" s="37"/>
      <c r="I328" s="33">
        <v>0</v>
      </c>
      <c r="J328" s="37"/>
      <c r="K328" s="33">
        <f>E328+G328+I328</f>
        <v>16341</v>
      </c>
      <c r="L328" s="37"/>
      <c r="M328" s="86">
        <v>2022</v>
      </c>
      <c r="N328" s="71"/>
      <c r="O328" s="71"/>
      <c r="P328" s="71"/>
      <c r="Q328" s="71"/>
      <c r="R328" s="71"/>
      <c r="S328" s="71"/>
      <c r="T328" s="71"/>
      <c r="AR328" s="71"/>
      <c r="AS328" s="71"/>
      <c r="AU328" s="71"/>
      <c r="AX328" s="78">
        <f>E327/E328</f>
        <v>6.7608917383068623E-2</v>
      </c>
      <c r="AY328" s="79">
        <f>G327/G328</f>
        <v>0.87972146022367592</v>
      </c>
      <c r="AZ328" s="76"/>
      <c r="BA328" s="110">
        <f t="shared" ref="BA328:BA390" si="71">K327/K328</f>
        <v>0.54880362278930295</v>
      </c>
    </row>
    <row r="329" spans="1:53" ht="27" customHeight="1">
      <c r="A329" s="104" t="s">
        <v>819</v>
      </c>
      <c r="B329" s="23" t="s">
        <v>815</v>
      </c>
      <c r="C329" s="36" t="s">
        <v>58</v>
      </c>
      <c r="D329" s="34"/>
      <c r="E329" s="37">
        <f>TRUNC(일위대가목록!E159,0)</f>
        <v>1151</v>
      </c>
      <c r="F329" s="37">
        <f t="shared" si="66"/>
        <v>0</v>
      </c>
      <c r="G329" s="37">
        <f>TRUNC(일위대가목록!F159,0)</f>
        <v>13086</v>
      </c>
      <c r="H329" s="37">
        <f t="shared" si="67"/>
        <v>0</v>
      </c>
      <c r="I329" s="37">
        <f>TRUNC(일위대가목록!G159,0)</f>
        <v>0</v>
      </c>
      <c r="J329" s="37">
        <f t="shared" si="68"/>
        <v>0</v>
      </c>
      <c r="K329" s="37">
        <f t="shared" si="69"/>
        <v>14237</v>
      </c>
      <c r="L329" s="37">
        <f t="shared" si="70"/>
        <v>0</v>
      </c>
      <c r="M329" s="85" t="s">
        <v>820</v>
      </c>
      <c r="N329" s="71" t="s">
        <v>821</v>
      </c>
      <c r="O329" s="71" t="s">
        <v>52</v>
      </c>
      <c r="P329" s="71" t="s">
        <v>52</v>
      </c>
      <c r="Q329" s="71" t="s">
        <v>795</v>
      </c>
      <c r="R329" s="71" t="s">
        <v>61</v>
      </c>
      <c r="S329" s="71" t="s">
        <v>62</v>
      </c>
      <c r="T329" s="71" t="s">
        <v>62</v>
      </c>
      <c r="AR329" s="71" t="s">
        <v>52</v>
      </c>
      <c r="AS329" s="71" t="s">
        <v>52</v>
      </c>
      <c r="AU329" s="71" t="s">
        <v>822</v>
      </c>
      <c r="AV329" s="28">
        <v>149</v>
      </c>
      <c r="AZ329" s="76"/>
      <c r="BA329" s="110"/>
    </row>
    <row r="330" spans="1:53" ht="27" customHeight="1">
      <c r="A330" s="104"/>
      <c r="B330" s="23"/>
      <c r="C330" s="36"/>
      <c r="D330" s="34"/>
      <c r="E330" s="33">
        <v>6863</v>
      </c>
      <c r="F330" s="33"/>
      <c r="G330" s="33">
        <v>9478</v>
      </c>
      <c r="H330" s="37"/>
      <c r="I330" s="33">
        <v>0</v>
      </c>
      <c r="J330" s="37"/>
      <c r="K330" s="33">
        <f>E330+G330+I330</f>
        <v>16341</v>
      </c>
      <c r="L330" s="37"/>
      <c r="M330" s="86">
        <v>2022</v>
      </c>
      <c r="N330" s="71"/>
      <c r="O330" s="71"/>
      <c r="P330" s="71"/>
      <c r="Q330" s="71"/>
      <c r="R330" s="71"/>
      <c r="S330" s="71"/>
      <c r="T330" s="71"/>
      <c r="AR330" s="71"/>
      <c r="AS330" s="71"/>
      <c r="AU330" s="71"/>
      <c r="AX330" s="78">
        <f>E329/E330</f>
        <v>0.16771091359463791</v>
      </c>
      <c r="AY330" s="79">
        <f>G329/G330</f>
        <v>1.3806710276429626</v>
      </c>
      <c r="AZ330" s="76"/>
      <c r="BA330" s="110">
        <f t="shared" si="71"/>
        <v>0.87124410990759438</v>
      </c>
    </row>
    <row r="331" spans="1:53" ht="27" customHeight="1">
      <c r="A331" s="104" t="s">
        <v>823</v>
      </c>
      <c r="B331" s="23" t="s">
        <v>824</v>
      </c>
      <c r="C331" s="36" t="s">
        <v>58</v>
      </c>
      <c r="D331" s="34"/>
      <c r="E331" s="37">
        <f>TRUNC(일위대가목록!E160,0)</f>
        <v>5974</v>
      </c>
      <c r="F331" s="37">
        <f t="shared" si="66"/>
        <v>0</v>
      </c>
      <c r="G331" s="37">
        <f>TRUNC(일위대가목록!F160,0)</f>
        <v>8338</v>
      </c>
      <c r="H331" s="37">
        <f t="shared" si="67"/>
        <v>0</v>
      </c>
      <c r="I331" s="37">
        <f>TRUNC(일위대가목록!G160,0)</f>
        <v>166</v>
      </c>
      <c r="J331" s="37">
        <f t="shared" si="68"/>
        <v>0</v>
      </c>
      <c r="K331" s="37">
        <f t="shared" si="69"/>
        <v>14478</v>
      </c>
      <c r="L331" s="37">
        <f t="shared" si="70"/>
        <v>0</v>
      </c>
      <c r="M331" s="85" t="s">
        <v>825</v>
      </c>
      <c r="N331" s="71" t="s">
        <v>826</v>
      </c>
      <c r="O331" s="71" t="s">
        <v>52</v>
      </c>
      <c r="P331" s="71" t="s">
        <v>52</v>
      </c>
      <c r="Q331" s="71" t="s">
        <v>795</v>
      </c>
      <c r="R331" s="71" t="s">
        <v>61</v>
      </c>
      <c r="S331" s="71" t="s">
        <v>62</v>
      </c>
      <c r="T331" s="71" t="s">
        <v>62</v>
      </c>
      <c r="AR331" s="71" t="s">
        <v>52</v>
      </c>
      <c r="AS331" s="71" t="s">
        <v>52</v>
      </c>
      <c r="AU331" s="71" t="s">
        <v>827</v>
      </c>
      <c r="AV331" s="28">
        <v>146</v>
      </c>
      <c r="AZ331" s="76"/>
      <c r="BA331" s="110"/>
    </row>
    <row r="332" spans="1:53" ht="27" customHeight="1">
      <c r="A332" s="104"/>
      <c r="B332" s="23"/>
      <c r="C332" s="36"/>
      <c r="D332" s="34"/>
      <c r="E332" s="33">
        <v>8799</v>
      </c>
      <c r="F332" s="33"/>
      <c r="G332" s="33">
        <v>9158</v>
      </c>
      <c r="H332" s="37"/>
      <c r="I332" s="33">
        <v>0</v>
      </c>
      <c r="J332" s="37"/>
      <c r="K332" s="33">
        <f>E332+G332+I332</f>
        <v>17957</v>
      </c>
      <c r="L332" s="37"/>
      <c r="M332" s="86">
        <v>2022</v>
      </c>
      <c r="N332" s="71"/>
      <c r="O332" s="71"/>
      <c r="P332" s="71"/>
      <c r="Q332" s="71"/>
      <c r="R332" s="71"/>
      <c r="S332" s="71"/>
      <c r="T332" s="71"/>
      <c r="AR332" s="71"/>
      <c r="AS332" s="71"/>
      <c r="AU332" s="71"/>
      <c r="AX332" s="78">
        <f>E331/E332</f>
        <v>0.67894078872599162</v>
      </c>
      <c r="AY332" s="79">
        <f>G331/G332</f>
        <v>0.91046079930115742</v>
      </c>
      <c r="AZ332" s="76"/>
      <c r="BA332" s="110">
        <f t="shared" si="71"/>
        <v>0.80625939744946262</v>
      </c>
    </row>
    <row r="333" spans="1:53" ht="27" customHeight="1">
      <c r="A333" s="104" t="s">
        <v>828</v>
      </c>
      <c r="B333" s="23" t="s">
        <v>824</v>
      </c>
      <c r="C333" s="36" t="s">
        <v>58</v>
      </c>
      <c r="D333" s="34"/>
      <c r="E333" s="37">
        <f>TRUNC(일위대가목록!E161,0)</f>
        <v>6661</v>
      </c>
      <c r="F333" s="37">
        <f t="shared" si="66"/>
        <v>0</v>
      </c>
      <c r="G333" s="37">
        <f>TRUNC(일위대가목록!F161,0)</f>
        <v>13086</v>
      </c>
      <c r="H333" s="37">
        <f t="shared" si="67"/>
        <v>0</v>
      </c>
      <c r="I333" s="37">
        <f>TRUNC(일위대가목록!G161,0)</f>
        <v>0</v>
      </c>
      <c r="J333" s="37">
        <f t="shared" si="68"/>
        <v>0</v>
      </c>
      <c r="K333" s="37">
        <f t="shared" si="69"/>
        <v>19747</v>
      </c>
      <c r="L333" s="37">
        <f t="shared" si="70"/>
        <v>0</v>
      </c>
      <c r="M333" s="85" t="s">
        <v>829</v>
      </c>
      <c r="N333" s="71" t="s">
        <v>830</v>
      </c>
      <c r="O333" s="71" t="s">
        <v>52</v>
      </c>
      <c r="P333" s="71" t="s">
        <v>52</v>
      </c>
      <c r="Q333" s="71" t="s">
        <v>795</v>
      </c>
      <c r="R333" s="71" t="s">
        <v>61</v>
      </c>
      <c r="S333" s="71" t="s">
        <v>62</v>
      </c>
      <c r="T333" s="71" t="s">
        <v>62</v>
      </c>
      <c r="AR333" s="71" t="s">
        <v>52</v>
      </c>
      <c r="AS333" s="71" t="s">
        <v>52</v>
      </c>
      <c r="AU333" s="71" t="s">
        <v>831</v>
      </c>
      <c r="AV333" s="28">
        <v>150</v>
      </c>
      <c r="AZ333" s="76"/>
      <c r="BA333" s="110"/>
    </row>
    <row r="334" spans="1:53" ht="27" customHeight="1">
      <c r="A334" s="104"/>
      <c r="B334" s="23"/>
      <c r="C334" s="36"/>
      <c r="D334" s="34"/>
      <c r="E334" s="33">
        <v>8799</v>
      </c>
      <c r="F334" s="33"/>
      <c r="G334" s="33">
        <v>9158</v>
      </c>
      <c r="H334" s="37"/>
      <c r="I334" s="33">
        <v>0</v>
      </c>
      <c r="J334" s="37"/>
      <c r="K334" s="33">
        <f>E334+G334+I334</f>
        <v>17957</v>
      </c>
      <c r="L334" s="37"/>
      <c r="M334" s="86">
        <v>2022</v>
      </c>
      <c r="N334" s="71"/>
      <c r="O334" s="71"/>
      <c r="P334" s="71"/>
      <c r="Q334" s="71"/>
      <c r="R334" s="71"/>
      <c r="S334" s="71"/>
      <c r="T334" s="71"/>
      <c r="AR334" s="71"/>
      <c r="AS334" s="71"/>
      <c r="AU334" s="71"/>
      <c r="AX334" s="78">
        <f>E333/E334</f>
        <v>0.75701784293669738</v>
      </c>
      <c r="AY334" s="79">
        <f>G333/G334</f>
        <v>1.4289146101768946</v>
      </c>
      <c r="AZ334" s="76"/>
      <c r="BA334" s="110">
        <f t="shared" si="71"/>
        <v>1.0996825750403743</v>
      </c>
    </row>
    <row r="335" spans="1:53" ht="27" customHeight="1">
      <c r="A335" s="104" t="s">
        <v>832</v>
      </c>
      <c r="B335" s="23" t="s">
        <v>833</v>
      </c>
      <c r="C335" s="36" t="s">
        <v>58</v>
      </c>
      <c r="D335" s="34"/>
      <c r="E335" s="37">
        <f>TRUNC(일위대가목록!E162,0)</f>
        <v>8630</v>
      </c>
      <c r="F335" s="37">
        <f t="shared" si="66"/>
        <v>0</v>
      </c>
      <c r="G335" s="37">
        <f>TRUNC(일위대가목록!F162,0)</f>
        <v>9182</v>
      </c>
      <c r="H335" s="37">
        <f t="shared" si="67"/>
        <v>0</v>
      </c>
      <c r="I335" s="37">
        <f>TRUNC(일위대가목록!G162,0)</f>
        <v>183</v>
      </c>
      <c r="J335" s="37">
        <f t="shared" si="68"/>
        <v>0</v>
      </c>
      <c r="K335" s="37">
        <f t="shared" si="69"/>
        <v>17995</v>
      </c>
      <c r="L335" s="37">
        <f t="shared" si="70"/>
        <v>0</v>
      </c>
      <c r="M335" s="85" t="s">
        <v>834</v>
      </c>
      <c r="N335" s="71" t="s">
        <v>835</v>
      </c>
      <c r="O335" s="71" t="s">
        <v>52</v>
      </c>
      <c r="P335" s="71" t="s">
        <v>52</v>
      </c>
      <c r="Q335" s="71" t="s">
        <v>795</v>
      </c>
      <c r="R335" s="71" t="s">
        <v>61</v>
      </c>
      <c r="S335" s="71" t="s">
        <v>62</v>
      </c>
      <c r="T335" s="71" t="s">
        <v>62</v>
      </c>
      <c r="AR335" s="71" t="s">
        <v>52</v>
      </c>
      <c r="AS335" s="71" t="s">
        <v>52</v>
      </c>
      <c r="AU335" s="71" t="s">
        <v>836</v>
      </c>
      <c r="AV335" s="28">
        <v>147</v>
      </c>
      <c r="AZ335" s="76"/>
      <c r="BA335" s="110"/>
    </row>
    <row r="336" spans="1:53" ht="27" customHeight="1">
      <c r="A336" s="104"/>
      <c r="B336" s="23"/>
      <c r="C336" s="36"/>
      <c r="D336" s="34"/>
      <c r="E336" s="33">
        <v>12079</v>
      </c>
      <c r="F336" s="33"/>
      <c r="G336" s="33">
        <v>9490</v>
      </c>
      <c r="H336" s="37"/>
      <c r="I336" s="33">
        <v>0</v>
      </c>
      <c r="J336" s="37"/>
      <c r="K336" s="33">
        <f>E336+G336+I336</f>
        <v>21569</v>
      </c>
      <c r="L336" s="37"/>
      <c r="M336" s="86">
        <v>2022</v>
      </c>
      <c r="N336" s="71"/>
      <c r="O336" s="71"/>
      <c r="P336" s="71"/>
      <c r="Q336" s="71"/>
      <c r="R336" s="71"/>
      <c r="S336" s="71"/>
      <c r="T336" s="71"/>
      <c r="AR336" s="71"/>
      <c r="AS336" s="71"/>
      <c r="AU336" s="71"/>
      <c r="AX336" s="78">
        <f>E335/E336</f>
        <v>0.7144631178077655</v>
      </c>
      <c r="AY336" s="79">
        <f>G335/G336</f>
        <v>0.96754478398314014</v>
      </c>
      <c r="AZ336" s="76"/>
      <c r="BA336" s="110">
        <f t="shared" si="71"/>
        <v>0.8342992257406463</v>
      </c>
    </row>
    <row r="337" spans="1:53" ht="27" customHeight="1">
      <c r="A337" s="104" t="s">
        <v>837</v>
      </c>
      <c r="B337" s="23" t="s">
        <v>833</v>
      </c>
      <c r="C337" s="36" t="s">
        <v>58</v>
      </c>
      <c r="D337" s="34"/>
      <c r="E337" s="37">
        <f>TRUNC(일위대가목록!E163,0)</f>
        <v>9316</v>
      </c>
      <c r="F337" s="37">
        <f t="shared" si="66"/>
        <v>0</v>
      </c>
      <c r="G337" s="37">
        <f>TRUNC(일위대가목록!F163,0)</f>
        <v>14616</v>
      </c>
      <c r="H337" s="37">
        <f t="shared" si="67"/>
        <v>0</v>
      </c>
      <c r="I337" s="37">
        <f>TRUNC(일위대가목록!G163,0)</f>
        <v>0</v>
      </c>
      <c r="J337" s="37">
        <f t="shared" si="68"/>
        <v>0</v>
      </c>
      <c r="K337" s="37">
        <f t="shared" si="69"/>
        <v>23932</v>
      </c>
      <c r="L337" s="37">
        <f t="shared" si="70"/>
        <v>0</v>
      </c>
      <c r="M337" s="85" t="s">
        <v>838</v>
      </c>
      <c r="N337" s="71" t="s">
        <v>839</v>
      </c>
      <c r="O337" s="71" t="s">
        <v>52</v>
      </c>
      <c r="P337" s="71" t="s">
        <v>52</v>
      </c>
      <c r="Q337" s="71" t="s">
        <v>795</v>
      </c>
      <c r="R337" s="71" t="s">
        <v>61</v>
      </c>
      <c r="S337" s="71" t="s">
        <v>62</v>
      </c>
      <c r="T337" s="71" t="s">
        <v>62</v>
      </c>
      <c r="AR337" s="71" t="s">
        <v>52</v>
      </c>
      <c r="AS337" s="71" t="s">
        <v>52</v>
      </c>
      <c r="AU337" s="71" t="s">
        <v>840</v>
      </c>
      <c r="AV337" s="28">
        <v>151</v>
      </c>
      <c r="AZ337" s="76"/>
      <c r="BA337" s="110"/>
    </row>
    <row r="338" spans="1:53" ht="27" customHeight="1">
      <c r="A338" s="104"/>
      <c r="B338" s="23"/>
      <c r="C338" s="36"/>
      <c r="D338" s="34"/>
      <c r="E338" s="33">
        <v>12079</v>
      </c>
      <c r="F338" s="33"/>
      <c r="G338" s="33">
        <v>9490</v>
      </c>
      <c r="H338" s="37"/>
      <c r="I338" s="33">
        <v>0</v>
      </c>
      <c r="J338" s="37"/>
      <c r="K338" s="33">
        <f>E338+G338+I338</f>
        <v>21569</v>
      </c>
      <c r="L338" s="37"/>
      <c r="M338" s="86">
        <v>2022</v>
      </c>
      <c r="N338" s="71"/>
      <c r="O338" s="71"/>
      <c r="P338" s="71"/>
      <c r="Q338" s="71"/>
      <c r="R338" s="71"/>
      <c r="S338" s="71"/>
      <c r="T338" s="71"/>
      <c r="AR338" s="71"/>
      <c r="AS338" s="71"/>
      <c r="AU338" s="71"/>
      <c r="AX338" s="78">
        <f>E337/E338</f>
        <v>0.7712558986671082</v>
      </c>
      <c r="AY338" s="79">
        <f>G337/G338</f>
        <v>1.5401475237091675</v>
      </c>
      <c r="AZ338" s="76"/>
      <c r="BA338" s="110">
        <f t="shared" si="71"/>
        <v>1.1095553804070657</v>
      </c>
    </row>
    <row r="339" spans="1:53" ht="27" customHeight="1">
      <c r="A339" s="104" t="s">
        <v>841</v>
      </c>
      <c r="B339" s="23" t="s">
        <v>842</v>
      </c>
      <c r="C339" s="36" t="s">
        <v>58</v>
      </c>
      <c r="D339" s="34"/>
      <c r="E339" s="37">
        <f>TRUNC(일위대가목록!E164,0)</f>
        <v>10621</v>
      </c>
      <c r="F339" s="37">
        <f t="shared" si="66"/>
        <v>0</v>
      </c>
      <c r="G339" s="37">
        <f>TRUNC(일위대가목록!F164,0)</f>
        <v>9182</v>
      </c>
      <c r="H339" s="37">
        <f t="shared" si="67"/>
        <v>0</v>
      </c>
      <c r="I339" s="37">
        <f>TRUNC(일위대가목록!G164,0)</f>
        <v>183</v>
      </c>
      <c r="J339" s="37">
        <f t="shared" si="68"/>
        <v>0</v>
      </c>
      <c r="K339" s="37">
        <f t="shared" si="69"/>
        <v>19986</v>
      </c>
      <c r="L339" s="37">
        <f t="shared" si="70"/>
        <v>0</v>
      </c>
      <c r="M339" s="85" t="s">
        <v>843</v>
      </c>
      <c r="N339" s="71" t="s">
        <v>844</v>
      </c>
      <c r="O339" s="71" t="s">
        <v>52</v>
      </c>
      <c r="P339" s="71" t="s">
        <v>52</v>
      </c>
      <c r="Q339" s="71" t="s">
        <v>795</v>
      </c>
      <c r="R339" s="71" t="s">
        <v>61</v>
      </c>
      <c r="S339" s="71" t="s">
        <v>62</v>
      </c>
      <c r="T339" s="71" t="s">
        <v>62</v>
      </c>
      <c r="AR339" s="71" t="s">
        <v>52</v>
      </c>
      <c r="AS339" s="71" t="s">
        <v>52</v>
      </c>
      <c r="AU339" s="71" t="s">
        <v>845</v>
      </c>
      <c r="AV339" s="28">
        <v>148</v>
      </c>
      <c r="AZ339" s="76"/>
      <c r="BA339" s="110"/>
    </row>
    <row r="340" spans="1:53" ht="27" customHeight="1">
      <c r="A340" s="104"/>
      <c r="B340" s="23"/>
      <c r="C340" s="36"/>
      <c r="D340" s="34"/>
      <c r="E340" s="33">
        <v>12318</v>
      </c>
      <c r="F340" s="33"/>
      <c r="G340" s="33">
        <v>8212</v>
      </c>
      <c r="H340" s="37"/>
      <c r="I340" s="33">
        <v>0</v>
      </c>
      <c r="J340" s="37"/>
      <c r="K340" s="33">
        <f>E340+G340+I340</f>
        <v>20530</v>
      </c>
      <c r="L340" s="37"/>
      <c r="M340" s="86">
        <v>2022</v>
      </c>
      <c r="N340" s="71"/>
      <c r="O340" s="71"/>
      <c r="P340" s="71"/>
      <c r="Q340" s="71"/>
      <c r="R340" s="71"/>
      <c r="S340" s="71"/>
      <c r="T340" s="71"/>
      <c r="AR340" s="71"/>
      <c r="AS340" s="71"/>
      <c r="AU340" s="71"/>
      <c r="AX340" s="78">
        <f>E339/E340</f>
        <v>0.86223412891703199</v>
      </c>
      <c r="AY340" s="79">
        <f>G339/G340</f>
        <v>1.1181198246468582</v>
      </c>
      <c r="AZ340" s="76"/>
      <c r="BA340" s="110">
        <f t="shared" si="71"/>
        <v>0.97350219191427179</v>
      </c>
    </row>
    <row r="341" spans="1:53" ht="27" customHeight="1">
      <c r="A341" s="104" t="s">
        <v>846</v>
      </c>
      <c r="B341" s="23" t="s">
        <v>842</v>
      </c>
      <c r="C341" s="36" t="s">
        <v>58</v>
      </c>
      <c r="D341" s="34"/>
      <c r="E341" s="37">
        <f>TRUNC(일위대가목록!E165,0)</f>
        <v>11079</v>
      </c>
      <c r="F341" s="37">
        <f t="shared" si="66"/>
        <v>0</v>
      </c>
      <c r="G341" s="37">
        <f>TRUNC(일위대가목록!F165,0)</f>
        <v>11692</v>
      </c>
      <c r="H341" s="37">
        <f t="shared" si="67"/>
        <v>0</v>
      </c>
      <c r="I341" s="37">
        <f>TRUNC(일위대가목록!G165,0)</f>
        <v>0</v>
      </c>
      <c r="J341" s="37">
        <f t="shared" si="68"/>
        <v>0</v>
      </c>
      <c r="K341" s="37">
        <f t="shared" si="69"/>
        <v>22771</v>
      </c>
      <c r="L341" s="37">
        <f t="shared" si="70"/>
        <v>0</v>
      </c>
      <c r="M341" s="85" t="s">
        <v>847</v>
      </c>
      <c r="N341" s="71" t="s">
        <v>848</v>
      </c>
      <c r="O341" s="71" t="s">
        <v>52</v>
      </c>
      <c r="P341" s="71" t="s">
        <v>52</v>
      </c>
      <c r="Q341" s="71" t="s">
        <v>795</v>
      </c>
      <c r="R341" s="71" t="s">
        <v>61</v>
      </c>
      <c r="S341" s="71" t="s">
        <v>62</v>
      </c>
      <c r="T341" s="71" t="s">
        <v>62</v>
      </c>
      <c r="AR341" s="71" t="s">
        <v>52</v>
      </c>
      <c r="AS341" s="71" t="s">
        <v>52</v>
      </c>
      <c r="AU341" s="71" t="s">
        <v>849</v>
      </c>
      <c r="AV341" s="28">
        <v>152</v>
      </c>
      <c r="AZ341" s="76"/>
      <c r="BA341" s="110"/>
    </row>
    <row r="342" spans="1:53" ht="27" customHeight="1">
      <c r="A342" s="104"/>
      <c r="B342" s="23"/>
      <c r="C342" s="36"/>
      <c r="D342" s="34"/>
      <c r="E342" s="33">
        <v>12318</v>
      </c>
      <c r="F342" s="33"/>
      <c r="G342" s="33">
        <v>8212</v>
      </c>
      <c r="H342" s="37"/>
      <c r="I342" s="33">
        <v>0</v>
      </c>
      <c r="J342" s="37"/>
      <c r="K342" s="33">
        <f>E342+G342+I342</f>
        <v>20530</v>
      </c>
      <c r="L342" s="37"/>
      <c r="M342" s="86">
        <v>2022</v>
      </c>
      <c r="N342" s="71"/>
      <c r="O342" s="71"/>
      <c r="P342" s="71"/>
      <c r="Q342" s="71"/>
      <c r="R342" s="71"/>
      <c r="S342" s="71"/>
      <c r="T342" s="71"/>
      <c r="AR342" s="71"/>
      <c r="AS342" s="71"/>
      <c r="AU342" s="71"/>
      <c r="AX342" s="78">
        <f>E341/E342</f>
        <v>0.89941548952752071</v>
      </c>
      <c r="AY342" s="79">
        <f>G341/G342</f>
        <v>1.4237700925474914</v>
      </c>
      <c r="AZ342" s="76"/>
      <c r="BA342" s="110">
        <f t="shared" si="71"/>
        <v>1.1091573307355089</v>
      </c>
    </row>
    <row r="343" spans="1:53" ht="27" customHeight="1">
      <c r="A343" s="104" t="s">
        <v>850</v>
      </c>
      <c r="B343" s="23" t="s">
        <v>851</v>
      </c>
      <c r="C343" s="36" t="s">
        <v>58</v>
      </c>
      <c r="D343" s="34"/>
      <c r="E343" s="37">
        <f>TRUNC(일위대가목록!E166,0)</f>
        <v>1950</v>
      </c>
      <c r="F343" s="37">
        <f t="shared" si="66"/>
        <v>0</v>
      </c>
      <c r="G343" s="37">
        <f>TRUNC(일위대가목록!F166,0)</f>
        <v>8338</v>
      </c>
      <c r="H343" s="37">
        <f t="shared" si="67"/>
        <v>0</v>
      </c>
      <c r="I343" s="37">
        <f>TRUNC(일위대가목록!G166,0)</f>
        <v>166</v>
      </c>
      <c r="J343" s="37">
        <f t="shared" si="68"/>
        <v>0</v>
      </c>
      <c r="K343" s="37">
        <f t="shared" si="69"/>
        <v>10454</v>
      </c>
      <c r="L343" s="37">
        <f t="shared" si="70"/>
        <v>0</v>
      </c>
      <c r="M343" s="85" t="s">
        <v>852</v>
      </c>
      <c r="N343" s="71" t="s">
        <v>853</v>
      </c>
      <c r="O343" s="71" t="s">
        <v>52</v>
      </c>
      <c r="P343" s="71" t="s">
        <v>52</v>
      </c>
      <c r="Q343" s="71" t="s">
        <v>795</v>
      </c>
      <c r="R343" s="71" t="s">
        <v>61</v>
      </c>
      <c r="S343" s="71" t="s">
        <v>62</v>
      </c>
      <c r="T343" s="71" t="s">
        <v>62</v>
      </c>
      <c r="AR343" s="71" t="s">
        <v>52</v>
      </c>
      <c r="AS343" s="71" t="s">
        <v>52</v>
      </c>
      <c r="AU343" s="71" t="s">
        <v>854</v>
      </c>
      <c r="AV343" s="28">
        <v>153</v>
      </c>
      <c r="AZ343" s="76"/>
      <c r="BA343" s="110"/>
    </row>
    <row r="344" spans="1:53" ht="27" customHeight="1">
      <c r="A344" s="104"/>
      <c r="B344" s="23"/>
      <c r="C344" s="36"/>
      <c r="D344" s="34"/>
      <c r="E344" s="33">
        <v>3137</v>
      </c>
      <c r="F344" s="33"/>
      <c r="G344" s="33">
        <v>13374</v>
      </c>
      <c r="H344" s="37"/>
      <c r="I344" s="33">
        <v>0</v>
      </c>
      <c r="J344" s="37"/>
      <c r="K344" s="33">
        <f>E344+G344+I344</f>
        <v>16511</v>
      </c>
      <c r="L344" s="37"/>
      <c r="M344" s="86">
        <v>2022</v>
      </c>
      <c r="N344" s="71"/>
      <c r="O344" s="71"/>
      <c r="P344" s="71"/>
      <c r="Q344" s="71"/>
      <c r="R344" s="71"/>
      <c r="S344" s="71"/>
      <c r="T344" s="71"/>
      <c r="AR344" s="71"/>
      <c r="AS344" s="71"/>
      <c r="AU344" s="71"/>
      <c r="AX344" s="78">
        <f>E343/E344</f>
        <v>0.62161300605674208</v>
      </c>
      <c r="AY344" s="79">
        <f>G343/G344</f>
        <v>0.62344848212950499</v>
      </c>
      <c r="AZ344" s="76"/>
      <c r="BA344" s="110">
        <f t="shared" si="71"/>
        <v>0.63315365513899824</v>
      </c>
    </row>
    <row r="345" spans="1:53" ht="27" customHeight="1">
      <c r="A345" s="104" t="s">
        <v>855</v>
      </c>
      <c r="B345" s="23" t="s">
        <v>851</v>
      </c>
      <c r="C345" s="36" t="s">
        <v>58</v>
      </c>
      <c r="D345" s="34"/>
      <c r="E345" s="37">
        <f>TRUNC(일위대가목록!E167,0)</f>
        <v>2751</v>
      </c>
      <c r="F345" s="37">
        <f t="shared" si="66"/>
        <v>0</v>
      </c>
      <c r="G345" s="37">
        <f>TRUNC(일위대가목록!F167,0)</f>
        <v>15761</v>
      </c>
      <c r="H345" s="37">
        <f t="shared" si="67"/>
        <v>0</v>
      </c>
      <c r="I345" s="37">
        <f>TRUNC(일위대가목록!G167,0)</f>
        <v>0</v>
      </c>
      <c r="J345" s="37">
        <f t="shared" si="68"/>
        <v>0</v>
      </c>
      <c r="K345" s="37">
        <f t="shared" si="69"/>
        <v>18512</v>
      </c>
      <c r="L345" s="37">
        <f t="shared" si="70"/>
        <v>0</v>
      </c>
      <c r="M345" s="85" t="s">
        <v>856</v>
      </c>
      <c r="N345" s="71" t="s">
        <v>857</v>
      </c>
      <c r="O345" s="71" t="s">
        <v>52</v>
      </c>
      <c r="P345" s="71" t="s">
        <v>52</v>
      </c>
      <c r="Q345" s="71" t="s">
        <v>795</v>
      </c>
      <c r="R345" s="71" t="s">
        <v>61</v>
      </c>
      <c r="S345" s="71" t="s">
        <v>62</v>
      </c>
      <c r="T345" s="71" t="s">
        <v>62</v>
      </c>
      <c r="AR345" s="71" t="s">
        <v>52</v>
      </c>
      <c r="AS345" s="71" t="s">
        <v>52</v>
      </c>
      <c r="AU345" s="71" t="s">
        <v>858</v>
      </c>
      <c r="AV345" s="28">
        <v>157</v>
      </c>
      <c r="AZ345" s="76"/>
      <c r="BA345" s="110"/>
    </row>
    <row r="346" spans="1:53" ht="27" customHeight="1">
      <c r="A346" s="104"/>
      <c r="B346" s="23"/>
      <c r="C346" s="36"/>
      <c r="D346" s="34"/>
      <c r="E346" s="33">
        <v>3137</v>
      </c>
      <c r="F346" s="33"/>
      <c r="G346" s="33">
        <v>13374</v>
      </c>
      <c r="H346" s="37"/>
      <c r="I346" s="33">
        <v>0</v>
      </c>
      <c r="J346" s="37"/>
      <c r="K346" s="33">
        <f>E346+G346+I346</f>
        <v>16511</v>
      </c>
      <c r="L346" s="37"/>
      <c r="M346" s="86">
        <v>2022</v>
      </c>
      <c r="N346" s="71"/>
      <c r="O346" s="71"/>
      <c r="P346" s="71"/>
      <c r="Q346" s="71"/>
      <c r="R346" s="71"/>
      <c r="S346" s="71"/>
      <c r="T346" s="71"/>
      <c r="AR346" s="71"/>
      <c r="AS346" s="71"/>
      <c r="AU346" s="71"/>
      <c r="AX346" s="78">
        <f>E345/E346</f>
        <v>0.87695250239081923</v>
      </c>
      <c r="AY346" s="79">
        <f>G345/G346</f>
        <v>1.1784806340660985</v>
      </c>
      <c r="AZ346" s="76"/>
      <c r="BA346" s="110">
        <f t="shared" si="71"/>
        <v>1.1211919326509601</v>
      </c>
    </row>
    <row r="347" spans="1:53" ht="27" customHeight="1">
      <c r="A347" s="104" t="s">
        <v>859</v>
      </c>
      <c r="B347" s="23" t="s">
        <v>860</v>
      </c>
      <c r="C347" s="36" t="s">
        <v>58</v>
      </c>
      <c r="D347" s="34"/>
      <c r="E347" s="37">
        <f>TRUNC(일위대가목록!E168,0)</f>
        <v>2437</v>
      </c>
      <c r="F347" s="37">
        <f t="shared" si="66"/>
        <v>0</v>
      </c>
      <c r="G347" s="37">
        <f>TRUNC(일위대가목록!F168,0)</f>
        <v>8338</v>
      </c>
      <c r="H347" s="37">
        <f t="shared" si="67"/>
        <v>0</v>
      </c>
      <c r="I347" s="37">
        <f>TRUNC(일위대가목록!G168,0)</f>
        <v>166</v>
      </c>
      <c r="J347" s="37">
        <f t="shared" si="68"/>
        <v>0</v>
      </c>
      <c r="K347" s="37">
        <f t="shared" si="69"/>
        <v>10941</v>
      </c>
      <c r="L347" s="37">
        <f t="shared" si="70"/>
        <v>0</v>
      </c>
      <c r="M347" s="85" t="s">
        <v>861</v>
      </c>
      <c r="N347" s="71" t="s">
        <v>862</v>
      </c>
      <c r="O347" s="71" t="s">
        <v>52</v>
      </c>
      <c r="P347" s="71" t="s">
        <v>52</v>
      </c>
      <c r="Q347" s="71" t="s">
        <v>795</v>
      </c>
      <c r="R347" s="71" t="s">
        <v>61</v>
      </c>
      <c r="S347" s="71" t="s">
        <v>62</v>
      </c>
      <c r="T347" s="71" t="s">
        <v>62</v>
      </c>
      <c r="AR347" s="71" t="s">
        <v>52</v>
      </c>
      <c r="AS347" s="71" t="s">
        <v>52</v>
      </c>
      <c r="AU347" s="71" t="s">
        <v>863</v>
      </c>
      <c r="AV347" s="28">
        <v>154</v>
      </c>
      <c r="AZ347" s="76"/>
      <c r="BA347" s="110"/>
    </row>
    <row r="348" spans="1:53" ht="27" customHeight="1">
      <c r="A348" s="104"/>
      <c r="B348" s="23"/>
      <c r="C348" s="36"/>
      <c r="D348" s="34"/>
      <c r="E348" s="33">
        <v>3547</v>
      </c>
      <c r="F348" s="33"/>
      <c r="G348" s="33">
        <v>14186</v>
      </c>
      <c r="H348" s="37"/>
      <c r="I348" s="33">
        <v>0</v>
      </c>
      <c r="J348" s="37"/>
      <c r="K348" s="33">
        <f>E348+G348+I348</f>
        <v>17733</v>
      </c>
      <c r="L348" s="37"/>
      <c r="M348" s="86">
        <v>2022</v>
      </c>
      <c r="N348" s="71"/>
      <c r="O348" s="71"/>
      <c r="P348" s="71"/>
      <c r="Q348" s="71"/>
      <c r="R348" s="71"/>
      <c r="S348" s="71"/>
      <c r="T348" s="71"/>
      <c r="AR348" s="71"/>
      <c r="AS348" s="71"/>
      <c r="AU348" s="71"/>
      <c r="AX348" s="78">
        <f>E347/E348</f>
        <v>0.68705948689032981</v>
      </c>
      <c r="AY348" s="79">
        <f>G347/G348</f>
        <v>0.58776258282814042</v>
      </c>
      <c r="AZ348" s="76"/>
      <c r="BA348" s="110">
        <f t="shared" si="71"/>
        <v>0.61698528167822708</v>
      </c>
    </row>
    <row r="349" spans="1:53" ht="27" customHeight="1">
      <c r="A349" s="104" t="s">
        <v>864</v>
      </c>
      <c r="B349" s="23" t="s">
        <v>860</v>
      </c>
      <c r="C349" s="36" t="s">
        <v>58</v>
      </c>
      <c r="D349" s="34"/>
      <c r="E349" s="37">
        <f>TRUNC(일위대가목록!E169,0)</f>
        <v>3238</v>
      </c>
      <c r="F349" s="37">
        <f t="shared" si="66"/>
        <v>0</v>
      </c>
      <c r="G349" s="37">
        <f>TRUNC(일위대가목록!F169,0)</f>
        <v>15761</v>
      </c>
      <c r="H349" s="37">
        <f t="shared" si="67"/>
        <v>0</v>
      </c>
      <c r="I349" s="37">
        <f>TRUNC(일위대가목록!G169,0)</f>
        <v>0</v>
      </c>
      <c r="J349" s="37">
        <f t="shared" si="68"/>
        <v>0</v>
      </c>
      <c r="K349" s="37">
        <f t="shared" si="69"/>
        <v>18999</v>
      </c>
      <c r="L349" s="37">
        <f t="shared" si="70"/>
        <v>0</v>
      </c>
      <c r="M349" s="85" t="s">
        <v>865</v>
      </c>
      <c r="N349" s="71" t="s">
        <v>866</v>
      </c>
      <c r="O349" s="71" t="s">
        <v>52</v>
      </c>
      <c r="P349" s="71" t="s">
        <v>52</v>
      </c>
      <c r="Q349" s="71" t="s">
        <v>795</v>
      </c>
      <c r="R349" s="71" t="s">
        <v>61</v>
      </c>
      <c r="S349" s="71" t="s">
        <v>62</v>
      </c>
      <c r="T349" s="71" t="s">
        <v>62</v>
      </c>
      <c r="AR349" s="71" t="s">
        <v>52</v>
      </c>
      <c r="AS349" s="71" t="s">
        <v>52</v>
      </c>
      <c r="AU349" s="71" t="s">
        <v>867</v>
      </c>
      <c r="AV349" s="28">
        <v>158</v>
      </c>
      <c r="AZ349" s="76"/>
      <c r="BA349" s="110"/>
    </row>
    <row r="350" spans="1:53" ht="27" customHeight="1">
      <c r="A350" s="104"/>
      <c r="B350" s="23"/>
      <c r="C350" s="36"/>
      <c r="D350" s="34"/>
      <c r="E350" s="33">
        <v>3547</v>
      </c>
      <c r="F350" s="33"/>
      <c r="G350" s="33">
        <v>14186</v>
      </c>
      <c r="H350" s="37"/>
      <c r="I350" s="33">
        <v>0</v>
      </c>
      <c r="J350" s="37"/>
      <c r="K350" s="33">
        <f>E350+G350+I350</f>
        <v>17733</v>
      </c>
      <c r="L350" s="37"/>
      <c r="M350" s="86">
        <v>2022</v>
      </c>
      <c r="N350" s="71"/>
      <c r="O350" s="71"/>
      <c r="P350" s="71"/>
      <c r="Q350" s="71"/>
      <c r="R350" s="71"/>
      <c r="S350" s="71"/>
      <c r="T350" s="71"/>
      <c r="AR350" s="71"/>
      <c r="AS350" s="71"/>
      <c r="AU350" s="71"/>
      <c r="AX350" s="78">
        <f>E349/E350</f>
        <v>0.91288412743163239</v>
      </c>
      <c r="AY350" s="79">
        <f>G349/G350</f>
        <v>1.1110249541801775</v>
      </c>
      <c r="AZ350" s="76"/>
      <c r="BA350" s="110">
        <f t="shared" si="71"/>
        <v>1.0713923194045001</v>
      </c>
    </row>
    <row r="351" spans="1:53" ht="27" customHeight="1">
      <c r="A351" s="104" t="s">
        <v>868</v>
      </c>
      <c r="B351" s="23" t="s">
        <v>869</v>
      </c>
      <c r="C351" s="36" t="s">
        <v>58</v>
      </c>
      <c r="D351" s="34"/>
      <c r="E351" s="37">
        <f>TRUNC(일위대가목록!E170,0)</f>
        <v>2924</v>
      </c>
      <c r="F351" s="37">
        <f t="shared" si="66"/>
        <v>0</v>
      </c>
      <c r="G351" s="37">
        <f>TRUNC(일위대가목록!F170,0)</f>
        <v>9182</v>
      </c>
      <c r="H351" s="37">
        <f t="shared" si="67"/>
        <v>0</v>
      </c>
      <c r="I351" s="37">
        <f>TRUNC(일위대가목록!G170,0)</f>
        <v>183</v>
      </c>
      <c r="J351" s="37">
        <f t="shared" si="68"/>
        <v>0</v>
      </c>
      <c r="K351" s="37">
        <f t="shared" si="69"/>
        <v>12289</v>
      </c>
      <c r="L351" s="37">
        <f t="shared" si="70"/>
        <v>0</v>
      </c>
      <c r="M351" s="85" t="s">
        <v>870</v>
      </c>
      <c r="N351" s="71" t="s">
        <v>871</v>
      </c>
      <c r="O351" s="71" t="s">
        <v>52</v>
      </c>
      <c r="P351" s="71" t="s">
        <v>52</v>
      </c>
      <c r="Q351" s="71" t="s">
        <v>795</v>
      </c>
      <c r="R351" s="71" t="s">
        <v>61</v>
      </c>
      <c r="S351" s="71" t="s">
        <v>62</v>
      </c>
      <c r="T351" s="71" t="s">
        <v>62</v>
      </c>
      <c r="AR351" s="71" t="s">
        <v>52</v>
      </c>
      <c r="AS351" s="71" t="s">
        <v>52</v>
      </c>
      <c r="AU351" s="71" t="s">
        <v>872</v>
      </c>
      <c r="AV351" s="28">
        <v>155</v>
      </c>
      <c r="AZ351" s="76"/>
      <c r="BA351" s="110"/>
    </row>
    <row r="352" spans="1:53" ht="27" customHeight="1">
      <c r="A352" s="104"/>
      <c r="B352" s="23"/>
      <c r="C352" s="36"/>
      <c r="D352" s="34"/>
      <c r="E352" s="33">
        <v>3469</v>
      </c>
      <c r="F352" s="33"/>
      <c r="G352" s="33">
        <v>14791</v>
      </c>
      <c r="H352" s="37"/>
      <c r="I352" s="33">
        <v>0</v>
      </c>
      <c r="J352" s="37"/>
      <c r="K352" s="33">
        <f>E352+G352+I352</f>
        <v>18260</v>
      </c>
      <c r="L352" s="37"/>
      <c r="M352" s="86">
        <v>2022</v>
      </c>
      <c r="N352" s="71"/>
      <c r="O352" s="71"/>
      <c r="P352" s="71"/>
      <c r="Q352" s="71"/>
      <c r="R352" s="71"/>
      <c r="S352" s="71"/>
      <c r="T352" s="71"/>
      <c r="AR352" s="71"/>
      <c r="AS352" s="71"/>
      <c r="AU352" s="71"/>
      <c r="AX352" s="78">
        <f>E351/E352</f>
        <v>0.84289420582300378</v>
      </c>
      <c r="AY352" s="79">
        <f>G351/G352</f>
        <v>0.6207829085254547</v>
      </c>
      <c r="AZ352" s="76"/>
      <c r="BA352" s="110">
        <f t="shared" si="71"/>
        <v>0.67300109529025187</v>
      </c>
    </row>
    <row r="353" spans="1:53" ht="27" customHeight="1">
      <c r="A353" s="104" t="s">
        <v>873</v>
      </c>
      <c r="B353" s="23" t="s">
        <v>869</v>
      </c>
      <c r="C353" s="36" t="s">
        <v>58</v>
      </c>
      <c r="D353" s="34"/>
      <c r="E353" s="37">
        <f>TRUNC(일위대가목록!E171,0)</f>
        <v>3726</v>
      </c>
      <c r="F353" s="37">
        <f t="shared" si="66"/>
        <v>0</v>
      </c>
      <c r="G353" s="37">
        <f>TRUNC(일위대가목록!F171,0)</f>
        <v>17520</v>
      </c>
      <c r="H353" s="37">
        <f t="shared" si="67"/>
        <v>0</v>
      </c>
      <c r="I353" s="37">
        <f>TRUNC(일위대가목록!G171,0)</f>
        <v>0</v>
      </c>
      <c r="J353" s="37">
        <f t="shared" si="68"/>
        <v>0</v>
      </c>
      <c r="K353" s="37">
        <f t="shared" si="69"/>
        <v>21246</v>
      </c>
      <c r="L353" s="37">
        <f t="shared" si="70"/>
        <v>0</v>
      </c>
      <c r="M353" s="85" t="s">
        <v>874</v>
      </c>
      <c r="N353" s="71" t="s">
        <v>875</v>
      </c>
      <c r="O353" s="71" t="s">
        <v>52</v>
      </c>
      <c r="P353" s="71" t="s">
        <v>52</v>
      </c>
      <c r="Q353" s="71" t="s">
        <v>795</v>
      </c>
      <c r="R353" s="71" t="s">
        <v>61</v>
      </c>
      <c r="S353" s="71" t="s">
        <v>62</v>
      </c>
      <c r="T353" s="71" t="s">
        <v>62</v>
      </c>
      <c r="AR353" s="71" t="s">
        <v>52</v>
      </c>
      <c r="AS353" s="71" t="s">
        <v>52</v>
      </c>
      <c r="AU353" s="71" t="s">
        <v>876</v>
      </c>
      <c r="AV353" s="28">
        <v>159</v>
      </c>
      <c r="AZ353" s="76"/>
      <c r="BA353" s="110"/>
    </row>
    <row r="354" spans="1:53" ht="27" customHeight="1">
      <c r="A354" s="104"/>
      <c r="B354" s="23"/>
      <c r="C354" s="36"/>
      <c r="D354" s="34"/>
      <c r="E354" s="33">
        <v>3469</v>
      </c>
      <c r="F354" s="33"/>
      <c r="G354" s="33">
        <v>14791</v>
      </c>
      <c r="H354" s="37"/>
      <c r="I354" s="33">
        <v>0</v>
      </c>
      <c r="J354" s="37"/>
      <c r="K354" s="33">
        <f>E354+G354+I354</f>
        <v>18260</v>
      </c>
      <c r="L354" s="37"/>
      <c r="M354" s="86">
        <v>2022</v>
      </c>
      <c r="N354" s="71"/>
      <c r="O354" s="71"/>
      <c r="P354" s="71"/>
      <c r="Q354" s="71"/>
      <c r="R354" s="71"/>
      <c r="S354" s="71"/>
      <c r="T354" s="71"/>
      <c r="AR354" s="71"/>
      <c r="AS354" s="71"/>
      <c r="AU354" s="71"/>
      <c r="AX354" s="78">
        <f>E353/E354</f>
        <v>1.074084750648602</v>
      </c>
      <c r="AY354" s="79">
        <f>G353/G354</f>
        <v>1.1845040903251978</v>
      </c>
      <c r="AZ354" s="76"/>
      <c r="BA354" s="110">
        <f t="shared" si="71"/>
        <v>1.163526834611172</v>
      </c>
    </row>
    <row r="355" spans="1:53" ht="27" customHeight="1">
      <c r="A355" s="104" t="s">
        <v>877</v>
      </c>
      <c r="B355" s="23" t="s">
        <v>878</v>
      </c>
      <c r="C355" s="36" t="s">
        <v>58</v>
      </c>
      <c r="D355" s="34"/>
      <c r="E355" s="37">
        <f>TRUNC(일위대가목록!E172,0)</f>
        <v>3899</v>
      </c>
      <c r="F355" s="37">
        <f t="shared" si="66"/>
        <v>0</v>
      </c>
      <c r="G355" s="37">
        <f>TRUNC(일위대가목록!F172,0)</f>
        <v>9182</v>
      </c>
      <c r="H355" s="37">
        <f t="shared" si="67"/>
        <v>0</v>
      </c>
      <c r="I355" s="37">
        <f>TRUNC(일위대가목록!G172,0)</f>
        <v>183</v>
      </c>
      <c r="J355" s="37">
        <f t="shared" si="68"/>
        <v>0</v>
      </c>
      <c r="K355" s="37">
        <f t="shared" si="69"/>
        <v>13264</v>
      </c>
      <c r="L355" s="37">
        <f t="shared" si="70"/>
        <v>0</v>
      </c>
      <c r="M355" s="85" t="s">
        <v>879</v>
      </c>
      <c r="N355" s="71" t="s">
        <v>880</v>
      </c>
      <c r="O355" s="71" t="s">
        <v>52</v>
      </c>
      <c r="P355" s="71" t="s">
        <v>52</v>
      </c>
      <c r="Q355" s="71" t="s">
        <v>795</v>
      </c>
      <c r="R355" s="71" t="s">
        <v>61</v>
      </c>
      <c r="S355" s="71" t="s">
        <v>62</v>
      </c>
      <c r="T355" s="71" t="s">
        <v>62</v>
      </c>
      <c r="AR355" s="71" t="s">
        <v>52</v>
      </c>
      <c r="AS355" s="71" t="s">
        <v>52</v>
      </c>
      <c r="AU355" s="71" t="s">
        <v>881</v>
      </c>
      <c r="AV355" s="28">
        <v>156</v>
      </c>
      <c r="AZ355" s="76"/>
      <c r="BA355" s="110"/>
    </row>
    <row r="356" spans="1:53" ht="27" customHeight="1">
      <c r="A356" s="104"/>
      <c r="B356" s="23"/>
      <c r="C356" s="36"/>
      <c r="D356" s="34"/>
      <c r="E356" s="33">
        <v>3844</v>
      </c>
      <c r="F356" s="33"/>
      <c r="G356" s="33">
        <v>15377</v>
      </c>
      <c r="H356" s="37"/>
      <c r="I356" s="33">
        <v>0</v>
      </c>
      <c r="J356" s="37"/>
      <c r="K356" s="33">
        <f>E356+G356+I356</f>
        <v>19221</v>
      </c>
      <c r="L356" s="37"/>
      <c r="M356" s="86">
        <v>2022</v>
      </c>
      <c r="N356" s="71"/>
      <c r="O356" s="71"/>
      <c r="P356" s="71"/>
      <c r="Q356" s="71"/>
      <c r="R356" s="71"/>
      <c r="S356" s="71"/>
      <c r="T356" s="71"/>
      <c r="AR356" s="71"/>
      <c r="AS356" s="71"/>
      <c r="AU356" s="71"/>
      <c r="AX356" s="78">
        <f>E355/E356</f>
        <v>1.0143080124869928</v>
      </c>
      <c r="AY356" s="79">
        <f>G355/G356</f>
        <v>0.59712557716069459</v>
      </c>
      <c r="AZ356" s="76"/>
      <c r="BA356" s="110">
        <f t="shared" si="71"/>
        <v>0.69007855990843348</v>
      </c>
    </row>
    <row r="357" spans="1:53" ht="27" customHeight="1">
      <c r="A357" s="104" t="s">
        <v>882</v>
      </c>
      <c r="B357" s="23" t="s">
        <v>878</v>
      </c>
      <c r="C357" s="36" t="s">
        <v>58</v>
      </c>
      <c r="D357" s="34"/>
      <c r="E357" s="37">
        <f>TRUNC(일위대가목록!E173,0)</f>
        <v>4700</v>
      </c>
      <c r="F357" s="37">
        <f t="shared" si="66"/>
        <v>0</v>
      </c>
      <c r="G357" s="37">
        <f>TRUNC(일위대가목록!F173,0)</f>
        <v>17520</v>
      </c>
      <c r="H357" s="37">
        <f t="shared" si="67"/>
        <v>0</v>
      </c>
      <c r="I357" s="37">
        <f>TRUNC(일위대가목록!G173,0)</f>
        <v>0</v>
      </c>
      <c r="J357" s="37">
        <f t="shared" si="68"/>
        <v>0</v>
      </c>
      <c r="K357" s="37">
        <f t="shared" si="69"/>
        <v>22220</v>
      </c>
      <c r="L357" s="37">
        <f t="shared" si="70"/>
        <v>0</v>
      </c>
      <c r="M357" s="85" t="s">
        <v>883</v>
      </c>
      <c r="N357" s="71" t="s">
        <v>884</v>
      </c>
      <c r="O357" s="71" t="s">
        <v>52</v>
      </c>
      <c r="P357" s="71" t="s">
        <v>52</v>
      </c>
      <c r="Q357" s="71" t="s">
        <v>795</v>
      </c>
      <c r="R357" s="71" t="s">
        <v>61</v>
      </c>
      <c r="S357" s="71" t="s">
        <v>62</v>
      </c>
      <c r="T357" s="71" t="s">
        <v>62</v>
      </c>
      <c r="AR357" s="71" t="s">
        <v>52</v>
      </c>
      <c r="AS357" s="71" t="s">
        <v>52</v>
      </c>
      <c r="AU357" s="71" t="s">
        <v>885</v>
      </c>
      <c r="AV357" s="28">
        <v>160</v>
      </c>
      <c r="AZ357" s="76"/>
      <c r="BA357" s="110"/>
    </row>
    <row r="358" spans="1:53" ht="27" customHeight="1">
      <c r="A358" s="105"/>
      <c r="B358" s="35"/>
      <c r="C358" s="34"/>
      <c r="D358" s="34"/>
      <c r="E358" s="33">
        <v>3844</v>
      </c>
      <c r="F358" s="33"/>
      <c r="G358" s="33">
        <v>15377</v>
      </c>
      <c r="H358" s="37"/>
      <c r="I358" s="33">
        <v>0</v>
      </c>
      <c r="J358" s="37"/>
      <c r="K358" s="33">
        <f>E358+G358+I358</f>
        <v>19221</v>
      </c>
      <c r="L358" s="37"/>
      <c r="M358" s="86">
        <v>2022</v>
      </c>
      <c r="N358" s="71"/>
      <c r="O358" s="71"/>
      <c r="P358" s="71"/>
      <c r="Q358" s="71"/>
      <c r="R358" s="71"/>
      <c r="S358" s="71"/>
      <c r="T358" s="71"/>
      <c r="AR358" s="71"/>
      <c r="AS358" s="71"/>
      <c r="AU358" s="71"/>
      <c r="AX358" s="78">
        <f>E357/E358</f>
        <v>1.222684703433923</v>
      </c>
      <c r="AY358" s="79">
        <f>G357/G358</f>
        <v>1.1393639851726605</v>
      </c>
      <c r="AZ358" s="76"/>
      <c r="BA358" s="110">
        <f t="shared" si="71"/>
        <v>1.1560272618490193</v>
      </c>
    </row>
    <row r="359" spans="1:53" ht="27" customHeight="1">
      <c r="A359" s="104" t="s">
        <v>886</v>
      </c>
      <c r="B359" s="23"/>
      <c r="C359" s="34"/>
      <c r="D359" s="34"/>
      <c r="E359" s="35"/>
      <c r="F359" s="35"/>
      <c r="G359" s="35"/>
      <c r="H359" s="35"/>
      <c r="I359" s="35"/>
      <c r="J359" s="35"/>
      <c r="K359" s="35"/>
      <c r="L359" s="35"/>
      <c r="M359" s="84"/>
      <c r="Q359" s="71" t="s">
        <v>887</v>
      </c>
      <c r="AZ359" s="76"/>
      <c r="BA359" s="110"/>
    </row>
    <row r="360" spans="1:53" ht="27" customHeight="1">
      <c r="A360" s="104" t="s">
        <v>888</v>
      </c>
      <c r="B360" s="23" t="s">
        <v>889</v>
      </c>
      <c r="C360" s="36" t="s">
        <v>58</v>
      </c>
      <c r="D360" s="34"/>
      <c r="E360" s="37">
        <f>TRUNC(일위대가목록!E174,0)</f>
        <v>8325</v>
      </c>
      <c r="F360" s="37">
        <f t="shared" ref="F360:F386" si="72">TRUNC(E360*D360, 0)</f>
        <v>0</v>
      </c>
      <c r="G360" s="37">
        <f>TRUNC(일위대가목록!F174,0)</f>
        <v>13086</v>
      </c>
      <c r="H360" s="37">
        <f t="shared" ref="H360:H386" si="73">TRUNC(G360*D360, 0)</f>
        <v>0</v>
      </c>
      <c r="I360" s="37">
        <f>TRUNC(일위대가목록!G174,0)</f>
        <v>0</v>
      </c>
      <c r="J360" s="37">
        <f t="shared" ref="J360:J386" si="74">TRUNC(I360*D360, 0)</f>
        <v>0</v>
      </c>
      <c r="K360" s="37">
        <f t="shared" ref="K360:K386" si="75">TRUNC(E360+G360+I360, 0)</f>
        <v>21411</v>
      </c>
      <c r="L360" s="37">
        <f t="shared" ref="L360:L386" si="76">TRUNC(F360+H360+J360, 0)</f>
        <v>0</v>
      </c>
      <c r="M360" s="85" t="s">
        <v>890</v>
      </c>
      <c r="N360" s="71" t="s">
        <v>891</v>
      </c>
      <c r="O360" s="71" t="s">
        <v>52</v>
      </c>
      <c r="P360" s="71" t="s">
        <v>52</v>
      </c>
      <c r="Q360" s="71" t="s">
        <v>887</v>
      </c>
      <c r="R360" s="71" t="s">
        <v>61</v>
      </c>
      <c r="S360" s="71" t="s">
        <v>62</v>
      </c>
      <c r="T360" s="71" t="s">
        <v>62</v>
      </c>
      <c r="AR360" s="71" t="s">
        <v>52</v>
      </c>
      <c r="AS360" s="71" t="s">
        <v>52</v>
      </c>
      <c r="AU360" s="71" t="s">
        <v>892</v>
      </c>
      <c r="AV360" s="28">
        <v>161</v>
      </c>
      <c r="AZ360" s="76"/>
      <c r="BA360" s="110"/>
    </row>
    <row r="361" spans="1:53" ht="27" customHeight="1">
      <c r="A361" s="104"/>
      <c r="B361" s="23"/>
      <c r="C361" s="36"/>
      <c r="D361" s="34"/>
      <c r="E361" s="33">
        <v>17000</v>
      </c>
      <c r="F361" s="33"/>
      <c r="G361" s="33">
        <v>8874</v>
      </c>
      <c r="H361" s="37"/>
      <c r="I361" s="33">
        <v>0</v>
      </c>
      <c r="J361" s="37"/>
      <c r="K361" s="33">
        <f>E361+G361+I361</f>
        <v>25874</v>
      </c>
      <c r="L361" s="37"/>
      <c r="M361" s="86">
        <v>2022</v>
      </c>
      <c r="N361" s="71"/>
      <c r="O361" s="71"/>
      <c r="P361" s="71"/>
      <c r="Q361" s="71"/>
      <c r="R361" s="71"/>
      <c r="S361" s="71"/>
      <c r="T361" s="71"/>
      <c r="AR361" s="71"/>
      <c r="AS361" s="71"/>
      <c r="AU361" s="71"/>
      <c r="AX361" s="78">
        <f>E360/E361</f>
        <v>0.48970588235294116</v>
      </c>
      <c r="AY361" s="79">
        <f>G360/G361</f>
        <v>1.4746450304259635</v>
      </c>
      <c r="AZ361" s="76"/>
      <c r="BA361" s="110">
        <f t="shared" si="71"/>
        <v>0.82751024194171752</v>
      </c>
    </row>
    <row r="362" spans="1:53" ht="27" customHeight="1">
      <c r="A362" s="104" t="s">
        <v>893</v>
      </c>
      <c r="B362" s="23" t="s">
        <v>889</v>
      </c>
      <c r="C362" s="36" t="s">
        <v>58</v>
      </c>
      <c r="D362" s="34"/>
      <c r="E362" s="37">
        <f>TRUNC(일위대가목록!E175,0)</f>
        <v>8439</v>
      </c>
      <c r="F362" s="37">
        <f t="shared" si="72"/>
        <v>0</v>
      </c>
      <c r="G362" s="37">
        <f>TRUNC(일위대가목록!F175,0)</f>
        <v>15761</v>
      </c>
      <c r="H362" s="37">
        <f t="shared" si="73"/>
        <v>0</v>
      </c>
      <c r="I362" s="37">
        <f>TRUNC(일위대가목록!G175,0)</f>
        <v>0</v>
      </c>
      <c r="J362" s="37">
        <f t="shared" si="74"/>
        <v>0</v>
      </c>
      <c r="K362" s="37">
        <f t="shared" si="75"/>
        <v>24200</v>
      </c>
      <c r="L362" s="37">
        <f t="shared" si="76"/>
        <v>0</v>
      </c>
      <c r="M362" s="85" t="s">
        <v>894</v>
      </c>
      <c r="N362" s="71" t="s">
        <v>895</v>
      </c>
      <c r="O362" s="71" t="s">
        <v>52</v>
      </c>
      <c r="P362" s="71" t="s">
        <v>52</v>
      </c>
      <c r="Q362" s="71" t="s">
        <v>887</v>
      </c>
      <c r="R362" s="71" t="s">
        <v>61</v>
      </c>
      <c r="S362" s="71" t="s">
        <v>62</v>
      </c>
      <c r="T362" s="71" t="s">
        <v>62</v>
      </c>
      <c r="AR362" s="71" t="s">
        <v>52</v>
      </c>
      <c r="AS362" s="71" t="s">
        <v>52</v>
      </c>
      <c r="AU362" s="71" t="s">
        <v>896</v>
      </c>
      <c r="AV362" s="28">
        <v>165</v>
      </c>
      <c r="AZ362" s="76"/>
      <c r="BA362" s="110"/>
    </row>
    <row r="363" spans="1:53" ht="27" customHeight="1">
      <c r="A363" s="104"/>
      <c r="B363" s="23"/>
      <c r="C363" s="36"/>
      <c r="D363" s="34"/>
      <c r="E363" s="33">
        <v>17000</v>
      </c>
      <c r="F363" s="33"/>
      <c r="G363" s="33">
        <v>8874</v>
      </c>
      <c r="H363" s="37"/>
      <c r="I363" s="33">
        <v>0</v>
      </c>
      <c r="J363" s="37"/>
      <c r="K363" s="33">
        <f>E363+G363+I363</f>
        <v>25874</v>
      </c>
      <c r="L363" s="37"/>
      <c r="M363" s="86">
        <v>2022</v>
      </c>
      <c r="N363" s="71"/>
      <c r="O363" s="71"/>
      <c r="P363" s="71"/>
      <c r="Q363" s="71"/>
      <c r="R363" s="71"/>
      <c r="S363" s="71"/>
      <c r="T363" s="71"/>
      <c r="AR363" s="71"/>
      <c r="AS363" s="71"/>
      <c r="AU363" s="71"/>
      <c r="AX363" s="78">
        <f>E362/E363</f>
        <v>0.49641176470588233</v>
      </c>
      <c r="AY363" s="79">
        <f>G362/G363</f>
        <v>1.776087446472842</v>
      </c>
      <c r="AZ363" s="76"/>
      <c r="BA363" s="110">
        <f t="shared" si="71"/>
        <v>0.93530184741439282</v>
      </c>
    </row>
    <row r="364" spans="1:53" ht="27" customHeight="1">
      <c r="A364" s="104" t="s">
        <v>897</v>
      </c>
      <c r="B364" s="23" t="s">
        <v>898</v>
      </c>
      <c r="C364" s="36" t="s">
        <v>58</v>
      </c>
      <c r="D364" s="34"/>
      <c r="E364" s="37">
        <f>TRUNC(일위대가목록!E176,0)</f>
        <v>12399</v>
      </c>
      <c r="F364" s="37">
        <f t="shared" si="72"/>
        <v>0</v>
      </c>
      <c r="G364" s="37">
        <f>TRUNC(일위대가목록!F176,0)</f>
        <v>13086</v>
      </c>
      <c r="H364" s="37">
        <f t="shared" si="73"/>
        <v>0</v>
      </c>
      <c r="I364" s="37">
        <f>TRUNC(일위대가목록!G176,0)</f>
        <v>0</v>
      </c>
      <c r="J364" s="37">
        <f t="shared" si="74"/>
        <v>0</v>
      </c>
      <c r="K364" s="37">
        <f t="shared" si="75"/>
        <v>25485</v>
      </c>
      <c r="L364" s="37">
        <f t="shared" si="76"/>
        <v>0</v>
      </c>
      <c r="M364" s="85" t="s">
        <v>899</v>
      </c>
      <c r="N364" s="71" t="s">
        <v>900</v>
      </c>
      <c r="O364" s="71" t="s">
        <v>52</v>
      </c>
      <c r="P364" s="71" t="s">
        <v>52</v>
      </c>
      <c r="Q364" s="71" t="s">
        <v>887</v>
      </c>
      <c r="R364" s="71" t="s">
        <v>61</v>
      </c>
      <c r="S364" s="71" t="s">
        <v>62</v>
      </c>
      <c r="T364" s="71" t="s">
        <v>62</v>
      </c>
      <c r="AR364" s="71" t="s">
        <v>52</v>
      </c>
      <c r="AS364" s="71" t="s">
        <v>52</v>
      </c>
      <c r="AU364" s="71" t="s">
        <v>901</v>
      </c>
      <c r="AV364" s="28">
        <v>163</v>
      </c>
      <c r="AZ364" s="76"/>
      <c r="BA364" s="110"/>
    </row>
    <row r="365" spans="1:53" ht="27" customHeight="1">
      <c r="A365" s="104"/>
      <c r="B365" s="23"/>
      <c r="C365" s="36"/>
      <c r="D365" s="34"/>
      <c r="E365" s="33">
        <v>22000</v>
      </c>
      <c r="F365" s="33"/>
      <c r="G365" s="33">
        <v>8874</v>
      </c>
      <c r="H365" s="37"/>
      <c r="I365" s="33">
        <v>0</v>
      </c>
      <c r="J365" s="37"/>
      <c r="K365" s="33">
        <f>E365+G365+I365</f>
        <v>30874</v>
      </c>
      <c r="L365" s="37"/>
      <c r="M365" s="86">
        <v>2022</v>
      </c>
      <c r="N365" s="71"/>
      <c r="O365" s="71"/>
      <c r="P365" s="71"/>
      <c r="Q365" s="71"/>
      <c r="R365" s="71"/>
      <c r="S365" s="71"/>
      <c r="T365" s="71"/>
      <c r="AR365" s="71"/>
      <c r="AS365" s="71"/>
      <c r="AU365" s="71"/>
      <c r="AX365" s="78">
        <f>E364/E365</f>
        <v>0.56359090909090914</v>
      </c>
      <c r="AY365" s="79">
        <f>G364/G365</f>
        <v>1.4746450304259635</v>
      </c>
      <c r="AZ365" s="76"/>
      <c r="BA365" s="110">
        <f t="shared" si="71"/>
        <v>0.8254518364967286</v>
      </c>
    </row>
    <row r="366" spans="1:53" ht="27" customHeight="1">
      <c r="A366" s="104" t="s">
        <v>902</v>
      </c>
      <c r="B366" s="23" t="s">
        <v>898</v>
      </c>
      <c r="C366" s="36" t="s">
        <v>58</v>
      </c>
      <c r="D366" s="34"/>
      <c r="E366" s="37">
        <f>TRUNC(일위대가목록!E177,0)</f>
        <v>12514</v>
      </c>
      <c r="F366" s="37">
        <f t="shared" si="72"/>
        <v>0</v>
      </c>
      <c r="G366" s="37">
        <f>TRUNC(일위대가목록!F177,0)</f>
        <v>15761</v>
      </c>
      <c r="H366" s="37">
        <f t="shared" si="73"/>
        <v>0</v>
      </c>
      <c r="I366" s="37">
        <f>TRUNC(일위대가목록!G177,0)</f>
        <v>0</v>
      </c>
      <c r="J366" s="37">
        <f t="shared" si="74"/>
        <v>0</v>
      </c>
      <c r="K366" s="37">
        <f t="shared" si="75"/>
        <v>28275</v>
      </c>
      <c r="L366" s="37">
        <f t="shared" si="76"/>
        <v>0</v>
      </c>
      <c r="M366" s="85" t="s">
        <v>903</v>
      </c>
      <c r="N366" s="71" t="s">
        <v>904</v>
      </c>
      <c r="O366" s="71" t="s">
        <v>52</v>
      </c>
      <c r="P366" s="71" t="s">
        <v>52</v>
      </c>
      <c r="Q366" s="71" t="s">
        <v>887</v>
      </c>
      <c r="R366" s="71" t="s">
        <v>61</v>
      </c>
      <c r="S366" s="71" t="s">
        <v>62</v>
      </c>
      <c r="T366" s="71" t="s">
        <v>62</v>
      </c>
      <c r="AR366" s="71" t="s">
        <v>52</v>
      </c>
      <c r="AS366" s="71" t="s">
        <v>52</v>
      </c>
      <c r="AU366" s="71" t="s">
        <v>905</v>
      </c>
      <c r="AV366" s="28">
        <v>167</v>
      </c>
      <c r="AZ366" s="76"/>
      <c r="BA366" s="110"/>
    </row>
    <row r="367" spans="1:53" ht="27" customHeight="1">
      <c r="A367" s="104"/>
      <c r="B367" s="23"/>
      <c r="C367" s="36"/>
      <c r="D367" s="34"/>
      <c r="E367" s="33">
        <v>22000</v>
      </c>
      <c r="F367" s="33"/>
      <c r="G367" s="33">
        <v>8874</v>
      </c>
      <c r="H367" s="37"/>
      <c r="I367" s="33">
        <v>0</v>
      </c>
      <c r="J367" s="37"/>
      <c r="K367" s="33">
        <f>E367+G367+I367</f>
        <v>30874</v>
      </c>
      <c r="L367" s="37"/>
      <c r="M367" s="86">
        <v>2022</v>
      </c>
      <c r="N367" s="71"/>
      <c r="O367" s="71"/>
      <c r="P367" s="71"/>
      <c r="Q367" s="71"/>
      <c r="R367" s="71"/>
      <c r="S367" s="71"/>
      <c r="T367" s="71"/>
      <c r="AR367" s="71"/>
      <c r="AS367" s="71"/>
      <c r="AU367" s="71"/>
      <c r="AX367" s="78">
        <f>E366/E367</f>
        <v>0.56881818181818178</v>
      </c>
      <c r="AY367" s="79">
        <f>G366/G367</f>
        <v>1.776087446472842</v>
      </c>
      <c r="AZ367" s="76"/>
      <c r="BA367" s="110">
        <f t="shared" si="71"/>
        <v>0.91581913584245644</v>
      </c>
    </row>
    <row r="368" spans="1:53" ht="27" customHeight="1">
      <c r="A368" s="104" t="s">
        <v>906</v>
      </c>
      <c r="B368" s="23" t="s">
        <v>907</v>
      </c>
      <c r="C368" s="36" t="s">
        <v>58</v>
      </c>
      <c r="D368" s="34"/>
      <c r="E368" s="37">
        <f>TRUNC(일위대가목록!E178,0)</f>
        <v>8834</v>
      </c>
      <c r="F368" s="37">
        <f t="shared" si="72"/>
        <v>0</v>
      </c>
      <c r="G368" s="37">
        <f>TRUNC(일위대가목록!F178,0)</f>
        <v>13086</v>
      </c>
      <c r="H368" s="37">
        <f t="shared" si="73"/>
        <v>0</v>
      </c>
      <c r="I368" s="37">
        <f>TRUNC(일위대가목록!G178,0)</f>
        <v>0</v>
      </c>
      <c r="J368" s="37">
        <f t="shared" si="74"/>
        <v>0</v>
      </c>
      <c r="K368" s="37">
        <f t="shared" si="75"/>
        <v>21920</v>
      </c>
      <c r="L368" s="37">
        <f t="shared" si="76"/>
        <v>0</v>
      </c>
      <c r="M368" s="85" t="s">
        <v>908</v>
      </c>
      <c r="N368" s="71" t="s">
        <v>909</v>
      </c>
      <c r="O368" s="71" t="s">
        <v>52</v>
      </c>
      <c r="P368" s="71" t="s">
        <v>52</v>
      </c>
      <c r="Q368" s="71" t="s">
        <v>887</v>
      </c>
      <c r="R368" s="71" t="s">
        <v>61</v>
      </c>
      <c r="S368" s="71" t="s">
        <v>62</v>
      </c>
      <c r="T368" s="71" t="s">
        <v>62</v>
      </c>
      <c r="AR368" s="71" t="s">
        <v>52</v>
      </c>
      <c r="AS368" s="71" t="s">
        <v>52</v>
      </c>
      <c r="AU368" s="71" t="s">
        <v>910</v>
      </c>
      <c r="AV368" s="28">
        <v>162</v>
      </c>
      <c r="AZ368" s="76"/>
      <c r="BA368" s="110"/>
    </row>
    <row r="369" spans="1:53" ht="27" customHeight="1">
      <c r="A369" s="104"/>
      <c r="B369" s="23"/>
      <c r="C369" s="36"/>
      <c r="D369" s="34"/>
      <c r="E369" s="33">
        <v>18700</v>
      </c>
      <c r="F369" s="33"/>
      <c r="G369" s="33">
        <v>8874</v>
      </c>
      <c r="H369" s="37"/>
      <c r="I369" s="33">
        <v>0</v>
      </c>
      <c r="J369" s="37"/>
      <c r="K369" s="33">
        <f>E369+G369+I369</f>
        <v>27574</v>
      </c>
      <c r="L369" s="37"/>
      <c r="M369" s="86">
        <v>2022</v>
      </c>
      <c r="N369" s="71"/>
      <c r="O369" s="71"/>
      <c r="P369" s="71"/>
      <c r="Q369" s="71"/>
      <c r="R369" s="71"/>
      <c r="S369" s="71"/>
      <c r="T369" s="71"/>
      <c r="AR369" s="71"/>
      <c r="AS369" s="71"/>
      <c r="AU369" s="71"/>
      <c r="AX369" s="78">
        <f>E368/E369</f>
        <v>0.47240641711229947</v>
      </c>
      <c r="AY369" s="79">
        <f>G368/G369</f>
        <v>1.4746450304259635</v>
      </c>
      <c r="AZ369" s="76"/>
      <c r="BA369" s="110">
        <f t="shared" si="71"/>
        <v>0.7949517661565243</v>
      </c>
    </row>
    <row r="370" spans="1:53" ht="27" customHeight="1">
      <c r="A370" s="104" t="s">
        <v>911</v>
      </c>
      <c r="B370" s="23" t="s">
        <v>907</v>
      </c>
      <c r="C370" s="36" t="s">
        <v>58</v>
      </c>
      <c r="D370" s="34"/>
      <c r="E370" s="37">
        <f>TRUNC(일위대가목록!E179,0)</f>
        <v>8949</v>
      </c>
      <c r="F370" s="37">
        <f t="shared" si="72"/>
        <v>0</v>
      </c>
      <c r="G370" s="37">
        <f>TRUNC(일위대가목록!F179,0)</f>
        <v>15761</v>
      </c>
      <c r="H370" s="37">
        <f t="shared" si="73"/>
        <v>0</v>
      </c>
      <c r="I370" s="37">
        <f>TRUNC(일위대가목록!G179,0)</f>
        <v>0</v>
      </c>
      <c r="J370" s="37">
        <f t="shared" si="74"/>
        <v>0</v>
      </c>
      <c r="K370" s="37">
        <f t="shared" si="75"/>
        <v>24710</v>
      </c>
      <c r="L370" s="37">
        <f t="shared" si="76"/>
        <v>0</v>
      </c>
      <c r="M370" s="85" t="s">
        <v>912</v>
      </c>
      <c r="N370" s="71" t="s">
        <v>913</v>
      </c>
      <c r="O370" s="71" t="s">
        <v>52</v>
      </c>
      <c r="P370" s="71" t="s">
        <v>52</v>
      </c>
      <c r="Q370" s="71" t="s">
        <v>887</v>
      </c>
      <c r="R370" s="71" t="s">
        <v>61</v>
      </c>
      <c r="S370" s="71" t="s">
        <v>62</v>
      </c>
      <c r="T370" s="71" t="s">
        <v>62</v>
      </c>
      <c r="AR370" s="71" t="s">
        <v>52</v>
      </c>
      <c r="AS370" s="71" t="s">
        <v>52</v>
      </c>
      <c r="AU370" s="71" t="s">
        <v>914</v>
      </c>
      <c r="AV370" s="28">
        <v>166</v>
      </c>
      <c r="AZ370" s="76"/>
      <c r="BA370" s="110"/>
    </row>
    <row r="371" spans="1:53" ht="27" customHeight="1">
      <c r="A371" s="104"/>
      <c r="B371" s="23"/>
      <c r="C371" s="36"/>
      <c r="D371" s="34"/>
      <c r="E371" s="33">
        <v>18700</v>
      </c>
      <c r="F371" s="33"/>
      <c r="G371" s="33">
        <v>8874</v>
      </c>
      <c r="H371" s="37"/>
      <c r="I371" s="33">
        <v>0</v>
      </c>
      <c r="J371" s="37"/>
      <c r="K371" s="33">
        <f>E371+G371+I371</f>
        <v>27574</v>
      </c>
      <c r="L371" s="37"/>
      <c r="M371" s="86">
        <v>2022</v>
      </c>
      <c r="N371" s="71"/>
      <c r="O371" s="71"/>
      <c r="P371" s="71"/>
      <c r="Q371" s="71"/>
      <c r="R371" s="71"/>
      <c r="S371" s="71"/>
      <c r="T371" s="71"/>
      <c r="AR371" s="71"/>
      <c r="AS371" s="71"/>
      <c r="AU371" s="71"/>
      <c r="AX371" s="78">
        <f>E370/E371</f>
        <v>0.47855614973262034</v>
      </c>
      <c r="AY371" s="79">
        <f>G370/G371</f>
        <v>1.776087446472842</v>
      </c>
      <c r="AZ371" s="76"/>
      <c r="BA371" s="110">
        <f t="shared" si="71"/>
        <v>0.89613403931239577</v>
      </c>
    </row>
    <row r="372" spans="1:53" ht="27" customHeight="1">
      <c r="A372" s="104" t="s">
        <v>915</v>
      </c>
      <c r="B372" s="23" t="s">
        <v>916</v>
      </c>
      <c r="C372" s="36" t="s">
        <v>58</v>
      </c>
      <c r="D372" s="34"/>
      <c r="E372" s="37">
        <f>TRUNC(일위대가목록!E180,0)</f>
        <v>13418</v>
      </c>
      <c r="F372" s="37">
        <f t="shared" si="72"/>
        <v>0</v>
      </c>
      <c r="G372" s="37">
        <f>TRUNC(일위대가목록!F180,0)</f>
        <v>13086</v>
      </c>
      <c r="H372" s="37">
        <f t="shared" si="73"/>
        <v>0</v>
      </c>
      <c r="I372" s="37">
        <f>TRUNC(일위대가목록!G180,0)</f>
        <v>0</v>
      </c>
      <c r="J372" s="37">
        <f t="shared" si="74"/>
        <v>0</v>
      </c>
      <c r="K372" s="37">
        <f t="shared" si="75"/>
        <v>26504</v>
      </c>
      <c r="L372" s="37">
        <f t="shared" si="76"/>
        <v>0</v>
      </c>
      <c r="M372" s="85" t="s">
        <v>917</v>
      </c>
      <c r="N372" s="71" t="s">
        <v>918</v>
      </c>
      <c r="O372" s="71" t="s">
        <v>52</v>
      </c>
      <c r="P372" s="71" t="s">
        <v>52</v>
      </c>
      <c r="Q372" s="71" t="s">
        <v>887</v>
      </c>
      <c r="R372" s="71" t="s">
        <v>61</v>
      </c>
      <c r="S372" s="71" t="s">
        <v>62</v>
      </c>
      <c r="T372" s="71" t="s">
        <v>62</v>
      </c>
      <c r="AR372" s="71" t="s">
        <v>52</v>
      </c>
      <c r="AS372" s="71" t="s">
        <v>52</v>
      </c>
      <c r="AU372" s="71" t="s">
        <v>919</v>
      </c>
      <c r="AV372" s="28">
        <v>164</v>
      </c>
      <c r="AZ372" s="76"/>
      <c r="BA372" s="110"/>
    </row>
    <row r="373" spans="1:53" ht="27" customHeight="1">
      <c r="A373" s="104"/>
      <c r="B373" s="23"/>
      <c r="C373" s="36"/>
      <c r="D373" s="34"/>
      <c r="E373" s="33">
        <v>24200</v>
      </c>
      <c r="F373" s="33"/>
      <c r="G373" s="33">
        <v>8874</v>
      </c>
      <c r="H373" s="37"/>
      <c r="I373" s="33">
        <v>0</v>
      </c>
      <c r="J373" s="37"/>
      <c r="K373" s="33">
        <f>E373+G373+I373</f>
        <v>33074</v>
      </c>
      <c r="L373" s="37"/>
      <c r="M373" s="86">
        <v>2022</v>
      </c>
      <c r="N373" s="71"/>
      <c r="O373" s="71"/>
      <c r="P373" s="71"/>
      <c r="Q373" s="71"/>
      <c r="R373" s="71"/>
      <c r="S373" s="71"/>
      <c r="T373" s="71"/>
      <c r="AR373" s="71"/>
      <c r="AS373" s="71"/>
      <c r="AU373" s="71"/>
      <c r="AX373" s="78">
        <f>E372/E373</f>
        <v>0.55446280991735541</v>
      </c>
      <c r="AY373" s="79">
        <f>G372/G373</f>
        <v>1.4746450304259635</v>
      </c>
      <c r="AZ373" s="76"/>
      <c r="BA373" s="110">
        <f t="shared" si="71"/>
        <v>0.80135453830803649</v>
      </c>
    </row>
    <row r="374" spans="1:53" ht="27" customHeight="1">
      <c r="A374" s="104" t="s">
        <v>920</v>
      </c>
      <c r="B374" s="23" t="s">
        <v>916</v>
      </c>
      <c r="C374" s="36" t="s">
        <v>58</v>
      </c>
      <c r="D374" s="34"/>
      <c r="E374" s="37">
        <f>TRUNC(일위대가목록!E181,0)</f>
        <v>13532</v>
      </c>
      <c r="F374" s="37">
        <f t="shared" si="72"/>
        <v>0</v>
      </c>
      <c r="G374" s="37">
        <f>TRUNC(일위대가목록!F181,0)</f>
        <v>15761</v>
      </c>
      <c r="H374" s="37">
        <f t="shared" si="73"/>
        <v>0</v>
      </c>
      <c r="I374" s="37">
        <f>TRUNC(일위대가목록!G181,0)</f>
        <v>0</v>
      </c>
      <c r="J374" s="37">
        <f t="shared" si="74"/>
        <v>0</v>
      </c>
      <c r="K374" s="37">
        <f t="shared" si="75"/>
        <v>29293</v>
      </c>
      <c r="L374" s="37">
        <f t="shared" si="76"/>
        <v>0</v>
      </c>
      <c r="M374" s="85" t="s">
        <v>921</v>
      </c>
      <c r="N374" s="71" t="s">
        <v>922</v>
      </c>
      <c r="O374" s="71" t="s">
        <v>52</v>
      </c>
      <c r="P374" s="71" t="s">
        <v>52</v>
      </c>
      <c r="Q374" s="71" t="s">
        <v>887</v>
      </c>
      <c r="R374" s="71" t="s">
        <v>61</v>
      </c>
      <c r="S374" s="71" t="s">
        <v>62</v>
      </c>
      <c r="T374" s="71" t="s">
        <v>62</v>
      </c>
      <c r="AR374" s="71" t="s">
        <v>52</v>
      </c>
      <c r="AS374" s="71" t="s">
        <v>52</v>
      </c>
      <c r="AU374" s="71" t="s">
        <v>923</v>
      </c>
      <c r="AV374" s="28">
        <v>168</v>
      </c>
      <c r="AZ374" s="76"/>
      <c r="BA374" s="110"/>
    </row>
    <row r="375" spans="1:53" ht="27" customHeight="1">
      <c r="A375" s="104"/>
      <c r="B375" s="23"/>
      <c r="C375" s="36"/>
      <c r="D375" s="34"/>
      <c r="E375" s="33">
        <v>24200</v>
      </c>
      <c r="F375" s="33"/>
      <c r="G375" s="33">
        <v>8874</v>
      </c>
      <c r="H375" s="37"/>
      <c r="I375" s="33">
        <v>0</v>
      </c>
      <c r="J375" s="37"/>
      <c r="K375" s="33">
        <f>E375+G375+I375</f>
        <v>33074</v>
      </c>
      <c r="L375" s="37"/>
      <c r="M375" s="86">
        <v>2022</v>
      </c>
      <c r="N375" s="71"/>
      <c r="O375" s="71"/>
      <c r="P375" s="71"/>
      <c r="Q375" s="71"/>
      <c r="R375" s="71"/>
      <c r="S375" s="71"/>
      <c r="T375" s="71"/>
      <c r="AR375" s="71"/>
      <c r="AS375" s="71"/>
      <c r="AU375" s="71"/>
      <c r="AX375" s="78">
        <f>E374/E375</f>
        <v>0.55917355371900823</v>
      </c>
      <c r="AY375" s="79">
        <f>G374/G375</f>
        <v>1.776087446472842</v>
      </c>
      <c r="AZ375" s="76"/>
      <c r="BA375" s="110">
        <f t="shared" si="71"/>
        <v>0.88568059502932817</v>
      </c>
    </row>
    <row r="376" spans="1:53" ht="27" customHeight="1">
      <c r="A376" s="104" t="s">
        <v>924</v>
      </c>
      <c r="B376" s="23" t="s">
        <v>925</v>
      </c>
      <c r="C376" s="36" t="s">
        <v>58</v>
      </c>
      <c r="D376" s="34"/>
      <c r="E376" s="37">
        <f>TRUNC(일위대가목록!E182,0)</f>
        <v>152</v>
      </c>
      <c r="F376" s="37">
        <f t="shared" si="72"/>
        <v>0</v>
      </c>
      <c r="G376" s="37">
        <f>TRUNC(일위대가목록!F182,0)</f>
        <v>11181</v>
      </c>
      <c r="H376" s="37">
        <f t="shared" si="73"/>
        <v>0</v>
      </c>
      <c r="I376" s="37">
        <f>TRUNC(일위대가목록!G182,0)</f>
        <v>222</v>
      </c>
      <c r="J376" s="37">
        <f t="shared" si="74"/>
        <v>0</v>
      </c>
      <c r="K376" s="37">
        <f t="shared" si="75"/>
        <v>11555</v>
      </c>
      <c r="L376" s="37">
        <f t="shared" si="76"/>
        <v>0</v>
      </c>
      <c r="M376" s="85" t="s">
        <v>926</v>
      </c>
      <c r="N376" s="71" t="s">
        <v>927</v>
      </c>
      <c r="O376" s="71" t="s">
        <v>52</v>
      </c>
      <c r="P376" s="71" t="s">
        <v>52</v>
      </c>
      <c r="Q376" s="71" t="s">
        <v>887</v>
      </c>
      <c r="R376" s="71" t="s">
        <v>61</v>
      </c>
      <c r="S376" s="71" t="s">
        <v>62</v>
      </c>
      <c r="T376" s="71" t="s">
        <v>62</v>
      </c>
      <c r="AR376" s="71" t="s">
        <v>52</v>
      </c>
      <c r="AS376" s="71" t="s">
        <v>52</v>
      </c>
      <c r="AU376" s="71" t="s">
        <v>928</v>
      </c>
      <c r="AV376" s="28">
        <v>170</v>
      </c>
      <c r="AZ376" s="76"/>
      <c r="BA376" s="110"/>
    </row>
    <row r="377" spans="1:53" ht="27" customHeight="1">
      <c r="A377" s="104"/>
      <c r="B377" s="23"/>
      <c r="C377" s="36"/>
      <c r="D377" s="34"/>
      <c r="E377" s="33"/>
      <c r="F377" s="33"/>
      <c r="G377" s="33">
        <v>9653</v>
      </c>
      <c r="H377" s="37"/>
      <c r="I377" s="33">
        <v>0</v>
      </c>
      <c r="J377" s="37"/>
      <c r="K377" s="33">
        <f>E377+G377+I377</f>
        <v>9653</v>
      </c>
      <c r="L377" s="37"/>
      <c r="M377" s="86">
        <v>2022</v>
      </c>
      <c r="N377" s="71"/>
      <c r="O377" s="71"/>
      <c r="P377" s="71"/>
      <c r="Q377" s="71"/>
      <c r="R377" s="71"/>
      <c r="S377" s="71"/>
      <c r="T377" s="71"/>
      <c r="AR377" s="71"/>
      <c r="AS377" s="71"/>
      <c r="AU377" s="71"/>
      <c r="AX377" s="78"/>
      <c r="AY377" s="79">
        <f>G376/G377</f>
        <v>1.1582927587278566</v>
      </c>
      <c r="AZ377" s="76"/>
      <c r="BA377" s="110">
        <f t="shared" si="71"/>
        <v>1.197037190510722</v>
      </c>
    </row>
    <row r="378" spans="1:53" ht="27" customHeight="1">
      <c r="A378" s="104" t="s">
        <v>929</v>
      </c>
      <c r="B378" s="23" t="s">
        <v>930</v>
      </c>
      <c r="C378" s="36" t="s">
        <v>58</v>
      </c>
      <c r="D378" s="34"/>
      <c r="E378" s="37">
        <f>TRUNC(일위대가목록!E183,0)</f>
        <v>691</v>
      </c>
      <c r="F378" s="37">
        <f t="shared" si="72"/>
        <v>0</v>
      </c>
      <c r="G378" s="37">
        <f>TRUNC(일위대가목록!F183,0)</f>
        <v>6437</v>
      </c>
      <c r="H378" s="37">
        <f t="shared" si="73"/>
        <v>0</v>
      </c>
      <c r="I378" s="37">
        <f>TRUNC(일위대가목록!G183,0)</f>
        <v>0</v>
      </c>
      <c r="J378" s="37">
        <f t="shared" si="74"/>
        <v>0</v>
      </c>
      <c r="K378" s="37">
        <f t="shared" si="75"/>
        <v>7128</v>
      </c>
      <c r="L378" s="37">
        <f t="shared" si="76"/>
        <v>0</v>
      </c>
      <c r="M378" s="85" t="s">
        <v>931</v>
      </c>
      <c r="N378" s="71" t="s">
        <v>932</v>
      </c>
      <c r="O378" s="71" t="s">
        <v>52</v>
      </c>
      <c r="P378" s="71" t="s">
        <v>52</v>
      </c>
      <c r="Q378" s="71" t="s">
        <v>887</v>
      </c>
      <c r="R378" s="71" t="s">
        <v>61</v>
      </c>
      <c r="S378" s="71" t="s">
        <v>62</v>
      </c>
      <c r="T378" s="71" t="s">
        <v>62</v>
      </c>
      <c r="AR378" s="71" t="s">
        <v>52</v>
      </c>
      <c r="AS378" s="71" t="s">
        <v>52</v>
      </c>
      <c r="AU378" s="71" t="s">
        <v>933</v>
      </c>
      <c r="AV378" s="28">
        <v>171</v>
      </c>
      <c r="AZ378" s="76"/>
      <c r="BA378" s="110"/>
    </row>
    <row r="379" spans="1:53" ht="27" customHeight="1">
      <c r="A379" s="104"/>
      <c r="B379" s="23"/>
      <c r="C379" s="36"/>
      <c r="D379" s="34"/>
      <c r="E379" s="33">
        <v>544</v>
      </c>
      <c r="F379" s="33"/>
      <c r="G379" s="33">
        <v>7014</v>
      </c>
      <c r="H379" s="37"/>
      <c r="I379" s="33">
        <v>0</v>
      </c>
      <c r="J379" s="37"/>
      <c r="K379" s="33">
        <f>E379+G379+I379</f>
        <v>7558</v>
      </c>
      <c r="L379" s="37"/>
      <c r="M379" s="86">
        <v>2022</v>
      </c>
      <c r="N379" s="71"/>
      <c r="O379" s="71"/>
      <c r="P379" s="71"/>
      <c r="Q379" s="71"/>
      <c r="R379" s="71"/>
      <c r="S379" s="71"/>
      <c r="T379" s="71"/>
      <c r="AR379" s="71"/>
      <c r="AS379" s="71"/>
      <c r="AU379" s="71"/>
      <c r="AX379" s="78">
        <f>E378/E379</f>
        <v>1.2702205882352942</v>
      </c>
      <c r="AY379" s="79">
        <f>G378/G379</f>
        <v>0.91773595665811236</v>
      </c>
      <c r="AZ379" s="76"/>
      <c r="BA379" s="110">
        <f t="shared" si="71"/>
        <v>0.94310664196877481</v>
      </c>
    </row>
    <row r="380" spans="1:53" ht="27" customHeight="1">
      <c r="A380" s="104" t="s">
        <v>934</v>
      </c>
      <c r="B380" s="23" t="s">
        <v>935</v>
      </c>
      <c r="C380" s="36" t="s">
        <v>58</v>
      </c>
      <c r="D380" s="34"/>
      <c r="E380" s="37">
        <f>TRUNC(일위대가목록!E184,0)</f>
        <v>691</v>
      </c>
      <c r="F380" s="37">
        <f t="shared" si="72"/>
        <v>0</v>
      </c>
      <c r="G380" s="37">
        <f>TRUNC(일위대가목록!F184,0)</f>
        <v>7724</v>
      </c>
      <c r="H380" s="37">
        <f t="shared" si="73"/>
        <v>0</v>
      </c>
      <c r="I380" s="37">
        <f>TRUNC(일위대가목록!G184,0)</f>
        <v>0</v>
      </c>
      <c r="J380" s="37">
        <f t="shared" si="74"/>
        <v>0</v>
      </c>
      <c r="K380" s="37">
        <f t="shared" si="75"/>
        <v>8415</v>
      </c>
      <c r="L380" s="37">
        <f t="shared" si="76"/>
        <v>0</v>
      </c>
      <c r="M380" s="85" t="s">
        <v>936</v>
      </c>
      <c r="N380" s="71" t="s">
        <v>937</v>
      </c>
      <c r="O380" s="71" t="s">
        <v>52</v>
      </c>
      <c r="P380" s="71" t="s">
        <v>52</v>
      </c>
      <c r="Q380" s="71" t="s">
        <v>887</v>
      </c>
      <c r="R380" s="71" t="s">
        <v>61</v>
      </c>
      <c r="S380" s="71" t="s">
        <v>62</v>
      </c>
      <c r="T380" s="71" t="s">
        <v>62</v>
      </c>
      <c r="AR380" s="71" t="s">
        <v>52</v>
      </c>
      <c r="AS380" s="71" t="s">
        <v>52</v>
      </c>
      <c r="AU380" s="71" t="s">
        <v>938</v>
      </c>
      <c r="AV380" s="28">
        <v>172</v>
      </c>
      <c r="AZ380" s="76"/>
      <c r="BA380" s="110"/>
    </row>
    <row r="381" spans="1:53" ht="27" customHeight="1">
      <c r="A381" s="104"/>
      <c r="B381" s="23"/>
      <c r="C381" s="36"/>
      <c r="D381" s="34"/>
      <c r="E381" s="33">
        <v>652</v>
      </c>
      <c r="F381" s="33"/>
      <c r="G381" s="33">
        <v>8666</v>
      </c>
      <c r="H381" s="37"/>
      <c r="I381" s="33">
        <v>0</v>
      </c>
      <c r="J381" s="37"/>
      <c r="K381" s="33">
        <f>E381+G381+I381</f>
        <v>9318</v>
      </c>
      <c r="L381" s="37"/>
      <c r="M381" s="86">
        <v>2022</v>
      </c>
      <c r="N381" s="71"/>
      <c r="O381" s="71"/>
      <c r="P381" s="71"/>
      <c r="Q381" s="71"/>
      <c r="R381" s="71"/>
      <c r="S381" s="71"/>
      <c r="T381" s="71"/>
      <c r="AR381" s="71"/>
      <c r="AS381" s="71"/>
      <c r="AU381" s="71"/>
      <c r="AX381" s="78">
        <f>E380/E381</f>
        <v>1.0598159509202454</v>
      </c>
      <c r="AY381" s="79">
        <f>G380/G381</f>
        <v>0.89129933071774747</v>
      </c>
      <c r="AZ381" s="76"/>
      <c r="BA381" s="110">
        <f t="shared" si="71"/>
        <v>0.90309079201545395</v>
      </c>
    </row>
    <row r="382" spans="1:53" ht="27" customHeight="1">
      <c r="A382" s="104" t="s">
        <v>939</v>
      </c>
      <c r="B382" s="23" t="s">
        <v>930</v>
      </c>
      <c r="C382" s="36" t="s">
        <v>58</v>
      </c>
      <c r="D382" s="34"/>
      <c r="E382" s="37">
        <f>TRUNC(일위대가목록!E185,0)</f>
        <v>899</v>
      </c>
      <c r="F382" s="37">
        <f t="shared" si="72"/>
        <v>0</v>
      </c>
      <c r="G382" s="37">
        <f>TRUNC(일위대가목록!F185,0)</f>
        <v>6437</v>
      </c>
      <c r="H382" s="37">
        <f t="shared" si="73"/>
        <v>0</v>
      </c>
      <c r="I382" s="37">
        <f>TRUNC(일위대가목록!G185,0)</f>
        <v>0</v>
      </c>
      <c r="J382" s="37">
        <f t="shared" si="74"/>
        <v>0</v>
      </c>
      <c r="K382" s="37">
        <f t="shared" si="75"/>
        <v>7336</v>
      </c>
      <c r="L382" s="37">
        <f t="shared" si="76"/>
        <v>0</v>
      </c>
      <c r="M382" s="85" t="s">
        <v>940</v>
      </c>
      <c r="N382" s="71" t="s">
        <v>941</v>
      </c>
      <c r="O382" s="71" t="s">
        <v>52</v>
      </c>
      <c r="P382" s="71" t="s">
        <v>52</v>
      </c>
      <c r="Q382" s="71" t="s">
        <v>887</v>
      </c>
      <c r="R382" s="71" t="s">
        <v>61</v>
      </c>
      <c r="S382" s="71" t="s">
        <v>62</v>
      </c>
      <c r="T382" s="71" t="s">
        <v>62</v>
      </c>
      <c r="AR382" s="71" t="s">
        <v>52</v>
      </c>
      <c r="AS382" s="71" t="s">
        <v>52</v>
      </c>
      <c r="AU382" s="71" t="s">
        <v>942</v>
      </c>
      <c r="AV382" s="28">
        <v>173</v>
      </c>
      <c r="AZ382" s="76"/>
      <c r="BA382" s="110"/>
    </row>
    <row r="383" spans="1:53" ht="27" customHeight="1">
      <c r="A383" s="104"/>
      <c r="B383" s="23"/>
      <c r="C383" s="36"/>
      <c r="D383" s="34"/>
      <c r="E383" s="33">
        <v>740</v>
      </c>
      <c r="F383" s="33"/>
      <c r="G383" s="33">
        <v>7015</v>
      </c>
      <c r="H383" s="37"/>
      <c r="I383" s="33">
        <v>0</v>
      </c>
      <c r="J383" s="37"/>
      <c r="K383" s="33">
        <f>E383+G383+I383</f>
        <v>7755</v>
      </c>
      <c r="L383" s="37"/>
      <c r="M383" s="86">
        <v>2022</v>
      </c>
      <c r="N383" s="71"/>
      <c r="O383" s="71"/>
      <c r="P383" s="71"/>
      <c r="Q383" s="71"/>
      <c r="R383" s="71"/>
      <c r="S383" s="71"/>
      <c r="T383" s="71"/>
      <c r="AR383" s="71"/>
      <c r="AS383" s="71"/>
      <c r="AU383" s="71"/>
      <c r="AX383" s="78">
        <f>E382/E383</f>
        <v>1.2148648648648648</v>
      </c>
      <c r="AY383" s="79">
        <f>G382/G383</f>
        <v>0.91760513186029935</v>
      </c>
      <c r="AZ383" s="76"/>
      <c r="BA383" s="110">
        <f t="shared" si="71"/>
        <v>0.94597034171502259</v>
      </c>
    </row>
    <row r="384" spans="1:53" ht="27" customHeight="1">
      <c r="A384" s="104" t="s">
        <v>943</v>
      </c>
      <c r="B384" s="23" t="s">
        <v>935</v>
      </c>
      <c r="C384" s="36" t="s">
        <v>58</v>
      </c>
      <c r="D384" s="34"/>
      <c r="E384" s="37">
        <f>TRUNC(일위대가목록!E186,0)</f>
        <v>899</v>
      </c>
      <c r="F384" s="37">
        <f t="shared" si="72"/>
        <v>0</v>
      </c>
      <c r="G384" s="37">
        <f>TRUNC(일위대가목록!F186,0)</f>
        <v>7724</v>
      </c>
      <c r="H384" s="37">
        <f t="shared" si="73"/>
        <v>0</v>
      </c>
      <c r="I384" s="37">
        <f>TRUNC(일위대가목록!G186,0)</f>
        <v>0</v>
      </c>
      <c r="J384" s="37">
        <f t="shared" si="74"/>
        <v>0</v>
      </c>
      <c r="K384" s="37">
        <f t="shared" si="75"/>
        <v>8623</v>
      </c>
      <c r="L384" s="37">
        <f t="shared" si="76"/>
        <v>0</v>
      </c>
      <c r="M384" s="85" t="s">
        <v>944</v>
      </c>
      <c r="N384" s="71" t="s">
        <v>945</v>
      </c>
      <c r="O384" s="71" t="s">
        <v>52</v>
      </c>
      <c r="P384" s="71" t="s">
        <v>52</v>
      </c>
      <c r="Q384" s="71" t="s">
        <v>887</v>
      </c>
      <c r="R384" s="71" t="s">
        <v>61</v>
      </c>
      <c r="S384" s="71" t="s">
        <v>62</v>
      </c>
      <c r="T384" s="71" t="s">
        <v>62</v>
      </c>
      <c r="AR384" s="71" t="s">
        <v>52</v>
      </c>
      <c r="AS384" s="71" t="s">
        <v>52</v>
      </c>
      <c r="AU384" s="71" t="s">
        <v>946</v>
      </c>
      <c r="AV384" s="28">
        <v>174</v>
      </c>
      <c r="AZ384" s="76"/>
      <c r="BA384" s="110"/>
    </row>
    <row r="385" spans="1:53" ht="27" customHeight="1">
      <c r="A385" s="104"/>
      <c r="B385" s="23"/>
      <c r="C385" s="36"/>
      <c r="D385" s="34"/>
      <c r="E385" s="33">
        <v>931</v>
      </c>
      <c r="F385" s="33"/>
      <c r="G385" s="33">
        <v>8666</v>
      </c>
      <c r="H385" s="37"/>
      <c r="I385" s="33">
        <v>0</v>
      </c>
      <c r="J385" s="37"/>
      <c r="K385" s="33">
        <f>E385+G385+I385</f>
        <v>9597</v>
      </c>
      <c r="L385" s="37"/>
      <c r="M385" s="86">
        <v>2022</v>
      </c>
      <c r="N385" s="71"/>
      <c r="O385" s="71"/>
      <c r="P385" s="71"/>
      <c r="Q385" s="71"/>
      <c r="R385" s="71"/>
      <c r="S385" s="71"/>
      <c r="T385" s="71"/>
      <c r="AR385" s="71"/>
      <c r="AS385" s="71"/>
      <c r="AU385" s="71"/>
      <c r="AX385" s="78">
        <f>E384/E385</f>
        <v>0.96562835660580026</v>
      </c>
      <c r="AY385" s="79">
        <f>G384/G385</f>
        <v>0.89129933071774747</v>
      </c>
      <c r="AZ385" s="76"/>
      <c r="BA385" s="110">
        <f t="shared" si="71"/>
        <v>0.89850995102636244</v>
      </c>
    </row>
    <row r="386" spans="1:53" ht="27" customHeight="1">
      <c r="A386" s="104" t="s">
        <v>947</v>
      </c>
      <c r="B386" s="23" t="s">
        <v>948</v>
      </c>
      <c r="C386" s="36" t="s">
        <v>58</v>
      </c>
      <c r="D386" s="34"/>
      <c r="E386" s="37">
        <f>TRUNC(일위대가목록!E187,0)</f>
        <v>958</v>
      </c>
      <c r="F386" s="37">
        <f t="shared" si="72"/>
        <v>0</v>
      </c>
      <c r="G386" s="37">
        <f>TRUNC(일위대가목록!F187,0)</f>
        <v>4101</v>
      </c>
      <c r="H386" s="37">
        <f t="shared" si="73"/>
        <v>0</v>
      </c>
      <c r="I386" s="37">
        <f>TRUNC(일위대가목록!G187,0)</f>
        <v>0</v>
      </c>
      <c r="J386" s="37">
        <f t="shared" si="74"/>
        <v>0</v>
      </c>
      <c r="K386" s="37">
        <f t="shared" si="75"/>
        <v>5059</v>
      </c>
      <c r="L386" s="37">
        <f t="shared" si="76"/>
        <v>0</v>
      </c>
      <c r="M386" s="85" t="s">
        <v>949</v>
      </c>
      <c r="N386" s="71" t="s">
        <v>950</v>
      </c>
      <c r="O386" s="71" t="s">
        <v>52</v>
      </c>
      <c r="P386" s="71" t="s">
        <v>52</v>
      </c>
      <c r="Q386" s="71" t="s">
        <v>887</v>
      </c>
      <c r="R386" s="71" t="s">
        <v>61</v>
      </c>
      <c r="S386" s="71" t="s">
        <v>62</v>
      </c>
      <c r="T386" s="71" t="s">
        <v>62</v>
      </c>
      <c r="AR386" s="71" t="s">
        <v>52</v>
      </c>
      <c r="AS386" s="71" t="s">
        <v>52</v>
      </c>
      <c r="AU386" s="71" t="s">
        <v>951</v>
      </c>
      <c r="AV386" s="28">
        <v>175</v>
      </c>
      <c r="AZ386" s="76"/>
      <c r="BA386" s="110"/>
    </row>
    <row r="387" spans="1:53" ht="27" customHeight="1">
      <c r="A387" s="105"/>
      <c r="B387" s="35"/>
      <c r="C387" s="34"/>
      <c r="D387" s="34"/>
      <c r="E387" s="33">
        <v>843</v>
      </c>
      <c r="F387" s="33"/>
      <c r="G387" s="33">
        <v>3884</v>
      </c>
      <c r="H387" s="37"/>
      <c r="I387" s="33">
        <v>0</v>
      </c>
      <c r="J387" s="37"/>
      <c r="K387" s="33">
        <f>E387+G387+I387</f>
        <v>4727</v>
      </c>
      <c r="L387" s="37"/>
      <c r="M387" s="86">
        <v>2022</v>
      </c>
      <c r="N387" s="71"/>
      <c r="O387" s="71"/>
      <c r="P387" s="71"/>
      <c r="Q387" s="71"/>
      <c r="R387" s="71"/>
      <c r="S387" s="71"/>
      <c r="T387" s="71"/>
      <c r="AR387" s="71"/>
      <c r="AS387" s="71"/>
      <c r="AU387" s="71"/>
      <c r="AX387" s="78">
        <f>E386/E387</f>
        <v>1.1364175563463819</v>
      </c>
      <c r="AY387" s="79">
        <f>G386/G387</f>
        <v>1.055870236869207</v>
      </c>
      <c r="AZ387" s="76"/>
      <c r="BA387" s="110">
        <f t="shared" si="71"/>
        <v>1.0702348212396868</v>
      </c>
    </row>
    <row r="388" spans="1:53" ht="27" customHeight="1">
      <c r="A388" s="104" t="s">
        <v>952</v>
      </c>
      <c r="B388" s="23"/>
      <c r="C388" s="34"/>
      <c r="D388" s="34"/>
      <c r="E388" s="35"/>
      <c r="F388" s="35"/>
      <c r="G388" s="35"/>
      <c r="H388" s="35"/>
      <c r="I388" s="35"/>
      <c r="J388" s="35"/>
      <c r="K388" s="35"/>
      <c r="L388" s="35"/>
      <c r="M388" s="84"/>
      <c r="Q388" s="71" t="s">
        <v>953</v>
      </c>
      <c r="AZ388" s="76"/>
      <c r="BA388" s="110"/>
    </row>
    <row r="389" spans="1:53" ht="27" customHeight="1">
      <c r="A389" s="104" t="s">
        <v>954</v>
      </c>
      <c r="B389" s="23" t="s">
        <v>948</v>
      </c>
      <c r="C389" s="36" t="s">
        <v>58</v>
      </c>
      <c r="D389" s="34"/>
      <c r="E389" s="37">
        <f>TRUNC(일위대가목록!E188,0)</f>
        <v>966</v>
      </c>
      <c r="F389" s="37">
        <f>TRUNC(E389*D389, 0)</f>
        <v>0</v>
      </c>
      <c r="G389" s="37">
        <f>TRUNC(일위대가목록!F188,0)</f>
        <v>4670</v>
      </c>
      <c r="H389" s="37">
        <f>TRUNC(G389*D389, 0)</f>
        <v>0</v>
      </c>
      <c r="I389" s="37">
        <f>TRUNC(일위대가목록!G188,0)</f>
        <v>0</v>
      </c>
      <c r="J389" s="37">
        <f>TRUNC(I389*D389, 0)</f>
        <v>0</v>
      </c>
      <c r="K389" s="37">
        <f t="shared" ref="K389:K441" si="77">TRUNC(E389+G389+I389, 0)</f>
        <v>5636</v>
      </c>
      <c r="L389" s="37">
        <f>TRUNC(F389+H389+J389, 0)</f>
        <v>0</v>
      </c>
      <c r="M389" s="85" t="s">
        <v>955</v>
      </c>
      <c r="N389" s="71" t="s">
        <v>956</v>
      </c>
      <c r="O389" s="71" t="s">
        <v>52</v>
      </c>
      <c r="P389" s="71" t="s">
        <v>52</v>
      </c>
      <c r="Q389" s="71" t="s">
        <v>953</v>
      </c>
      <c r="R389" s="71" t="s">
        <v>61</v>
      </c>
      <c r="S389" s="71" t="s">
        <v>62</v>
      </c>
      <c r="T389" s="71" t="s">
        <v>62</v>
      </c>
      <c r="AR389" s="71" t="s">
        <v>52</v>
      </c>
      <c r="AS389" s="71" t="s">
        <v>52</v>
      </c>
      <c r="AU389" s="71" t="s">
        <v>957</v>
      </c>
      <c r="AV389" s="28">
        <v>176</v>
      </c>
      <c r="AZ389" s="76"/>
      <c r="BA389" s="110"/>
    </row>
    <row r="390" spans="1:53" ht="27" customHeight="1">
      <c r="A390" s="104"/>
      <c r="B390" s="23"/>
      <c r="C390" s="36"/>
      <c r="D390" s="34"/>
      <c r="E390" s="33">
        <v>875</v>
      </c>
      <c r="F390" s="33"/>
      <c r="G390" s="33">
        <v>3884</v>
      </c>
      <c r="H390" s="37">
        <v>4801</v>
      </c>
      <c r="I390" s="33">
        <v>0</v>
      </c>
      <c r="J390" s="37"/>
      <c r="K390" s="33">
        <f>E390+G390+I390</f>
        <v>4759</v>
      </c>
      <c r="L390" s="37"/>
      <c r="M390" s="86">
        <v>2022</v>
      </c>
      <c r="N390" s="71"/>
      <c r="O390" s="71"/>
      <c r="P390" s="71"/>
      <c r="Q390" s="71"/>
      <c r="R390" s="71"/>
      <c r="S390" s="71"/>
      <c r="T390" s="71"/>
      <c r="AR390" s="71"/>
      <c r="AS390" s="71"/>
      <c r="AU390" s="71"/>
      <c r="AX390" s="78">
        <f>E389/E390</f>
        <v>1.1040000000000001</v>
      </c>
      <c r="AY390" s="79">
        <f>G389/G390</f>
        <v>1.2023686920700309</v>
      </c>
      <c r="AZ390" s="76"/>
      <c r="BA390" s="110">
        <f t="shared" si="71"/>
        <v>1.1842824122714857</v>
      </c>
    </row>
    <row r="391" spans="1:53" ht="27" customHeight="1">
      <c r="A391" s="104" t="s">
        <v>958</v>
      </c>
      <c r="B391" s="23" t="s">
        <v>959</v>
      </c>
      <c r="C391" s="36" t="s">
        <v>58</v>
      </c>
      <c r="D391" s="34"/>
      <c r="E391" s="37">
        <f>TRUNC(일위대가목록!E189,0)</f>
        <v>1650</v>
      </c>
      <c r="F391" s="37">
        <f>TRUNC(E391*D391, 0)</f>
        <v>0</v>
      </c>
      <c r="G391" s="37">
        <f>TRUNC(일위대가목록!F189,0)</f>
        <v>10139</v>
      </c>
      <c r="H391" s="37">
        <f>TRUNC(G391*D391, 0)</f>
        <v>0</v>
      </c>
      <c r="I391" s="37">
        <f>TRUNC(일위대가목록!G189,0)</f>
        <v>0</v>
      </c>
      <c r="J391" s="37">
        <f>TRUNC(I391*D391, 0)</f>
        <v>0</v>
      </c>
      <c r="K391" s="37">
        <f t="shared" si="77"/>
        <v>11789</v>
      </c>
      <c r="L391" s="37">
        <f>TRUNC(F391+H391+J391, 0)</f>
        <v>0</v>
      </c>
      <c r="M391" s="85" t="s">
        <v>960</v>
      </c>
      <c r="N391" s="71" t="s">
        <v>961</v>
      </c>
      <c r="O391" s="71" t="s">
        <v>52</v>
      </c>
      <c r="P391" s="71" t="s">
        <v>52</v>
      </c>
      <c r="Q391" s="71" t="s">
        <v>953</v>
      </c>
      <c r="R391" s="71" t="s">
        <v>61</v>
      </c>
      <c r="S391" s="71" t="s">
        <v>62</v>
      </c>
      <c r="T391" s="71" t="s">
        <v>62</v>
      </c>
      <c r="AR391" s="71" t="s">
        <v>52</v>
      </c>
      <c r="AS391" s="71" t="s">
        <v>52</v>
      </c>
      <c r="AU391" s="71" t="s">
        <v>962</v>
      </c>
      <c r="AV391" s="28">
        <v>177</v>
      </c>
      <c r="AZ391" s="76"/>
      <c r="BA391" s="110"/>
    </row>
    <row r="392" spans="1:53" ht="27" customHeight="1">
      <c r="A392" s="104"/>
      <c r="B392" s="23"/>
      <c r="C392" s="36"/>
      <c r="D392" s="34"/>
      <c r="E392" s="33">
        <v>1334</v>
      </c>
      <c r="F392" s="33"/>
      <c r="G392" s="33">
        <v>9603</v>
      </c>
      <c r="H392" s="37"/>
      <c r="I392" s="33">
        <v>0</v>
      </c>
      <c r="J392" s="37"/>
      <c r="K392" s="33">
        <f>E392+G392+I392</f>
        <v>10937</v>
      </c>
      <c r="L392" s="37"/>
      <c r="M392" s="86">
        <v>2022</v>
      </c>
      <c r="N392" s="71"/>
      <c r="O392" s="71"/>
      <c r="P392" s="71"/>
      <c r="Q392" s="71"/>
      <c r="R392" s="71"/>
      <c r="S392" s="71"/>
      <c r="T392" s="71"/>
      <c r="AR392" s="71"/>
      <c r="AS392" s="71"/>
      <c r="AU392" s="71"/>
      <c r="AX392" s="78">
        <f>E391/E392</f>
        <v>1.2368815592203899</v>
      </c>
      <c r="AY392" s="79">
        <f>G391/G392</f>
        <v>1.0558158908674373</v>
      </c>
      <c r="AZ392" s="76"/>
      <c r="BA392" s="110">
        <f>K391/K392</f>
        <v>1.0779007040321844</v>
      </c>
    </row>
    <row r="393" spans="1:53" ht="27" customHeight="1">
      <c r="A393" s="104" t="s">
        <v>8040</v>
      </c>
      <c r="B393" s="23" t="s">
        <v>964</v>
      </c>
      <c r="C393" s="36" t="s">
        <v>625</v>
      </c>
      <c r="D393" s="34"/>
      <c r="E393" s="37">
        <f>TRUNC(일위대가목록!E190,0)</f>
        <v>76500</v>
      </c>
      <c r="F393" s="37">
        <f>TRUNC(E393*D393, 0)</f>
        <v>0</v>
      </c>
      <c r="G393" s="37">
        <f>TRUNC(일위대가목록!F190,0)</f>
        <v>0</v>
      </c>
      <c r="H393" s="37">
        <f>TRUNC(G393*D393, 0)</f>
        <v>0</v>
      </c>
      <c r="I393" s="37">
        <f>TRUNC(일위대가목록!G190,0)</f>
        <v>0</v>
      </c>
      <c r="J393" s="37">
        <f>TRUNC(I393*D393, 0)</f>
        <v>0</v>
      </c>
      <c r="K393" s="37">
        <f t="shared" si="77"/>
        <v>76500</v>
      </c>
      <c r="L393" s="37">
        <f>TRUNC(F393+H393+J393, 0)</f>
        <v>0</v>
      </c>
      <c r="M393" s="85" t="s">
        <v>965</v>
      </c>
      <c r="N393" s="71" t="s">
        <v>966</v>
      </c>
      <c r="O393" s="71" t="s">
        <v>52</v>
      </c>
      <c r="P393" s="71" t="s">
        <v>52</v>
      </c>
      <c r="Q393" s="71" t="s">
        <v>953</v>
      </c>
      <c r="R393" s="71" t="s">
        <v>61</v>
      </c>
      <c r="S393" s="71" t="s">
        <v>62</v>
      </c>
      <c r="T393" s="71" t="s">
        <v>62</v>
      </c>
      <c r="AR393" s="71" t="s">
        <v>52</v>
      </c>
      <c r="AS393" s="71" t="s">
        <v>52</v>
      </c>
      <c r="AU393" s="71" t="s">
        <v>967</v>
      </c>
      <c r="AV393" s="28">
        <v>364</v>
      </c>
      <c r="AZ393" s="76"/>
      <c r="BA393" s="110"/>
    </row>
    <row r="394" spans="1:53" ht="27" customHeight="1">
      <c r="A394" s="104"/>
      <c r="B394" s="23"/>
      <c r="C394" s="36"/>
      <c r="D394" s="34"/>
      <c r="E394" s="33">
        <v>87700</v>
      </c>
      <c r="F394" s="33"/>
      <c r="G394" s="33"/>
      <c r="H394" s="37"/>
      <c r="I394" s="33">
        <v>0</v>
      </c>
      <c r="J394" s="37"/>
      <c r="K394" s="33">
        <f>E394+G394+I394</f>
        <v>87700</v>
      </c>
      <c r="L394" s="37"/>
      <c r="M394" s="86">
        <v>2022</v>
      </c>
      <c r="N394" s="71"/>
      <c r="O394" s="71"/>
      <c r="P394" s="71"/>
      <c r="Q394" s="71"/>
      <c r="R394" s="71"/>
      <c r="S394" s="71"/>
      <c r="T394" s="71"/>
      <c r="AR394" s="71"/>
      <c r="AS394" s="71"/>
      <c r="AU394" s="71"/>
      <c r="AX394" s="78">
        <f>E393/E394</f>
        <v>0.87229190421892822</v>
      </c>
      <c r="AY394" s="79"/>
      <c r="AZ394" s="76"/>
      <c r="BA394" s="110">
        <f>K393/K394</f>
        <v>0.87229190421892822</v>
      </c>
    </row>
    <row r="395" spans="1:53" ht="27" customHeight="1">
      <c r="A395" s="104" t="s">
        <v>968</v>
      </c>
      <c r="B395" s="23" t="s">
        <v>964</v>
      </c>
      <c r="C395" s="36" t="s">
        <v>715</v>
      </c>
      <c r="D395" s="34"/>
      <c r="E395" s="37">
        <f>TRUNC(일위대가목록!E191,0)</f>
        <v>0</v>
      </c>
      <c r="F395" s="37">
        <f>TRUNC(E395*D395, 0)</f>
        <v>0</v>
      </c>
      <c r="G395" s="37">
        <f>TRUNC(일위대가목록!F191,0)</f>
        <v>45809</v>
      </c>
      <c r="H395" s="37">
        <f>TRUNC(G395*D395, 0)</f>
        <v>0</v>
      </c>
      <c r="I395" s="37">
        <f>TRUNC(일위대가목록!G191,0)</f>
        <v>916</v>
      </c>
      <c r="J395" s="37">
        <f>TRUNC(I395*D395, 0)</f>
        <v>0</v>
      </c>
      <c r="K395" s="37">
        <f t="shared" si="77"/>
        <v>46725</v>
      </c>
      <c r="L395" s="37">
        <f>TRUNC(F395+H395+J395, 0)</f>
        <v>0</v>
      </c>
      <c r="M395" s="85" t="s">
        <v>969</v>
      </c>
      <c r="N395" s="71" t="s">
        <v>970</v>
      </c>
      <c r="O395" s="71" t="s">
        <v>52</v>
      </c>
      <c r="P395" s="71" t="s">
        <v>52</v>
      </c>
      <c r="Q395" s="71" t="s">
        <v>953</v>
      </c>
      <c r="R395" s="71" t="s">
        <v>61</v>
      </c>
      <c r="S395" s="71" t="s">
        <v>62</v>
      </c>
      <c r="T395" s="71" t="s">
        <v>62</v>
      </c>
      <c r="AR395" s="71" t="s">
        <v>52</v>
      </c>
      <c r="AS395" s="71" t="s">
        <v>52</v>
      </c>
      <c r="AU395" s="71" t="s">
        <v>971</v>
      </c>
      <c r="AV395" s="28">
        <v>557</v>
      </c>
      <c r="AX395" s="269" t="s">
        <v>7934</v>
      </c>
      <c r="AY395" s="270"/>
      <c r="AZ395" s="270"/>
      <c r="BA395" s="271"/>
    </row>
    <row r="396" spans="1:53" ht="27" customHeight="1">
      <c r="A396" s="104"/>
      <c r="B396" s="23"/>
      <c r="C396" s="36"/>
      <c r="D396" s="34"/>
      <c r="E396" s="33"/>
      <c r="F396" s="33"/>
      <c r="G396" s="33"/>
      <c r="H396" s="37"/>
      <c r="I396" s="33"/>
      <c r="J396" s="37"/>
      <c r="K396" s="33"/>
      <c r="L396" s="37"/>
      <c r="M396" s="86">
        <v>2022</v>
      </c>
      <c r="N396" s="71"/>
      <c r="O396" s="71"/>
      <c r="P396" s="71"/>
      <c r="Q396" s="71"/>
      <c r="R396" s="71"/>
      <c r="S396" s="71"/>
      <c r="T396" s="71"/>
      <c r="AR396" s="71"/>
      <c r="AS396" s="71"/>
      <c r="AU396" s="71"/>
      <c r="AX396" s="272"/>
      <c r="AY396" s="273"/>
      <c r="AZ396" s="273"/>
      <c r="BA396" s="274"/>
    </row>
    <row r="397" spans="1:53" ht="27" customHeight="1">
      <c r="A397" s="104" t="s">
        <v>972</v>
      </c>
      <c r="B397" s="23" t="s">
        <v>964</v>
      </c>
      <c r="C397" s="36" t="s">
        <v>715</v>
      </c>
      <c r="D397" s="34"/>
      <c r="E397" s="37">
        <f>TRUNC(일위대가목록!E192,0)</f>
        <v>0</v>
      </c>
      <c r="F397" s="37">
        <f>TRUNC(E397*D397, 0)</f>
        <v>0</v>
      </c>
      <c r="G397" s="37">
        <f>TRUNC(일위대가목록!F192,0)</f>
        <v>56926</v>
      </c>
      <c r="H397" s="37">
        <f>TRUNC(G397*D397, 0)</f>
        <v>0</v>
      </c>
      <c r="I397" s="37">
        <f>TRUNC(일위대가목록!G192,0)</f>
        <v>1138</v>
      </c>
      <c r="J397" s="37">
        <f>TRUNC(I397*D397, 0)</f>
        <v>0</v>
      </c>
      <c r="K397" s="37">
        <f t="shared" si="77"/>
        <v>58064</v>
      </c>
      <c r="L397" s="37">
        <f>TRUNC(F397+H397+J397, 0)</f>
        <v>0</v>
      </c>
      <c r="M397" s="85" t="s">
        <v>973</v>
      </c>
      <c r="N397" s="71" t="s">
        <v>974</v>
      </c>
      <c r="O397" s="71" t="s">
        <v>52</v>
      </c>
      <c r="P397" s="71" t="s">
        <v>52</v>
      </c>
      <c r="Q397" s="71" t="s">
        <v>953</v>
      </c>
      <c r="R397" s="71" t="s">
        <v>61</v>
      </c>
      <c r="S397" s="71" t="s">
        <v>62</v>
      </c>
      <c r="T397" s="71" t="s">
        <v>62</v>
      </c>
      <c r="AR397" s="71" t="s">
        <v>52</v>
      </c>
      <c r="AS397" s="71" t="s">
        <v>52</v>
      </c>
      <c r="AU397" s="71" t="s">
        <v>975</v>
      </c>
      <c r="AV397" s="28">
        <v>553</v>
      </c>
      <c r="AX397" s="269" t="s">
        <v>7934</v>
      </c>
      <c r="AY397" s="270"/>
      <c r="AZ397" s="270"/>
      <c r="BA397" s="271"/>
    </row>
    <row r="398" spans="1:53" ht="27" customHeight="1">
      <c r="A398" s="104"/>
      <c r="B398" s="23"/>
      <c r="C398" s="36"/>
      <c r="D398" s="34"/>
      <c r="E398" s="37"/>
      <c r="F398" s="37"/>
      <c r="G398" s="33"/>
      <c r="H398" s="37"/>
      <c r="I398" s="33"/>
      <c r="J398" s="37"/>
      <c r="K398" s="33"/>
      <c r="L398" s="37"/>
      <c r="M398" s="86">
        <v>2022</v>
      </c>
      <c r="N398" s="71"/>
      <c r="O398" s="71"/>
      <c r="P398" s="71"/>
      <c r="Q398" s="71"/>
      <c r="R398" s="71"/>
      <c r="S398" s="71"/>
      <c r="T398" s="71"/>
      <c r="AR398" s="71"/>
      <c r="AS398" s="71"/>
      <c r="AU398" s="71"/>
      <c r="AX398" s="272"/>
      <c r="AY398" s="273"/>
      <c r="AZ398" s="273"/>
      <c r="BA398" s="274"/>
    </row>
    <row r="399" spans="1:53" ht="27" customHeight="1">
      <c r="A399" s="104" t="s">
        <v>976</v>
      </c>
      <c r="B399" s="23" t="s">
        <v>964</v>
      </c>
      <c r="C399" s="36" t="s">
        <v>715</v>
      </c>
      <c r="D399" s="34"/>
      <c r="E399" s="37">
        <f>TRUNC(일위대가목록!E193,0)</f>
        <v>0</v>
      </c>
      <c r="F399" s="37">
        <f>TRUNC(E399*D399, 0)</f>
        <v>0</v>
      </c>
      <c r="G399" s="37">
        <f>TRUNC(일위대가목록!F193,0)</f>
        <v>90440</v>
      </c>
      <c r="H399" s="37">
        <f>TRUNC(G399*D399, 0)</f>
        <v>0</v>
      </c>
      <c r="I399" s="37">
        <f>TRUNC(일위대가목록!G193,0)</f>
        <v>1808</v>
      </c>
      <c r="J399" s="37">
        <f>TRUNC(I399*D399, 0)</f>
        <v>0</v>
      </c>
      <c r="K399" s="37">
        <f t="shared" si="77"/>
        <v>92248</v>
      </c>
      <c r="L399" s="37">
        <f>TRUNC(F399+H399+J399, 0)</f>
        <v>0</v>
      </c>
      <c r="M399" s="85" t="s">
        <v>977</v>
      </c>
      <c r="N399" s="71" t="s">
        <v>978</v>
      </c>
      <c r="O399" s="71" t="s">
        <v>52</v>
      </c>
      <c r="P399" s="71" t="s">
        <v>52</v>
      </c>
      <c r="Q399" s="71" t="s">
        <v>953</v>
      </c>
      <c r="R399" s="71" t="s">
        <v>61</v>
      </c>
      <c r="S399" s="71" t="s">
        <v>62</v>
      </c>
      <c r="T399" s="71" t="s">
        <v>62</v>
      </c>
      <c r="AR399" s="71" t="s">
        <v>52</v>
      </c>
      <c r="AS399" s="71" t="s">
        <v>52</v>
      </c>
      <c r="AU399" s="71" t="s">
        <v>979</v>
      </c>
      <c r="AV399" s="28">
        <v>554</v>
      </c>
      <c r="AX399" s="269" t="s">
        <v>7934</v>
      </c>
      <c r="AY399" s="270"/>
      <c r="AZ399" s="270"/>
      <c r="BA399" s="271"/>
    </row>
    <row r="400" spans="1:53" ht="27" customHeight="1">
      <c r="A400" s="104"/>
      <c r="B400" s="23"/>
      <c r="C400" s="36"/>
      <c r="D400" s="34"/>
      <c r="E400" s="37"/>
      <c r="F400" s="37"/>
      <c r="G400" s="33"/>
      <c r="H400" s="37"/>
      <c r="I400" s="33"/>
      <c r="J400" s="37"/>
      <c r="K400" s="33"/>
      <c r="L400" s="37"/>
      <c r="M400" s="86">
        <v>2022</v>
      </c>
      <c r="N400" s="71"/>
      <c r="O400" s="71"/>
      <c r="P400" s="71"/>
      <c r="Q400" s="71"/>
      <c r="R400" s="71"/>
      <c r="S400" s="71"/>
      <c r="T400" s="71"/>
      <c r="AR400" s="71"/>
      <c r="AS400" s="71"/>
      <c r="AU400" s="71"/>
      <c r="AX400" s="272"/>
      <c r="AY400" s="273"/>
      <c r="AZ400" s="273"/>
      <c r="BA400" s="274"/>
    </row>
    <row r="401" spans="1:53" ht="27" customHeight="1">
      <c r="A401" s="104" t="s">
        <v>980</v>
      </c>
      <c r="B401" s="23" t="s">
        <v>964</v>
      </c>
      <c r="C401" s="36" t="s">
        <v>715</v>
      </c>
      <c r="D401" s="34"/>
      <c r="E401" s="37">
        <f>TRUNC(일위대가목록!E194,0)</f>
        <v>0</v>
      </c>
      <c r="F401" s="37">
        <f>TRUNC(E401*D401, 0)</f>
        <v>0</v>
      </c>
      <c r="G401" s="37">
        <f>TRUNC(일위대가목록!F194,0)</f>
        <v>112039</v>
      </c>
      <c r="H401" s="37">
        <f>TRUNC(G401*D401, 0)</f>
        <v>0</v>
      </c>
      <c r="I401" s="37">
        <f>TRUNC(일위대가목록!G194,0)</f>
        <v>2240</v>
      </c>
      <c r="J401" s="37">
        <f>TRUNC(I401*D401, 0)</f>
        <v>0</v>
      </c>
      <c r="K401" s="37">
        <f t="shared" si="77"/>
        <v>114279</v>
      </c>
      <c r="L401" s="37">
        <f>TRUNC(F401+H401+J401, 0)</f>
        <v>0</v>
      </c>
      <c r="M401" s="85" t="s">
        <v>981</v>
      </c>
      <c r="N401" s="71" t="s">
        <v>982</v>
      </c>
      <c r="O401" s="71" t="s">
        <v>52</v>
      </c>
      <c r="P401" s="71" t="s">
        <v>52</v>
      </c>
      <c r="Q401" s="71" t="s">
        <v>953</v>
      </c>
      <c r="R401" s="71" t="s">
        <v>61</v>
      </c>
      <c r="S401" s="71" t="s">
        <v>62</v>
      </c>
      <c r="T401" s="71" t="s">
        <v>62</v>
      </c>
      <c r="AR401" s="71" t="s">
        <v>52</v>
      </c>
      <c r="AS401" s="71" t="s">
        <v>52</v>
      </c>
      <c r="AU401" s="71" t="s">
        <v>983</v>
      </c>
      <c r="AV401" s="28">
        <v>555</v>
      </c>
      <c r="AX401" s="269" t="s">
        <v>7934</v>
      </c>
      <c r="AY401" s="270"/>
      <c r="AZ401" s="270"/>
      <c r="BA401" s="271"/>
    </row>
    <row r="402" spans="1:53" ht="27" customHeight="1">
      <c r="A402" s="104"/>
      <c r="B402" s="23"/>
      <c r="C402" s="36"/>
      <c r="D402" s="34"/>
      <c r="E402" s="37"/>
      <c r="F402" s="37"/>
      <c r="G402" s="33"/>
      <c r="H402" s="37"/>
      <c r="I402" s="33"/>
      <c r="J402" s="37"/>
      <c r="K402" s="33"/>
      <c r="L402" s="37"/>
      <c r="M402" s="86">
        <v>2022</v>
      </c>
      <c r="N402" s="71"/>
      <c r="O402" s="71"/>
      <c r="P402" s="71"/>
      <c r="Q402" s="71"/>
      <c r="R402" s="71"/>
      <c r="S402" s="71"/>
      <c r="T402" s="71"/>
      <c r="AR402" s="71"/>
      <c r="AS402" s="71"/>
      <c r="AU402" s="71"/>
      <c r="AX402" s="272"/>
      <c r="AY402" s="273"/>
      <c r="AZ402" s="273"/>
      <c r="BA402" s="274"/>
    </row>
    <row r="403" spans="1:53" ht="27" customHeight="1">
      <c r="A403" s="104" t="s">
        <v>984</v>
      </c>
      <c r="B403" s="23" t="s">
        <v>964</v>
      </c>
      <c r="C403" s="36" t="s">
        <v>715</v>
      </c>
      <c r="D403" s="34"/>
      <c r="E403" s="37">
        <f>TRUNC(일위대가목록!E195,0)</f>
        <v>0</v>
      </c>
      <c r="F403" s="37">
        <f>TRUNC(E403*D403, 0)</f>
        <v>0</v>
      </c>
      <c r="G403" s="37">
        <f>TRUNC(일위대가목록!F195,0)</f>
        <v>127098</v>
      </c>
      <c r="H403" s="37">
        <f>TRUNC(G403*D403, 0)</f>
        <v>0</v>
      </c>
      <c r="I403" s="37">
        <f>TRUNC(일위대가목록!G195,0)</f>
        <v>2541</v>
      </c>
      <c r="J403" s="37">
        <f>TRUNC(I403*D403, 0)</f>
        <v>0</v>
      </c>
      <c r="K403" s="37">
        <f t="shared" si="77"/>
        <v>129639</v>
      </c>
      <c r="L403" s="37">
        <f>TRUNC(F403+H403+J403, 0)</f>
        <v>0</v>
      </c>
      <c r="M403" s="85" t="s">
        <v>985</v>
      </c>
      <c r="N403" s="71" t="s">
        <v>986</v>
      </c>
      <c r="O403" s="71" t="s">
        <v>52</v>
      </c>
      <c r="P403" s="71" t="s">
        <v>52</v>
      </c>
      <c r="Q403" s="71" t="s">
        <v>953</v>
      </c>
      <c r="R403" s="71" t="s">
        <v>61</v>
      </c>
      <c r="S403" s="71" t="s">
        <v>62</v>
      </c>
      <c r="T403" s="71" t="s">
        <v>62</v>
      </c>
      <c r="AR403" s="71" t="s">
        <v>52</v>
      </c>
      <c r="AS403" s="71" t="s">
        <v>52</v>
      </c>
      <c r="AU403" s="71" t="s">
        <v>987</v>
      </c>
      <c r="AV403" s="28">
        <v>556</v>
      </c>
      <c r="AX403" s="269" t="s">
        <v>7934</v>
      </c>
      <c r="AY403" s="270"/>
      <c r="AZ403" s="270"/>
      <c r="BA403" s="271"/>
    </row>
    <row r="404" spans="1:53" ht="27" customHeight="1">
      <c r="A404" s="104"/>
      <c r="B404" s="23"/>
      <c r="C404" s="36"/>
      <c r="D404" s="34"/>
      <c r="E404" s="37"/>
      <c r="F404" s="37"/>
      <c r="G404" s="33"/>
      <c r="H404" s="37"/>
      <c r="I404" s="33"/>
      <c r="J404" s="37"/>
      <c r="K404" s="33"/>
      <c r="L404" s="37"/>
      <c r="M404" s="86">
        <v>2022</v>
      </c>
      <c r="N404" s="71"/>
      <c r="O404" s="71"/>
      <c r="P404" s="71"/>
      <c r="Q404" s="71"/>
      <c r="R404" s="71"/>
      <c r="S404" s="71"/>
      <c r="T404" s="71"/>
      <c r="AR404" s="71"/>
      <c r="AS404" s="71"/>
      <c r="AU404" s="71"/>
      <c r="AX404" s="272"/>
      <c r="AY404" s="273"/>
      <c r="AZ404" s="273"/>
      <c r="BA404" s="274"/>
    </row>
    <row r="405" spans="1:53" s="195" customFormat="1" ht="27" customHeight="1">
      <c r="A405" s="201" t="s">
        <v>8070</v>
      </c>
      <c r="B405" s="193" t="s">
        <v>964</v>
      </c>
      <c r="C405" s="36" t="s">
        <v>625</v>
      </c>
      <c r="D405" s="34"/>
      <c r="E405" s="37">
        <f>TRUNC(일위대가목록!E196,0)</f>
        <v>94340</v>
      </c>
      <c r="F405" s="37"/>
      <c r="G405" s="37">
        <f>TRUNC(일위대가목록!F196,0)</f>
        <v>0</v>
      </c>
      <c r="H405" s="37"/>
      <c r="I405" s="37">
        <f>TRUNC(일위대가목록!G196,0)</f>
        <v>0</v>
      </c>
      <c r="J405" s="37"/>
      <c r="K405" s="37">
        <f t="shared" si="77"/>
        <v>94340</v>
      </c>
      <c r="L405" s="37"/>
      <c r="M405" s="86" t="s">
        <v>8084</v>
      </c>
      <c r="N405" s="151"/>
      <c r="O405" s="151"/>
      <c r="P405" s="151"/>
      <c r="Q405" s="151"/>
      <c r="R405" s="151"/>
      <c r="S405" s="151"/>
      <c r="T405" s="151"/>
      <c r="AR405" s="151"/>
      <c r="AS405" s="151"/>
      <c r="AU405" s="151"/>
      <c r="AX405" s="269" t="s">
        <v>7934</v>
      </c>
      <c r="AY405" s="270"/>
      <c r="AZ405" s="270"/>
      <c r="BA405" s="271"/>
    </row>
    <row r="406" spans="1:53" s="195" customFormat="1" ht="27" customHeight="1">
      <c r="A406" s="104"/>
      <c r="B406" s="193"/>
      <c r="C406" s="36"/>
      <c r="D406" s="34"/>
      <c r="E406" s="37"/>
      <c r="F406" s="37"/>
      <c r="G406" s="37"/>
      <c r="H406" s="37"/>
      <c r="I406" s="37"/>
      <c r="J406" s="37"/>
      <c r="K406" s="37"/>
      <c r="L406" s="37"/>
      <c r="M406" s="86"/>
      <c r="N406" s="151"/>
      <c r="O406" s="151"/>
      <c r="P406" s="151"/>
      <c r="Q406" s="151"/>
      <c r="R406" s="151"/>
      <c r="S406" s="151"/>
      <c r="T406" s="151"/>
      <c r="AR406" s="151"/>
      <c r="AS406" s="151"/>
      <c r="AU406" s="151"/>
      <c r="AX406" s="272"/>
      <c r="AY406" s="273"/>
      <c r="AZ406" s="273"/>
      <c r="BA406" s="274"/>
    </row>
    <row r="407" spans="1:53" s="195" customFormat="1" ht="27" customHeight="1">
      <c r="A407" s="201" t="s">
        <v>8101</v>
      </c>
      <c r="B407" s="193" t="s">
        <v>964</v>
      </c>
      <c r="C407" s="36" t="s">
        <v>625</v>
      </c>
      <c r="D407" s="34"/>
      <c r="E407" s="37">
        <f>TRUNC(일위대가목록!E197,0)</f>
        <v>112200</v>
      </c>
      <c r="F407" s="37"/>
      <c r="G407" s="37">
        <f>TRUNC(일위대가목록!F197,0)</f>
        <v>0</v>
      </c>
      <c r="H407" s="37"/>
      <c r="I407" s="37">
        <f>TRUNC(일위대가목록!G197,0)</f>
        <v>0</v>
      </c>
      <c r="J407" s="37"/>
      <c r="K407" s="37">
        <f t="shared" si="77"/>
        <v>112200</v>
      </c>
      <c r="L407" s="37"/>
      <c r="M407" s="86" t="s">
        <v>8086</v>
      </c>
      <c r="N407" s="151"/>
      <c r="O407" s="151"/>
      <c r="P407" s="151"/>
      <c r="Q407" s="151"/>
      <c r="R407" s="151"/>
      <c r="S407" s="151"/>
      <c r="T407" s="151"/>
      <c r="AR407" s="151"/>
      <c r="AS407" s="151"/>
      <c r="AU407" s="151"/>
      <c r="AX407" s="269" t="s">
        <v>7934</v>
      </c>
      <c r="AY407" s="270"/>
      <c r="AZ407" s="270"/>
      <c r="BA407" s="271"/>
    </row>
    <row r="408" spans="1:53" s="195" customFormat="1" ht="27" customHeight="1">
      <c r="A408" s="104"/>
      <c r="B408" s="193"/>
      <c r="C408" s="36"/>
      <c r="D408" s="34"/>
      <c r="E408" s="37"/>
      <c r="F408" s="37"/>
      <c r="G408" s="37"/>
      <c r="H408" s="37"/>
      <c r="I408" s="37"/>
      <c r="J408" s="37"/>
      <c r="K408" s="37"/>
      <c r="L408" s="37"/>
      <c r="M408" s="86"/>
      <c r="N408" s="151"/>
      <c r="O408" s="151"/>
      <c r="P408" s="151"/>
      <c r="Q408" s="151"/>
      <c r="R408" s="151"/>
      <c r="S408" s="151"/>
      <c r="T408" s="151"/>
      <c r="AR408" s="151"/>
      <c r="AS408" s="151"/>
      <c r="AU408" s="151"/>
      <c r="AX408" s="272"/>
      <c r="AY408" s="273"/>
      <c r="AZ408" s="273"/>
      <c r="BA408" s="274"/>
    </row>
    <row r="409" spans="1:53" s="195" customFormat="1" ht="27" customHeight="1">
      <c r="A409" s="201" t="s">
        <v>8102</v>
      </c>
      <c r="B409" s="193" t="s">
        <v>8081</v>
      </c>
      <c r="C409" s="36" t="s">
        <v>625</v>
      </c>
      <c r="D409" s="34"/>
      <c r="E409" s="37">
        <f>TRUNC(일위대가목록!E198,0)</f>
        <v>178600</v>
      </c>
      <c r="F409" s="37"/>
      <c r="G409" s="37">
        <f>TRUNC(일위대가목록!F198,0)</f>
        <v>0</v>
      </c>
      <c r="H409" s="37"/>
      <c r="I409" s="37">
        <f>TRUNC(일위대가목록!G198,0)</f>
        <v>0</v>
      </c>
      <c r="J409" s="37"/>
      <c r="K409" s="37">
        <f t="shared" si="77"/>
        <v>178600</v>
      </c>
      <c r="L409" s="37"/>
      <c r="M409" s="86" t="s">
        <v>8088</v>
      </c>
      <c r="N409" s="151"/>
      <c r="O409" s="151"/>
      <c r="P409" s="151"/>
      <c r="Q409" s="151"/>
      <c r="R409" s="151"/>
      <c r="S409" s="151"/>
      <c r="T409" s="151"/>
      <c r="AR409" s="151"/>
      <c r="AS409" s="151"/>
      <c r="AU409" s="151"/>
      <c r="AX409" s="269" t="s">
        <v>7934</v>
      </c>
      <c r="AY409" s="270"/>
      <c r="AZ409" s="270"/>
      <c r="BA409" s="271"/>
    </row>
    <row r="410" spans="1:53" s="195" customFormat="1" ht="27" customHeight="1">
      <c r="A410" s="104"/>
      <c r="B410" s="193"/>
      <c r="C410" s="36"/>
      <c r="D410" s="34"/>
      <c r="E410" s="37"/>
      <c r="F410" s="37"/>
      <c r="G410" s="37"/>
      <c r="H410" s="37"/>
      <c r="I410" s="37"/>
      <c r="J410" s="37"/>
      <c r="K410" s="37"/>
      <c r="L410" s="37"/>
      <c r="M410" s="86"/>
      <c r="N410" s="151"/>
      <c r="O410" s="151"/>
      <c r="P410" s="151"/>
      <c r="Q410" s="151"/>
      <c r="R410" s="151"/>
      <c r="S410" s="151"/>
      <c r="T410" s="151"/>
      <c r="AR410" s="151"/>
      <c r="AS410" s="151"/>
      <c r="AU410" s="151"/>
      <c r="AX410" s="272"/>
      <c r="AY410" s="273"/>
      <c r="AZ410" s="273"/>
      <c r="BA410" s="274"/>
    </row>
    <row r="411" spans="1:53" s="195" customFormat="1" ht="27" customHeight="1">
      <c r="A411" s="201" t="s">
        <v>8103</v>
      </c>
      <c r="B411" s="193" t="s">
        <v>8079</v>
      </c>
      <c r="C411" s="36" t="s">
        <v>625</v>
      </c>
      <c r="D411" s="34"/>
      <c r="E411" s="37">
        <f>TRUNC(일위대가목록!E199,0)</f>
        <v>209950</v>
      </c>
      <c r="F411" s="37"/>
      <c r="G411" s="37">
        <f>TRUNC(일위대가목록!F199,0)</f>
        <v>0</v>
      </c>
      <c r="H411" s="37"/>
      <c r="I411" s="37">
        <f>TRUNC(일위대가목록!G199,0)</f>
        <v>0</v>
      </c>
      <c r="J411" s="37"/>
      <c r="K411" s="37">
        <f t="shared" si="77"/>
        <v>209950</v>
      </c>
      <c r="L411" s="37"/>
      <c r="M411" s="86" t="s">
        <v>8089</v>
      </c>
      <c r="N411" s="151"/>
      <c r="O411" s="151"/>
      <c r="P411" s="151"/>
      <c r="Q411" s="151"/>
      <c r="R411" s="151"/>
      <c r="S411" s="151"/>
      <c r="T411" s="151"/>
      <c r="AR411" s="151"/>
      <c r="AS411" s="151"/>
      <c r="AU411" s="151"/>
      <c r="AX411" s="269" t="s">
        <v>7934</v>
      </c>
      <c r="AY411" s="270"/>
      <c r="AZ411" s="270"/>
      <c r="BA411" s="271"/>
    </row>
    <row r="412" spans="1:53" s="195" customFormat="1" ht="27" customHeight="1">
      <c r="A412" s="104"/>
      <c r="B412" s="193"/>
      <c r="C412" s="36"/>
      <c r="D412" s="34"/>
      <c r="E412" s="37"/>
      <c r="F412" s="37"/>
      <c r="G412" s="37"/>
      <c r="H412" s="37"/>
      <c r="I412" s="37"/>
      <c r="J412" s="37"/>
      <c r="K412" s="37"/>
      <c r="L412" s="37"/>
      <c r="M412" s="86"/>
      <c r="N412" s="151"/>
      <c r="O412" s="151"/>
      <c r="P412" s="151"/>
      <c r="Q412" s="151"/>
      <c r="R412" s="151"/>
      <c r="S412" s="151"/>
      <c r="T412" s="151"/>
      <c r="AR412" s="151"/>
      <c r="AS412" s="151"/>
      <c r="AU412" s="151"/>
      <c r="AX412" s="272"/>
      <c r="AY412" s="273"/>
      <c r="AZ412" s="273"/>
      <c r="BA412" s="274"/>
    </row>
    <row r="413" spans="1:53" s="195" customFormat="1" ht="27" customHeight="1">
      <c r="A413" s="201" t="s">
        <v>8074</v>
      </c>
      <c r="B413" s="193" t="s">
        <v>964</v>
      </c>
      <c r="C413" s="36" t="s">
        <v>625</v>
      </c>
      <c r="D413" s="34"/>
      <c r="E413" s="37">
        <f>TRUNC(일위대가목록!E200,0)</f>
        <v>120000</v>
      </c>
      <c r="F413" s="37"/>
      <c r="G413" s="37">
        <f>TRUNC(일위대가목록!F200,0)</f>
        <v>0</v>
      </c>
      <c r="H413" s="37"/>
      <c r="I413" s="37">
        <f>TRUNC(일위대가목록!G200,0)</f>
        <v>0</v>
      </c>
      <c r="J413" s="37"/>
      <c r="K413" s="37">
        <f t="shared" si="77"/>
        <v>120000</v>
      </c>
      <c r="L413" s="37"/>
      <c r="M413" s="86" t="s">
        <v>8090</v>
      </c>
      <c r="N413" s="151"/>
      <c r="O413" s="151"/>
      <c r="P413" s="151"/>
      <c r="Q413" s="151"/>
      <c r="R413" s="151"/>
      <c r="S413" s="151"/>
      <c r="T413" s="151"/>
      <c r="AR413" s="151"/>
      <c r="AS413" s="151"/>
      <c r="AU413" s="151"/>
      <c r="AX413" s="269" t="s">
        <v>7934</v>
      </c>
      <c r="AY413" s="270"/>
      <c r="AZ413" s="270"/>
      <c r="BA413" s="271"/>
    </row>
    <row r="414" spans="1:53" s="195" customFormat="1" ht="27" customHeight="1">
      <c r="A414" s="104"/>
      <c r="B414" s="193"/>
      <c r="C414" s="36"/>
      <c r="D414" s="34"/>
      <c r="E414" s="37"/>
      <c r="F414" s="37"/>
      <c r="G414" s="37"/>
      <c r="H414" s="37"/>
      <c r="I414" s="37"/>
      <c r="J414" s="37"/>
      <c r="K414" s="37"/>
      <c r="L414" s="37"/>
      <c r="M414" s="86"/>
      <c r="N414" s="151"/>
      <c r="O414" s="151"/>
      <c r="P414" s="151"/>
      <c r="Q414" s="151"/>
      <c r="R414" s="151"/>
      <c r="S414" s="151"/>
      <c r="T414" s="151"/>
      <c r="AR414" s="151"/>
      <c r="AS414" s="151"/>
      <c r="AU414" s="151"/>
      <c r="AX414" s="272"/>
      <c r="AY414" s="273"/>
      <c r="AZ414" s="273"/>
      <c r="BA414" s="274"/>
    </row>
    <row r="415" spans="1:53" s="195" customFormat="1" ht="27" customHeight="1">
      <c r="A415" s="201" t="s">
        <v>8104</v>
      </c>
      <c r="B415" s="193" t="s">
        <v>8082</v>
      </c>
      <c r="C415" s="36" t="s">
        <v>625</v>
      </c>
      <c r="D415" s="34"/>
      <c r="E415" s="37">
        <f>TRUNC(일위대가목록!E201,0)</f>
        <v>154000</v>
      </c>
      <c r="F415" s="37"/>
      <c r="G415" s="37">
        <f>TRUNC(일위대가목록!F201,0)</f>
        <v>0</v>
      </c>
      <c r="H415" s="37"/>
      <c r="I415" s="37">
        <f>TRUNC(일위대가목록!G201,0)</f>
        <v>0</v>
      </c>
      <c r="J415" s="37"/>
      <c r="K415" s="37">
        <f t="shared" si="77"/>
        <v>154000</v>
      </c>
      <c r="L415" s="37"/>
      <c r="M415" s="86" t="s">
        <v>8091</v>
      </c>
      <c r="N415" s="151"/>
      <c r="O415" s="151"/>
      <c r="P415" s="151"/>
      <c r="Q415" s="151"/>
      <c r="R415" s="151"/>
      <c r="S415" s="151"/>
      <c r="T415" s="151"/>
      <c r="AR415" s="151"/>
      <c r="AS415" s="151"/>
      <c r="AU415" s="151"/>
      <c r="AX415" s="269" t="s">
        <v>7934</v>
      </c>
      <c r="AY415" s="270"/>
      <c r="AZ415" s="270"/>
      <c r="BA415" s="271"/>
    </row>
    <row r="416" spans="1:53" s="195" customFormat="1" ht="27" customHeight="1">
      <c r="A416" s="104"/>
      <c r="B416" s="193"/>
      <c r="C416" s="36"/>
      <c r="D416" s="34"/>
      <c r="E416" s="37"/>
      <c r="F416" s="37"/>
      <c r="G416" s="37"/>
      <c r="H416" s="37"/>
      <c r="I416" s="37"/>
      <c r="J416" s="37"/>
      <c r="K416" s="37"/>
      <c r="L416" s="37"/>
      <c r="M416" s="86"/>
      <c r="N416" s="151"/>
      <c r="O416" s="151"/>
      <c r="P416" s="151"/>
      <c r="Q416" s="151"/>
      <c r="R416" s="151"/>
      <c r="S416" s="151"/>
      <c r="T416" s="151"/>
      <c r="AR416" s="151"/>
      <c r="AS416" s="151"/>
      <c r="AU416" s="151"/>
      <c r="AX416" s="272"/>
      <c r="AY416" s="273"/>
      <c r="AZ416" s="273"/>
      <c r="BA416" s="274"/>
    </row>
    <row r="417" spans="1:53" ht="27" customHeight="1">
      <c r="A417" s="104" t="s">
        <v>988</v>
      </c>
      <c r="B417" s="23" t="s">
        <v>964</v>
      </c>
      <c r="C417" s="36" t="s">
        <v>625</v>
      </c>
      <c r="D417" s="34"/>
      <c r="E417" s="37">
        <f>TRUNC(일위대가목록!E202,0)</f>
        <v>130050</v>
      </c>
      <c r="F417" s="37">
        <f>TRUNC(E417*D417, 0)</f>
        <v>0</v>
      </c>
      <c r="G417" s="37">
        <f>TRUNC(일위대가목록!F202,0)</f>
        <v>0</v>
      </c>
      <c r="H417" s="37">
        <f>TRUNC(G417*D417, 0)</f>
        <v>0</v>
      </c>
      <c r="I417" s="37">
        <f>TRUNC(일위대가목록!G202,0)</f>
        <v>0</v>
      </c>
      <c r="J417" s="37">
        <f>TRUNC(I417*D417, 0)</f>
        <v>0</v>
      </c>
      <c r="K417" s="37">
        <f t="shared" si="77"/>
        <v>130050</v>
      </c>
      <c r="L417" s="37">
        <f>TRUNC(F417+H417+J417, 0)</f>
        <v>0</v>
      </c>
      <c r="M417" s="85" t="s">
        <v>989</v>
      </c>
      <c r="N417" s="71" t="s">
        <v>990</v>
      </c>
      <c r="O417" s="71" t="s">
        <v>52</v>
      </c>
      <c r="P417" s="71" t="s">
        <v>52</v>
      </c>
      <c r="Q417" s="71" t="s">
        <v>953</v>
      </c>
      <c r="R417" s="71" t="s">
        <v>61</v>
      </c>
      <c r="S417" s="71" t="s">
        <v>62</v>
      </c>
      <c r="T417" s="71" t="s">
        <v>62</v>
      </c>
      <c r="AR417" s="71" t="s">
        <v>52</v>
      </c>
      <c r="AS417" s="71" t="s">
        <v>52</v>
      </c>
      <c r="AU417" s="71" t="s">
        <v>991</v>
      </c>
      <c r="AV417" s="28">
        <v>365</v>
      </c>
      <c r="AZ417" s="76"/>
      <c r="BA417" s="110"/>
    </row>
    <row r="418" spans="1:53" ht="27" customHeight="1">
      <c r="A418" s="104"/>
      <c r="B418" s="23"/>
      <c r="C418" s="36"/>
      <c r="D418" s="34"/>
      <c r="E418" s="33">
        <v>220300</v>
      </c>
      <c r="F418" s="33"/>
      <c r="G418" s="33"/>
      <c r="H418" s="37"/>
      <c r="I418" s="33">
        <v>0</v>
      </c>
      <c r="J418" s="37"/>
      <c r="K418" s="33">
        <f>E418+G418+I418</f>
        <v>220300</v>
      </c>
      <c r="L418" s="37"/>
      <c r="M418" s="86">
        <v>2022</v>
      </c>
      <c r="N418" s="71"/>
      <c r="O418" s="71"/>
      <c r="P418" s="71"/>
      <c r="Q418" s="71"/>
      <c r="R418" s="71"/>
      <c r="S418" s="71"/>
      <c r="T418" s="71"/>
      <c r="AR418" s="71"/>
      <c r="AS418" s="71"/>
      <c r="AU418" s="71"/>
      <c r="AX418" s="78">
        <f>E417/E418</f>
        <v>0.59033136631865635</v>
      </c>
      <c r="AY418" s="79"/>
      <c r="AZ418" s="76"/>
      <c r="BA418" s="110">
        <f>K417/K418</f>
        <v>0.59033136631865635</v>
      </c>
    </row>
    <row r="419" spans="1:53" ht="27" customHeight="1">
      <c r="A419" s="104" t="s">
        <v>992</v>
      </c>
      <c r="B419" s="23" t="s">
        <v>964</v>
      </c>
      <c r="C419" s="36" t="s">
        <v>715</v>
      </c>
      <c r="D419" s="34"/>
      <c r="E419" s="37">
        <f>TRUNC(일위대가목록!E203,0)</f>
        <v>0</v>
      </c>
      <c r="F419" s="37">
        <f>TRUNC(E419*D419, 0)</f>
        <v>0</v>
      </c>
      <c r="G419" s="37">
        <f>TRUNC(일위대가목록!F203,0)</f>
        <v>54245</v>
      </c>
      <c r="H419" s="37">
        <f>TRUNC(G419*D419, 0)</f>
        <v>0</v>
      </c>
      <c r="I419" s="37">
        <f>TRUNC(일위대가목록!G203,0)</f>
        <v>1084</v>
      </c>
      <c r="J419" s="37">
        <f>TRUNC(I419*D419, 0)</f>
        <v>0</v>
      </c>
      <c r="K419" s="37">
        <f t="shared" si="77"/>
        <v>55329</v>
      </c>
      <c r="L419" s="37">
        <f>TRUNC(F419+H419+J419, 0)</f>
        <v>0</v>
      </c>
      <c r="M419" s="85" t="s">
        <v>993</v>
      </c>
      <c r="N419" s="71" t="s">
        <v>994</v>
      </c>
      <c r="O419" s="71" t="s">
        <v>52</v>
      </c>
      <c r="P419" s="71" t="s">
        <v>52</v>
      </c>
      <c r="Q419" s="71" t="s">
        <v>953</v>
      </c>
      <c r="R419" s="71" t="s">
        <v>61</v>
      </c>
      <c r="S419" s="71" t="s">
        <v>62</v>
      </c>
      <c r="T419" s="71" t="s">
        <v>62</v>
      </c>
      <c r="AR419" s="71" t="s">
        <v>52</v>
      </c>
      <c r="AS419" s="71" t="s">
        <v>52</v>
      </c>
      <c r="AU419" s="71" t="s">
        <v>995</v>
      </c>
      <c r="AV419" s="28">
        <v>558</v>
      </c>
      <c r="AX419" s="269" t="s">
        <v>7934</v>
      </c>
      <c r="AY419" s="270"/>
      <c r="AZ419" s="270"/>
      <c r="BA419" s="271"/>
    </row>
    <row r="420" spans="1:53" ht="27" customHeight="1">
      <c r="A420" s="104"/>
      <c r="B420" s="23"/>
      <c r="C420" s="36"/>
      <c r="D420" s="34"/>
      <c r="E420" s="37"/>
      <c r="F420" s="37"/>
      <c r="G420" s="33"/>
      <c r="H420" s="37"/>
      <c r="I420" s="33"/>
      <c r="J420" s="37"/>
      <c r="K420" s="33"/>
      <c r="L420" s="37"/>
      <c r="M420" s="86">
        <v>2022</v>
      </c>
      <c r="N420" s="71"/>
      <c r="O420" s="71"/>
      <c r="P420" s="71"/>
      <c r="Q420" s="71"/>
      <c r="R420" s="71"/>
      <c r="S420" s="71"/>
      <c r="T420" s="71"/>
      <c r="AR420" s="71"/>
      <c r="AS420" s="71"/>
      <c r="AU420" s="71"/>
      <c r="AX420" s="272"/>
      <c r="AY420" s="273"/>
      <c r="AZ420" s="273"/>
      <c r="BA420" s="274"/>
    </row>
    <row r="421" spans="1:53" ht="27" customHeight="1">
      <c r="A421" s="104" t="s">
        <v>996</v>
      </c>
      <c r="B421" s="23" t="s">
        <v>964</v>
      </c>
      <c r="C421" s="36" t="s">
        <v>715</v>
      </c>
      <c r="D421" s="34"/>
      <c r="E421" s="37">
        <f>TRUNC(일위대가목록!E204,0)</f>
        <v>0</v>
      </c>
      <c r="F421" s="37">
        <f>TRUNC(E421*D421, 0)</f>
        <v>0</v>
      </c>
      <c r="G421" s="37">
        <f>TRUNC(일위대가목록!F204,0)</f>
        <v>67097</v>
      </c>
      <c r="H421" s="37">
        <f>TRUNC(G421*D421, 0)</f>
        <v>0</v>
      </c>
      <c r="I421" s="37">
        <f>TRUNC(일위대가목록!G204,0)</f>
        <v>1341</v>
      </c>
      <c r="J421" s="37">
        <f>TRUNC(I421*D421, 0)</f>
        <v>0</v>
      </c>
      <c r="K421" s="37">
        <f t="shared" si="77"/>
        <v>68438</v>
      </c>
      <c r="L421" s="37">
        <f>TRUNC(F421+H421+J421, 0)</f>
        <v>0</v>
      </c>
      <c r="M421" s="85" t="s">
        <v>997</v>
      </c>
      <c r="N421" s="71" t="s">
        <v>998</v>
      </c>
      <c r="O421" s="71" t="s">
        <v>52</v>
      </c>
      <c r="P421" s="71" t="s">
        <v>52</v>
      </c>
      <c r="Q421" s="71" t="s">
        <v>953</v>
      </c>
      <c r="R421" s="71" t="s">
        <v>61</v>
      </c>
      <c r="S421" s="71" t="s">
        <v>62</v>
      </c>
      <c r="T421" s="71" t="s">
        <v>62</v>
      </c>
      <c r="AR421" s="71" t="s">
        <v>52</v>
      </c>
      <c r="AS421" s="71" t="s">
        <v>52</v>
      </c>
      <c r="AU421" s="71" t="s">
        <v>999</v>
      </c>
      <c r="AV421" s="28">
        <v>559</v>
      </c>
      <c r="AX421" s="269" t="s">
        <v>7934</v>
      </c>
      <c r="AY421" s="270"/>
      <c r="AZ421" s="270"/>
      <c r="BA421" s="271"/>
    </row>
    <row r="422" spans="1:53" ht="27" customHeight="1">
      <c r="A422" s="104"/>
      <c r="B422" s="23"/>
      <c r="C422" s="36"/>
      <c r="D422" s="34"/>
      <c r="E422" s="37"/>
      <c r="F422" s="37"/>
      <c r="G422" s="33"/>
      <c r="H422" s="37"/>
      <c r="I422" s="33"/>
      <c r="J422" s="37"/>
      <c r="K422" s="33"/>
      <c r="L422" s="37"/>
      <c r="M422" s="86">
        <v>2022</v>
      </c>
      <c r="N422" s="71"/>
      <c r="O422" s="71"/>
      <c r="P422" s="71"/>
      <c r="Q422" s="71"/>
      <c r="R422" s="71"/>
      <c r="S422" s="71"/>
      <c r="T422" s="71"/>
      <c r="AR422" s="71"/>
      <c r="AS422" s="71"/>
      <c r="AU422" s="71"/>
      <c r="AX422" s="272"/>
      <c r="AY422" s="273"/>
      <c r="AZ422" s="273"/>
      <c r="BA422" s="274"/>
    </row>
    <row r="423" spans="1:53" ht="27" customHeight="1">
      <c r="A423" s="104" t="s">
        <v>1000</v>
      </c>
      <c r="B423" s="23" t="s">
        <v>964</v>
      </c>
      <c r="C423" s="36" t="s">
        <v>715</v>
      </c>
      <c r="D423" s="34"/>
      <c r="E423" s="37">
        <f>TRUNC(일위대가목록!E205,0)</f>
        <v>0</v>
      </c>
      <c r="F423" s="37">
        <f>TRUNC(E423*D423, 0)</f>
        <v>0</v>
      </c>
      <c r="G423" s="37">
        <f>TRUNC(일위대가목록!F205,0)</f>
        <v>103523</v>
      </c>
      <c r="H423" s="37">
        <f>TRUNC(G423*D423, 0)</f>
        <v>0</v>
      </c>
      <c r="I423" s="37">
        <f>TRUNC(일위대가목록!G205,0)</f>
        <v>2070</v>
      </c>
      <c r="J423" s="37">
        <f>TRUNC(I423*D423, 0)</f>
        <v>0</v>
      </c>
      <c r="K423" s="37">
        <f t="shared" si="77"/>
        <v>105593</v>
      </c>
      <c r="L423" s="37">
        <f>TRUNC(F423+H423+J423, 0)</f>
        <v>0</v>
      </c>
      <c r="M423" s="85" t="s">
        <v>1001</v>
      </c>
      <c r="N423" s="71" t="s">
        <v>1002</v>
      </c>
      <c r="O423" s="71" t="s">
        <v>52</v>
      </c>
      <c r="P423" s="71" t="s">
        <v>52</v>
      </c>
      <c r="Q423" s="71" t="s">
        <v>953</v>
      </c>
      <c r="R423" s="71" t="s">
        <v>61</v>
      </c>
      <c r="S423" s="71" t="s">
        <v>62</v>
      </c>
      <c r="T423" s="71" t="s">
        <v>62</v>
      </c>
      <c r="AR423" s="71" t="s">
        <v>52</v>
      </c>
      <c r="AS423" s="71" t="s">
        <v>52</v>
      </c>
      <c r="AU423" s="71" t="s">
        <v>1003</v>
      </c>
      <c r="AV423" s="28">
        <v>560</v>
      </c>
      <c r="AX423" s="269" t="s">
        <v>7934</v>
      </c>
      <c r="AY423" s="270"/>
      <c r="AZ423" s="270"/>
      <c r="BA423" s="271"/>
    </row>
    <row r="424" spans="1:53" ht="27" customHeight="1">
      <c r="A424" s="104"/>
      <c r="B424" s="23"/>
      <c r="C424" s="36"/>
      <c r="D424" s="34"/>
      <c r="E424" s="37"/>
      <c r="F424" s="37"/>
      <c r="G424" s="33"/>
      <c r="H424" s="37"/>
      <c r="I424" s="33"/>
      <c r="J424" s="37"/>
      <c r="K424" s="33"/>
      <c r="L424" s="37"/>
      <c r="M424" s="86">
        <v>2022</v>
      </c>
      <c r="N424" s="71"/>
      <c r="O424" s="71"/>
      <c r="P424" s="71"/>
      <c r="Q424" s="71"/>
      <c r="R424" s="71"/>
      <c r="S424" s="71"/>
      <c r="T424" s="71"/>
      <c r="AR424" s="71"/>
      <c r="AS424" s="71"/>
      <c r="AU424" s="71"/>
      <c r="AX424" s="272"/>
      <c r="AY424" s="273"/>
      <c r="AZ424" s="273"/>
      <c r="BA424" s="274"/>
    </row>
    <row r="425" spans="1:53" ht="27" customHeight="1">
      <c r="A425" s="104" t="s">
        <v>1004</v>
      </c>
      <c r="B425" s="23" t="s">
        <v>964</v>
      </c>
      <c r="C425" s="36" t="s">
        <v>715</v>
      </c>
      <c r="D425" s="34"/>
      <c r="E425" s="37">
        <f>TRUNC(일위대가목록!E206,0)</f>
        <v>0</v>
      </c>
      <c r="F425" s="37">
        <f>TRUNC(E425*D425, 0)</f>
        <v>0</v>
      </c>
      <c r="G425" s="37">
        <f>TRUNC(일위대가목록!F206,0)</f>
        <v>129306</v>
      </c>
      <c r="H425" s="37">
        <f>TRUNC(G425*D425, 0)</f>
        <v>0</v>
      </c>
      <c r="I425" s="37">
        <f>TRUNC(일위대가목록!G206,0)</f>
        <v>2586</v>
      </c>
      <c r="J425" s="37">
        <f>TRUNC(I425*D425, 0)</f>
        <v>0</v>
      </c>
      <c r="K425" s="37">
        <f t="shared" si="77"/>
        <v>131892</v>
      </c>
      <c r="L425" s="37">
        <f>TRUNC(F425+H425+J425, 0)</f>
        <v>0</v>
      </c>
      <c r="M425" s="85" t="s">
        <v>1005</v>
      </c>
      <c r="N425" s="71" t="s">
        <v>1006</v>
      </c>
      <c r="O425" s="71" t="s">
        <v>52</v>
      </c>
      <c r="P425" s="71" t="s">
        <v>52</v>
      </c>
      <c r="Q425" s="71" t="s">
        <v>953</v>
      </c>
      <c r="R425" s="71" t="s">
        <v>61</v>
      </c>
      <c r="S425" s="71" t="s">
        <v>62</v>
      </c>
      <c r="T425" s="71" t="s">
        <v>62</v>
      </c>
      <c r="AR425" s="71" t="s">
        <v>52</v>
      </c>
      <c r="AS425" s="71" t="s">
        <v>52</v>
      </c>
      <c r="AU425" s="71" t="s">
        <v>1007</v>
      </c>
      <c r="AV425" s="28">
        <v>561</v>
      </c>
      <c r="AX425" s="269" t="s">
        <v>7934</v>
      </c>
      <c r="AY425" s="270"/>
      <c r="AZ425" s="270"/>
      <c r="BA425" s="271"/>
    </row>
    <row r="426" spans="1:53" ht="27" customHeight="1">
      <c r="A426" s="104"/>
      <c r="B426" s="23"/>
      <c r="C426" s="36"/>
      <c r="D426" s="34"/>
      <c r="E426" s="37"/>
      <c r="F426" s="37"/>
      <c r="G426" s="33"/>
      <c r="H426" s="37"/>
      <c r="I426" s="33"/>
      <c r="J426" s="37"/>
      <c r="K426" s="33"/>
      <c r="L426" s="37"/>
      <c r="M426" s="86">
        <v>2022</v>
      </c>
      <c r="N426" s="71"/>
      <c r="O426" s="71"/>
      <c r="P426" s="71"/>
      <c r="Q426" s="71"/>
      <c r="R426" s="71"/>
      <c r="S426" s="71"/>
      <c r="T426" s="71"/>
      <c r="AR426" s="71"/>
      <c r="AS426" s="71"/>
      <c r="AU426" s="71"/>
      <c r="AX426" s="272"/>
      <c r="AY426" s="273"/>
      <c r="AZ426" s="273"/>
      <c r="BA426" s="274"/>
    </row>
    <row r="427" spans="1:53" ht="27" customHeight="1">
      <c r="A427" s="104" t="s">
        <v>1008</v>
      </c>
      <c r="B427" s="23" t="s">
        <v>964</v>
      </c>
      <c r="C427" s="36" t="s">
        <v>715</v>
      </c>
      <c r="D427" s="34"/>
      <c r="E427" s="37">
        <f>TRUNC(일위대가목록!E207,0)</f>
        <v>0</v>
      </c>
      <c r="F427" s="37">
        <f>TRUNC(E427*D427, 0)</f>
        <v>0</v>
      </c>
      <c r="G427" s="37">
        <f>TRUNC(일위대가목록!F207,0)</f>
        <v>147283</v>
      </c>
      <c r="H427" s="37">
        <f>TRUNC(G427*D427, 0)</f>
        <v>0</v>
      </c>
      <c r="I427" s="37">
        <f>TRUNC(일위대가목록!G207,0)</f>
        <v>2945</v>
      </c>
      <c r="J427" s="37">
        <f>TRUNC(I427*D427, 0)</f>
        <v>0</v>
      </c>
      <c r="K427" s="37">
        <f t="shared" si="77"/>
        <v>150228</v>
      </c>
      <c r="L427" s="37">
        <f>TRUNC(F427+H427+J427, 0)</f>
        <v>0</v>
      </c>
      <c r="M427" s="85" t="s">
        <v>1009</v>
      </c>
      <c r="N427" s="71" t="s">
        <v>1010</v>
      </c>
      <c r="O427" s="71" t="s">
        <v>52</v>
      </c>
      <c r="P427" s="71" t="s">
        <v>52</v>
      </c>
      <c r="Q427" s="71" t="s">
        <v>953</v>
      </c>
      <c r="R427" s="71" t="s">
        <v>61</v>
      </c>
      <c r="S427" s="71" t="s">
        <v>62</v>
      </c>
      <c r="T427" s="71" t="s">
        <v>62</v>
      </c>
      <c r="AR427" s="71" t="s">
        <v>52</v>
      </c>
      <c r="AS427" s="71" t="s">
        <v>52</v>
      </c>
      <c r="AU427" s="71" t="s">
        <v>1011</v>
      </c>
      <c r="AV427" s="28">
        <v>562</v>
      </c>
      <c r="AX427" s="269" t="s">
        <v>7934</v>
      </c>
      <c r="AY427" s="270"/>
      <c r="AZ427" s="270"/>
      <c r="BA427" s="271"/>
    </row>
    <row r="428" spans="1:53" ht="27" customHeight="1">
      <c r="A428" s="104"/>
      <c r="B428" s="23"/>
      <c r="C428" s="36"/>
      <c r="D428" s="34"/>
      <c r="E428" s="37"/>
      <c r="F428" s="37"/>
      <c r="G428" s="33"/>
      <c r="H428" s="37"/>
      <c r="I428" s="33"/>
      <c r="J428" s="37"/>
      <c r="K428" s="33"/>
      <c r="L428" s="37"/>
      <c r="M428" s="86">
        <v>2022</v>
      </c>
      <c r="N428" s="71"/>
      <c r="O428" s="71"/>
      <c r="P428" s="71"/>
      <c r="Q428" s="71"/>
      <c r="R428" s="71"/>
      <c r="S428" s="71"/>
      <c r="T428" s="71"/>
      <c r="AR428" s="71"/>
      <c r="AS428" s="71"/>
      <c r="AU428" s="71"/>
      <c r="AX428" s="272"/>
      <c r="AY428" s="273"/>
      <c r="AZ428" s="273"/>
      <c r="BA428" s="274"/>
    </row>
    <row r="429" spans="1:53" ht="27" customHeight="1">
      <c r="A429" s="104" t="s">
        <v>1012</v>
      </c>
      <c r="B429" s="23" t="s">
        <v>1013</v>
      </c>
      <c r="C429" s="36" t="s">
        <v>366</v>
      </c>
      <c r="D429" s="34"/>
      <c r="E429" s="37">
        <f>TRUNC(일위대가목록!E208,0)</f>
        <v>1600</v>
      </c>
      <c r="F429" s="37">
        <f>TRUNC(E429*D429, 0)</f>
        <v>0</v>
      </c>
      <c r="G429" s="37">
        <f>TRUNC(일위대가목록!F208,0)</f>
        <v>0</v>
      </c>
      <c r="H429" s="37">
        <f>TRUNC(G429*D429, 0)</f>
        <v>0</v>
      </c>
      <c r="I429" s="37">
        <f>TRUNC(일위대가목록!G208,0)</f>
        <v>0</v>
      </c>
      <c r="J429" s="37">
        <f>TRUNC(I429*D429, 0)</f>
        <v>0</v>
      </c>
      <c r="K429" s="37">
        <f t="shared" si="77"/>
        <v>1600</v>
      </c>
      <c r="L429" s="37">
        <f>TRUNC(F429+H429+J429, 0)</f>
        <v>0</v>
      </c>
      <c r="M429" s="85" t="s">
        <v>1014</v>
      </c>
      <c r="N429" s="71" t="s">
        <v>1015</v>
      </c>
      <c r="O429" s="71" t="s">
        <v>52</v>
      </c>
      <c r="P429" s="71" t="s">
        <v>52</v>
      </c>
      <c r="Q429" s="71" t="s">
        <v>953</v>
      </c>
      <c r="R429" s="71" t="s">
        <v>61</v>
      </c>
      <c r="S429" s="71" t="s">
        <v>62</v>
      </c>
      <c r="T429" s="71" t="s">
        <v>62</v>
      </c>
      <c r="AR429" s="71" t="s">
        <v>52</v>
      </c>
      <c r="AS429" s="71" t="s">
        <v>52</v>
      </c>
      <c r="AU429" s="71" t="s">
        <v>1016</v>
      </c>
      <c r="AV429" s="28">
        <v>422</v>
      </c>
      <c r="AZ429" s="76"/>
      <c r="BA429" s="110"/>
    </row>
    <row r="430" spans="1:53" ht="27" customHeight="1">
      <c r="A430" s="104"/>
      <c r="B430" s="23"/>
      <c r="C430" s="36"/>
      <c r="D430" s="34"/>
      <c r="E430" s="33">
        <v>1600</v>
      </c>
      <c r="F430" s="33"/>
      <c r="G430" s="33"/>
      <c r="H430" s="37"/>
      <c r="I430" s="33">
        <v>0</v>
      </c>
      <c r="J430" s="37"/>
      <c r="K430" s="33">
        <f>E430+G430+I430</f>
        <v>1600</v>
      </c>
      <c r="L430" s="37"/>
      <c r="M430" s="86">
        <v>2022</v>
      </c>
      <c r="N430" s="71"/>
      <c r="O430" s="71"/>
      <c r="P430" s="71"/>
      <c r="Q430" s="71"/>
      <c r="R430" s="71"/>
      <c r="S430" s="71"/>
      <c r="T430" s="71"/>
      <c r="AR430" s="71"/>
      <c r="AS430" s="71"/>
      <c r="AU430" s="71"/>
      <c r="AX430" s="78">
        <f>E429/E430</f>
        <v>1</v>
      </c>
      <c r="AY430" s="79"/>
      <c r="AZ430" s="76"/>
      <c r="BA430" s="110">
        <f>K429/K430</f>
        <v>1</v>
      </c>
    </row>
    <row r="431" spans="1:53" ht="27" customHeight="1">
      <c r="A431" s="104" t="s">
        <v>1017</v>
      </c>
      <c r="B431" s="23" t="s">
        <v>1018</v>
      </c>
      <c r="C431" s="36" t="s">
        <v>58</v>
      </c>
      <c r="D431" s="34"/>
      <c r="E431" s="37">
        <f>TRUNC(일위대가목록!E209,0)</f>
        <v>3320</v>
      </c>
      <c r="F431" s="37">
        <f>TRUNC(E431*D431, 0)</f>
        <v>0</v>
      </c>
      <c r="G431" s="37">
        <f>TRUNC(일위대가목록!F209,0)</f>
        <v>8876</v>
      </c>
      <c r="H431" s="37">
        <f>TRUNC(G431*D431, 0)</f>
        <v>0</v>
      </c>
      <c r="I431" s="37">
        <f>TRUNC(일위대가목록!G209,0)</f>
        <v>177</v>
      </c>
      <c r="J431" s="37">
        <f>TRUNC(I431*D431, 0)</f>
        <v>0</v>
      </c>
      <c r="K431" s="37">
        <f t="shared" si="77"/>
        <v>12373</v>
      </c>
      <c r="L431" s="37">
        <f>TRUNC(F431+H431+J431, 0)</f>
        <v>0</v>
      </c>
      <c r="M431" s="85" t="s">
        <v>1019</v>
      </c>
      <c r="N431" s="71" t="s">
        <v>1020</v>
      </c>
      <c r="O431" s="71" t="s">
        <v>52</v>
      </c>
      <c r="P431" s="71" t="s">
        <v>52</v>
      </c>
      <c r="Q431" s="71" t="s">
        <v>953</v>
      </c>
      <c r="R431" s="71" t="s">
        <v>61</v>
      </c>
      <c r="S431" s="71" t="s">
        <v>62</v>
      </c>
      <c r="T431" s="71" t="s">
        <v>62</v>
      </c>
      <c r="AR431" s="71" t="s">
        <v>52</v>
      </c>
      <c r="AS431" s="71" t="s">
        <v>52</v>
      </c>
      <c r="AU431" s="71" t="s">
        <v>1021</v>
      </c>
      <c r="AV431" s="28">
        <v>181</v>
      </c>
      <c r="AX431" s="269" t="s">
        <v>7934</v>
      </c>
      <c r="AY431" s="270"/>
      <c r="AZ431" s="270"/>
      <c r="BA431" s="271"/>
    </row>
    <row r="432" spans="1:53" ht="27" customHeight="1">
      <c r="A432" s="104"/>
      <c r="B432" s="23"/>
      <c r="C432" s="36"/>
      <c r="D432" s="34"/>
      <c r="E432" s="33"/>
      <c r="F432" s="33"/>
      <c r="G432" s="33"/>
      <c r="H432" s="37"/>
      <c r="I432" s="33">
        <v>0</v>
      </c>
      <c r="J432" s="37"/>
      <c r="K432" s="33">
        <f>E432+G432+I432</f>
        <v>0</v>
      </c>
      <c r="L432" s="37"/>
      <c r="M432" s="86">
        <v>2022</v>
      </c>
      <c r="N432" s="71"/>
      <c r="O432" s="71"/>
      <c r="P432" s="71"/>
      <c r="Q432" s="71"/>
      <c r="R432" s="71"/>
      <c r="S432" s="71"/>
      <c r="T432" s="71"/>
      <c r="AR432" s="71"/>
      <c r="AS432" s="71"/>
      <c r="AU432" s="71"/>
      <c r="AX432" s="272"/>
      <c r="AY432" s="273"/>
      <c r="AZ432" s="273"/>
      <c r="BA432" s="274"/>
    </row>
    <row r="433" spans="1:53" ht="27" customHeight="1">
      <c r="A433" s="104" t="s">
        <v>1022</v>
      </c>
      <c r="B433" s="23" t="s">
        <v>1023</v>
      </c>
      <c r="C433" s="36" t="s">
        <v>58</v>
      </c>
      <c r="D433" s="34"/>
      <c r="E433" s="37">
        <f>TRUNC(일위대가목록!E210,0)</f>
        <v>2764</v>
      </c>
      <c r="F433" s="37">
        <f>TRUNC(E433*D433, 0)</f>
        <v>0</v>
      </c>
      <c r="G433" s="37">
        <f>TRUNC(일위대가목록!F210,0)</f>
        <v>8876</v>
      </c>
      <c r="H433" s="37">
        <f>TRUNC(G433*D433, 0)</f>
        <v>0</v>
      </c>
      <c r="I433" s="37">
        <f>TRUNC(일위대가목록!G210,0)</f>
        <v>177</v>
      </c>
      <c r="J433" s="37">
        <f>TRUNC(I433*D433, 0)</f>
        <v>0</v>
      </c>
      <c r="K433" s="37">
        <f t="shared" si="77"/>
        <v>11817</v>
      </c>
      <c r="L433" s="37">
        <f>TRUNC(F433+H433+J433, 0)</f>
        <v>0</v>
      </c>
      <c r="M433" s="85" t="s">
        <v>1024</v>
      </c>
      <c r="N433" s="71" t="s">
        <v>1025</v>
      </c>
      <c r="O433" s="71" t="s">
        <v>52</v>
      </c>
      <c r="P433" s="71" t="s">
        <v>52</v>
      </c>
      <c r="Q433" s="71" t="s">
        <v>953</v>
      </c>
      <c r="R433" s="71" t="s">
        <v>61</v>
      </c>
      <c r="S433" s="71" t="s">
        <v>62</v>
      </c>
      <c r="T433" s="71" t="s">
        <v>62</v>
      </c>
      <c r="AR433" s="71" t="s">
        <v>52</v>
      </c>
      <c r="AS433" s="71" t="s">
        <v>52</v>
      </c>
      <c r="AU433" s="71" t="s">
        <v>1026</v>
      </c>
      <c r="AV433" s="28">
        <v>182</v>
      </c>
      <c r="AX433" s="269" t="s">
        <v>7934</v>
      </c>
      <c r="AY433" s="270"/>
      <c r="AZ433" s="270"/>
      <c r="BA433" s="271"/>
    </row>
    <row r="434" spans="1:53" ht="27" customHeight="1">
      <c r="A434" s="104"/>
      <c r="B434" s="23"/>
      <c r="C434" s="36"/>
      <c r="D434" s="34"/>
      <c r="E434" s="33"/>
      <c r="F434" s="33"/>
      <c r="G434" s="33"/>
      <c r="H434" s="37"/>
      <c r="I434" s="33"/>
      <c r="J434" s="37"/>
      <c r="K434" s="33"/>
      <c r="L434" s="37"/>
      <c r="M434" s="86">
        <v>2022</v>
      </c>
      <c r="N434" s="71"/>
      <c r="O434" s="71"/>
      <c r="P434" s="71"/>
      <c r="Q434" s="71"/>
      <c r="R434" s="71"/>
      <c r="S434" s="71"/>
      <c r="T434" s="71"/>
      <c r="AR434" s="71"/>
      <c r="AS434" s="71"/>
      <c r="AU434" s="71"/>
      <c r="AX434" s="272"/>
      <c r="AY434" s="273"/>
      <c r="AZ434" s="273"/>
      <c r="BA434" s="274"/>
    </row>
    <row r="435" spans="1:53" ht="27" customHeight="1">
      <c r="A435" s="104" t="s">
        <v>1027</v>
      </c>
      <c r="B435" s="23" t="s">
        <v>1028</v>
      </c>
      <c r="C435" s="36" t="s">
        <v>58</v>
      </c>
      <c r="D435" s="34"/>
      <c r="E435" s="37">
        <f>TRUNC(일위대가목록!E211,0)</f>
        <v>6491</v>
      </c>
      <c r="F435" s="37">
        <f>TRUNC(E435*D435, 0)</f>
        <v>0</v>
      </c>
      <c r="G435" s="37">
        <f>TRUNC(일위대가목록!F211,0)</f>
        <v>11176</v>
      </c>
      <c r="H435" s="37">
        <f>TRUNC(G435*D435, 0)</f>
        <v>0</v>
      </c>
      <c r="I435" s="37">
        <f>TRUNC(일위대가목록!G211,0)</f>
        <v>600</v>
      </c>
      <c r="J435" s="37">
        <f>TRUNC(I435*D435, 0)</f>
        <v>0</v>
      </c>
      <c r="K435" s="37">
        <f t="shared" si="77"/>
        <v>18267</v>
      </c>
      <c r="L435" s="37">
        <f>TRUNC(F435+H435+J435, 0)</f>
        <v>0</v>
      </c>
      <c r="M435" s="85" t="s">
        <v>1029</v>
      </c>
      <c r="N435" s="71" t="s">
        <v>1030</v>
      </c>
      <c r="O435" s="71" t="s">
        <v>52</v>
      </c>
      <c r="P435" s="71" t="s">
        <v>52</v>
      </c>
      <c r="Q435" s="71" t="s">
        <v>953</v>
      </c>
      <c r="R435" s="71" t="s">
        <v>61</v>
      </c>
      <c r="S435" s="71" t="s">
        <v>62</v>
      </c>
      <c r="T435" s="71" t="s">
        <v>62</v>
      </c>
      <c r="AR435" s="71" t="s">
        <v>52</v>
      </c>
      <c r="AS435" s="71" t="s">
        <v>52</v>
      </c>
      <c r="AU435" s="71" t="s">
        <v>1031</v>
      </c>
      <c r="AV435" s="28">
        <v>179</v>
      </c>
      <c r="AZ435" s="76"/>
      <c r="BA435" s="110"/>
    </row>
    <row r="436" spans="1:53" ht="27" customHeight="1">
      <c r="A436" s="104"/>
      <c r="B436" s="23"/>
      <c r="C436" s="36"/>
      <c r="D436" s="34"/>
      <c r="E436" s="33">
        <v>4989</v>
      </c>
      <c r="F436" s="33"/>
      <c r="G436" s="33">
        <v>24357</v>
      </c>
      <c r="H436" s="37"/>
      <c r="I436" s="33">
        <v>0</v>
      </c>
      <c r="J436" s="37"/>
      <c r="K436" s="33">
        <f>E436+G436+I436</f>
        <v>29346</v>
      </c>
      <c r="L436" s="37"/>
      <c r="M436" s="86">
        <v>2022</v>
      </c>
      <c r="N436" s="71"/>
      <c r="O436" s="71"/>
      <c r="P436" s="71"/>
      <c r="Q436" s="71"/>
      <c r="R436" s="71"/>
      <c r="S436" s="71"/>
      <c r="T436" s="71"/>
      <c r="AR436" s="71"/>
      <c r="AS436" s="71"/>
      <c r="AU436" s="71"/>
      <c r="AX436" s="78">
        <f>E435/E436</f>
        <v>1.3010623371417118</v>
      </c>
      <c r="AY436" s="79">
        <f>G435/G436</f>
        <v>0.45884140082933039</v>
      </c>
      <c r="AZ436" s="76"/>
      <c r="BA436" s="110">
        <f>K435/K436</f>
        <v>0.62246984256798199</v>
      </c>
    </row>
    <row r="437" spans="1:53" ht="27" customHeight="1">
      <c r="A437" s="104" t="s">
        <v>1032</v>
      </c>
      <c r="B437" s="23" t="s">
        <v>1033</v>
      </c>
      <c r="C437" s="36" t="s">
        <v>58</v>
      </c>
      <c r="D437" s="34"/>
      <c r="E437" s="37">
        <f>TRUNC(일위대가목록!E212,0)</f>
        <v>6859</v>
      </c>
      <c r="F437" s="37">
        <f>TRUNC(E437*D437, 0)</f>
        <v>0</v>
      </c>
      <c r="G437" s="37">
        <f>TRUNC(일위대가목록!F212,0)</f>
        <v>11176</v>
      </c>
      <c r="H437" s="37">
        <f>TRUNC(G437*D437, 0)</f>
        <v>0</v>
      </c>
      <c r="I437" s="37">
        <f>TRUNC(일위대가목록!G212,0)</f>
        <v>600</v>
      </c>
      <c r="J437" s="37">
        <f>TRUNC(I437*D437, 0)</f>
        <v>0</v>
      </c>
      <c r="K437" s="37">
        <f t="shared" si="77"/>
        <v>18635</v>
      </c>
      <c r="L437" s="37">
        <f>TRUNC(F437+H437+J437, 0)</f>
        <v>0</v>
      </c>
      <c r="M437" s="85" t="s">
        <v>1034</v>
      </c>
      <c r="N437" s="71" t="s">
        <v>1035</v>
      </c>
      <c r="O437" s="71" t="s">
        <v>52</v>
      </c>
      <c r="P437" s="71" t="s">
        <v>52</v>
      </c>
      <c r="Q437" s="71" t="s">
        <v>953</v>
      </c>
      <c r="R437" s="71" t="s">
        <v>61</v>
      </c>
      <c r="S437" s="71" t="s">
        <v>62</v>
      </c>
      <c r="T437" s="71" t="s">
        <v>62</v>
      </c>
      <c r="AR437" s="71" t="s">
        <v>52</v>
      </c>
      <c r="AS437" s="71" t="s">
        <v>52</v>
      </c>
      <c r="AU437" s="71" t="s">
        <v>1036</v>
      </c>
      <c r="AV437" s="28">
        <v>180</v>
      </c>
      <c r="AZ437" s="76"/>
      <c r="BA437" s="110"/>
    </row>
    <row r="438" spans="1:53" ht="27" customHeight="1">
      <c r="A438" s="104"/>
      <c r="B438" s="23"/>
      <c r="C438" s="36"/>
      <c r="D438" s="34"/>
      <c r="E438" s="33">
        <v>4989</v>
      </c>
      <c r="F438" s="33"/>
      <c r="G438" s="33">
        <v>24357</v>
      </c>
      <c r="H438" s="37"/>
      <c r="I438" s="33">
        <v>0</v>
      </c>
      <c r="J438" s="37"/>
      <c r="K438" s="33">
        <f>E438+G438+I438</f>
        <v>29346</v>
      </c>
      <c r="L438" s="37"/>
      <c r="M438" s="86">
        <v>2022</v>
      </c>
      <c r="N438" s="71"/>
      <c r="O438" s="71"/>
      <c r="P438" s="71"/>
      <c r="Q438" s="71"/>
      <c r="R438" s="71"/>
      <c r="S438" s="71"/>
      <c r="T438" s="71"/>
      <c r="AR438" s="71"/>
      <c r="AS438" s="71"/>
      <c r="AU438" s="71"/>
      <c r="AX438" s="78">
        <f>E437/E438</f>
        <v>1.3748246141511324</v>
      </c>
      <c r="AY438" s="79">
        <f>G437/G438</f>
        <v>0.45884140082933039</v>
      </c>
      <c r="AZ438" s="76"/>
      <c r="BA438" s="110">
        <f>K437/K438</f>
        <v>0.63500988209636744</v>
      </c>
    </row>
    <row r="439" spans="1:53" ht="27" customHeight="1">
      <c r="A439" s="104" t="s">
        <v>1037</v>
      </c>
      <c r="B439" s="23" t="s">
        <v>1038</v>
      </c>
      <c r="C439" s="36" t="s">
        <v>182</v>
      </c>
      <c r="D439" s="34"/>
      <c r="E439" s="37">
        <f>TRUNC(일위대가목록!E213,0)</f>
        <v>1925</v>
      </c>
      <c r="F439" s="37">
        <f>TRUNC(E439*D439, 0)</f>
        <v>0</v>
      </c>
      <c r="G439" s="37">
        <f>TRUNC(일위대가목록!F213,0)</f>
        <v>2288</v>
      </c>
      <c r="H439" s="37">
        <f>TRUNC(G439*D439, 0)</f>
        <v>0</v>
      </c>
      <c r="I439" s="37">
        <f>TRUNC(일위대가목록!G213,0)</f>
        <v>91</v>
      </c>
      <c r="J439" s="37">
        <f>TRUNC(I439*D439, 0)</f>
        <v>0</v>
      </c>
      <c r="K439" s="37">
        <f t="shared" si="77"/>
        <v>4304</v>
      </c>
      <c r="L439" s="37">
        <f>TRUNC(F439+H439+J439, 0)</f>
        <v>0</v>
      </c>
      <c r="M439" s="85" t="s">
        <v>1039</v>
      </c>
      <c r="N439" s="71" t="s">
        <v>1040</v>
      </c>
      <c r="O439" s="71" t="s">
        <v>52</v>
      </c>
      <c r="P439" s="71" t="s">
        <v>52</v>
      </c>
      <c r="Q439" s="71" t="s">
        <v>953</v>
      </c>
      <c r="R439" s="71" t="s">
        <v>61</v>
      </c>
      <c r="S439" s="71" t="s">
        <v>62</v>
      </c>
      <c r="T439" s="71" t="s">
        <v>62</v>
      </c>
      <c r="AR439" s="71" t="s">
        <v>52</v>
      </c>
      <c r="AS439" s="71" t="s">
        <v>52</v>
      </c>
      <c r="AU439" s="71" t="s">
        <v>1041</v>
      </c>
      <c r="AV439" s="28">
        <v>421</v>
      </c>
      <c r="AZ439" s="76"/>
      <c r="BA439" s="110"/>
    </row>
    <row r="440" spans="1:53" ht="27" customHeight="1">
      <c r="A440" s="104"/>
      <c r="B440" s="23"/>
      <c r="C440" s="36"/>
      <c r="D440" s="34"/>
      <c r="E440" s="33">
        <v>1577</v>
      </c>
      <c r="F440" s="33"/>
      <c r="G440" s="33">
        <v>1515</v>
      </c>
      <c r="H440" s="37"/>
      <c r="I440" s="33">
        <v>0</v>
      </c>
      <c r="J440" s="37"/>
      <c r="K440" s="33">
        <f>E440+G440+I440</f>
        <v>3092</v>
      </c>
      <c r="L440" s="37"/>
      <c r="M440" s="86">
        <v>2022</v>
      </c>
      <c r="N440" s="71"/>
      <c r="O440" s="71"/>
      <c r="P440" s="71"/>
      <c r="Q440" s="71"/>
      <c r="R440" s="71"/>
      <c r="S440" s="71"/>
      <c r="T440" s="71"/>
      <c r="AR440" s="71"/>
      <c r="AS440" s="71"/>
      <c r="AU440" s="71"/>
      <c r="AX440" s="78">
        <f>E439/E440</f>
        <v>1.2206721623335448</v>
      </c>
      <c r="AY440" s="79">
        <f>G439/G440</f>
        <v>1.5102310231023102</v>
      </c>
      <c r="AZ440" s="76"/>
      <c r="BA440" s="110">
        <f>K439/K440</f>
        <v>1.3919793014230271</v>
      </c>
    </row>
    <row r="441" spans="1:53" ht="27" customHeight="1">
      <c r="A441" s="104" t="s">
        <v>1042</v>
      </c>
      <c r="B441" s="23" t="s">
        <v>1043</v>
      </c>
      <c r="C441" s="36" t="s">
        <v>182</v>
      </c>
      <c r="D441" s="34"/>
      <c r="E441" s="37">
        <f>TRUNC(일위대가목록!E214,0)</f>
        <v>960</v>
      </c>
      <c r="F441" s="37">
        <f>TRUNC(E441*D441, 0)</f>
        <v>0</v>
      </c>
      <c r="G441" s="37">
        <f>TRUNC(일위대가목록!F214,0)</f>
        <v>2487</v>
      </c>
      <c r="H441" s="37">
        <f>TRUNC(G441*D441, 0)</f>
        <v>0</v>
      </c>
      <c r="I441" s="37">
        <f>TRUNC(일위대가목록!G214,0)</f>
        <v>0</v>
      </c>
      <c r="J441" s="37">
        <f>TRUNC(I441*D441, 0)</f>
        <v>0</v>
      </c>
      <c r="K441" s="37">
        <f t="shared" si="77"/>
        <v>3447</v>
      </c>
      <c r="L441" s="37">
        <f>TRUNC(F441+H441+J441, 0)</f>
        <v>0</v>
      </c>
      <c r="M441" s="85" t="s">
        <v>1044</v>
      </c>
      <c r="N441" s="71" t="s">
        <v>1045</v>
      </c>
      <c r="O441" s="71" t="s">
        <v>52</v>
      </c>
      <c r="P441" s="71" t="s">
        <v>52</v>
      </c>
      <c r="Q441" s="71" t="s">
        <v>953</v>
      </c>
      <c r="R441" s="71" t="s">
        <v>61</v>
      </c>
      <c r="S441" s="71" t="s">
        <v>62</v>
      </c>
      <c r="T441" s="71" t="s">
        <v>62</v>
      </c>
      <c r="AR441" s="71" t="s">
        <v>52</v>
      </c>
      <c r="AS441" s="71" t="s">
        <v>52</v>
      </c>
      <c r="AU441" s="71" t="s">
        <v>1046</v>
      </c>
      <c r="AV441" s="28">
        <v>183</v>
      </c>
      <c r="AZ441" s="76"/>
      <c r="BA441" s="110"/>
    </row>
    <row r="442" spans="1:53" ht="27" customHeight="1">
      <c r="A442" s="105"/>
      <c r="B442" s="35"/>
      <c r="C442" s="34"/>
      <c r="D442" s="34"/>
      <c r="E442" s="33">
        <v>819</v>
      </c>
      <c r="F442" s="33"/>
      <c r="G442" s="33">
        <v>2343</v>
      </c>
      <c r="H442" s="37"/>
      <c r="I442" s="33">
        <v>0</v>
      </c>
      <c r="J442" s="37"/>
      <c r="K442" s="33">
        <f>E442+G442+I442</f>
        <v>3162</v>
      </c>
      <c r="L442" s="37"/>
      <c r="M442" s="86">
        <v>2022</v>
      </c>
      <c r="N442" s="71"/>
      <c r="O442" s="71"/>
      <c r="P442" s="71"/>
      <c r="Q442" s="71"/>
      <c r="R442" s="71"/>
      <c r="S442" s="71"/>
      <c r="T442" s="71"/>
      <c r="AR442" s="71"/>
      <c r="AS442" s="71"/>
      <c r="AU442" s="71"/>
      <c r="AX442" s="78">
        <f>E441/E442</f>
        <v>1.1721611721611722</v>
      </c>
      <c r="AY442" s="79">
        <f>G441/G442</f>
        <v>1.0614596670934699</v>
      </c>
      <c r="AZ442" s="76"/>
      <c r="BA442" s="110">
        <f>K441/K442</f>
        <v>1.0901328273244781</v>
      </c>
    </row>
    <row r="443" spans="1:53" ht="27" customHeight="1">
      <c r="A443" s="104" t="s">
        <v>1047</v>
      </c>
      <c r="B443" s="23"/>
      <c r="C443" s="34"/>
      <c r="D443" s="34"/>
      <c r="E443" s="35"/>
      <c r="F443" s="35"/>
      <c r="G443" s="35"/>
      <c r="H443" s="35"/>
      <c r="I443" s="35"/>
      <c r="J443" s="35"/>
      <c r="K443" s="35"/>
      <c r="L443" s="35"/>
      <c r="M443" s="84"/>
      <c r="Q443" s="71" t="s">
        <v>1048</v>
      </c>
      <c r="AZ443" s="76"/>
      <c r="BA443" s="110"/>
    </row>
    <row r="444" spans="1:53" ht="27" customHeight="1">
      <c r="A444" s="104" t="s">
        <v>1049</v>
      </c>
      <c r="B444" s="23" t="s">
        <v>1050</v>
      </c>
      <c r="C444" s="36" t="s">
        <v>709</v>
      </c>
      <c r="D444" s="34"/>
      <c r="E444" s="37">
        <f>TRUNC(일위대가목록!E215,0)</f>
        <v>540</v>
      </c>
      <c r="F444" s="37">
        <f t="shared" ref="F444:F464" si="78">TRUNC(E444*D444, 0)</f>
        <v>0</v>
      </c>
      <c r="G444" s="37">
        <f>TRUNC(일위대가목록!F215,0)</f>
        <v>4155</v>
      </c>
      <c r="H444" s="37">
        <f t="shared" ref="H444:H464" si="79">TRUNC(G444*D444, 0)</f>
        <v>0</v>
      </c>
      <c r="I444" s="37">
        <f>TRUNC(일위대가목록!G215,0)</f>
        <v>83</v>
      </c>
      <c r="J444" s="37">
        <f t="shared" ref="J444:J464" si="80">TRUNC(I444*D444, 0)</f>
        <v>0</v>
      </c>
      <c r="K444" s="37">
        <f t="shared" ref="K444:K464" si="81">TRUNC(E444+G444+I444, 0)</f>
        <v>4778</v>
      </c>
      <c r="L444" s="37">
        <f t="shared" ref="L444:L464" si="82">TRUNC(F444+H444+J444, 0)</f>
        <v>0</v>
      </c>
      <c r="M444" s="85" t="s">
        <v>1051</v>
      </c>
      <c r="N444" s="71" t="s">
        <v>1052</v>
      </c>
      <c r="O444" s="71" t="s">
        <v>52</v>
      </c>
      <c r="P444" s="71" t="s">
        <v>52</v>
      </c>
      <c r="Q444" s="71" t="s">
        <v>1048</v>
      </c>
      <c r="R444" s="71" t="s">
        <v>61</v>
      </c>
      <c r="S444" s="71" t="s">
        <v>62</v>
      </c>
      <c r="T444" s="71" t="s">
        <v>62</v>
      </c>
      <c r="AR444" s="71" t="s">
        <v>52</v>
      </c>
      <c r="AS444" s="71" t="s">
        <v>52</v>
      </c>
      <c r="AU444" s="71" t="s">
        <v>1053</v>
      </c>
      <c r="AV444" s="28">
        <v>192</v>
      </c>
      <c r="AZ444" s="76"/>
      <c r="BA444" s="110"/>
    </row>
    <row r="445" spans="1:53" ht="27" customHeight="1">
      <c r="A445" s="104"/>
      <c r="B445" s="23"/>
      <c r="C445" s="36"/>
      <c r="D445" s="34"/>
      <c r="E445" s="33">
        <v>1312</v>
      </c>
      <c r="F445" s="33"/>
      <c r="G445" s="33">
        <v>3053</v>
      </c>
      <c r="H445" s="37"/>
      <c r="I445" s="33">
        <v>0</v>
      </c>
      <c r="J445" s="37"/>
      <c r="K445" s="33">
        <f>E445+G445+I445</f>
        <v>4365</v>
      </c>
      <c r="L445" s="37"/>
      <c r="M445" s="86">
        <v>2022</v>
      </c>
      <c r="N445" s="71"/>
      <c r="O445" s="71"/>
      <c r="P445" s="71"/>
      <c r="Q445" s="71"/>
      <c r="R445" s="71"/>
      <c r="S445" s="71"/>
      <c r="T445" s="71"/>
      <c r="AR445" s="71"/>
      <c r="AS445" s="71"/>
      <c r="AU445" s="71"/>
      <c r="AX445" s="78">
        <f>E444/E445</f>
        <v>0.41158536585365851</v>
      </c>
      <c r="AY445" s="79">
        <f>G444/G445</f>
        <v>1.3609564362921716</v>
      </c>
      <c r="AZ445" s="76"/>
      <c r="BA445" s="110">
        <f>K444/K445</f>
        <v>1.0946162657502865</v>
      </c>
    </row>
    <row r="446" spans="1:53" ht="27" customHeight="1">
      <c r="A446" s="104" t="s">
        <v>1054</v>
      </c>
      <c r="B446" s="23" t="s">
        <v>1055</v>
      </c>
      <c r="C446" s="36" t="s">
        <v>625</v>
      </c>
      <c r="D446" s="34"/>
      <c r="E446" s="37">
        <f>TRUNC(일위대가목록!E216,0)</f>
        <v>3785</v>
      </c>
      <c r="F446" s="37">
        <f t="shared" si="78"/>
        <v>0</v>
      </c>
      <c r="G446" s="37">
        <f>TRUNC(일위대가목록!F216,0)</f>
        <v>3925</v>
      </c>
      <c r="H446" s="37">
        <f t="shared" si="79"/>
        <v>0</v>
      </c>
      <c r="I446" s="37">
        <f>TRUNC(일위대가목록!G216,0)</f>
        <v>0</v>
      </c>
      <c r="J446" s="37">
        <f t="shared" si="80"/>
        <v>0</v>
      </c>
      <c r="K446" s="37">
        <f t="shared" si="81"/>
        <v>7710</v>
      </c>
      <c r="L446" s="37">
        <f t="shared" si="82"/>
        <v>0</v>
      </c>
      <c r="M446" s="85" t="s">
        <v>1056</v>
      </c>
      <c r="N446" s="71" t="s">
        <v>1057</v>
      </c>
      <c r="O446" s="71" t="s">
        <v>52</v>
      </c>
      <c r="P446" s="71" t="s">
        <v>52</v>
      </c>
      <c r="Q446" s="71" t="s">
        <v>1048</v>
      </c>
      <c r="R446" s="71" t="s">
        <v>61</v>
      </c>
      <c r="S446" s="71" t="s">
        <v>62</v>
      </c>
      <c r="T446" s="71" t="s">
        <v>62</v>
      </c>
      <c r="AR446" s="71" t="s">
        <v>52</v>
      </c>
      <c r="AS446" s="71" t="s">
        <v>52</v>
      </c>
      <c r="AU446" s="71" t="s">
        <v>1058</v>
      </c>
      <c r="AV446" s="28">
        <v>193</v>
      </c>
      <c r="AZ446" s="76"/>
      <c r="BA446" s="110"/>
    </row>
    <row r="447" spans="1:53" ht="27" customHeight="1">
      <c r="A447" s="104"/>
      <c r="B447" s="23"/>
      <c r="C447" s="36"/>
      <c r="D447" s="34"/>
      <c r="E447" s="33">
        <v>3015</v>
      </c>
      <c r="F447" s="33"/>
      <c r="G447" s="33">
        <v>3684</v>
      </c>
      <c r="H447" s="37"/>
      <c r="I447" s="33">
        <v>0</v>
      </c>
      <c r="J447" s="37"/>
      <c r="K447" s="33">
        <f>E447+G447+I447</f>
        <v>6699</v>
      </c>
      <c r="L447" s="37"/>
      <c r="M447" s="86">
        <v>2022</v>
      </c>
      <c r="N447" s="71"/>
      <c r="O447" s="71"/>
      <c r="P447" s="71"/>
      <c r="Q447" s="71"/>
      <c r="R447" s="71"/>
      <c r="S447" s="71"/>
      <c r="T447" s="71"/>
      <c r="AR447" s="71"/>
      <c r="AS447" s="71"/>
      <c r="AU447" s="71"/>
      <c r="AX447" s="78">
        <f>E446/E447</f>
        <v>1.2553897180762852</v>
      </c>
      <c r="AY447" s="79">
        <f>G446/G447</f>
        <v>1.0654180238870792</v>
      </c>
      <c r="AZ447" s="76"/>
      <c r="BA447" s="110">
        <f>K446/K447</f>
        <v>1.1509180474697716</v>
      </c>
    </row>
    <row r="448" spans="1:53" ht="27" customHeight="1">
      <c r="A448" s="104" t="s">
        <v>1054</v>
      </c>
      <c r="B448" s="23" t="s">
        <v>1055</v>
      </c>
      <c r="C448" s="36" t="s">
        <v>625</v>
      </c>
      <c r="D448" s="34"/>
      <c r="E448" s="37">
        <f>TRUNC(일위대가목록!E217,0)</f>
        <v>3348</v>
      </c>
      <c r="F448" s="37">
        <f t="shared" si="78"/>
        <v>0</v>
      </c>
      <c r="G448" s="37">
        <f>TRUNC(일위대가목록!F217,0)</f>
        <v>4255</v>
      </c>
      <c r="H448" s="37">
        <f t="shared" si="79"/>
        <v>0</v>
      </c>
      <c r="I448" s="37">
        <f>TRUNC(일위대가목록!G217,0)</f>
        <v>0</v>
      </c>
      <c r="J448" s="37">
        <f t="shared" si="80"/>
        <v>0</v>
      </c>
      <c r="K448" s="37">
        <f t="shared" si="81"/>
        <v>7603</v>
      </c>
      <c r="L448" s="37">
        <f t="shared" si="82"/>
        <v>0</v>
      </c>
      <c r="M448" s="85" t="s">
        <v>1059</v>
      </c>
      <c r="N448" s="71" t="s">
        <v>1060</v>
      </c>
      <c r="O448" s="71" t="s">
        <v>52</v>
      </c>
      <c r="P448" s="71" t="s">
        <v>52</v>
      </c>
      <c r="Q448" s="71" t="s">
        <v>1048</v>
      </c>
      <c r="R448" s="71" t="s">
        <v>61</v>
      </c>
      <c r="S448" s="71" t="s">
        <v>62</v>
      </c>
      <c r="T448" s="71" t="s">
        <v>62</v>
      </c>
      <c r="AR448" s="71" t="s">
        <v>52</v>
      </c>
      <c r="AS448" s="71" t="s">
        <v>52</v>
      </c>
      <c r="AU448" s="71" t="s">
        <v>1061</v>
      </c>
      <c r="AV448" s="28">
        <v>194</v>
      </c>
      <c r="AZ448" s="76"/>
      <c r="BA448" s="110"/>
    </row>
    <row r="449" spans="1:53" ht="27" customHeight="1">
      <c r="A449" s="104"/>
      <c r="B449" s="23"/>
      <c r="C449" s="36"/>
      <c r="D449" s="34"/>
      <c r="E449" s="33">
        <v>3015</v>
      </c>
      <c r="F449" s="33"/>
      <c r="G449" s="33">
        <v>3684</v>
      </c>
      <c r="H449" s="37"/>
      <c r="I449" s="33">
        <v>0</v>
      </c>
      <c r="J449" s="37"/>
      <c r="K449" s="33">
        <f>E449+G449+I449</f>
        <v>6699</v>
      </c>
      <c r="L449" s="37"/>
      <c r="M449" s="86">
        <v>2022</v>
      </c>
      <c r="N449" s="71"/>
      <c r="O449" s="71"/>
      <c r="P449" s="71"/>
      <c r="Q449" s="71"/>
      <c r="R449" s="71"/>
      <c r="S449" s="71"/>
      <c r="T449" s="71"/>
      <c r="AR449" s="71"/>
      <c r="AS449" s="71"/>
      <c r="AU449" s="71"/>
      <c r="AX449" s="78">
        <f>E448/E449</f>
        <v>1.1104477611940298</v>
      </c>
      <c r="AY449" s="79">
        <f>G448/G449</f>
        <v>1.1549945711183496</v>
      </c>
      <c r="AZ449" s="76"/>
      <c r="BA449" s="110">
        <f>K448/K449</f>
        <v>1.1349455142558591</v>
      </c>
    </row>
    <row r="450" spans="1:53" ht="27" customHeight="1">
      <c r="A450" s="104" t="s">
        <v>1062</v>
      </c>
      <c r="B450" s="23" t="s">
        <v>1063</v>
      </c>
      <c r="C450" s="36" t="s">
        <v>715</v>
      </c>
      <c r="D450" s="34"/>
      <c r="E450" s="37">
        <f>TRUNC(일위대가목록!E218,0)</f>
        <v>165850</v>
      </c>
      <c r="F450" s="37">
        <f t="shared" si="78"/>
        <v>0</v>
      </c>
      <c r="G450" s="37">
        <f>TRUNC(일위대가목록!F218,0)</f>
        <v>31309</v>
      </c>
      <c r="H450" s="37">
        <f t="shared" si="79"/>
        <v>0</v>
      </c>
      <c r="I450" s="37">
        <f>TRUNC(일위대가목록!G218,0)</f>
        <v>625</v>
      </c>
      <c r="J450" s="37">
        <f t="shared" si="80"/>
        <v>0</v>
      </c>
      <c r="K450" s="37">
        <f t="shared" si="81"/>
        <v>197784</v>
      </c>
      <c r="L450" s="37">
        <f t="shared" si="82"/>
        <v>0</v>
      </c>
      <c r="M450" s="85" t="s">
        <v>1064</v>
      </c>
      <c r="N450" s="71" t="s">
        <v>1065</v>
      </c>
      <c r="O450" s="71" t="s">
        <v>52</v>
      </c>
      <c r="P450" s="71" t="s">
        <v>52</v>
      </c>
      <c r="Q450" s="71" t="s">
        <v>1048</v>
      </c>
      <c r="R450" s="71" t="s">
        <v>61</v>
      </c>
      <c r="S450" s="71" t="s">
        <v>62</v>
      </c>
      <c r="T450" s="71" t="s">
        <v>62</v>
      </c>
      <c r="AR450" s="71" t="s">
        <v>52</v>
      </c>
      <c r="AS450" s="71" t="s">
        <v>52</v>
      </c>
      <c r="AU450" s="71" t="s">
        <v>1066</v>
      </c>
      <c r="AV450" s="28">
        <v>195</v>
      </c>
      <c r="AZ450" s="76"/>
      <c r="BA450" s="110"/>
    </row>
    <row r="451" spans="1:53" ht="27" customHeight="1">
      <c r="A451" s="104"/>
      <c r="B451" s="23"/>
      <c r="C451" s="36"/>
      <c r="D451" s="34"/>
      <c r="E451" s="33">
        <v>125240</v>
      </c>
      <c r="F451" s="33"/>
      <c r="G451" s="33">
        <v>44285</v>
      </c>
      <c r="H451" s="37"/>
      <c r="I451" s="33">
        <v>0</v>
      </c>
      <c r="J451" s="37"/>
      <c r="K451" s="33">
        <f>E451+G451+I451</f>
        <v>169525</v>
      </c>
      <c r="L451" s="37"/>
      <c r="M451" s="86">
        <v>2022</v>
      </c>
      <c r="N451" s="71"/>
      <c r="O451" s="71"/>
      <c r="P451" s="71"/>
      <c r="Q451" s="71"/>
      <c r="R451" s="71"/>
      <c r="S451" s="71"/>
      <c r="T451" s="71"/>
      <c r="AR451" s="71"/>
      <c r="AS451" s="71"/>
      <c r="AU451" s="71"/>
      <c r="AX451" s="78">
        <f>E450/E451</f>
        <v>1.3242574257425743</v>
      </c>
      <c r="AY451" s="79">
        <f>G450/G451</f>
        <v>0.70698882240036132</v>
      </c>
      <c r="AZ451" s="76"/>
      <c r="BA451" s="110">
        <f>K450/K451</f>
        <v>1.1666951777024037</v>
      </c>
    </row>
    <row r="452" spans="1:53" ht="27" customHeight="1">
      <c r="A452" s="104" t="s">
        <v>1067</v>
      </c>
      <c r="B452" s="23" t="str">
        <f>일위대가목록!C219</f>
        <v>935×2,035×35, 부속철물(경첩,문틀)레버형 손잡이 설치,벽면마감공사</v>
      </c>
      <c r="C452" s="36" t="s">
        <v>715</v>
      </c>
      <c r="D452" s="34"/>
      <c r="E452" s="37">
        <f>TRUNC(일위대가목록!E219,0)</f>
        <v>291850</v>
      </c>
      <c r="F452" s="37">
        <f t="shared" si="78"/>
        <v>0</v>
      </c>
      <c r="G452" s="37">
        <f>TRUNC(일위대가목록!F219,0)</f>
        <v>56926</v>
      </c>
      <c r="H452" s="37">
        <f t="shared" si="79"/>
        <v>0</v>
      </c>
      <c r="I452" s="37">
        <f>TRUNC(일위대가목록!G219,0)</f>
        <v>1138</v>
      </c>
      <c r="J452" s="37">
        <f t="shared" si="80"/>
        <v>0</v>
      </c>
      <c r="K452" s="37">
        <f t="shared" si="81"/>
        <v>349914</v>
      </c>
      <c r="L452" s="37">
        <f t="shared" si="82"/>
        <v>0</v>
      </c>
      <c r="M452" s="85" t="s">
        <v>1068</v>
      </c>
      <c r="N452" s="71" t="s">
        <v>1069</v>
      </c>
      <c r="O452" s="71" t="s">
        <v>52</v>
      </c>
      <c r="P452" s="71" t="s">
        <v>52</v>
      </c>
      <c r="Q452" s="71" t="s">
        <v>1048</v>
      </c>
      <c r="R452" s="71" t="s">
        <v>61</v>
      </c>
      <c r="S452" s="71" t="s">
        <v>62</v>
      </c>
      <c r="T452" s="71" t="s">
        <v>62</v>
      </c>
      <c r="AR452" s="71" t="s">
        <v>52</v>
      </c>
      <c r="AS452" s="71" t="s">
        <v>52</v>
      </c>
      <c r="AU452" s="71" t="s">
        <v>1070</v>
      </c>
      <c r="AV452" s="28">
        <v>196</v>
      </c>
      <c r="AZ452" s="76"/>
      <c r="BA452" s="110"/>
    </row>
    <row r="453" spans="1:53" ht="27" customHeight="1">
      <c r="A453" s="104"/>
      <c r="B453" s="23"/>
      <c r="C453" s="36"/>
      <c r="D453" s="34"/>
      <c r="E453" s="33">
        <v>218594</v>
      </c>
      <c r="F453" s="33"/>
      <c r="G453" s="33">
        <v>73055</v>
      </c>
      <c r="H453" s="37"/>
      <c r="I453" s="33">
        <v>0</v>
      </c>
      <c r="J453" s="37"/>
      <c r="K453" s="33">
        <f>E453+G453+I453</f>
        <v>291649</v>
      </c>
      <c r="L453" s="37"/>
      <c r="M453" s="86">
        <v>2022</v>
      </c>
      <c r="N453" s="71"/>
      <c r="O453" s="71"/>
      <c r="P453" s="71"/>
      <c r="Q453" s="71"/>
      <c r="R453" s="71"/>
      <c r="S453" s="71"/>
      <c r="T453" s="71"/>
      <c r="AR453" s="71"/>
      <c r="AS453" s="71"/>
      <c r="AU453" s="71"/>
      <c r="AX453" s="78">
        <f>E452/E453</f>
        <v>1.3351235624033597</v>
      </c>
      <c r="AY453" s="79">
        <f>G452/G453</f>
        <v>0.77922113476148103</v>
      </c>
      <c r="AZ453" s="76"/>
      <c r="BA453" s="110">
        <f>K452/K453</f>
        <v>1.1997778151133727</v>
      </c>
    </row>
    <row r="454" spans="1:53" ht="27" customHeight="1">
      <c r="A454" s="104" t="s">
        <v>1071</v>
      </c>
      <c r="B454" s="23" t="str">
        <f>일위대가목록!C220</f>
        <v>화재대응도어록, 내부강제잠금버튼 (설치비 포함)</v>
      </c>
      <c r="C454" s="36" t="s">
        <v>366</v>
      </c>
      <c r="D454" s="34"/>
      <c r="E454" s="37">
        <f>TRUNC(일위대가목록!E220,0)</f>
        <v>145350</v>
      </c>
      <c r="F454" s="37">
        <f t="shared" si="78"/>
        <v>0</v>
      </c>
      <c r="G454" s="37">
        <f>TRUNC(일위대가목록!F220,0)</f>
        <v>10177</v>
      </c>
      <c r="H454" s="37">
        <f t="shared" si="79"/>
        <v>0</v>
      </c>
      <c r="I454" s="37">
        <f>TRUNC(일위대가목록!G220,0)</f>
        <v>203</v>
      </c>
      <c r="J454" s="37">
        <f t="shared" si="80"/>
        <v>0</v>
      </c>
      <c r="K454" s="37">
        <f t="shared" si="81"/>
        <v>155730</v>
      </c>
      <c r="L454" s="37">
        <f t="shared" si="82"/>
        <v>0</v>
      </c>
      <c r="M454" s="85" t="s">
        <v>1072</v>
      </c>
      <c r="N454" s="71" t="s">
        <v>1073</v>
      </c>
      <c r="O454" s="71" t="s">
        <v>52</v>
      </c>
      <c r="P454" s="71" t="s">
        <v>52</v>
      </c>
      <c r="Q454" s="71" t="s">
        <v>1048</v>
      </c>
      <c r="R454" s="71" t="s">
        <v>61</v>
      </c>
      <c r="S454" s="71" t="s">
        <v>62</v>
      </c>
      <c r="T454" s="71" t="s">
        <v>62</v>
      </c>
      <c r="AR454" s="71" t="s">
        <v>52</v>
      </c>
      <c r="AS454" s="71" t="s">
        <v>52</v>
      </c>
      <c r="AU454" s="71" t="s">
        <v>1074</v>
      </c>
      <c r="AV454" s="28">
        <v>197</v>
      </c>
      <c r="AZ454" s="76"/>
      <c r="BA454" s="110"/>
    </row>
    <row r="455" spans="1:53" ht="27" customHeight="1">
      <c r="A455" s="104"/>
      <c r="B455" s="23"/>
      <c r="C455" s="36"/>
      <c r="D455" s="34"/>
      <c r="E455" s="33">
        <v>134000</v>
      </c>
      <c r="F455" s="33"/>
      <c r="G455" s="33"/>
      <c r="H455" s="37"/>
      <c r="I455" s="33">
        <v>0</v>
      </c>
      <c r="J455" s="37"/>
      <c r="K455" s="33">
        <f>E455+G455+I455</f>
        <v>134000</v>
      </c>
      <c r="L455" s="37"/>
      <c r="M455" s="86">
        <v>2022</v>
      </c>
      <c r="N455" s="71"/>
      <c r="O455" s="71"/>
      <c r="P455" s="71"/>
      <c r="Q455" s="71"/>
      <c r="R455" s="71"/>
      <c r="S455" s="71"/>
      <c r="T455" s="71"/>
      <c r="AR455" s="71"/>
      <c r="AS455" s="71"/>
      <c r="AU455" s="71"/>
      <c r="AX455" s="78">
        <f>E454/E455</f>
        <v>1.0847014925373135</v>
      </c>
      <c r="AY455" s="79"/>
      <c r="AZ455" s="76"/>
      <c r="BA455" s="110">
        <f>K454/K455</f>
        <v>1.1621641791044777</v>
      </c>
    </row>
    <row r="456" spans="1:53" ht="27" customHeight="1">
      <c r="A456" s="104" t="s">
        <v>1075</v>
      </c>
      <c r="B456" s="23" t="s">
        <v>1076</v>
      </c>
      <c r="C456" s="36" t="s">
        <v>715</v>
      </c>
      <c r="D456" s="34"/>
      <c r="E456" s="37">
        <f>TRUNC(일위대가목록!E221,0)</f>
        <v>189396</v>
      </c>
      <c r="F456" s="37">
        <f t="shared" si="78"/>
        <v>0</v>
      </c>
      <c r="G456" s="37">
        <f>TRUNC(일위대가목록!F221,0)</f>
        <v>31309</v>
      </c>
      <c r="H456" s="37">
        <f t="shared" si="79"/>
        <v>0</v>
      </c>
      <c r="I456" s="37">
        <f>TRUNC(일위대가목록!G221,0)</f>
        <v>625</v>
      </c>
      <c r="J456" s="37">
        <f t="shared" si="80"/>
        <v>0</v>
      </c>
      <c r="K456" s="37">
        <f t="shared" si="81"/>
        <v>221330</v>
      </c>
      <c r="L456" s="37">
        <f t="shared" si="82"/>
        <v>0</v>
      </c>
      <c r="M456" s="85" t="s">
        <v>1077</v>
      </c>
      <c r="N456" s="71" t="s">
        <v>1078</v>
      </c>
      <c r="O456" s="71" t="s">
        <v>52</v>
      </c>
      <c r="P456" s="71" t="s">
        <v>52</v>
      </c>
      <c r="Q456" s="71" t="s">
        <v>1048</v>
      </c>
      <c r="R456" s="71" t="s">
        <v>61</v>
      </c>
      <c r="S456" s="71" t="s">
        <v>62</v>
      </c>
      <c r="T456" s="71" t="s">
        <v>62</v>
      </c>
      <c r="AR456" s="71" t="s">
        <v>52</v>
      </c>
      <c r="AS456" s="71" t="s">
        <v>52</v>
      </c>
      <c r="AU456" s="71" t="s">
        <v>1079</v>
      </c>
      <c r="AV456" s="28">
        <v>198</v>
      </c>
      <c r="AZ456" s="76"/>
      <c r="BA456" s="110"/>
    </row>
    <row r="457" spans="1:53" ht="27" customHeight="1">
      <c r="A457" s="104"/>
      <c r="B457" s="23"/>
      <c r="C457" s="36"/>
      <c r="D457" s="34"/>
      <c r="E457" s="33">
        <v>144655</v>
      </c>
      <c r="F457" s="33"/>
      <c r="G457" s="33">
        <v>44285</v>
      </c>
      <c r="H457" s="37"/>
      <c r="I457" s="33">
        <v>0</v>
      </c>
      <c r="J457" s="37"/>
      <c r="K457" s="33">
        <f>E457+G457+I457</f>
        <v>188940</v>
      </c>
      <c r="L457" s="37"/>
      <c r="M457" s="86">
        <v>2022</v>
      </c>
      <c r="N457" s="71"/>
      <c r="O457" s="71"/>
      <c r="P457" s="71"/>
      <c r="Q457" s="71"/>
      <c r="R457" s="71"/>
      <c r="S457" s="71"/>
      <c r="T457" s="71"/>
      <c r="AR457" s="71"/>
      <c r="AS457" s="71"/>
      <c r="AU457" s="71"/>
      <c r="AX457" s="78">
        <f>E456/E457</f>
        <v>1.3092945283605821</v>
      </c>
      <c r="AY457" s="79">
        <f>G456/G457</f>
        <v>0.70698882240036132</v>
      </c>
      <c r="AZ457" s="76"/>
      <c r="BA457" s="110">
        <f>K456/K457</f>
        <v>1.1714300836244311</v>
      </c>
    </row>
    <row r="458" spans="1:53" ht="27" customHeight="1">
      <c r="A458" s="104" t="s">
        <v>1080</v>
      </c>
      <c r="B458" s="23" t="s">
        <v>1076</v>
      </c>
      <c r="C458" s="36" t="s">
        <v>715</v>
      </c>
      <c r="D458" s="34"/>
      <c r="E458" s="37">
        <f>TRUNC(일위대가목록!E222,0)</f>
        <v>301146</v>
      </c>
      <c r="F458" s="37">
        <f t="shared" si="78"/>
        <v>0</v>
      </c>
      <c r="G458" s="37">
        <f>TRUNC(일위대가목록!F222,0)</f>
        <v>64262</v>
      </c>
      <c r="H458" s="37">
        <f t="shared" si="79"/>
        <v>0</v>
      </c>
      <c r="I458" s="37">
        <f>TRUNC(일위대가목록!G222,0)</f>
        <v>1431</v>
      </c>
      <c r="J458" s="37">
        <f t="shared" si="80"/>
        <v>0</v>
      </c>
      <c r="K458" s="37">
        <f t="shared" si="81"/>
        <v>366839</v>
      </c>
      <c r="L458" s="37">
        <f t="shared" si="82"/>
        <v>0</v>
      </c>
      <c r="M458" s="85" t="s">
        <v>1081</v>
      </c>
      <c r="N458" s="71" t="s">
        <v>1082</v>
      </c>
      <c r="O458" s="71" t="s">
        <v>52</v>
      </c>
      <c r="P458" s="71" t="s">
        <v>52</v>
      </c>
      <c r="Q458" s="71" t="s">
        <v>1048</v>
      </c>
      <c r="R458" s="71" t="s">
        <v>61</v>
      </c>
      <c r="S458" s="71" t="s">
        <v>62</v>
      </c>
      <c r="T458" s="71" t="s">
        <v>62</v>
      </c>
      <c r="AR458" s="71" t="s">
        <v>52</v>
      </c>
      <c r="AS458" s="71" t="s">
        <v>52</v>
      </c>
      <c r="AU458" s="71" t="s">
        <v>1083</v>
      </c>
      <c r="AV458" s="28">
        <v>199</v>
      </c>
      <c r="AZ458" s="76"/>
      <c r="BA458" s="110"/>
    </row>
    <row r="459" spans="1:53" ht="27" customHeight="1">
      <c r="A459" s="104"/>
      <c r="B459" s="23"/>
      <c r="C459" s="36"/>
      <c r="D459" s="34"/>
      <c r="E459" s="33">
        <v>238872</v>
      </c>
      <c r="F459" s="33"/>
      <c r="G459" s="33">
        <v>73055</v>
      </c>
      <c r="H459" s="37"/>
      <c r="I459" s="33">
        <v>0</v>
      </c>
      <c r="J459" s="37"/>
      <c r="K459" s="33">
        <f>E459+G459+I459</f>
        <v>311927</v>
      </c>
      <c r="L459" s="37"/>
      <c r="M459" s="86">
        <v>2022</v>
      </c>
      <c r="N459" s="71"/>
      <c r="O459" s="71"/>
      <c r="P459" s="71"/>
      <c r="Q459" s="71"/>
      <c r="R459" s="71"/>
      <c r="S459" s="71"/>
      <c r="T459" s="71"/>
      <c r="AR459" s="71"/>
      <c r="AS459" s="71"/>
      <c r="AU459" s="71"/>
      <c r="AX459" s="78">
        <f>E458/E459</f>
        <v>1.2607002913694363</v>
      </c>
      <c r="AY459" s="79">
        <f>G458/G459</f>
        <v>0.87963862843063445</v>
      </c>
      <c r="AZ459" s="76"/>
      <c r="BA459" s="110">
        <f>K458/K459</f>
        <v>1.1760411891243785</v>
      </c>
    </row>
    <row r="460" spans="1:53" ht="27" customHeight="1">
      <c r="A460" s="104" t="s">
        <v>1084</v>
      </c>
      <c r="B460" s="23" t="s">
        <v>1085</v>
      </c>
      <c r="C460" s="36" t="s">
        <v>52</v>
      </c>
      <c r="D460" s="34"/>
      <c r="E460" s="37">
        <f>TRUNC(일위대가목록!E223,0)</f>
        <v>370100</v>
      </c>
      <c r="F460" s="37">
        <f t="shared" si="78"/>
        <v>0</v>
      </c>
      <c r="G460" s="37">
        <f>TRUNC(일위대가목록!F223,0)</f>
        <v>64262</v>
      </c>
      <c r="H460" s="37">
        <f t="shared" si="79"/>
        <v>0</v>
      </c>
      <c r="I460" s="37">
        <f>TRUNC(일위대가목록!G223,0)</f>
        <v>1431</v>
      </c>
      <c r="J460" s="37">
        <f t="shared" si="80"/>
        <v>0</v>
      </c>
      <c r="K460" s="37">
        <f t="shared" si="81"/>
        <v>435793</v>
      </c>
      <c r="L460" s="37">
        <f t="shared" si="82"/>
        <v>0</v>
      </c>
      <c r="M460" s="85" t="s">
        <v>1086</v>
      </c>
      <c r="N460" s="71" t="s">
        <v>1087</v>
      </c>
      <c r="O460" s="71" t="s">
        <v>52</v>
      </c>
      <c r="P460" s="71" t="s">
        <v>52</v>
      </c>
      <c r="Q460" s="71" t="s">
        <v>1048</v>
      </c>
      <c r="R460" s="71" t="s">
        <v>61</v>
      </c>
      <c r="S460" s="71" t="s">
        <v>62</v>
      </c>
      <c r="T460" s="71" t="s">
        <v>62</v>
      </c>
      <c r="AR460" s="71" t="s">
        <v>52</v>
      </c>
      <c r="AS460" s="71" t="s">
        <v>52</v>
      </c>
      <c r="AU460" s="71" t="s">
        <v>1088</v>
      </c>
      <c r="AV460" s="28">
        <v>200</v>
      </c>
      <c r="AX460" s="275" t="s">
        <v>7935</v>
      </c>
      <c r="AY460" s="276"/>
      <c r="AZ460" s="276"/>
      <c r="BA460" s="277"/>
    </row>
    <row r="461" spans="1:53" ht="27" customHeight="1">
      <c r="A461" s="104"/>
      <c r="B461" s="23"/>
      <c r="C461" s="36"/>
      <c r="D461" s="34"/>
      <c r="E461" s="33"/>
      <c r="F461" s="33"/>
      <c r="G461" s="33"/>
      <c r="H461" s="37"/>
      <c r="I461" s="33"/>
      <c r="J461" s="37"/>
      <c r="K461" s="33"/>
      <c r="L461" s="37"/>
      <c r="M461" s="86"/>
      <c r="N461" s="71"/>
      <c r="O461" s="71"/>
      <c r="P461" s="71"/>
      <c r="Q461" s="71"/>
      <c r="R461" s="71"/>
      <c r="S461" s="71"/>
      <c r="T461" s="71"/>
      <c r="AR461" s="71"/>
      <c r="AS461" s="71"/>
      <c r="AU461" s="71"/>
      <c r="AX461" s="278"/>
      <c r="AY461" s="279"/>
      <c r="AZ461" s="279"/>
      <c r="BA461" s="280"/>
    </row>
    <row r="462" spans="1:53" ht="27" customHeight="1">
      <c r="A462" s="104" t="s">
        <v>1089</v>
      </c>
      <c r="B462" s="23" t="s">
        <v>1090</v>
      </c>
      <c r="C462" s="36" t="s">
        <v>366</v>
      </c>
      <c r="D462" s="34"/>
      <c r="E462" s="37">
        <f>TRUNC(일위대가목록!E224,0)</f>
        <v>308889</v>
      </c>
      <c r="F462" s="37">
        <f t="shared" si="78"/>
        <v>0</v>
      </c>
      <c r="G462" s="37">
        <f>TRUNC(일위대가목록!F224,0)</f>
        <v>118421</v>
      </c>
      <c r="H462" s="37">
        <f t="shared" si="79"/>
        <v>0</v>
      </c>
      <c r="I462" s="37">
        <f>TRUNC(일위대가목록!G224,0)</f>
        <v>3552</v>
      </c>
      <c r="J462" s="37">
        <f t="shared" si="80"/>
        <v>0</v>
      </c>
      <c r="K462" s="37">
        <f t="shared" si="81"/>
        <v>430862</v>
      </c>
      <c r="L462" s="37">
        <f t="shared" si="82"/>
        <v>0</v>
      </c>
      <c r="M462" s="85" t="s">
        <v>1091</v>
      </c>
      <c r="N462" s="71" t="s">
        <v>1092</v>
      </c>
      <c r="O462" s="71" t="s">
        <v>52</v>
      </c>
      <c r="P462" s="71" t="s">
        <v>52</v>
      </c>
      <c r="Q462" s="71" t="s">
        <v>1048</v>
      </c>
      <c r="R462" s="71" t="s">
        <v>61</v>
      </c>
      <c r="S462" s="71" t="s">
        <v>62</v>
      </c>
      <c r="T462" s="71" t="s">
        <v>62</v>
      </c>
      <c r="AR462" s="71" t="s">
        <v>52</v>
      </c>
      <c r="AS462" s="71" t="s">
        <v>52</v>
      </c>
      <c r="AU462" s="71" t="s">
        <v>1093</v>
      </c>
      <c r="AV462" s="28">
        <v>423</v>
      </c>
      <c r="AZ462" s="76"/>
      <c r="BA462" s="110"/>
    </row>
    <row r="463" spans="1:53" ht="27" customHeight="1">
      <c r="A463" s="104"/>
      <c r="B463" s="23"/>
      <c r="C463" s="36"/>
      <c r="D463" s="34"/>
      <c r="E463" s="33">
        <v>503057</v>
      </c>
      <c r="F463" s="33"/>
      <c r="G463" s="33">
        <v>269049</v>
      </c>
      <c r="H463" s="37"/>
      <c r="I463" s="33">
        <v>617</v>
      </c>
      <c r="J463" s="37"/>
      <c r="K463" s="33">
        <f>E463+G463+I463</f>
        <v>772723</v>
      </c>
      <c r="L463" s="37"/>
      <c r="M463" s="86">
        <v>2022</v>
      </c>
      <c r="N463" s="71"/>
      <c r="O463" s="71"/>
      <c r="P463" s="71"/>
      <c r="Q463" s="71"/>
      <c r="R463" s="71"/>
      <c r="S463" s="71"/>
      <c r="T463" s="71"/>
      <c r="AR463" s="71"/>
      <c r="AS463" s="71"/>
      <c r="AU463" s="71"/>
      <c r="AX463" s="78">
        <f>E462/E463</f>
        <v>0.61402385813138471</v>
      </c>
      <c r="AY463" s="79">
        <f>G462/G463</f>
        <v>0.44014659039803161</v>
      </c>
      <c r="AZ463" s="79">
        <f>I462/I463</f>
        <v>5.7568881685575368</v>
      </c>
      <c r="BA463" s="110">
        <f>K462/K463</f>
        <v>0.55758920078734553</v>
      </c>
    </row>
    <row r="464" spans="1:53" ht="27" customHeight="1">
      <c r="A464" s="104" t="s">
        <v>1094</v>
      </c>
      <c r="B464" s="23" t="s">
        <v>1090</v>
      </c>
      <c r="C464" s="36" t="s">
        <v>366</v>
      </c>
      <c r="D464" s="34"/>
      <c r="E464" s="37">
        <f>TRUNC(일위대가목록!E225,0)</f>
        <v>432444</v>
      </c>
      <c r="F464" s="37">
        <f t="shared" si="78"/>
        <v>0</v>
      </c>
      <c r="G464" s="37">
        <f>TRUNC(일위대가목록!F225,0)</f>
        <v>153585</v>
      </c>
      <c r="H464" s="37">
        <f t="shared" si="79"/>
        <v>0</v>
      </c>
      <c r="I464" s="37">
        <f>TRUNC(일위대가목록!G225,0)</f>
        <v>4607</v>
      </c>
      <c r="J464" s="37">
        <f t="shared" si="80"/>
        <v>0</v>
      </c>
      <c r="K464" s="37">
        <f t="shared" si="81"/>
        <v>590636</v>
      </c>
      <c r="L464" s="37">
        <f t="shared" si="82"/>
        <v>0</v>
      </c>
      <c r="M464" s="85" t="s">
        <v>1095</v>
      </c>
      <c r="N464" s="71" t="s">
        <v>1096</v>
      </c>
      <c r="O464" s="71" t="s">
        <v>52</v>
      </c>
      <c r="P464" s="71" t="s">
        <v>52</v>
      </c>
      <c r="Q464" s="71" t="s">
        <v>1048</v>
      </c>
      <c r="R464" s="71" t="s">
        <v>61</v>
      </c>
      <c r="S464" s="71" t="s">
        <v>62</v>
      </c>
      <c r="T464" s="71" t="s">
        <v>62</v>
      </c>
      <c r="AR464" s="71" t="s">
        <v>52</v>
      </c>
      <c r="AS464" s="71" t="s">
        <v>52</v>
      </c>
      <c r="AU464" s="71" t="s">
        <v>1097</v>
      </c>
      <c r="AV464" s="28">
        <v>424</v>
      </c>
      <c r="AZ464" s="76"/>
      <c r="BA464" s="110"/>
    </row>
    <row r="465" spans="1:53" ht="27" customHeight="1">
      <c r="A465" s="105"/>
      <c r="B465" s="35"/>
      <c r="C465" s="34"/>
      <c r="D465" s="34"/>
      <c r="E465" s="33">
        <v>700000</v>
      </c>
      <c r="F465" s="33"/>
      <c r="G465" s="33">
        <v>269049</v>
      </c>
      <c r="H465" s="37"/>
      <c r="I465" s="33">
        <v>617</v>
      </c>
      <c r="J465" s="37"/>
      <c r="K465" s="33">
        <f>E465+G465+I465</f>
        <v>969666</v>
      </c>
      <c r="L465" s="37"/>
      <c r="M465" s="86">
        <v>2022</v>
      </c>
      <c r="N465" s="71"/>
      <c r="O465" s="71"/>
      <c r="P465" s="71"/>
      <c r="Q465" s="71"/>
      <c r="R465" s="71"/>
      <c r="S465" s="71"/>
      <c r="T465" s="71"/>
      <c r="AR465" s="71"/>
      <c r="AS465" s="71"/>
      <c r="AU465" s="71"/>
      <c r="AX465" s="78">
        <f>E464/E465</f>
        <v>0.6177771428571428</v>
      </c>
      <c r="AY465" s="79">
        <f>G464/G465</f>
        <v>0.57084397265925535</v>
      </c>
      <c r="AZ465" s="79">
        <f>I464/I465</f>
        <v>7.4667747163695299</v>
      </c>
      <c r="BA465" s="110">
        <f>K464/K465</f>
        <v>0.60911282854096149</v>
      </c>
    </row>
    <row r="466" spans="1:53" ht="27" customHeight="1">
      <c r="A466" s="104" t="s">
        <v>1098</v>
      </c>
      <c r="B466" s="23"/>
      <c r="C466" s="34"/>
      <c r="D466" s="34"/>
      <c r="E466" s="35"/>
      <c r="F466" s="35"/>
      <c r="G466" s="35"/>
      <c r="H466" s="35"/>
      <c r="I466" s="35"/>
      <c r="J466" s="35"/>
      <c r="K466" s="35"/>
      <c r="L466" s="35"/>
      <c r="M466" s="84"/>
      <c r="Q466" s="71" t="s">
        <v>1099</v>
      </c>
      <c r="AZ466" s="76"/>
      <c r="BA466" s="110"/>
    </row>
    <row r="467" spans="1:53" ht="27" customHeight="1">
      <c r="A467" s="104" t="s">
        <v>1100</v>
      </c>
      <c r="B467" s="23" t="s">
        <v>1090</v>
      </c>
      <c r="C467" s="36" t="s">
        <v>366</v>
      </c>
      <c r="D467" s="34"/>
      <c r="E467" s="37">
        <f>TRUNC(일위대가목록!E226,0)</f>
        <v>494222</v>
      </c>
      <c r="F467" s="37">
        <f t="shared" ref="F467:F487" si="83">TRUNC(E467*D467, 0)</f>
        <v>0</v>
      </c>
      <c r="G467" s="37">
        <f>TRUNC(일위대가목록!F226,0)</f>
        <v>153585</v>
      </c>
      <c r="H467" s="37">
        <f t="shared" ref="H467:H487" si="84">TRUNC(G467*D467, 0)</f>
        <v>0</v>
      </c>
      <c r="I467" s="37">
        <f>TRUNC(일위대가목록!G226,0)</f>
        <v>4607</v>
      </c>
      <c r="J467" s="37">
        <f t="shared" ref="J467:J487" si="85">TRUNC(I467*D467, 0)</f>
        <v>0</v>
      </c>
      <c r="K467" s="37">
        <f t="shared" ref="K467:K487" si="86">TRUNC(E467+G467+I467, 0)</f>
        <v>652414</v>
      </c>
      <c r="L467" s="37">
        <f t="shared" ref="L467:L487" si="87">TRUNC(F467+H467+J467, 0)</f>
        <v>0</v>
      </c>
      <c r="M467" s="85" t="s">
        <v>1101</v>
      </c>
      <c r="N467" s="71" t="s">
        <v>1102</v>
      </c>
      <c r="O467" s="71" t="s">
        <v>52</v>
      </c>
      <c r="P467" s="71" t="s">
        <v>52</v>
      </c>
      <c r="Q467" s="71" t="s">
        <v>1099</v>
      </c>
      <c r="R467" s="71" t="s">
        <v>61</v>
      </c>
      <c r="S467" s="71" t="s">
        <v>62</v>
      </c>
      <c r="T467" s="71" t="s">
        <v>62</v>
      </c>
      <c r="AR467" s="71" t="s">
        <v>52</v>
      </c>
      <c r="AS467" s="71" t="s">
        <v>52</v>
      </c>
      <c r="AU467" s="71" t="s">
        <v>1103</v>
      </c>
      <c r="AV467" s="28">
        <v>425</v>
      </c>
      <c r="AZ467" s="76"/>
      <c r="BA467" s="110"/>
    </row>
    <row r="468" spans="1:53" ht="27" customHeight="1">
      <c r="A468" s="104"/>
      <c r="B468" s="23"/>
      <c r="C468" s="36"/>
      <c r="D468" s="34"/>
      <c r="E468" s="33">
        <v>800000</v>
      </c>
      <c r="F468" s="33"/>
      <c r="G468" s="33">
        <v>269049</v>
      </c>
      <c r="H468" s="37"/>
      <c r="I468" s="33">
        <v>617</v>
      </c>
      <c r="J468" s="37"/>
      <c r="K468" s="33">
        <f>E468+G468+I468</f>
        <v>1069666</v>
      </c>
      <c r="L468" s="37"/>
      <c r="M468" s="86">
        <v>2022</v>
      </c>
      <c r="N468" s="71"/>
      <c r="O468" s="71"/>
      <c r="P468" s="71"/>
      <c r="Q468" s="71"/>
      <c r="R468" s="71"/>
      <c r="S468" s="71"/>
      <c r="T468" s="71"/>
      <c r="AR468" s="71"/>
      <c r="AS468" s="71"/>
      <c r="AU468" s="71"/>
      <c r="AX468" s="78">
        <f>E467/E468</f>
        <v>0.61777749999999998</v>
      </c>
      <c r="AY468" s="79">
        <f>G467/G468</f>
        <v>0.57084397265925535</v>
      </c>
      <c r="AZ468" s="79">
        <f>I467/I468</f>
        <v>7.4667747163695299</v>
      </c>
      <c r="BA468" s="110">
        <f t="shared" ref="BA468:BA530" si="88">K467/K468</f>
        <v>0.60992309749024465</v>
      </c>
    </row>
    <row r="469" spans="1:53" ht="27" customHeight="1">
      <c r="A469" s="104" t="s">
        <v>1104</v>
      </c>
      <c r="B469" s="23" t="s">
        <v>1105</v>
      </c>
      <c r="C469" s="36" t="s">
        <v>366</v>
      </c>
      <c r="D469" s="34"/>
      <c r="E469" s="37">
        <f>TRUNC(일위대가목록!E227,0)</f>
        <v>344107</v>
      </c>
      <c r="F469" s="37">
        <f t="shared" si="83"/>
        <v>0</v>
      </c>
      <c r="G469" s="37">
        <f>TRUNC(일위대가목록!F227,0)</f>
        <v>124802</v>
      </c>
      <c r="H469" s="37">
        <f t="shared" si="84"/>
        <v>0</v>
      </c>
      <c r="I469" s="37">
        <f>TRUNC(일위대가목록!G227,0)</f>
        <v>3560</v>
      </c>
      <c r="J469" s="37">
        <f t="shared" si="85"/>
        <v>0</v>
      </c>
      <c r="K469" s="37">
        <f t="shared" si="86"/>
        <v>472469</v>
      </c>
      <c r="L469" s="37">
        <f t="shared" si="87"/>
        <v>0</v>
      </c>
      <c r="M469" s="85" t="s">
        <v>1106</v>
      </c>
      <c r="N469" s="71" t="s">
        <v>1107</v>
      </c>
      <c r="O469" s="71" t="s">
        <v>52</v>
      </c>
      <c r="P469" s="71" t="s">
        <v>52</v>
      </c>
      <c r="Q469" s="71" t="s">
        <v>1099</v>
      </c>
      <c r="R469" s="71" t="s">
        <v>61</v>
      </c>
      <c r="S469" s="71" t="s">
        <v>62</v>
      </c>
      <c r="T469" s="71" t="s">
        <v>62</v>
      </c>
      <c r="AR469" s="71" t="s">
        <v>52</v>
      </c>
      <c r="AS469" s="71" t="s">
        <v>52</v>
      </c>
      <c r="AU469" s="71" t="s">
        <v>1108</v>
      </c>
      <c r="AV469" s="28">
        <v>202</v>
      </c>
      <c r="AZ469" s="76"/>
      <c r="BA469" s="110"/>
    </row>
    <row r="470" spans="1:53" ht="27" customHeight="1">
      <c r="A470" s="104"/>
      <c r="B470" s="23"/>
      <c r="C470" s="36"/>
      <c r="D470" s="34"/>
      <c r="E470" s="33">
        <v>283253</v>
      </c>
      <c r="F470" s="33"/>
      <c r="G470" s="33">
        <v>112228</v>
      </c>
      <c r="H470" s="37"/>
      <c r="I470" s="33">
        <v>0</v>
      </c>
      <c r="J470" s="37"/>
      <c r="K470" s="33">
        <f>E470+G470+I470</f>
        <v>395481</v>
      </c>
      <c r="L470" s="37"/>
      <c r="M470" s="86">
        <v>2022</v>
      </c>
      <c r="N470" s="71"/>
      <c r="O470" s="71"/>
      <c r="P470" s="71"/>
      <c r="Q470" s="71"/>
      <c r="R470" s="71"/>
      <c r="S470" s="71"/>
      <c r="T470" s="71"/>
      <c r="AR470" s="71"/>
      <c r="AS470" s="71"/>
      <c r="AU470" s="71"/>
      <c r="AX470" s="78">
        <f>E469/E470</f>
        <v>1.2148397369136426</v>
      </c>
      <c r="AY470" s="79">
        <f>G469/G470</f>
        <v>1.1120397761699399</v>
      </c>
      <c r="AZ470" s="76"/>
      <c r="BA470" s="110">
        <f t="shared" si="88"/>
        <v>1.1946692761472739</v>
      </c>
    </row>
    <row r="471" spans="1:53" ht="27" customHeight="1">
      <c r="A471" s="104" t="s">
        <v>1109</v>
      </c>
      <c r="B471" s="23" t="s">
        <v>1110</v>
      </c>
      <c r="C471" s="36" t="s">
        <v>625</v>
      </c>
      <c r="D471" s="34"/>
      <c r="E471" s="37">
        <f>TRUNC(일위대가목록!E228,0)</f>
        <v>379175</v>
      </c>
      <c r="F471" s="37">
        <f t="shared" si="83"/>
        <v>0</v>
      </c>
      <c r="G471" s="37">
        <f>TRUNC(일위대가목록!F228,0)</f>
        <v>0</v>
      </c>
      <c r="H471" s="37">
        <f t="shared" si="84"/>
        <v>0</v>
      </c>
      <c r="I471" s="37">
        <f>TRUNC(일위대가목록!G228,0)</f>
        <v>0</v>
      </c>
      <c r="J471" s="37">
        <f t="shared" si="85"/>
        <v>0</v>
      </c>
      <c r="K471" s="37">
        <f t="shared" si="86"/>
        <v>379175</v>
      </c>
      <c r="L471" s="37">
        <f t="shared" si="87"/>
        <v>0</v>
      </c>
      <c r="M471" s="85" t="s">
        <v>1111</v>
      </c>
      <c r="N471" s="71" t="s">
        <v>1112</v>
      </c>
      <c r="O471" s="71" t="s">
        <v>52</v>
      </c>
      <c r="P471" s="71" t="s">
        <v>52</v>
      </c>
      <c r="Q471" s="71" t="s">
        <v>1099</v>
      </c>
      <c r="R471" s="71" t="s">
        <v>61</v>
      </c>
      <c r="S471" s="71" t="s">
        <v>62</v>
      </c>
      <c r="T471" s="71" t="s">
        <v>62</v>
      </c>
      <c r="AR471" s="71" t="s">
        <v>52</v>
      </c>
      <c r="AS471" s="71" t="s">
        <v>52</v>
      </c>
      <c r="AU471" s="71" t="s">
        <v>1113</v>
      </c>
      <c r="AV471" s="28">
        <v>203</v>
      </c>
      <c r="AZ471" s="76"/>
      <c r="BA471" s="110"/>
    </row>
    <row r="472" spans="1:53" ht="27" customHeight="1">
      <c r="A472" s="104"/>
      <c r="B472" s="23"/>
      <c r="C472" s="36"/>
      <c r="D472" s="34"/>
      <c r="E472" s="33">
        <v>252000</v>
      </c>
      <c r="F472" s="33"/>
      <c r="G472" s="33">
        <v>72855</v>
      </c>
      <c r="H472" s="37"/>
      <c r="I472" s="33">
        <v>0</v>
      </c>
      <c r="J472" s="37"/>
      <c r="K472" s="33">
        <f>E472+G472+I472</f>
        <v>324855</v>
      </c>
      <c r="L472" s="37"/>
      <c r="M472" s="86">
        <v>2022</v>
      </c>
      <c r="N472" s="71"/>
      <c r="O472" s="71"/>
      <c r="P472" s="71"/>
      <c r="Q472" s="71"/>
      <c r="R472" s="71"/>
      <c r="S472" s="71"/>
      <c r="T472" s="71"/>
      <c r="AR472" s="71"/>
      <c r="AS472" s="71"/>
      <c r="AU472" s="71"/>
      <c r="AX472" s="78">
        <f>E471/E472</f>
        <v>1.5046626984126985</v>
      </c>
      <c r="AY472" s="79"/>
      <c r="AZ472" s="76"/>
      <c r="BA472" s="110">
        <f t="shared" si="88"/>
        <v>1.1672130642902219</v>
      </c>
    </row>
    <row r="473" spans="1:53" ht="27" customHeight="1">
      <c r="A473" s="104" t="s">
        <v>1114</v>
      </c>
      <c r="B473" s="23" t="s">
        <v>1115</v>
      </c>
      <c r="C473" s="36" t="s">
        <v>58</v>
      </c>
      <c r="D473" s="34"/>
      <c r="E473" s="37">
        <f>TRUNC(단가대비표!K151,0)</f>
        <v>259000</v>
      </c>
      <c r="F473" s="37">
        <f t="shared" si="83"/>
        <v>0</v>
      </c>
      <c r="G473" s="37">
        <f>TRUNC(단가대비표!L151,0)</f>
        <v>0</v>
      </c>
      <c r="H473" s="37">
        <f t="shared" si="84"/>
        <v>0</v>
      </c>
      <c r="I473" s="37">
        <f>TRUNC(단가대비표!S151,0)</f>
        <v>0</v>
      </c>
      <c r="J473" s="37">
        <f t="shared" si="85"/>
        <v>0</v>
      </c>
      <c r="K473" s="37">
        <f t="shared" si="86"/>
        <v>259000</v>
      </c>
      <c r="L473" s="37">
        <f t="shared" si="87"/>
        <v>0</v>
      </c>
      <c r="M473" s="85" t="s">
        <v>52</v>
      </c>
      <c r="N473" s="71" t="s">
        <v>1116</v>
      </c>
      <c r="O473" s="71" t="s">
        <v>52</v>
      </c>
      <c r="P473" s="71" t="s">
        <v>52</v>
      </c>
      <c r="Q473" s="71" t="s">
        <v>1099</v>
      </c>
      <c r="R473" s="71" t="s">
        <v>62</v>
      </c>
      <c r="S473" s="71" t="s">
        <v>62</v>
      </c>
      <c r="T473" s="71" t="s">
        <v>61</v>
      </c>
      <c r="AR473" s="71" t="s">
        <v>52</v>
      </c>
      <c r="AS473" s="71" t="s">
        <v>52</v>
      </c>
      <c r="AU473" s="71" t="s">
        <v>1117</v>
      </c>
      <c r="AV473" s="28">
        <v>426</v>
      </c>
      <c r="AZ473" s="76"/>
      <c r="BA473" s="110"/>
    </row>
    <row r="474" spans="1:53" ht="27" customHeight="1">
      <c r="A474" s="104"/>
      <c r="B474" s="23"/>
      <c r="C474" s="36"/>
      <c r="D474" s="34"/>
      <c r="E474" s="33">
        <v>270000</v>
      </c>
      <c r="F474" s="33"/>
      <c r="G474" s="33">
        <v>72855</v>
      </c>
      <c r="H474" s="37"/>
      <c r="I474" s="33">
        <v>0</v>
      </c>
      <c r="J474" s="37"/>
      <c r="K474" s="33">
        <f>E474+G474+I474</f>
        <v>342855</v>
      </c>
      <c r="L474" s="37"/>
      <c r="M474" s="86">
        <v>2022</v>
      </c>
      <c r="N474" s="71"/>
      <c r="O474" s="71"/>
      <c r="P474" s="71"/>
      <c r="Q474" s="71"/>
      <c r="R474" s="71"/>
      <c r="S474" s="71"/>
      <c r="T474" s="71"/>
      <c r="AR474" s="71"/>
      <c r="AS474" s="71"/>
      <c r="AU474" s="71"/>
      <c r="AX474" s="78">
        <f>E473/E474</f>
        <v>0.95925925925925926</v>
      </c>
      <c r="AY474" s="79"/>
      <c r="AZ474" s="76"/>
      <c r="BA474" s="110">
        <f t="shared" si="88"/>
        <v>0.75542138805034198</v>
      </c>
    </row>
    <row r="475" spans="1:53" ht="27" customHeight="1">
      <c r="A475" s="104" t="s">
        <v>1118</v>
      </c>
      <c r="B475" s="23" t="s">
        <v>1119</v>
      </c>
      <c r="C475" s="36" t="s">
        <v>58</v>
      </c>
      <c r="D475" s="34"/>
      <c r="E475" s="37">
        <f>TRUNC(단가대비표!K152,0)</f>
        <v>242000</v>
      </c>
      <c r="F475" s="37">
        <f t="shared" si="83"/>
        <v>0</v>
      </c>
      <c r="G475" s="37">
        <f>TRUNC(단가대비표!L152,0)</f>
        <v>0</v>
      </c>
      <c r="H475" s="37">
        <f t="shared" si="84"/>
        <v>0</v>
      </c>
      <c r="I475" s="37">
        <f>TRUNC(단가대비표!S152,0)</f>
        <v>0</v>
      </c>
      <c r="J475" s="37">
        <f t="shared" si="85"/>
        <v>0</v>
      </c>
      <c r="K475" s="37">
        <f t="shared" si="86"/>
        <v>242000</v>
      </c>
      <c r="L475" s="37">
        <f t="shared" si="87"/>
        <v>0</v>
      </c>
      <c r="M475" s="85" t="s">
        <v>52</v>
      </c>
      <c r="N475" s="71" t="s">
        <v>1120</v>
      </c>
      <c r="O475" s="71" t="s">
        <v>52</v>
      </c>
      <c r="P475" s="71" t="s">
        <v>52</v>
      </c>
      <c r="Q475" s="71" t="s">
        <v>1099</v>
      </c>
      <c r="R475" s="71" t="s">
        <v>62</v>
      </c>
      <c r="S475" s="71" t="s">
        <v>62</v>
      </c>
      <c r="T475" s="71" t="s">
        <v>61</v>
      </c>
      <c r="AR475" s="71" t="s">
        <v>52</v>
      </c>
      <c r="AS475" s="71" t="s">
        <v>52</v>
      </c>
      <c r="AU475" s="71" t="s">
        <v>1121</v>
      </c>
      <c r="AV475" s="28">
        <v>427</v>
      </c>
      <c r="AZ475" s="76"/>
      <c r="BA475" s="110"/>
    </row>
    <row r="476" spans="1:53" ht="27" customHeight="1">
      <c r="A476" s="104"/>
      <c r="B476" s="23"/>
      <c r="C476" s="36"/>
      <c r="D476" s="34"/>
      <c r="E476" s="33">
        <v>228000</v>
      </c>
      <c r="F476" s="33"/>
      <c r="G476" s="33">
        <v>72855</v>
      </c>
      <c r="H476" s="37"/>
      <c r="I476" s="33">
        <v>0</v>
      </c>
      <c r="J476" s="37"/>
      <c r="K476" s="33">
        <f>E476+G476+I476</f>
        <v>300855</v>
      </c>
      <c r="L476" s="37"/>
      <c r="M476" s="86">
        <v>2022</v>
      </c>
      <c r="N476" s="71"/>
      <c r="O476" s="71"/>
      <c r="P476" s="71"/>
      <c r="Q476" s="71"/>
      <c r="R476" s="71"/>
      <c r="S476" s="71"/>
      <c r="T476" s="71"/>
      <c r="AR476" s="71"/>
      <c r="AS476" s="71"/>
      <c r="AU476" s="71"/>
      <c r="AX476" s="78">
        <f>E475/E476</f>
        <v>1.0614035087719298</v>
      </c>
      <c r="AY476" s="79"/>
      <c r="AZ476" s="76"/>
      <c r="BA476" s="110">
        <f t="shared" si="88"/>
        <v>0.80437420019610772</v>
      </c>
    </row>
    <row r="477" spans="1:53" ht="27" customHeight="1">
      <c r="A477" s="104" t="s">
        <v>1122</v>
      </c>
      <c r="B477" s="23" t="s">
        <v>1123</v>
      </c>
      <c r="C477" s="36" t="s">
        <v>709</v>
      </c>
      <c r="D477" s="34"/>
      <c r="E477" s="37">
        <f>TRUNC(일위대가목록!E231,0)</f>
        <v>300000</v>
      </c>
      <c r="F477" s="37">
        <f t="shared" si="83"/>
        <v>0</v>
      </c>
      <c r="G477" s="37">
        <f>TRUNC(일위대가목록!F231,0)</f>
        <v>53888</v>
      </c>
      <c r="H477" s="37">
        <f t="shared" si="84"/>
        <v>0</v>
      </c>
      <c r="I477" s="37">
        <f>TRUNC(일위대가목록!G231,0)</f>
        <v>1616</v>
      </c>
      <c r="J477" s="37">
        <f t="shared" si="85"/>
        <v>0</v>
      </c>
      <c r="K477" s="37">
        <f t="shared" si="86"/>
        <v>355504</v>
      </c>
      <c r="L477" s="37">
        <f t="shared" si="87"/>
        <v>0</v>
      </c>
      <c r="M477" s="85" t="s">
        <v>1124</v>
      </c>
      <c r="N477" s="71" t="s">
        <v>1125</v>
      </c>
      <c r="O477" s="71" t="s">
        <v>52</v>
      </c>
      <c r="P477" s="71" t="s">
        <v>52</v>
      </c>
      <c r="Q477" s="71" t="s">
        <v>1099</v>
      </c>
      <c r="R477" s="71" t="s">
        <v>61</v>
      </c>
      <c r="S477" s="71" t="s">
        <v>62</v>
      </c>
      <c r="T477" s="71" t="s">
        <v>62</v>
      </c>
      <c r="AR477" s="71" t="s">
        <v>52</v>
      </c>
      <c r="AS477" s="71" t="s">
        <v>52</v>
      </c>
      <c r="AU477" s="71" t="s">
        <v>1126</v>
      </c>
      <c r="AV477" s="28">
        <v>204</v>
      </c>
      <c r="AZ477" s="76"/>
      <c r="BA477" s="110"/>
    </row>
    <row r="478" spans="1:53" ht="27" customHeight="1">
      <c r="A478" s="104"/>
      <c r="B478" s="23"/>
      <c r="C478" s="36"/>
      <c r="D478" s="34"/>
      <c r="E478" s="33">
        <v>350000</v>
      </c>
      <c r="F478" s="33"/>
      <c r="G478" s="33"/>
      <c r="H478" s="37"/>
      <c r="I478" s="33">
        <v>0</v>
      </c>
      <c r="J478" s="37"/>
      <c r="K478" s="33">
        <f>E478+G478+I478</f>
        <v>350000</v>
      </c>
      <c r="L478" s="37"/>
      <c r="M478" s="86">
        <v>2022</v>
      </c>
      <c r="N478" s="71"/>
      <c r="O478" s="71"/>
      <c r="P478" s="71"/>
      <c r="Q478" s="71"/>
      <c r="R478" s="71"/>
      <c r="S478" s="71"/>
      <c r="T478" s="71"/>
      <c r="AR478" s="71"/>
      <c r="AS478" s="71"/>
      <c r="AU478" s="71"/>
      <c r="AX478" s="78">
        <f>E477/E478</f>
        <v>0.8571428571428571</v>
      </c>
      <c r="AY478" s="79"/>
      <c r="AZ478" s="76"/>
      <c r="BA478" s="110">
        <f t="shared" si="88"/>
        <v>1.0157257142857143</v>
      </c>
    </row>
    <row r="479" spans="1:53" ht="27" customHeight="1">
      <c r="A479" s="104" t="s">
        <v>1127</v>
      </c>
      <c r="B479" s="23" t="s">
        <v>1128</v>
      </c>
      <c r="C479" s="36" t="s">
        <v>625</v>
      </c>
      <c r="D479" s="34"/>
      <c r="E479" s="37">
        <f>TRUNC(일위대가목록!E232,0)</f>
        <v>39000</v>
      </c>
      <c r="F479" s="37">
        <f t="shared" si="83"/>
        <v>0</v>
      </c>
      <c r="G479" s="37">
        <f>TRUNC(일위대가목록!F232,0)</f>
        <v>0</v>
      </c>
      <c r="H479" s="37">
        <f t="shared" si="84"/>
        <v>0</v>
      </c>
      <c r="I479" s="37">
        <f>TRUNC(일위대가목록!G232,0)</f>
        <v>0</v>
      </c>
      <c r="J479" s="37">
        <f t="shared" si="85"/>
        <v>0</v>
      </c>
      <c r="K479" s="37">
        <f t="shared" si="86"/>
        <v>39000</v>
      </c>
      <c r="L479" s="37">
        <f t="shared" si="87"/>
        <v>0</v>
      </c>
      <c r="M479" s="85" t="s">
        <v>1129</v>
      </c>
      <c r="N479" s="71" t="s">
        <v>1130</v>
      </c>
      <c r="O479" s="71" t="s">
        <v>52</v>
      </c>
      <c r="P479" s="71" t="s">
        <v>52</v>
      </c>
      <c r="Q479" s="71" t="s">
        <v>1099</v>
      </c>
      <c r="R479" s="71" t="s">
        <v>61</v>
      </c>
      <c r="S479" s="71" t="s">
        <v>62</v>
      </c>
      <c r="T479" s="71" t="s">
        <v>62</v>
      </c>
      <c r="AR479" s="71" t="s">
        <v>52</v>
      </c>
      <c r="AS479" s="71" t="s">
        <v>52</v>
      </c>
      <c r="AU479" s="71" t="s">
        <v>1131</v>
      </c>
      <c r="AV479" s="28">
        <v>325</v>
      </c>
      <c r="AZ479" s="76"/>
      <c r="BA479" s="110"/>
    </row>
    <row r="480" spans="1:53" ht="27" customHeight="1">
      <c r="A480" s="104"/>
      <c r="B480" s="23"/>
      <c r="C480" s="36"/>
      <c r="D480" s="34"/>
      <c r="E480" s="33">
        <v>34722</v>
      </c>
      <c r="F480" s="33"/>
      <c r="G480" s="33"/>
      <c r="H480" s="37"/>
      <c r="I480" s="33">
        <v>0</v>
      </c>
      <c r="J480" s="37"/>
      <c r="K480" s="33">
        <f>E480+G480+I480</f>
        <v>34722</v>
      </c>
      <c r="L480" s="37"/>
      <c r="M480" s="86">
        <v>2022</v>
      </c>
      <c r="N480" s="71"/>
      <c r="O480" s="71"/>
      <c r="P480" s="71"/>
      <c r="Q480" s="71"/>
      <c r="R480" s="71"/>
      <c r="S480" s="71"/>
      <c r="T480" s="71"/>
      <c r="AR480" s="71"/>
      <c r="AS480" s="71"/>
      <c r="AU480" s="71"/>
      <c r="AX480" s="78">
        <f>E479/E480</f>
        <v>1.1232071885260067</v>
      </c>
      <c r="AY480" s="79"/>
      <c r="AZ480" s="76"/>
      <c r="BA480" s="110">
        <f t="shared" si="88"/>
        <v>1.1232071885260067</v>
      </c>
    </row>
    <row r="481" spans="1:54" ht="27" customHeight="1">
      <c r="A481" s="104" t="s">
        <v>1132</v>
      </c>
      <c r="B481" s="23" t="s">
        <v>1133</v>
      </c>
      <c r="C481" s="36" t="s">
        <v>366</v>
      </c>
      <c r="D481" s="34"/>
      <c r="E481" s="37">
        <f>TRUNC(단가대비표!K356,0)</f>
        <v>6200</v>
      </c>
      <c r="F481" s="37">
        <f t="shared" si="83"/>
        <v>0</v>
      </c>
      <c r="G481" s="37"/>
      <c r="H481" s="37">
        <f t="shared" si="84"/>
        <v>0</v>
      </c>
      <c r="I481" s="37">
        <f>TRUNC(단가대비표!S356,0)</f>
        <v>0</v>
      </c>
      <c r="J481" s="37">
        <f t="shared" si="85"/>
        <v>0</v>
      </c>
      <c r="K481" s="37">
        <f t="shared" si="86"/>
        <v>6200</v>
      </c>
      <c r="L481" s="37">
        <f t="shared" si="87"/>
        <v>0</v>
      </c>
      <c r="M481" s="85" t="s">
        <v>52</v>
      </c>
      <c r="N481" s="71" t="s">
        <v>1134</v>
      </c>
      <c r="O481" s="71" t="s">
        <v>52</v>
      </c>
      <c r="P481" s="71" t="s">
        <v>52</v>
      </c>
      <c r="Q481" s="71" t="s">
        <v>1099</v>
      </c>
      <c r="R481" s="71" t="s">
        <v>62</v>
      </c>
      <c r="S481" s="71" t="s">
        <v>62</v>
      </c>
      <c r="T481" s="71" t="s">
        <v>61</v>
      </c>
      <c r="AR481" s="71" t="s">
        <v>52</v>
      </c>
      <c r="AS481" s="71" t="s">
        <v>52</v>
      </c>
      <c r="AU481" s="71" t="s">
        <v>1135</v>
      </c>
      <c r="AV481" s="28">
        <v>205</v>
      </c>
      <c r="AZ481" s="76"/>
      <c r="BA481" s="110"/>
    </row>
    <row r="482" spans="1:54" ht="27" customHeight="1">
      <c r="A482" s="104"/>
      <c r="B482" s="23"/>
      <c r="C482" s="36"/>
      <c r="D482" s="34"/>
      <c r="E482" s="33">
        <v>4820</v>
      </c>
      <c r="F482" s="33"/>
      <c r="G482" s="33"/>
      <c r="H482" s="37"/>
      <c r="I482" s="33">
        <v>0</v>
      </c>
      <c r="J482" s="37"/>
      <c r="K482" s="33">
        <f>E482+G482+I482</f>
        <v>4820</v>
      </c>
      <c r="L482" s="37"/>
      <c r="M482" s="86">
        <v>2022</v>
      </c>
      <c r="N482" s="71"/>
      <c r="O482" s="71"/>
      <c r="P482" s="71"/>
      <c r="Q482" s="71"/>
      <c r="R482" s="71"/>
      <c r="S482" s="71"/>
      <c r="T482" s="71"/>
      <c r="AR482" s="71"/>
      <c r="AS482" s="71"/>
      <c r="AU482" s="71"/>
      <c r="AX482" s="78">
        <f>E481/E482</f>
        <v>1.2863070539419088</v>
      </c>
      <c r="AY482" s="79"/>
      <c r="AZ482" s="76"/>
      <c r="BA482" s="110">
        <f t="shared" si="88"/>
        <v>1.2863070539419088</v>
      </c>
      <c r="BB482" s="28" t="s">
        <v>7943</v>
      </c>
    </row>
    <row r="483" spans="1:54" ht="27" customHeight="1">
      <c r="A483" s="104" t="s">
        <v>1136</v>
      </c>
      <c r="B483" s="23" t="s">
        <v>1137</v>
      </c>
      <c r="C483" s="36" t="s">
        <v>1138</v>
      </c>
      <c r="D483" s="34"/>
      <c r="E483" s="37">
        <f>TRUNC(일위대가목록!E233,0)</f>
        <v>4800</v>
      </c>
      <c r="F483" s="37">
        <f t="shared" si="83"/>
        <v>0</v>
      </c>
      <c r="G483" s="37"/>
      <c r="H483" s="37">
        <f t="shared" si="84"/>
        <v>0</v>
      </c>
      <c r="I483" s="37">
        <f>TRUNC(일위대가목록!G233,0)</f>
        <v>0</v>
      </c>
      <c r="J483" s="37">
        <f t="shared" si="85"/>
        <v>0</v>
      </c>
      <c r="K483" s="37">
        <f t="shared" si="86"/>
        <v>4800</v>
      </c>
      <c r="L483" s="37">
        <f t="shared" si="87"/>
        <v>0</v>
      </c>
      <c r="M483" s="85" t="s">
        <v>1139</v>
      </c>
      <c r="N483" s="71" t="s">
        <v>1140</v>
      </c>
      <c r="O483" s="71" t="s">
        <v>52</v>
      </c>
      <c r="P483" s="71" t="s">
        <v>52</v>
      </c>
      <c r="Q483" s="71" t="s">
        <v>1099</v>
      </c>
      <c r="R483" s="71" t="s">
        <v>61</v>
      </c>
      <c r="S483" s="71" t="s">
        <v>62</v>
      </c>
      <c r="T483" s="71" t="s">
        <v>62</v>
      </c>
      <c r="AR483" s="71" t="s">
        <v>52</v>
      </c>
      <c r="AS483" s="71" t="s">
        <v>52</v>
      </c>
      <c r="AU483" s="71" t="s">
        <v>1141</v>
      </c>
      <c r="AV483" s="28">
        <v>206</v>
      </c>
      <c r="AZ483" s="76"/>
      <c r="BA483" s="110"/>
    </row>
    <row r="484" spans="1:54" ht="27" customHeight="1">
      <c r="A484" s="104"/>
      <c r="B484" s="23"/>
      <c r="C484" s="36"/>
      <c r="D484" s="34"/>
      <c r="E484" s="33">
        <v>5460</v>
      </c>
      <c r="F484" s="33"/>
      <c r="G484" s="33"/>
      <c r="H484" s="37"/>
      <c r="I484" s="33">
        <v>0</v>
      </c>
      <c r="J484" s="37"/>
      <c r="K484" s="33">
        <f>E484+G484+I484</f>
        <v>5460</v>
      </c>
      <c r="L484" s="37"/>
      <c r="M484" s="86">
        <v>2022</v>
      </c>
      <c r="N484" s="71"/>
      <c r="O484" s="71"/>
      <c r="P484" s="71"/>
      <c r="Q484" s="71"/>
      <c r="R484" s="71"/>
      <c r="S484" s="71"/>
      <c r="T484" s="71"/>
      <c r="AR484" s="71"/>
      <c r="AS484" s="71"/>
      <c r="AU484" s="71"/>
      <c r="AX484" s="78">
        <f>E483/E484</f>
        <v>0.87912087912087911</v>
      </c>
      <c r="AY484" s="79"/>
      <c r="AZ484" s="76"/>
      <c r="BA484" s="110">
        <f t="shared" si="88"/>
        <v>0.87912087912087911</v>
      </c>
    </row>
    <row r="485" spans="1:54" ht="27" customHeight="1">
      <c r="A485" s="104" t="s">
        <v>1142</v>
      </c>
      <c r="B485" s="23" t="s">
        <v>1143</v>
      </c>
      <c r="C485" s="36" t="s">
        <v>366</v>
      </c>
      <c r="D485" s="34"/>
      <c r="E485" s="37">
        <f>TRUNC(단가대비표!K223,0)</f>
        <v>35000</v>
      </c>
      <c r="F485" s="37">
        <f t="shared" si="83"/>
        <v>0</v>
      </c>
      <c r="G485" s="37">
        <f>TRUNC(단가대비표!L223,0)</f>
        <v>0</v>
      </c>
      <c r="H485" s="37">
        <f t="shared" si="84"/>
        <v>0</v>
      </c>
      <c r="I485" s="37">
        <f>TRUNC(단가대비표!S223,0)</f>
        <v>0</v>
      </c>
      <c r="J485" s="37">
        <f t="shared" si="85"/>
        <v>0</v>
      </c>
      <c r="K485" s="37">
        <f t="shared" si="86"/>
        <v>35000</v>
      </c>
      <c r="L485" s="37">
        <f t="shared" si="87"/>
        <v>0</v>
      </c>
      <c r="M485" s="85" t="s">
        <v>52</v>
      </c>
      <c r="N485" s="71" t="s">
        <v>1144</v>
      </c>
      <c r="O485" s="71" t="s">
        <v>52</v>
      </c>
      <c r="P485" s="71" t="s">
        <v>52</v>
      </c>
      <c r="Q485" s="71" t="s">
        <v>1099</v>
      </c>
      <c r="R485" s="71" t="s">
        <v>62</v>
      </c>
      <c r="S485" s="71" t="s">
        <v>62</v>
      </c>
      <c r="T485" s="71" t="s">
        <v>61</v>
      </c>
      <c r="AR485" s="71" t="s">
        <v>52</v>
      </c>
      <c r="AS485" s="71" t="s">
        <v>52</v>
      </c>
      <c r="AU485" s="71" t="s">
        <v>1145</v>
      </c>
      <c r="AV485" s="28">
        <v>207</v>
      </c>
      <c r="AZ485" s="76"/>
      <c r="BA485" s="110"/>
    </row>
    <row r="486" spans="1:54" ht="27" customHeight="1">
      <c r="A486" s="104"/>
      <c r="B486" s="23"/>
      <c r="C486" s="36"/>
      <c r="D486" s="34"/>
      <c r="E486" s="33">
        <v>25108</v>
      </c>
      <c r="F486" s="33"/>
      <c r="G486" s="33">
        <v>5385</v>
      </c>
      <c r="H486" s="37"/>
      <c r="I486" s="33">
        <v>0</v>
      </c>
      <c r="J486" s="37"/>
      <c r="K486" s="33">
        <f>E486+G486+I486</f>
        <v>30493</v>
      </c>
      <c r="L486" s="37"/>
      <c r="M486" s="86">
        <v>2022</v>
      </c>
      <c r="N486" s="71"/>
      <c r="O486" s="71"/>
      <c r="P486" s="71"/>
      <c r="Q486" s="71"/>
      <c r="R486" s="71"/>
      <c r="S486" s="71"/>
      <c r="T486" s="71"/>
      <c r="AR486" s="71"/>
      <c r="AS486" s="71"/>
      <c r="AU486" s="71"/>
      <c r="AX486" s="78">
        <f>E485/E486</f>
        <v>1.3939780149753067</v>
      </c>
      <c r="AY486" s="79"/>
      <c r="AZ486" s="76"/>
      <c r="BA486" s="110">
        <f t="shared" si="88"/>
        <v>1.1478044141278325</v>
      </c>
      <c r="BB486" s="28" t="s">
        <v>7943</v>
      </c>
    </row>
    <row r="487" spans="1:54" ht="27" customHeight="1">
      <c r="A487" s="104" t="s">
        <v>1146</v>
      </c>
      <c r="B487" s="23" t="s">
        <v>1147</v>
      </c>
      <c r="C487" s="36" t="s">
        <v>366</v>
      </c>
      <c r="D487" s="34"/>
      <c r="E487" s="37">
        <f>TRUNC(단가대비표!K224,0)</f>
        <v>32000</v>
      </c>
      <c r="F487" s="37">
        <f t="shared" si="83"/>
        <v>0</v>
      </c>
      <c r="G487" s="37">
        <f>TRUNC(단가대비표!L224,0)</f>
        <v>0</v>
      </c>
      <c r="H487" s="37">
        <f t="shared" si="84"/>
        <v>0</v>
      </c>
      <c r="I487" s="37">
        <f>TRUNC(단가대비표!S224,0)</f>
        <v>0</v>
      </c>
      <c r="J487" s="37">
        <f t="shared" si="85"/>
        <v>0</v>
      </c>
      <c r="K487" s="37">
        <f t="shared" si="86"/>
        <v>32000</v>
      </c>
      <c r="L487" s="37">
        <f t="shared" si="87"/>
        <v>0</v>
      </c>
      <c r="M487" s="85" t="s">
        <v>52</v>
      </c>
      <c r="N487" s="71" t="s">
        <v>1148</v>
      </c>
      <c r="O487" s="71" t="s">
        <v>52</v>
      </c>
      <c r="P487" s="71" t="s">
        <v>52</v>
      </c>
      <c r="Q487" s="71" t="s">
        <v>1099</v>
      </c>
      <c r="R487" s="71" t="s">
        <v>62</v>
      </c>
      <c r="S487" s="71" t="s">
        <v>62</v>
      </c>
      <c r="T487" s="71" t="s">
        <v>61</v>
      </c>
      <c r="AR487" s="71" t="s">
        <v>52</v>
      </c>
      <c r="AS487" s="71" t="s">
        <v>52</v>
      </c>
      <c r="AU487" s="71" t="s">
        <v>1149</v>
      </c>
      <c r="AV487" s="28">
        <v>208</v>
      </c>
      <c r="AZ487" s="76"/>
      <c r="BA487" s="110"/>
    </row>
    <row r="488" spans="1:54" ht="27" customHeight="1">
      <c r="A488" s="105"/>
      <c r="B488" s="35"/>
      <c r="C488" s="34"/>
      <c r="D488" s="34"/>
      <c r="E488" s="33">
        <v>25108</v>
      </c>
      <c r="F488" s="33"/>
      <c r="G488" s="33">
        <v>5385</v>
      </c>
      <c r="H488" s="37"/>
      <c r="I488" s="33">
        <v>0</v>
      </c>
      <c r="J488" s="37"/>
      <c r="K488" s="33">
        <f>E488+G488+I488</f>
        <v>30493</v>
      </c>
      <c r="L488" s="37"/>
      <c r="M488" s="86">
        <v>2022</v>
      </c>
      <c r="N488" s="71"/>
      <c r="O488" s="71"/>
      <c r="P488" s="71"/>
      <c r="Q488" s="71"/>
      <c r="R488" s="71"/>
      <c r="S488" s="71"/>
      <c r="T488" s="71"/>
      <c r="AR488" s="71"/>
      <c r="AS488" s="71"/>
      <c r="AU488" s="71"/>
      <c r="AX488" s="78">
        <f>E487/E488</f>
        <v>1.2744941851202805</v>
      </c>
      <c r="AY488" s="79"/>
      <c r="AZ488" s="76"/>
      <c r="BA488" s="110">
        <f t="shared" si="88"/>
        <v>1.0494211786311614</v>
      </c>
      <c r="BB488" s="28" t="s">
        <v>7943</v>
      </c>
    </row>
    <row r="489" spans="1:54" ht="27" customHeight="1">
      <c r="A489" s="104" t="s">
        <v>1150</v>
      </c>
      <c r="B489" s="23"/>
      <c r="C489" s="34"/>
      <c r="D489" s="34"/>
      <c r="E489" s="35"/>
      <c r="F489" s="35"/>
      <c r="G489" s="35"/>
      <c r="H489" s="35"/>
      <c r="I489" s="35"/>
      <c r="J489" s="35"/>
      <c r="K489" s="35"/>
      <c r="L489" s="35"/>
      <c r="M489" s="84"/>
      <c r="Q489" s="71" t="s">
        <v>1151</v>
      </c>
      <c r="AZ489" s="76"/>
      <c r="BA489" s="110"/>
    </row>
    <row r="490" spans="1:54" ht="27" customHeight="1">
      <c r="A490" s="104" t="s">
        <v>7814</v>
      </c>
      <c r="B490" s="23" t="s">
        <v>1153</v>
      </c>
      <c r="C490" s="36" t="s">
        <v>625</v>
      </c>
      <c r="D490" s="34"/>
      <c r="E490" s="37">
        <f>TRUNC(단가대비표!K353,0)</f>
        <v>72400</v>
      </c>
      <c r="F490" s="37">
        <f t="shared" ref="F490:F508" si="89">TRUNC(E490*D490, 0)</f>
        <v>0</v>
      </c>
      <c r="G490" s="37">
        <f>TRUNC(단가대비표!L353,0)</f>
        <v>0</v>
      </c>
      <c r="H490" s="37">
        <f t="shared" ref="H490:H508" si="90">TRUNC(G490*D490, 0)</f>
        <v>0</v>
      </c>
      <c r="I490" s="37">
        <f>TRUNC(단가대비표!S353,0)</f>
        <v>0</v>
      </c>
      <c r="J490" s="37">
        <f t="shared" ref="J490:J508" si="91">TRUNC(I490*D490, 0)</f>
        <v>0</v>
      </c>
      <c r="K490" s="37">
        <f t="shared" ref="K490:K508" si="92">TRUNC(E490+G490+I490, 0)</f>
        <v>72400</v>
      </c>
      <c r="L490" s="37">
        <f t="shared" ref="L490:L508" si="93">TRUNC(F490+H490+J490, 0)</f>
        <v>0</v>
      </c>
      <c r="M490" s="85" t="s">
        <v>52</v>
      </c>
      <c r="N490" s="71" t="s">
        <v>1154</v>
      </c>
      <c r="O490" s="71" t="s">
        <v>52</v>
      </c>
      <c r="P490" s="71" t="s">
        <v>52</v>
      </c>
      <c r="Q490" s="71" t="s">
        <v>1151</v>
      </c>
      <c r="R490" s="71" t="s">
        <v>62</v>
      </c>
      <c r="S490" s="71" t="s">
        <v>62</v>
      </c>
      <c r="T490" s="71" t="s">
        <v>61</v>
      </c>
      <c r="AR490" s="71" t="s">
        <v>52</v>
      </c>
      <c r="AS490" s="71" t="s">
        <v>52</v>
      </c>
      <c r="AU490" s="71" t="s">
        <v>1155</v>
      </c>
      <c r="AV490" s="28">
        <v>210</v>
      </c>
      <c r="AZ490" s="76"/>
      <c r="BA490" s="110"/>
    </row>
    <row r="491" spans="1:54" ht="27" customHeight="1">
      <c r="A491" s="104"/>
      <c r="B491" s="23"/>
      <c r="C491" s="36"/>
      <c r="D491" s="34"/>
      <c r="E491" s="33">
        <v>34800</v>
      </c>
      <c r="F491" s="33"/>
      <c r="G491" s="33"/>
      <c r="H491" s="37"/>
      <c r="I491" s="33">
        <v>0</v>
      </c>
      <c r="J491" s="37"/>
      <c r="K491" s="33">
        <f>E491+G491+I491</f>
        <v>34800</v>
      </c>
      <c r="L491" s="37"/>
      <c r="M491" s="86">
        <v>2022</v>
      </c>
      <c r="N491" s="71"/>
      <c r="O491" s="71"/>
      <c r="P491" s="71"/>
      <c r="Q491" s="71"/>
      <c r="R491" s="71"/>
      <c r="S491" s="71"/>
      <c r="T491" s="71"/>
      <c r="AR491" s="71"/>
      <c r="AS491" s="71"/>
      <c r="AU491" s="71"/>
      <c r="AX491" s="78">
        <f>E490/E491</f>
        <v>2.0804597701149423</v>
      </c>
      <c r="AY491" s="79"/>
      <c r="AZ491" s="76"/>
      <c r="BA491" s="110">
        <f t="shared" si="88"/>
        <v>2.0804597701149423</v>
      </c>
    </row>
    <row r="492" spans="1:54" ht="27" customHeight="1">
      <c r="A492" s="104" t="s">
        <v>1156</v>
      </c>
      <c r="B492" s="23" t="s">
        <v>1157</v>
      </c>
      <c r="C492" s="36" t="s">
        <v>366</v>
      </c>
      <c r="D492" s="34"/>
      <c r="E492" s="37">
        <f>TRUNC(단가대비표!K354,0)</f>
        <v>195500</v>
      </c>
      <c r="F492" s="37">
        <f t="shared" si="89"/>
        <v>0</v>
      </c>
      <c r="G492" s="37">
        <f>TRUNC(단가대비표!L354,0)</f>
        <v>0</v>
      </c>
      <c r="H492" s="37">
        <f t="shared" si="90"/>
        <v>0</v>
      </c>
      <c r="I492" s="37">
        <f>TRUNC(단가대비표!S354,0)</f>
        <v>0</v>
      </c>
      <c r="J492" s="37">
        <f t="shared" si="91"/>
        <v>0</v>
      </c>
      <c r="K492" s="37">
        <f t="shared" si="92"/>
        <v>195500</v>
      </c>
      <c r="L492" s="37">
        <f t="shared" si="93"/>
        <v>0</v>
      </c>
      <c r="M492" s="85" t="s">
        <v>52</v>
      </c>
      <c r="N492" s="71" t="s">
        <v>1158</v>
      </c>
      <c r="O492" s="71" t="s">
        <v>52</v>
      </c>
      <c r="P492" s="71" t="s">
        <v>52</v>
      </c>
      <c r="Q492" s="71" t="s">
        <v>1151</v>
      </c>
      <c r="R492" s="71" t="s">
        <v>62</v>
      </c>
      <c r="S492" s="71" t="s">
        <v>62</v>
      </c>
      <c r="T492" s="71" t="s">
        <v>61</v>
      </c>
      <c r="AR492" s="71" t="s">
        <v>52</v>
      </c>
      <c r="AS492" s="71" t="s">
        <v>52</v>
      </c>
      <c r="AU492" s="71" t="s">
        <v>1159</v>
      </c>
      <c r="AV492" s="28">
        <v>211</v>
      </c>
      <c r="AZ492" s="76"/>
      <c r="BA492" s="110"/>
    </row>
    <row r="493" spans="1:54" ht="27" customHeight="1">
      <c r="A493" s="104"/>
      <c r="B493" s="23"/>
      <c r="C493" s="36"/>
      <c r="D493" s="34"/>
      <c r="E493" s="33">
        <v>260000</v>
      </c>
      <c r="F493" s="33"/>
      <c r="G493" s="33"/>
      <c r="H493" s="37"/>
      <c r="I493" s="33">
        <v>0</v>
      </c>
      <c r="J493" s="37"/>
      <c r="K493" s="33">
        <f>E493+G493+I493</f>
        <v>260000</v>
      </c>
      <c r="L493" s="37"/>
      <c r="M493" s="86">
        <v>2022</v>
      </c>
      <c r="N493" s="71"/>
      <c r="O493" s="71"/>
      <c r="P493" s="71"/>
      <c r="Q493" s="71"/>
      <c r="R493" s="71"/>
      <c r="S493" s="71"/>
      <c r="T493" s="71"/>
      <c r="AR493" s="71"/>
      <c r="AS493" s="71"/>
      <c r="AU493" s="71"/>
      <c r="AX493" s="78">
        <f>E492/E493</f>
        <v>0.75192307692307692</v>
      </c>
      <c r="AY493" s="79"/>
      <c r="AZ493" s="76"/>
      <c r="BA493" s="110">
        <f t="shared" si="88"/>
        <v>0.75192307692307692</v>
      </c>
    </row>
    <row r="494" spans="1:54" ht="27" customHeight="1">
      <c r="A494" s="104" t="s">
        <v>1160</v>
      </c>
      <c r="B494" s="23" t="s">
        <v>1161</v>
      </c>
      <c r="C494" s="36" t="s">
        <v>625</v>
      </c>
      <c r="D494" s="34"/>
      <c r="E494" s="37">
        <f>TRUNC(일위대가목록!E236,0)</f>
        <v>85122</v>
      </c>
      <c r="F494" s="37">
        <f t="shared" si="89"/>
        <v>0</v>
      </c>
      <c r="G494" s="37">
        <f>TRUNC(일위대가목록!F236,0)</f>
        <v>52052</v>
      </c>
      <c r="H494" s="37">
        <f t="shared" si="90"/>
        <v>0</v>
      </c>
      <c r="I494" s="37">
        <f>TRUNC(일위대가목록!G236,0)</f>
        <v>0</v>
      </c>
      <c r="J494" s="37">
        <f t="shared" si="91"/>
        <v>0</v>
      </c>
      <c r="K494" s="37">
        <f t="shared" si="92"/>
        <v>137174</v>
      </c>
      <c r="L494" s="37">
        <f t="shared" si="93"/>
        <v>0</v>
      </c>
      <c r="M494" s="85" t="s">
        <v>1162</v>
      </c>
      <c r="N494" s="71" t="s">
        <v>1163</v>
      </c>
      <c r="O494" s="71" t="s">
        <v>52</v>
      </c>
      <c r="P494" s="71" t="s">
        <v>52</v>
      </c>
      <c r="Q494" s="71" t="s">
        <v>1151</v>
      </c>
      <c r="R494" s="71" t="s">
        <v>61</v>
      </c>
      <c r="S494" s="71" t="s">
        <v>62</v>
      </c>
      <c r="T494" s="71" t="s">
        <v>62</v>
      </c>
      <c r="AR494" s="71" t="s">
        <v>52</v>
      </c>
      <c r="AS494" s="71" t="s">
        <v>52</v>
      </c>
      <c r="AU494" s="71" t="s">
        <v>1164</v>
      </c>
      <c r="AV494" s="28">
        <v>212</v>
      </c>
      <c r="AZ494" s="76"/>
      <c r="BA494" s="110"/>
    </row>
    <row r="495" spans="1:54" ht="27" customHeight="1">
      <c r="A495" s="104"/>
      <c r="B495" s="23"/>
      <c r="C495" s="36"/>
      <c r="D495" s="34"/>
      <c r="E495" s="33">
        <v>120000</v>
      </c>
      <c r="F495" s="33"/>
      <c r="G495" s="33">
        <v>14024</v>
      </c>
      <c r="H495" s="37"/>
      <c r="I495" s="33">
        <v>0</v>
      </c>
      <c r="J495" s="37"/>
      <c r="K495" s="33">
        <f>E495+G495+I495</f>
        <v>134024</v>
      </c>
      <c r="L495" s="37"/>
      <c r="M495" s="86">
        <v>2022</v>
      </c>
      <c r="N495" s="71"/>
      <c r="O495" s="71"/>
      <c r="P495" s="71"/>
      <c r="Q495" s="71"/>
      <c r="R495" s="71"/>
      <c r="S495" s="71"/>
      <c r="T495" s="71"/>
      <c r="AR495" s="71"/>
      <c r="AS495" s="71"/>
      <c r="AU495" s="71"/>
      <c r="AX495" s="78">
        <f>E494/E495</f>
        <v>0.70935000000000004</v>
      </c>
      <c r="AY495" s="79">
        <f>G494/G495</f>
        <v>3.7116371933827725</v>
      </c>
      <c r="AZ495" s="76"/>
      <c r="BA495" s="110">
        <f t="shared" si="88"/>
        <v>1.0235032531486898</v>
      </c>
    </row>
    <row r="496" spans="1:54" ht="27" customHeight="1">
      <c r="A496" s="104" t="s">
        <v>1165</v>
      </c>
      <c r="B496" s="23" t="s">
        <v>1166</v>
      </c>
      <c r="C496" s="36" t="s">
        <v>182</v>
      </c>
      <c r="D496" s="34"/>
      <c r="E496" s="37">
        <f>TRUNC(일위대가목록!E237,0)</f>
        <v>152445</v>
      </c>
      <c r="F496" s="37">
        <f t="shared" si="89"/>
        <v>0</v>
      </c>
      <c r="G496" s="37">
        <f>TRUNC(일위대가목록!F237,0)</f>
        <v>43251</v>
      </c>
      <c r="H496" s="37">
        <f t="shared" si="90"/>
        <v>0</v>
      </c>
      <c r="I496" s="37">
        <f>TRUNC(일위대가목록!G237,0)</f>
        <v>0</v>
      </c>
      <c r="J496" s="37">
        <f t="shared" si="91"/>
        <v>0</v>
      </c>
      <c r="K496" s="37">
        <f t="shared" si="92"/>
        <v>195696</v>
      </c>
      <c r="L496" s="37">
        <f t="shared" si="93"/>
        <v>0</v>
      </c>
      <c r="M496" s="85" t="s">
        <v>1167</v>
      </c>
      <c r="N496" s="71" t="s">
        <v>1168</v>
      </c>
      <c r="O496" s="71" t="s">
        <v>52</v>
      </c>
      <c r="P496" s="71" t="s">
        <v>52</v>
      </c>
      <c r="Q496" s="71" t="s">
        <v>1151</v>
      </c>
      <c r="R496" s="71" t="s">
        <v>61</v>
      </c>
      <c r="S496" s="71" t="s">
        <v>62</v>
      </c>
      <c r="T496" s="71" t="s">
        <v>62</v>
      </c>
      <c r="AR496" s="71" t="s">
        <v>52</v>
      </c>
      <c r="AS496" s="71" t="s">
        <v>52</v>
      </c>
      <c r="AU496" s="71" t="s">
        <v>1169</v>
      </c>
      <c r="AV496" s="28">
        <v>428</v>
      </c>
      <c r="AZ496" s="76"/>
      <c r="BA496" s="110"/>
    </row>
    <row r="497" spans="1:53" ht="27" customHeight="1">
      <c r="A497" s="104"/>
      <c r="B497" s="23"/>
      <c r="C497" s="36"/>
      <c r="D497" s="34"/>
      <c r="E497" s="33">
        <v>122080</v>
      </c>
      <c r="F497" s="33"/>
      <c r="G497" s="33">
        <v>35924</v>
      </c>
      <c r="H497" s="37"/>
      <c r="I497" s="33">
        <v>7500</v>
      </c>
      <c r="J497" s="37"/>
      <c r="K497" s="33">
        <f>E497+G497+I497</f>
        <v>165504</v>
      </c>
      <c r="L497" s="37"/>
      <c r="M497" s="86">
        <v>2022</v>
      </c>
      <c r="N497" s="71"/>
      <c r="O497" s="71"/>
      <c r="P497" s="71"/>
      <c r="Q497" s="71"/>
      <c r="R497" s="71"/>
      <c r="S497" s="71"/>
      <c r="T497" s="71"/>
      <c r="AR497" s="71"/>
      <c r="AS497" s="71"/>
      <c r="AU497" s="71"/>
      <c r="AX497" s="78">
        <f>E496/E497</f>
        <v>1.2487303407601573</v>
      </c>
      <c r="AY497" s="79">
        <f>G496/G497</f>
        <v>1.2039583565304532</v>
      </c>
      <c r="AZ497" s="76"/>
      <c r="BA497" s="110">
        <f t="shared" si="88"/>
        <v>1.1824245939675173</v>
      </c>
    </row>
    <row r="498" spans="1:53" ht="27" customHeight="1">
      <c r="A498" s="104" t="s">
        <v>1170</v>
      </c>
      <c r="B498" s="23" t="s">
        <v>1171</v>
      </c>
      <c r="C498" s="36" t="s">
        <v>182</v>
      </c>
      <c r="D498" s="34"/>
      <c r="E498" s="37">
        <f>TRUNC(일위대가목록!E238,0)</f>
        <v>446789</v>
      </c>
      <c r="F498" s="37">
        <f t="shared" si="89"/>
        <v>0</v>
      </c>
      <c r="G498" s="37">
        <f>TRUNC(일위대가목록!F238,0)</f>
        <v>53626</v>
      </c>
      <c r="H498" s="37">
        <f t="shared" si="90"/>
        <v>0</v>
      </c>
      <c r="I498" s="37">
        <f>TRUNC(일위대가목록!G238,0)</f>
        <v>0</v>
      </c>
      <c r="J498" s="37">
        <f t="shared" si="91"/>
        <v>0</v>
      </c>
      <c r="K498" s="37">
        <f t="shared" si="92"/>
        <v>500415</v>
      </c>
      <c r="L498" s="37">
        <f t="shared" si="93"/>
        <v>0</v>
      </c>
      <c r="M498" s="85" t="s">
        <v>1172</v>
      </c>
      <c r="N498" s="71" t="s">
        <v>1173</v>
      </c>
      <c r="O498" s="71" t="s">
        <v>52</v>
      </c>
      <c r="P498" s="71" t="s">
        <v>52</v>
      </c>
      <c r="Q498" s="71" t="s">
        <v>1151</v>
      </c>
      <c r="R498" s="71" t="s">
        <v>61</v>
      </c>
      <c r="S498" s="71" t="s">
        <v>62</v>
      </c>
      <c r="T498" s="71" t="s">
        <v>62</v>
      </c>
      <c r="AR498" s="71" t="s">
        <v>52</v>
      </c>
      <c r="AS498" s="71" t="s">
        <v>52</v>
      </c>
      <c r="AU498" s="71" t="s">
        <v>1174</v>
      </c>
      <c r="AV498" s="28">
        <v>429</v>
      </c>
      <c r="AZ498" s="76"/>
      <c r="BA498" s="110"/>
    </row>
    <row r="499" spans="1:53" ht="27" customHeight="1">
      <c r="A499" s="104"/>
      <c r="B499" s="23"/>
      <c r="C499" s="36"/>
      <c r="D499" s="34"/>
      <c r="E499" s="33">
        <v>359160</v>
      </c>
      <c r="F499" s="33"/>
      <c r="G499" s="33">
        <v>49542</v>
      </c>
      <c r="H499" s="37"/>
      <c r="I499" s="33">
        <v>7500</v>
      </c>
      <c r="J499" s="37"/>
      <c r="K499" s="33">
        <f>E499+G499+I499</f>
        <v>416202</v>
      </c>
      <c r="L499" s="37"/>
      <c r="M499" s="86">
        <v>2022</v>
      </c>
      <c r="N499" s="71"/>
      <c r="O499" s="71"/>
      <c r="P499" s="71"/>
      <c r="Q499" s="71"/>
      <c r="R499" s="71"/>
      <c r="S499" s="71"/>
      <c r="T499" s="71"/>
      <c r="AR499" s="71"/>
      <c r="AS499" s="71"/>
      <c r="AU499" s="71"/>
      <c r="AX499" s="78">
        <f>E498/E499</f>
        <v>1.2439831829825148</v>
      </c>
      <c r="AY499" s="79">
        <f>G498/G499</f>
        <v>1.0824351055669936</v>
      </c>
      <c r="AZ499" s="76"/>
      <c r="BA499" s="110">
        <f t="shared" si="88"/>
        <v>1.2023368460507158</v>
      </c>
    </row>
    <row r="500" spans="1:53" ht="27" customHeight="1">
      <c r="A500" s="104" t="s">
        <v>1175</v>
      </c>
      <c r="B500" s="23" t="s">
        <v>1176</v>
      </c>
      <c r="C500" s="36" t="s">
        <v>182</v>
      </c>
      <c r="D500" s="34"/>
      <c r="E500" s="37">
        <f>TRUNC(일위대가목록!E239,0)</f>
        <v>5985</v>
      </c>
      <c r="F500" s="37">
        <f t="shared" si="89"/>
        <v>0</v>
      </c>
      <c r="G500" s="37">
        <f>TRUNC(일위대가목록!F239,0)</f>
        <v>1987</v>
      </c>
      <c r="H500" s="37">
        <f t="shared" si="90"/>
        <v>0</v>
      </c>
      <c r="I500" s="37">
        <f>TRUNC(일위대가목록!G239,0)</f>
        <v>0</v>
      </c>
      <c r="J500" s="37">
        <f t="shared" si="91"/>
        <v>0</v>
      </c>
      <c r="K500" s="37">
        <f t="shared" si="92"/>
        <v>7972</v>
      </c>
      <c r="L500" s="37">
        <f t="shared" si="93"/>
        <v>0</v>
      </c>
      <c r="M500" s="85" t="s">
        <v>1177</v>
      </c>
      <c r="N500" s="71" t="s">
        <v>1178</v>
      </c>
      <c r="O500" s="71" t="s">
        <v>52</v>
      </c>
      <c r="P500" s="71" t="s">
        <v>52</v>
      </c>
      <c r="Q500" s="71" t="s">
        <v>1151</v>
      </c>
      <c r="R500" s="71" t="s">
        <v>61</v>
      </c>
      <c r="S500" s="71" t="s">
        <v>62</v>
      </c>
      <c r="T500" s="71" t="s">
        <v>62</v>
      </c>
      <c r="AR500" s="71" t="s">
        <v>52</v>
      </c>
      <c r="AS500" s="71" t="s">
        <v>52</v>
      </c>
      <c r="AU500" s="71" t="s">
        <v>1179</v>
      </c>
      <c r="AV500" s="28">
        <v>213</v>
      </c>
      <c r="AZ500" s="76"/>
      <c r="BA500" s="110"/>
    </row>
    <row r="501" spans="1:53" ht="27" customHeight="1">
      <c r="A501" s="104"/>
      <c r="B501" s="23"/>
      <c r="C501" s="36"/>
      <c r="D501" s="34"/>
      <c r="E501" s="33">
        <v>6700</v>
      </c>
      <c r="F501" s="33"/>
      <c r="G501" s="33"/>
      <c r="H501" s="37"/>
      <c r="I501" s="33"/>
      <c r="J501" s="37"/>
      <c r="K501" s="33">
        <f>E501+G501+I501</f>
        <v>6700</v>
      </c>
      <c r="L501" s="37"/>
      <c r="M501" s="86">
        <v>2022</v>
      </c>
      <c r="N501" s="71"/>
      <c r="O501" s="71"/>
      <c r="P501" s="71"/>
      <c r="Q501" s="71"/>
      <c r="R501" s="71"/>
      <c r="S501" s="71"/>
      <c r="T501" s="71"/>
      <c r="AR501" s="71"/>
      <c r="AS501" s="71"/>
      <c r="AU501" s="71"/>
      <c r="AX501" s="78">
        <f>E500/E501</f>
        <v>0.89328358208955227</v>
      </c>
      <c r="AY501" s="79"/>
      <c r="AZ501" s="76"/>
      <c r="BA501" s="110">
        <f t="shared" si="88"/>
        <v>1.1898507462686567</v>
      </c>
    </row>
    <row r="502" spans="1:53" ht="27" customHeight="1">
      <c r="A502" s="104" t="s">
        <v>1180</v>
      </c>
      <c r="B502" s="23" t="s">
        <v>1181</v>
      </c>
      <c r="C502" s="36" t="s">
        <v>366</v>
      </c>
      <c r="D502" s="34"/>
      <c r="E502" s="37">
        <f>TRUNC(일위대가목록!E240,0)</f>
        <v>1190</v>
      </c>
      <c r="F502" s="37">
        <f t="shared" si="89"/>
        <v>0</v>
      </c>
      <c r="G502" s="37">
        <f>TRUNC(일위대가목록!F240,0)</f>
        <v>1974</v>
      </c>
      <c r="H502" s="37">
        <f t="shared" si="90"/>
        <v>0</v>
      </c>
      <c r="I502" s="37">
        <f>TRUNC(일위대가목록!G240,0)</f>
        <v>0</v>
      </c>
      <c r="J502" s="37">
        <f t="shared" si="91"/>
        <v>0</v>
      </c>
      <c r="K502" s="37">
        <f t="shared" si="92"/>
        <v>3164</v>
      </c>
      <c r="L502" s="37">
        <f t="shared" si="93"/>
        <v>0</v>
      </c>
      <c r="M502" s="85" t="s">
        <v>1182</v>
      </c>
      <c r="N502" s="71" t="s">
        <v>1183</v>
      </c>
      <c r="O502" s="71" t="s">
        <v>52</v>
      </c>
      <c r="P502" s="71" t="s">
        <v>52</v>
      </c>
      <c r="Q502" s="71" t="s">
        <v>1151</v>
      </c>
      <c r="R502" s="71" t="s">
        <v>61</v>
      </c>
      <c r="S502" s="71" t="s">
        <v>62</v>
      </c>
      <c r="T502" s="71" t="s">
        <v>62</v>
      </c>
      <c r="AR502" s="71" t="s">
        <v>52</v>
      </c>
      <c r="AS502" s="71" t="s">
        <v>52</v>
      </c>
      <c r="AU502" s="71" t="s">
        <v>1184</v>
      </c>
      <c r="AV502" s="28">
        <v>431</v>
      </c>
      <c r="AZ502" s="76"/>
      <c r="BA502" s="110"/>
    </row>
    <row r="503" spans="1:53" ht="27" customHeight="1">
      <c r="A503" s="104"/>
      <c r="B503" s="23"/>
      <c r="C503" s="36"/>
      <c r="D503" s="34"/>
      <c r="E503" s="33">
        <v>6000</v>
      </c>
      <c r="F503" s="33"/>
      <c r="G503" s="33"/>
      <c r="H503" s="37"/>
      <c r="I503" s="33"/>
      <c r="J503" s="37"/>
      <c r="K503" s="33">
        <f>E503+G503+I503</f>
        <v>6000</v>
      </c>
      <c r="L503" s="37"/>
      <c r="M503" s="86">
        <v>2022</v>
      </c>
      <c r="N503" s="71"/>
      <c r="O503" s="71"/>
      <c r="P503" s="71"/>
      <c r="Q503" s="71"/>
      <c r="R503" s="71"/>
      <c r="S503" s="71"/>
      <c r="T503" s="71"/>
      <c r="AR503" s="71"/>
      <c r="AS503" s="71"/>
      <c r="AU503" s="71"/>
      <c r="AX503" s="78">
        <f>E502/E503</f>
        <v>0.19833333333333333</v>
      </c>
      <c r="AY503" s="79"/>
      <c r="AZ503" s="76"/>
      <c r="BA503" s="110">
        <f t="shared" si="88"/>
        <v>0.52733333333333332</v>
      </c>
    </row>
    <row r="504" spans="1:53" ht="27" customHeight="1">
      <c r="A504" s="104" t="s">
        <v>1185</v>
      </c>
      <c r="B504" s="23" t="s">
        <v>52</v>
      </c>
      <c r="C504" s="36" t="s">
        <v>1186</v>
      </c>
      <c r="D504" s="34"/>
      <c r="E504" s="37">
        <f>TRUNC(일위대가목록!E241,0)</f>
        <v>50000</v>
      </c>
      <c r="F504" s="37">
        <f t="shared" si="89"/>
        <v>0</v>
      </c>
      <c r="G504" s="37">
        <f>TRUNC(일위대가목록!F241,0)</f>
        <v>37518</v>
      </c>
      <c r="H504" s="37">
        <f t="shared" si="90"/>
        <v>0</v>
      </c>
      <c r="I504" s="37">
        <f>TRUNC(일위대가목록!G241,0)</f>
        <v>0</v>
      </c>
      <c r="J504" s="37">
        <f t="shared" si="91"/>
        <v>0</v>
      </c>
      <c r="K504" s="37">
        <f t="shared" si="92"/>
        <v>87518</v>
      </c>
      <c r="L504" s="37">
        <f t="shared" si="93"/>
        <v>0</v>
      </c>
      <c r="M504" s="85" t="s">
        <v>1187</v>
      </c>
      <c r="N504" s="71" t="s">
        <v>1188</v>
      </c>
      <c r="O504" s="71" t="s">
        <v>52</v>
      </c>
      <c r="P504" s="71" t="s">
        <v>52</v>
      </c>
      <c r="Q504" s="71" t="s">
        <v>1151</v>
      </c>
      <c r="R504" s="71" t="s">
        <v>61</v>
      </c>
      <c r="S504" s="71" t="s">
        <v>62</v>
      </c>
      <c r="T504" s="71" t="s">
        <v>62</v>
      </c>
      <c r="AR504" s="71" t="s">
        <v>52</v>
      </c>
      <c r="AS504" s="71" t="s">
        <v>52</v>
      </c>
      <c r="AU504" s="71" t="s">
        <v>1189</v>
      </c>
      <c r="AV504" s="28">
        <v>432</v>
      </c>
      <c r="AZ504" s="76"/>
      <c r="BA504" s="110"/>
    </row>
    <row r="505" spans="1:53" ht="27" customHeight="1">
      <c r="A505" s="104"/>
      <c r="B505" s="23"/>
      <c r="C505" s="36"/>
      <c r="D505" s="34"/>
      <c r="E505" s="33">
        <v>67000</v>
      </c>
      <c r="F505" s="33"/>
      <c r="G505" s="33">
        <v>29382</v>
      </c>
      <c r="H505" s="37"/>
      <c r="I505" s="33">
        <v>7500</v>
      </c>
      <c r="J505" s="37"/>
      <c r="K505" s="33">
        <f>E505+G505+I505</f>
        <v>103882</v>
      </c>
      <c r="L505" s="37"/>
      <c r="M505" s="86">
        <v>2022</v>
      </c>
      <c r="N505" s="71"/>
      <c r="O505" s="71"/>
      <c r="P505" s="71"/>
      <c r="Q505" s="71"/>
      <c r="R505" s="71"/>
      <c r="S505" s="71"/>
      <c r="T505" s="71"/>
      <c r="AR505" s="71"/>
      <c r="AS505" s="71"/>
      <c r="AU505" s="71"/>
      <c r="AX505" s="78">
        <f>E504/E505</f>
        <v>0.74626865671641796</v>
      </c>
      <c r="AY505" s="79">
        <f>G504/G505</f>
        <v>1.2769042270778028</v>
      </c>
      <c r="AZ505" s="76"/>
      <c r="BA505" s="110">
        <f t="shared" si="88"/>
        <v>0.84247511599699654</v>
      </c>
    </row>
    <row r="506" spans="1:53" ht="27" customHeight="1">
      <c r="A506" s="104" t="s">
        <v>1190</v>
      </c>
      <c r="B506" s="23" t="s">
        <v>1191</v>
      </c>
      <c r="C506" s="36" t="s">
        <v>1186</v>
      </c>
      <c r="D506" s="34"/>
      <c r="E506" s="37">
        <f>TRUNC(일위대가목록!E242,0)</f>
        <v>48750</v>
      </c>
      <c r="F506" s="37">
        <f t="shared" si="89"/>
        <v>0</v>
      </c>
      <c r="G506" s="37">
        <f>TRUNC(일위대가목록!F242,0)</f>
        <v>38393</v>
      </c>
      <c r="H506" s="37">
        <f t="shared" si="90"/>
        <v>0</v>
      </c>
      <c r="I506" s="37">
        <f>TRUNC(일위대가목록!G242,0)</f>
        <v>0</v>
      </c>
      <c r="J506" s="37">
        <f t="shared" si="91"/>
        <v>0</v>
      </c>
      <c r="K506" s="37">
        <f t="shared" si="92"/>
        <v>87143</v>
      </c>
      <c r="L506" s="37">
        <f t="shared" si="93"/>
        <v>0</v>
      </c>
      <c r="M506" s="85" t="s">
        <v>1192</v>
      </c>
      <c r="N506" s="71" t="s">
        <v>1193</v>
      </c>
      <c r="O506" s="71" t="s">
        <v>52</v>
      </c>
      <c r="P506" s="71" t="s">
        <v>52</v>
      </c>
      <c r="Q506" s="71" t="s">
        <v>1151</v>
      </c>
      <c r="R506" s="71" t="s">
        <v>61</v>
      </c>
      <c r="S506" s="71" t="s">
        <v>62</v>
      </c>
      <c r="T506" s="71" t="s">
        <v>62</v>
      </c>
      <c r="AR506" s="71" t="s">
        <v>52</v>
      </c>
      <c r="AS506" s="71" t="s">
        <v>52</v>
      </c>
      <c r="AU506" s="71" t="s">
        <v>1194</v>
      </c>
      <c r="AV506" s="28">
        <v>214</v>
      </c>
      <c r="AZ506" s="76"/>
      <c r="BA506" s="110"/>
    </row>
    <row r="507" spans="1:53" ht="27" customHeight="1">
      <c r="A507" s="104"/>
      <c r="B507" s="23"/>
      <c r="C507" s="36"/>
      <c r="D507" s="34"/>
      <c r="E507" s="33">
        <v>36000</v>
      </c>
      <c r="F507" s="33"/>
      <c r="G507" s="33">
        <v>37071</v>
      </c>
      <c r="H507" s="37"/>
      <c r="I507" s="33"/>
      <c r="J507" s="37"/>
      <c r="K507" s="33">
        <f>E507+G507+I507</f>
        <v>73071</v>
      </c>
      <c r="L507" s="37"/>
      <c r="M507" s="86">
        <v>2022</v>
      </c>
      <c r="N507" s="71"/>
      <c r="O507" s="71"/>
      <c r="P507" s="71"/>
      <c r="Q507" s="71"/>
      <c r="R507" s="71"/>
      <c r="S507" s="71"/>
      <c r="T507" s="71"/>
      <c r="AR507" s="71"/>
      <c r="AS507" s="71"/>
      <c r="AU507" s="71"/>
      <c r="AX507" s="78">
        <f>E506/E507</f>
        <v>1.3541666666666667</v>
      </c>
      <c r="AY507" s="79">
        <f>G506/G507</f>
        <v>1.0356612985891938</v>
      </c>
      <c r="AZ507" s="76"/>
      <c r="BA507" s="110">
        <f t="shared" si="88"/>
        <v>1.1925798196274855</v>
      </c>
    </row>
    <row r="508" spans="1:53" ht="27" customHeight="1">
      <c r="A508" s="104" t="s">
        <v>1195</v>
      </c>
      <c r="B508" s="23" t="s">
        <v>1196</v>
      </c>
      <c r="C508" s="36" t="s">
        <v>1186</v>
      </c>
      <c r="D508" s="34"/>
      <c r="E508" s="37">
        <f>TRUNC(일위대가목록!E243,0)</f>
        <v>49800</v>
      </c>
      <c r="F508" s="37">
        <f t="shared" si="89"/>
        <v>0</v>
      </c>
      <c r="G508" s="37">
        <f>TRUNC(일위대가목록!F243,0)</f>
        <v>38393</v>
      </c>
      <c r="H508" s="37">
        <f t="shared" si="90"/>
        <v>0</v>
      </c>
      <c r="I508" s="37">
        <f>TRUNC(일위대가목록!G243,0)</f>
        <v>0</v>
      </c>
      <c r="J508" s="37">
        <f t="shared" si="91"/>
        <v>0</v>
      </c>
      <c r="K508" s="37">
        <f t="shared" si="92"/>
        <v>88193</v>
      </c>
      <c r="L508" s="37">
        <f t="shared" si="93"/>
        <v>0</v>
      </c>
      <c r="M508" s="85" t="s">
        <v>1197</v>
      </c>
      <c r="N508" s="71" t="s">
        <v>1198</v>
      </c>
      <c r="O508" s="71" t="s">
        <v>52</v>
      </c>
      <c r="P508" s="71" t="s">
        <v>52</v>
      </c>
      <c r="Q508" s="71" t="s">
        <v>1151</v>
      </c>
      <c r="R508" s="71" t="s">
        <v>61</v>
      </c>
      <c r="S508" s="71" t="s">
        <v>62</v>
      </c>
      <c r="T508" s="71" t="s">
        <v>62</v>
      </c>
      <c r="AR508" s="71" t="s">
        <v>52</v>
      </c>
      <c r="AS508" s="71" t="s">
        <v>52</v>
      </c>
      <c r="AU508" s="71" t="s">
        <v>1199</v>
      </c>
      <c r="AV508" s="28">
        <v>215</v>
      </c>
      <c r="AZ508" s="76"/>
      <c r="BA508" s="110"/>
    </row>
    <row r="509" spans="1:53" ht="27" customHeight="1">
      <c r="A509" s="105"/>
      <c r="B509" s="35"/>
      <c r="C509" s="34"/>
      <c r="D509" s="34"/>
      <c r="E509" s="33">
        <v>38940</v>
      </c>
      <c r="F509" s="33"/>
      <c r="G509" s="33">
        <v>37071</v>
      </c>
      <c r="H509" s="37"/>
      <c r="I509" s="33"/>
      <c r="J509" s="37"/>
      <c r="K509" s="33">
        <f>E509+G509+I509</f>
        <v>76011</v>
      </c>
      <c r="L509" s="37"/>
      <c r="M509" s="86">
        <v>2022</v>
      </c>
      <c r="N509" s="71"/>
      <c r="O509" s="71"/>
      <c r="P509" s="71"/>
      <c r="Q509" s="71"/>
      <c r="R509" s="71"/>
      <c r="S509" s="71"/>
      <c r="T509" s="71"/>
      <c r="AR509" s="71"/>
      <c r="AS509" s="71"/>
      <c r="AU509" s="71"/>
      <c r="AX509" s="78">
        <f>E508/E509</f>
        <v>1.2788906009244991</v>
      </c>
      <c r="AY509" s="79">
        <f>G508/G509</f>
        <v>1.0356612985891938</v>
      </c>
      <c r="AZ509" s="76"/>
      <c r="BA509" s="110">
        <f t="shared" si="88"/>
        <v>1.1602662772493455</v>
      </c>
    </row>
    <row r="510" spans="1:53" ht="27" customHeight="1">
      <c r="A510" s="104" t="s">
        <v>1200</v>
      </c>
      <c r="B510" s="23"/>
      <c r="C510" s="34"/>
      <c r="D510" s="34"/>
      <c r="E510" s="35"/>
      <c r="F510" s="35"/>
      <c r="G510" s="35"/>
      <c r="H510" s="35"/>
      <c r="I510" s="35"/>
      <c r="J510" s="35"/>
      <c r="K510" s="35"/>
      <c r="L510" s="35"/>
      <c r="M510" s="84"/>
      <c r="Q510" s="71" t="s">
        <v>1201</v>
      </c>
      <c r="AZ510" s="76"/>
      <c r="BA510" s="110"/>
    </row>
    <row r="511" spans="1:53" ht="27" customHeight="1">
      <c r="A511" s="104" t="s">
        <v>1202</v>
      </c>
      <c r="B511" s="23" t="s">
        <v>1203</v>
      </c>
      <c r="C511" s="36" t="s">
        <v>1186</v>
      </c>
      <c r="D511" s="34"/>
      <c r="E511" s="37">
        <f>TRUNC(일위대가목록!E244,0)</f>
        <v>242070</v>
      </c>
      <c r="F511" s="37">
        <f t="shared" ref="F511:F529" si="94">TRUNC(E511*D511, 0)</f>
        <v>0</v>
      </c>
      <c r="G511" s="37">
        <f>TRUNC(일위대가목록!F244,0)</f>
        <v>19745</v>
      </c>
      <c r="H511" s="37">
        <f t="shared" ref="H511:H529" si="95">TRUNC(G511*D511, 0)</f>
        <v>0</v>
      </c>
      <c r="I511" s="37">
        <f>TRUNC(일위대가목록!G244,0)</f>
        <v>0</v>
      </c>
      <c r="J511" s="37">
        <f t="shared" ref="J511:J529" si="96">TRUNC(I511*D511, 0)</f>
        <v>0</v>
      </c>
      <c r="K511" s="37">
        <f t="shared" ref="K511:K529" si="97">TRUNC(E511+G511+I511, 0)</f>
        <v>261815</v>
      </c>
      <c r="L511" s="37">
        <f t="shared" ref="L511:L529" si="98">TRUNC(F511+H511+J511, 0)</f>
        <v>0</v>
      </c>
      <c r="M511" s="85" t="s">
        <v>1204</v>
      </c>
      <c r="N511" s="71" t="s">
        <v>1205</v>
      </c>
      <c r="O511" s="71" t="s">
        <v>52</v>
      </c>
      <c r="P511" s="71" t="s">
        <v>52</v>
      </c>
      <c r="Q511" s="71" t="s">
        <v>1201</v>
      </c>
      <c r="R511" s="71" t="s">
        <v>61</v>
      </c>
      <c r="S511" s="71" t="s">
        <v>62</v>
      </c>
      <c r="T511" s="71" t="s">
        <v>62</v>
      </c>
      <c r="AR511" s="71" t="s">
        <v>52</v>
      </c>
      <c r="AS511" s="71" t="s">
        <v>52</v>
      </c>
      <c r="AU511" s="71" t="s">
        <v>1206</v>
      </c>
      <c r="AV511" s="28">
        <v>433</v>
      </c>
      <c r="AZ511" s="76"/>
      <c r="BA511" s="110"/>
    </row>
    <row r="512" spans="1:53" ht="27" customHeight="1">
      <c r="A512" s="104"/>
      <c r="B512" s="23"/>
      <c r="C512" s="36"/>
      <c r="D512" s="34"/>
      <c r="E512" s="33">
        <v>456160</v>
      </c>
      <c r="F512" s="33"/>
      <c r="G512" s="33"/>
      <c r="H512" s="37"/>
      <c r="I512" s="33"/>
      <c r="J512" s="37"/>
      <c r="K512" s="33">
        <f>E512+G512+I512</f>
        <v>456160</v>
      </c>
      <c r="L512" s="37"/>
      <c r="M512" s="86">
        <v>2022</v>
      </c>
      <c r="N512" s="71"/>
      <c r="O512" s="71"/>
      <c r="P512" s="71"/>
      <c r="Q512" s="71"/>
      <c r="R512" s="71"/>
      <c r="S512" s="71"/>
      <c r="T512" s="71"/>
      <c r="AR512" s="71"/>
      <c r="AS512" s="71"/>
      <c r="AU512" s="71"/>
      <c r="AX512" s="78">
        <f>E511/E512</f>
        <v>0.53066906348649601</v>
      </c>
      <c r="AY512" s="79"/>
      <c r="AZ512" s="76"/>
      <c r="BA512" s="110">
        <f t="shared" si="88"/>
        <v>0.57395431427569277</v>
      </c>
    </row>
    <row r="513" spans="1:53" ht="27" customHeight="1">
      <c r="A513" s="104" t="s">
        <v>1207</v>
      </c>
      <c r="B513" s="23" t="s">
        <v>1203</v>
      </c>
      <c r="C513" s="36" t="s">
        <v>1186</v>
      </c>
      <c r="D513" s="34"/>
      <c r="E513" s="37">
        <f>TRUNC(일위대가목록!E245,0)</f>
        <v>362180</v>
      </c>
      <c r="F513" s="37">
        <f t="shared" si="94"/>
        <v>0</v>
      </c>
      <c r="G513" s="37">
        <f>TRUNC(일위대가목록!F245,0)</f>
        <v>19745</v>
      </c>
      <c r="H513" s="37">
        <f t="shared" si="95"/>
        <v>0</v>
      </c>
      <c r="I513" s="37">
        <f>TRUNC(일위대가목록!G245,0)</f>
        <v>0</v>
      </c>
      <c r="J513" s="37">
        <f t="shared" si="96"/>
        <v>0</v>
      </c>
      <c r="K513" s="37">
        <f t="shared" si="97"/>
        <v>381925</v>
      </c>
      <c r="L513" s="37">
        <f t="shared" si="98"/>
        <v>0</v>
      </c>
      <c r="M513" s="85" t="s">
        <v>1208</v>
      </c>
      <c r="N513" s="71" t="s">
        <v>1209</v>
      </c>
      <c r="O513" s="71" t="s">
        <v>52</v>
      </c>
      <c r="P513" s="71" t="s">
        <v>52</v>
      </c>
      <c r="Q513" s="71" t="s">
        <v>1201</v>
      </c>
      <c r="R513" s="71" t="s">
        <v>61</v>
      </c>
      <c r="S513" s="71" t="s">
        <v>62</v>
      </c>
      <c r="T513" s="71" t="s">
        <v>62</v>
      </c>
      <c r="AR513" s="71" t="s">
        <v>52</v>
      </c>
      <c r="AS513" s="71" t="s">
        <v>52</v>
      </c>
      <c r="AU513" s="71" t="s">
        <v>1210</v>
      </c>
      <c r="AV513" s="28">
        <v>434</v>
      </c>
      <c r="AZ513" s="76"/>
      <c r="BA513" s="110"/>
    </row>
    <row r="514" spans="1:53" ht="27" customHeight="1">
      <c r="A514" s="104"/>
      <c r="B514" s="23"/>
      <c r="C514" s="36"/>
      <c r="D514" s="34"/>
      <c r="E514" s="33">
        <v>498000</v>
      </c>
      <c r="F514" s="33"/>
      <c r="G514" s="33"/>
      <c r="H514" s="37"/>
      <c r="I514" s="33"/>
      <c r="J514" s="37"/>
      <c r="K514" s="33">
        <f>E514+G514+I514</f>
        <v>498000</v>
      </c>
      <c r="L514" s="37"/>
      <c r="M514" s="86">
        <v>2022</v>
      </c>
      <c r="N514" s="71"/>
      <c r="O514" s="71"/>
      <c r="P514" s="71"/>
      <c r="Q514" s="71"/>
      <c r="R514" s="71"/>
      <c r="S514" s="71"/>
      <c r="T514" s="71"/>
      <c r="AR514" s="71"/>
      <c r="AS514" s="71"/>
      <c r="AU514" s="71"/>
      <c r="AX514" s="78">
        <f>E513/E514</f>
        <v>0.72726907630522086</v>
      </c>
      <c r="AY514" s="79"/>
      <c r="AZ514" s="76"/>
      <c r="BA514" s="110">
        <f t="shared" si="88"/>
        <v>0.76691767068273098</v>
      </c>
    </row>
    <row r="515" spans="1:53" ht="27" customHeight="1">
      <c r="A515" s="104" t="s">
        <v>1211</v>
      </c>
      <c r="B515" s="23" t="s">
        <v>1212</v>
      </c>
      <c r="C515" s="36" t="s">
        <v>1186</v>
      </c>
      <c r="D515" s="34"/>
      <c r="E515" s="37">
        <f>TRUNC(일위대가목록!E246,0)</f>
        <v>227890</v>
      </c>
      <c r="F515" s="37">
        <f t="shared" si="94"/>
        <v>0</v>
      </c>
      <c r="G515" s="37">
        <f>TRUNC(일위대가목록!F246,0)</f>
        <v>19745</v>
      </c>
      <c r="H515" s="37">
        <f t="shared" si="95"/>
        <v>0</v>
      </c>
      <c r="I515" s="37">
        <f>TRUNC(일위대가목록!G246,0)</f>
        <v>0</v>
      </c>
      <c r="J515" s="37">
        <f t="shared" si="96"/>
        <v>0</v>
      </c>
      <c r="K515" s="37">
        <f t="shared" si="97"/>
        <v>247635</v>
      </c>
      <c r="L515" s="37">
        <f t="shared" si="98"/>
        <v>0</v>
      </c>
      <c r="M515" s="85" t="s">
        <v>1213</v>
      </c>
      <c r="N515" s="71" t="s">
        <v>1214</v>
      </c>
      <c r="O515" s="71" t="s">
        <v>52</v>
      </c>
      <c r="P515" s="71" t="s">
        <v>52</v>
      </c>
      <c r="Q515" s="71" t="s">
        <v>1201</v>
      </c>
      <c r="R515" s="71" t="s">
        <v>61</v>
      </c>
      <c r="S515" s="71" t="s">
        <v>62</v>
      </c>
      <c r="T515" s="71" t="s">
        <v>62</v>
      </c>
      <c r="AR515" s="71" t="s">
        <v>52</v>
      </c>
      <c r="AS515" s="71" t="s">
        <v>52</v>
      </c>
      <c r="AU515" s="71" t="s">
        <v>1215</v>
      </c>
      <c r="AV515" s="28">
        <v>435</v>
      </c>
      <c r="AZ515" s="76"/>
      <c r="BA515" s="110"/>
    </row>
    <row r="516" spans="1:53" ht="27" customHeight="1">
      <c r="A516" s="104"/>
      <c r="B516" s="23"/>
      <c r="C516" s="36"/>
      <c r="D516" s="34"/>
      <c r="E516" s="33">
        <v>180000</v>
      </c>
      <c r="F516" s="33"/>
      <c r="G516" s="33"/>
      <c r="H516" s="37"/>
      <c r="I516" s="33"/>
      <c r="J516" s="37"/>
      <c r="K516" s="33">
        <f>E516+G516+I516</f>
        <v>180000</v>
      </c>
      <c r="L516" s="37"/>
      <c r="M516" s="86">
        <v>2022</v>
      </c>
      <c r="N516" s="71"/>
      <c r="O516" s="71"/>
      <c r="P516" s="71"/>
      <c r="Q516" s="71"/>
      <c r="R516" s="71"/>
      <c r="S516" s="71"/>
      <c r="T516" s="71"/>
      <c r="AR516" s="71"/>
      <c r="AS516" s="71"/>
      <c r="AU516" s="71"/>
      <c r="AX516" s="78">
        <f>E515/E516</f>
        <v>1.2660555555555555</v>
      </c>
      <c r="AY516" s="79"/>
      <c r="AZ516" s="76"/>
      <c r="BA516" s="110">
        <f t="shared" si="88"/>
        <v>1.37575</v>
      </c>
    </row>
    <row r="517" spans="1:53" ht="27" customHeight="1">
      <c r="A517" s="104" t="s">
        <v>1216</v>
      </c>
      <c r="B517" s="23" t="s">
        <v>1217</v>
      </c>
      <c r="C517" s="36" t="s">
        <v>1186</v>
      </c>
      <c r="D517" s="34"/>
      <c r="E517" s="37">
        <f>TRUNC(일위대가목록!E247,0)</f>
        <v>174760</v>
      </c>
      <c r="F517" s="37">
        <f t="shared" si="94"/>
        <v>0</v>
      </c>
      <c r="G517" s="37">
        <f>TRUNC(일위대가목록!F247,0)</f>
        <v>9872</v>
      </c>
      <c r="H517" s="37">
        <f t="shared" si="95"/>
        <v>0</v>
      </c>
      <c r="I517" s="37">
        <f>TRUNC(일위대가목록!G247,0)</f>
        <v>0</v>
      </c>
      <c r="J517" s="37">
        <f t="shared" si="96"/>
        <v>0</v>
      </c>
      <c r="K517" s="37">
        <f t="shared" si="97"/>
        <v>184632</v>
      </c>
      <c r="L517" s="37">
        <f t="shared" si="98"/>
        <v>0</v>
      </c>
      <c r="M517" s="85" t="s">
        <v>1218</v>
      </c>
      <c r="N517" s="71" t="s">
        <v>1219</v>
      </c>
      <c r="O517" s="71" t="s">
        <v>52</v>
      </c>
      <c r="P517" s="71" t="s">
        <v>52</v>
      </c>
      <c r="Q517" s="71" t="s">
        <v>1201</v>
      </c>
      <c r="R517" s="71" t="s">
        <v>61</v>
      </c>
      <c r="S517" s="71" t="s">
        <v>62</v>
      </c>
      <c r="T517" s="71" t="s">
        <v>62</v>
      </c>
      <c r="AR517" s="71" t="s">
        <v>52</v>
      </c>
      <c r="AS517" s="71" t="s">
        <v>52</v>
      </c>
      <c r="AU517" s="71" t="s">
        <v>1220</v>
      </c>
      <c r="AV517" s="28">
        <v>436</v>
      </c>
      <c r="AZ517" s="76"/>
      <c r="BA517" s="110"/>
    </row>
    <row r="518" spans="1:53" ht="27" customHeight="1">
      <c r="A518" s="104"/>
      <c r="B518" s="23"/>
      <c r="C518" s="36"/>
      <c r="D518" s="34"/>
      <c r="E518" s="33">
        <v>226700</v>
      </c>
      <c r="F518" s="33"/>
      <c r="G518" s="33"/>
      <c r="H518" s="37"/>
      <c r="I518" s="33"/>
      <c r="J518" s="37"/>
      <c r="K518" s="33">
        <f>E518+G518+I518</f>
        <v>226700</v>
      </c>
      <c r="L518" s="37"/>
      <c r="M518" s="86">
        <v>2022</v>
      </c>
      <c r="N518" s="71"/>
      <c r="O518" s="71"/>
      <c r="P518" s="71"/>
      <c r="Q518" s="71"/>
      <c r="R518" s="71"/>
      <c r="S518" s="71"/>
      <c r="T518" s="71"/>
      <c r="AR518" s="71"/>
      <c r="AS518" s="71"/>
      <c r="AU518" s="71"/>
      <c r="AX518" s="78">
        <f>E517/E518</f>
        <v>0.77088663431848259</v>
      </c>
      <c r="AY518" s="79"/>
      <c r="AZ518" s="76"/>
      <c r="BA518" s="110">
        <f t="shared" si="88"/>
        <v>0.81443317159241291</v>
      </c>
    </row>
    <row r="519" spans="1:53" ht="27" customHeight="1">
      <c r="A519" s="104" t="s">
        <v>1221</v>
      </c>
      <c r="B519" s="23" t="s">
        <v>1222</v>
      </c>
      <c r="C519" s="36" t="s">
        <v>1186</v>
      </c>
      <c r="D519" s="34"/>
      <c r="E519" s="37">
        <f>TRUNC(일위대가목록!E248,0)</f>
        <v>240000</v>
      </c>
      <c r="F519" s="37">
        <f t="shared" si="94"/>
        <v>0</v>
      </c>
      <c r="G519" s="37">
        <f>TRUNC(일위대가목록!F248,0)</f>
        <v>19745</v>
      </c>
      <c r="H519" s="37">
        <f t="shared" si="95"/>
        <v>0</v>
      </c>
      <c r="I519" s="37">
        <f>TRUNC(일위대가목록!G248,0)</f>
        <v>0</v>
      </c>
      <c r="J519" s="37">
        <f t="shared" si="96"/>
        <v>0</v>
      </c>
      <c r="K519" s="37">
        <f t="shared" si="97"/>
        <v>259745</v>
      </c>
      <c r="L519" s="37">
        <f t="shared" si="98"/>
        <v>0</v>
      </c>
      <c r="M519" s="85" t="s">
        <v>1223</v>
      </c>
      <c r="N519" s="71" t="s">
        <v>1224</v>
      </c>
      <c r="O519" s="71" t="s">
        <v>52</v>
      </c>
      <c r="P519" s="71" t="s">
        <v>52</v>
      </c>
      <c r="Q519" s="71" t="s">
        <v>1201</v>
      </c>
      <c r="R519" s="71" t="s">
        <v>61</v>
      </c>
      <c r="S519" s="71" t="s">
        <v>62</v>
      </c>
      <c r="T519" s="71" t="s">
        <v>62</v>
      </c>
      <c r="AR519" s="71" t="s">
        <v>52</v>
      </c>
      <c r="AS519" s="71" t="s">
        <v>52</v>
      </c>
      <c r="AU519" s="71" t="s">
        <v>1225</v>
      </c>
      <c r="AV519" s="28">
        <v>437</v>
      </c>
      <c r="AZ519" s="76"/>
      <c r="BA519" s="110"/>
    </row>
    <row r="520" spans="1:53" ht="27" customHeight="1">
      <c r="A520" s="104"/>
      <c r="B520" s="23"/>
      <c r="C520" s="36"/>
      <c r="D520" s="34"/>
      <c r="E520" s="33">
        <v>280000</v>
      </c>
      <c r="F520" s="33"/>
      <c r="G520" s="33"/>
      <c r="H520" s="37"/>
      <c r="I520" s="33"/>
      <c r="J520" s="37"/>
      <c r="K520" s="33">
        <f>E520+G520+I520</f>
        <v>280000</v>
      </c>
      <c r="L520" s="37"/>
      <c r="M520" s="86">
        <v>2022</v>
      </c>
      <c r="N520" s="71"/>
      <c r="O520" s="71"/>
      <c r="P520" s="71"/>
      <c r="Q520" s="71"/>
      <c r="R520" s="71"/>
      <c r="S520" s="71"/>
      <c r="T520" s="71"/>
      <c r="AR520" s="71"/>
      <c r="AS520" s="71"/>
      <c r="AU520" s="71"/>
      <c r="AX520" s="78">
        <f>E519/E520</f>
        <v>0.8571428571428571</v>
      </c>
      <c r="AY520" s="79"/>
      <c r="AZ520" s="76"/>
      <c r="BA520" s="110">
        <f t="shared" si="88"/>
        <v>0.92766071428571428</v>
      </c>
    </row>
    <row r="521" spans="1:53" ht="27" customHeight="1">
      <c r="A521" s="104" t="s">
        <v>1226</v>
      </c>
      <c r="B521" s="23" t="s">
        <v>1227</v>
      </c>
      <c r="C521" s="36" t="s">
        <v>58</v>
      </c>
      <c r="D521" s="34"/>
      <c r="E521" s="37">
        <f>TRUNC(일위대가목록!E249,0)</f>
        <v>13442</v>
      </c>
      <c r="F521" s="37">
        <f t="shared" si="94"/>
        <v>0</v>
      </c>
      <c r="G521" s="37">
        <f>TRUNC(일위대가목록!F249,0)</f>
        <v>28505</v>
      </c>
      <c r="H521" s="37">
        <f t="shared" si="95"/>
        <v>0</v>
      </c>
      <c r="I521" s="37">
        <f>TRUNC(일위대가목록!G249,0)</f>
        <v>0</v>
      </c>
      <c r="J521" s="37">
        <f t="shared" si="96"/>
        <v>0</v>
      </c>
      <c r="K521" s="37">
        <f t="shared" si="97"/>
        <v>41947</v>
      </c>
      <c r="L521" s="37">
        <f t="shared" si="98"/>
        <v>0</v>
      </c>
      <c r="M521" s="85" t="s">
        <v>1228</v>
      </c>
      <c r="N521" s="71" t="s">
        <v>1229</v>
      </c>
      <c r="O521" s="71" t="s">
        <v>52</v>
      </c>
      <c r="P521" s="71" t="s">
        <v>52</v>
      </c>
      <c r="Q521" s="71" t="s">
        <v>1201</v>
      </c>
      <c r="R521" s="71" t="s">
        <v>61</v>
      </c>
      <c r="S521" s="71" t="s">
        <v>62</v>
      </c>
      <c r="T521" s="71" t="s">
        <v>62</v>
      </c>
      <c r="AR521" s="71" t="s">
        <v>52</v>
      </c>
      <c r="AS521" s="71" t="s">
        <v>52</v>
      </c>
      <c r="AU521" s="71" t="s">
        <v>1230</v>
      </c>
      <c r="AV521" s="28">
        <v>441</v>
      </c>
      <c r="AZ521" s="76"/>
      <c r="BA521" s="110"/>
    </row>
    <row r="522" spans="1:53" ht="27" customHeight="1">
      <c r="A522" s="104"/>
      <c r="B522" s="23"/>
      <c r="C522" s="36"/>
      <c r="D522" s="34"/>
      <c r="E522" s="33">
        <v>12860</v>
      </c>
      <c r="F522" s="33"/>
      <c r="G522" s="33">
        <v>22255</v>
      </c>
      <c r="H522" s="37"/>
      <c r="I522" s="33"/>
      <c r="J522" s="37"/>
      <c r="K522" s="33">
        <f>E522+G522+I522</f>
        <v>35115</v>
      </c>
      <c r="L522" s="37"/>
      <c r="M522" s="86">
        <v>2022</v>
      </c>
      <c r="N522" s="71"/>
      <c r="O522" s="71"/>
      <c r="P522" s="71"/>
      <c r="Q522" s="71"/>
      <c r="R522" s="71"/>
      <c r="S522" s="71"/>
      <c r="T522" s="71"/>
      <c r="AR522" s="71"/>
      <c r="AS522" s="71"/>
      <c r="AU522" s="71"/>
      <c r="AX522" s="78">
        <f>E521/E522</f>
        <v>1.0452566096423017</v>
      </c>
      <c r="AY522" s="79">
        <f>G521/G522</f>
        <v>1.2808357672433162</v>
      </c>
      <c r="AZ522" s="76"/>
      <c r="BA522" s="110">
        <f t="shared" si="88"/>
        <v>1.1945607290331768</v>
      </c>
    </row>
    <row r="523" spans="1:53" ht="27" customHeight="1">
      <c r="A523" s="104" t="s">
        <v>1231</v>
      </c>
      <c r="B523" s="23" t="s">
        <v>1232</v>
      </c>
      <c r="C523" s="36" t="s">
        <v>182</v>
      </c>
      <c r="D523" s="34"/>
      <c r="E523" s="37">
        <f>TRUNC(일위대가목록!E250,0)</f>
        <v>2196</v>
      </c>
      <c r="F523" s="37">
        <f t="shared" si="94"/>
        <v>0</v>
      </c>
      <c r="G523" s="37">
        <f>TRUNC(일위대가목록!F250,0)</f>
        <v>7235</v>
      </c>
      <c r="H523" s="37">
        <f t="shared" si="95"/>
        <v>0</v>
      </c>
      <c r="I523" s="37">
        <f>TRUNC(일위대가목록!G250,0)</f>
        <v>0</v>
      </c>
      <c r="J523" s="37">
        <f t="shared" si="96"/>
        <v>0</v>
      </c>
      <c r="K523" s="37">
        <f t="shared" si="97"/>
        <v>9431</v>
      </c>
      <c r="L523" s="37">
        <f t="shared" si="98"/>
        <v>0</v>
      </c>
      <c r="M523" s="85" t="s">
        <v>1233</v>
      </c>
      <c r="N523" s="71" t="s">
        <v>1234</v>
      </c>
      <c r="O523" s="71" t="s">
        <v>52</v>
      </c>
      <c r="P523" s="71" t="s">
        <v>52</v>
      </c>
      <c r="Q523" s="71" t="s">
        <v>1201</v>
      </c>
      <c r="R523" s="71" t="s">
        <v>61</v>
      </c>
      <c r="S523" s="71" t="s">
        <v>62</v>
      </c>
      <c r="T523" s="71" t="s">
        <v>62</v>
      </c>
      <c r="AR523" s="71" t="s">
        <v>52</v>
      </c>
      <c r="AS523" s="71" t="s">
        <v>52</v>
      </c>
      <c r="AU523" s="71" t="s">
        <v>1235</v>
      </c>
      <c r="AV523" s="28">
        <v>442</v>
      </c>
      <c r="AZ523" s="76"/>
      <c r="BA523" s="110"/>
    </row>
    <row r="524" spans="1:53" ht="27" customHeight="1">
      <c r="A524" s="104"/>
      <c r="B524" s="23"/>
      <c r="C524" s="36"/>
      <c r="D524" s="34"/>
      <c r="E524" s="33">
        <v>1897</v>
      </c>
      <c r="F524" s="33"/>
      <c r="G524" s="33">
        <v>6662</v>
      </c>
      <c r="H524" s="37"/>
      <c r="I524" s="33"/>
      <c r="J524" s="37"/>
      <c r="K524" s="33">
        <f>E524+G524+I524</f>
        <v>8559</v>
      </c>
      <c r="L524" s="37"/>
      <c r="M524" s="86">
        <v>2022</v>
      </c>
      <c r="N524" s="71"/>
      <c r="O524" s="71"/>
      <c r="P524" s="71"/>
      <c r="Q524" s="71"/>
      <c r="R524" s="71"/>
      <c r="S524" s="71"/>
      <c r="T524" s="71"/>
      <c r="AR524" s="71"/>
      <c r="AS524" s="71"/>
      <c r="AU524" s="71"/>
      <c r="AX524" s="78">
        <f>E523/E524</f>
        <v>1.1576172904586188</v>
      </c>
      <c r="AY524" s="79">
        <f>G523/G524</f>
        <v>1.0860102071450015</v>
      </c>
      <c r="AZ524" s="76"/>
      <c r="BA524" s="110">
        <f t="shared" si="88"/>
        <v>1.1018810608715972</v>
      </c>
    </row>
    <row r="525" spans="1:53" ht="27" customHeight="1">
      <c r="A525" s="104" t="s">
        <v>1236</v>
      </c>
      <c r="B525" s="23" t="s">
        <v>1232</v>
      </c>
      <c r="C525" s="36" t="s">
        <v>182</v>
      </c>
      <c r="D525" s="34"/>
      <c r="E525" s="37">
        <f>TRUNC(일위대가목록!E251,0)</f>
        <v>2214</v>
      </c>
      <c r="F525" s="37">
        <f t="shared" si="94"/>
        <v>0</v>
      </c>
      <c r="G525" s="37">
        <f>TRUNC(일위대가목록!F251,0)</f>
        <v>5700</v>
      </c>
      <c r="H525" s="37">
        <f t="shared" si="95"/>
        <v>0</v>
      </c>
      <c r="I525" s="37">
        <f>TRUNC(일위대가목록!G251,0)</f>
        <v>0</v>
      </c>
      <c r="J525" s="37">
        <f t="shared" si="96"/>
        <v>0</v>
      </c>
      <c r="K525" s="37">
        <f t="shared" si="97"/>
        <v>7914</v>
      </c>
      <c r="L525" s="37">
        <f t="shared" si="98"/>
        <v>0</v>
      </c>
      <c r="M525" s="85" t="s">
        <v>1237</v>
      </c>
      <c r="N525" s="71" t="s">
        <v>1238</v>
      </c>
      <c r="O525" s="71" t="s">
        <v>52</v>
      </c>
      <c r="P525" s="71" t="s">
        <v>52</v>
      </c>
      <c r="Q525" s="71" t="s">
        <v>1201</v>
      </c>
      <c r="R525" s="71" t="s">
        <v>61</v>
      </c>
      <c r="S525" s="71" t="s">
        <v>62</v>
      </c>
      <c r="T525" s="71" t="s">
        <v>62</v>
      </c>
      <c r="AR525" s="71" t="s">
        <v>52</v>
      </c>
      <c r="AS525" s="71" t="s">
        <v>52</v>
      </c>
      <c r="AU525" s="71" t="s">
        <v>1239</v>
      </c>
      <c r="AV525" s="28">
        <v>443</v>
      </c>
      <c r="AZ525" s="76"/>
      <c r="BA525" s="110"/>
    </row>
    <row r="526" spans="1:53" ht="27" customHeight="1">
      <c r="A526" s="104"/>
      <c r="B526" s="23"/>
      <c r="C526" s="36"/>
      <c r="D526" s="34"/>
      <c r="E526" s="33">
        <v>1863</v>
      </c>
      <c r="F526" s="33"/>
      <c r="G526" s="33">
        <v>4765</v>
      </c>
      <c r="H526" s="37"/>
      <c r="I526" s="33"/>
      <c r="J526" s="37"/>
      <c r="K526" s="33">
        <f>E526+G526+I526</f>
        <v>6628</v>
      </c>
      <c r="L526" s="37"/>
      <c r="M526" s="86">
        <v>2022</v>
      </c>
      <c r="N526" s="71"/>
      <c r="O526" s="71"/>
      <c r="P526" s="71"/>
      <c r="Q526" s="71"/>
      <c r="R526" s="71"/>
      <c r="S526" s="71"/>
      <c r="T526" s="71"/>
      <c r="AR526" s="71"/>
      <c r="AS526" s="71"/>
      <c r="AU526" s="71"/>
      <c r="AX526" s="78">
        <f>E525/E526</f>
        <v>1.1884057971014492</v>
      </c>
      <c r="AY526" s="79">
        <f>G525/G526</f>
        <v>1.1962224554039873</v>
      </c>
      <c r="AZ526" s="76"/>
      <c r="BA526" s="110">
        <f t="shared" si="88"/>
        <v>1.1940253470126736</v>
      </c>
    </row>
    <row r="527" spans="1:53" ht="27" customHeight="1">
      <c r="A527" s="104" t="s">
        <v>1240</v>
      </c>
      <c r="B527" s="23" t="s">
        <v>1241</v>
      </c>
      <c r="C527" s="36" t="s">
        <v>58</v>
      </c>
      <c r="D527" s="34"/>
      <c r="E527" s="37">
        <f>TRUNC(일위대가목록!E252,0)</f>
        <v>61688</v>
      </c>
      <c r="F527" s="37">
        <f t="shared" si="94"/>
        <v>0</v>
      </c>
      <c r="G527" s="37">
        <f>TRUNC(일위대가목록!F252,0)</f>
        <v>20952</v>
      </c>
      <c r="H527" s="37">
        <f t="shared" si="95"/>
        <v>0</v>
      </c>
      <c r="I527" s="37">
        <f>TRUNC(일위대가목록!G252,0)</f>
        <v>0</v>
      </c>
      <c r="J527" s="37">
        <f t="shared" si="96"/>
        <v>0</v>
      </c>
      <c r="K527" s="37">
        <f t="shared" si="97"/>
        <v>82640</v>
      </c>
      <c r="L527" s="37">
        <f t="shared" si="98"/>
        <v>0</v>
      </c>
      <c r="M527" s="85" t="s">
        <v>1242</v>
      </c>
      <c r="N527" s="71" t="s">
        <v>1243</v>
      </c>
      <c r="O527" s="71" t="s">
        <v>52</v>
      </c>
      <c r="P527" s="71" t="s">
        <v>52</v>
      </c>
      <c r="Q527" s="71" t="s">
        <v>1201</v>
      </c>
      <c r="R527" s="71" t="s">
        <v>61</v>
      </c>
      <c r="S527" s="71" t="s">
        <v>62</v>
      </c>
      <c r="T527" s="71" t="s">
        <v>62</v>
      </c>
      <c r="AR527" s="71" t="s">
        <v>52</v>
      </c>
      <c r="AS527" s="71" t="s">
        <v>52</v>
      </c>
      <c r="AU527" s="71" t="s">
        <v>1244</v>
      </c>
      <c r="AV527" s="28">
        <v>444</v>
      </c>
      <c r="AZ527" s="76"/>
      <c r="BA527" s="110"/>
    </row>
    <row r="528" spans="1:53" ht="27" customHeight="1">
      <c r="A528" s="104"/>
      <c r="B528" s="23"/>
      <c r="C528" s="36"/>
      <c r="D528" s="34"/>
      <c r="E528" s="33">
        <v>70000</v>
      </c>
      <c r="F528" s="33"/>
      <c r="G528" s="33">
        <v>16182</v>
      </c>
      <c r="H528" s="37"/>
      <c r="I528" s="33"/>
      <c r="J528" s="37"/>
      <c r="K528" s="33">
        <f>E528+G528+I528</f>
        <v>86182</v>
      </c>
      <c r="L528" s="37"/>
      <c r="M528" s="86">
        <v>2022</v>
      </c>
      <c r="N528" s="71"/>
      <c r="O528" s="71"/>
      <c r="P528" s="71"/>
      <c r="Q528" s="71"/>
      <c r="R528" s="71"/>
      <c r="S528" s="71"/>
      <c r="T528" s="71"/>
      <c r="AR528" s="71"/>
      <c r="AS528" s="71"/>
      <c r="AU528" s="71"/>
      <c r="AX528" s="78">
        <f>E527/E528</f>
        <v>0.88125714285714285</v>
      </c>
      <c r="AY528" s="79">
        <f>G527/G528</f>
        <v>1.2947719688542825</v>
      </c>
      <c r="AZ528" s="76"/>
      <c r="BA528" s="110">
        <f t="shared" si="88"/>
        <v>0.95890093058875403</v>
      </c>
    </row>
    <row r="529" spans="1:53" ht="27" customHeight="1">
      <c r="A529" s="104" t="s">
        <v>1245</v>
      </c>
      <c r="B529" s="23" t="s">
        <v>1246</v>
      </c>
      <c r="C529" s="36" t="s">
        <v>1186</v>
      </c>
      <c r="D529" s="34"/>
      <c r="E529" s="37">
        <f>TRUNC(일위대가목록!E253,0)</f>
        <v>35000</v>
      </c>
      <c r="F529" s="37">
        <f t="shared" si="94"/>
        <v>0</v>
      </c>
      <c r="G529" s="37">
        <f>TRUNC(일위대가목록!F253,0)</f>
        <v>5308</v>
      </c>
      <c r="H529" s="37">
        <f t="shared" si="95"/>
        <v>0</v>
      </c>
      <c r="I529" s="37">
        <f>TRUNC(일위대가목록!G253,0)</f>
        <v>0</v>
      </c>
      <c r="J529" s="37">
        <f t="shared" si="96"/>
        <v>0</v>
      </c>
      <c r="K529" s="37">
        <f t="shared" si="97"/>
        <v>40308</v>
      </c>
      <c r="L529" s="37">
        <f t="shared" si="98"/>
        <v>0</v>
      </c>
      <c r="M529" s="85" t="s">
        <v>1247</v>
      </c>
      <c r="N529" s="71" t="s">
        <v>1248</v>
      </c>
      <c r="O529" s="71" t="s">
        <v>52</v>
      </c>
      <c r="P529" s="71" t="s">
        <v>52</v>
      </c>
      <c r="Q529" s="71" t="s">
        <v>1201</v>
      </c>
      <c r="R529" s="71" t="s">
        <v>61</v>
      </c>
      <c r="S529" s="71" t="s">
        <v>62</v>
      </c>
      <c r="T529" s="71" t="s">
        <v>62</v>
      </c>
      <c r="AR529" s="71" t="s">
        <v>52</v>
      </c>
      <c r="AS529" s="71" t="s">
        <v>52</v>
      </c>
      <c r="AU529" s="71" t="s">
        <v>1249</v>
      </c>
      <c r="AV529" s="28">
        <v>445</v>
      </c>
      <c r="AZ529" s="76"/>
      <c r="BA529" s="110"/>
    </row>
    <row r="530" spans="1:53" ht="27" customHeight="1">
      <c r="A530" s="105"/>
      <c r="B530" s="35"/>
      <c r="C530" s="34"/>
      <c r="D530" s="34"/>
      <c r="E530" s="33">
        <v>35000</v>
      </c>
      <c r="F530" s="33"/>
      <c r="G530" s="33"/>
      <c r="H530" s="37"/>
      <c r="I530" s="33"/>
      <c r="J530" s="37"/>
      <c r="K530" s="33">
        <f>E530+G530+I530</f>
        <v>35000</v>
      </c>
      <c r="L530" s="37"/>
      <c r="M530" s="86">
        <v>2022</v>
      </c>
      <c r="N530" s="71"/>
      <c r="O530" s="71"/>
      <c r="P530" s="71"/>
      <c r="Q530" s="71"/>
      <c r="R530" s="71"/>
      <c r="S530" s="71"/>
      <c r="T530" s="71"/>
      <c r="AR530" s="71"/>
      <c r="AS530" s="71"/>
      <c r="AU530" s="71"/>
      <c r="AX530" s="78">
        <f>E529/E530</f>
        <v>1</v>
      </c>
      <c r="AY530" s="79"/>
      <c r="AZ530" s="76"/>
      <c r="BA530" s="110">
        <f t="shared" si="88"/>
        <v>1.1516571428571429</v>
      </c>
    </row>
    <row r="531" spans="1:53" ht="27" customHeight="1">
      <c r="A531" s="104" t="s">
        <v>1250</v>
      </c>
      <c r="B531" s="23"/>
      <c r="C531" s="34"/>
      <c r="D531" s="34"/>
      <c r="E531" s="35"/>
      <c r="F531" s="35"/>
      <c r="G531" s="35"/>
      <c r="H531" s="35"/>
      <c r="I531" s="35"/>
      <c r="J531" s="35"/>
      <c r="K531" s="35"/>
      <c r="L531" s="35"/>
      <c r="M531" s="84"/>
      <c r="Q531" s="71" t="s">
        <v>1251</v>
      </c>
      <c r="AZ531" s="76"/>
      <c r="BA531" s="110"/>
    </row>
    <row r="532" spans="1:53" ht="27" customHeight="1">
      <c r="A532" s="104" t="s">
        <v>1252</v>
      </c>
      <c r="B532" s="23" t="s">
        <v>1253</v>
      </c>
      <c r="C532" s="36" t="s">
        <v>1186</v>
      </c>
      <c r="D532" s="34"/>
      <c r="E532" s="37">
        <f>TRUNC(일위대가목록!E254,0)</f>
        <v>48000</v>
      </c>
      <c r="F532" s="37">
        <f t="shared" ref="F532:F552" si="99">TRUNC(E532*D532, 0)</f>
        <v>0</v>
      </c>
      <c r="G532" s="37">
        <f>TRUNC(일위대가목록!F254,0)</f>
        <v>7962</v>
      </c>
      <c r="H532" s="37">
        <f t="shared" ref="H532:H552" si="100">TRUNC(G532*D532, 0)</f>
        <v>0</v>
      </c>
      <c r="I532" s="37">
        <f>TRUNC(일위대가목록!G254,0)</f>
        <v>0</v>
      </c>
      <c r="J532" s="37">
        <f t="shared" ref="J532:J552" si="101">TRUNC(I532*D532, 0)</f>
        <v>0</v>
      </c>
      <c r="K532" s="37">
        <f t="shared" ref="K532:K552" si="102">TRUNC(E532+G532+I532, 0)</f>
        <v>55962</v>
      </c>
      <c r="L532" s="37">
        <f t="shared" ref="L532:L552" si="103">TRUNC(F532+H532+J532, 0)</f>
        <v>0</v>
      </c>
      <c r="M532" s="85" t="s">
        <v>1254</v>
      </c>
      <c r="N532" s="71" t="s">
        <v>1255</v>
      </c>
      <c r="O532" s="71" t="s">
        <v>52</v>
      </c>
      <c r="P532" s="71" t="s">
        <v>52</v>
      </c>
      <c r="Q532" s="71" t="s">
        <v>1251</v>
      </c>
      <c r="R532" s="71" t="s">
        <v>61</v>
      </c>
      <c r="S532" s="71" t="s">
        <v>62</v>
      </c>
      <c r="T532" s="71" t="s">
        <v>62</v>
      </c>
      <c r="AR532" s="71" t="s">
        <v>52</v>
      </c>
      <c r="AS532" s="71" t="s">
        <v>52</v>
      </c>
      <c r="AU532" s="71" t="s">
        <v>1256</v>
      </c>
      <c r="AV532" s="28">
        <v>446</v>
      </c>
      <c r="AZ532" s="76"/>
      <c r="BA532" s="110"/>
    </row>
    <row r="533" spans="1:53" ht="27" customHeight="1">
      <c r="A533" s="104"/>
      <c r="B533" s="23"/>
      <c r="C533" s="36"/>
      <c r="D533" s="34"/>
      <c r="E533" s="33">
        <v>50000</v>
      </c>
      <c r="F533" s="33"/>
      <c r="G533" s="33"/>
      <c r="H533" s="37"/>
      <c r="I533" s="33"/>
      <c r="J533" s="37"/>
      <c r="K533" s="33">
        <f>E533+G533+I533</f>
        <v>50000</v>
      </c>
      <c r="L533" s="37"/>
      <c r="M533" s="86">
        <v>2022</v>
      </c>
      <c r="N533" s="71"/>
      <c r="O533" s="71"/>
      <c r="P533" s="71"/>
      <c r="Q533" s="71"/>
      <c r="R533" s="71"/>
      <c r="S533" s="71"/>
      <c r="T533" s="71"/>
      <c r="AR533" s="71"/>
      <c r="AS533" s="71"/>
      <c r="AU533" s="71"/>
      <c r="AX533" s="78">
        <f>E532/E533</f>
        <v>0.96</v>
      </c>
      <c r="AY533" s="79"/>
      <c r="AZ533" s="76"/>
      <c r="BA533" s="110">
        <f t="shared" ref="BA533:BA593" si="104">K532/K533</f>
        <v>1.11924</v>
      </c>
    </row>
    <row r="534" spans="1:53" ht="27" customHeight="1">
      <c r="A534" s="104" t="s">
        <v>1257</v>
      </c>
      <c r="B534" s="23" t="s">
        <v>1258</v>
      </c>
      <c r="C534" s="36" t="s">
        <v>1186</v>
      </c>
      <c r="D534" s="34"/>
      <c r="E534" s="37">
        <f>TRUNC(일위대가목록!E255,0)</f>
        <v>255000</v>
      </c>
      <c r="F534" s="37">
        <f t="shared" si="99"/>
        <v>0</v>
      </c>
      <c r="G534" s="37">
        <f>TRUNC(일위대가목록!F255,0)</f>
        <v>0</v>
      </c>
      <c r="H534" s="37">
        <f t="shared" si="100"/>
        <v>0</v>
      </c>
      <c r="I534" s="37">
        <f>TRUNC(일위대가목록!G255,0)</f>
        <v>0</v>
      </c>
      <c r="J534" s="37">
        <f t="shared" si="101"/>
        <v>0</v>
      </c>
      <c r="K534" s="37">
        <f t="shared" si="102"/>
        <v>255000</v>
      </c>
      <c r="L534" s="37">
        <f t="shared" si="103"/>
        <v>0</v>
      </c>
      <c r="M534" s="85" t="s">
        <v>1259</v>
      </c>
      <c r="N534" s="71" t="s">
        <v>1260</v>
      </c>
      <c r="O534" s="71" t="s">
        <v>52</v>
      </c>
      <c r="P534" s="71" t="s">
        <v>52</v>
      </c>
      <c r="Q534" s="71" t="s">
        <v>1251</v>
      </c>
      <c r="R534" s="71" t="s">
        <v>61</v>
      </c>
      <c r="S534" s="71" t="s">
        <v>62</v>
      </c>
      <c r="T534" s="71" t="s">
        <v>62</v>
      </c>
      <c r="AR534" s="71" t="s">
        <v>52</v>
      </c>
      <c r="AS534" s="71" t="s">
        <v>52</v>
      </c>
      <c r="AU534" s="71" t="s">
        <v>1261</v>
      </c>
      <c r="AV534" s="28">
        <v>502</v>
      </c>
      <c r="AZ534" s="76"/>
      <c r="BA534" s="110"/>
    </row>
    <row r="535" spans="1:53" ht="27" customHeight="1">
      <c r="A535" s="104"/>
      <c r="B535" s="23"/>
      <c r="C535" s="36"/>
      <c r="D535" s="34"/>
      <c r="E535" s="33">
        <v>228000</v>
      </c>
      <c r="F535" s="33"/>
      <c r="G535" s="33"/>
      <c r="H535" s="37"/>
      <c r="I535" s="33"/>
      <c r="J535" s="37"/>
      <c r="K535" s="33">
        <f>E535+G535+I535</f>
        <v>228000</v>
      </c>
      <c r="L535" s="37"/>
      <c r="M535" s="86">
        <v>2022</v>
      </c>
      <c r="N535" s="71"/>
      <c r="O535" s="71"/>
      <c r="P535" s="71"/>
      <c r="Q535" s="71"/>
      <c r="R535" s="71"/>
      <c r="S535" s="71"/>
      <c r="T535" s="71"/>
      <c r="AR535" s="71"/>
      <c r="AS535" s="71"/>
      <c r="AU535" s="71"/>
      <c r="AX535" s="78">
        <f>E534/E535</f>
        <v>1.118421052631579</v>
      </c>
      <c r="AY535" s="79"/>
      <c r="AZ535" s="76"/>
      <c r="BA535" s="110">
        <f t="shared" si="104"/>
        <v>1.118421052631579</v>
      </c>
    </row>
    <row r="536" spans="1:53" ht="27" customHeight="1">
      <c r="A536" s="104" t="s">
        <v>1262</v>
      </c>
      <c r="B536" s="23" t="s">
        <v>1263</v>
      </c>
      <c r="C536" s="36" t="s">
        <v>1186</v>
      </c>
      <c r="D536" s="34"/>
      <c r="E536" s="37">
        <f>TRUNC(일위대가목록!E256,0)</f>
        <v>300000</v>
      </c>
      <c r="F536" s="37">
        <f t="shared" si="99"/>
        <v>0</v>
      </c>
      <c r="G536" s="37">
        <f>TRUNC(일위대가목록!F256,0)</f>
        <v>0</v>
      </c>
      <c r="H536" s="37">
        <f t="shared" si="100"/>
        <v>0</v>
      </c>
      <c r="I536" s="37">
        <f>TRUNC(일위대가목록!G256,0)</f>
        <v>0</v>
      </c>
      <c r="J536" s="37">
        <f t="shared" si="101"/>
        <v>0</v>
      </c>
      <c r="K536" s="37">
        <f t="shared" si="102"/>
        <v>300000</v>
      </c>
      <c r="L536" s="37">
        <f t="shared" si="103"/>
        <v>0</v>
      </c>
      <c r="M536" s="85" t="s">
        <v>1264</v>
      </c>
      <c r="N536" s="71" t="s">
        <v>1265</v>
      </c>
      <c r="O536" s="71" t="s">
        <v>52</v>
      </c>
      <c r="P536" s="71" t="s">
        <v>52</v>
      </c>
      <c r="Q536" s="71" t="s">
        <v>1251</v>
      </c>
      <c r="R536" s="71" t="s">
        <v>61</v>
      </c>
      <c r="S536" s="71" t="s">
        <v>62</v>
      </c>
      <c r="T536" s="71" t="s">
        <v>62</v>
      </c>
      <c r="AR536" s="71" t="s">
        <v>52</v>
      </c>
      <c r="AS536" s="71" t="s">
        <v>52</v>
      </c>
      <c r="AU536" s="71" t="s">
        <v>1266</v>
      </c>
      <c r="AV536" s="28">
        <v>503</v>
      </c>
      <c r="AZ536" s="76"/>
      <c r="BA536" s="110"/>
    </row>
    <row r="537" spans="1:53" ht="27" customHeight="1">
      <c r="A537" s="104"/>
      <c r="B537" s="23"/>
      <c r="C537" s="36"/>
      <c r="D537" s="34"/>
      <c r="E537" s="33">
        <v>288000</v>
      </c>
      <c r="F537" s="33"/>
      <c r="G537" s="33"/>
      <c r="H537" s="37"/>
      <c r="I537" s="33"/>
      <c r="J537" s="37"/>
      <c r="K537" s="33">
        <f>E537+G537+I537</f>
        <v>288000</v>
      </c>
      <c r="L537" s="37"/>
      <c r="M537" s="86">
        <v>2022</v>
      </c>
      <c r="N537" s="71"/>
      <c r="O537" s="71"/>
      <c r="P537" s="71"/>
      <c r="Q537" s="71"/>
      <c r="R537" s="71"/>
      <c r="S537" s="71"/>
      <c r="T537" s="71"/>
      <c r="AR537" s="71"/>
      <c r="AS537" s="71"/>
      <c r="AU537" s="71"/>
      <c r="AX537" s="78">
        <f>E536/E537</f>
        <v>1.0416666666666667</v>
      </c>
      <c r="AY537" s="79"/>
      <c r="AZ537" s="76"/>
      <c r="BA537" s="110">
        <f t="shared" si="104"/>
        <v>1.0416666666666667</v>
      </c>
    </row>
    <row r="538" spans="1:53" ht="27" customHeight="1">
      <c r="A538" s="104" t="s">
        <v>1267</v>
      </c>
      <c r="B538" s="23" t="s">
        <v>1268</v>
      </c>
      <c r="C538" s="36" t="s">
        <v>1186</v>
      </c>
      <c r="D538" s="34"/>
      <c r="E538" s="37">
        <f>TRUNC(일위대가목록!E257,0)</f>
        <v>630000</v>
      </c>
      <c r="F538" s="37">
        <f t="shared" si="99"/>
        <v>0</v>
      </c>
      <c r="G538" s="37">
        <f>TRUNC(일위대가목록!F257,0)</f>
        <v>203602</v>
      </c>
      <c r="H538" s="37">
        <f t="shared" si="100"/>
        <v>0</v>
      </c>
      <c r="I538" s="37">
        <f>TRUNC(일위대가목록!G257,0)</f>
        <v>0</v>
      </c>
      <c r="J538" s="37">
        <f t="shared" si="101"/>
        <v>0</v>
      </c>
      <c r="K538" s="37">
        <f t="shared" si="102"/>
        <v>833602</v>
      </c>
      <c r="L538" s="37">
        <f t="shared" si="103"/>
        <v>0</v>
      </c>
      <c r="M538" s="85" t="s">
        <v>1269</v>
      </c>
      <c r="N538" s="71" t="s">
        <v>1270</v>
      </c>
      <c r="O538" s="71" t="s">
        <v>52</v>
      </c>
      <c r="P538" s="71" t="s">
        <v>52</v>
      </c>
      <c r="Q538" s="71" t="s">
        <v>1251</v>
      </c>
      <c r="R538" s="71" t="s">
        <v>61</v>
      </c>
      <c r="S538" s="71" t="s">
        <v>62</v>
      </c>
      <c r="T538" s="71" t="s">
        <v>62</v>
      </c>
      <c r="AR538" s="71" t="s">
        <v>52</v>
      </c>
      <c r="AS538" s="71" t="s">
        <v>52</v>
      </c>
      <c r="AU538" s="71" t="s">
        <v>1271</v>
      </c>
      <c r="AV538" s="28">
        <v>217</v>
      </c>
      <c r="AZ538" s="76"/>
      <c r="BA538" s="110"/>
    </row>
    <row r="539" spans="1:53" ht="27" customHeight="1">
      <c r="A539" s="104"/>
      <c r="B539" s="23"/>
      <c r="C539" s="36"/>
      <c r="D539" s="34"/>
      <c r="E539" s="33">
        <v>730000</v>
      </c>
      <c r="F539" s="33"/>
      <c r="G539" s="33">
        <v>24335</v>
      </c>
      <c r="H539" s="37"/>
      <c r="I539" s="33"/>
      <c r="J539" s="37"/>
      <c r="K539" s="33">
        <f>E539+G539+I539</f>
        <v>754335</v>
      </c>
      <c r="L539" s="37"/>
      <c r="M539" s="86">
        <v>2022</v>
      </c>
      <c r="N539" s="71"/>
      <c r="O539" s="71"/>
      <c r="P539" s="71"/>
      <c r="Q539" s="71"/>
      <c r="R539" s="71"/>
      <c r="S539" s="71"/>
      <c r="T539" s="71"/>
      <c r="AR539" s="71"/>
      <c r="AS539" s="71"/>
      <c r="AU539" s="71"/>
      <c r="AX539" s="78">
        <f>E538/E539</f>
        <v>0.86301369863013699</v>
      </c>
      <c r="AY539" s="79">
        <f>G538/G539</f>
        <v>8.3666324224368189</v>
      </c>
      <c r="AZ539" s="76"/>
      <c r="BA539" s="110">
        <f t="shared" si="104"/>
        <v>1.105081959606806</v>
      </c>
    </row>
    <row r="540" spans="1:53" ht="27" customHeight="1">
      <c r="A540" s="104" t="s">
        <v>1272</v>
      </c>
      <c r="B540" s="23" t="s">
        <v>1273</v>
      </c>
      <c r="C540" s="36" t="s">
        <v>1186</v>
      </c>
      <c r="D540" s="34"/>
      <c r="E540" s="37">
        <f>TRUNC(일위대가목록!E258,0)</f>
        <v>665000</v>
      </c>
      <c r="F540" s="37">
        <f t="shared" si="99"/>
        <v>0</v>
      </c>
      <c r="G540" s="37">
        <f>TRUNC(일위대가목록!F258,0)</f>
        <v>229263</v>
      </c>
      <c r="H540" s="37">
        <f t="shared" si="100"/>
        <v>0</v>
      </c>
      <c r="I540" s="37">
        <f>TRUNC(일위대가목록!G258,0)</f>
        <v>0</v>
      </c>
      <c r="J540" s="37">
        <f t="shared" si="101"/>
        <v>0</v>
      </c>
      <c r="K540" s="37">
        <f t="shared" si="102"/>
        <v>894263</v>
      </c>
      <c r="L540" s="37">
        <f t="shared" si="103"/>
        <v>0</v>
      </c>
      <c r="M540" s="85" t="s">
        <v>1274</v>
      </c>
      <c r="N540" s="71" t="s">
        <v>1275</v>
      </c>
      <c r="O540" s="71" t="s">
        <v>52</v>
      </c>
      <c r="P540" s="71" t="s">
        <v>52</v>
      </c>
      <c r="Q540" s="71" t="s">
        <v>1251</v>
      </c>
      <c r="R540" s="71" t="s">
        <v>61</v>
      </c>
      <c r="S540" s="71" t="s">
        <v>62</v>
      </c>
      <c r="T540" s="71" t="s">
        <v>62</v>
      </c>
      <c r="AR540" s="71" t="s">
        <v>52</v>
      </c>
      <c r="AS540" s="71" t="s">
        <v>52</v>
      </c>
      <c r="AU540" s="71" t="s">
        <v>1276</v>
      </c>
      <c r="AV540" s="28">
        <v>218</v>
      </c>
      <c r="AZ540" s="76"/>
      <c r="BA540" s="110"/>
    </row>
    <row r="541" spans="1:53" ht="27" customHeight="1">
      <c r="A541" s="104"/>
      <c r="B541" s="23"/>
      <c r="C541" s="36"/>
      <c r="D541" s="34"/>
      <c r="E541" s="33">
        <v>774000</v>
      </c>
      <c r="F541" s="33"/>
      <c r="G541" s="33">
        <v>27325</v>
      </c>
      <c r="H541" s="37"/>
      <c r="I541" s="33"/>
      <c r="J541" s="37"/>
      <c r="K541" s="33">
        <f>E541+G541+I541</f>
        <v>801325</v>
      </c>
      <c r="L541" s="37"/>
      <c r="M541" s="86">
        <v>2022</v>
      </c>
      <c r="N541" s="71"/>
      <c r="O541" s="71"/>
      <c r="P541" s="71"/>
      <c r="Q541" s="71"/>
      <c r="R541" s="71"/>
      <c r="S541" s="71"/>
      <c r="T541" s="71"/>
      <c r="AR541" s="71"/>
      <c r="AS541" s="71"/>
      <c r="AU541" s="71"/>
      <c r="AX541" s="78">
        <f>E540/E541</f>
        <v>0.85917312661498713</v>
      </c>
      <c r="AY541" s="79">
        <f>G540/G541</f>
        <v>8.3902287282708148</v>
      </c>
      <c r="AZ541" s="76"/>
      <c r="BA541" s="110">
        <f t="shared" si="104"/>
        <v>1.1159804074501607</v>
      </c>
    </row>
    <row r="542" spans="1:53" ht="27" customHeight="1">
      <c r="A542" s="104" t="s">
        <v>1277</v>
      </c>
      <c r="B542" s="23" t="s">
        <v>1278</v>
      </c>
      <c r="C542" s="36" t="s">
        <v>1186</v>
      </c>
      <c r="D542" s="34"/>
      <c r="E542" s="37">
        <f>TRUNC(일위대가목록!E259,0)</f>
        <v>720000</v>
      </c>
      <c r="F542" s="37">
        <f t="shared" si="99"/>
        <v>0</v>
      </c>
      <c r="G542" s="37">
        <f>TRUNC(일위대가목록!F259,0)</f>
        <v>247614</v>
      </c>
      <c r="H542" s="37">
        <f t="shared" si="100"/>
        <v>0</v>
      </c>
      <c r="I542" s="37">
        <f>TRUNC(일위대가목록!G259,0)</f>
        <v>0</v>
      </c>
      <c r="J542" s="37">
        <f t="shared" si="101"/>
        <v>0</v>
      </c>
      <c r="K542" s="37">
        <f t="shared" si="102"/>
        <v>967614</v>
      </c>
      <c r="L542" s="37">
        <f t="shared" si="103"/>
        <v>0</v>
      </c>
      <c r="M542" s="85" t="s">
        <v>1279</v>
      </c>
      <c r="N542" s="71" t="s">
        <v>1280</v>
      </c>
      <c r="O542" s="71" t="s">
        <v>52</v>
      </c>
      <c r="P542" s="71" t="s">
        <v>52</v>
      </c>
      <c r="Q542" s="71" t="s">
        <v>1251</v>
      </c>
      <c r="R542" s="71" t="s">
        <v>61</v>
      </c>
      <c r="S542" s="71" t="s">
        <v>62</v>
      </c>
      <c r="T542" s="71" t="s">
        <v>62</v>
      </c>
      <c r="AR542" s="71" t="s">
        <v>52</v>
      </c>
      <c r="AS542" s="71" t="s">
        <v>52</v>
      </c>
      <c r="AU542" s="71" t="s">
        <v>1281</v>
      </c>
      <c r="AV542" s="28">
        <v>219</v>
      </c>
      <c r="AZ542" s="76"/>
      <c r="BA542" s="110"/>
    </row>
    <row r="543" spans="1:53" ht="27" customHeight="1">
      <c r="A543" s="104"/>
      <c r="B543" s="23"/>
      <c r="C543" s="36"/>
      <c r="D543" s="34"/>
      <c r="E543" s="33">
        <v>824000</v>
      </c>
      <c r="F543" s="33"/>
      <c r="G543" s="33">
        <v>27325</v>
      </c>
      <c r="H543" s="37"/>
      <c r="I543" s="33"/>
      <c r="J543" s="37"/>
      <c r="K543" s="33">
        <f>E543+G543+I543</f>
        <v>851325</v>
      </c>
      <c r="L543" s="37"/>
      <c r="M543" s="86">
        <v>2022</v>
      </c>
      <c r="N543" s="71"/>
      <c r="O543" s="71"/>
      <c r="P543" s="71"/>
      <c r="Q543" s="71"/>
      <c r="R543" s="71"/>
      <c r="S543" s="71"/>
      <c r="T543" s="71"/>
      <c r="AR543" s="71"/>
      <c r="AS543" s="71"/>
      <c r="AU543" s="71"/>
      <c r="AX543" s="78">
        <f>E542/E543</f>
        <v>0.87378640776699024</v>
      </c>
      <c r="AY543" s="79">
        <f>G542/G543</f>
        <v>9.0618115279048492</v>
      </c>
      <c r="AZ543" s="76"/>
      <c r="BA543" s="110">
        <f t="shared" si="104"/>
        <v>1.1365976565941327</v>
      </c>
    </row>
    <row r="544" spans="1:53" ht="27" customHeight="1">
      <c r="A544" s="104" t="s">
        <v>1282</v>
      </c>
      <c r="B544" s="23" t="s">
        <v>1283</v>
      </c>
      <c r="C544" s="36" t="s">
        <v>1186</v>
      </c>
      <c r="D544" s="34"/>
      <c r="E544" s="37">
        <f>TRUNC(일위대가목록!E260,0)</f>
        <v>775000</v>
      </c>
      <c r="F544" s="37">
        <f t="shared" si="99"/>
        <v>0</v>
      </c>
      <c r="G544" s="37">
        <f>TRUNC(일위대가목록!F260,0)</f>
        <v>270435</v>
      </c>
      <c r="H544" s="37">
        <f t="shared" si="100"/>
        <v>0</v>
      </c>
      <c r="I544" s="37">
        <f>TRUNC(일위대가목록!G260,0)</f>
        <v>0</v>
      </c>
      <c r="J544" s="37">
        <f t="shared" si="101"/>
        <v>0</v>
      </c>
      <c r="K544" s="37">
        <f t="shared" si="102"/>
        <v>1045435</v>
      </c>
      <c r="L544" s="37">
        <f t="shared" si="103"/>
        <v>0</v>
      </c>
      <c r="M544" s="85" t="s">
        <v>1284</v>
      </c>
      <c r="N544" s="71" t="s">
        <v>1285</v>
      </c>
      <c r="O544" s="71" t="s">
        <v>52</v>
      </c>
      <c r="P544" s="71" t="s">
        <v>52</v>
      </c>
      <c r="Q544" s="71" t="s">
        <v>1251</v>
      </c>
      <c r="R544" s="71" t="s">
        <v>61</v>
      </c>
      <c r="S544" s="71" t="s">
        <v>62</v>
      </c>
      <c r="T544" s="71" t="s">
        <v>62</v>
      </c>
      <c r="AR544" s="71" t="s">
        <v>52</v>
      </c>
      <c r="AS544" s="71" t="s">
        <v>52</v>
      </c>
      <c r="AU544" s="71" t="s">
        <v>1286</v>
      </c>
      <c r="AV544" s="28">
        <v>220</v>
      </c>
      <c r="AZ544" s="76"/>
      <c r="BA544" s="110"/>
    </row>
    <row r="545" spans="1:54" ht="27" customHeight="1">
      <c r="A545" s="104"/>
      <c r="B545" s="23"/>
      <c r="C545" s="36"/>
      <c r="D545" s="34"/>
      <c r="E545" s="33">
        <v>893000</v>
      </c>
      <c r="F545" s="33"/>
      <c r="G545" s="33">
        <v>27325</v>
      </c>
      <c r="H545" s="37"/>
      <c r="I545" s="33"/>
      <c r="J545" s="37"/>
      <c r="K545" s="33">
        <f>E545+G545+I545</f>
        <v>920325</v>
      </c>
      <c r="L545" s="37"/>
      <c r="M545" s="86">
        <v>2022</v>
      </c>
      <c r="N545" s="71"/>
      <c r="O545" s="71"/>
      <c r="P545" s="71"/>
      <c r="Q545" s="71"/>
      <c r="R545" s="71"/>
      <c r="S545" s="71"/>
      <c r="T545" s="71"/>
      <c r="AR545" s="71"/>
      <c r="AS545" s="71"/>
      <c r="AU545" s="71"/>
      <c r="AX545" s="78">
        <f>E544/E545</f>
        <v>0.8678611422172452</v>
      </c>
      <c r="AY545" s="79">
        <f>G544/G545</f>
        <v>9.8969807868252513</v>
      </c>
      <c r="AZ545" s="76"/>
      <c r="BA545" s="110">
        <f t="shared" si="104"/>
        <v>1.1359411077608454</v>
      </c>
    </row>
    <row r="546" spans="1:54" ht="27" customHeight="1">
      <c r="A546" s="104" t="s">
        <v>1287</v>
      </c>
      <c r="B546" s="23" t="s">
        <v>1288</v>
      </c>
      <c r="C546" s="36" t="s">
        <v>1186</v>
      </c>
      <c r="D546" s="34"/>
      <c r="E546" s="37">
        <f>TRUNC(일위대가목록!E261,0)</f>
        <v>483000</v>
      </c>
      <c r="F546" s="37">
        <f t="shared" si="99"/>
        <v>0</v>
      </c>
      <c r="G546" s="37">
        <f>TRUNC(일위대가목록!F261,0)</f>
        <v>275374</v>
      </c>
      <c r="H546" s="37">
        <f t="shared" si="100"/>
        <v>0</v>
      </c>
      <c r="I546" s="37">
        <f>TRUNC(일위대가목록!G261,0)</f>
        <v>0</v>
      </c>
      <c r="J546" s="37">
        <f t="shared" si="101"/>
        <v>0</v>
      </c>
      <c r="K546" s="37">
        <f t="shared" si="102"/>
        <v>758374</v>
      </c>
      <c r="L546" s="37">
        <f t="shared" si="103"/>
        <v>0</v>
      </c>
      <c r="M546" s="85" t="s">
        <v>1289</v>
      </c>
      <c r="N546" s="71" t="s">
        <v>1290</v>
      </c>
      <c r="O546" s="71" t="s">
        <v>52</v>
      </c>
      <c r="P546" s="71" t="s">
        <v>52</v>
      </c>
      <c r="Q546" s="71" t="s">
        <v>1251</v>
      </c>
      <c r="R546" s="71" t="s">
        <v>61</v>
      </c>
      <c r="S546" s="71" t="s">
        <v>62</v>
      </c>
      <c r="T546" s="71" t="s">
        <v>62</v>
      </c>
      <c r="AR546" s="71" t="s">
        <v>52</v>
      </c>
      <c r="AS546" s="71" t="s">
        <v>52</v>
      </c>
      <c r="AU546" s="71" t="s">
        <v>1291</v>
      </c>
      <c r="AV546" s="28">
        <v>504</v>
      </c>
      <c r="AZ546" s="76"/>
      <c r="BA546" s="110"/>
    </row>
    <row r="547" spans="1:54" ht="27" customHeight="1">
      <c r="A547" s="104"/>
      <c r="B547" s="23"/>
      <c r="C547" s="36"/>
      <c r="D547" s="34"/>
      <c r="E547" s="33">
        <v>621000</v>
      </c>
      <c r="F547" s="33"/>
      <c r="G547" s="33">
        <v>260607</v>
      </c>
      <c r="H547" s="37"/>
      <c r="I547" s="33"/>
      <c r="J547" s="37"/>
      <c r="K547" s="33">
        <f>E547+G547+I547</f>
        <v>881607</v>
      </c>
      <c r="L547" s="37"/>
      <c r="M547" s="86">
        <v>2022</v>
      </c>
      <c r="N547" s="71"/>
      <c r="O547" s="71"/>
      <c r="P547" s="71"/>
      <c r="Q547" s="71"/>
      <c r="R547" s="71"/>
      <c r="S547" s="71"/>
      <c r="T547" s="71"/>
      <c r="AR547" s="71"/>
      <c r="AS547" s="71"/>
      <c r="AU547" s="71"/>
      <c r="AX547" s="78">
        <f>E546/E547</f>
        <v>0.77777777777777779</v>
      </c>
      <c r="AY547" s="79">
        <f>G546/G547</f>
        <v>1.0566638655139731</v>
      </c>
      <c r="AZ547" s="76"/>
      <c r="BA547" s="110">
        <f t="shared" si="104"/>
        <v>0.86021776142884532</v>
      </c>
    </row>
    <row r="548" spans="1:54" ht="27" customHeight="1">
      <c r="A548" s="104" t="s">
        <v>1292</v>
      </c>
      <c r="B548" s="23" t="s">
        <v>1288</v>
      </c>
      <c r="C548" s="36" t="s">
        <v>1186</v>
      </c>
      <c r="D548" s="34"/>
      <c r="E548" s="37">
        <f>TRUNC(일위대가목록!E262,0)</f>
        <v>1554000</v>
      </c>
      <c r="F548" s="37">
        <f t="shared" si="99"/>
        <v>0</v>
      </c>
      <c r="G548" s="37">
        <f>TRUNC(일위대가목록!F262,0)</f>
        <v>275374</v>
      </c>
      <c r="H548" s="37">
        <f t="shared" si="100"/>
        <v>0</v>
      </c>
      <c r="I548" s="37">
        <f>TRUNC(일위대가목록!G262,0)</f>
        <v>0</v>
      </c>
      <c r="J548" s="37">
        <f t="shared" si="101"/>
        <v>0</v>
      </c>
      <c r="K548" s="37">
        <f t="shared" si="102"/>
        <v>1829374</v>
      </c>
      <c r="L548" s="37">
        <f t="shared" si="103"/>
        <v>0</v>
      </c>
      <c r="M548" s="85" t="s">
        <v>1293</v>
      </c>
      <c r="N548" s="71" t="s">
        <v>1294</v>
      </c>
      <c r="O548" s="71" t="s">
        <v>52</v>
      </c>
      <c r="P548" s="71" t="s">
        <v>52</v>
      </c>
      <c r="Q548" s="71" t="s">
        <v>1251</v>
      </c>
      <c r="R548" s="71" t="s">
        <v>61</v>
      </c>
      <c r="S548" s="71" t="s">
        <v>62</v>
      </c>
      <c r="T548" s="71" t="s">
        <v>62</v>
      </c>
      <c r="AR548" s="71" t="s">
        <v>52</v>
      </c>
      <c r="AS548" s="71" t="s">
        <v>52</v>
      </c>
      <c r="AU548" s="71" t="s">
        <v>1295</v>
      </c>
      <c r="AV548" s="28">
        <v>507</v>
      </c>
      <c r="AZ548" s="76"/>
      <c r="BA548" s="110"/>
    </row>
    <row r="549" spans="1:54" ht="27" customHeight="1">
      <c r="A549" s="104"/>
      <c r="B549" s="23"/>
      <c r="C549" s="36"/>
      <c r="D549" s="34"/>
      <c r="E549" s="33">
        <v>621000</v>
      </c>
      <c r="F549" s="33"/>
      <c r="G549" s="33">
        <v>260607</v>
      </c>
      <c r="H549" s="37"/>
      <c r="I549" s="33"/>
      <c r="J549" s="37"/>
      <c r="K549" s="33">
        <f>E549+G549+I549</f>
        <v>881607</v>
      </c>
      <c r="L549" s="37"/>
      <c r="M549" s="86">
        <v>2022</v>
      </c>
      <c r="N549" s="71"/>
      <c r="O549" s="71"/>
      <c r="P549" s="71"/>
      <c r="Q549" s="71"/>
      <c r="R549" s="71"/>
      <c r="S549" s="71"/>
      <c r="T549" s="71"/>
      <c r="AR549" s="71"/>
      <c r="AS549" s="71"/>
      <c r="AU549" s="71"/>
      <c r="AX549" s="78">
        <f>E548/E549</f>
        <v>2.5024154589371981</v>
      </c>
      <c r="AY549" s="79">
        <f>G548/G549</f>
        <v>1.0566638655139731</v>
      </c>
      <c r="AZ549" s="76"/>
      <c r="BA549" s="110">
        <f t="shared" si="104"/>
        <v>2.0750447761871218</v>
      </c>
      <c r="BB549" s="28" t="s">
        <v>7946</v>
      </c>
    </row>
    <row r="550" spans="1:54" ht="27" customHeight="1">
      <c r="A550" s="104" t="s">
        <v>1296</v>
      </c>
      <c r="B550" s="23" t="s">
        <v>1297</v>
      </c>
      <c r="C550" s="36" t="s">
        <v>1186</v>
      </c>
      <c r="D550" s="34"/>
      <c r="E550" s="37">
        <f>TRUNC(일위대가목록!E263,0)</f>
        <v>321108</v>
      </c>
      <c r="F550" s="37">
        <f t="shared" si="99"/>
        <v>0</v>
      </c>
      <c r="G550" s="37">
        <f>TRUNC(일위대가목록!F263,0)</f>
        <v>203602</v>
      </c>
      <c r="H550" s="37">
        <f t="shared" si="100"/>
        <v>0</v>
      </c>
      <c r="I550" s="37">
        <f>TRUNC(일위대가목록!G263,0)</f>
        <v>0</v>
      </c>
      <c r="J550" s="37">
        <f t="shared" si="101"/>
        <v>0</v>
      </c>
      <c r="K550" s="37">
        <f t="shared" si="102"/>
        <v>524710</v>
      </c>
      <c r="L550" s="37">
        <f t="shared" si="103"/>
        <v>0</v>
      </c>
      <c r="M550" s="85" t="s">
        <v>1298</v>
      </c>
      <c r="N550" s="71" t="s">
        <v>1299</v>
      </c>
      <c r="O550" s="71" t="s">
        <v>52</v>
      </c>
      <c r="P550" s="71" t="s">
        <v>52</v>
      </c>
      <c r="Q550" s="71" t="s">
        <v>1251</v>
      </c>
      <c r="R550" s="71" t="s">
        <v>61</v>
      </c>
      <c r="S550" s="71" t="s">
        <v>62</v>
      </c>
      <c r="T550" s="71" t="s">
        <v>62</v>
      </c>
      <c r="AR550" s="71" t="s">
        <v>52</v>
      </c>
      <c r="AS550" s="71" t="s">
        <v>52</v>
      </c>
      <c r="AU550" s="71" t="s">
        <v>1300</v>
      </c>
      <c r="AV550" s="28">
        <v>505</v>
      </c>
      <c r="AZ550" s="76"/>
      <c r="BA550" s="110"/>
    </row>
    <row r="551" spans="1:54" ht="27" customHeight="1">
      <c r="A551" s="104"/>
      <c r="B551" s="23"/>
      <c r="C551" s="36"/>
      <c r="D551" s="34"/>
      <c r="E551" s="33">
        <v>295000</v>
      </c>
      <c r="F551" s="33"/>
      <c r="G551" s="33">
        <v>129290</v>
      </c>
      <c r="H551" s="37"/>
      <c r="I551" s="33">
        <v>25000</v>
      </c>
      <c r="J551" s="37"/>
      <c r="K551" s="33">
        <f>E551+G551+I551</f>
        <v>449290</v>
      </c>
      <c r="L551" s="37"/>
      <c r="M551" s="86">
        <v>2022</v>
      </c>
      <c r="N551" s="71"/>
      <c r="O551" s="71"/>
      <c r="P551" s="71"/>
      <c r="Q551" s="71"/>
      <c r="R551" s="71"/>
      <c r="S551" s="71"/>
      <c r="T551" s="71"/>
      <c r="AR551" s="71"/>
      <c r="AS551" s="71"/>
      <c r="AU551" s="71"/>
      <c r="AX551" s="78">
        <f>E550/E551</f>
        <v>1.0885016949152542</v>
      </c>
      <c r="AY551" s="79">
        <f>G550/G551</f>
        <v>1.5747698971304818</v>
      </c>
      <c r="AZ551" s="76"/>
      <c r="BA551" s="110">
        <f t="shared" si="104"/>
        <v>1.1678648534354203</v>
      </c>
    </row>
    <row r="552" spans="1:54" ht="27" customHeight="1">
      <c r="A552" s="104" t="s">
        <v>1301</v>
      </c>
      <c r="B552" s="23" t="s">
        <v>1302</v>
      </c>
      <c r="C552" s="36" t="s">
        <v>1186</v>
      </c>
      <c r="D552" s="34"/>
      <c r="E552" s="37">
        <f>TRUNC(일위대가목록!E264,0)</f>
        <v>366108</v>
      </c>
      <c r="F552" s="37">
        <f t="shared" si="99"/>
        <v>0</v>
      </c>
      <c r="G552" s="37">
        <f>TRUNC(일위대가목록!F264,0)</f>
        <v>203602</v>
      </c>
      <c r="H552" s="37">
        <f t="shared" si="100"/>
        <v>0</v>
      </c>
      <c r="I552" s="37">
        <f>TRUNC(일위대가목록!G264,0)</f>
        <v>0</v>
      </c>
      <c r="J552" s="37">
        <f t="shared" si="101"/>
        <v>0</v>
      </c>
      <c r="K552" s="37">
        <f t="shared" si="102"/>
        <v>569710</v>
      </c>
      <c r="L552" s="37">
        <f t="shared" si="103"/>
        <v>0</v>
      </c>
      <c r="M552" s="85" t="s">
        <v>1303</v>
      </c>
      <c r="N552" s="71" t="s">
        <v>1304</v>
      </c>
      <c r="O552" s="71" t="s">
        <v>52</v>
      </c>
      <c r="P552" s="71" t="s">
        <v>52</v>
      </c>
      <c r="Q552" s="71" t="s">
        <v>1251</v>
      </c>
      <c r="R552" s="71" t="s">
        <v>61</v>
      </c>
      <c r="S552" s="71" t="s">
        <v>62</v>
      </c>
      <c r="T552" s="71" t="s">
        <v>62</v>
      </c>
      <c r="AR552" s="71" t="s">
        <v>52</v>
      </c>
      <c r="AS552" s="71" t="s">
        <v>52</v>
      </c>
      <c r="AU552" s="71" t="s">
        <v>1305</v>
      </c>
      <c r="AV552" s="28">
        <v>506</v>
      </c>
      <c r="AZ552" s="76"/>
      <c r="BA552" s="110"/>
    </row>
    <row r="553" spans="1:54" ht="27" customHeight="1">
      <c r="A553" s="105"/>
      <c r="B553" s="35"/>
      <c r="C553" s="34"/>
      <c r="D553" s="34"/>
      <c r="E553" s="33">
        <v>359000</v>
      </c>
      <c r="F553" s="33"/>
      <c r="G553" s="33">
        <v>155499</v>
      </c>
      <c r="H553" s="37"/>
      <c r="I553" s="33">
        <v>35000</v>
      </c>
      <c r="J553" s="37"/>
      <c r="K553" s="33">
        <f>E553+G553+I553</f>
        <v>549499</v>
      </c>
      <c r="L553" s="37"/>
      <c r="M553" s="86">
        <v>2022</v>
      </c>
      <c r="N553" s="71"/>
      <c r="O553" s="71"/>
      <c r="P553" s="71"/>
      <c r="Q553" s="71"/>
      <c r="R553" s="71"/>
      <c r="S553" s="71"/>
      <c r="T553" s="71"/>
      <c r="AR553" s="71"/>
      <c r="AS553" s="71"/>
      <c r="AU553" s="71"/>
      <c r="AX553" s="78">
        <f>E552/E553</f>
        <v>1.0197994428969359</v>
      </c>
      <c r="AY553" s="79">
        <f>G552/G553</f>
        <v>1.3093460408105517</v>
      </c>
      <c r="AZ553" s="76"/>
      <c r="BA553" s="110">
        <f t="shared" si="104"/>
        <v>1.0367807766711132</v>
      </c>
    </row>
    <row r="554" spans="1:54" ht="27" customHeight="1">
      <c r="A554" s="104" t="s">
        <v>1306</v>
      </c>
      <c r="B554" s="23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84"/>
      <c r="N554" s="71"/>
      <c r="O554" s="71"/>
      <c r="P554" s="71"/>
      <c r="Q554" s="71"/>
      <c r="R554" s="71"/>
      <c r="S554" s="71"/>
      <c r="T554" s="71"/>
      <c r="AR554" s="71"/>
      <c r="AS554" s="71"/>
      <c r="AU554" s="71"/>
      <c r="AX554" s="78"/>
      <c r="AY554" s="79"/>
      <c r="AZ554" s="76"/>
      <c r="BA554" s="110"/>
    </row>
    <row r="555" spans="1:54" ht="27" customHeight="1">
      <c r="A555" s="104" t="s">
        <v>1308</v>
      </c>
      <c r="B555" s="23" t="s">
        <v>1309</v>
      </c>
      <c r="C555" s="23" t="s">
        <v>709</v>
      </c>
      <c r="D555" s="35"/>
      <c r="E555" s="37">
        <f>일위대가목록!E265</f>
        <v>19500</v>
      </c>
      <c r="F555" s="37">
        <f>TRUNC(E555*D555, 0)</f>
        <v>0</v>
      </c>
      <c r="G555" s="37">
        <f>일위대가목록!F265</f>
        <v>4662</v>
      </c>
      <c r="H555" s="37">
        <f>TRUNC(G555*D555, 0)</f>
        <v>0</v>
      </c>
      <c r="I555" s="37">
        <f>일위대가목록!G265</f>
        <v>279</v>
      </c>
      <c r="J555" s="37">
        <f>TRUNC(I555*D555, 0)</f>
        <v>0</v>
      </c>
      <c r="K555" s="37">
        <f>TRUNC(E555+G555+I555, 0)</f>
        <v>24441</v>
      </c>
      <c r="L555" s="37">
        <f>TRUNC(F555+H555+J555, 0)</f>
        <v>0</v>
      </c>
      <c r="M555" s="85" t="s">
        <v>1310</v>
      </c>
      <c r="N555" s="71"/>
      <c r="O555" s="71"/>
      <c r="P555" s="71"/>
      <c r="Q555" s="71"/>
      <c r="R555" s="71"/>
      <c r="S555" s="71"/>
      <c r="T555" s="71"/>
      <c r="AR555" s="71"/>
      <c r="AS555" s="71"/>
      <c r="AU555" s="71"/>
      <c r="AX555" s="78"/>
      <c r="AY555" s="79"/>
      <c r="AZ555" s="76"/>
      <c r="BA555" s="110"/>
    </row>
    <row r="556" spans="1:54" ht="27" customHeight="1">
      <c r="A556" s="104"/>
      <c r="B556" s="23"/>
      <c r="C556" s="23"/>
      <c r="D556" s="35"/>
      <c r="E556" s="33">
        <v>84000</v>
      </c>
      <c r="F556" s="33"/>
      <c r="G556" s="33">
        <v>14982</v>
      </c>
      <c r="H556" s="37"/>
      <c r="I556" s="33"/>
      <c r="J556" s="37"/>
      <c r="K556" s="33">
        <f>E556+G556+I556</f>
        <v>98982</v>
      </c>
      <c r="L556" s="37"/>
      <c r="M556" s="86">
        <v>2022</v>
      </c>
      <c r="N556" s="71"/>
      <c r="O556" s="71"/>
      <c r="P556" s="71"/>
      <c r="Q556" s="71"/>
      <c r="R556" s="71"/>
      <c r="S556" s="71"/>
      <c r="T556" s="71"/>
      <c r="AR556" s="71"/>
      <c r="AS556" s="71"/>
      <c r="AU556" s="71"/>
      <c r="AX556" s="78">
        <f>E555/E556</f>
        <v>0.23214285714285715</v>
      </c>
      <c r="AY556" s="79">
        <f>G555/G556</f>
        <v>0.31117340808970767</v>
      </c>
      <c r="AZ556" s="76"/>
      <c r="BA556" s="110">
        <f t="shared" si="104"/>
        <v>0.24692368309389587</v>
      </c>
    </row>
    <row r="557" spans="1:54" ht="27" customHeight="1">
      <c r="A557" s="104" t="s">
        <v>1312</v>
      </c>
      <c r="B557" s="23" t="s">
        <v>1313</v>
      </c>
      <c r="C557" s="23" t="s">
        <v>709</v>
      </c>
      <c r="D557" s="35"/>
      <c r="E557" s="37">
        <f>일위대가목록!E266</f>
        <v>18000</v>
      </c>
      <c r="F557" s="37">
        <f>TRUNC(E557*D557, 0)</f>
        <v>0</v>
      </c>
      <c r="G557" s="37">
        <f>일위대가목록!F266</f>
        <v>4662</v>
      </c>
      <c r="H557" s="37">
        <f>TRUNC(G557*D557, 0)</f>
        <v>0</v>
      </c>
      <c r="I557" s="37">
        <f>일위대가목록!G266</f>
        <v>279</v>
      </c>
      <c r="J557" s="37">
        <f>TRUNC(I557*D557, 0)</f>
        <v>0</v>
      </c>
      <c r="K557" s="37">
        <f>TRUNC(E557+G557+I557, 0)</f>
        <v>22941</v>
      </c>
      <c r="L557" s="37">
        <f>TRUNC(F557+H557+J557, 0)</f>
        <v>0</v>
      </c>
      <c r="M557" s="85" t="s">
        <v>1314</v>
      </c>
      <c r="N557" s="71"/>
      <c r="O557" s="71"/>
      <c r="P557" s="71"/>
      <c r="Q557" s="71"/>
      <c r="R557" s="71"/>
      <c r="S557" s="71"/>
      <c r="T557" s="71"/>
      <c r="AR557" s="71"/>
      <c r="AS557" s="71"/>
      <c r="AU557" s="71"/>
      <c r="AX557" s="78"/>
      <c r="AY557" s="79"/>
      <c r="AZ557" s="76"/>
      <c r="BA557" s="110"/>
    </row>
    <row r="558" spans="1:54" ht="27" customHeight="1">
      <c r="A558" s="104"/>
      <c r="B558" s="23"/>
      <c r="C558" s="23"/>
      <c r="D558" s="35"/>
      <c r="E558" s="33">
        <v>44000</v>
      </c>
      <c r="F558" s="33"/>
      <c r="G558" s="33">
        <v>14982</v>
      </c>
      <c r="H558" s="37"/>
      <c r="I558" s="33"/>
      <c r="J558" s="37"/>
      <c r="K558" s="33">
        <f>E558+G558+I558</f>
        <v>58982</v>
      </c>
      <c r="L558" s="37"/>
      <c r="M558" s="86">
        <v>2022</v>
      </c>
      <c r="N558" s="71"/>
      <c r="O558" s="71"/>
      <c r="P558" s="71"/>
      <c r="Q558" s="71"/>
      <c r="R558" s="71"/>
      <c r="S558" s="71"/>
      <c r="T558" s="71"/>
      <c r="AR558" s="71"/>
      <c r="AS558" s="71"/>
      <c r="AU558" s="71"/>
      <c r="AX558" s="78">
        <f>E557/E558</f>
        <v>0.40909090909090912</v>
      </c>
      <c r="AY558" s="79">
        <f>G557/G558</f>
        <v>0.31117340808970767</v>
      </c>
      <c r="AZ558" s="76"/>
      <c r="BA558" s="110">
        <f t="shared" si="104"/>
        <v>0.38894917093350512</v>
      </c>
    </row>
    <row r="559" spans="1:54" ht="27" customHeight="1">
      <c r="A559" s="104" t="s">
        <v>1316</v>
      </c>
      <c r="B559" s="23" t="s">
        <v>1317</v>
      </c>
      <c r="C559" s="23" t="s">
        <v>715</v>
      </c>
      <c r="D559" s="35"/>
      <c r="E559" s="37">
        <f>일위대가목록!E267</f>
        <v>9000</v>
      </c>
      <c r="F559" s="37">
        <f t="shared" ref="F559:F573" si="105">TRUNC(E559*D559, 0)</f>
        <v>0</v>
      </c>
      <c r="G559" s="37">
        <f>일위대가목록!F267</f>
        <v>21978</v>
      </c>
      <c r="H559" s="37">
        <f t="shared" ref="H559:H573" si="106">TRUNC(G559*D559, 0)</f>
        <v>0</v>
      </c>
      <c r="I559" s="37">
        <f>일위대가목록!G267</f>
        <v>0</v>
      </c>
      <c r="J559" s="37">
        <f>TRUNC(I559*D559, 0)</f>
        <v>0</v>
      </c>
      <c r="K559" s="37">
        <f>TRUNC(E559+G559+I559, 0)</f>
        <v>30978</v>
      </c>
      <c r="L559" s="37">
        <f>TRUNC(F559+H559+J559, 0)</f>
        <v>0</v>
      </c>
      <c r="M559" s="85" t="s">
        <v>1318</v>
      </c>
      <c r="N559" s="71"/>
      <c r="O559" s="71"/>
      <c r="P559" s="71"/>
      <c r="Q559" s="71"/>
      <c r="R559" s="71"/>
      <c r="S559" s="71"/>
      <c r="T559" s="71"/>
      <c r="AR559" s="71"/>
      <c r="AS559" s="71"/>
      <c r="AU559" s="71"/>
      <c r="AX559" s="78"/>
      <c r="AY559" s="79"/>
      <c r="AZ559" s="76"/>
      <c r="BA559" s="110"/>
    </row>
    <row r="560" spans="1:54" ht="27" customHeight="1">
      <c r="A560" s="104"/>
      <c r="B560" s="23"/>
      <c r="C560" s="23"/>
      <c r="D560" s="35"/>
      <c r="E560" s="33">
        <v>61800</v>
      </c>
      <c r="F560" s="33"/>
      <c r="G560" s="33">
        <v>13639</v>
      </c>
      <c r="H560" s="37"/>
      <c r="I560" s="33"/>
      <c r="J560" s="37"/>
      <c r="K560" s="33">
        <f>E560+G560+I560</f>
        <v>75439</v>
      </c>
      <c r="L560" s="37"/>
      <c r="M560" s="86">
        <v>2022</v>
      </c>
      <c r="N560" s="71"/>
      <c r="O560" s="71"/>
      <c r="P560" s="71"/>
      <c r="Q560" s="71"/>
      <c r="R560" s="71"/>
      <c r="S560" s="71"/>
      <c r="T560" s="71"/>
      <c r="AR560" s="71"/>
      <c r="AS560" s="71"/>
      <c r="AU560" s="71"/>
      <c r="AX560" s="78">
        <f>E559/E560</f>
        <v>0.14563106796116504</v>
      </c>
      <c r="AY560" s="79">
        <f>G559/G560</f>
        <v>1.6114084610308674</v>
      </c>
      <c r="AZ560" s="76"/>
      <c r="BA560" s="110">
        <f t="shared" si="104"/>
        <v>0.41063640822386299</v>
      </c>
    </row>
    <row r="561" spans="1:53" ht="27" customHeight="1">
      <c r="A561" s="104" t="s">
        <v>1320</v>
      </c>
      <c r="B561" s="23" t="s">
        <v>1321</v>
      </c>
      <c r="C561" s="23" t="s">
        <v>715</v>
      </c>
      <c r="D561" s="35"/>
      <c r="E561" s="37">
        <f>일위대가목록!E268</f>
        <v>13800</v>
      </c>
      <c r="F561" s="37">
        <f t="shared" si="105"/>
        <v>0</v>
      </c>
      <c r="G561" s="37">
        <f>일위대가목록!F268</f>
        <v>21978</v>
      </c>
      <c r="H561" s="37">
        <f t="shared" si="106"/>
        <v>0</v>
      </c>
      <c r="I561" s="37">
        <f>일위대가목록!G268</f>
        <v>0</v>
      </c>
      <c r="J561" s="37">
        <f>TRUNC(I561*D561, 0)</f>
        <v>0</v>
      </c>
      <c r="K561" s="37">
        <f>TRUNC(E561+G561+I561, 0)</f>
        <v>35778</v>
      </c>
      <c r="L561" s="37">
        <f>TRUNC(F561+H561+J561, 0)</f>
        <v>0</v>
      </c>
      <c r="M561" s="85" t="s">
        <v>1322</v>
      </c>
      <c r="N561" s="71"/>
      <c r="O561" s="71"/>
      <c r="P561" s="71"/>
      <c r="Q561" s="71"/>
      <c r="R561" s="71"/>
      <c r="S561" s="71"/>
      <c r="T561" s="71"/>
      <c r="AR561" s="71"/>
      <c r="AS561" s="71"/>
      <c r="AU561" s="71"/>
      <c r="AX561" s="78"/>
      <c r="AY561" s="79"/>
      <c r="AZ561" s="76"/>
      <c r="BA561" s="110"/>
    </row>
    <row r="562" spans="1:53" ht="27" customHeight="1">
      <c r="A562" s="104"/>
      <c r="B562" s="23"/>
      <c r="C562" s="23"/>
      <c r="D562" s="35"/>
      <c r="E562" s="33">
        <v>63400</v>
      </c>
      <c r="F562" s="33"/>
      <c r="G562" s="33">
        <v>13639</v>
      </c>
      <c r="H562" s="37"/>
      <c r="I562" s="33"/>
      <c r="J562" s="37"/>
      <c r="K562" s="33">
        <f>E562+G562+I562</f>
        <v>77039</v>
      </c>
      <c r="L562" s="37"/>
      <c r="M562" s="86">
        <v>2022</v>
      </c>
      <c r="N562" s="71"/>
      <c r="O562" s="71"/>
      <c r="P562" s="71"/>
      <c r="Q562" s="71"/>
      <c r="R562" s="71"/>
      <c r="S562" s="71"/>
      <c r="T562" s="71"/>
      <c r="AR562" s="71"/>
      <c r="AS562" s="71"/>
      <c r="AU562" s="71"/>
      <c r="AX562" s="78">
        <f>E561/E562</f>
        <v>0.21766561514195584</v>
      </c>
      <c r="AY562" s="79">
        <f>G561/G562</f>
        <v>1.6114084610308674</v>
      </c>
      <c r="AZ562" s="76"/>
      <c r="BA562" s="110">
        <f t="shared" si="104"/>
        <v>0.46441412790924075</v>
      </c>
    </row>
    <row r="563" spans="1:53" ht="27" customHeight="1">
      <c r="A563" s="104" t="s">
        <v>1324</v>
      </c>
      <c r="B563" s="23" t="s">
        <v>1325</v>
      </c>
      <c r="C563" s="23" t="s">
        <v>715</v>
      </c>
      <c r="D563" s="35"/>
      <c r="E563" s="37">
        <f>일위대가목록!E269</f>
        <v>14700</v>
      </c>
      <c r="F563" s="37">
        <f t="shared" si="105"/>
        <v>0</v>
      </c>
      <c r="G563" s="37">
        <f>일위대가목록!F269</f>
        <v>21978</v>
      </c>
      <c r="H563" s="37">
        <f t="shared" si="106"/>
        <v>0</v>
      </c>
      <c r="I563" s="37">
        <f>일위대가목록!G269</f>
        <v>0</v>
      </c>
      <c r="J563" s="37">
        <f>TRUNC(I563*D563, 0)</f>
        <v>0</v>
      </c>
      <c r="K563" s="37">
        <f>TRUNC(E563+G563+I563, 0)</f>
        <v>36678</v>
      </c>
      <c r="L563" s="37">
        <f>TRUNC(F563+H563+J563, 0)</f>
        <v>0</v>
      </c>
      <c r="M563" s="85" t="s">
        <v>1326</v>
      </c>
      <c r="N563" s="71"/>
      <c r="O563" s="71"/>
      <c r="P563" s="71"/>
      <c r="Q563" s="71"/>
      <c r="R563" s="71"/>
      <c r="S563" s="71"/>
      <c r="T563" s="71"/>
      <c r="AR563" s="71"/>
      <c r="AS563" s="71"/>
      <c r="AU563" s="71"/>
      <c r="AX563" s="78"/>
      <c r="AY563" s="79"/>
      <c r="AZ563" s="76"/>
      <c r="BA563" s="110"/>
    </row>
    <row r="564" spans="1:53" ht="27" customHeight="1">
      <c r="A564" s="104"/>
      <c r="B564" s="23"/>
      <c r="C564" s="23"/>
      <c r="D564" s="35"/>
      <c r="E564" s="33">
        <v>68400</v>
      </c>
      <c r="F564" s="33"/>
      <c r="G564" s="33">
        <v>13639</v>
      </c>
      <c r="H564" s="37"/>
      <c r="I564" s="33"/>
      <c r="J564" s="37"/>
      <c r="K564" s="33">
        <f>E564+G564+I564</f>
        <v>82039</v>
      </c>
      <c r="L564" s="37"/>
      <c r="M564" s="86">
        <v>2022</v>
      </c>
      <c r="N564" s="71"/>
      <c r="O564" s="71"/>
      <c r="P564" s="71"/>
      <c r="Q564" s="71"/>
      <c r="R564" s="71"/>
      <c r="S564" s="71"/>
      <c r="T564" s="71"/>
      <c r="AR564" s="71"/>
      <c r="AS564" s="71"/>
      <c r="AU564" s="71"/>
      <c r="AX564" s="78">
        <f>E563/E564</f>
        <v>0.21491228070175439</v>
      </c>
      <c r="AY564" s="79">
        <f>G563/G564</f>
        <v>1.6114084610308674</v>
      </c>
      <c r="AZ564" s="76"/>
      <c r="BA564" s="110">
        <f t="shared" si="104"/>
        <v>0.4470800472945794</v>
      </c>
    </row>
    <row r="565" spans="1:53" ht="27" customHeight="1">
      <c r="A565" s="104" t="s">
        <v>1328</v>
      </c>
      <c r="B565" s="23" t="s">
        <v>1329</v>
      </c>
      <c r="C565" s="23" t="s">
        <v>715</v>
      </c>
      <c r="D565" s="35"/>
      <c r="E565" s="37">
        <f>일위대가목록!E270</f>
        <v>15800</v>
      </c>
      <c r="F565" s="37">
        <f t="shared" si="105"/>
        <v>0</v>
      </c>
      <c r="G565" s="37">
        <f>일위대가목록!F270</f>
        <v>21978</v>
      </c>
      <c r="H565" s="37">
        <f t="shared" si="106"/>
        <v>0</v>
      </c>
      <c r="I565" s="37">
        <f>일위대가목록!G270</f>
        <v>0</v>
      </c>
      <c r="J565" s="37">
        <f>TRUNC(I565*D565, 0)</f>
        <v>0</v>
      </c>
      <c r="K565" s="37">
        <f>TRUNC(E565+G565+I565, 0)</f>
        <v>37778</v>
      </c>
      <c r="L565" s="37">
        <f>TRUNC(F565+H565+J565, 0)</f>
        <v>0</v>
      </c>
      <c r="M565" s="85" t="s">
        <v>1330</v>
      </c>
      <c r="N565" s="71"/>
      <c r="O565" s="71"/>
      <c r="P565" s="71"/>
      <c r="Q565" s="71"/>
      <c r="R565" s="71"/>
      <c r="S565" s="71"/>
      <c r="T565" s="71"/>
      <c r="AR565" s="71"/>
      <c r="AS565" s="71"/>
      <c r="AU565" s="71"/>
      <c r="AX565" s="78"/>
      <c r="AY565" s="79"/>
      <c r="AZ565" s="76"/>
      <c r="BA565" s="110"/>
    </row>
    <row r="566" spans="1:53" ht="27" customHeight="1">
      <c r="A566" s="104"/>
      <c r="B566" s="23"/>
      <c r="C566" s="23"/>
      <c r="D566" s="35"/>
      <c r="E566" s="33">
        <v>73500</v>
      </c>
      <c r="F566" s="33"/>
      <c r="G566" s="33">
        <v>13639</v>
      </c>
      <c r="H566" s="37"/>
      <c r="I566" s="33"/>
      <c r="J566" s="37"/>
      <c r="K566" s="33">
        <f>E566+G566+I566</f>
        <v>87139</v>
      </c>
      <c r="L566" s="37"/>
      <c r="M566" s="86">
        <v>2022</v>
      </c>
      <c r="N566" s="71"/>
      <c r="O566" s="71"/>
      <c r="P566" s="71"/>
      <c r="Q566" s="71"/>
      <c r="R566" s="71"/>
      <c r="S566" s="71"/>
      <c r="T566" s="71"/>
      <c r="AR566" s="71"/>
      <c r="AS566" s="71"/>
      <c r="AU566" s="71"/>
      <c r="AX566" s="78">
        <f>E565/E566</f>
        <v>0.21496598639455783</v>
      </c>
      <c r="AY566" s="79">
        <f>G565/G566</f>
        <v>1.6114084610308674</v>
      </c>
      <c r="AZ566" s="76"/>
      <c r="BA566" s="110">
        <f t="shared" si="104"/>
        <v>0.43353722213934059</v>
      </c>
    </row>
    <row r="567" spans="1:53" ht="27" customHeight="1">
      <c r="A567" s="104" t="s">
        <v>1332</v>
      </c>
      <c r="B567" s="23" t="s">
        <v>1333</v>
      </c>
      <c r="C567" s="23" t="s">
        <v>715</v>
      </c>
      <c r="D567" s="35"/>
      <c r="E567" s="37">
        <f>일위대가목록!E271</f>
        <v>17000</v>
      </c>
      <c r="F567" s="37">
        <f t="shared" si="105"/>
        <v>0</v>
      </c>
      <c r="G567" s="37">
        <f>일위대가목록!F271</f>
        <v>21978</v>
      </c>
      <c r="H567" s="37">
        <f t="shared" si="106"/>
        <v>0</v>
      </c>
      <c r="I567" s="37">
        <f>일위대가목록!G271</f>
        <v>0</v>
      </c>
      <c r="J567" s="37">
        <f>TRUNC(I567*D567, 0)</f>
        <v>0</v>
      </c>
      <c r="K567" s="37">
        <f>TRUNC(E567+G567+I567, 0)</f>
        <v>38978</v>
      </c>
      <c r="L567" s="37">
        <f>TRUNC(F567+H567+J567, 0)</f>
        <v>0</v>
      </c>
      <c r="M567" s="85" t="s">
        <v>1334</v>
      </c>
      <c r="N567" s="71"/>
      <c r="O567" s="71"/>
      <c r="P567" s="71"/>
      <c r="Q567" s="71"/>
      <c r="R567" s="71"/>
      <c r="S567" s="71"/>
      <c r="T567" s="71"/>
      <c r="AR567" s="71"/>
      <c r="AS567" s="71"/>
      <c r="AU567" s="71"/>
      <c r="AX567" s="78"/>
      <c r="AY567" s="79"/>
      <c r="AZ567" s="76"/>
      <c r="BA567" s="110"/>
    </row>
    <row r="568" spans="1:53" ht="27" customHeight="1">
      <c r="A568" s="104"/>
      <c r="B568" s="23"/>
      <c r="C568" s="23"/>
      <c r="D568" s="35"/>
      <c r="E568" s="33">
        <v>77800</v>
      </c>
      <c r="F568" s="33"/>
      <c r="G568" s="33">
        <v>13639</v>
      </c>
      <c r="H568" s="37"/>
      <c r="I568" s="33"/>
      <c r="J568" s="37"/>
      <c r="K568" s="33">
        <f>E568+G568+I568</f>
        <v>91439</v>
      </c>
      <c r="L568" s="37"/>
      <c r="M568" s="86">
        <v>2022</v>
      </c>
      <c r="N568" s="71"/>
      <c r="O568" s="71"/>
      <c r="P568" s="71"/>
      <c r="Q568" s="71"/>
      <c r="R568" s="71"/>
      <c r="S568" s="71"/>
      <c r="T568" s="71"/>
      <c r="AR568" s="71"/>
      <c r="AS568" s="71"/>
      <c r="AU568" s="71"/>
      <c r="AX568" s="78">
        <f>E567/E568</f>
        <v>0.21850899742930591</v>
      </c>
      <c r="AY568" s="79">
        <f>G567/G568</f>
        <v>1.6114084610308674</v>
      </c>
      <c r="AZ568" s="76"/>
      <c r="BA568" s="110">
        <f t="shared" si="104"/>
        <v>0.42627325320705606</v>
      </c>
    </row>
    <row r="569" spans="1:53" ht="27" customHeight="1">
      <c r="A569" s="104" t="s">
        <v>1336</v>
      </c>
      <c r="B569" s="23" t="s">
        <v>1337</v>
      </c>
      <c r="C569" s="23" t="s">
        <v>715</v>
      </c>
      <c r="D569" s="35"/>
      <c r="E569" s="37">
        <f>일위대가목록!E272</f>
        <v>18000</v>
      </c>
      <c r="F569" s="37">
        <f t="shared" si="105"/>
        <v>0</v>
      </c>
      <c r="G569" s="37">
        <f>일위대가목록!F272</f>
        <v>21978</v>
      </c>
      <c r="H569" s="37">
        <f t="shared" si="106"/>
        <v>0</v>
      </c>
      <c r="I569" s="37">
        <f>일위대가목록!G272</f>
        <v>0</v>
      </c>
      <c r="J569" s="37">
        <f>TRUNC(I569*D569, 0)</f>
        <v>0</v>
      </c>
      <c r="K569" s="37">
        <f>TRUNC(E569+G569+I569, 0)</f>
        <v>39978</v>
      </c>
      <c r="L569" s="37">
        <f>TRUNC(F569+H569+J569, 0)</f>
        <v>0</v>
      </c>
      <c r="M569" s="85" t="s">
        <v>1338</v>
      </c>
      <c r="N569" s="71"/>
      <c r="O569" s="71"/>
      <c r="P569" s="71"/>
      <c r="Q569" s="71"/>
      <c r="R569" s="71"/>
      <c r="S569" s="71"/>
      <c r="T569" s="71"/>
      <c r="AR569" s="71"/>
      <c r="AS569" s="71"/>
      <c r="AU569" s="71"/>
      <c r="AX569" s="78"/>
      <c r="AY569" s="79"/>
      <c r="AZ569" s="76"/>
      <c r="BA569" s="110"/>
    </row>
    <row r="570" spans="1:53" ht="27" customHeight="1">
      <c r="A570" s="104"/>
      <c r="B570" s="23"/>
      <c r="C570" s="23"/>
      <c r="D570" s="35"/>
      <c r="E570" s="33">
        <v>80700</v>
      </c>
      <c r="F570" s="33"/>
      <c r="G570" s="33">
        <v>13639</v>
      </c>
      <c r="H570" s="37"/>
      <c r="I570" s="33"/>
      <c r="J570" s="37"/>
      <c r="K570" s="33">
        <f>E570+G570+I570</f>
        <v>94339</v>
      </c>
      <c r="L570" s="37"/>
      <c r="M570" s="86">
        <v>2022</v>
      </c>
      <c r="N570" s="71"/>
      <c r="O570" s="71"/>
      <c r="P570" s="71"/>
      <c r="Q570" s="71"/>
      <c r="R570" s="71"/>
      <c r="S570" s="71"/>
      <c r="T570" s="71"/>
      <c r="AR570" s="71"/>
      <c r="AS570" s="71"/>
      <c r="AU570" s="71"/>
      <c r="AX570" s="78">
        <f>E569/E570</f>
        <v>0.22304832713754646</v>
      </c>
      <c r="AY570" s="79">
        <f>G569/G570</f>
        <v>1.6114084610308674</v>
      </c>
      <c r="AZ570" s="76"/>
      <c r="BA570" s="110">
        <f t="shared" si="104"/>
        <v>0.42376959687933941</v>
      </c>
    </row>
    <row r="571" spans="1:53" ht="27" customHeight="1">
      <c r="A571" s="104" t="s">
        <v>1340</v>
      </c>
      <c r="B571" s="23" t="s">
        <v>1341</v>
      </c>
      <c r="C571" s="23" t="s">
        <v>715</v>
      </c>
      <c r="D571" s="35"/>
      <c r="E571" s="37">
        <f>일위대가목록!E273</f>
        <v>19500</v>
      </c>
      <c r="F571" s="37">
        <f t="shared" si="105"/>
        <v>0</v>
      </c>
      <c r="G571" s="37">
        <f>일위대가목록!F273</f>
        <v>21978</v>
      </c>
      <c r="H571" s="37">
        <f t="shared" si="106"/>
        <v>0</v>
      </c>
      <c r="I571" s="37">
        <f>일위대가목록!G273</f>
        <v>0</v>
      </c>
      <c r="J571" s="37">
        <f>TRUNC(I571*D571, 0)</f>
        <v>0</v>
      </c>
      <c r="K571" s="37">
        <f>TRUNC(E571+G571+I571, 0)</f>
        <v>41478</v>
      </c>
      <c r="L571" s="37">
        <f>TRUNC(F571+H571+J571, 0)</f>
        <v>0</v>
      </c>
      <c r="M571" s="85" t="s">
        <v>1342</v>
      </c>
      <c r="N571" s="71"/>
      <c r="O571" s="71"/>
      <c r="P571" s="71"/>
      <c r="Q571" s="71"/>
      <c r="R571" s="71"/>
      <c r="S571" s="71"/>
      <c r="T571" s="71"/>
      <c r="AR571" s="71"/>
      <c r="AS571" s="71"/>
      <c r="AU571" s="71"/>
      <c r="AX571" s="78"/>
      <c r="AY571" s="79"/>
      <c r="AZ571" s="76"/>
      <c r="BA571" s="110"/>
    </row>
    <row r="572" spans="1:53" ht="27" customHeight="1">
      <c r="A572" s="104"/>
      <c r="B572" s="23"/>
      <c r="C572" s="23"/>
      <c r="D572" s="35"/>
      <c r="E572" s="33">
        <v>88700</v>
      </c>
      <c r="F572" s="33"/>
      <c r="G572" s="33">
        <v>13639</v>
      </c>
      <c r="H572" s="37"/>
      <c r="I572" s="33"/>
      <c r="J572" s="37"/>
      <c r="K572" s="33">
        <f>E572+G572+I572</f>
        <v>102339</v>
      </c>
      <c r="L572" s="37"/>
      <c r="M572" s="86">
        <v>2022</v>
      </c>
      <c r="N572" s="71"/>
      <c r="O572" s="71"/>
      <c r="P572" s="71"/>
      <c r="Q572" s="71"/>
      <c r="R572" s="71"/>
      <c r="S572" s="71"/>
      <c r="T572" s="71"/>
      <c r="AR572" s="71"/>
      <c r="AS572" s="71"/>
      <c r="AU572" s="71"/>
      <c r="AX572" s="78">
        <f>E571/E572</f>
        <v>0.21984216459977451</v>
      </c>
      <c r="AY572" s="79">
        <f>G571/G572</f>
        <v>1.6114084610308674</v>
      </c>
      <c r="AZ572" s="76"/>
      <c r="BA572" s="110">
        <f t="shared" si="104"/>
        <v>0.40530003224577138</v>
      </c>
    </row>
    <row r="573" spans="1:53" ht="27" customHeight="1">
      <c r="A573" s="104" t="s">
        <v>1344</v>
      </c>
      <c r="B573" s="23" t="s">
        <v>1345</v>
      </c>
      <c r="C573" s="23" t="s">
        <v>715</v>
      </c>
      <c r="D573" s="35"/>
      <c r="E573" s="37">
        <f>일위대가목록!E274</f>
        <v>21500</v>
      </c>
      <c r="F573" s="37">
        <f t="shared" si="105"/>
        <v>0</v>
      </c>
      <c r="G573" s="37">
        <f>일위대가목록!F274</f>
        <v>21978</v>
      </c>
      <c r="H573" s="37">
        <f t="shared" si="106"/>
        <v>0</v>
      </c>
      <c r="I573" s="37">
        <f>일위대가목록!G274</f>
        <v>0</v>
      </c>
      <c r="J573" s="37">
        <f>TRUNC(I573*D573, 0)</f>
        <v>0</v>
      </c>
      <c r="K573" s="37">
        <f>TRUNC(E573+G573+I573, 0)</f>
        <v>43478</v>
      </c>
      <c r="L573" s="37">
        <f>TRUNC(F573+H573+J573, 0)</f>
        <v>0</v>
      </c>
      <c r="M573" s="85" t="s">
        <v>1346</v>
      </c>
      <c r="N573" s="71"/>
      <c r="O573" s="71"/>
      <c r="P573" s="71"/>
      <c r="Q573" s="71"/>
      <c r="R573" s="71"/>
      <c r="S573" s="71"/>
      <c r="T573" s="71"/>
      <c r="AR573" s="71"/>
      <c r="AS573" s="71"/>
      <c r="AU573" s="71"/>
      <c r="AX573" s="78"/>
      <c r="AY573" s="79"/>
      <c r="AZ573" s="76"/>
      <c r="BA573" s="110"/>
    </row>
    <row r="574" spans="1:53" ht="27" customHeight="1">
      <c r="A574" s="104"/>
      <c r="B574" s="23"/>
      <c r="C574" s="23"/>
      <c r="D574" s="35"/>
      <c r="E574" s="33">
        <v>100300</v>
      </c>
      <c r="F574" s="33"/>
      <c r="G574" s="33">
        <v>13639</v>
      </c>
      <c r="H574" s="37"/>
      <c r="I574" s="33"/>
      <c r="J574" s="37"/>
      <c r="K574" s="33">
        <f>E574+G574+I574</f>
        <v>113939</v>
      </c>
      <c r="L574" s="37"/>
      <c r="M574" s="86">
        <v>2022</v>
      </c>
      <c r="N574" s="71"/>
      <c r="O574" s="71"/>
      <c r="P574" s="71"/>
      <c r="Q574" s="71"/>
      <c r="R574" s="71"/>
      <c r="S574" s="71"/>
      <c r="T574" s="71"/>
      <c r="AR574" s="71"/>
      <c r="AS574" s="71"/>
      <c r="AU574" s="71"/>
      <c r="AX574" s="78">
        <f>E573/E574</f>
        <v>0.21435692921236291</v>
      </c>
      <c r="AY574" s="79">
        <f>G573/G574</f>
        <v>1.6114084610308674</v>
      </c>
      <c r="AZ574" s="76"/>
      <c r="BA574" s="110">
        <f t="shared" si="104"/>
        <v>0.38159014911487726</v>
      </c>
    </row>
    <row r="575" spans="1:53" ht="27" customHeight="1">
      <c r="A575" s="104" t="s">
        <v>1348</v>
      </c>
      <c r="B575" s="23"/>
      <c r="C575" s="34"/>
      <c r="D575" s="34"/>
      <c r="E575" s="35"/>
      <c r="F575" s="35"/>
      <c r="G575" s="35"/>
      <c r="H575" s="35"/>
      <c r="I575" s="35"/>
      <c r="J575" s="35"/>
      <c r="K575" s="35"/>
      <c r="L575" s="35"/>
      <c r="M575" s="84"/>
      <c r="Q575" s="71" t="s">
        <v>1349</v>
      </c>
      <c r="AZ575" s="76"/>
      <c r="BA575" s="110"/>
    </row>
    <row r="576" spans="1:53" ht="27" customHeight="1">
      <c r="A576" s="104" t="s">
        <v>1350</v>
      </c>
      <c r="B576" s="23" t="s">
        <v>1351</v>
      </c>
      <c r="C576" s="36" t="s">
        <v>715</v>
      </c>
      <c r="D576" s="34"/>
      <c r="E576" s="37">
        <f>TRUNC(일위대가목록!E275,0)</f>
        <v>15250</v>
      </c>
      <c r="F576" s="37">
        <f t="shared" ref="F576:F594" si="107">TRUNC(E576*D576, 0)</f>
        <v>0</v>
      </c>
      <c r="G576" s="37">
        <f>TRUNC(일위대가목록!F275,0)</f>
        <v>21978</v>
      </c>
      <c r="H576" s="37">
        <f t="shared" ref="H576:H594" si="108">TRUNC(G576*D576, 0)</f>
        <v>0</v>
      </c>
      <c r="I576" s="37">
        <f>TRUNC(일위대가목록!G275,0)</f>
        <v>0</v>
      </c>
      <c r="J576" s="37">
        <f t="shared" ref="J576:J594" si="109">TRUNC(I576*D576, 0)</f>
        <v>0</v>
      </c>
      <c r="K576" s="37">
        <f t="shared" ref="K576:K594" si="110">TRUNC(E576+G576+I576, 0)</f>
        <v>37228</v>
      </c>
      <c r="L576" s="37">
        <f t="shared" ref="L576:L594" si="111">TRUNC(F576+H576+J576, 0)</f>
        <v>0</v>
      </c>
      <c r="M576" s="85" t="s">
        <v>1352</v>
      </c>
      <c r="N576" s="71" t="s">
        <v>1353</v>
      </c>
      <c r="O576" s="71" t="s">
        <v>52</v>
      </c>
      <c r="P576" s="71" t="s">
        <v>52</v>
      </c>
      <c r="Q576" s="71" t="s">
        <v>1349</v>
      </c>
      <c r="R576" s="71" t="s">
        <v>61</v>
      </c>
      <c r="S576" s="71" t="s">
        <v>62</v>
      </c>
      <c r="T576" s="71" t="s">
        <v>62</v>
      </c>
      <c r="AR576" s="71" t="s">
        <v>52</v>
      </c>
      <c r="AS576" s="71" t="s">
        <v>52</v>
      </c>
      <c r="AU576" s="71" t="s">
        <v>1354</v>
      </c>
      <c r="AV576" s="28">
        <v>338</v>
      </c>
      <c r="AZ576" s="76"/>
      <c r="BA576" s="110"/>
    </row>
    <row r="577" spans="1:53" ht="27" customHeight="1">
      <c r="A577" s="104"/>
      <c r="B577" s="23"/>
      <c r="C577" s="36"/>
      <c r="D577" s="34"/>
      <c r="E577" s="33">
        <v>88700</v>
      </c>
      <c r="F577" s="33"/>
      <c r="G577" s="33">
        <v>13693</v>
      </c>
      <c r="H577" s="37"/>
      <c r="I577" s="33"/>
      <c r="J577" s="37"/>
      <c r="K577" s="33">
        <f>E577+G577+I577</f>
        <v>102393</v>
      </c>
      <c r="L577" s="37"/>
      <c r="M577" s="86">
        <v>2022</v>
      </c>
      <c r="N577" s="71"/>
      <c r="O577" s="71"/>
      <c r="P577" s="71"/>
      <c r="Q577" s="71"/>
      <c r="R577" s="71"/>
      <c r="S577" s="71"/>
      <c r="T577" s="71"/>
      <c r="AR577" s="71"/>
      <c r="AS577" s="71"/>
      <c r="AU577" s="71"/>
      <c r="AX577" s="78">
        <f>E576/E577</f>
        <v>0.17192784667418265</v>
      </c>
      <c r="AY577" s="79">
        <f>G576/G577</f>
        <v>1.6050536770612722</v>
      </c>
      <c r="AZ577" s="76"/>
      <c r="BA577" s="110">
        <f t="shared" si="104"/>
        <v>0.36357954157022454</v>
      </c>
    </row>
    <row r="578" spans="1:53" ht="27" customHeight="1">
      <c r="A578" s="104" t="s">
        <v>1355</v>
      </c>
      <c r="B578" s="23" t="s">
        <v>1356</v>
      </c>
      <c r="C578" s="36" t="s">
        <v>715</v>
      </c>
      <c r="D578" s="34"/>
      <c r="E578" s="37">
        <f>TRUNC(일위대가목록!E276,0)</f>
        <v>18750</v>
      </c>
      <c r="F578" s="37">
        <f t="shared" si="107"/>
        <v>0</v>
      </c>
      <c r="G578" s="37">
        <f>TRUNC(일위대가목록!F276,0)</f>
        <v>21978</v>
      </c>
      <c r="H578" s="37">
        <f t="shared" si="108"/>
        <v>0</v>
      </c>
      <c r="I578" s="37">
        <f>TRUNC(일위대가목록!G276,0)</f>
        <v>0</v>
      </c>
      <c r="J578" s="37">
        <f t="shared" si="109"/>
        <v>0</v>
      </c>
      <c r="K578" s="37">
        <f t="shared" si="110"/>
        <v>40728</v>
      </c>
      <c r="L578" s="37">
        <f t="shared" si="111"/>
        <v>0</v>
      </c>
      <c r="M578" s="85" t="s">
        <v>1357</v>
      </c>
      <c r="N578" s="71" t="s">
        <v>1358</v>
      </c>
      <c r="O578" s="71" t="s">
        <v>52</v>
      </c>
      <c r="P578" s="71" t="s">
        <v>52</v>
      </c>
      <c r="Q578" s="71" t="s">
        <v>1349</v>
      </c>
      <c r="R578" s="71" t="s">
        <v>61</v>
      </c>
      <c r="S578" s="71" t="s">
        <v>62</v>
      </c>
      <c r="T578" s="71" t="s">
        <v>62</v>
      </c>
      <c r="AR578" s="71" t="s">
        <v>52</v>
      </c>
      <c r="AS578" s="71" t="s">
        <v>52</v>
      </c>
      <c r="AU578" s="71" t="s">
        <v>1359</v>
      </c>
      <c r="AV578" s="28">
        <v>339</v>
      </c>
      <c r="AZ578" s="76"/>
      <c r="BA578" s="110"/>
    </row>
    <row r="579" spans="1:53" ht="27" customHeight="1">
      <c r="A579" s="104"/>
      <c r="B579" s="23"/>
      <c r="C579" s="36"/>
      <c r="D579" s="34"/>
      <c r="E579" s="33">
        <v>99400</v>
      </c>
      <c r="F579" s="33"/>
      <c r="G579" s="33">
        <v>13693</v>
      </c>
      <c r="H579" s="37"/>
      <c r="I579" s="33"/>
      <c r="J579" s="37"/>
      <c r="K579" s="33">
        <f>E579+G579+I579</f>
        <v>113093</v>
      </c>
      <c r="L579" s="37"/>
      <c r="M579" s="86">
        <v>2022</v>
      </c>
      <c r="N579" s="71"/>
      <c r="O579" s="71"/>
      <c r="P579" s="71"/>
      <c r="Q579" s="71"/>
      <c r="R579" s="71"/>
      <c r="S579" s="71"/>
      <c r="T579" s="71"/>
      <c r="AR579" s="71"/>
      <c r="AS579" s="71"/>
      <c r="AU579" s="71"/>
      <c r="AX579" s="78">
        <f>E578/E579</f>
        <v>0.18863179074446679</v>
      </c>
      <c r="AY579" s="79">
        <f>G578/G579</f>
        <v>1.6050536770612722</v>
      </c>
      <c r="AZ579" s="76"/>
      <c r="BA579" s="110">
        <f t="shared" si="104"/>
        <v>0.36012838990918977</v>
      </c>
    </row>
    <row r="580" spans="1:53" ht="27" customHeight="1">
      <c r="A580" s="104" t="s">
        <v>1360</v>
      </c>
      <c r="B580" s="23" t="s">
        <v>1361</v>
      </c>
      <c r="C580" s="36" t="s">
        <v>715</v>
      </c>
      <c r="D580" s="34"/>
      <c r="E580" s="37">
        <f>TRUNC(일위대가목록!E277,0)</f>
        <v>35350</v>
      </c>
      <c r="F580" s="37">
        <f t="shared" si="107"/>
        <v>0</v>
      </c>
      <c r="G580" s="37">
        <f>TRUNC(일위대가목록!F277,0)</f>
        <v>21978</v>
      </c>
      <c r="H580" s="37">
        <f t="shared" si="108"/>
        <v>0</v>
      </c>
      <c r="I580" s="37">
        <f>TRUNC(일위대가목록!G277,0)</f>
        <v>0</v>
      </c>
      <c r="J580" s="37">
        <f t="shared" si="109"/>
        <v>0</v>
      </c>
      <c r="K580" s="37">
        <f t="shared" si="110"/>
        <v>57328</v>
      </c>
      <c r="L580" s="37">
        <f t="shared" si="111"/>
        <v>0</v>
      </c>
      <c r="M580" s="85" t="s">
        <v>1362</v>
      </c>
      <c r="N580" s="71" t="s">
        <v>1363</v>
      </c>
      <c r="O580" s="71" t="s">
        <v>52</v>
      </c>
      <c r="P580" s="71" t="s">
        <v>52</v>
      </c>
      <c r="Q580" s="71" t="s">
        <v>1349</v>
      </c>
      <c r="R580" s="71" t="s">
        <v>61</v>
      </c>
      <c r="S580" s="71" t="s">
        <v>62</v>
      </c>
      <c r="T580" s="71" t="s">
        <v>62</v>
      </c>
      <c r="AR580" s="71" t="s">
        <v>52</v>
      </c>
      <c r="AS580" s="71" t="s">
        <v>52</v>
      </c>
      <c r="AU580" s="71" t="s">
        <v>1364</v>
      </c>
      <c r="AV580" s="28">
        <v>510</v>
      </c>
      <c r="AZ580" s="76"/>
      <c r="BA580" s="110"/>
    </row>
    <row r="581" spans="1:53" ht="27" customHeight="1">
      <c r="A581" s="104"/>
      <c r="B581" s="23"/>
      <c r="C581" s="36"/>
      <c r="D581" s="34"/>
      <c r="E581" s="33">
        <v>128900</v>
      </c>
      <c r="F581" s="33"/>
      <c r="G581" s="33">
        <v>13693</v>
      </c>
      <c r="H581" s="37"/>
      <c r="I581" s="33"/>
      <c r="J581" s="37"/>
      <c r="K581" s="33">
        <f>E581+G581+I581</f>
        <v>142593</v>
      </c>
      <c r="L581" s="37"/>
      <c r="M581" s="86">
        <v>2022</v>
      </c>
      <c r="N581" s="71"/>
      <c r="O581" s="71"/>
      <c r="P581" s="71"/>
      <c r="Q581" s="71"/>
      <c r="R581" s="71"/>
      <c r="S581" s="71"/>
      <c r="T581" s="71"/>
      <c r="AR581" s="71"/>
      <c r="AS581" s="71"/>
      <c r="AU581" s="71"/>
      <c r="AX581" s="78">
        <f>E580/E581</f>
        <v>0.27424359968968193</v>
      </c>
      <c r="AY581" s="79">
        <f>G580/G581</f>
        <v>1.6050536770612722</v>
      </c>
      <c r="AZ581" s="76"/>
      <c r="BA581" s="110">
        <f t="shared" si="104"/>
        <v>0.4020393707966029</v>
      </c>
    </row>
    <row r="582" spans="1:53" ht="27" customHeight="1">
      <c r="A582" s="104" t="s">
        <v>1365</v>
      </c>
      <c r="B582" s="23" t="s">
        <v>1361</v>
      </c>
      <c r="C582" s="36" t="s">
        <v>715</v>
      </c>
      <c r="D582" s="34"/>
      <c r="E582" s="37">
        <f>TRUNC(일위대가목록!E278,0)</f>
        <v>46200</v>
      </c>
      <c r="F582" s="37">
        <f t="shared" si="107"/>
        <v>0</v>
      </c>
      <c r="G582" s="37">
        <f>TRUNC(일위대가목록!F278,0)</f>
        <v>21978</v>
      </c>
      <c r="H582" s="37">
        <f t="shared" si="108"/>
        <v>0</v>
      </c>
      <c r="I582" s="37">
        <f>TRUNC(일위대가목록!G278,0)</f>
        <v>0</v>
      </c>
      <c r="J582" s="37">
        <f t="shared" si="109"/>
        <v>0</v>
      </c>
      <c r="K582" s="37">
        <f t="shared" si="110"/>
        <v>68178</v>
      </c>
      <c r="L582" s="37">
        <f t="shared" si="111"/>
        <v>0</v>
      </c>
      <c r="M582" s="85" t="s">
        <v>1366</v>
      </c>
      <c r="N582" s="71" t="s">
        <v>1367</v>
      </c>
      <c r="O582" s="71" t="s">
        <v>52</v>
      </c>
      <c r="P582" s="71" t="s">
        <v>52</v>
      </c>
      <c r="Q582" s="71" t="s">
        <v>1349</v>
      </c>
      <c r="R582" s="71" t="s">
        <v>61</v>
      </c>
      <c r="S582" s="71" t="s">
        <v>62</v>
      </c>
      <c r="T582" s="71" t="s">
        <v>62</v>
      </c>
      <c r="AR582" s="71" t="s">
        <v>52</v>
      </c>
      <c r="AS582" s="71" t="s">
        <v>52</v>
      </c>
      <c r="AU582" s="71" t="s">
        <v>1368</v>
      </c>
      <c r="AV582" s="28">
        <v>511</v>
      </c>
      <c r="AZ582" s="76"/>
      <c r="BA582" s="110"/>
    </row>
    <row r="583" spans="1:53" ht="27" customHeight="1">
      <c r="A583" s="104"/>
      <c r="B583" s="23"/>
      <c r="C583" s="36"/>
      <c r="D583" s="34"/>
      <c r="E583" s="33">
        <v>139000</v>
      </c>
      <c r="F583" s="33"/>
      <c r="G583" s="33">
        <v>13693</v>
      </c>
      <c r="H583" s="37"/>
      <c r="I583" s="33"/>
      <c r="J583" s="37"/>
      <c r="K583" s="33">
        <f>E583+G583+I583</f>
        <v>152693</v>
      </c>
      <c r="L583" s="37"/>
      <c r="M583" s="86">
        <v>2022</v>
      </c>
      <c r="N583" s="71"/>
      <c r="O583" s="71"/>
      <c r="P583" s="71"/>
      <c r="Q583" s="71"/>
      <c r="R583" s="71"/>
      <c r="S583" s="71"/>
      <c r="T583" s="71"/>
      <c r="AR583" s="71"/>
      <c r="AS583" s="71"/>
      <c r="AU583" s="71"/>
      <c r="AX583" s="78">
        <f>E582/E583</f>
        <v>0.33237410071942447</v>
      </c>
      <c r="AY583" s="79">
        <f>G582/G583</f>
        <v>1.6050536770612722</v>
      </c>
      <c r="AZ583" s="76"/>
      <c r="BA583" s="110">
        <f t="shared" si="104"/>
        <v>0.44650376900054356</v>
      </c>
    </row>
    <row r="584" spans="1:53" ht="27" customHeight="1">
      <c r="A584" s="104" t="s">
        <v>1369</v>
      </c>
      <c r="B584" s="23" t="s">
        <v>1361</v>
      </c>
      <c r="C584" s="36" t="s">
        <v>715</v>
      </c>
      <c r="D584" s="34"/>
      <c r="E584" s="37">
        <f>TRUNC(일위대가목록!E279,0)</f>
        <v>54600</v>
      </c>
      <c r="F584" s="37">
        <f t="shared" si="107"/>
        <v>0</v>
      </c>
      <c r="G584" s="37">
        <f>TRUNC(일위대가목록!F279,0)</f>
        <v>21978</v>
      </c>
      <c r="H584" s="37">
        <f t="shared" si="108"/>
        <v>0</v>
      </c>
      <c r="I584" s="37">
        <f>TRUNC(일위대가목록!G279,0)</f>
        <v>0</v>
      </c>
      <c r="J584" s="37">
        <f t="shared" si="109"/>
        <v>0</v>
      </c>
      <c r="K584" s="37">
        <f t="shared" si="110"/>
        <v>76578</v>
      </c>
      <c r="L584" s="37">
        <f t="shared" si="111"/>
        <v>0</v>
      </c>
      <c r="M584" s="85" t="s">
        <v>1370</v>
      </c>
      <c r="N584" s="71" t="s">
        <v>1371</v>
      </c>
      <c r="O584" s="71" t="s">
        <v>52</v>
      </c>
      <c r="P584" s="71" t="s">
        <v>52</v>
      </c>
      <c r="Q584" s="71" t="s">
        <v>1349</v>
      </c>
      <c r="R584" s="71" t="s">
        <v>61</v>
      </c>
      <c r="S584" s="71" t="s">
        <v>62</v>
      </c>
      <c r="T584" s="71" t="s">
        <v>62</v>
      </c>
      <c r="AR584" s="71" t="s">
        <v>52</v>
      </c>
      <c r="AS584" s="71" t="s">
        <v>52</v>
      </c>
      <c r="AU584" s="71" t="s">
        <v>1372</v>
      </c>
      <c r="AV584" s="28">
        <v>512</v>
      </c>
      <c r="AZ584" s="76"/>
      <c r="BA584" s="110"/>
    </row>
    <row r="585" spans="1:53" ht="27" customHeight="1">
      <c r="A585" s="104"/>
      <c r="B585" s="23"/>
      <c r="C585" s="36"/>
      <c r="D585" s="34"/>
      <c r="E585" s="33">
        <v>147700</v>
      </c>
      <c r="F585" s="33"/>
      <c r="G585" s="33">
        <v>13693</v>
      </c>
      <c r="H585" s="37"/>
      <c r="I585" s="33"/>
      <c r="J585" s="37"/>
      <c r="K585" s="33">
        <f>E585+G585+I585</f>
        <v>161393</v>
      </c>
      <c r="L585" s="37"/>
      <c r="M585" s="86">
        <v>2022</v>
      </c>
      <c r="N585" s="71"/>
      <c r="O585" s="71"/>
      <c r="P585" s="71"/>
      <c r="Q585" s="71"/>
      <c r="R585" s="71"/>
      <c r="S585" s="71"/>
      <c r="T585" s="71"/>
      <c r="AR585" s="71"/>
      <c r="AS585" s="71"/>
      <c r="AU585" s="71"/>
      <c r="AX585" s="78">
        <f>E584/E585</f>
        <v>0.36966824644549762</v>
      </c>
      <c r="AY585" s="79">
        <f>G584/G585</f>
        <v>1.6050536770612722</v>
      </c>
      <c r="AZ585" s="76"/>
      <c r="BA585" s="110">
        <f t="shared" si="104"/>
        <v>0.47448154504842216</v>
      </c>
    </row>
    <row r="586" spans="1:53" ht="27" customHeight="1">
      <c r="A586" s="104" t="s">
        <v>1373</v>
      </c>
      <c r="B586" s="23" t="s">
        <v>1361</v>
      </c>
      <c r="C586" s="36" t="s">
        <v>715</v>
      </c>
      <c r="D586" s="34"/>
      <c r="E586" s="37">
        <f>TRUNC(일위대가목록!E280,0)</f>
        <v>68150</v>
      </c>
      <c r="F586" s="37">
        <f t="shared" si="107"/>
        <v>0</v>
      </c>
      <c r="G586" s="37">
        <f>TRUNC(일위대가목록!F280,0)</f>
        <v>24160</v>
      </c>
      <c r="H586" s="37">
        <f t="shared" si="108"/>
        <v>0</v>
      </c>
      <c r="I586" s="37">
        <f>TRUNC(일위대가목록!G280,0)</f>
        <v>0</v>
      </c>
      <c r="J586" s="37">
        <f t="shared" si="109"/>
        <v>0</v>
      </c>
      <c r="K586" s="37">
        <f t="shared" si="110"/>
        <v>92310</v>
      </c>
      <c r="L586" s="37">
        <f t="shared" si="111"/>
        <v>0</v>
      </c>
      <c r="M586" s="85" t="s">
        <v>1374</v>
      </c>
      <c r="N586" s="71" t="s">
        <v>1375</v>
      </c>
      <c r="O586" s="71" t="s">
        <v>52</v>
      </c>
      <c r="P586" s="71" t="s">
        <v>52</v>
      </c>
      <c r="Q586" s="71" t="s">
        <v>1349</v>
      </c>
      <c r="R586" s="71" t="s">
        <v>61</v>
      </c>
      <c r="S586" s="71" t="s">
        <v>62</v>
      </c>
      <c r="T586" s="71" t="s">
        <v>62</v>
      </c>
      <c r="AR586" s="71" t="s">
        <v>52</v>
      </c>
      <c r="AS586" s="71" t="s">
        <v>52</v>
      </c>
      <c r="AU586" s="71" t="s">
        <v>1376</v>
      </c>
      <c r="AV586" s="28">
        <v>513</v>
      </c>
      <c r="AZ586" s="76"/>
      <c r="BA586" s="110"/>
    </row>
    <row r="587" spans="1:53" ht="27" customHeight="1">
      <c r="A587" s="104"/>
      <c r="B587" s="23"/>
      <c r="C587" s="36"/>
      <c r="D587" s="34"/>
      <c r="E587" s="33">
        <v>177500</v>
      </c>
      <c r="F587" s="33"/>
      <c r="G587" s="33">
        <v>13693</v>
      </c>
      <c r="H587" s="37"/>
      <c r="I587" s="33"/>
      <c r="J587" s="37"/>
      <c r="K587" s="33">
        <f>E587+G587+I587</f>
        <v>191193</v>
      </c>
      <c r="L587" s="37"/>
      <c r="M587" s="86">
        <v>2022</v>
      </c>
      <c r="N587" s="71"/>
      <c r="O587" s="71"/>
      <c r="P587" s="71"/>
      <c r="Q587" s="71"/>
      <c r="R587" s="71"/>
      <c r="S587" s="71"/>
      <c r="T587" s="71"/>
      <c r="AR587" s="71"/>
      <c r="AS587" s="71"/>
      <c r="AU587" s="71"/>
      <c r="AX587" s="78">
        <f>E586/E587</f>
        <v>0.383943661971831</v>
      </c>
      <c r="AY587" s="79">
        <f>G586/G587</f>
        <v>1.7644051705250858</v>
      </c>
      <c r="AZ587" s="76"/>
      <c r="BA587" s="110">
        <f t="shared" si="104"/>
        <v>0.4828105631482324</v>
      </c>
    </row>
    <row r="588" spans="1:53" ht="27" customHeight="1">
      <c r="A588" s="104" t="s">
        <v>1377</v>
      </c>
      <c r="B588" s="23" t="s">
        <v>1361</v>
      </c>
      <c r="C588" s="36" t="s">
        <v>715</v>
      </c>
      <c r="D588" s="34"/>
      <c r="E588" s="37">
        <f>TRUNC(일위대가목록!E281,0)</f>
        <v>79130</v>
      </c>
      <c r="F588" s="37">
        <f t="shared" si="107"/>
        <v>0</v>
      </c>
      <c r="G588" s="37">
        <f>TRUNC(일위대가목록!F281,0)</f>
        <v>24160</v>
      </c>
      <c r="H588" s="37">
        <f t="shared" si="108"/>
        <v>0</v>
      </c>
      <c r="I588" s="37">
        <f>TRUNC(일위대가목록!G281,0)</f>
        <v>0</v>
      </c>
      <c r="J588" s="37">
        <f t="shared" si="109"/>
        <v>0</v>
      </c>
      <c r="K588" s="37">
        <f t="shared" si="110"/>
        <v>103290</v>
      </c>
      <c r="L588" s="37">
        <f t="shared" si="111"/>
        <v>0</v>
      </c>
      <c r="M588" s="85" t="s">
        <v>1378</v>
      </c>
      <c r="N588" s="71" t="s">
        <v>1379</v>
      </c>
      <c r="O588" s="71" t="s">
        <v>52</v>
      </c>
      <c r="P588" s="71" t="s">
        <v>52</v>
      </c>
      <c r="Q588" s="71" t="s">
        <v>1349</v>
      </c>
      <c r="R588" s="71" t="s">
        <v>61</v>
      </c>
      <c r="S588" s="71" t="s">
        <v>62</v>
      </c>
      <c r="T588" s="71" t="s">
        <v>62</v>
      </c>
      <c r="AR588" s="71" t="s">
        <v>52</v>
      </c>
      <c r="AS588" s="71" t="s">
        <v>52</v>
      </c>
      <c r="AU588" s="71" t="s">
        <v>1380</v>
      </c>
      <c r="AV588" s="28">
        <v>514</v>
      </c>
      <c r="AZ588" s="76"/>
      <c r="BA588" s="110"/>
    </row>
    <row r="589" spans="1:53" ht="27" customHeight="1">
      <c r="A589" s="104"/>
      <c r="B589" s="23"/>
      <c r="C589" s="36"/>
      <c r="D589" s="34"/>
      <c r="E589" s="33">
        <v>187400</v>
      </c>
      <c r="F589" s="33"/>
      <c r="G589" s="33">
        <v>13693</v>
      </c>
      <c r="H589" s="37"/>
      <c r="I589" s="33"/>
      <c r="J589" s="37"/>
      <c r="K589" s="33">
        <f>E589+G589+I589</f>
        <v>201093</v>
      </c>
      <c r="L589" s="37"/>
      <c r="M589" s="86">
        <v>2022</v>
      </c>
      <c r="N589" s="71"/>
      <c r="O589" s="71"/>
      <c r="P589" s="71"/>
      <c r="Q589" s="71"/>
      <c r="R589" s="71"/>
      <c r="S589" s="71"/>
      <c r="T589" s="71"/>
      <c r="AR589" s="71"/>
      <c r="AS589" s="71"/>
      <c r="AU589" s="71"/>
      <c r="AX589" s="78">
        <f>E588/E589</f>
        <v>0.42225186766275347</v>
      </c>
      <c r="AY589" s="79">
        <f>G588/G589</f>
        <v>1.7644051705250858</v>
      </c>
      <c r="AZ589" s="76"/>
      <c r="BA589" s="110">
        <f t="shared" si="104"/>
        <v>0.51364294132565524</v>
      </c>
    </row>
    <row r="590" spans="1:53" ht="27" customHeight="1">
      <c r="A590" s="104" t="s">
        <v>1381</v>
      </c>
      <c r="B590" s="23" t="s">
        <v>1361</v>
      </c>
      <c r="C590" s="36" t="s">
        <v>715</v>
      </c>
      <c r="D590" s="34"/>
      <c r="E590" s="37">
        <f>TRUNC(일위대가목록!E282,0)</f>
        <v>84620</v>
      </c>
      <c r="F590" s="37">
        <f t="shared" si="107"/>
        <v>0</v>
      </c>
      <c r="G590" s="37">
        <f>TRUNC(일위대가목록!F282,0)</f>
        <v>24160</v>
      </c>
      <c r="H590" s="37">
        <f t="shared" si="108"/>
        <v>0</v>
      </c>
      <c r="I590" s="37">
        <f>TRUNC(일위대가목록!G282,0)</f>
        <v>0</v>
      </c>
      <c r="J590" s="37">
        <f t="shared" si="109"/>
        <v>0</v>
      </c>
      <c r="K590" s="37">
        <f t="shared" si="110"/>
        <v>108780</v>
      </c>
      <c r="L590" s="37">
        <f t="shared" si="111"/>
        <v>0</v>
      </c>
      <c r="M590" s="85" t="s">
        <v>1382</v>
      </c>
      <c r="N590" s="71" t="s">
        <v>1383</v>
      </c>
      <c r="O590" s="71" t="s">
        <v>52</v>
      </c>
      <c r="P590" s="71" t="s">
        <v>52</v>
      </c>
      <c r="Q590" s="71" t="s">
        <v>1349</v>
      </c>
      <c r="R590" s="71" t="s">
        <v>61</v>
      </c>
      <c r="S590" s="71" t="s">
        <v>62</v>
      </c>
      <c r="T590" s="71" t="s">
        <v>62</v>
      </c>
      <c r="AR590" s="71" t="s">
        <v>52</v>
      </c>
      <c r="AS590" s="71" t="s">
        <v>52</v>
      </c>
      <c r="AU590" s="71" t="s">
        <v>1384</v>
      </c>
      <c r="AV590" s="28">
        <v>515</v>
      </c>
      <c r="AZ590" s="76"/>
      <c r="BA590" s="110"/>
    </row>
    <row r="591" spans="1:53" ht="27" customHeight="1">
      <c r="A591" s="104"/>
      <c r="B591" s="23"/>
      <c r="C591" s="36"/>
      <c r="D591" s="34"/>
      <c r="E591" s="33">
        <v>198200</v>
      </c>
      <c r="F591" s="33"/>
      <c r="G591" s="33">
        <v>13693</v>
      </c>
      <c r="H591" s="37"/>
      <c r="I591" s="33"/>
      <c r="J591" s="37"/>
      <c r="K591" s="33">
        <f>E591+G591+I591</f>
        <v>211893</v>
      </c>
      <c r="L591" s="37"/>
      <c r="M591" s="86">
        <v>2022</v>
      </c>
      <c r="N591" s="71"/>
      <c r="O591" s="71"/>
      <c r="P591" s="71"/>
      <c r="Q591" s="71"/>
      <c r="R591" s="71"/>
      <c r="S591" s="71"/>
      <c r="T591" s="71"/>
      <c r="AR591" s="71"/>
      <c r="AS591" s="71"/>
      <c r="AU591" s="71"/>
      <c r="AX591" s="78">
        <f>E590/E591</f>
        <v>0.42694248234106963</v>
      </c>
      <c r="AY591" s="79">
        <f>G590/G591</f>
        <v>1.7644051705250858</v>
      </c>
      <c r="AZ591" s="76"/>
      <c r="BA591" s="110">
        <f t="shared" si="104"/>
        <v>0.51337231527233085</v>
      </c>
    </row>
    <row r="592" spans="1:53" ht="27" customHeight="1">
      <c r="A592" s="104" t="s">
        <v>1385</v>
      </c>
      <c r="B592" s="23" t="s">
        <v>1361</v>
      </c>
      <c r="C592" s="36" t="s">
        <v>715</v>
      </c>
      <c r="D592" s="34"/>
      <c r="E592" s="37">
        <f>TRUNC(일위대가목록!E283,0)</f>
        <v>96708</v>
      </c>
      <c r="F592" s="37">
        <f t="shared" si="107"/>
        <v>0</v>
      </c>
      <c r="G592" s="37">
        <f>TRUNC(일위대가목록!F283,0)</f>
        <v>24160</v>
      </c>
      <c r="H592" s="37">
        <f t="shared" si="108"/>
        <v>0</v>
      </c>
      <c r="I592" s="37">
        <f>TRUNC(일위대가목록!G283,0)</f>
        <v>0</v>
      </c>
      <c r="J592" s="37">
        <f t="shared" si="109"/>
        <v>0</v>
      </c>
      <c r="K592" s="37">
        <f t="shared" si="110"/>
        <v>120868</v>
      </c>
      <c r="L592" s="37">
        <f t="shared" si="111"/>
        <v>0</v>
      </c>
      <c r="M592" s="85" t="s">
        <v>1386</v>
      </c>
      <c r="N592" s="71" t="s">
        <v>1387</v>
      </c>
      <c r="O592" s="71" t="s">
        <v>52</v>
      </c>
      <c r="P592" s="71" t="s">
        <v>52</v>
      </c>
      <c r="Q592" s="71" t="s">
        <v>1349</v>
      </c>
      <c r="R592" s="71" t="s">
        <v>61</v>
      </c>
      <c r="S592" s="71" t="s">
        <v>62</v>
      </c>
      <c r="T592" s="71" t="s">
        <v>62</v>
      </c>
      <c r="AR592" s="71" t="s">
        <v>52</v>
      </c>
      <c r="AS592" s="71" t="s">
        <v>52</v>
      </c>
      <c r="AU592" s="71" t="s">
        <v>1388</v>
      </c>
      <c r="AV592" s="28">
        <v>516</v>
      </c>
      <c r="AZ592" s="76"/>
      <c r="BA592" s="110"/>
    </row>
    <row r="593" spans="1:53" ht="27" customHeight="1">
      <c r="A593" s="104"/>
      <c r="B593" s="23"/>
      <c r="C593" s="36"/>
      <c r="D593" s="34"/>
      <c r="E593" s="33">
        <v>208900</v>
      </c>
      <c r="F593" s="33"/>
      <c r="G593" s="33">
        <v>13693</v>
      </c>
      <c r="H593" s="37"/>
      <c r="I593" s="33"/>
      <c r="J593" s="37"/>
      <c r="K593" s="33">
        <f>E593+G593+I593</f>
        <v>222593</v>
      </c>
      <c r="L593" s="37"/>
      <c r="M593" s="86">
        <v>2022</v>
      </c>
      <c r="N593" s="71"/>
      <c r="O593" s="71"/>
      <c r="P593" s="71"/>
      <c r="Q593" s="71"/>
      <c r="R593" s="71"/>
      <c r="S593" s="71"/>
      <c r="T593" s="71"/>
      <c r="AR593" s="71"/>
      <c r="AS593" s="71"/>
      <c r="AU593" s="71"/>
      <c r="AX593" s="78">
        <f>E592/E593</f>
        <v>0.46293920536141697</v>
      </c>
      <c r="AY593" s="79">
        <f>G592/G593</f>
        <v>1.7644051705250858</v>
      </c>
      <c r="AZ593" s="76"/>
      <c r="BA593" s="110">
        <f t="shared" si="104"/>
        <v>0.5430000044925043</v>
      </c>
    </row>
    <row r="594" spans="1:53" ht="27" customHeight="1">
      <c r="A594" s="104" t="s">
        <v>1389</v>
      </c>
      <c r="B594" s="23" t="s">
        <v>1361</v>
      </c>
      <c r="C594" s="36" t="s">
        <v>715</v>
      </c>
      <c r="D594" s="34"/>
      <c r="E594" s="37">
        <f>TRUNC(일위대가목록!E284,0)</f>
        <v>41800</v>
      </c>
      <c r="F594" s="37">
        <f t="shared" si="107"/>
        <v>0</v>
      </c>
      <c r="G594" s="37">
        <f>TRUNC(일위대가목록!F284,0)</f>
        <v>24160</v>
      </c>
      <c r="H594" s="37">
        <f t="shared" si="108"/>
        <v>0</v>
      </c>
      <c r="I594" s="37">
        <f>TRUNC(일위대가목록!G284,0)</f>
        <v>0</v>
      </c>
      <c r="J594" s="37">
        <f t="shared" si="109"/>
        <v>0</v>
      </c>
      <c r="K594" s="37">
        <f t="shared" si="110"/>
        <v>65960</v>
      </c>
      <c r="L594" s="37">
        <f t="shared" si="111"/>
        <v>0</v>
      </c>
      <c r="M594" s="85" t="s">
        <v>1390</v>
      </c>
      <c r="N594" s="71" t="s">
        <v>1391</v>
      </c>
      <c r="O594" s="71" t="s">
        <v>52</v>
      </c>
      <c r="P594" s="71" t="s">
        <v>52</v>
      </c>
      <c r="Q594" s="71" t="s">
        <v>1349</v>
      </c>
      <c r="R594" s="71" t="s">
        <v>61</v>
      </c>
      <c r="S594" s="71" t="s">
        <v>62</v>
      </c>
      <c r="T594" s="71" t="s">
        <v>62</v>
      </c>
      <c r="AR594" s="71" t="s">
        <v>52</v>
      </c>
      <c r="AS594" s="71" t="s">
        <v>52</v>
      </c>
      <c r="AU594" s="71" t="s">
        <v>1392</v>
      </c>
      <c r="AV594" s="28">
        <v>517</v>
      </c>
      <c r="AZ594" s="76"/>
      <c r="BA594" s="110"/>
    </row>
    <row r="595" spans="1:53" ht="27" customHeight="1">
      <c r="A595" s="105"/>
      <c r="B595" s="35"/>
      <c r="C595" s="34"/>
      <c r="D595" s="34"/>
      <c r="E595" s="33">
        <v>134700</v>
      </c>
      <c r="F595" s="33"/>
      <c r="G595" s="33">
        <v>13693</v>
      </c>
      <c r="H595" s="37"/>
      <c r="I595" s="33"/>
      <c r="J595" s="37"/>
      <c r="K595" s="33">
        <f>E595+G595+I595</f>
        <v>148393</v>
      </c>
      <c r="L595" s="37"/>
      <c r="M595" s="86">
        <v>2022</v>
      </c>
      <c r="N595" s="71"/>
      <c r="O595" s="71"/>
      <c r="P595" s="71"/>
      <c r="Q595" s="71"/>
      <c r="R595" s="71"/>
      <c r="S595" s="71"/>
      <c r="T595" s="71"/>
      <c r="AR595" s="71"/>
      <c r="AS595" s="71"/>
      <c r="AU595" s="71"/>
      <c r="AX595" s="78">
        <f>E594/E595</f>
        <v>0.31031922791388272</v>
      </c>
      <c r="AY595" s="79">
        <f>G594/G595</f>
        <v>1.7644051705250858</v>
      </c>
      <c r="AZ595" s="76"/>
      <c r="BA595" s="110">
        <f>K594/K595</f>
        <v>0.4444953602932753</v>
      </c>
    </row>
    <row r="596" spans="1:53" ht="27" customHeight="1">
      <c r="A596" s="104" t="s">
        <v>1393</v>
      </c>
      <c r="B596" s="23"/>
      <c r="C596" s="34"/>
      <c r="D596" s="34"/>
      <c r="E596" s="35"/>
      <c r="F596" s="35"/>
      <c r="G596" s="35"/>
      <c r="H596" s="35"/>
      <c r="I596" s="35"/>
      <c r="J596" s="35"/>
      <c r="K596" s="35"/>
      <c r="L596" s="35"/>
      <c r="M596" s="84"/>
      <c r="Q596" s="71" t="s">
        <v>1394</v>
      </c>
      <c r="AZ596" s="76"/>
      <c r="BA596" s="110"/>
    </row>
    <row r="597" spans="1:53" ht="27" customHeight="1">
      <c r="A597" s="104" t="s">
        <v>1395</v>
      </c>
      <c r="B597" s="23" t="s">
        <v>1396</v>
      </c>
      <c r="C597" s="36" t="s">
        <v>715</v>
      </c>
      <c r="D597" s="34"/>
      <c r="E597" s="37">
        <f>TRUNC(일위대가목록!E285,0)</f>
        <v>77400</v>
      </c>
      <c r="F597" s="37">
        <f t="shared" ref="F597:F615" si="112">TRUNC(E597*D597, 0)</f>
        <v>0</v>
      </c>
      <c r="G597" s="37">
        <f>TRUNC(일위대가목록!F285,0)</f>
        <v>26342</v>
      </c>
      <c r="H597" s="37">
        <f t="shared" ref="H597:H615" si="113">TRUNC(G597*D597, 0)</f>
        <v>0</v>
      </c>
      <c r="I597" s="37">
        <f>TRUNC(일위대가목록!G285,0)</f>
        <v>0</v>
      </c>
      <c r="J597" s="37">
        <f t="shared" ref="J597:J615" si="114">TRUNC(I597*D597, 0)</f>
        <v>0</v>
      </c>
      <c r="K597" s="37">
        <f t="shared" ref="K597:K615" si="115">TRUNC(E597+G597+I597, 0)</f>
        <v>103742</v>
      </c>
      <c r="L597" s="37">
        <f t="shared" ref="L597:L615" si="116">TRUNC(F597+H597+J597, 0)</f>
        <v>0</v>
      </c>
      <c r="M597" s="85" t="s">
        <v>1397</v>
      </c>
      <c r="N597" s="71" t="s">
        <v>1398</v>
      </c>
      <c r="O597" s="71" t="s">
        <v>52</v>
      </c>
      <c r="P597" s="71" t="s">
        <v>52</v>
      </c>
      <c r="Q597" s="71" t="s">
        <v>1394</v>
      </c>
      <c r="R597" s="71" t="s">
        <v>61</v>
      </c>
      <c r="S597" s="71" t="s">
        <v>62</v>
      </c>
      <c r="T597" s="71" t="s">
        <v>62</v>
      </c>
      <c r="AR597" s="71" t="s">
        <v>52</v>
      </c>
      <c r="AS597" s="71" t="s">
        <v>52</v>
      </c>
      <c r="AU597" s="71" t="s">
        <v>1399</v>
      </c>
      <c r="AV597" s="28">
        <v>518</v>
      </c>
      <c r="AZ597" s="76"/>
      <c r="BA597" s="110"/>
    </row>
    <row r="598" spans="1:53" ht="27" customHeight="1">
      <c r="A598" s="104"/>
      <c r="B598" s="23"/>
      <c r="C598" s="36"/>
      <c r="D598" s="34"/>
      <c r="E598" s="33">
        <v>350000</v>
      </c>
      <c r="F598" s="33"/>
      <c r="G598" s="33">
        <v>13639</v>
      </c>
      <c r="H598" s="37"/>
      <c r="I598" s="33"/>
      <c r="J598" s="37"/>
      <c r="K598" s="33">
        <f>E598+G598+I598</f>
        <v>363639</v>
      </c>
      <c r="L598" s="37"/>
      <c r="M598" s="86">
        <v>2022</v>
      </c>
      <c r="N598" s="71"/>
      <c r="O598" s="71"/>
      <c r="P598" s="71"/>
      <c r="Q598" s="71"/>
      <c r="R598" s="71"/>
      <c r="S598" s="71"/>
      <c r="T598" s="71"/>
      <c r="AR598" s="71"/>
      <c r="AS598" s="71"/>
      <c r="AU598" s="71"/>
      <c r="AX598" s="78">
        <f>E597/E598</f>
        <v>0.22114285714285714</v>
      </c>
      <c r="AY598" s="79">
        <f>G597/G598</f>
        <v>1.9313732678348852</v>
      </c>
      <c r="AZ598" s="76"/>
      <c r="BA598" s="110">
        <f>K597/K598</f>
        <v>0.28528843165887047</v>
      </c>
    </row>
    <row r="599" spans="1:53" ht="27" customHeight="1">
      <c r="A599" s="104" t="s">
        <v>1400</v>
      </c>
      <c r="B599" s="23" t="s">
        <v>1401</v>
      </c>
      <c r="C599" s="36" t="s">
        <v>715</v>
      </c>
      <c r="D599" s="34"/>
      <c r="E599" s="37">
        <f>TRUNC(일위대가목록!E286,0)</f>
        <v>93000</v>
      </c>
      <c r="F599" s="37">
        <f t="shared" si="112"/>
        <v>0</v>
      </c>
      <c r="G599" s="37">
        <f>TRUNC(일위대가목록!F286,0)</f>
        <v>24160</v>
      </c>
      <c r="H599" s="37">
        <f t="shared" si="113"/>
        <v>0</v>
      </c>
      <c r="I599" s="37">
        <f>TRUNC(일위대가목록!G286,0)</f>
        <v>0</v>
      </c>
      <c r="J599" s="37">
        <f t="shared" si="114"/>
        <v>0</v>
      </c>
      <c r="K599" s="37">
        <f t="shared" si="115"/>
        <v>117160</v>
      </c>
      <c r="L599" s="37">
        <f t="shared" si="116"/>
        <v>0</v>
      </c>
      <c r="M599" s="85" t="s">
        <v>1402</v>
      </c>
      <c r="N599" s="71" t="s">
        <v>1403</v>
      </c>
      <c r="O599" s="71" t="s">
        <v>52</v>
      </c>
      <c r="P599" s="71" t="s">
        <v>52</v>
      </c>
      <c r="Q599" s="71" t="s">
        <v>1394</v>
      </c>
      <c r="R599" s="71" t="s">
        <v>61</v>
      </c>
      <c r="S599" s="71" t="s">
        <v>62</v>
      </c>
      <c r="T599" s="71" t="s">
        <v>62</v>
      </c>
      <c r="AR599" s="71" t="s">
        <v>52</v>
      </c>
      <c r="AS599" s="71" t="s">
        <v>52</v>
      </c>
      <c r="AU599" s="71" t="s">
        <v>1404</v>
      </c>
      <c r="AV599" s="28">
        <v>519</v>
      </c>
      <c r="AZ599" s="76"/>
      <c r="BA599" s="110"/>
    </row>
    <row r="600" spans="1:53" ht="27" customHeight="1">
      <c r="A600" s="104"/>
      <c r="B600" s="23"/>
      <c r="C600" s="36"/>
      <c r="D600" s="34"/>
      <c r="E600" s="33">
        <v>134700</v>
      </c>
      <c r="F600" s="33"/>
      <c r="G600" s="33">
        <v>13639</v>
      </c>
      <c r="H600" s="37"/>
      <c r="I600" s="33"/>
      <c r="J600" s="37"/>
      <c r="K600" s="33">
        <f>E600+G600+I600</f>
        <v>148339</v>
      </c>
      <c r="L600" s="37"/>
      <c r="M600" s="86">
        <v>2022</v>
      </c>
      <c r="N600" s="71"/>
      <c r="O600" s="71"/>
      <c r="P600" s="71"/>
      <c r="Q600" s="71"/>
      <c r="R600" s="71"/>
      <c r="S600" s="71"/>
      <c r="T600" s="71"/>
      <c r="AR600" s="71"/>
      <c r="AS600" s="71"/>
      <c r="AU600" s="71"/>
      <c r="AX600" s="78">
        <f>E599/E600</f>
        <v>0.69042316258351888</v>
      </c>
      <c r="AY600" s="79">
        <f>G599/G600</f>
        <v>1.7713908644328764</v>
      </c>
      <c r="AZ600" s="76"/>
      <c r="BA600" s="110">
        <f>K599/K600</f>
        <v>0.78981252401593649</v>
      </c>
    </row>
    <row r="601" spans="1:53" ht="27" customHeight="1">
      <c r="A601" s="104" t="s">
        <v>1405</v>
      </c>
      <c r="B601" s="23" t="s">
        <v>1406</v>
      </c>
      <c r="C601" s="36" t="s">
        <v>709</v>
      </c>
      <c r="D601" s="34"/>
      <c r="E601" s="37">
        <f>TRUNC(단가대비표!K327,0)</f>
        <v>64350</v>
      </c>
      <c r="F601" s="37">
        <f t="shared" si="112"/>
        <v>0</v>
      </c>
      <c r="G601" s="37">
        <f>TRUNC(단가대비표!L327,0)</f>
        <v>0</v>
      </c>
      <c r="H601" s="37">
        <f t="shared" si="113"/>
        <v>0</v>
      </c>
      <c r="I601" s="37">
        <f>TRUNC(단가대비표!S327,0)</f>
        <v>0</v>
      </c>
      <c r="J601" s="37">
        <f t="shared" si="114"/>
        <v>0</v>
      </c>
      <c r="K601" s="37">
        <f t="shared" si="115"/>
        <v>64350</v>
      </c>
      <c r="L601" s="37">
        <f t="shared" si="116"/>
        <v>0</v>
      </c>
      <c r="M601" s="85" t="s">
        <v>1407</v>
      </c>
      <c r="N601" s="71" t="s">
        <v>1408</v>
      </c>
      <c r="O601" s="71" t="s">
        <v>52</v>
      </c>
      <c r="P601" s="71" t="s">
        <v>52</v>
      </c>
      <c r="Q601" s="71" t="s">
        <v>1394</v>
      </c>
      <c r="R601" s="71" t="s">
        <v>62</v>
      </c>
      <c r="S601" s="71" t="s">
        <v>62</v>
      </c>
      <c r="T601" s="71" t="s">
        <v>61</v>
      </c>
      <c r="AR601" s="71" t="s">
        <v>52</v>
      </c>
      <c r="AS601" s="71" t="s">
        <v>52</v>
      </c>
      <c r="AU601" s="71" t="s">
        <v>1409</v>
      </c>
      <c r="AV601" s="28">
        <v>497</v>
      </c>
      <c r="AZ601" s="76"/>
      <c r="BA601" s="110"/>
    </row>
    <row r="602" spans="1:53" ht="27" customHeight="1">
      <c r="A602" s="104"/>
      <c r="B602" s="23"/>
      <c r="C602" s="36"/>
      <c r="D602" s="34"/>
      <c r="E602" s="33">
        <v>177956</v>
      </c>
      <c r="F602" s="33"/>
      <c r="G602" s="33">
        <v>14982</v>
      </c>
      <c r="H602" s="37"/>
      <c r="I602" s="33"/>
      <c r="J602" s="37"/>
      <c r="K602" s="33">
        <f>E602+G602+I602</f>
        <v>192938</v>
      </c>
      <c r="L602" s="37"/>
      <c r="M602" s="86">
        <v>2022</v>
      </c>
      <c r="N602" s="71"/>
      <c r="O602" s="71"/>
      <c r="P602" s="71"/>
      <c r="Q602" s="71"/>
      <c r="R602" s="71"/>
      <c r="S602" s="71"/>
      <c r="T602" s="71"/>
      <c r="AR602" s="71"/>
      <c r="AS602" s="71"/>
      <c r="AU602" s="71"/>
      <c r="AX602" s="78">
        <f>E601/E602</f>
        <v>0.361606239744656</v>
      </c>
      <c r="AY602" s="79"/>
      <c r="AZ602" s="76"/>
      <c r="BA602" s="110">
        <f>K601/K602</f>
        <v>0.33352683245394893</v>
      </c>
    </row>
    <row r="603" spans="1:53" ht="27" customHeight="1">
      <c r="A603" s="104" t="s">
        <v>1410</v>
      </c>
      <c r="B603" s="23" t="s">
        <v>1411</v>
      </c>
      <c r="C603" s="36" t="s">
        <v>709</v>
      </c>
      <c r="D603" s="34"/>
      <c r="E603" s="37">
        <f>TRUNC(일위대가목록!E288,0)</f>
        <v>22187</v>
      </c>
      <c r="F603" s="37">
        <f t="shared" si="112"/>
        <v>0</v>
      </c>
      <c r="G603" s="37">
        <f>TRUNC(일위대가목록!F288,0)</f>
        <v>30383</v>
      </c>
      <c r="H603" s="37">
        <f t="shared" si="113"/>
        <v>0</v>
      </c>
      <c r="I603" s="37">
        <f>TRUNC(일위대가목록!G288,0)</f>
        <v>621</v>
      </c>
      <c r="J603" s="37">
        <f t="shared" si="114"/>
        <v>0</v>
      </c>
      <c r="K603" s="37">
        <f t="shared" si="115"/>
        <v>53191</v>
      </c>
      <c r="L603" s="37">
        <f t="shared" si="116"/>
        <v>0</v>
      </c>
      <c r="M603" s="85" t="s">
        <v>1412</v>
      </c>
      <c r="N603" s="71" t="s">
        <v>1413</v>
      </c>
      <c r="O603" s="71" t="s">
        <v>52</v>
      </c>
      <c r="P603" s="71" t="s">
        <v>52</v>
      </c>
      <c r="Q603" s="71" t="s">
        <v>1394</v>
      </c>
      <c r="R603" s="71" t="s">
        <v>61</v>
      </c>
      <c r="S603" s="71" t="s">
        <v>62</v>
      </c>
      <c r="T603" s="71" t="s">
        <v>62</v>
      </c>
      <c r="AR603" s="71" t="s">
        <v>52</v>
      </c>
      <c r="AS603" s="71" t="s">
        <v>52</v>
      </c>
      <c r="AU603" s="71" t="s">
        <v>1414</v>
      </c>
      <c r="AV603" s="28">
        <v>498</v>
      </c>
      <c r="AZ603" s="76"/>
      <c r="BA603" s="110"/>
    </row>
    <row r="604" spans="1:53" ht="27" customHeight="1">
      <c r="A604" s="104"/>
      <c r="B604" s="23"/>
      <c r="C604" s="36"/>
      <c r="D604" s="34"/>
      <c r="E604" s="33">
        <v>214500</v>
      </c>
      <c r="F604" s="33"/>
      <c r="G604" s="33">
        <v>14982</v>
      </c>
      <c r="H604" s="37"/>
      <c r="I604" s="33"/>
      <c r="J604" s="37"/>
      <c r="K604" s="33">
        <f>E604+G604+I604</f>
        <v>229482</v>
      </c>
      <c r="L604" s="37"/>
      <c r="M604" s="86">
        <v>2022</v>
      </c>
      <c r="N604" s="71"/>
      <c r="O604" s="71"/>
      <c r="P604" s="71"/>
      <c r="Q604" s="71"/>
      <c r="R604" s="71"/>
      <c r="S604" s="71"/>
      <c r="T604" s="71"/>
      <c r="AR604" s="71"/>
      <c r="AS604" s="71"/>
      <c r="AU604" s="71"/>
      <c r="AX604" s="78">
        <f>E603/E604</f>
        <v>0.10343589743589744</v>
      </c>
      <c r="AY604" s="79">
        <f>G603/G604</f>
        <v>2.0279668936056603</v>
      </c>
      <c r="AZ604" s="76"/>
      <c r="BA604" s="110">
        <f>K603/K604</f>
        <v>0.23178724257240219</v>
      </c>
    </row>
    <row r="605" spans="1:53" ht="27" customHeight="1">
      <c r="A605" s="104" t="s">
        <v>1415</v>
      </c>
      <c r="B605" s="23" t="s">
        <v>1416</v>
      </c>
      <c r="C605" s="36" t="s">
        <v>182</v>
      </c>
      <c r="D605" s="34"/>
      <c r="E605" s="37">
        <f>TRUNC(일위대가목록!E289,0)</f>
        <v>24288</v>
      </c>
      <c r="F605" s="37">
        <f t="shared" si="112"/>
        <v>0</v>
      </c>
      <c r="G605" s="37">
        <f>TRUNC(일위대가목록!F289,0)</f>
        <v>28342</v>
      </c>
      <c r="H605" s="37">
        <f t="shared" si="113"/>
        <v>0</v>
      </c>
      <c r="I605" s="37">
        <f>TRUNC(일위대가목록!G289,0)</f>
        <v>577</v>
      </c>
      <c r="J605" s="37">
        <f t="shared" si="114"/>
        <v>0</v>
      </c>
      <c r="K605" s="37">
        <f t="shared" si="115"/>
        <v>53207</v>
      </c>
      <c r="L605" s="37">
        <f t="shared" si="116"/>
        <v>0</v>
      </c>
      <c r="M605" s="85" t="s">
        <v>1417</v>
      </c>
      <c r="N605" s="71" t="s">
        <v>1418</v>
      </c>
      <c r="O605" s="71" t="s">
        <v>52</v>
      </c>
      <c r="P605" s="71" t="s">
        <v>52</v>
      </c>
      <c r="Q605" s="71" t="s">
        <v>1394</v>
      </c>
      <c r="R605" s="71" t="s">
        <v>61</v>
      </c>
      <c r="S605" s="71" t="s">
        <v>62</v>
      </c>
      <c r="T605" s="71" t="s">
        <v>62</v>
      </c>
      <c r="AR605" s="71" t="s">
        <v>52</v>
      </c>
      <c r="AS605" s="71" t="s">
        <v>52</v>
      </c>
      <c r="AU605" s="71" t="s">
        <v>1419</v>
      </c>
      <c r="AV605" s="28">
        <v>499</v>
      </c>
      <c r="AZ605" s="76"/>
      <c r="BA605" s="110"/>
    </row>
    <row r="606" spans="1:53" ht="27" customHeight="1">
      <c r="A606" s="104"/>
      <c r="B606" s="23"/>
      <c r="C606" s="36"/>
      <c r="D606" s="34"/>
      <c r="E606" s="33">
        <v>187000</v>
      </c>
      <c r="F606" s="33"/>
      <c r="G606" s="33">
        <v>14982</v>
      </c>
      <c r="H606" s="37"/>
      <c r="I606" s="33"/>
      <c r="J606" s="37"/>
      <c r="K606" s="33">
        <f>E606+G606+I606</f>
        <v>201982</v>
      </c>
      <c r="L606" s="37"/>
      <c r="M606" s="86">
        <v>2022</v>
      </c>
      <c r="N606" s="71"/>
      <c r="O606" s="71"/>
      <c r="P606" s="71"/>
      <c r="Q606" s="71"/>
      <c r="R606" s="71"/>
      <c r="S606" s="71"/>
      <c r="T606" s="71"/>
      <c r="AR606" s="71"/>
      <c r="AS606" s="71"/>
      <c r="AU606" s="71"/>
      <c r="AX606" s="78">
        <f>E605/E606</f>
        <v>0.12988235294117648</v>
      </c>
      <c r="AY606" s="79">
        <f>G605/G606</f>
        <v>1.8917367507675877</v>
      </c>
      <c r="AZ606" s="76"/>
      <c r="BA606" s="110">
        <f>K605/K606</f>
        <v>0.26342446356606036</v>
      </c>
    </row>
    <row r="607" spans="1:53" ht="27" customHeight="1">
      <c r="A607" s="104" t="s">
        <v>1420</v>
      </c>
      <c r="B607" s="23" t="s">
        <v>1421</v>
      </c>
      <c r="C607" s="36" t="s">
        <v>709</v>
      </c>
      <c r="D607" s="34"/>
      <c r="E607" s="37">
        <f>TRUNC(일위대가목록!E290,0)</f>
        <v>36294</v>
      </c>
      <c r="F607" s="37">
        <f t="shared" si="112"/>
        <v>0</v>
      </c>
      <c r="G607" s="37">
        <f>TRUNC(일위대가목록!F290,0)</f>
        <v>49694</v>
      </c>
      <c r="H607" s="37">
        <f t="shared" si="113"/>
        <v>0</v>
      </c>
      <c r="I607" s="37">
        <f>TRUNC(일위대가목록!G290,0)</f>
        <v>1006</v>
      </c>
      <c r="J607" s="37">
        <f t="shared" si="114"/>
        <v>0</v>
      </c>
      <c r="K607" s="37">
        <f t="shared" si="115"/>
        <v>86994</v>
      </c>
      <c r="L607" s="37">
        <f t="shared" si="116"/>
        <v>0</v>
      </c>
      <c r="M607" s="85" t="s">
        <v>1422</v>
      </c>
      <c r="N607" s="71" t="s">
        <v>1423</v>
      </c>
      <c r="O607" s="71" t="s">
        <v>52</v>
      </c>
      <c r="P607" s="71" t="s">
        <v>52</v>
      </c>
      <c r="Q607" s="71" t="s">
        <v>1394</v>
      </c>
      <c r="R607" s="71" t="s">
        <v>61</v>
      </c>
      <c r="S607" s="71" t="s">
        <v>62</v>
      </c>
      <c r="T607" s="71" t="s">
        <v>62</v>
      </c>
      <c r="AR607" s="71" t="s">
        <v>52</v>
      </c>
      <c r="AS607" s="71" t="s">
        <v>52</v>
      </c>
      <c r="AU607" s="71" t="s">
        <v>1424</v>
      </c>
      <c r="AV607" s="28">
        <v>500</v>
      </c>
      <c r="AZ607" s="76"/>
      <c r="BA607" s="110"/>
    </row>
    <row r="608" spans="1:53" ht="27" customHeight="1">
      <c r="A608" s="104"/>
      <c r="B608" s="23"/>
      <c r="C608" s="36"/>
      <c r="D608" s="34"/>
      <c r="E608" s="33">
        <v>238000</v>
      </c>
      <c r="F608" s="33"/>
      <c r="G608" s="33">
        <v>14982</v>
      </c>
      <c r="H608" s="37"/>
      <c r="I608" s="33"/>
      <c r="J608" s="37"/>
      <c r="K608" s="33">
        <f>E608+G608+I608</f>
        <v>252982</v>
      </c>
      <c r="L608" s="37"/>
      <c r="M608" s="86">
        <v>2022</v>
      </c>
      <c r="N608" s="71"/>
      <c r="O608" s="71"/>
      <c r="P608" s="71"/>
      <c r="Q608" s="71"/>
      <c r="R608" s="71"/>
      <c r="S608" s="71"/>
      <c r="T608" s="71"/>
      <c r="AR608" s="71"/>
      <c r="AS608" s="71"/>
      <c r="AU608" s="71"/>
      <c r="AX608" s="78">
        <f>E607/E608</f>
        <v>0.15249579831932772</v>
      </c>
      <c r="AY608" s="79">
        <f>G607/G608</f>
        <v>3.3169136296889601</v>
      </c>
      <c r="AZ608" s="76"/>
      <c r="BA608" s="110">
        <f>K607/K608</f>
        <v>0.34387426773446333</v>
      </c>
    </row>
    <row r="609" spans="1:53" ht="27" customHeight="1">
      <c r="A609" s="104" t="s">
        <v>1425</v>
      </c>
      <c r="B609" s="23" t="s">
        <v>1426</v>
      </c>
      <c r="C609" s="36" t="s">
        <v>709</v>
      </c>
      <c r="D609" s="34"/>
      <c r="E609" s="37">
        <f>TRUNC(일위대가목록!E291,0)</f>
        <v>29584</v>
      </c>
      <c r="F609" s="37">
        <f t="shared" si="112"/>
        <v>0</v>
      </c>
      <c r="G609" s="37">
        <f>TRUNC(일위대가목록!F291,0)</f>
        <v>40413</v>
      </c>
      <c r="H609" s="37">
        <f t="shared" si="113"/>
        <v>0</v>
      </c>
      <c r="I609" s="37">
        <f>TRUNC(일위대가목록!G291,0)</f>
        <v>821</v>
      </c>
      <c r="J609" s="37">
        <f t="shared" si="114"/>
        <v>0</v>
      </c>
      <c r="K609" s="37">
        <f t="shared" si="115"/>
        <v>70818</v>
      </c>
      <c r="L609" s="37">
        <f t="shared" si="116"/>
        <v>0</v>
      </c>
      <c r="M609" s="85" t="s">
        <v>1427</v>
      </c>
      <c r="N609" s="71" t="s">
        <v>1428</v>
      </c>
      <c r="O609" s="71" t="s">
        <v>52</v>
      </c>
      <c r="P609" s="71" t="s">
        <v>52</v>
      </c>
      <c r="Q609" s="71" t="s">
        <v>1394</v>
      </c>
      <c r="R609" s="71" t="s">
        <v>61</v>
      </c>
      <c r="S609" s="71" t="s">
        <v>62</v>
      </c>
      <c r="T609" s="71" t="s">
        <v>62</v>
      </c>
      <c r="AR609" s="71" t="s">
        <v>52</v>
      </c>
      <c r="AS609" s="71" t="s">
        <v>52</v>
      </c>
      <c r="AU609" s="71" t="s">
        <v>1429</v>
      </c>
      <c r="AV609" s="28">
        <v>501</v>
      </c>
      <c r="AZ609" s="76"/>
      <c r="BA609" s="110"/>
    </row>
    <row r="610" spans="1:53" ht="27" customHeight="1">
      <c r="A610" s="104"/>
      <c r="B610" s="23"/>
      <c r="C610" s="36"/>
      <c r="D610" s="34"/>
      <c r="E610" s="33">
        <v>58205</v>
      </c>
      <c r="F610" s="33"/>
      <c r="G610" s="33">
        <v>14982</v>
      </c>
      <c r="H610" s="37"/>
      <c r="I610" s="33"/>
      <c r="J610" s="37"/>
      <c r="K610" s="33">
        <f>E610+G610+I610</f>
        <v>73187</v>
      </c>
      <c r="L610" s="37"/>
      <c r="M610" s="86">
        <v>2022</v>
      </c>
      <c r="N610" s="71"/>
      <c r="O610" s="71"/>
      <c r="P610" s="71"/>
      <c r="Q610" s="71"/>
      <c r="R610" s="71"/>
      <c r="S610" s="71"/>
      <c r="T610" s="71"/>
      <c r="AR610" s="71"/>
      <c r="AS610" s="71"/>
      <c r="AU610" s="71"/>
      <c r="AX610" s="78">
        <f>E609/E610</f>
        <v>0.50827248518168544</v>
      </c>
      <c r="AY610" s="79">
        <f>G609/G610</f>
        <v>2.6974369243091711</v>
      </c>
      <c r="AZ610" s="76"/>
      <c r="BA610" s="110">
        <f>K609/K610</f>
        <v>0.96763086340470306</v>
      </c>
    </row>
    <row r="611" spans="1:53" ht="27" customHeight="1">
      <c r="A611" s="104" t="s">
        <v>1430</v>
      </c>
      <c r="B611" s="23" t="s">
        <v>1431</v>
      </c>
      <c r="C611" s="36" t="s">
        <v>715</v>
      </c>
      <c r="D611" s="34"/>
      <c r="E611" s="37">
        <f>TRUNC(일위대가목록!E292,0)</f>
        <v>14700</v>
      </c>
      <c r="F611" s="37">
        <f t="shared" si="112"/>
        <v>0</v>
      </c>
      <c r="G611" s="37">
        <f>TRUNC(일위대가목록!F292,0)</f>
        <v>21978</v>
      </c>
      <c r="H611" s="37">
        <f t="shared" si="113"/>
        <v>0</v>
      </c>
      <c r="I611" s="37">
        <f>TRUNC(일위대가목록!G292,0)</f>
        <v>0</v>
      </c>
      <c r="J611" s="37">
        <f t="shared" si="114"/>
        <v>0</v>
      </c>
      <c r="K611" s="37">
        <f t="shared" si="115"/>
        <v>36678</v>
      </c>
      <c r="L611" s="37">
        <f t="shared" si="116"/>
        <v>0</v>
      </c>
      <c r="M611" s="85" t="s">
        <v>1432</v>
      </c>
      <c r="N611" s="71" t="s">
        <v>1433</v>
      </c>
      <c r="O611" s="71" t="s">
        <v>52</v>
      </c>
      <c r="P611" s="71" t="s">
        <v>52</v>
      </c>
      <c r="Q611" s="71" t="s">
        <v>1394</v>
      </c>
      <c r="R611" s="71" t="s">
        <v>61</v>
      </c>
      <c r="S611" s="71" t="s">
        <v>62</v>
      </c>
      <c r="T611" s="71" t="s">
        <v>62</v>
      </c>
      <c r="AR611" s="71" t="s">
        <v>52</v>
      </c>
      <c r="AS611" s="71" t="s">
        <v>52</v>
      </c>
      <c r="AU611" s="71" t="s">
        <v>1434</v>
      </c>
      <c r="AV611" s="28">
        <v>340</v>
      </c>
      <c r="AZ611" s="76"/>
      <c r="BA611" s="110"/>
    </row>
    <row r="612" spans="1:53" ht="27" customHeight="1">
      <c r="A612" s="104"/>
      <c r="B612" s="23"/>
      <c r="C612" s="36"/>
      <c r="D612" s="34"/>
      <c r="E612" s="33">
        <v>68947</v>
      </c>
      <c r="F612" s="33"/>
      <c r="G612" s="33">
        <v>13639</v>
      </c>
      <c r="H612" s="37"/>
      <c r="I612" s="33"/>
      <c r="J612" s="37"/>
      <c r="K612" s="33">
        <f>E612+G612+I612</f>
        <v>82586</v>
      </c>
      <c r="L612" s="37"/>
      <c r="M612" s="86">
        <v>2022</v>
      </c>
      <c r="N612" s="71"/>
      <c r="O612" s="71"/>
      <c r="P612" s="71"/>
      <c r="Q612" s="71"/>
      <c r="R612" s="71"/>
      <c r="S612" s="71"/>
      <c r="T612" s="71"/>
      <c r="AR612" s="71"/>
      <c r="AS612" s="71"/>
      <c r="AU612" s="71"/>
      <c r="AX612" s="78">
        <f>E611/E612</f>
        <v>0.21320724614559008</v>
      </c>
      <c r="AY612" s="79">
        <f>G611/G612</f>
        <v>1.6114084610308674</v>
      </c>
      <c r="AZ612" s="76"/>
      <c r="BA612" s="110">
        <f>K611/K612</f>
        <v>0.44411885791780692</v>
      </c>
    </row>
    <row r="613" spans="1:53" ht="27" customHeight="1">
      <c r="A613" s="104" t="s">
        <v>1435</v>
      </c>
      <c r="B613" s="23" t="s">
        <v>1431</v>
      </c>
      <c r="C613" s="36" t="s">
        <v>715</v>
      </c>
      <c r="D613" s="34"/>
      <c r="E613" s="37">
        <f>TRUNC(일위대가목록!E293,0)</f>
        <v>14700</v>
      </c>
      <c r="F613" s="37">
        <f t="shared" si="112"/>
        <v>0</v>
      </c>
      <c r="G613" s="37">
        <f>TRUNC(일위대가목록!F293,0)</f>
        <v>21978</v>
      </c>
      <c r="H613" s="37">
        <f t="shared" si="113"/>
        <v>0</v>
      </c>
      <c r="I613" s="37">
        <f>TRUNC(일위대가목록!G293,0)</f>
        <v>0</v>
      </c>
      <c r="J613" s="37">
        <f t="shared" si="114"/>
        <v>0</v>
      </c>
      <c r="K613" s="37">
        <f t="shared" si="115"/>
        <v>36678</v>
      </c>
      <c r="L613" s="37">
        <f t="shared" si="116"/>
        <v>0</v>
      </c>
      <c r="M613" s="85" t="s">
        <v>1436</v>
      </c>
      <c r="N613" s="71" t="s">
        <v>1437</v>
      </c>
      <c r="O613" s="71" t="s">
        <v>52</v>
      </c>
      <c r="P613" s="71" t="s">
        <v>52</v>
      </c>
      <c r="Q613" s="71" t="s">
        <v>1394</v>
      </c>
      <c r="R613" s="71" t="s">
        <v>61</v>
      </c>
      <c r="S613" s="71" t="s">
        <v>62</v>
      </c>
      <c r="T613" s="71" t="s">
        <v>62</v>
      </c>
      <c r="AR613" s="71" t="s">
        <v>52</v>
      </c>
      <c r="AS613" s="71" t="s">
        <v>52</v>
      </c>
      <c r="AU613" s="71" t="s">
        <v>1438</v>
      </c>
      <c r="AV613" s="28">
        <v>341</v>
      </c>
      <c r="AZ613" s="76"/>
      <c r="BA613" s="110"/>
    </row>
    <row r="614" spans="1:53" ht="27" customHeight="1">
      <c r="A614" s="104"/>
      <c r="B614" s="23"/>
      <c r="C614" s="36"/>
      <c r="D614" s="34"/>
      <c r="E614" s="33">
        <v>91452</v>
      </c>
      <c r="F614" s="33"/>
      <c r="G614" s="33">
        <v>13639</v>
      </c>
      <c r="H614" s="37"/>
      <c r="I614" s="33"/>
      <c r="J614" s="37"/>
      <c r="K614" s="33">
        <f>E614+G614+I614</f>
        <v>105091</v>
      </c>
      <c r="L614" s="37"/>
      <c r="M614" s="86">
        <v>2022</v>
      </c>
      <c r="N614" s="71"/>
      <c r="O614" s="71"/>
      <c r="P614" s="71"/>
      <c r="Q614" s="71"/>
      <c r="R614" s="71"/>
      <c r="S614" s="71"/>
      <c r="T614" s="71"/>
      <c r="AR614" s="71"/>
      <c r="AS614" s="71"/>
      <c r="AU614" s="71"/>
      <c r="AX614" s="78">
        <f>E613/E614</f>
        <v>0.16074006035953287</v>
      </c>
      <c r="AY614" s="79">
        <f>G613/G614</f>
        <v>1.6114084610308674</v>
      </c>
      <c r="AZ614" s="76"/>
      <c r="BA614" s="110">
        <f>K613/K614</f>
        <v>0.34901180881331417</v>
      </c>
    </row>
    <row r="615" spans="1:53" ht="27" customHeight="1">
      <c r="A615" s="104" t="s">
        <v>1439</v>
      </c>
      <c r="B615" s="23" t="s">
        <v>1431</v>
      </c>
      <c r="C615" s="36" t="s">
        <v>715</v>
      </c>
      <c r="D615" s="34"/>
      <c r="E615" s="37">
        <f>TRUNC(일위대가목록!E294,0)</f>
        <v>46200</v>
      </c>
      <c r="F615" s="37">
        <f t="shared" si="112"/>
        <v>0</v>
      </c>
      <c r="G615" s="37">
        <f>TRUNC(일위대가목록!F294,0)</f>
        <v>21978</v>
      </c>
      <c r="H615" s="37">
        <f t="shared" si="113"/>
        <v>0</v>
      </c>
      <c r="I615" s="37">
        <f>TRUNC(일위대가목록!G294,0)</f>
        <v>0</v>
      </c>
      <c r="J615" s="37">
        <f t="shared" si="114"/>
        <v>0</v>
      </c>
      <c r="K615" s="37">
        <f t="shared" si="115"/>
        <v>68178</v>
      </c>
      <c r="L615" s="37">
        <f t="shared" si="116"/>
        <v>0</v>
      </c>
      <c r="M615" s="85" t="s">
        <v>1440</v>
      </c>
      <c r="N615" s="71" t="s">
        <v>1441</v>
      </c>
      <c r="O615" s="71" t="s">
        <v>52</v>
      </c>
      <c r="P615" s="71" t="s">
        <v>52</v>
      </c>
      <c r="Q615" s="71" t="s">
        <v>1394</v>
      </c>
      <c r="R615" s="71" t="s">
        <v>61</v>
      </c>
      <c r="S615" s="71" t="s">
        <v>62</v>
      </c>
      <c r="T615" s="71" t="s">
        <v>62</v>
      </c>
      <c r="AR615" s="71" t="s">
        <v>52</v>
      </c>
      <c r="AS615" s="71" t="s">
        <v>52</v>
      </c>
      <c r="AU615" s="71" t="s">
        <v>1442</v>
      </c>
      <c r="AV615" s="28">
        <v>520</v>
      </c>
      <c r="AZ615" s="76"/>
      <c r="BA615" s="110"/>
    </row>
    <row r="616" spans="1:53" ht="27" customHeight="1">
      <c r="A616" s="105"/>
      <c r="B616" s="35"/>
      <c r="C616" s="34"/>
      <c r="D616" s="34"/>
      <c r="E616" s="33">
        <v>141752</v>
      </c>
      <c r="F616" s="33"/>
      <c r="G616" s="33">
        <v>13639</v>
      </c>
      <c r="H616" s="37"/>
      <c r="I616" s="33"/>
      <c r="J616" s="37"/>
      <c r="K616" s="33">
        <f>E616+G616+I616</f>
        <v>155391</v>
      </c>
      <c r="L616" s="37"/>
      <c r="M616" s="86">
        <v>2022</v>
      </c>
      <c r="N616" s="71"/>
      <c r="O616" s="71"/>
      <c r="P616" s="71"/>
      <c r="Q616" s="71"/>
      <c r="R616" s="71"/>
      <c r="S616" s="71"/>
      <c r="T616" s="71"/>
      <c r="AR616" s="71"/>
      <c r="AS616" s="71"/>
      <c r="AU616" s="71"/>
      <c r="AX616" s="78">
        <f>E615/E616</f>
        <v>0.32592132738867879</v>
      </c>
      <c r="AY616" s="79">
        <f>G615/G616</f>
        <v>1.6114084610308674</v>
      </c>
      <c r="AZ616" s="76"/>
      <c r="BA616" s="110">
        <f>K615/K616</f>
        <v>0.43875127903160416</v>
      </c>
    </row>
    <row r="617" spans="1:53" ht="27" customHeight="1">
      <c r="A617" s="104" t="s">
        <v>1443</v>
      </c>
      <c r="B617" s="23"/>
      <c r="C617" s="34"/>
      <c r="D617" s="34"/>
      <c r="E617" s="35"/>
      <c r="F617" s="35"/>
      <c r="G617" s="35"/>
      <c r="H617" s="35"/>
      <c r="I617" s="35"/>
      <c r="J617" s="35"/>
      <c r="K617" s="35"/>
      <c r="L617" s="35"/>
      <c r="M617" s="84"/>
      <c r="Q617" s="71" t="s">
        <v>1444</v>
      </c>
      <c r="AZ617" s="76"/>
      <c r="BA617" s="110"/>
    </row>
    <row r="618" spans="1:53" ht="27" customHeight="1">
      <c r="A618" s="104" t="s">
        <v>1445</v>
      </c>
      <c r="B618" s="23" t="s">
        <v>1431</v>
      </c>
      <c r="C618" s="36" t="s">
        <v>715</v>
      </c>
      <c r="D618" s="34"/>
      <c r="E618" s="37">
        <f>TRUNC(일위대가목록!E295,0)</f>
        <v>68150</v>
      </c>
      <c r="F618" s="37">
        <f t="shared" ref="F618:F636" si="117">TRUNC(E618*D618, 0)</f>
        <v>0</v>
      </c>
      <c r="G618" s="37">
        <f>TRUNC(일위대가목록!F295,0)</f>
        <v>24160</v>
      </c>
      <c r="H618" s="37">
        <f t="shared" ref="H618:H636" si="118">TRUNC(G618*D618, 0)</f>
        <v>0</v>
      </c>
      <c r="I618" s="37">
        <f>TRUNC(일위대가목록!G295,0)</f>
        <v>0</v>
      </c>
      <c r="J618" s="37">
        <f t="shared" ref="J618:J636" si="119">TRUNC(I618*D618, 0)</f>
        <v>0</v>
      </c>
      <c r="K618" s="37">
        <f t="shared" ref="K618:K636" si="120">TRUNC(E618+G618+I618, 0)</f>
        <v>92310</v>
      </c>
      <c r="L618" s="37">
        <f t="shared" ref="L618:L636" si="121">TRUNC(F618+H618+J618, 0)</f>
        <v>0</v>
      </c>
      <c r="M618" s="85" t="s">
        <v>1446</v>
      </c>
      <c r="N618" s="71" t="s">
        <v>1447</v>
      </c>
      <c r="O618" s="71" t="s">
        <v>52</v>
      </c>
      <c r="P618" s="71" t="s">
        <v>52</v>
      </c>
      <c r="Q618" s="71" t="s">
        <v>1444</v>
      </c>
      <c r="R618" s="71" t="s">
        <v>61</v>
      </c>
      <c r="S618" s="71" t="s">
        <v>62</v>
      </c>
      <c r="T618" s="71" t="s">
        <v>62</v>
      </c>
      <c r="AR618" s="71" t="s">
        <v>52</v>
      </c>
      <c r="AS618" s="71" t="s">
        <v>52</v>
      </c>
      <c r="AU618" s="71" t="s">
        <v>1448</v>
      </c>
      <c r="AV618" s="28">
        <v>521</v>
      </c>
      <c r="AZ618" s="76"/>
      <c r="BA618" s="110"/>
    </row>
    <row r="619" spans="1:53" ht="27" customHeight="1">
      <c r="A619" s="104"/>
      <c r="B619" s="23"/>
      <c r="C619" s="36"/>
      <c r="D619" s="34"/>
      <c r="E619" s="33">
        <v>180252</v>
      </c>
      <c r="F619" s="33"/>
      <c r="G619" s="33">
        <v>13639</v>
      </c>
      <c r="H619" s="37"/>
      <c r="I619" s="33"/>
      <c r="J619" s="37"/>
      <c r="K619" s="33">
        <f>E619+G619+I619</f>
        <v>193891</v>
      </c>
      <c r="L619" s="37"/>
      <c r="M619" s="86">
        <v>2022</v>
      </c>
      <c r="N619" s="71"/>
      <c r="O619" s="71"/>
      <c r="P619" s="71"/>
      <c r="Q619" s="71"/>
      <c r="R619" s="71"/>
      <c r="S619" s="71"/>
      <c r="T619" s="71"/>
      <c r="AR619" s="71"/>
      <c r="AS619" s="71"/>
      <c r="AU619" s="71"/>
      <c r="AX619" s="78">
        <f>E618/E619</f>
        <v>0.37808179659587687</v>
      </c>
      <c r="AY619" s="79">
        <f>G618/G619</f>
        <v>1.7713908644328764</v>
      </c>
      <c r="AZ619" s="76"/>
      <c r="BA619" s="110">
        <f>K618/K619</f>
        <v>0.47609223739111151</v>
      </c>
    </row>
    <row r="620" spans="1:53" ht="27" customHeight="1">
      <c r="A620" s="104" t="s">
        <v>1449</v>
      </c>
      <c r="B620" s="23" t="s">
        <v>1431</v>
      </c>
      <c r="C620" s="36" t="s">
        <v>715</v>
      </c>
      <c r="D620" s="34"/>
      <c r="E620" s="37">
        <f>TRUNC(일위대가목록!E296,0)</f>
        <v>79130</v>
      </c>
      <c r="F620" s="37">
        <f t="shared" si="117"/>
        <v>0</v>
      </c>
      <c r="G620" s="37">
        <f>TRUNC(일위대가목록!F296,0)</f>
        <v>24160</v>
      </c>
      <c r="H620" s="37">
        <f t="shared" si="118"/>
        <v>0</v>
      </c>
      <c r="I620" s="37">
        <f>TRUNC(일위대가목록!G296,0)</f>
        <v>0</v>
      </c>
      <c r="J620" s="37">
        <f t="shared" si="119"/>
        <v>0</v>
      </c>
      <c r="K620" s="37">
        <f t="shared" si="120"/>
        <v>103290</v>
      </c>
      <c r="L620" s="37">
        <f t="shared" si="121"/>
        <v>0</v>
      </c>
      <c r="M620" s="85" t="s">
        <v>1450</v>
      </c>
      <c r="N620" s="71" t="s">
        <v>1451</v>
      </c>
      <c r="O620" s="71" t="s">
        <v>52</v>
      </c>
      <c r="P620" s="71" t="s">
        <v>52</v>
      </c>
      <c r="Q620" s="71" t="s">
        <v>1444</v>
      </c>
      <c r="R620" s="71" t="s">
        <v>61</v>
      </c>
      <c r="S620" s="71" t="s">
        <v>62</v>
      </c>
      <c r="T620" s="71" t="s">
        <v>62</v>
      </c>
      <c r="AR620" s="71" t="s">
        <v>52</v>
      </c>
      <c r="AS620" s="71" t="s">
        <v>52</v>
      </c>
      <c r="AU620" s="71" t="s">
        <v>1452</v>
      </c>
      <c r="AV620" s="28">
        <v>522</v>
      </c>
      <c r="AZ620" s="76"/>
      <c r="BA620" s="110"/>
    </row>
    <row r="621" spans="1:53" ht="27" customHeight="1">
      <c r="A621" s="104"/>
      <c r="B621" s="23"/>
      <c r="C621" s="36"/>
      <c r="D621" s="34"/>
      <c r="E621" s="33">
        <v>190152</v>
      </c>
      <c r="F621" s="33"/>
      <c r="G621" s="33">
        <v>13639</v>
      </c>
      <c r="H621" s="37"/>
      <c r="I621" s="33"/>
      <c r="J621" s="37"/>
      <c r="K621" s="33">
        <f>E621+G621+I621</f>
        <v>203791</v>
      </c>
      <c r="L621" s="37"/>
      <c r="M621" s="86">
        <v>2022</v>
      </c>
      <c r="N621" s="71"/>
      <c r="O621" s="71"/>
      <c r="P621" s="71"/>
      <c r="Q621" s="71"/>
      <c r="R621" s="71"/>
      <c r="S621" s="71"/>
      <c r="T621" s="71"/>
      <c r="AR621" s="71"/>
      <c r="AS621" s="71"/>
      <c r="AU621" s="71"/>
      <c r="AX621" s="78">
        <f>E620/E621</f>
        <v>0.41614077159325169</v>
      </c>
      <c r="AY621" s="79">
        <f>G620/G621</f>
        <v>1.7713908644328764</v>
      </c>
      <c r="AZ621" s="76"/>
      <c r="BA621" s="110">
        <f>K620/K621</f>
        <v>0.50684279482410899</v>
      </c>
    </row>
    <row r="622" spans="1:53" ht="27" customHeight="1">
      <c r="A622" s="104" t="s">
        <v>1453</v>
      </c>
      <c r="B622" s="23" t="s">
        <v>1431</v>
      </c>
      <c r="C622" s="36" t="s">
        <v>715</v>
      </c>
      <c r="D622" s="34"/>
      <c r="E622" s="37">
        <f>TRUNC(일위대가목록!E297,0)</f>
        <v>41800</v>
      </c>
      <c r="F622" s="37">
        <f t="shared" si="117"/>
        <v>0</v>
      </c>
      <c r="G622" s="37">
        <f>TRUNC(일위대가목록!F297,0)</f>
        <v>24160</v>
      </c>
      <c r="H622" s="37">
        <f t="shared" si="118"/>
        <v>0</v>
      </c>
      <c r="I622" s="37">
        <f>TRUNC(일위대가목록!G297,0)</f>
        <v>0</v>
      </c>
      <c r="J622" s="37">
        <f t="shared" si="119"/>
        <v>0</v>
      </c>
      <c r="K622" s="37">
        <f t="shared" si="120"/>
        <v>65960</v>
      </c>
      <c r="L622" s="37">
        <f t="shared" si="121"/>
        <v>0</v>
      </c>
      <c r="M622" s="85" t="s">
        <v>1454</v>
      </c>
      <c r="N622" s="71" t="s">
        <v>1455</v>
      </c>
      <c r="O622" s="71" t="s">
        <v>52</v>
      </c>
      <c r="P622" s="71" t="s">
        <v>52</v>
      </c>
      <c r="Q622" s="71" t="s">
        <v>1444</v>
      </c>
      <c r="R622" s="71" t="s">
        <v>61</v>
      </c>
      <c r="S622" s="71" t="s">
        <v>62</v>
      </c>
      <c r="T622" s="71" t="s">
        <v>62</v>
      </c>
      <c r="AR622" s="71" t="s">
        <v>52</v>
      </c>
      <c r="AS622" s="71" t="s">
        <v>52</v>
      </c>
      <c r="AU622" s="71" t="s">
        <v>1456</v>
      </c>
      <c r="AV622" s="28">
        <v>523</v>
      </c>
      <c r="AZ622" s="76"/>
      <c r="BA622" s="110"/>
    </row>
    <row r="623" spans="1:53" ht="27" customHeight="1">
      <c r="A623" s="104"/>
      <c r="B623" s="23"/>
      <c r="C623" s="36"/>
      <c r="D623" s="34"/>
      <c r="E623" s="33">
        <v>137452</v>
      </c>
      <c r="F623" s="33"/>
      <c r="G623" s="33">
        <v>13639</v>
      </c>
      <c r="H623" s="37"/>
      <c r="I623" s="33"/>
      <c r="J623" s="37"/>
      <c r="K623" s="33">
        <f>E623+G623+I623</f>
        <v>151091</v>
      </c>
      <c r="L623" s="37"/>
      <c r="M623" s="86">
        <v>2022</v>
      </c>
      <c r="N623" s="71"/>
      <c r="O623" s="71"/>
      <c r="P623" s="71"/>
      <c r="Q623" s="71"/>
      <c r="R623" s="71"/>
      <c r="S623" s="71"/>
      <c r="T623" s="71"/>
      <c r="AR623" s="71"/>
      <c r="AS623" s="71"/>
      <c r="AU623" s="71"/>
      <c r="AX623" s="78">
        <f>E622/E623</f>
        <v>0.30410616069609753</v>
      </c>
      <c r="AY623" s="79">
        <f>G622/G623</f>
        <v>1.7713908644328764</v>
      </c>
      <c r="AZ623" s="76"/>
      <c r="BA623" s="110">
        <f>K622/K623</f>
        <v>0.43655810074723178</v>
      </c>
    </row>
    <row r="624" spans="1:53" ht="27" customHeight="1">
      <c r="A624" s="104" t="s">
        <v>1457</v>
      </c>
      <c r="B624" s="23" t="s">
        <v>1458</v>
      </c>
      <c r="C624" s="36" t="s">
        <v>715</v>
      </c>
      <c r="D624" s="34"/>
      <c r="E624" s="37">
        <f>TRUNC(일위대가목록!E298,0)</f>
        <v>77400</v>
      </c>
      <c r="F624" s="37">
        <f t="shared" si="117"/>
        <v>0</v>
      </c>
      <c r="G624" s="37">
        <f>TRUNC(일위대가목록!F298,0)</f>
        <v>26342</v>
      </c>
      <c r="H624" s="37">
        <f t="shared" si="118"/>
        <v>0</v>
      </c>
      <c r="I624" s="37">
        <f>TRUNC(일위대가목록!G298,0)</f>
        <v>0</v>
      </c>
      <c r="J624" s="37">
        <f t="shared" si="119"/>
        <v>0</v>
      </c>
      <c r="K624" s="37">
        <f t="shared" si="120"/>
        <v>103742</v>
      </c>
      <c r="L624" s="37">
        <f t="shared" si="121"/>
        <v>0</v>
      </c>
      <c r="M624" s="85" t="s">
        <v>1459</v>
      </c>
      <c r="N624" s="71" t="s">
        <v>1460</v>
      </c>
      <c r="O624" s="71" t="s">
        <v>52</v>
      </c>
      <c r="P624" s="71" t="s">
        <v>52</v>
      </c>
      <c r="Q624" s="71" t="s">
        <v>1444</v>
      </c>
      <c r="R624" s="71" t="s">
        <v>61</v>
      </c>
      <c r="S624" s="71" t="s">
        <v>62</v>
      </c>
      <c r="T624" s="71" t="s">
        <v>62</v>
      </c>
      <c r="AR624" s="71" t="s">
        <v>52</v>
      </c>
      <c r="AS624" s="71" t="s">
        <v>52</v>
      </c>
      <c r="AU624" s="71" t="s">
        <v>1461</v>
      </c>
      <c r="AV624" s="28">
        <v>524</v>
      </c>
      <c r="AZ624" s="76"/>
      <c r="BA624" s="110"/>
    </row>
    <row r="625" spans="1:53" ht="27" customHeight="1">
      <c r="A625" s="104"/>
      <c r="B625" s="23"/>
      <c r="C625" s="36"/>
      <c r="D625" s="34"/>
      <c r="E625" s="33">
        <v>352752</v>
      </c>
      <c r="F625" s="33"/>
      <c r="G625" s="33">
        <v>13639</v>
      </c>
      <c r="H625" s="37"/>
      <c r="I625" s="33"/>
      <c r="J625" s="37"/>
      <c r="K625" s="33">
        <f>E625+G625+I625</f>
        <v>366391</v>
      </c>
      <c r="L625" s="37"/>
      <c r="M625" s="86">
        <v>2022</v>
      </c>
      <c r="N625" s="71"/>
      <c r="O625" s="71"/>
      <c r="P625" s="71"/>
      <c r="Q625" s="71"/>
      <c r="R625" s="71"/>
      <c r="S625" s="71"/>
      <c r="T625" s="71"/>
      <c r="AR625" s="71"/>
      <c r="AS625" s="71"/>
      <c r="AU625" s="71"/>
      <c r="AX625" s="78">
        <f>E624/E625</f>
        <v>0.21941760783780107</v>
      </c>
      <c r="AY625" s="79">
        <f>G624/G625</f>
        <v>1.9313732678348852</v>
      </c>
      <c r="AZ625" s="76"/>
      <c r="BA625" s="110">
        <f>K624/K625</f>
        <v>0.28314560128387434</v>
      </c>
    </row>
    <row r="626" spans="1:53" ht="27" customHeight="1">
      <c r="A626" s="104" t="s">
        <v>1462</v>
      </c>
      <c r="B626" s="23" t="s">
        <v>1463</v>
      </c>
      <c r="C626" s="36" t="s">
        <v>366</v>
      </c>
      <c r="D626" s="34"/>
      <c r="E626" s="37">
        <f>TRUNC(일위대가목록!E299,0)</f>
        <v>72000</v>
      </c>
      <c r="F626" s="37">
        <f t="shared" si="117"/>
        <v>0</v>
      </c>
      <c r="G626" s="37">
        <f>TRUNC(일위대가목록!F299,0)</f>
        <v>2420</v>
      </c>
      <c r="H626" s="37">
        <f t="shared" si="118"/>
        <v>0</v>
      </c>
      <c r="I626" s="37">
        <f>TRUNC(일위대가목록!G299,0)</f>
        <v>96</v>
      </c>
      <c r="J626" s="37">
        <f t="shared" si="119"/>
        <v>0</v>
      </c>
      <c r="K626" s="37">
        <f t="shared" si="120"/>
        <v>74516</v>
      </c>
      <c r="L626" s="37">
        <f t="shared" si="121"/>
        <v>0</v>
      </c>
      <c r="M626" s="85" t="s">
        <v>1464</v>
      </c>
      <c r="N626" s="71" t="s">
        <v>1465</v>
      </c>
      <c r="O626" s="71" t="s">
        <v>52</v>
      </c>
      <c r="P626" s="71" t="s">
        <v>52</v>
      </c>
      <c r="Q626" s="71" t="s">
        <v>1444</v>
      </c>
      <c r="R626" s="71" t="s">
        <v>61</v>
      </c>
      <c r="S626" s="71" t="s">
        <v>62</v>
      </c>
      <c r="T626" s="71" t="s">
        <v>62</v>
      </c>
      <c r="AR626" s="71" t="s">
        <v>52</v>
      </c>
      <c r="AS626" s="71" t="s">
        <v>52</v>
      </c>
      <c r="AU626" s="71" t="s">
        <v>1466</v>
      </c>
      <c r="AV626" s="28">
        <v>552</v>
      </c>
      <c r="AZ626" s="76"/>
      <c r="BA626" s="110"/>
    </row>
    <row r="627" spans="1:53" ht="27" customHeight="1">
      <c r="A627" s="104"/>
      <c r="B627" s="23"/>
      <c r="C627" s="36"/>
      <c r="D627" s="34"/>
      <c r="E627" s="33">
        <v>63000</v>
      </c>
      <c r="F627" s="33"/>
      <c r="G627" s="33"/>
      <c r="H627" s="37"/>
      <c r="I627" s="33"/>
      <c r="J627" s="37"/>
      <c r="K627" s="33">
        <f>E627+G627+I627</f>
        <v>63000</v>
      </c>
      <c r="L627" s="37"/>
      <c r="M627" s="86">
        <v>2022</v>
      </c>
      <c r="N627" s="71"/>
      <c r="O627" s="71"/>
      <c r="P627" s="71"/>
      <c r="Q627" s="71"/>
      <c r="R627" s="71"/>
      <c r="S627" s="71"/>
      <c r="T627" s="71"/>
      <c r="AR627" s="71"/>
      <c r="AS627" s="71"/>
      <c r="AU627" s="71"/>
      <c r="AX627" s="78">
        <f>E626/E627</f>
        <v>1.1428571428571428</v>
      </c>
      <c r="AY627" s="79"/>
      <c r="AZ627" s="76"/>
      <c r="BA627" s="110">
        <f>K626/K627</f>
        <v>1.1827936507936507</v>
      </c>
    </row>
    <row r="628" spans="1:53" ht="27" customHeight="1">
      <c r="A628" s="104" t="s">
        <v>1467</v>
      </c>
      <c r="B628" s="23" t="s">
        <v>1468</v>
      </c>
      <c r="C628" s="36" t="s">
        <v>366</v>
      </c>
      <c r="D628" s="34"/>
      <c r="E628" s="37">
        <f>TRUNC(일위대가목록!E300,0)</f>
        <v>26400</v>
      </c>
      <c r="F628" s="37">
        <f t="shared" si="117"/>
        <v>0</v>
      </c>
      <c r="G628" s="37">
        <f>TRUNC(일위대가목록!F300,0)</f>
        <v>2420</v>
      </c>
      <c r="H628" s="37">
        <f t="shared" si="118"/>
        <v>0</v>
      </c>
      <c r="I628" s="37">
        <f>TRUNC(일위대가목록!G300,0)</f>
        <v>96</v>
      </c>
      <c r="J628" s="37">
        <f t="shared" si="119"/>
        <v>0</v>
      </c>
      <c r="K628" s="37">
        <f t="shared" si="120"/>
        <v>28916</v>
      </c>
      <c r="L628" s="37">
        <f t="shared" si="121"/>
        <v>0</v>
      </c>
      <c r="M628" s="85" t="s">
        <v>1469</v>
      </c>
      <c r="N628" s="71" t="s">
        <v>1470</v>
      </c>
      <c r="O628" s="71" t="s">
        <v>52</v>
      </c>
      <c r="P628" s="71" t="s">
        <v>52</v>
      </c>
      <c r="Q628" s="71" t="s">
        <v>1444</v>
      </c>
      <c r="R628" s="71" t="s">
        <v>61</v>
      </c>
      <c r="S628" s="71" t="s">
        <v>62</v>
      </c>
      <c r="T628" s="71" t="s">
        <v>62</v>
      </c>
      <c r="AR628" s="71" t="s">
        <v>52</v>
      </c>
      <c r="AS628" s="71" t="s">
        <v>52</v>
      </c>
      <c r="AU628" s="71" t="s">
        <v>1471</v>
      </c>
      <c r="AV628" s="28">
        <v>525</v>
      </c>
      <c r="AZ628" s="76"/>
      <c r="BA628" s="110"/>
    </row>
    <row r="629" spans="1:53" ht="27" customHeight="1">
      <c r="A629" s="104"/>
      <c r="B629" s="23"/>
      <c r="C629" s="36"/>
      <c r="D629" s="34"/>
      <c r="E629" s="33">
        <v>38182</v>
      </c>
      <c r="F629" s="33"/>
      <c r="G629" s="33"/>
      <c r="H629" s="37"/>
      <c r="I629" s="33"/>
      <c r="J629" s="37"/>
      <c r="K629" s="33">
        <f>E629+G629+I629</f>
        <v>38182</v>
      </c>
      <c r="L629" s="37"/>
      <c r="M629" s="86">
        <v>2022</v>
      </c>
      <c r="N629" s="71"/>
      <c r="O629" s="71"/>
      <c r="P629" s="71"/>
      <c r="Q629" s="71"/>
      <c r="R629" s="71"/>
      <c r="S629" s="71"/>
      <c r="T629" s="71"/>
      <c r="AR629" s="71"/>
      <c r="AS629" s="71"/>
      <c r="AU629" s="71"/>
      <c r="AX629" s="78">
        <f>E628/E629</f>
        <v>0.69142527892724326</v>
      </c>
      <c r="AY629" s="79"/>
      <c r="AZ629" s="76"/>
      <c r="BA629" s="110">
        <f>K628/K629</f>
        <v>0.75732020323712745</v>
      </c>
    </row>
    <row r="630" spans="1:53" ht="27" customHeight="1">
      <c r="A630" s="104" t="s">
        <v>1472</v>
      </c>
      <c r="B630" s="23" t="s">
        <v>1473</v>
      </c>
      <c r="C630" s="36" t="s">
        <v>366</v>
      </c>
      <c r="D630" s="34"/>
      <c r="E630" s="37">
        <f>TRUNC(일위대가목록!E301,0)</f>
        <v>30800</v>
      </c>
      <c r="F630" s="37">
        <f t="shared" si="117"/>
        <v>0</v>
      </c>
      <c r="G630" s="37">
        <f>TRUNC(일위대가목록!F301,0)</f>
        <v>3521</v>
      </c>
      <c r="H630" s="37">
        <f t="shared" si="118"/>
        <v>0</v>
      </c>
      <c r="I630" s="37">
        <f>TRUNC(일위대가목록!G301,0)</f>
        <v>140</v>
      </c>
      <c r="J630" s="37">
        <f t="shared" si="119"/>
        <v>0</v>
      </c>
      <c r="K630" s="37">
        <f t="shared" si="120"/>
        <v>34461</v>
      </c>
      <c r="L630" s="37">
        <f t="shared" si="121"/>
        <v>0</v>
      </c>
      <c r="M630" s="85" t="s">
        <v>1474</v>
      </c>
      <c r="N630" s="71" t="s">
        <v>1475</v>
      </c>
      <c r="O630" s="71" t="s">
        <v>52</v>
      </c>
      <c r="P630" s="71" t="s">
        <v>52</v>
      </c>
      <c r="Q630" s="71" t="s">
        <v>1444</v>
      </c>
      <c r="R630" s="71" t="s">
        <v>61</v>
      </c>
      <c r="S630" s="71" t="s">
        <v>62</v>
      </c>
      <c r="T630" s="71" t="s">
        <v>62</v>
      </c>
      <c r="AR630" s="71" t="s">
        <v>52</v>
      </c>
      <c r="AS630" s="71" t="s">
        <v>52</v>
      </c>
      <c r="AU630" s="71" t="s">
        <v>1476</v>
      </c>
      <c r="AV630" s="28">
        <v>526</v>
      </c>
      <c r="AZ630" s="76"/>
      <c r="BA630" s="110"/>
    </row>
    <row r="631" spans="1:53" ht="27" customHeight="1">
      <c r="A631" s="104"/>
      <c r="B631" s="23"/>
      <c r="C631" s="36"/>
      <c r="D631" s="34"/>
      <c r="E631" s="33">
        <v>39091</v>
      </c>
      <c r="F631" s="33"/>
      <c r="G631" s="33"/>
      <c r="H631" s="37"/>
      <c r="I631" s="33"/>
      <c r="J631" s="37"/>
      <c r="K631" s="33">
        <f>E631+G631+I631</f>
        <v>39091</v>
      </c>
      <c r="L631" s="37"/>
      <c r="M631" s="86">
        <v>2022</v>
      </c>
      <c r="N631" s="71"/>
      <c r="O631" s="71"/>
      <c r="P631" s="71"/>
      <c r="Q631" s="71"/>
      <c r="R631" s="71"/>
      <c r="S631" s="71"/>
      <c r="T631" s="71"/>
      <c r="AR631" s="71"/>
      <c r="AS631" s="71"/>
      <c r="AU631" s="71"/>
      <c r="AX631" s="78">
        <f>E630/E631</f>
        <v>0.78790514440664094</v>
      </c>
      <c r="AY631" s="79"/>
      <c r="AZ631" s="76"/>
      <c r="BA631" s="110">
        <f>K630/K631</f>
        <v>0.8815584149804303</v>
      </c>
    </row>
    <row r="632" spans="1:53" ht="27" customHeight="1">
      <c r="A632" s="104" t="s">
        <v>1477</v>
      </c>
      <c r="B632" s="23" t="s">
        <v>1478</v>
      </c>
      <c r="C632" s="36" t="s">
        <v>366</v>
      </c>
      <c r="D632" s="34"/>
      <c r="E632" s="37">
        <f>TRUNC(일위대가목록!E302,0)</f>
        <v>38500</v>
      </c>
      <c r="F632" s="37">
        <f t="shared" si="117"/>
        <v>0</v>
      </c>
      <c r="G632" s="37">
        <f>TRUNC(일위대가목록!F302,0)</f>
        <v>4621</v>
      </c>
      <c r="H632" s="37">
        <f t="shared" si="118"/>
        <v>0</v>
      </c>
      <c r="I632" s="37">
        <f>TRUNC(일위대가목록!G302,0)</f>
        <v>184</v>
      </c>
      <c r="J632" s="37">
        <f t="shared" si="119"/>
        <v>0</v>
      </c>
      <c r="K632" s="37">
        <f t="shared" si="120"/>
        <v>43305</v>
      </c>
      <c r="L632" s="37">
        <f t="shared" si="121"/>
        <v>0</v>
      </c>
      <c r="M632" s="85" t="s">
        <v>1479</v>
      </c>
      <c r="N632" s="71" t="s">
        <v>1480</v>
      </c>
      <c r="O632" s="71" t="s">
        <v>52</v>
      </c>
      <c r="P632" s="71" t="s">
        <v>52</v>
      </c>
      <c r="Q632" s="71" t="s">
        <v>1444</v>
      </c>
      <c r="R632" s="71" t="s">
        <v>61</v>
      </c>
      <c r="S632" s="71" t="s">
        <v>62</v>
      </c>
      <c r="T632" s="71" t="s">
        <v>62</v>
      </c>
      <c r="AR632" s="71" t="s">
        <v>52</v>
      </c>
      <c r="AS632" s="71" t="s">
        <v>52</v>
      </c>
      <c r="AU632" s="71" t="s">
        <v>1481</v>
      </c>
      <c r="AV632" s="28">
        <v>527</v>
      </c>
      <c r="AZ632" s="76"/>
      <c r="BA632" s="110"/>
    </row>
    <row r="633" spans="1:53" ht="27" customHeight="1">
      <c r="A633" s="104"/>
      <c r="B633" s="23"/>
      <c r="C633" s="36"/>
      <c r="D633" s="34"/>
      <c r="E633" s="33">
        <v>50000</v>
      </c>
      <c r="F633" s="33"/>
      <c r="G633" s="33"/>
      <c r="H633" s="37"/>
      <c r="I633" s="33"/>
      <c r="J633" s="37"/>
      <c r="K633" s="33">
        <f>E633+G633+I633</f>
        <v>50000</v>
      </c>
      <c r="L633" s="37"/>
      <c r="M633" s="86">
        <v>2022</v>
      </c>
      <c r="N633" s="71"/>
      <c r="O633" s="71"/>
      <c r="P633" s="71"/>
      <c r="Q633" s="71"/>
      <c r="R633" s="71"/>
      <c r="S633" s="71"/>
      <c r="T633" s="71"/>
      <c r="AR633" s="71"/>
      <c r="AS633" s="71"/>
      <c r="AU633" s="71"/>
      <c r="AX633" s="78">
        <f>E632/E633</f>
        <v>0.77</v>
      </c>
      <c r="AY633" s="79"/>
      <c r="AZ633" s="76"/>
      <c r="BA633" s="110">
        <f>K632/K633</f>
        <v>0.86609999999999998</v>
      </c>
    </row>
    <row r="634" spans="1:53" ht="27" customHeight="1">
      <c r="A634" s="104" t="s">
        <v>1482</v>
      </c>
      <c r="B634" s="23" t="s">
        <v>1483</v>
      </c>
      <c r="C634" s="36" t="s">
        <v>366</v>
      </c>
      <c r="D634" s="34"/>
      <c r="E634" s="37">
        <f>TRUNC(일위대가목록!E303,0)</f>
        <v>48400</v>
      </c>
      <c r="F634" s="37">
        <f t="shared" si="117"/>
        <v>0</v>
      </c>
      <c r="G634" s="37">
        <f>TRUNC(일위대가목록!F303,0)</f>
        <v>5721</v>
      </c>
      <c r="H634" s="37">
        <f t="shared" si="118"/>
        <v>0</v>
      </c>
      <c r="I634" s="37">
        <f>TRUNC(일위대가목록!G303,0)</f>
        <v>228</v>
      </c>
      <c r="J634" s="37">
        <f t="shared" si="119"/>
        <v>0</v>
      </c>
      <c r="K634" s="37">
        <f t="shared" si="120"/>
        <v>54349</v>
      </c>
      <c r="L634" s="37">
        <f t="shared" si="121"/>
        <v>0</v>
      </c>
      <c r="M634" s="85" t="s">
        <v>1484</v>
      </c>
      <c r="N634" s="71" t="s">
        <v>1485</v>
      </c>
      <c r="O634" s="71" t="s">
        <v>52</v>
      </c>
      <c r="P634" s="71" t="s">
        <v>52</v>
      </c>
      <c r="Q634" s="71" t="s">
        <v>1444</v>
      </c>
      <c r="R634" s="71" t="s">
        <v>61</v>
      </c>
      <c r="S634" s="71" t="s">
        <v>62</v>
      </c>
      <c r="T634" s="71" t="s">
        <v>62</v>
      </c>
      <c r="AR634" s="71" t="s">
        <v>52</v>
      </c>
      <c r="AS634" s="71" t="s">
        <v>52</v>
      </c>
      <c r="AU634" s="71" t="s">
        <v>1486</v>
      </c>
      <c r="AV634" s="28">
        <v>528</v>
      </c>
      <c r="AZ634" s="76"/>
      <c r="BA634" s="110"/>
    </row>
    <row r="635" spans="1:53" ht="27" customHeight="1">
      <c r="A635" s="104"/>
      <c r="B635" s="23"/>
      <c r="C635" s="36"/>
      <c r="D635" s="34"/>
      <c r="E635" s="33">
        <v>55455</v>
      </c>
      <c r="F635" s="33"/>
      <c r="G635" s="33"/>
      <c r="H635" s="37"/>
      <c r="I635" s="33"/>
      <c r="J635" s="37"/>
      <c r="K635" s="33">
        <f>E635+G635+I635</f>
        <v>55455</v>
      </c>
      <c r="L635" s="37"/>
      <c r="M635" s="86">
        <v>2022</v>
      </c>
      <c r="N635" s="71"/>
      <c r="O635" s="71"/>
      <c r="P635" s="71"/>
      <c r="Q635" s="71"/>
      <c r="R635" s="71"/>
      <c r="S635" s="71"/>
      <c r="T635" s="71"/>
      <c r="AR635" s="71"/>
      <c r="AS635" s="71"/>
      <c r="AU635" s="71"/>
      <c r="AX635" s="78">
        <f>E634/E635</f>
        <v>0.87277973131367781</v>
      </c>
      <c r="AY635" s="79"/>
      <c r="AZ635" s="76"/>
      <c r="BA635" s="110">
        <f>K634/K635</f>
        <v>0.98005590118113783</v>
      </c>
    </row>
    <row r="636" spans="1:53" ht="27" customHeight="1">
      <c r="A636" s="104" t="s">
        <v>1487</v>
      </c>
      <c r="B636" s="23" t="s">
        <v>1488</v>
      </c>
      <c r="C636" s="36" t="s">
        <v>366</v>
      </c>
      <c r="D636" s="34"/>
      <c r="E636" s="37">
        <f>TRUNC(일위대가목록!E304,0)</f>
        <v>58300</v>
      </c>
      <c r="F636" s="37">
        <f t="shared" si="117"/>
        <v>0</v>
      </c>
      <c r="G636" s="37">
        <f>TRUNC(일위대가목록!F304,0)</f>
        <v>6822</v>
      </c>
      <c r="H636" s="37">
        <f t="shared" si="118"/>
        <v>0</v>
      </c>
      <c r="I636" s="37">
        <f>TRUNC(일위대가목록!G304,0)</f>
        <v>272</v>
      </c>
      <c r="J636" s="37">
        <f t="shared" si="119"/>
        <v>0</v>
      </c>
      <c r="K636" s="37">
        <f t="shared" si="120"/>
        <v>65394</v>
      </c>
      <c r="L636" s="37">
        <f t="shared" si="121"/>
        <v>0</v>
      </c>
      <c r="M636" s="85" t="s">
        <v>1489</v>
      </c>
      <c r="N636" s="71" t="s">
        <v>1490</v>
      </c>
      <c r="O636" s="71" t="s">
        <v>52</v>
      </c>
      <c r="P636" s="71" t="s">
        <v>52</v>
      </c>
      <c r="Q636" s="71" t="s">
        <v>1444</v>
      </c>
      <c r="R636" s="71" t="s">
        <v>61</v>
      </c>
      <c r="S636" s="71" t="s">
        <v>62</v>
      </c>
      <c r="T636" s="71" t="s">
        <v>62</v>
      </c>
      <c r="AR636" s="71" t="s">
        <v>52</v>
      </c>
      <c r="AS636" s="71" t="s">
        <v>52</v>
      </c>
      <c r="AU636" s="71" t="s">
        <v>1491</v>
      </c>
      <c r="AV636" s="28">
        <v>529</v>
      </c>
      <c r="AZ636" s="76"/>
      <c r="BA636" s="110"/>
    </row>
    <row r="637" spans="1:53" ht="27" customHeight="1">
      <c r="A637" s="105"/>
      <c r="B637" s="35"/>
      <c r="C637" s="34"/>
      <c r="D637" s="34"/>
      <c r="E637" s="33">
        <v>70000</v>
      </c>
      <c r="F637" s="33"/>
      <c r="G637" s="33"/>
      <c r="H637" s="37"/>
      <c r="I637" s="33"/>
      <c r="J637" s="37"/>
      <c r="K637" s="33">
        <f>E637+G637+I637</f>
        <v>70000</v>
      </c>
      <c r="L637" s="37"/>
      <c r="M637" s="86">
        <v>2022</v>
      </c>
      <c r="N637" s="71"/>
      <c r="O637" s="71"/>
      <c r="P637" s="71"/>
      <c r="Q637" s="71"/>
      <c r="R637" s="71"/>
      <c r="S637" s="71"/>
      <c r="T637" s="71"/>
      <c r="AR637" s="71"/>
      <c r="AS637" s="71"/>
      <c r="AU637" s="71"/>
      <c r="AX637" s="78">
        <f>E636/E637</f>
        <v>0.83285714285714285</v>
      </c>
      <c r="AY637" s="79"/>
      <c r="AZ637" s="76"/>
      <c r="BA637" s="110">
        <f>K636/K637</f>
        <v>0.93420000000000003</v>
      </c>
    </row>
    <row r="638" spans="1:53" ht="27" customHeight="1">
      <c r="A638" s="104" t="s">
        <v>1492</v>
      </c>
      <c r="B638" s="23"/>
      <c r="C638" s="34"/>
      <c r="D638" s="34"/>
      <c r="E638" s="35"/>
      <c r="F638" s="35"/>
      <c r="G638" s="35"/>
      <c r="H638" s="35"/>
      <c r="I638" s="35"/>
      <c r="J638" s="35"/>
      <c r="K638" s="35"/>
      <c r="L638" s="35"/>
      <c r="M638" s="84"/>
      <c r="Q638" s="71" t="s">
        <v>1493</v>
      </c>
      <c r="AZ638" s="76"/>
      <c r="BA638" s="110"/>
    </row>
    <row r="639" spans="1:53" ht="27" customHeight="1">
      <c r="A639" s="104" t="s">
        <v>1494</v>
      </c>
      <c r="B639" s="23" t="s">
        <v>1495</v>
      </c>
      <c r="C639" s="36" t="s">
        <v>366</v>
      </c>
      <c r="D639" s="34"/>
      <c r="E639" s="37">
        <f>TRUNC(일위대가목록!E305,0)</f>
        <v>81400</v>
      </c>
      <c r="F639" s="37">
        <f t="shared" ref="F639:F657" si="122">TRUNC(E639*D639, 0)</f>
        <v>0</v>
      </c>
      <c r="G639" s="37">
        <f>TRUNC(일위대가목록!F305,0)</f>
        <v>7922</v>
      </c>
      <c r="H639" s="37">
        <f t="shared" ref="H639:H657" si="123">TRUNC(G639*D639, 0)</f>
        <v>0</v>
      </c>
      <c r="I639" s="37">
        <f>TRUNC(일위대가목록!G305,0)</f>
        <v>316</v>
      </c>
      <c r="J639" s="37">
        <f t="shared" ref="J639:J657" si="124">TRUNC(I639*D639, 0)</f>
        <v>0</v>
      </c>
      <c r="K639" s="37">
        <f t="shared" ref="K639:K657" si="125">TRUNC(E639+G639+I639, 0)</f>
        <v>89638</v>
      </c>
      <c r="L639" s="37">
        <f t="shared" ref="L639:L657" si="126">TRUNC(F639+H639+J639, 0)</f>
        <v>0</v>
      </c>
      <c r="M639" s="85" t="s">
        <v>1496</v>
      </c>
      <c r="N639" s="71" t="s">
        <v>1497</v>
      </c>
      <c r="O639" s="71" t="s">
        <v>52</v>
      </c>
      <c r="P639" s="71" t="s">
        <v>52</v>
      </c>
      <c r="Q639" s="71" t="s">
        <v>1493</v>
      </c>
      <c r="R639" s="71" t="s">
        <v>61</v>
      </c>
      <c r="S639" s="71" t="s">
        <v>62</v>
      </c>
      <c r="T639" s="71" t="s">
        <v>62</v>
      </c>
      <c r="AR639" s="71" t="s">
        <v>52</v>
      </c>
      <c r="AS639" s="71" t="s">
        <v>52</v>
      </c>
      <c r="AU639" s="71" t="s">
        <v>1498</v>
      </c>
      <c r="AV639" s="28">
        <v>530</v>
      </c>
      <c r="AZ639" s="76"/>
      <c r="BA639" s="110"/>
    </row>
    <row r="640" spans="1:53" ht="27" customHeight="1">
      <c r="A640" s="104"/>
      <c r="B640" s="23"/>
      <c r="C640" s="36"/>
      <c r="D640" s="34"/>
      <c r="E640" s="33">
        <v>90000</v>
      </c>
      <c r="F640" s="33"/>
      <c r="G640" s="33"/>
      <c r="H640" s="37"/>
      <c r="I640" s="33"/>
      <c r="J640" s="37"/>
      <c r="K640" s="33">
        <f>E640+G640+I640</f>
        <v>90000</v>
      </c>
      <c r="L640" s="37"/>
      <c r="M640" s="86">
        <v>2022</v>
      </c>
      <c r="N640" s="71"/>
      <c r="O640" s="71"/>
      <c r="P640" s="71"/>
      <c r="Q640" s="71"/>
      <c r="R640" s="71"/>
      <c r="S640" s="71"/>
      <c r="T640" s="71"/>
      <c r="AR640" s="71"/>
      <c r="AS640" s="71"/>
      <c r="AU640" s="71"/>
      <c r="AX640" s="78">
        <f>E639/E640</f>
        <v>0.9044444444444445</v>
      </c>
      <c r="AY640" s="79"/>
      <c r="AZ640" s="76"/>
      <c r="BA640" s="110">
        <f>K639/K640</f>
        <v>0.99597777777777774</v>
      </c>
    </row>
    <row r="641" spans="1:53" ht="27" customHeight="1">
      <c r="A641" s="104" t="s">
        <v>1499</v>
      </c>
      <c r="B641" s="23" t="s">
        <v>1500</v>
      </c>
      <c r="C641" s="36" t="s">
        <v>366</v>
      </c>
      <c r="D641" s="34"/>
      <c r="E641" s="37">
        <f>TRUNC(일위대가목록!E306,0)</f>
        <v>129800</v>
      </c>
      <c r="F641" s="37">
        <f t="shared" si="122"/>
        <v>0</v>
      </c>
      <c r="G641" s="37">
        <f>TRUNC(일위대가목록!F306,0)</f>
        <v>2420</v>
      </c>
      <c r="H641" s="37">
        <f t="shared" si="123"/>
        <v>0</v>
      </c>
      <c r="I641" s="37">
        <f>TRUNC(일위대가목록!G306,0)</f>
        <v>96</v>
      </c>
      <c r="J641" s="37">
        <f t="shared" si="124"/>
        <v>0</v>
      </c>
      <c r="K641" s="37">
        <f t="shared" si="125"/>
        <v>132316</v>
      </c>
      <c r="L641" s="37">
        <f t="shared" si="126"/>
        <v>0</v>
      </c>
      <c r="M641" s="85" t="s">
        <v>1501</v>
      </c>
      <c r="N641" s="71" t="s">
        <v>1502</v>
      </c>
      <c r="O641" s="71" t="s">
        <v>52</v>
      </c>
      <c r="P641" s="71" t="s">
        <v>52</v>
      </c>
      <c r="Q641" s="71" t="s">
        <v>1493</v>
      </c>
      <c r="R641" s="71" t="s">
        <v>61</v>
      </c>
      <c r="S641" s="71" t="s">
        <v>62</v>
      </c>
      <c r="T641" s="71" t="s">
        <v>62</v>
      </c>
      <c r="AR641" s="71" t="s">
        <v>52</v>
      </c>
      <c r="AS641" s="71" t="s">
        <v>52</v>
      </c>
      <c r="AU641" s="71" t="s">
        <v>1503</v>
      </c>
      <c r="AV641" s="28">
        <v>531</v>
      </c>
      <c r="AZ641" s="76"/>
      <c r="BA641" s="110"/>
    </row>
    <row r="642" spans="1:53" ht="27" customHeight="1">
      <c r="A642" s="104"/>
      <c r="B642" s="23"/>
      <c r="C642" s="36"/>
      <c r="D642" s="34"/>
      <c r="E642" s="33">
        <v>79091</v>
      </c>
      <c r="F642" s="33"/>
      <c r="G642" s="33"/>
      <c r="H642" s="37"/>
      <c r="I642" s="33"/>
      <c r="J642" s="37"/>
      <c r="K642" s="33">
        <f>E642+G642+I642</f>
        <v>79091</v>
      </c>
      <c r="L642" s="37"/>
      <c r="M642" s="86">
        <v>2022</v>
      </c>
      <c r="N642" s="71"/>
      <c r="O642" s="71"/>
      <c r="P642" s="71"/>
      <c r="Q642" s="71"/>
      <c r="R642" s="71"/>
      <c r="S642" s="71"/>
      <c r="T642" s="71"/>
      <c r="AR642" s="71"/>
      <c r="AS642" s="71"/>
      <c r="AU642" s="71"/>
      <c r="AX642" s="78">
        <f>E641/E642</f>
        <v>1.6411475389108747</v>
      </c>
      <c r="AY642" s="79"/>
      <c r="AZ642" s="76"/>
      <c r="BA642" s="110">
        <f>K641/K642</f>
        <v>1.6729589965988545</v>
      </c>
    </row>
    <row r="643" spans="1:53" ht="27" customHeight="1">
      <c r="A643" s="104" t="s">
        <v>1504</v>
      </c>
      <c r="B643" s="23" t="s">
        <v>1505</v>
      </c>
      <c r="C643" s="36" t="s">
        <v>366</v>
      </c>
      <c r="D643" s="34"/>
      <c r="E643" s="37">
        <f>TRUNC(일위대가목록!E307,0)</f>
        <v>199650</v>
      </c>
      <c r="F643" s="37">
        <f t="shared" si="122"/>
        <v>0</v>
      </c>
      <c r="G643" s="37">
        <f>TRUNC(일위대가목록!F307,0)</f>
        <v>10123</v>
      </c>
      <c r="H643" s="37">
        <f t="shared" si="123"/>
        <v>0</v>
      </c>
      <c r="I643" s="37">
        <f>TRUNC(일위대가목록!G307,0)</f>
        <v>404</v>
      </c>
      <c r="J643" s="37">
        <f t="shared" si="124"/>
        <v>0</v>
      </c>
      <c r="K643" s="37">
        <f t="shared" si="125"/>
        <v>210177</v>
      </c>
      <c r="L643" s="37">
        <f t="shared" si="126"/>
        <v>0</v>
      </c>
      <c r="M643" s="85" t="s">
        <v>1506</v>
      </c>
      <c r="N643" s="71" t="s">
        <v>1507</v>
      </c>
      <c r="O643" s="71" t="s">
        <v>52</v>
      </c>
      <c r="P643" s="71" t="s">
        <v>52</v>
      </c>
      <c r="Q643" s="71" t="s">
        <v>1493</v>
      </c>
      <c r="R643" s="71" t="s">
        <v>61</v>
      </c>
      <c r="S643" s="71" t="s">
        <v>62</v>
      </c>
      <c r="T643" s="71" t="s">
        <v>62</v>
      </c>
      <c r="AR643" s="71" t="s">
        <v>52</v>
      </c>
      <c r="AS643" s="71" t="s">
        <v>52</v>
      </c>
      <c r="AU643" s="71" t="s">
        <v>1508</v>
      </c>
      <c r="AV643" s="28">
        <v>532</v>
      </c>
      <c r="AZ643" s="76"/>
      <c r="BA643" s="110"/>
    </row>
    <row r="644" spans="1:53" ht="27" customHeight="1">
      <c r="A644" s="104"/>
      <c r="B644" s="23"/>
      <c r="C644" s="36"/>
      <c r="D644" s="34"/>
      <c r="E644" s="33">
        <v>110000</v>
      </c>
      <c r="F644" s="33"/>
      <c r="G644" s="33"/>
      <c r="H644" s="37"/>
      <c r="I644" s="33"/>
      <c r="J644" s="37"/>
      <c r="K644" s="33">
        <f>E644+G644+I644</f>
        <v>110000</v>
      </c>
      <c r="L644" s="37"/>
      <c r="M644" s="86">
        <v>2022</v>
      </c>
      <c r="N644" s="71"/>
      <c r="O644" s="71"/>
      <c r="P644" s="71"/>
      <c r="Q644" s="71"/>
      <c r="R644" s="71"/>
      <c r="S644" s="71"/>
      <c r="T644" s="71"/>
      <c r="AR644" s="71"/>
      <c r="AS644" s="71"/>
      <c r="AU644" s="71"/>
      <c r="AX644" s="78">
        <f>E643/E644</f>
        <v>1.8149999999999999</v>
      </c>
      <c r="AY644" s="79"/>
      <c r="AZ644" s="76"/>
      <c r="BA644" s="110">
        <f>K643/K644</f>
        <v>1.9107000000000001</v>
      </c>
    </row>
    <row r="645" spans="1:53" ht="27" customHeight="1">
      <c r="A645" s="104" t="s">
        <v>1509</v>
      </c>
      <c r="B645" s="23" t="s">
        <v>1510</v>
      </c>
      <c r="C645" s="36" t="s">
        <v>366</v>
      </c>
      <c r="D645" s="34"/>
      <c r="E645" s="37">
        <f>TRUNC(일위대가목록!E308,0)</f>
        <v>48400</v>
      </c>
      <c r="F645" s="37">
        <f t="shared" si="122"/>
        <v>0</v>
      </c>
      <c r="G645" s="37">
        <f>TRUNC(일위대가목록!F308,0)</f>
        <v>5658</v>
      </c>
      <c r="H645" s="37">
        <f t="shared" si="123"/>
        <v>0</v>
      </c>
      <c r="I645" s="37">
        <f>TRUNC(일위대가목록!G308,0)</f>
        <v>226</v>
      </c>
      <c r="J645" s="37">
        <f t="shared" si="124"/>
        <v>0</v>
      </c>
      <c r="K645" s="37">
        <f t="shared" si="125"/>
        <v>54284</v>
      </c>
      <c r="L645" s="37">
        <f t="shared" si="126"/>
        <v>0</v>
      </c>
      <c r="M645" s="85" t="s">
        <v>1511</v>
      </c>
      <c r="N645" s="71" t="s">
        <v>1512</v>
      </c>
      <c r="O645" s="71" t="s">
        <v>52</v>
      </c>
      <c r="P645" s="71" t="s">
        <v>52</v>
      </c>
      <c r="Q645" s="71" t="s">
        <v>1493</v>
      </c>
      <c r="R645" s="71" t="s">
        <v>61</v>
      </c>
      <c r="S645" s="71" t="s">
        <v>62</v>
      </c>
      <c r="T645" s="71" t="s">
        <v>62</v>
      </c>
      <c r="AR645" s="71" t="s">
        <v>52</v>
      </c>
      <c r="AS645" s="71" t="s">
        <v>52</v>
      </c>
      <c r="AU645" s="71" t="s">
        <v>1513</v>
      </c>
      <c r="AV645" s="28">
        <v>533</v>
      </c>
      <c r="AZ645" s="76"/>
      <c r="BA645" s="110"/>
    </row>
    <row r="646" spans="1:53" ht="27" customHeight="1">
      <c r="A646" s="104"/>
      <c r="B646" s="23"/>
      <c r="C646" s="36"/>
      <c r="D646" s="34"/>
      <c r="E646" s="33">
        <v>62886</v>
      </c>
      <c r="F646" s="33"/>
      <c r="G646" s="33"/>
      <c r="H646" s="37"/>
      <c r="I646" s="33"/>
      <c r="J646" s="37"/>
      <c r="K646" s="33">
        <f>E646+G646+I646</f>
        <v>62886</v>
      </c>
      <c r="L646" s="37"/>
      <c r="M646" s="86">
        <v>2022</v>
      </c>
      <c r="N646" s="71"/>
      <c r="O646" s="71"/>
      <c r="P646" s="71"/>
      <c r="Q646" s="71"/>
      <c r="R646" s="71"/>
      <c r="S646" s="71"/>
      <c r="T646" s="71"/>
      <c r="AR646" s="71"/>
      <c r="AS646" s="71"/>
      <c r="AU646" s="71"/>
      <c r="AX646" s="78">
        <f>E645/E646</f>
        <v>0.76964666221416533</v>
      </c>
      <c r="AY646" s="79"/>
      <c r="AZ646" s="76"/>
      <c r="BA646" s="110">
        <f>K645/K646</f>
        <v>0.86321279776102788</v>
      </c>
    </row>
    <row r="647" spans="1:53" ht="27" customHeight="1">
      <c r="A647" s="104" t="s">
        <v>1514</v>
      </c>
      <c r="B647" s="23" t="s">
        <v>1515</v>
      </c>
      <c r="C647" s="36" t="s">
        <v>366</v>
      </c>
      <c r="D647" s="34"/>
      <c r="E647" s="37">
        <f>TRUNC(일위대가목록!E309,0)</f>
        <v>57749</v>
      </c>
      <c r="F647" s="37">
        <f t="shared" si="122"/>
        <v>0</v>
      </c>
      <c r="G647" s="37">
        <f>TRUNC(일위대가목록!F309,0)</f>
        <v>6601</v>
      </c>
      <c r="H647" s="37">
        <f t="shared" si="123"/>
        <v>0</v>
      </c>
      <c r="I647" s="37">
        <f>TRUNC(일위대가목록!G309,0)</f>
        <v>263</v>
      </c>
      <c r="J647" s="37">
        <f t="shared" si="124"/>
        <v>0</v>
      </c>
      <c r="K647" s="37">
        <f t="shared" si="125"/>
        <v>64613</v>
      </c>
      <c r="L647" s="37">
        <f t="shared" si="126"/>
        <v>0</v>
      </c>
      <c r="M647" s="85" t="s">
        <v>1516</v>
      </c>
      <c r="N647" s="71" t="s">
        <v>1517</v>
      </c>
      <c r="O647" s="71" t="s">
        <v>52</v>
      </c>
      <c r="P647" s="71" t="s">
        <v>52</v>
      </c>
      <c r="Q647" s="71" t="s">
        <v>1493</v>
      </c>
      <c r="R647" s="71" t="s">
        <v>61</v>
      </c>
      <c r="S647" s="71" t="s">
        <v>62</v>
      </c>
      <c r="T647" s="71" t="s">
        <v>62</v>
      </c>
      <c r="AR647" s="71" t="s">
        <v>52</v>
      </c>
      <c r="AS647" s="71" t="s">
        <v>52</v>
      </c>
      <c r="AU647" s="71" t="s">
        <v>1518</v>
      </c>
      <c r="AV647" s="28">
        <v>534</v>
      </c>
      <c r="AZ647" s="76"/>
      <c r="BA647" s="110"/>
    </row>
    <row r="648" spans="1:53" ht="27" customHeight="1">
      <c r="A648" s="104"/>
      <c r="B648" s="23"/>
      <c r="C648" s="36"/>
      <c r="D648" s="34"/>
      <c r="E648" s="33">
        <v>78742</v>
      </c>
      <c r="F648" s="33"/>
      <c r="G648" s="33"/>
      <c r="H648" s="37"/>
      <c r="I648" s="33"/>
      <c r="J648" s="37"/>
      <c r="K648" s="33">
        <f>E648+G648+I648</f>
        <v>78742</v>
      </c>
      <c r="L648" s="37"/>
      <c r="M648" s="86">
        <v>2022</v>
      </c>
      <c r="N648" s="71"/>
      <c r="O648" s="71"/>
      <c r="P648" s="71"/>
      <c r="Q648" s="71"/>
      <c r="R648" s="71"/>
      <c r="S648" s="71"/>
      <c r="T648" s="71"/>
      <c r="AR648" s="71"/>
      <c r="AS648" s="71"/>
      <c r="AU648" s="71"/>
      <c r="AX648" s="78">
        <f>E647/E648</f>
        <v>0.73339513855375782</v>
      </c>
      <c r="AY648" s="79"/>
      <c r="AZ648" s="76"/>
      <c r="BA648" s="110">
        <f>K647/K648</f>
        <v>0.82056589875796904</v>
      </c>
    </row>
    <row r="649" spans="1:53" ht="27" customHeight="1">
      <c r="A649" s="104" t="s">
        <v>1519</v>
      </c>
      <c r="B649" s="23" t="s">
        <v>1520</v>
      </c>
      <c r="C649" s="36" t="s">
        <v>366</v>
      </c>
      <c r="D649" s="34"/>
      <c r="E649" s="37">
        <f>TRUNC(일위대가목록!E310,0)</f>
        <v>81481</v>
      </c>
      <c r="F649" s="37">
        <f t="shared" si="122"/>
        <v>0</v>
      </c>
      <c r="G649" s="37">
        <f>TRUNC(일위대가목록!F310,0)</f>
        <v>8802</v>
      </c>
      <c r="H649" s="37">
        <f t="shared" si="123"/>
        <v>0</v>
      </c>
      <c r="I649" s="37">
        <f>TRUNC(일위대가목록!G310,0)</f>
        <v>351</v>
      </c>
      <c r="J649" s="37">
        <f t="shared" si="124"/>
        <v>0</v>
      </c>
      <c r="K649" s="37">
        <f t="shared" si="125"/>
        <v>90634</v>
      </c>
      <c r="L649" s="37">
        <f t="shared" si="126"/>
        <v>0</v>
      </c>
      <c r="M649" s="85" t="s">
        <v>1521</v>
      </c>
      <c r="N649" s="71" t="s">
        <v>1522</v>
      </c>
      <c r="O649" s="71" t="s">
        <v>52</v>
      </c>
      <c r="P649" s="71" t="s">
        <v>52</v>
      </c>
      <c r="Q649" s="71" t="s">
        <v>1493</v>
      </c>
      <c r="R649" s="71" t="s">
        <v>61</v>
      </c>
      <c r="S649" s="71" t="s">
        <v>62</v>
      </c>
      <c r="T649" s="71" t="s">
        <v>62</v>
      </c>
      <c r="AR649" s="71" t="s">
        <v>52</v>
      </c>
      <c r="AS649" s="71" t="s">
        <v>52</v>
      </c>
      <c r="AU649" s="71" t="s">
        <v>1523</v>
      </c>
      <c r="AV649" s="28">
        <v>535</v>
      </c>
      <c r="AZ649" s="76"/>
      <c r="BA649" s="110"/>
    </row>
    <row r="650" spans="1:53" ht="27" customHeight="1">
      <c r="A650" s="104"/>
      <c r="B650" s="23"/>
      <c r="C650" s="36"/>
      <c r="D650" s="34"/>
      <c r="E650" s="33">
        <v>99884</v>
      </c>
      <c r="F650" s="33"/>
      <c r="G650" s="33"/>
      <c r="H650" s="37"/>
      <c r="I650" s="33"/>
      <c r="J650" s="37"/>
      <c r="K650" s="33">
        <f>E650+G650+I650</f>
        <v>99884</v>
      </c>
      <c r="L650" s="37"/>
      <c r="M650" s="86">
        <v>2022</v>
      </c>
      <c r="N650" s="71"/>
      <c r="O650" s="71"/>
      <c r="P650" s="71"/>
      <c r="Q650" s="71"/>
      <c r="R650" s="71"/>
      <c r="S650" s="71"/>
      <c r="T650" s="71"/>
      <c r="AR650" s="71"/>
      <c r="AS650" s="71"/>
      <c r="AU650" s="71"/>
      <c r="AX650" s="78">
        <f>E649/E650</f>
        <v>0.81575627728164668</v>
      </c>
      <c r="AY650" s="79"/>
      <c r="AZ650" s="76"/>
      <c r="BA650" s="110">
        <f>K649/K650</f>
        <v>0.90739257538744944</v>
      </c>
    </row>
    <row r="651" spans="1:53" ht="27" customHeight="1">
      <c r="A651" s="104" t="s">
        <v>1524</v>
      </c>
      <c r="B651" s="23" t="s">
        <v>1525</v>
      </c>
      <c r="C651" s="36" t="s">
        <v>366</v>
      </c>
      <c r="D651" s="34"/>
      <c r="E651" s="37">
        <f>TRUNC(일위대가목록!E311,0)</f>
        <v>93076</v>
      </c>
      <c r="F651" s="37">
        <f t="shared" si="122"/>
        <v>0</v>
      </c>
      <c r="G651" s="37">
        <f>TRUNC(일위대가목록!F311,0)</f>
        <v>11003</v>
      </c>
      <c r="H651" s="37">
        <f t="shared" si="123"/>
        <v>0</v>
      </c>
      <c r="I651" s="37">
        <f>TRUNC(일위대가목록!G311,0)</f>
        <v>439</v>
      </c>
      <c r="J651" s="37">
        <f t="shared" si="124"/>
        <v>0</v>
      </c>
      <c r="K651" s="37">
        <f t="shared" si="125"/>
        <v>104518</v>
      </c>
      <c r="L651" s="37">
        <f t="shared" si="126"/>
        <v>0</v>
      </c>
      <c r="M651" s="85" t="s">
        <v>1526</v>
      </c>
      <c r="N651" s="71" t="s">
        <v>1527</v>
      </c>
      <c r="O651" s="71" t="s">
        <v>52</v>
      </c>
      <c r="P651" s="71" t="s">
        <v>52</v>
      </c>
      <c r="Q651" s="71" t="s">
        <v>1493</v>
      </c>
      <c r="R651" s="71" t="s">
        <v>61</v>
      </c>
      <c r="S651" s="71" t="s">
        <v>62</v>
      </c>
      <c r="T651" s="71" t="s">
        <v>62</v>
      </c>
      <c r="AR651" s="71" t="s">
        <v>52</v>
      </c>
      <c r="AS651" s="71" t="s">
        <v>52</v>
      </c>
      <c r="AU651" s="71" t="s">
        <v>1528</v>
      </c>
      <c r="AV651" s="28">
        <v>536</v>
      </c>
      <c r="AZ651" s="76"/>
      <c r="BA651" s="110"/>
    </row>
    <row r="652" spans="1:53" ht="27" customHeight="1">
      <c r="A652" s="104"/>
      <c r="B652" s="23"/>
      <c r="C652" s="36"/>
      <c r="D652" s="34"/>
      <c r="E652" s="33">
        <v>158023</v>
      </c>
      <c r="F652" s="33"/>
      <c r="G652" s="33"/>
      <c r="H652" s="37"/>
      <c r="I652" s="33"/>
      <c r="J652" s="37"/>
      <c r="K652" s="33">
        <f>E652+G652+I652</f>
        <v>158023</v>
      </c>
      <c r="L652" s="37"/>
      <c r="M652" s="86">
        <v>2022</v>
      </c>
      <c r="N652" s="71"/>
      <c r="O652" s="71"/>
      <c r="P652" s="71"/>
      <c r="Q652" s="71"/>
      <c r="R652" s="71"/>
      <c r="S652" s="71"/>
      <c r="T652" s="71"/>
      <c r="AR652" s="71"/>
      <c r="AS652" s="71"/>
      <c r="AU652" s="71"/>
      <c r="AX652" s="78">
        <f>E651/E652</f>
        <v>0.5890028666713073</v>
      </c>
      <c r="AY652" s="79"/>
      <c r="AZ652" s="76"/>
      <c r="BA652" s="110">
        <f>K651/K652</f>
        <v>0.66141004790441893</v>
      </c>
    </row>
    <row r="653" spans="1:53" ht="27" customHeight="1">
      <c r="A653" s="104" t="s">
        <v>1529</v>
      </c>
      <c r="B653" s="23" t="s">
        <v>1530</v>
      </c>
      <c r="C653" s="36" t="s">
        <v>366</v>
      </c>
      <c r="D653" s="34"/>
      <c r="E653" s="37">
        <f>TRUNC(일위대가목록!E312,0)</f>
        <v>112838</v>
      </c>
      <c r="F653" s="37">
        <f t="shared" si="122"/>
        <v>0</v>
      </c>
      <c r="G653" s="37">
        <f>TRUNC(일위대가목록!F312,0)</f>
        <v>13203</v>
      </c>
      <c r="H653" s="37">
        <f t="shared" si="123"/>
        <v>0</v>
      </c>
      <c r="I653" s="37">
        <f>TRUNC(일위대가목록!G312,0)</f>
        <v>527</v>
      </c>
      <c r="J653" s="37">
        <f t="shared" si="124"/>
        <v>0</v>
      </c>
      <c r="K653" s="37">
        <f t="shared" si="125"/>
        <v>126568</v>
      </c>
      <c r="L653" s="37">
        <f t="shared" si="126"/>
        <v>0</v>
      </c>
      <c r="M653" s="85" t="s">
        <v>1531</v>
      </c>
      <c r="N653" s="71" t="s">
        <v>1532</v>
      </c>
      <c r="O653" s="71" t="s">
        <v>52</v>
      </c>
      <c r="P653" s="71" t="s">
        <v>52</v>
      </c>
      <c r="Q653" s="71" t="s">
        <v>1493</v>
      </c>
      <c r="R653" s="71" t="s">
        <v>61</v>
      </c>
      <c r="S653" s="71" t="s">
        <v>62</v>
      </c>
      <c r="T653" s="71" t="s">
        <v>62</v>
      </c>
      <c r="AR653" s="71" t="s">
        <v>52</v>
      </c>
      <c r="AS653" s="71" t="s">
        <v>52</v>
      </c>
      <c r="AU653" s="71" t="s">
        <v>1533</v>
      </c>
      <c r="AV653" s="28">
        <v>537</v>
      </c>
      <c r="AZ653" s="76"/>
      <c r="BA653" s="110"/>
    </row>
    <row r="654" spans="1:53" ht="27" customHeight="1">
      <c r="A654" s="104"/>
      <c r="B654" s="23"/>
      <c r="C654" s="36"/>
      <c r="D654" s="34"/>
      <c r="E654" s="33">
        <v>179165</v>
      </c>
      <c r="F654" s="33"/>
      <c r="G654" s="33"/>
      <c r="H654" s="37"/>
      <c r="I654" s="33"/>
      <c r="J654" s="37"/>
      <c r="K654" s="33">
        <f>E654+G654+I654</f>
        <v>179165</v>
      </c>
      <c r="L654" s="37"/>
      <c r="M654" s="86">
        <v>2022</v>
      </c>
      <c r="N654" s="71"/>
      <c r="O654" s="71"/>
      <c r="P654" s="71"/>
      <c r="Q654" s="71"/>
      <c r="R654" s="71"/>
      <c r="S654" s="71"/>
      <c r="T654" s="71"/>
      <c r="AR654" s="71"/>
      <c r="AS654" s="71"/>
      <c r="AU654" s="71"/>
      <c r="AX654" s="78">
        <f>E653/E654</f>
        <v>0.62979934697066953</v>
      </c>
      <c r="AY654" s="79"/>
      <c r="AZ654" s="76"/>
      <c r="BA654" s="110">
        <f>K653/K654</f>
        <v>0.70643261797784163</v>
      </c>
    </row>
    <row r="655" spans="1:53" ht="27" customHeight="1">
      <c r="A655" s="104" t="s">
        <v>1534</v>
      </c>
      <c r="B655" s="23" t="s">
        <v>1535</v>
      </c>
      <c r="C655" s="36" t="s">
        <v>366</v>
      </c>
      <c r="D655" s="34"/>
      <c r="E655" s="37">
        <f>TRUNC(일위대가목록!E313,0)</f>
        <v>158277</v>
      </c>
      <c r="F655" s="37">
        <f t="shared" si="122"/>
        <v>0</v>
      </c>
      <c r="G655" s="37">
        <f>TRUNC(일위대가목록!F313,0)</f>
        <v>15404</v>
      </c>
      <c r="H655" s="37">
        <f t="shared" si="123"/>
        <v>0</v>
      </c>
      <c r="I655" s="37">
        <f>TRUNC(일위대가목록!G313,0)</f>
        <v>615</v>
      </c>
      <c r="J655" s="37">
        <f t="shared" si="124"/>
        <v>0</v>
      </c>
      <c r="K655" s="37">
        <f t="shared" si="125"/>
        <v>174296</v>
      </c>
      <c r="L655" s="37">
        <f t="shared" si="126"/>
        <v>0</v>
      </c>
      <c r="M655" s="85" t="s">
        <v>1536</v>
      </c>
      <c r="N655" s="71" t="s">
        <v>1537</v>
      </c>
      <c r="O655" s="71" t="s">
        <v>52</v>
      </c>
      <c r="P655" s="71" t="s">
        <v>52</v>
      </c>
      <c r="Q655" s="71" t="s">
        <v>1493</v>
      </c>
      <c r="R655" s="71" t="s">
        <v>61</v>
      </c>
      <c r="S655" s="71" t="s">
        <v>62</v>
      </c>
      <c r="T655" s="71" t="s">
        <v>62</v>
      </c>
      <c r="AR655" s="71" t="s">
        <v>52</v>
      </c>
      <c r="AS655" s="71" t="s">
        <v>52</v>
      </c>
      <c r="AU655" s="71" t="s">
        <v>1538</v>
      </c>
      <c r="AV655" s="28">
        <v>538</v>
      </c>
      <c r="AZ655" s="76"/>
      <c r="BA655" s="110"/>
    </row>
    <row r="656" spans="1:53" ht="27" customHeight="1">
      <c r="A656" s="104"/>
      <c r="B656" s="23"/>
      <c r="C656" s="36"/>
      <c r="D656" s="34"/>
      <c r="E656" s="33">
        <v>221448</v>
      </c>
      <c r="F656" s="33"/>
      <c r="G656" s="33"/>
      <c r="H656" s="37"/>
      <c r="I656" s="33"/>
      <c r="J656" s="37"/>
      <c r="K656" s="33">
        <f>E656+G656+I656</f>
        <v>221448</v>
      </c>
      <c r="L656" s="37"/>
      <c r="M656" s="86">
        <v>2022</v>
      </c>
      <c r="N656" s="71"/>
      <c r="O656" s="71"/>
      <c r="P656" s="71"/>
      <c r="Q656" s="71"/>
      <c r="R656" s="71"/>
      <c r="S656" s="71"/>
      <c r="T656" s="71"/>
      <c r="AR656" s="71"/>
      <c r="AS656" s="71"/>
      <c r="AU656" s="71"/>
      <c r="AX656" s="78">
        <f>E655/E656</f>
        <v>0.71473664246233881</v>
      </c>
      <c r="AY656" s="79"/>
      <c r="AZ656" s="76"/>
      <c r="BA656" s="110">
        <f>K655/K656</f>
        <v>0.7870741663957227</v>
      </c>
    </row>
    <row r="657" spans="1:53" ht="27" customHeight="1">
      <c r="A657" s="104" t="s">
        <v>1539</v>
      </c>
      <c r="B657" s="23" t="s">
        <v>1540</v>
      </c>
      <c r="C657" s="36" t="s">
        <v>366</v>
      </c>
      <c r="D657" s="34"/>
      <c r="E657" s="37">
        <f>TRUNC(일위대가목록!E314,0)</f>
        <v>253268</v>
      </c>
      <c r="F657" s="37">
        <f t="shared" si="122"/>
        <v>0</v>
      </c>
      <c r="G657" s="37">
        <f>TRUNC(일위대가목록!F314,0)</f>
        <v>17605</v>
      </c>
      <c r="H657" s="37">
        <f t="shared" si="123"/>
        <v>0</v>
      </c>
      <c r="I657" s="37">
        <f>TRUNC(일위대가목록!G314,0)</f>
        <v>703</v>
      </c>
      <c r="J657" s="37">
        <f t="shared" si="124"/>
        <v>0</v>
      </c>
      <c r="K657" s="37">
        <f t="shared" si="125"/>
        <v>271576</v>
      </c>
      <c r="L657" s="37">
        <f t="shared" si="126"/>
        <v>0</v>
      </c>
      <c r="M657" s="85" t="s">
        <v>1541</v>
      </c>
      <c r="N657" s="71" t="s">
        <v>1542</v>
      </c>
      <c r="O657" s="71" t="s">
        <v>52</v>
      </c>
      <c r="P657" s="71" t="s">
        <v>52</v>
      </c>
      <c r="Q657" s="71" t="s">
        <v>1493</v>
      </c>
      <c r="R657" s="71" t="s">
        <v>61</v>
      </c>
      <c r="S657" s="71" t="s">
        <v>62</v>
      </c>
      <c r="T657" s="71" t="s">
        <v>62</v>
      </c>
      <c r="AR657" s="71" t="s">
        <v>52</v>
      </c>
      <c r="AS657" s="71" t="s">
        <v>52</v>
      </c>
      <c r="AU657" s="71" t="s">
        <v>1543</v>
      </c>
      <c r="AV657" s="28">
        <v>539</v>
      </c>
      <c r="AZ657" s="76"/>
      <c r="BA657" s="110"/>
    </row>
    <row r="658" spans="1:53" ht="27" customHeight="1">
      <c r="A658" s="105"/>
      <c r="B658" s="35"/>
      <c r="C658" s="34"/>
      <c r="D658" s="34"/>
      <c r="E658" s="33">
        <v>269017</v>
      </c>
      <c r="F658" s="33"/>
      <c r="G658" s="33"/>
      <c r="H658" s="37"/>
      <c r="I658" s="33"/>
      <c r="J658" s="37"/>
      <c r="K658" s="33">
        <f>E658+G658+I658</f>
        <v>269017</v>
      </c>
      <c r="L658" s="37"/>
      <c r="M658" s="86">
        <v>2022</v>
      </c>
      <c r="N658" s="71"/>
      <c r="O658" s="71"/>
      <c r="P658" s="71"/>
      <c r="Q658" s="71"/>
      <c r="R658" s="71"/>
      <c r="S658" s="71"/>
      <c r="T658" s="71"/>
      <c r="AR658" s="71"/>
      <c r="AS658" s="71"/>
      <c r="AU658" s="71"/>
      <c r="AX658" s="78">
        <f>E657/E658</f>
        <v>0.94145723132738823</v>
      </c>
      <c r="AY658" s="79"/>
      <c r="AZ658" s="76"/>
      <c r="BA658" s="110">
        <f>K657/K658</f>
        <v>1.0095124099963944</v>
      </c>
    </row>
    <row r="659" spans="1:53" ht="27" customHeight="1">
      <c r="A659" s="104" t="s">
        <v>1544</v>
      </c>
      <c r="B659" s="23"/>
      <c r="C659" s="34"/>
      <c r="D659" s="34"/>
      <c r="E659" s="35"/>
      <c r="F659" s="35"/>
      <c r="G659" s="35"/>
      <c r="H659" s="35"/>
      <c r="I659" s="35"/>
      <c r="J659" s="35"/>
      <c r="K659" s="35"/>
      <c r="L659" s="35"/>
      <c r="M659" s="84"/>
      <c r="Q659" s="71" t="s">
        <v>1545</v>
      </c>
      <c r="AZ659" s="76"/>
      <c r="BA659" s="110"/>
    </row>
    <row r="660" spans="1:53" ht="27" customHeight="1">
      <c r="A660" s="104" t="s">
        <v>1546</v>
      </c>
      <c r="B660" s="23" t="s">
        <v>1547</v>
      </c>
      <c r="C660" s="36" t="s">
        <v>366</v>
      </c>
      <c r="D660" s="34"/>
      <c r="E660" s="37">
        <f>TRUNC(일위대가목록!E315,0)</f>
        <v>104761</v>
      </c>
      <c r="F660" s="37">
        <f t="shared" ref="F660:F678" si="127">TRUNC(E660*D660, 0)</f>
        <v>0</v>
      </c>
      <c r="G660" s="37">
        <f>TRUNC(일위대가목록!F315,0)</f>
        <v>11317</v>
      </c>
      <c r="H660" s="37">
        <f t="shared" ref="H660:H678" si="128">TRUNC(G660*D660, 0)</f>
        <v>0</v>
      </c>
      <c r="I660" s="37">
        <f>TRUNC(일위대가목록!G315,0)</f>
        <v>452</v>
      </c>
      <c r="J660" s="37">
        <f t="shared" ref="J660:J678" si="129">TRUNC(I660*D660, 0)</f>
        <v>0</v>
      </c>
      <c r="K660" s="37">
        <f t="shared" ref="K660:K678" si="130">TRUNC(E660+G660+I660, 0)</f>
        <v>116530</v>
      </c>
      <c r="L660" s="37">
        <f t="shared" ref="L660:L678" si="131">TRUNC(F660+H660+J660, 0)</f>
        <v>0</v>
      </c>
      <c r="M660" s="85" t="s">
        <v>1548</v>
      </c>
      <c r="N660" s="71" t="s">
        <v>1549</v>
      </c>
      <c r="O660" s="71" t="s">
        <v>52</v>
      </c>
      <c r="P660" s="71" t="s">
        <v>52</v>
      </c>
      <c r="Q660" s="71" t="s">
        <v>1545</v>
      </c>
      <c r="R660" s="71" t="s">
        <v>61</v>
      </c>
      <c r="S660" s="71" t="s">
        <v>62</v>
      </c>
      <c r="T660" s="71" t="s">
        <v>62</v>
      </c>
      <c r="AR660" s="71" t="s">
        <v>52</v>
      </c>
      <c r="AS660" s="71" t="s">
        <v>52</v>
      </c>
      <c r="AU660" s="71" t="s">
        <v>1550</v>
      </c>
      <c r="AV660" s="28">
        <v>540</v>
      </c>
      <c r="AZ660" s="76"/>
      <c r="BA660" s="110"/>
    </row>
    <row r="661" spans="1:53" ht="27" customHeight="1">
      <c r="A661" s="104"/>
      <c r="B661" s="23"/>
      <c r="C661" s="36"/>
      <c r="D661" s="34"/>
      <c r="E661" s="33">
        <v>130000</v>
      </c>
      <c r="F661" s="33"/>
      <c r="G661" s="33"/>
      <c r="H661" s="37"/>
      <c r="I661" s="33"/>
      <c r="J661" s="37"/>
      <c r="K661" s="33">
        <f>E661+G661+I661</f>
        <v>130000</v>
      </c>
      <c r="L661" s="37"/>
      <c r="M661" s="86">
        <v>2022</v>
      </c>
      <c r="N661" s="71"/>
      <c r="O661" s="71"/>
      <c r="P661" s="71"/>
      <c r="Q661" s="71"/>
      <c r="R661" s="71"/>
      <c r="S661" s="71"/>
      <c r="T661" s="71"/>
      <c r="AR661" s="71"/>
      <c r="AS661" s="71"/>
      <c r="AU661" s="71"/>
      <c r="AX661" s="78">
        <f>E660/E661</f>
        <v>0.80585384615384614</v>
      </c>
      <c r="AZ661" s="76"/>
      <c r="BA661" s="110">
        <f t="shared" ref="BA661:BA721" si="132">K660/K661</f>
        <v>0.89638461538461534</v>
      </c>
    </row>
    <row r="662" spans="1:53" ht="27" customHeight="1">
      <c r="A662" s="104" t="s">
        <v>1551</v>
      </c>
      <c r="B662" s="23" t="s">
        <v>1552</v>
      </c>
      <c r="C662" s="36" t="s">
        <v>366</v>
      </c>
      <c r="D662" s="34"/>
      <c r="E662" s="37">
        <f>TRUNC(일위대가목록!E316,0)</f>
        <v>127648</v>
      </c>
      <c r="F662" s="37">
        <f t="shared" si="127"/>
        <v>0</v>
      </c>
      <c r="G662" s="37">
        <f>TRUNC(일위대가목록!F316,0)</f>
        <v>15090</v>
      </c>
      <c r="H662" s="37">
        <f t="shared" si="128"/>
        <v>0</v>
      </c>
      <c r="I662" s="37">
        <f>TRUNC(일위대가목록!G316,0)</f>
        <v>602</v>
      </c>
      <c r="J662" s="37">
        <f t="shared" si="129"/>
        <v>0</v>
      </c>
      <c r="K662" s="37">
        <f t="shared" si="130"/>
        <v>143340</v>
      </c>
      <c r="L662" s="37">
        <f t="shared" si="131"/>
        <v>0</v>
      </c>
      <c r="M662" s="85" t="s">
        <v>1553</v>
      </c>
      <c r="N662" s="71" t="s">
        <v>1554</v>
      </c>
      <c r="O662" s="71" t="s">
        <v>52</v>
      </c>
      <c r="P662" s="71" t="s">
        <v>52</v>
      </c>
      <c r="Q662" s="71" t="s">
        <v>1545</v>
      </c>
      <c r="R662" s="71" t="s">
        <v>61</v>
      </c>
      <c r="S662" s="71" t="s">
        <v>62</v>
      </c>
      <c r="T662" s="71" t="s">
        <v>62</v>
      </c>
      <c r="AR662" s="71" t="s">
        <v>52</v>
      </c>
      <c r="AS662" s="71" t="s">
        <v>52</v>
      </c>
      <c r="AU662" s="71" t="s">
        <v>1555</v>
      </c>
      <c r="AV662" s="28">
        <v>541</v>
      </c>
      <c r="AZ662" s="76"/>
      <c r="BA662" s="110"/>
    </row>
    <row r="663" spans="1:53" ht="27" customHeight="1">
      <c r="A663" s="104"/>
      <c r="B663" s="23"/>
      <c r="C663" s="36"/>
      <c r="D663" s="34"/>
      <c r="E663" s="33">
        <v>166364</v>
      </c>
      <c r="F663" s="33"/>
      <c r="G663" s="33"/>
      <c r="H663" s="37"/>
      <c r="I663" s="33"/>
      <c r="J663" s="37"/>
      <c r="K663" s="33">
        <f>E663+G663+I663</f>
        <v>166364</v>
      </c>
      <c r="L663" s="37"/>
      <c r="M663" s="86">
        <v>2022</v>
      </c>
      <c r="N663" s="71"/>
      <c r="O663" s="71"/>
      <c r="P663" s="71"/>
      <c r="Q663" s="71"/>
      <c r="R663" s="71"/>
      <c r="S663" s="71"/>
      <c r="T663" s="71"/>
      <c r="AR663" s="71"/>
      <c r="AS663" s="71"/>
      <c r="AU663" s="71"/>
      <c r="AX663" s="78">
        <f>E662/E663</f>
        <v>0.76728138299151261</v>
      </c>
      <c r="AZ663" s="76"/>
      <c r="BA663" s="110">
        <f t="shared" si="132"/>
        <v>0.86160467408814412</v>
      </c>
    </row>
    <row r="664" spans="1:53" ht="27" customHeight="1">
      <c r="A664" s="104" t="s">
        <v>1556</v>
      </c>
      <c r="B664" s="23" t="s">
        <v>1557</v>
      </c>
      <c r="C664" s="36" t="s">
        <v>366</v>
      </c>
      <c r="D664" s="34"/>
      <c r="E664" s="37">
        <f>TRUNC(일위대가목록!E317,0)</f>
        <v>161198</v>
      </c>
      <c r="F664" s="37">
        <f t="shared" si="127"/>
        <v>0</v>
      </c>
      <c r="G664" s="37">
        <f>TRUNC(일위대가목록!F317,0)</f>
        <v>18862</v>
      </c>
      <c r="H664" s="37">
        <f t="shared" si="128"/>
        <v>0</v>
      </c>
      <c r="I664" s="37">
        <f>TRUNC(일위대가목록!G317,0)</f>
        <v>753</v>
      </c>
      <c r="J664" s="37">
        <f t="shared" si="129"/>
        <v>0</v>
      </c>
      <c r="K664" s="37">
        <f t="shared" si="130"/>
        <v>180813</v>
      </c>
      <c r="L664" s="37">
        <f t="shared" si="131"/>
        <v>0</v>
      </c>
      <c r="M664" s="85" t="s">
        <v>1558</v>
      </c>
      <c r="N664" s="71" t="s">
        <v>1559</v>
      </c>
      <c r="O664" s="71" t="s">
        <v>52</v>
      </c>
      <c r="P664" s="71" t="s">
        <v>52</v>
      </c>
      <c r="Q664" s="71" t="s">
        <v>1545</v>
      </c>
      <c r="R664" s="71" t="s">
        <v>61</v>
      </c>
      <c r="S664" s="71" t="s">
        <v>62</v>
      </c>
      <c r="T664" s="71" t="s">
        <v>62</v>
      </c>
      <c r="AR664" s="71" t="s">
        <v>52</v>
      </c>
      <c r="AS664" s="71" t="s">
        <v>52</v>
      </c>
      <c r="AU664" s="71" t="s">
        <v>1560</v>
      </c>
      <c r="AV664" s="28">
        <v>542</v>
      </c>
      <c r="AZ664" s="76"/>
      <c r="BA664" s="110"/>
    </row>
    <row r="665" spans="1:53" ht="27" customHeight="1">
      <c r="A665" s="104"/>
      <c r="B665" s="23"/>
      <c r="C665" s="36"/>
      <c r="D665" s="34"/>
      <c r="E665" s="33">
        <v>202727</v>
      </c>
      <c r="F665" s="33"/>
      <c r="G665" s="33"/>
      <c r="H665" s="37"/>
      <c r="I665" s="33"/>
      <c r="J665" s="37"/>
      <c r="K665" s="33">
        <f>E665+G665+I665</f>
        <v>202727</v>
      </c>
      <c r="L665" s="37"/>
      <c r="M665" s="86">
        <v>2022</v>
      </c>
      <c r="N665" s="71"/>
      <c r="O665" s="71"/>
      <c r="P665" s="71"/>
      <c r="Q665" s="71"/>
      <c r="R665" s="71"/>
      <c r="S665" s="71"/>
      <c r="T665" s="71"/>
      <c r="AR665" s="71"/>
      <c r="AS665" s="71"/>
      <c r="AU665" s="71"/>
      <c r="AX665" s="78">
        <f>E664/E665</f>
        <v>0.79514815490783175</v>
      </c>
      <c r="AZ665" s="76"/>
      <c r="BA665" s="110">
        <f t="shared" si="132"/>
        <v>0.89190389045366425</v>
      </c>
    </row>
    <row r="666" spans="1:53" ht="27" customHeight="1">
      <c r="A666" s="104" t="s">
        <v>1561</v>
      </c>
      <c r="B666" s="23" t="s">
        <v>1562</v>
      </c>
      <c r="C666" s="36" t="s">
        <v>366</v>
      </c>
      <c r="D666" s="34"/>
      <c r="E666" s="37">
        <f>TRUNC(일위대가목록!E318,0)</f>
        <v>232571</v>
      </c>
      <c r="F666" s="37">
        <f t="shared" si="127"/>
        <v>0</v>
      </c>
      <c r="G666" s="37">
        <f>TRUNC(일위대가목록!F318,0)</f>
        <v>22635</v>
      </c>
      <c r="H666" s="37">
        <f t="shared" si="128"/>
        <v>0</v>
      </c>
      <c r="I666" s="37">
        <f>TRUNC(일위대가목록!G318,0)</f>
        <v>904</v>
      </c>
      <c r="J666" s="37">
        <f t="shared" si="129"/>
        <v>0</v>
      </c>
      <c r="K666" s="37">
        <f t="shared" si="130"/>
        <v>256110</v>
      </c>
      <c r="L666" s="37">
        <f t="shared" si="131"/>
        <v>0</v>
      </c>
      <c r="M666" s="85" t="s">
        <v>1563</v>
      </c>
      <c r="N666" s="71" t="s">
        <v>1564</v>
      </c>
      <c r="O666" s="71" t="s">
        <v>52</v>
      </c>
      <c r="P666" s="71" t="s">
        <v>52</v>
      </c>
      <c r="Q666" s="71" t="s">
        <v>1545</v>
      </c>
      <c r="R666" s="71" t="s">
        <v>61</v>
      </c>
      <c r="S666" s="71" t="s">
        <v>62</v>
      </c>
      <c r="T666" s="71" t="s">
        <v>62</v>
      </c>
      <c r="AR666" s="71" t="s">
        <v>52</v>
      </c>
      <c r="AS666" s="71" t="s">
        <v>52</v>
      </c>
      <c r="AU666" s="71" t="s">
        <v>1565</v>
      </c>
      <c r="AV666" s="28">
        <v>543</v>
      </c>
      <c r="AZ666" s="76"/>
      <c r="BA666" s="110"/>
    </row>
    <row r="667" spans="1:53" ht="27" customHeight="1">
      <c r="A667" s="104"/>
      <c r="B667" s="23"/>
      <c r="C667" s="36"/>
      <c r="D667" s="34"/>
      <c r="E667" s="33">
        <v>230000</v>
      </c>
      <c r="F667" s="33"/>
      <c r="G667" s="33"/>
      <c r="H667" s="37"/>
      <c r="I667" s="33"/>
      <c r="J667" s="37"/>
      <c r="K667" s="33">
        <f>E667+G667+I667</f>
        <v>230000</v>
      </c>
      <c r="L667" s="37"/>
      <c r="M667" s="86">
        <v>2022</v>
      </c>
      <c r="N667" s="71"/>
      <c r="O667" s="71"/>
      <c r="P667" s="71"/>
      <c r="Q667" s="71"/>
      <c r="R667" s="71"/>
      <c r="S667" s="71"/>
      <c r="T667" s="71"/>
      <c r="AR667" s="71"/>
      <c r="AS667" s="71"/>
      <c r="AU667" s="71"/>
      <c r="AX667" s="78">
        <f>E666/E667</f>
        <v>1.0111782608695652</v>
      </c>
      <c r="AZ667" s="76"/>
      <c r="BA667" s="110">
        <f t="shared" si="132"/>
        <v>1.1135217391304348</v>
      </c>
    </row>
    <row r="668" spans="1:53" ht="27" customHeight="1">
      <c r="A668" s="104" t="s">
        <v>1566</v>
      </c>
      <c r="B668" s="23" t="s">
        <v>1567</v>
      </c>
      <c r="C668" s="36" t="s">
        <v>366</v>
      </c>
      <c r="D668" s="34"/>
      <c r="E668" s="37">
        <f>TRUNC(일위대가목록!E319,0)</f>
        <v>379902</v>
      </c>
      <c r="F668" s="37">
        <f t="shared" si="127"/>
        <v>0</v>
      </c>
      <c r="G668" s="37">
        <f>TRUNC(일위대가목록!F319,0)</f>
        <v>26407</v>
      </c>
      <c r="H668" s="37">
        <f t="shared" si="128"/>
        <v>0</v>
      </c>
      <c r="I668" s="37">
        <f>TRUNC(일위대가목록!G319,0)</f>
        <v>1055</v>
      </c>
      <c r="J668" s="37">
        <f t="shared" si="129"/>
        <v>0</v>
      </c>
      <c r="K668" s="37">
        <f t="shared" si="130"/>
        <v>407364</v>
      </c>
      <c r="L668" s="37">
        <f t="shared" si="131"/>
        <v>0</v>
      </c>
      <c r="M668" s="85" t="s">
        <v>1568</v>
      </c>
      <c r="N668" s="71" t="s">
        <v>1569</v>
      </c>
      <c r="O668" s="71" t="s">
        <v>52</v>
      </c>
      <c r="P668" s="71" t="s">
        <v>52</v>
      </c>
      <c r="Q668" s="71" t="s">
        <v>1545</v>
      </c>
      <c r="R668" s="71" t="s">
        <v>61</v>
      </c>
      <c r="S668" s="71" t="s">
        <v>62</v>
      </c>
      <c r="T668" s="71" t="s">
        <v>62</v>
      </c>
      <c r="AR668" s="71" t="s">
        <v>52</v>
      </c>
      <c r="AS668" s="71" t="s">
        <v>52</v>
      </c>
      <c r="AU668" s="71" t="s">
        <v>1570</v>
      </c>
      <c r="AV668" s="28">
        <v>544</v>
      </c>
      <c r="AZ668" s="76"/>
      <c r="BA668" s="110"/>
    </row>
    <row r="669" spans="1:53" ht="27" customHeight="1">
      <c r="A669" s="104"/>
      <c r="B669" s="23"/>
      <c r="C669" s="36"/>
      <c r="D669" s="34"/>
      <c r="E669" s="33">
        <v>257273</v>
      </c>
      <c r="F669" s="33"/>
      <c r="G669" s="33"/>
      <c r="H669" s="37"/>
      <c r="I669" s="33"/>
      <c r="J669" s="37"/>
      <c r="K669" s="33">
        <f>E669+G669+I669</f>
        <v>257273</v>
      </c>
      <c r="L669" s="37"/>
      <c r="M669" s="86">
        <v>2022</v>
      </c>
      <c r="N669" s="71"/>
      <c r="O669" s="71"/>
      <c r="P669" s="71"/>
      <c r="Q669" s="71"/>
      <c r="R669" s="71"/>
      <c r="S669" s="71"/>
      <c r="T669" s="71"/>
      <c r="AR669" s="71"/>
      <c r="AS669" s="71"/>
      <c r="AU669" s="71"/>
      <c r="AX669" s="78">
        <f>E668/E669</f>
        <v>1.4766493180395921</v>
      </c>
      <c r="AZ669" s="76"/>
      <c r="BA669" s="110">
        <f t="shared" si="132"/>
        <v>1.5833919610685925</v>
      </c>
    </row>
    <row r="670" spans="1:53" ht="27" customHeight="1">
      <c r="A670" s="104" t="s">
        <v>1571</v>
      </c>
      <c r="B670" s="23" t="s">
        <v>1572</v>
      </c>
      <c r="C670" s="36" t="s">
        <v>366</v>
      </c>
      <c r="D670" s="34"/>
      <c r="E670" s="37">
        <f>TRUNC(일위대가목록!E320,0)</f>
        <v>794879</v>
      </c>
      <c r="F670" s="37">
        <f t="shared" si="127"/>
        <v>0</v>
      </c>
      <c r="G670" s="37">
        <f>TRUNC(일위대가목록!F320,0)</f>
        <v>30180</v>
      </c>
      <c r="H670" s="37">
        <f t="shared" si="128"/>
        <v>0</v>
      </c>
      <c r="I670" s="37">
        <f>TRUNC(일위대가목록!G320,0)</f>
        <v>1205</v>
      </c>
      <c r="J670" s="37">
        <f t="shared" si="129"/>
        <v>0</v>
      </c>
      <c r="K670" s="37">
        <f t="shared" si="130"/>
        <v>826264</v>
      </c>
      <c r="L670" s="37">
        <f t="shared" si="131"/>
        <v>0</v>
      </c>
      <c r="M670" s="85" t="s">
        <v>1573</v>
      </c>
      <c r="N670" s="71" t="s">
        <v>1574</v>
      </c>
      <c r="O670" s="71" t="s">
        <v>52</v>
      </c>
      <c r="P670" s="71" t="s">
        <v>52</v>
      </c>
      <c r="Q670" s="71" t="s">
        <v>1545</v>
      </c>
      <c r="R670" s="71" t="s">
        <v>61</v>
      </c>
      <c r="S670" s="71" t="s">
        <v>62</v>
      </c>
      <c r="T670" s="71" t="s">
        <v>62</v>
      </c>
      <c r="AR670" s="71" t="s">
        <v>52</v>
      </c>
      <c r="AS670" s="71" t="s">
        <v>52</v>
      </c>
      <c r="AU670" s="71" t="s">
        <v>1575</v>
      </c>
      <c r="AV670" s="28">
        <v>545</v>
      </c>
      <c r="AZ670" s="76"/>
      <c r="BA670" s="110"/>
    </row>
    <row r="671" spans="1:53" ht="27" customHeight="1">
      <c r="A671" s="104"/>
      <c r="B671" s="23"/>
      <c r="C671" s="36"/>
      <c r="D671" s="34"/>
      <c r="E671" s="33">
        <v>284545</v>
      </c>
      <c r="F671" s="33"/>
      <c r="G671" s="33"/>
      <c r="H671" s="37"/>
      <c r="I671" s="33"/>
      <c r="J671" s="37"/>
      <c r="K671" s="33">
        <f>E671+G671+I671</f>
        <v>284545</v>
      </c>
      <c r="L671" s="37"/>
      <c r="M671" s="86">
        <v>2022</v>
      </c>
      <c r="N671" s="71"/>
      <c r="O671" s="71"/>
      <c r="P671" s="71"/>
      <c r="Q671" s="71"/>
      <c r="R671" s="71"/>
      <c r="S671" s="71"/>
      <c r="T671" s="71"/>
      <c r="AR671" s="71"/>
      <c r="AS671" s="71"/>
      <c r="AU671" s="71"/>
      <c r="AX671" s="78">
        <f>E670/E671</f>
        <v>2.7935089353177882</v>
      </c>
      <c r="AZ671" s="76"/>
      <c r="BA671" s="110">
        <f t="shared" si="132"/>
        <v>2.9038078335588398</v>
      </c>
    </row>
    <row r="672" spans="1:53" ht="27" customHeight="1">
      <c r="A672" s="104" t="s">
        <v>1576</v>
      </c>
      <c r="B672" s="23" t="s">
        <v>1577</v>
      </c>
      <c r="C672" s="36" t="s">
        <v>366</v>
      </c>
      <c r="D672" s="34"/>
      <c r="E672" s="37">
        <f>TRUNC(일위대가목록!E321,0)</f>
        <v>936246</v>
      </c>
      <c r="F672" s="37">
        <f t="shared" si="127"/>
        <v>0</v>
      </c>
      <c r="G672" s="37">
        <f>TRUNC(일위대가목록!F321,0)</f>
        <v>33953</v>
      </c>
      <c r="H672" s="37">
        <f t="shared" si="128"/>
        <v>0</v>
      </c>
      <c r="I672" s="37">
        <f>TRUNC(일위대가목록!G321,0)</f>
        <v>1356</v>
      </c>
      <c r="J672" s="37">
        <f t="shared" si="129"/>
        <v>0</v>
      </c>
      <c r="K672" s="37">
        <f t="shared" si="130"/>
        <v>971555</v>
      </c>
      <c r="L672" s="37">
        <f t="shared" si="131"/>
        <v>0</v>
      </c>
      <c r="M672" s="85" t="s">
        <v>1578</v>
      </c>
      <c r="N672" s="71" t="s">
        <v>1579</v>
      </c>
      <c r="O672" s="71" t="s">
        <v>52</v>
      </c>
      <c r="P672" s="71" t="s">
        <v>52</v>
      </c>
      <c r="Q672" s="71" t="s">
        <v>1545</v>
      </c>
      <c r="R672" s="71" t="s">
        <v>61</v>
      </c>
      <c r="S672" s="71" t="s">
        <v>62</v>
      </c>
      <c r="T672" s="71" t="s">
        <v>62</v>
      </c>
      <c r="AR672" s="71" t="s">
        <v>52</v>
      </c>
      <c r="AS672" s="71" t="s">
        <v>52</v>
      </c>
      <c r="AU672" s="71" t="s">
        <v>1580</v>
      </c>
      <c r="AV672" s="28">
        <v>546</v>
      </c>
      <c r="AZ672" s="76"/>
      <c r="BA672" s="110"/>
    </row>
    <row r="673" spans="1:53" ht="27" customHeight="1">
      <c r="A673" s="104"/>
      <c r="B673" s="23"/>
      <c r="C673" s="36"/>
      <c r="D673" s="34"/>
      <c r="E673" s="33">
        <v>311818</v>
      </c>
      <c r="F673" s="33"/>
      <c r="G673" s="33"/>
      <c r="H673" s="37"/>
      <c r="I673" s="33"/>
      <c r="J673" s="37"/>
      <c r="K673" s="33">
        <f>E673+G673+I673</f>
        <v>311818</v>
      </c>
      <c r="L673" s="37"/>
      <c r="M673" s="86">
        <v>2022</v>
      </c>
      <c r="N673" s="71"/>
      <c r="O673" s="71"/>
      <c r="P673" s="71"/>
      <c r="Q673" s="71"/>
      <c r="R673" s="71"/>
      <c r="S673" s="71"/>
      <c r="T673" s="71"/>
      <c r="AR673" s="71"/>
      <c r="AS673" s="71"/>
      <c r="AU673" s="71"/>
      <c r="AX673" s="78">
        <f>E672/E673</f>
        <v>3.0025399431719784</v>
      </c>
      <c r="AZ673" s="76"/>
      <c r="BA673" s="110">
        <f t="shared" si="132"/>
        <v>3.1157758692570665</v>
      </c>
    </row>
    <row r="674" spans="1:53" ht="27" customHeight="1">
      <c r="A674" s="104" t="s">
        <v>1581</v>
      </c>
      <c r="B674" s="23" t="s">
        <v>1582</v>
      </c>
      <c r="C674" s="36" t="s">
        <v>366</v>
      </c>
      <c r="D674" s="34"/>
      <c r="E674" s="37">
        <f>TRUNC(일위대가목록!E322,0)</f>
        <v>338134</v>
      </c>
      <c r="F674" s="37">
        <f t="shared" si="127"/>
        <v>0</v>
      </c>
      <c r="G674" s="37">
        <f>TRUNC(일위대가목록!F322,0)</f>
        <v>14147</v>
      </c>
      <c r="H674" s="37">
        <f t="shared" si="128"/>
        <v>0</v>
      </c>
      <c r="I674" s="37">
        <f>TRUNC(일위대가목록!G322,0)</f>
        <v>565</v>
      </c>
      <c r="J674" s="37">
        <f t="shared" si="129"/>
        <v>0</v>
      </c>
      <c r="K674" s="37">
        <f t="shared" si="130"/>
        <v>352846</v>
      </c>
      <c r="L674" s="37">
        <f t="shared" si="131"/>
        <v>0</v>
      </c>
      <c r="M674" s="85" t="s">
        <v>1583</v>
      </c>
      <c r="N674" s="71" t="s">
        <v>1584</v>
      </c>
      <c r="O674" s="71" t="s">
        <v>52</v>
      </c>
      <c r="P674" s="71" t="s">
        <v>52</v>
      </c>
      <c r="Q674" s="71" t="s">
        <v>1545</v>
      </c>
      <c r="R674" s="71" t="s">
        <v>61</v>
      </c>
      <c r="S674" s="71" t="s">
        <v>62</v>
      </c>
      <c r="T674" s="71" t="s">
        <v>62</v>
      </c>
      <c r="AR674" s="71" t="s">
        <v>52</v>
      </c>
      <c r="AS674" s="71" t="s">
        <v>52</v>
      </c>
      <c r="AU674" s="71" t="s">
        <v>1585</v>
      </c>
      <c r="AV674" s="28">
        <v>547</v>
      </c>
      <c r="AZ674" s="76"/>
      <c r="BA674" s="110"/>
    </row>
    <row r="675" spans="1:53" ht="27" customHeight="1">
      <c r="A675" s="104"/>
      <c r="B675" s="23"/>
      <c r="C675" s="36"/>
      <c r="D675" s="34"/>
      <c r="E675" s="33">
        <v>600000</v>
      </c>
      <c r="F675" s="33"/>
      <c r="G675" s="33"/>
      <c r="H675" s="37"/>
      <c r="I675" s="33"/>
      <c r="J675" s="37"/>
      <c r="K675" s="33">
        <f>E675+G675+I675</f>
        <v>600000</v>
      </c>
      <c r="L675" s="37"/>
      <c r="M675" s="86">
        <v>2022</v>
      </c>
      <c r="N675" s="71"/>
      <c r="O675" s="71"/>
      <c r="P675" s="71"/>
      <c r="Q675" s="71"/>
      <c r="R675" s="71"/>
      <c r="S675" s="71"/>
      <c r="T675" s="71"/>
      <c r="AR675" s="71"/>
      <c r="AS675" s="71"/>
      <c r="AU675" s="71"/>
      <c r="AX675" s="78">
        <f>E674/E675</f>
        <v>0.56355666666666671</v>
      </c>
      <c r="AZ675" s="76"/>
      <c r="BA675" s="110">
        <f t="shared" si="132"/>
        <v>0.58807666666666669</v>
      </c>
    </row>
    <row r="676" spans="1:53" ht="27" customHeight="1">
      <c r="A676" s="104" t="s">
        <v>1586</v>
      </c>
      <c r="B676" s="23" t="s">
        <v>1587</v>
      </c>
      <c r="C676" s="36" t="s">
        <v>366</v>
      </c>
      <c r="D676" s="34"/>
      <c r="E676" s="37">
        <f>TRUNC(일위대가목록!E323,0)</f>
        <v>48400</v>
      </c>
      <c r="F676" s="37">
        <f t="shared" si="127"/>
        <v>0</v>
      </c>
      <c r="G676" s="37">
        <f>TRUNC(일위대가목록!F323,0)</f>
        <v>5658</v>
      </c>
      <c r="H676" s="37">
        <f t="shared" si="128"/>
        <v>0</v>
      </c>
      <c r="I676" s="37">
        <f>TRUNC(일위대가목록!G323,0)</f>
        <v>226</v>
      </c>
      <c r="J676" s="37">
        <f t="shared" si="129"/>
        <v>0</v>
      </c>
      <c r="K676" s="37">
        <f t="shared" si="130"/>
        <v>54284</v>
      </c>
      <c r="L676" s="37">
        <f t="shared" si="131"/>
        <v>0</v>
      </c>
      <c r="M676" s="85" t="s">
        <v>1588</v>
      </c>
      <c r="N676" s="71" t="s">
        <v>1589</v>
      </c>
      <c r="O676" s="71" t="s">
        <v>52</v>
      </c>
      <c r="P676" s="71" t="s">
        <v>52</v>
      </c>
      <c r="Q676" s="71" t="s">
        <v>1545</v>
      </c>
      <c r="R676" s="71" t="s">
        <v>61</v>
      </c>
      <c r="S676" s="71" t="s">
        <v>62</v>
      </c>
      <c r="T676" s="71" t="s">
        <v>62</v>
      </c>
      <c r="AR676" s="71" t="s">
        <v>52</v>
      </c>
      <c r="AS676" s="71" t="s">
        <v>52</v>
      </c>
      <c r="AU676" s="71" t="s">
        <v>1590</v>
      </c>
      <c r="AV676" s="28">
        <v>548</v>
      </c>
      <c r="AZ676" s="76"/>
      <c r="BA676" s="110"/>
    </row>
    <row r="677" spans="1:53" ht="27" customHeight="1">
      <c r="A677" s="104"/>
      <c r="B677" s="23"/>
      <c r="C677" s="36"/>
      <c r="D677" s="34"/>
      <c r="E677" s="33">
        <v>375000</v>
      </c>
      <c r="F677" s="33"/>
      <c r="G677" s="33"/>
      <c r="H677" s="37"/>
      <c r="I677" s="33"/>
      <c r="J677" s="37"/>
      <c r="K677" s="33">
        <f>E677+G677+I677</f>
        <v>375000</v>
      </c>
      <c r="L677" s="37"/>
      <c r="M677" s="86">
        <v>2022</v>
      </c>
      <c r="N677" s="71"/>
      <c r="O677" s="71"/>
      <c r="P677" s="71"/>
      <c r="Q677" s="71"/>
      <c r="R677" s="71"/>
      <c r="S677" s="71"/>
      <c r="T677" s="71"/>
      <c r="AR677" s="71"/>
      <c r="AS677" s="71"/>
      <c r="AU677" s="71"/>
      <c r="AX677" s="78">
        <f>E676/E677</f>
        <v>0.12906666666666666</v>
      </c>
      <c r="AZ677" s="76"/>
      <c r="BA677" s="110">
        <f t="shared" si="132"/>
        <v>0.14475733333333332</v>
      </c>
    </row>
    <row r="678" spans="1:53" ht="27" customHeight="1">
      <c r="A678" s="104" t="s">
        <v>1591</v>
      </c>
      <c r="B678" s="23" t="s">
        <v>1592</v>
      </c>
      <c r="C678" s="36" t="s">
        <v>366</v>
      </c>
      <c r="D678" s="34"/>
      <c r="E678" s="37">
        <f>TRUNC(일위대가목록!E324,0)</f>
        <v>64533</v>
      </c>
      <c r="F678" s="37">
        <f t="shared" si="127"/>
        <v>0</v>
      </c>
      <c r="G678" s="37">
        <f>TRUNC(일위대가목록!F324,0)</f>
        <v>7545</v>
      </c>
      <c r="H678" s="37">
        <f t="shared" si="128"/>
        <v>0</v>
      </c>
      <c r="I678" s="37">
        <f>TRUNC(일위대가목록!G324,0)</f>
        <v>301</v>
      </c>
      <c r="J678" s="37">
        <f t="shared" si="129"/>
        <v>0</v>
      </c>
      <c r="K678" s="37">
        <f t="shared" si="130"/>
        <v>72379</v>
      </c>
      <c r="L678" s="37">
        <f t="shared" si="131"/>
        <v>0</v>
      </c>
      <c r="M678" s="85" t="s">
        <v>1593</v>
      </c>
      <c r="N678" s="71" t="s">
        <v>1594</v>
      </c>
      <c r="O678" s="71" t="s">
        <v>52</v>
      </c>
      <c r="P678" s="71" t="s">
        <v>52</v>
      </c>
      <c r="Q678" s="71" t="s">
        <v>1545</v>
      </c>
      <c r="R678" s="71" t="s">
        <v>61</v>
      </c>
      <c r="S678" s="71" t="s">
        <v>62</v>
      </c>
      <c r="T678" s="71" t="s">
        <v>62</v>
      </c>
      <c r="AR678" s="71" t="s">
        <v>52</v>
      </c>
      <c r="AS678" s="71" t="s">
        <v>52</v>
      </c>
      <c r="AU678" s="71" t="s">
        <v>1595</v>
      </c>
      <c r="AV678" s="28">
        <v>549</v>
      </c>
      <c r="AZ678" s="76"/>
      <c r="BA678" s="110"/>
    </row>
    <row r="679" spans="1:53" ht="27" customHeight="1">
      <c r="A679" s="105"/>
      <c r="B679" s="35"/>
      <c r="C679" s="34"/>
      <c r="D679" s="34"/>
      <c r="E679" s="33">
        <v>441000</v>
      </c>
      <c r="F679" s="33"/>
      <c r="G679" s="33"/>
      <c r="H679" s="37"/>
      <c r="I679" s="33"/>
      <c r="J679" s="37"/>
      <c r="K679" s="33">
        <f>E679+G679+I679</f>
        <v>441000</v>
      </c>
      <c r="L679" s="37"/>
      <c r="M679" s="86">
        <v>2022</v>
      </c>
      <c r="N679" s="71"/>
      <c r="O679" s="71"/>
      <c r="P679" s="71"/>
      <c r="Q679" s="71"/>
      <c r="R679" s="71"/>
      <c r="S679" s="71"/>
      <c r="T679" s="71"/>
      <c r="AR679" s="71"/>
      <c r="AS679" s="71"/>
      <c r="AU679" s="71"/>
      <c r="AX679" s="78">
        <f>E678/E679</f>
        <v>0.14633333333333334</v>
      </c>
      <c r="AZ679" s="76"/>
      <c r="BA679" s="110">
        <f t="shared" si="132"/>
        <v>0.16412471655328797</v>
      </c>
    </row>
    <row r="680" spans="1:53" ht="27" customHeight="1">
      <c r="A680" s="104" t="s">
        <v>1596</v>
      </c>
      <c r="B680" s="23"/>
      <c r="C680" s="34"/>
      <c r="D680" s="34"/>
      <c r="E680" s="35"/>
      <c r="F680" s="35"/>
      <c r="G680" s="35"/>
      <c r="H680" s="35"/>
      <c r="I680" s="35"/>
      <c r="J680" s="35"/>
      <c r="K680" s="35"/>
      <c r="L680" s="35"/>
      <c r="M680" s="84"/>
      <c r="Q680" s="71" t="s">
        <v>1597</v>
      </c>
      <c r="AZ680" s="76"/>
      <c r="BA680" s="110"/>
    </row>
    <row r="681" spans="1:53" ht="27" customHeight="1">
      <c r="A681" s="104" t="s">
        <v>1598</v>
      </c>
      <c r="B681" s="23" t="s">
        <v>1599</v>
      </c>
      <c r="C681" s="36" t="s">
        <v>366</v>
      </c>
      <c r="D681" s="34"/>
      <c r="E681" s="37">
        <f>TRUNC(일위대가목록!E325,0)</f>
        <v>48400</v>
      </c>
      <c r="F681" s="37">
        <f t="shared" ref="F681:F705" si="133">TRUNC(E681*D681, 0)</f>
        <v>0</v>
      </c>
      <c r="G681" s="37">
        <f>TRUNC(일위대가목록!F325,0)</f>
        <v>5658</v>
      </c>
      <c r="H681" s="37">
        <f t="shared" ref="H681:H705" si="134">TRUNC(G681*D681, 0)</f>
        <v>0</v>
      </c>
      <c r="I681" s="37">
        <f>TRUNC(일위대가목록!G325,0)</f>
        <v>226</v>
      </c>
      <c r="J681" s="37">
        <f t="shared" ref="J681:J705" si="135">TRUNC(I681*D681, 0)</f>
        <v>0</v>
      </c>
      <c r="K681" s="37">
        <f t="shared" ref="K681:K705" si="136">TRUNC(E681+G681+I681, 0)</f>
        <v>54284</v>
      </c>
      <c r="L681" s="37">
        <f t="shared" ref="L681:L705" si="137">TRUNC(F681+H681+J681, 0)</f>
        <v>0</v>
      </c>
      <c r="M681" s="85" t="s">
        <v>1600</v>
      </c>
      <c r="N681" s="71" t="s">
        <v>1601</v>
      </c>
      <c r="O681" s="71" t="s">
        <v>52</v>
      </c>
      <c r="P681" s="71" t="s">
        <v>52</v>
      </c>
      <c r="Q681" s="71" t="s">
        <v>1597</v>
      </c>
      <c r="R681" s="71" t="s">
        <v>61</v>
      </c>
      <c r="S681" s="71" t="s">
        <v>62</v>
      </c>
      <c r="T681" s="71" t="s">
        <v>62</v>
      </c>
      <c r="AR681" s="71" t="s">
        <v>52</v>
      </c>
      <c r="AS681" s="71" t="s">
        <v>52</v>
      </c>
      <c r="AU681" s="71" t="s">
        <v>1602</v>
      </c>
      <c r="AV681" s="28">
        <v>550</v>
      </c>
      <c r="AZ681" s="76"/>
      <c r="BA681" s="110"/>
    </row>
    <row r="682" spans="1:53" ht="27" customHeight="1">
      <c r="A682" s="104"/>
      <c r="B682" s="23"/>
      <c r="C682" s="36"/>
      <c r="D682" s="34"/>
      <c r="E682" s="33">
        <v>80000</v>
      </c>
      <c r="F682" s="33"/>
      <c r="G682" s="33"/>
      <c r="H682" s="37"/>
      <c r="I682" s="33"/>
      <c r="J682" s="37"/>
      <c r="K682" s="33">
        <f>E682+G682+I682</f>
        <v>80000</v>
      </c>
      <c r="L682" s="37"/>
      <c r="M682" s="86">
        <v>2022</v>
      </c>
      <c r="N682" s="71"/>
      <c r="O682" s="71"/>
      <c r="P682" s="71"/>
      <c r="Q682" s="71"/>
      <c r="R682" s="71"/>
      <c r="S682" s="71"/>
      <c r="T682" s="71"/>
      <c r="AR682" s="71"/>
      <c r="AS682" s="71"/>
      <c r="AU682" s="71"/>
      <c r="AX682" s="78">
        <f>E681/E682</f>
        <v>0.60499999999999998</v>
      </c>
      <c r="AY682" s="79"/>
      <c r="AZ682" s="76"/>
      <c r="BA682" s="110">
        <f t="shared" si="132"/>
        <v>0.67854999999999999</v>
      </c>
    </row>
    <row r="683" spans="1:53" ht="27" customHeight="1">
      <c r="A683" s="104" t="s">
        <v>1603</v>
      </c>
      <c r="B683" s="23" t="s">
        <v>1604</v>
      </c>
      <c r="C683" s="36" t="s">
        <v>366</v>
      </c>
      <c r="D683" s="34"/>
      <c r="E683" s="37">
        <f>TRUNC(일위대가목록!E326,0)</f>
        <v>105600</v>
      </c>
      <c r="F683" s="37">
        <f t="shared" si="133"/>
        <v>0</v>
      </c>
      <c r="G683" s="37">
        <f>TRUNC(일위대가목록!F326,0)</f>
        <v>8488</v>
      </c>
      <c r="H683" s="37">
        <f t="shared" si="134"/>
        <v>0</v>
      </c>
      <c r="I683" s="37">
        <f>TRUNC(일위대가목록!G326,0)</f>
        <v>339</v>
      </c>
      <c r="J683" s="37">
        <f t="shared" si="135"/>
        <v>0</v>
      </c>
      <c r="K683" s="37">
        <f t="shared" si="136"/>
        <v>114427</v>
      </c>
      <c r="L683" s="37">
        <f t="shared" si="137"/>
        <v>0</v>
      </c>
      <c r="M683" s="85" t="s">
        <v>1605</v>
      </c>
      <c r="N683" s="71" t="s">
        <v>1606</v>
      </c>
      <c r="O683" s="71" t="s">
        <v>52</v>
      </c>
      <c r="P683" s="71" t="s">
        <v>52</v>
      </c>
      <c r="Q683" s="71" t="s">
        <v>1597</v>
      </c>
      <c r="R683" s="71" t="s">
        <v>61</v>
      </c>
      <c r="S683" s="71" t="s">
        <v>62</v>
      </c>
      <c r="T683" s="71" t="s">
        <v>62</v>
      </c>
      <c r="AR683" s="71" t="s">
        <v>52</v>
      </c>
      <c r="AS683" s="71" t="s">
        <v>52</v>
      </c>
      <c r="AU683" s="71" t="s">
        <v>1607</v>
      </c>
      <c r="AV683" s="28">
        <v>551</v>
      </c>
      <c r="AZ683" s="76"/>
      <c r="BA683" s="110"/>
    </row>
    <row r="684" spans="1:53" ht="27" customHeight="1">
      <c r="A684" s="104"/>
      <c r="B684" s="23"/>
      <c r="C684" s="36"/>
      <c r="D684" s="34"/>
      <c r="E684" s="33">
        <v>97500</v>
      </c>
      <c r="F684" s="33"/>
      <c r="G684" s="33"/>
      <c r="H684" s="37"/>
      <c r="I684" s="33"/>
      <c r="J684" s="37"/>
      <c r="K684" s="33">
        <f>E684+G684+I684</f>
        <v>97500</v>
      </c>
      <c r="L684" s="37"/>
      <c r="M684" s="86">
        <v>2022</v>
      </c>
      <c r="N684" s="71"/>
      <c r="O684" s="71"/>
      <c r="P684" s="71"/>
      <c r="Q684" s="71"/>
      <c r="R684" s="71"/>
      <c r="S684" s="71"/>
      <c r="T684" s="71"/>
      <c r="AR684" s="71"/>
      <c r="AS684" s="71"/>
      <c r="AU684" s="71"/>
      <c r="AX684" s="78">
        <f>E683/E684</f>
        <v>1.083076923076923</v>
      </c>
      <c r="AY684" s="79"/>
      <c r="AZ684" s="76"/>
      <c r="BA684" s="110">
        <f t="shared" si="132"/>
        <v>1.1736102564102564</v>
      </c>
    </row>
    <row r="685" spans="1:53" ht="27" customHeight="1">
      <c r="A685" s="104" t="s">
        <v>1608</v>
      </c>
      <c r="B685" s="23" t="s">
        <v>52</v>
      </c>
      <c r="C685" s="36" t="s">
        <v>436</v>
      </c>
      <c r="D685" s="34"/>
      <c r="E685" s="37">
        <f>TRUNC(단가대비표!K367,0)</f>
        <v>61500</v>
      </c>
      <c r="F685" s="37">
        <f t="shared" si="133"/>
        <v>0</v>
      </c>
      <c r="G685" s="37">
        <f>TRUNC(단가대비표!L367,0)</f>
        <v>0</v>
      </c>
      <c r="H685" s="37">
        <f t="shared" si="134"/>
        <v>0</v>
      </c>
      <c r="I685" s="37">
        <f>TRUNC(단가대비표!S367,0)</f>
        <v>0</v>
      </c>
      <c r="J685" s="37">
        <f t="shared" si="135"/>
        <v>0</v>
      </c>
      <c r="K685" s="37">
        <f t="shared" si="136"/>
        <v>61500</v>
      </c>
      <c r="L685" s="37">
        <f t="shared" si="137"/>
        <v>0</v>
      </c>
      <c r="M685" s="85" t="s">
        <v>52</v>
      </c>
      <c r="N685" s="71" t="s">
        <v>1609</v>
      </c>
      <c r="O685" s="71" t="s">
        <v>52</v>
      </c>
      <c r="P685" s="71" t="s">
        <v>52</v>
      </c>
      <c r="Q685" s="71" t="s">
        <v>1597</v>
      </c>
      <c r="R685" s="71" t="s">
        <v>62</v>
      </c>
      <c r="S685" s="71" t="s">
        <v>62</v>
      </c>
      <c r="T685" s="71" t="s">
        <v>61</v>
      </c>
      <c r="AR685" s="71" t="s">
        <v>52</v>
      </c>
      <c r="AS685" s="71" t="s">
        <v>52</v>
      </c>
      <c r="AU685" s="71" t="s">
        <v>1610</v>
      </c>
      <c r="AV685" s="28">
        <v>392</v>
      </c>
      <c r="AZ685" s="76"/>
      <c r="BA685" s="110"/>
    </row>
    <row r="686" spans="1:53" ht="27" customHeight="1">
      <c r="A686" s="104"/>
      <c r="B686" s="23"/>
      <c r="C686" s="36"/>
      <c r="D686" s="34"/>
      <c r="E686" s="33">
        <v>163636</v>
      </c>
      <c r="F686" s="33"/>
      <c r="G686" s="33">
        <v>18390</v>
      </c>
      <c r="H686" s="37"/>
      <c r="I686" s="33"/>
      <c r="J686" s="37"/>
      <c r="K686" s="33">
        <f>E686+G686+I686</f>
        <v>182026</v>
      </c>
      <c r="L686" s="37"/>
      <c r="M686" s="86">
        <v>2022</v>
      </c>
      <c r="N686" s="71"/>
      <c r="O686" s="71"/>
      <c r="P686" s="71"/>
      <c r="Q686" s="71"/>
      <c r="R686" s="71"/>
      <c r="S686" s="71"/>
      <c r="T686" s="71"/>
      <c r="AR686" s="71"/>
      <c r="AS686" s="71"/>
      <c r="AU686" s="71"/>
      <c r="AX686" s="78">
        <f>E685/E686</f>
        <v>0.37583416852037449</v>
      </c>
      <c r="AY686" s="79"/>
      <c r="AZ686" s="76"/>
      <c r="BA686" s="110">
        <f t="shared" si="132"/>
        <v>0.33786382165185191</v>
      </c>
    </row>
    <row r="687" spans="1:53" ht="27" customHeight="1">
      <c r="A687" s="104" t="s">
        <v>1611</v>
      </c>
      <c r="B687" s="23" t="s">
        <v>1612</v>
      </c>
      <c r="C687" s="36" t="s">
        <v>715</v>
      </c>
      <c r="D687" s="34"/>
      <c r="E687" s="37">
        <f>TRUNC(일위대가목록!E327,0)</f>
        <v>901</v>
      </c>
      <c r="F687" s="37">
        <f t="shared" si="133"/>
        <v>0</v>
      </c>
      <c r="G687" s="37">
        <f>TRUNC(일위대가목록!F327,0)</f>
        <v>4302</v>
      </c>
      <c r="H687" s="37">
        <f t="shared" si="134"/>
        <v>0</v>
      </c>
      <c r="I687" s="37">
        <f>TRUNC(일위대가목록!G327,0)</f>
        <v>20</v>
      </c>
      <c r="J687" s="37">
        <f t="shared" si="135"/>
        <v>0</v>
      </c>
      <c r="K687" s="37">
        <f t="shared" si="136"/>
        <v>5223</v>
      </c>
      <c r="L687" s="37">
        <f t="shared" si="137"/>
        <v>0</v>
      </c>
      <c r="M687" s="85" t="s">
        <v>1613</v>
      </c>
      <c r="N687" s="71" t="s">
        <v>1614</v>
      </c>
      <c r="O687" s="71" t="s">
        <v>52</v>
      </c>
      <c r="P687" s="71" t="s">
        <v>52</v>
      </c>
      <c r="Q687" s="71" t="s">
        <v>1597</v>
      </c>
      <c r="R687" s="71" t="s">
        <v>61</v>
      </c>
      <c r="S687" s="71" t="s">
        <v>62</v>
      </c>
      <c r="T687" s="71" t="s">
        <v>62</v>
      </c>
      <c r="AR687" s="71" t="s">
        <v>52</v>
      </c>
      <c r="AS687" s="71" t="s">
        <v>52</v>
      </c>
      <c r="AU687" s="71" t="s">
        <v>1615</v>
      </c>
      <c r="AV687" s="28">
        <v>447</v>
      </c>
      <c r="AZ687" s="76"/>
      <c r="BA687" s="110"/>
    </row>
    <row r="688" spans="1:53" ht="27" customHeight="1">
      <c r="A688" s="104"/>
      <c r="B688" s="23"/>
      <c r="C688" s="36"/>
      <c r="D688" s="34"/>
      <c r="E688" s="33">
        <v>9739</v>
      </c>
      <c r="F688" s="33"/>
      <c r="G688" s="33">
        <v>17612</v>
      </c>
      <c r="H688" s="37"/>
      <c r="I688" s="33"/>
      <c r="J688" s="37"/>
      <c r="K688" s="33">
        <f>E688+G688+I688</f>
        <v>27351</v>
      </c>
      <c r="L688" s="37"/>
      <c r="M688" s="86">
        <v>2022</v>
      </c>
      <c r="N688" s="71"/>
      <c r="O688" s="71"/>
      <c r="P688" s="71"/>
      <c r="Q688" s="71"/>
      <c r="R688" s="71"/>
      <c r="S688" s="71"/>
      <c r="T688" s="71"/>
      <c r="AR688" s="71"/>
      <c r="AS688" s="71"/>
      <c r="AU688" s="71"/>
      <c r="AX688" s="78">
        <f>E687/E688</f>
        <v>9.2514631892391411E-2</v>
      </c>
      <c r="AY688" s="79">
        <f>G687/G688</f>
        <v>0.24426527367703837</v>
      </c>
      <c r="AZ688" s="76"/>
      <c r="BA688" s="110">
        <f t="shared" si="132"/>
        <v>0.19096193923439728</v>
      </c>
    </row>
    <row r="689" spans="1:53" ht="27" customHeight="1">
      <c r="A689" s="104" t="s">
        <v>1616</v>
      </c>
      <c r="B689" s="23" t="s">
        <v>1617</v>
      </c>
      <c r="C689" s="36" t="s">
        <v>625</v>
      </c>
      <c r="D689" s="34"/>
      <c r="E689" s="37">
        <f>TRUNC(일위대가목록!E328,0)</f>
        <v>0</v>
      </c>
      <c r="F689" s="37">
        <f t="shared" si="133"/>
        <v>0</v>
      </c>
      <c r="G689" s="37">
        <f>TRUNC(일위대가목록!F328,0)</f>
        <v>2559</v>
      </c>
      <c r="H689" s="37">
        <f t="shared" si="134"/>
        <v>0</v>
      </c>
      <c r="I689" s="37">
        <f>TRUNC(일위대가목록!G328,0)</f>
        <v>76</v>
      </c>
      <c r="J689" s="37">
        <f t="shared" si="135"/>
        <v>0</v>
      </c>
      <c r="K689" s="37">
        <f t="shared" si="136"/>
        <v>2635</v>
      </c>
      <c r="L689" s="37">
        <f t="shared" si="137"/>
        <v>0</v>
      </c>
      <c r="M689" s="85" t="s">
        <v>1618</v>
      </c>
      <c r="N689" s="71" t="s">
        <v>1619</v>
      </c>
      <c r="O689" s="71" t="s">
        <v>52</v>
      </c>
      <c r="P689" s="71" t="s">
        <v>52</v>
      </c>
      <c r="Q689" s="71" t="s">
        <v>1597</v>
      </c>
      <c r="R689" s="71" t="s">
        <v>61</v>
      </c>
      <c r="S689" s="71" t="s">
        <v>62</v>
      </c>
      <c r="T689" s="71" t="s">
        <v>62</v>
      </c>
      <c r="AR689" s="71" t="s">
        <v>52</v>
      </c>
      <c r="AS689" s="71" t="s">
        <v>52</v>
      </c>
      <c r="AU689" s="71" t="s">
        <v>1620</v>
      </c>
      <c r="AV689" s="28">
        <v>225</v>
      </c>
      <c r="AZ689" s="76"/>
      <c r="BA689" s="110"/>
    </row>
    <row r="690" spans="1:53" ht="27" customHeight="1">
      <c r="A690" s="104"/>
      <c r="B690" s="23"/>
      <c r="C690" s="36"/>
      <c r="D690" s="34"/>
      <c r="E690" s="33">
        <v>72</v>
      </c>
      <c r="F690" s="33"/>
      <c r="G690" s="33">
        <v>2400</v>
      </c>
      <c r="H690" s="37"/>
      <c r="I690" s="33"/>
      <c r="J690" s="37"/>
      <c r="K690" s="33">
        <f>E690+G690+I690</f>
        <v>2472</v>
      </c>
      <c r="L690" s="37"/>
      <c r="M690" s="86">
        <v>2022</v>
      </c>
      <c r="N690" s="71"/>
      <c r="O690" s="71"/>
      <c r="P690" s="71"/>
      <c r="Q690" s="71"/>
      <c r="R690" s="71"/>
      <c r="S690" s="71"/>
      <c r="T690" s="71"/>
      <c r="AR690" s="71"/>
      <c r="AS690" s="71"/>
      <c r="AU690" s="71"/>
      <c r="AX690" s="78">
        <f>E689/E690</f>
        <v>0</v>
      </c>
      <c r="AY690" s="79">
        <f>G689/G690</f>
        <v>1.0662499999999999</v>
      </c>
      <c r="AZ690" s="76"/>
      <c r="BA690" s="110">
        <f t="shared" si="132"/>
        <v>1.0659385113268609</v>
      </c>
    </row>
    <row r="691" spans="1:53" ht="27" customHeight="1">
      <c r="A691" s="104" t="s">
        <v>1621</v>
      </c>
      <c r="B691" s="23" t="s">
        <v>1622</v>
      </c>
      <c r="C691" s="36" t="s">
        <v>625</v>
      </c>
      <c r="D691" s="34"/>
      <c r="E691" s="37">
        <f>TRUNC(일위대가목록!E329,0)</f>
        <v>0</v>
      </c>
      <c r="F691" s="37">
        <f t="shared" si="133"/>
        <v>0</v>
      </c>
      <c r="G691" s="37">
        <f>TRUNC(일위대가목록!F329,0)</f>
        <v>2792</v>
      </c>
      <c r="H691" s="37">
        <f t="shared" si="134"/>
        <v>0</v>
      </c>
      <c r="I691" s="37">
        <f>TRUNC(일위대가목록!G329,0)</f>
        <v>83</v>
      </c>
      <c r="J691" s="37">
        <f t="shared" si="135"/>
        <v>0</v>
      </c>
      <c r="K691" s="37">
        <f t="shared" si="136"/>
        <v>2875</v>
      </c>
      <c r="L691" s="37">
        <f t="shared" si="137"/>
        <v>0</v>
      </c>
      <c r="M691" s="85" t="s">
        <v>1623</v>
      </c>
      <c r="N691" s="71" t="s">
        <v>1624</v>
      </c>
      <c r="O691" s="71" t="s">
        <v>52</v>
      </c>
      <c r="P691" s="71" t="s">
        <v>52</v>
      </c>
      <c r="Q691" s="71" t="s">
        <v>1597</v>
      </c>
      <c r="R691" s="71" t="s">
        <v>61</v>
      </c>
      <c r="S691" s="71" t="s">
        <v>62</v>
      </c>
      <c r="T691" s="71" t="s">
        <v>62</v>
      </c>
      <c r="AR691" s="71" t="s">
        <v>52</v>
      </c>
      <c r="AS691" s="71" t="s">
        <v>52</v>
      </c>
      <c r="AU691" s="71" t="s">
        <v>1625</v>
      </c>
      <c r="AV691" s="28">
        <v>226</v>
      </c>
      <c r="AZ691" s="76"/>
      <c r="BA691" s="110"/>
    </row>
    <row r="692" spans="1:53" ht="27" customHeight="1">
      <c r="A692" s="104"/>
      <c r="B692" s="23"/>
      <c r="C692" s="36"/>
      <c r="D692" s="34"/>
      <c r="E692" s="33">
        <v>72</v>
      </c>
      <c r="F692" s="33"/>
      <c r="G692" s="33">
        <v>2400</v>
      </c>
      <c r="H692" s="37"/>
      <c r="I692" s="33"/>
      <c r="J692" s="37"/>
      <c r="K692" s="33">
        <f>E692+G692+I692</f>
        <v>2472</v>
      </c>
      <c r="L692" s="37"/>
      <c r="M692" s="86">
        <v>2022</v>
      </c>
      <c r="N692" s="71"/>
      <c r="O692" s="71"/>
      <c r="P692" s="71"/>
      <c r="Q692" s="71"/>
      <c r="R692" s="71"/>
      <c r="S692" s="71"/>
      <c r="T692" s="71"/>
      <c r="AR692" s="71"/>
      <c r="AS692" s="71"/>
      <c r="AU692" s="71"/>
      <c r="AX692" s="78">
        <f>E691/E692</f>
        <v>0</v>
      </c>
      <c r="AY692" s="79">
        <f>G691/G692</f>
        <v>1.1633333333333333</v>
      </c>
      <c r="AZ692" s="76"/>
      <c r="BA692" s="110">
        <f t="shared" si="132"/>
        <v>1.1630258899676376</v>
      </c>
    </row>
    <row r="693" spans="1:53" ht="27" customHeight="1">
      <c r="A693" s="104" t="s">
        <v>1626</v>
      </c>
      <c r="B693" s="23" t="s">
        <v>1627</v>
      </c>
      <c r="C693" s="36" t="s">
        <v>625</v>
      </c>
      <c r="D693" s="34"/>
      <c r="E693" s="37">
        <f>TRUNC(일위대가목록!E330,0)</f>
        <v>0</v>
      </c>
      <c r="F693" s="37">
        <f t="shared" si="133"/>
        <v>0</v>
      </c>
      <c r="G693" s="37">
        <f>TRUNC(일위대가목록!F330,0)</f>
        <v>2792</v>
      </c>
      <c r="H693" s="37">
        <f t="shared" si="134"/>
        <v>0</v>
      </c>
      <c r="I693" s="37">
        <f>TRUNC(일위대가목록!G330,0)</f>
        <v>69</v>
      </c>
      <c r="J693" s="37">
        <f t="shared" si="135"/>
        <v>0</v>
      </c>
      <c r="K693" s="37">
        <f t="shared" si="136"/>
        <v>2861</v>
      </c>
      <c r="L693" s="37">
        <f t="shared" si="137"/>
        <v>0</v>
      </c>
      <c r="M693" s="85" t="s">
        <v>1628</v>
      </c>
      <c r="N693" s="71" t="s">
        <v>1629</v>
      </c>
      <c r="O693" s="71" t="s">
        <v>52</v>
      </c>
      <c r="P693" s="71" t="s">
        <v>52</v>
      </c>
      <c r="Q693" s="71" t="s">
        <v>1597</v>
      </c>
      <c r="R693" s="71" t="s">
        <v>61</v>
      </c>
      <c r="S693" s="71" t="s">
        <v>62</v>
      </c>
      <c r="T693" s="71" t="s">
        <v>62</v>
      </c>
      <c r="AR693" s="71" t="s">
        <v>52</v>
      </c>
      <c r="AS693" s="71" t="s">
        <v>52</v>
      </c>
      <c r="AU693" s="71" t="s">
        <v>1630</v>
      </c>
      <c r="AV693" s="28">
        <v>227</v>
      </c>
      <c r="AZ693" s="76"/>
      <c r="BA693" s="110"/>
    </row>
    <row r="694" spans="1:53" ht="27" customHeight="1">
      <c r="A694" s="104"/>
      <c r="B694" s="23"/>
      <c r="C694" s="36"/>
      <c r="D694" s="34"/>
      <c r="E694" s="33">
        <v>72</v>
      </c>
      <c r="F694" s="33"/>
      <c r="G694" s="33">
        <v>2400</v>
      </c>
      <c r="H694" s="37"/>
      <c r="I694" s="33"/>
      <c r="J694" s="37"/>
      <c r="K694" s="33">
        <f>E694+G694+I694</f>
        <v>2472</v>
      </c>
      <c r="L694" s="37"/>
      <c r="M694" s="86">
        <v>2022</v>
      </c>
      <c r="N694" s="71"/>
      <c r="O694" s="71"/>
      <c r="P694" s="71"/>
      <c r="Q694" s="71"/>
      <c r="R694" s="71"/>
      <c r="S694" s="71"/>
      <c r="T694" s="71"/>
      <c r="AR694" s="71"/>
      <c r="AS694" s="71"/>
      <c r="AU694" s="71"/>
      <c r="AX694" s="78">
        <f>E693/E694</f>
        <v>0</v>
      </c>
      <c r="AY694" s="79">
        <f>G693/G694</f>
        <v>1.1633333333333333</v>
      </c>
      <c r="AZ694" s="76"/>
      <c r="BA694" s="110">
        <f t="shared" si="132"/>
        <v>1.1573624595469256</v>
      </c>
    </row>
    <row r="695" spans="1:53" ht="27" customHeight="1">
      <c r="A695" s="104" t="s">
        <v>1631</v>
      </c>
      <c r="B695" s="23" t="s">
        <v>1632</v>
      </c>
      <c r="C695" s="36" t="s">
        <v>625</v>
      </c>
      <c r="D695" s="34"/>
      <c r="E695" s="37">
        <f>TRUNC(일위대가목록!E331,0)</f>
        <v>0</v>
      </c>
      <c r="F695" s="37">
        <f t="shared" si="133"/>
        <v>0</v>
      </c>
      <c r="G695" s="37">
        <f>TRUNC(일위대가목록!F331,0)</f>
        <v>2792</v>
      </c>
      <c r="H695" s="37">
        <f t="shared" si="134"/>
        <v>0</v>
      </c>
      <c r="I695" s="37">
        <f>TRUNC(일위대가목록!G331,0)</f>
        <v>69</v>
      </c>
      <c r="J695" s="37">
        <f t="shared" si="135"/>
        <v>0</v>
      </c>
      <c r="K695" s="37">
        <f t="shared" si="136"/>
        <v>2861</v>
      </c>
      <c r="L695" s="37">
        <f t="shared" si="137"/>
        <v>0</v>
      </c>
      <c r="M695" s="85" t="s">
        <v>1633</v>
      </c>
      <c r="N695" s="71" t="s">
        <v>1634</v>
      </c>
      <c r="O695" s="71" t="s">
        <v>52</v>
      </c>
      <c r="P695" s="71" t="s">
        <v>52</v>
      </c>
      <c r="Q695" s="71" t="s">
        <v>1597</v>
      </c>
      <c r="R695" s="71" t="s">
        <v>61</v>
      </c>
      <c r="S695" s="71" t="s">
        <v>62</v>
      </c>
      <c r="T695" s="71" t="s">
        <v>62</v>
      </c>
      <c r="AR695" s="71" t="s">
        <v>52</v>
      </c>
      <c r="AS695" s="71" t="s">
        <v>52</v>
      </c>
      <c r="AU695" s="71" t="s">
        <v>1635</v>
      </c>
      <c r="AV695" s="28">
        <v>228</v>
      </c>
      <c r="AZ695" s="76"/>
      <c r="BA695" s="110"/>
    </row>
    <row r="696" spans="1:53" ht="27" customHeight="1">
      <c r="A696" s="104"/>
      <c r="B696" s="23"/>
      <c r="C696" s="36"/>
      <c r="D696" s="34"/>
      <c r="E696" s="33">
        <v>72</v>
      </c>
      <c r="F696" s="33"/>
      <c r="G696" s="33">
        <v>2400</v>
      </c>
      <c r="H696" s="37"/>
      <c r="I696" s="33"/>
      <c r="J696" s="37"/>
      <c r="K696" s="33">
        <f>E696+G696+I696</f>
        <v>2472</v>
      </c>
      <c r="L696" s="37"/>
      <c r="M696" s="86">
        <v>2022</v>
      </c>
      <c r="N696" s="71"/>
      <c r="O696" s="71"/>
      <c r="P696" s="71"/>
      <c r="Q696" s="71"/>
      <c r="R696" s="71"/>
      <c r="S696" s="71"/>
      <c r="T696" s="71"/>
      <c r="AR696" s="71"/>
      <c r="AS696" s="71"/>
      <c r="AU696" s="71"/>
      <c r="AX696" s="78">
        <f>E695/E696</f>
        <v>0</v>
      </c>
      <c r="AY696" s="79">
        <f>G695/G696</f>
        <v>1.1633333333333333</v>
      </c>
      <c r="AZ696" s="76"/>
      <c r="BA696" s="110">
        <f t="shared" si="132"/>
        <v>1.1573624595469256</v>
      </c>
    </row>
    <row r="697" spans="1:53" ht="27" customHeight="1">
      <c r="A697" s="104" t="s">
        <v>1636</v>
      </c>
      <c r="B697" s="23" t="s">
        <v>1637</v>
      </c>
      <c r="C697" s="36" t="s">
        <v>366</v>
      </c>
      <c r="D697" s="34"/>
      <c r="E697" s="37">
        <f>TRUNC(일위대가목록!E332,0)</f>
        <v>28385</v>
      </c>
      <c r="F697" s="37">
        <f t="shared" si="133"/>
        <v>0</v>
      </c>
      <c r="G697" s="37">
        <f>TRUNC(일위대가목록!F332,0)</f>
        <v>34502</v>
      </c>
      <c r="H697" s="37">
        <f t="shared" si="134"/>
        <v>0</v>
      </c>
      <c r="I697" s="37">
        <f>TRUNC(일위대가목록!G332,0)</f>
        <v>0</v>
      </c>
      <c r="J697" s="37">
        <f t="shared" si="135"/>
        <v>0</v>
      </c>
      <c r="K697" s="37">
        <f t="shared" si="136"/>
        <v>62887</v>
      </c>
      <c r="L697" s="37">
        <f t="shared" si="137"/>
        <v>0</v>
      </c>
      <c r="M697" s="85" t="s">
        <v>1638</v>
      </c>
      <c r="N697" s="71" t="s">
        <v>1639</v>
      </c>
      <c r="O697" s="71" t="s">
        <v>52</v>
      </c>
      <c r="P697" s="71" t="s">
        <v>52</v>
      </c>
      <c r="Q697" s="71" t="s">
        <v>1597</v>
      </c>
      <c r="R697" s="71" t="s">
        <v>61</v>
      </c>
      <c r="S697" s="71" t="s">
        <v>62</v>
      </c>
      <c r="T697" s="71" t="s">
        <v>62</v>
      </c>
      <c r="AR697" s="71" t="s">
        <v>52</v>
      </c>
      <c r="AS697" s="71" t="s">
        <v>52</v>
      </c>
      <c r="AU697" s="71" t="s">
        <v>1640</v>
      </c>
      <c r="AV697" s="28">
        <v>449</v>
      </c>
      <c r="AZ697" s="76"/>
      <c r="BA697" s="110"/>
    </row>
    <row r="698" spans="1:53" ht="27" customHeight="1">
      <c r="A698" s="104"/>
      <c r="B698" s="23"/>
      <c r="C698" s="36"/>
      <c r="D698" s="34"/>
      <c r="E698" s="33">
        <v>30000</v>
      </c>
      <c r="F698" s="33"/>
      <c r="G698" s="33">
        <v>33659</v>
      </c>
      <c r="H698" s="37"/>
      <c r="I698" s="33"/>
      <c r="J698" s="37"/>
      <c r="K698" s="33">
        <f>E698+G698+I698</f>
        <v>63659</v>
      </c>
      <c r="L698" s="37"/>
      <c r="M698" s="86">
        <v>2022</v>
      </c>
      <c r="N698" s="71"/>
      <c r="O698" s="71"/>
      <c r="P698" s="71"/>
      <c r="Q698" s="71"/>
      <c r="R698" s="71"/>
      <c r="S698" s="71"/>
      <c r="T698" s="71"/>
      <c r="AR698" s="71"/>
      <c r="AS698" s="71"/>
      <c r="AU698" s="71"/>
      <c r="AX698" s="78">
        <f>E697/E698</f>
        <v>0.94616666666666671</v>
      </c>
      <c r="AY698" s="79">
        <f>G697/G698</f>
        <v>1.0250453073472177</v>
      </c>
      <c r="AZ698" s="76"/>
      <c r="BA698" s="110">
        <f t="shared" si="132"/>
        <v>0.98787288521654437</v>
      </c>
    </row>
    <row r="699" spans="1:53" ht="27" customHeight="1">
      <c r="A699" s="104" t="s">
        <v>1641</v>
      </c>
      <c r="B699" s="23" t="s">
        <v>1642</v>
      </c>
      <c r="C699" s="36" t="s">
        <v>366</v>
      </c>
      <c r="D699" s="34"/>
      <c r="E699" s="37">
        <f>TRUNC(일위대가목록!E333,0)</f>
        <v>9000</v>
      </c>
      <c r="F699" s="37">
        <f t="shared" si="133"/>
        <v>0</v>
      </c>
      <c r="G699" s="37">
        <f>TRUNC(일위대가목록!F333,0)</f>
        <v>0</v>
      </c>
      <c r="H699" s="37">
        <f t="shared" si="134"/>
        <v>0</v>
      </c>
      <c r="I699" s="37">
        <f>TRUNC(일위대가목록!G333,0)</f>
        <v>0</v>
      </c>
      <c r="J699" s="37">
        <f t="shared" si="135"/>
        <v>0</v>
      </c>
      <c r="K699" s="37">
        <f t="shared" si="136"/>
        <v>9000</v>
      </c>
      <c r="L699" s="37">
        <f t="shared" si="137"/>
        <v>0</v>
      </c>
      <c r="M699" s="85" t="s">
        <v>1643</v>
      </c>
      <c r="N699" s="71" t="s">
        <v>1644</v>
      </c>
      <c r="O699" s="71" t="s">
        <v>52</v>
      </c>
      <c r="P699" s="71" t="s">
        <v>52</v>
      </c>
      <c r="Q699" s="71" t="s">
        <v>1597</v>
      </c>
      <c r="R699" s="71" t="s">
        <v>61</v>
      </c>
      <c r="S699" s="71" t="s">
        <v>62</v>
      </c>
      <c r="T699" s="71" t="s">
        <v>62</v>
      </c>
      <c r="AR699" s="71" t="s">
        <v>52</v>
      </c>
      <c r="AS699" s="71" t="s">
        <v>52</v>
      </c>
      <c r="AU699" s="71" t="s">
        <v>1645</v>
      </c>
      <c r="AV699" s="28">
        <v>391</v>
      </c>
      <c r="AZ699" s="76"/>
      <c r="BA699" s="110"/>
    </row>
    <row r="700" spans="1:53" ht="27" customHeight="1">
      <c r="A700" s="104"/>
      <c r="B700" s="23"/>
      <c r="C700" s="36"/>
      <c r="D700" s="34"/>
      <c r="E700" s="33">
        <v>8200</v>
      </c>
      <c r="F700" s="33"/>
      <c r="G700" s="33"/>
      <c r="H700" s="37"/>
      <c r="I700" s="33"/>
      <c r="J700" s="37"/>
      <c r="K700" s="33">
        <f>E700+G700+I700</f>
        <v>8200</v>
      </c>
      <c r="L700" s="37"/>
      <c r="M700" s="86">
        <v>2022</v>
      </c>
      <c r="N700" s="71"/>
      <c r="O700" s="71"/>
      <c r="P700" s="71"/>
      <c r="Q700" s="71"/>
      <c r="R700" s="71"/>
      <c r="S700" s="71"/>
      <c r="T700" s="71"/>
      <c r="AR700" s="71"/>
      <c r="AS700" s="71"/>
      <c r="AU700" s="71"/>
      <c r="AX700" s="78">
        <f>E699/E700</f>
        <v>1.0975609756097562</v>
      </c>
      <c r="AY700" s="79"/>
      <c r="AZ700" s="76"/>
      <c r="BA700" s="110">
        <f t="shared" si="132"/>
        <v>1.0975609756097562</v>
      </c>
    </row>
    <row r="701" spans="1:53" ht="27" customHeight="1">
      <c r="A701" s="104" t="s">
        <v>1646</v>
      </c>
      <c r="B701" s="23" t="s">
        <v>1647</v>
      </c>
      <c r="C701" s="36" t="s">
        <v>366</v>
      </c>
      <c r="D701" s="34"/>
      <c r="E701" s="37">
        <f>TRUNC(일위대가목록!E334,0)</f>
        <v>3490</v>
      </c>
      <c r="F701" s="37">
        <f t="shared" si="133"/>
        <v>0</v>
      </c>
      <c r="G701" s="37">
        <f>TRUNC(일위대가목록!F334,0)</f>
        <v>0</v>
      </c>
      <c r="H701" s="37">
        <f t="shared" si="134"/>
        <v>0</v>
      </c>
      <c r="I701" s="37">
        <f>TRUNC(일위대가목록!G334,0)</f>
        <v>0</v>
      </c>
      <c r="J701" s="37">
        <f t="shared" si="135"/>
        <v>0</v>
      </c>
      <c r="K701" s="37">
        <f t="shared" si="136"/>
        <v>3490</v>
      </c>
      <c r="L701" s="37">
        <f t="shared" si="137"/>
        <v>0</v>
      </c>
      <c r="M701" s="85" t="s">
        <v>1648</v>
      </c>
      <c r="N701" s="71" t="s">
        <v>1649</v>
      </c>
      <c r="O701" s="71" t="s">
        <v>52</v>
      </c>
      <c r="P701" s="71" t="s">
        <v>52</v>
      </c>
      <c r="Q701" s="71" t="s">
        <v>1597</v>
      </c>
      <c r="R701" s="71" t="s">
        <v>61</v>
      </c>
      <c r="S701" s="71" t="s">
        <v>62</v>
      </c>
      <c r="T701" s="71" t="s">
        <v>62</v>
      </c>
      <c r="AR701" s="71" t="s">
        <v>52</v>
      </c>
      <c r="AS701" s="71" t="s">
        <v>52</v>
      </c>
      <c r="AU701" s="71" t="s">
        <v>1650</v>
      </c>
      <c r="AV701" s="28">
        <v>342</v>
      </c>
      <c r="AZ701" s="76"/>
      <c r="BA701" s="110"/>
    </row>
    <row r="702" spans="1:53" ht="27" customHeight="1">
      <c r="A702" s="104"/>
      <c r="B702" s="23"/>
      <c r="C702" s="36"/>
      <c r="D702" s="34"/>
      <c r="E702" s="33">
        <v>12100</v>
      </c>
      <c r="F702" s="33"/>
      <c r="G702" s="33"/>
      <c r="H702" s="37"/>
      <c r="I702" s="33"/>
      <c r="J702" s="37"/>
      <c r="K702" s="33">
        <f>E702+G702+I702</f>
        <v>12100</v>
      </c>
      <c r="L702" s="37"/>
      <c r="M702" s="86">
        <v>2022</v>
      </c>
      <c r="N702" s="71"/>
      <c r="O702" s="71"/>
      <c r="P702" s="71"/>
      <c r="Q702" s="71"/>
      <c r="R702" s="71"/>
      <c r="S702" s="71"/>
      <c r="T702" s="71"/>
      <c r="AR702" s="71"/>
      <c r="AS702" s="71"/>
      <c r="AU702" s="71"/>
      <c r="AX702" s="78">
        <f>E701/E702</f>
        <v>0.28842975206611571</v>
      </c>
      <c r="AY702" s="79"/>
      <c r="AZ702" s="76"/>
      <c r="BA702" s="110">
        <f t="shared" si="132"/>
        <v>0.28842975206611571</v>
      </c>
    </row>
    <row r="703" spans="1:53" ht="27" customHeight="1">
      <c r="A703" s="104" t="s">
        <v>1651</v>
      </c>
      <c r="B703" s="23" t="s">
        <v>1652</v>
      </c>
      <c r="C703" s="36" t="s">
        <v>366</v>
      </c>
      <c r="D703" s="34"/>
      <c r="E703" s="37">
        <f>TRUNC(단가대비표!K323,0)</f>
        <v>25000</v>
      </c>
      <c r="F703" s="37">
        <f t="shared" si="133"/>
        <v>0</v>
      </c>
      <c r="G703" s="37">
        <f>TRUNC(단가대비표!L323,0)</f>
        <v>0</v>
      </c>
      <c r="H703" s="37">
        <f t="shared" si="134"/>
        <v>0</v>
      </c>
      <c r="I703" s="37">
        <f>TRUNC(단가대비표!S323,0)</f>
        <v>0</v>
      </c>
      <c r="J703" s="37">
        <f t="shared" si="135"/>
        <v>0</v>
      </c>
      <c r="K703" s="37">
        <f t="shared" si="136"/>
        <v>25000</v>
      </c>
      <c r="L703" s="37">
        <f t="shared" si="137"/>
        <v>0</v>
      </c>
      <c r="M703" s="85" t="s">
        <v>52</v>
      </c>
      <c r="N703" s="71" t="s">
        <v>1653</v>
      </c>
      <c r="O703" s="71" t="s">
        <v>52</v>
      </c>
      <c r="P703" s="71" t="s">
        <v>52</v>
      </c>
      <c r="Q703" s="71" t="s">
        <v>1597</v>
      </c>
      <c r="R703" s="71" t="s">
        <v>62</v>
      </c>
      <c r="S703" s="71" t="s">
        <v>62</v>
      </c>
      <c r="T703" s="71" t="s">
        <v>61</v>
      </c>
      <c r="AR703" s="71" t="s">
        <v>52</v>
      </c>
      <c r="AS703" s="71" t="s">
        <v>52</v>
      </c>
      <c r="AU703" s="71" t="s">
        <v>1654</v>
      </c>
      <c r="AV703" s="28">
        <v>229</v>
      </c>
      <c r="AZ703" s="76"/>
      <c r="BA703" s="110"/>
    </row>
    <row r="704" spans="1:53" ht="27" customHeight="1">
      <c r="A704" s="104"/>
      <c r="B704" s="23"/>
      <c r="C704" s="36"/>
      <c r="D704" s="34"/>
      <c r="E704" s="33">
        <v>25357</v>
      </c>
      <c r="F704" s="33"/>
      <c r="G704" s="33"/>
      <c r="H704" s="37"/>
      <c r="I704" s="33"/>
      <c r="J704" s="37"/>
      <c r="K704" s="33">
        <f>E704+G704+I704</f>
        <v>25357</v>
      </c>
      <c r="L704" s="37"/>
      <c r="M704" s="86">
        <v>2022</v>
      </c>
      <c r="N704" s="71"/>
      <c r="O704" s="71"/>
      <c r="P704" s="71"/>
      <c r="Q704" s="71"/>
      <c r="R704" s="71"/>
      <c r="S704" s="71"/>
      <c r="T704" s="71"/>
      <c r="AR704" s="71"/>
      <c r="AS704" s="71"/>
      <c r="AU704" s="71"/>
      <c r="AX704" s="78">
        <f>E703/E704</f>
        <v>0.98592104744252085</v>
      </c>
      <c r="AY704" s="79"/>
      <c r="AZ704" s="76"/>
      <c r="BA704" s="110">
        <f t="shared" si="132"/>
        <v>0.98592104744252085</v>
      </c>
    </row>
    <row r="705" spans="1:53" ht="27" customHeight="1">
      <c r="A705" s="104" t="s">
        <v>1655</v>
      </c>
      <c r="B705" s="23" t="s">
        <v>52</v>
      </c>
      <c r="C705" s="36" t="s">
        <v>366</v>
      </c>
      <c r="D705" s="34"/>
      <c r="E705" s="37">
        <f>TRUNC(일위대가목록!E336,0)</f>
        <v>6878</v>
      </c>
      <c r="F705" s="37">
        <f t="shared" si="133"/>
        <v>0</v>
      </c>
      <c r="G705" s="37">
        <f>TRUNC(일위대가목록!F336,0)</f>
        <v>7962</v>
      </c>
      <c r="H705" s="37">
        <f t="shared" si="134"/>
        <v>0</v>
      </c>
      <c r="I705" s="37">
        <f>TRUNC(일위대가목록!G336,0)</f>
        <v>0</v>
      </c>
      <c r="J705" s="37">
        <f t="shared" si="135"/>
        <v>0</v>
      </c>
      <c r="K705" s="37">
        <f t="shared" si="136"/>
        <v>14840</v>
      </c>
      <c r="L705" s="37">
        <f t="shared" si="137"/>
        <v>0</v>
      </c>
      <c r="M705" s="85" t="s">
        <v>1656</v>
      </c>
      <c r="N705" s="71" t="s">
        <v>1657</v>
      </c>
      <c r="O705" s="71" t="s">
        <v>52</v>
      </c>
      <c r="P705" s="71" t="s">
        <v>52</v>
      </c>
      <c r="Q705" s="71" t="s">
        <v>1597</v>
      </c>
      <c r="R705" s="71" t="s">
        <v>61</v>
      </c>
      <c r="S705" s="71" t="s">
        <v>62</v>
      </c>
      <c r="T705" s="71" t="s">
        <v>62</v>
      </c>
      <c r="AR705" s="71" t="s">
        <v>52</v>
      </c>
      <c r="AS705" s="71" t="s">
        <v>52</v>
      </c>
      <c r="AU705" s="71" t="s">
        <v>1658</v>
      </c>
      <c r="AV705" s="28">
        <v>450</v>
      </c>
      <c r="AZ705" s="76"/>
      <c r="BA705" s="110"/>
    </row>
    <row r="706" spans="1:53" ht="27" customHeight="1">
      <c r="A706" s="105"/>
      <c r="B706" s="35"/>
      <c r="C706" s="34"/>
      <c r="D706" s="34"/>
      <c r="E706" s="33">
        <v>15700</v>
      </c>
      <c r="F706" s="33"/>
      <c r="G706" s="33"/>
      <c r="H706" s="37"/>
      <c r="I706" s="33"/>
      <c r="J706" s="37"/>
      <c r="K706" s="33">
        <f>E706+G706+I706</f>
        <v>15700</v>
      </c>
      <c r="L706" s="37"/>
      <c r="M706" s="86">
        <v>2022</v>
      </c>
      <c r="N706" s="71"/>
      <c r="O706" s="71"/>
      <c r="P706" s="71"/>
      <c r="Q706" s="71"/>
      <c r="R706" s="71"/>
      <c r="S706" s="71"/>
      <c r="T706" s="71"/>
      <c r="AR706" s="71"/>
      <c r="AS706" s="71"/>
      <c r="AU706" s="71"/>
      <c r="AX706" s="78">
        <f>E705/E706</f>
        <v>0.4380891719745223</v>
      </c>
      <c r="AY706" s="79"/>
      <c r="AZ706" s="76"/>
      <c r="BA706" s="110">
        <f t="shared" si="132"/>
        <v>0.94522292993630574</v>
      </c>
    </row>
    <row r="707" spans="1:53" ht="27" customHeight="1">
      <c r="A707" s="104" t="s">
        <v>1659</v>
      </c>
      <c r="B707" s="23"/>
      <c r="C707" s="34"/>
      <c r="D707" s="34"/>
      <c r="E707" s="35"/>
      <c r="F707" s="35"/>
      <c r="G707" s="35"/>
      <c r="H707" s="35"/>
      <c r="I707" s="35"/>
      <c r="J707" s="35"/>
      <c r="K707" s="35"/>
      <c r="L707" s="35"/>
      <c r="M707" s="84"/>
      <c r="Q707" s="71" t="s">
        <v>1660</v>
      </c>
      <c r="AZ707" s="76"/>
      <c r="BA707" s="110"/>
    </row>
    <row r="708" spans="1:53" ht="27" customHeight="1">
      <c r="A708" s="104" t="s">
        <v>1661</v>
      </c>
      <c r="B708" s="23" t="s">
        <v>1662</v>
      </c>
      <c r="C708" s="36" t="s">
        <v>366</v>
      </c>
      <c r="D708" s="34"/>
      <c r="E708" s="37">
        <f>TRUNC(일위대가목록!E337,0)</f>
        <v>228942</v>
      </c>
      <c r="F708" s="37">
        <f t="shared" ref="F708:F728" si="138">TRUNC(E708*D708, 0)</f>
        <v>0</v>
      </c>
      <c r="G708" s="37">
        <f>TRUNC(일위대가목록!F337,0)</f>
        <v>53081</v>
      </c>
      <c r="H708" s="37">
        <f t="shared" ref="H708:H728" si="139">TRUNC(G708*D708, 0)</f>
        <v>0</v>
      </c>
      <c r="I708" s="37">
        <f>TRUNC(일위대가목록!G337,0)</f>
        <v>0</v>
      </c>
      <c r="J708" s="37">
        <f t="shared" ref="J708:J728" si="140">TRUNC(I708*D708, 0)</f>
        <v>0</v>
      </c>
      <c r="K708" s="37">
        <f t="shared" ref="K708:K728" si="141">TRUNC(E708+G708+I708, 0)</f>
        <v>282023</v>
      </c>
      <c r="L708" s="37">
        <f t="shared" ref="L708:L728" si="142">TRUNC(F708+H708+J708, 0)</f>
        <v>0</v>
      </c>
      <c r="M708" s="85" t="s">
        <v>1663</v>
      </c>
      <c r="N708" s="71" t="s">
        <v>1664</v>
      </c>
      <c r="O708" s="71" t="s">
        <v>52</v>
      </c>
      <c r="P708" s="71" t="s">
        <v>52</v>
      </c>
      <c r="Q708" s="71" t="s">
        <v>1660</v>
      </c>
      <c r="R708" s="71" t="s">
        <v>61</v>
      </c>
      <c r="S708" s="71" t="s">
        <v>62</v>
      </c>
      <c r="T708" s="71" t="s">
        <v>62</v>
      </c>
      <c r="AR708" s="71" t="s">
        <v>52</v>
      </c>
      <c r="AS708" s="71" t="s">
        <v>52</v>
      </c>
      <c r="AU708" s="71" t="s">
        <v>1665</v>
      </c>
      <c r="AV708" s="28">
        <v>390</v>
      </c>
      <c r="AZ708" s="76"/>
      <c r="BA708" s="110"/>
    </row>
    <row r="709" spans="1:53" ht="27" customHeight="1">
      <c r="A709" s="104"/>
      <c r="B709" s="23"/>
      <c r="C709" s="36"/>
      <c r="D709" s="34"/>
      <c r="E709" s="33">
        <v>66000</v>
      </c>
      <c r="F709" s="33"/>
      <c r="G709" s="33">
        <v>33659</v>
      </c>
      <c r="H709" s="37"/>
      <c r="I709" s="33"/>
      <c r="J709" s="37"/>
      <c r="K709" s="33">
        <f>E709+G709+I709</f>
        <v>99659</v>
      </c>
      <c r="L709" s="37"/>
      <c r="M709" s="86">
        <v>2022</v>
      </c>
      <c r="N709" s="71"/>
      <c r="O709" s="71"/>
      <c r="P709" s="71"/>
      <c r="Q709" s="71"/>
      <c r="R709" s="71"/>
      <c r="S709" s="71"/>
      <c r="T709" s="71"/>
      <c r="AR709" s="71"/>
      <c r="AS709" s="71"/>
      <c r="AU709" s="71"/>
      <c r="AX709" s="78">
        <f>E708/E709</f>
        <v>3.468818181818182</v>
      </c>
      <c r="AY709" s="79">
        <f>G708/G709</f>
        <v>1.5770224902700616</v>
      </c>
      <c r="AZ709" s="76"/>
      <c r="BA709" s="110">
        <f t="shared" si="132"/>
        <v>2.829879890426354</v>
      </c>
    </row>
    <row r="710" spans="1:53" ht="27" customHeight="1">
      <c r="A710" s="104" t="s">
        <v>1666</v>
      </c>
      <c r="B710" s="23" t="s">
        <v>1667</v>
      </c>
      <c r="C710" s="36" t="s">
        <v>366</v>
      </c>
      <c r="D710" s="34"/>
      <c r="E710" s="37">
        <f>TRUNC(단가대비표!K368,0)</f>
        <v>1200</v>
      </c>
      <c r="F710" s="37">
        <f t="shared" si="138"/>
        <v>0</v>
      </c>
      <c r="G710" s="37">
        <f>TRUNC(단가대비표!L368,0)</f>
        <v>0</v>
      </c>
      <c r="H710" s="37">
        <f t="shared" si="139"/>
        <v>0</v>
      </c>
      <c r="I710" s="37">
        <f>TRUNC(단가대비표!S368,0)</f>
        <v>0</v>
      </c>
      <c r="J710" s="37">
        <f t="shared" si="140"/>
        <v>0</v>
      </c>
      <c r="K710" s="37">
        <f t="shared" si="141"/>
        <v>1200</v>
      </c>
      <c r="L710" s="37">
        <f t="shared" si="142"/>
        <v>0</v>
      </c>
      <c r="M710" s="85" t="s">
        <v>52</v>
      </c>
      <c r="N710" s="71" t="s">
        <v>1668</v>
      </c>
      <c r="O710" s="71" t="s">
        <v>52</v>
      </c>
      <c r="P710" s="71" t="s">
        <v>52</v>
      </c>
      <c r="Q710" s="71" t="s">
        <v>1660</v>
      </c>
      <c r="R710" s="71" t="s">
        <v>62</v>
      </c>
      <c r="S710" s="71" t="s">
        <v>62</v>
      </c>
      <c r="T710" s="71" t="s">
        <v>61</v>
      </c>
      <c r="AR710" s="71" t="s">
        <v>52</v>
      </c>
      <c r="AS710" s="71" t="s">
        <v>52</v>
      </c>
      <c r="AU710" s="71" t="s">
        <v>1669</v>
      </c>
      <c r="AV710" s="28">
        <v>393</v>
      </c>
      <c r="AZ710" s="76"/>
      <c r="BA710" s="110"/>
    </row>
    <row r="711" spans="1:53" ht="27" customHeight="1">
      <c r="A711" s="104"/>
      <c r="B711" s="23"/>
      <c r="C711" s="36"/>
      <c r="D711" s="34"/>
      <c r="E711" s="33">
        <v>1300</v>
      </c>
      <c r="F711" s="33"/>
      <c r="G711" s="33">
        <v>720</v>
      </c>
      <c r="H711" s="37"/>
      <c r="I711" s="33"/>
      <c r="J711" s="37"/>
      <c r="K711" s="33">
        <f>E711+G711+I711</f>
        <v>2020</v>
      </c>
      <c r="L711" s="37"/>
      <c r="M711" s="86">
        <v>2022</v>
      </c>
      <c r="N711" s="71"/>
      <c r="O711" s="71"/>
      <c r="P711" s="71"/>
      <c r="Q711" s="71"/>
      <c r="R711" s="71"/>
      <c r="S711" s="71"/>
      <c r="T711" s="71"/>
      <c r="AR711" s="71"/>
      <c r="AS711" s="71"/>
      <c r="AU711" s="71"/>
      <c r="AX711" s="78">
        <f>E710/E711</f>
        <v>0.92307692307692313</v>
      </c>
      <c r="AY711" s="79"/>
      <c r="AZ711" s="76"/>
      <c r="BA711" s="110">
        <f t="shared" si="132"/>
        <v>0.59405940594059403</v>
      </c>
    </row>
    <row r="712" spans="1:53" ht="27" customHeight="1">
      <c r="A712" s="104" t="s">
        <v>1670</v>
      </c>
      <c r="B712" s="23" t="s">
        <v>1671</v>
      </c>
      <c r="C712" s="36" t="s">
        <v>366</v>
      </c>
      <c r="D712" s="34"/>
      <c r="E712" s="37">
        <f>TRUNC(일위대가목록!E338,0)</f>
        <v>9570</v>
      </c>
      <c r="F712" s="37">
        <f t="shared" si="138"/>
        <v>0</v>
      </c>
      <c r="G712" s="37">
        <f>TRUNC(일위대가목록!F338,0)</f>
        <v>5680</v>
      </c>
      <c r="H712" s="37">
        <f t="shared" si="139"/>
        <v>0</v>
      </c>
      <c r="I712" s="37">
        <f>TRUNC(일위대가목록!G338,0)</f>
        <v>113</v>
      </c>
      <c r="J712" s="37">
        <f t="shared" si="140"/>
        <v>0</v>
      </c>
      <c r="K712" s="37">
        <f t="shared" si="141"/>
        <v>15363</v>
      </c>
      <c r="L712" s="37">
        <f t="shared" si="142"/>
        <v>0</v>
      </c>
      <c r="M712" s="85" t="s">
        <v>1672</v>
      </c>
      <c r="N712" s="71" t="s">
        <v>1673</v>
      </c>
      <c r="O712" s="71" t="s">
        <v>52</v>
      </c>
      <c r="P712" s="71" t="s">
        <v>52</v>
      </c>
      <c r="Q712" s="71" t="s">
        <v>1660</v>
      </c>
      <c r="R712" s="71" t="s">
        <v>61</v>
      </c>
      <c r="S712" s="71" t="s">
        <v>62</v>
      </c>
      <c r="T712" s="71" t="s">
        <v>62</v>
      </c>
      <c r="AR712" s="71" t="s">
        <v>52</v>
      </c>
      <c r="AS712" s="71" t="s">
        <v>52</v>
      </c>
      <c r="AU712" s="71" t="s">
        <v>1674</v>
      </c>
      <c r="AV712" s="28">
        <v>451</v>
      </c>
      <c r="AZ712" s="76"/>
      <c r="BA712" s="110"/>
    </row>
    <row r="713" spans="1:53" ht="27" customHeight="1">
      <c r="A713" s="104"/>
      <c r="B713" s="23"/>
      <c r="C713" s="36"/>
      <c r="D713" s="34"/>
      <c r="E713" s="33">
        <v>1400</v>
      </c>
      <c r="F713" s="33"/>
      <c r="G713" s="33">
        <v>720</v>
      </c>
      <c r="H713" s="37"/>
      <c r="I713" s="33"/>
      <c r="J713" s="37"/>
      <c r="K713" s="33">
        <f>E713+G713+I713</f>
        <v>2120</v>
      </c>
      <c r="L713" s="37"/>
      <c r="M713" s="86">
        <v>2022</v>
      </c>
      <c r="N713" s="71"/>
      <c r="O713" s="71"/>
      <c r="P713" s="71"/>
      <c r="Q713" s="71"/>
      <c r="R713" s="71"/>
      <c r="S713" s="71"/>
      <c r="T713" s="71"/>
      <c r="AR713" s="71"/>
      <c r="AS713" s="71"/>
      <c r="AU713" s="71"/>
      <c r="AX713" s="78">
        <f>E712/E713</f>
        <v>6.8357142857142854</v>
      </c>
      <c r="AY713" s="79">
        <f>G712/G713</f>
        <v>7.8888888888888893</v>
      </c>
      <c r="AZ713" s="76"/>
      <c r="BA713" s="110">
        <f t="shared" si="132"/>
        <v>7.2466981132075468</v>
      </c>
    </row>
    <row r="714" spans="1:53" ht="27" customHeight="1">
      <c r="A714" s="104" t="s">
        <v>1675</v>
      </c>
      <c r="B714" s="23" t="s">
        <v>7805</v>
      </c>
      <c r="C714" s="36" t="s">
        <v>625</v>
      </c>
      <c r="D714" s="34"/>
      <c r="E714" s="37">
        <f>TRUNC(일위대가목록!E339,0)</f>
        <v>13100</v>
      </c>
      <c r="F714" s="37">
        <f t="shared" si="138"/>
        <v>0</v>
      </c>
      <c r="G714" s="37">
        <f>TRUNC(일위대가목록!F339,0)</f>
        <v>16677</v>
      </c>
      <c r="H714" s="37">
        <f t="shared" si="139"/>
        <v>0</v>
      </c>
      <c r="I714" s="37">
        <f>TRUNC(일위대가목록!G339,0)</f>
        <v>0</v>
      </c>
      <c r="J714" s="37">
        <f t="shared" si="140"/>
        <v>0</v>
      </c>
      <c r="K714" s="37">
        <f t="shared" si="141"/>
        <v>29777</v>
      </c>
      <c r="L714" s="37">
        <f t="shared" si="142"/>
        <v>0</v>
      </c>
      <c r="M714" s="85" t="s">
        <v>1677</v>
      </c>
      <c r="N714" s="71" t="s">
        <v>1678</v>
      </c>
      <c r="O714" s="71" t="s">
        <v>52</v>
      </c>
      <c r="P714" s="71" t="s">
        <v>52</v>
      </c>
      <c r="Q714" s="71" t="s">
        <v>1660</v>
      </c>
      <c r="R714" s="71" t="s">
        <v>61</v>
      </c>
      <c r="S714" s="71" t="s">
        <v>62</v>
      </c>
      <c r="T714" s="71" t="s">
        <v>62</v>
      </c>
      <c r="AR714" s="71" t="s">
        <v>52</v>
      </c>
      <c r="AS714" s="71" t="s">
        <v>52</v>
      </c>
      <c r="AU714" s="71" t="s">
        <v>1679</v>
      </c>
      <c r="AV714" s="28">
        <v>231</v>
      </c>
      <c r="AZ714" s="76"/>
      <c r="BA714" s="110"/>
    </row>
    <row r="715" spans="1:53" ht="27" customHeight="1">
      <c r="A715" s="104"/>
      <c r="B715" s="23"/>
      <c r="C715" s="36"/>
      <c r="D715" s="34"/>
      <c r="E715" s="33">
        <v>19500</v>
      </c>
      <c r="F715" s="33"/>
      <c r="G715" s="33"/>
      <c r="H715" s="37"/>
      <c r="I715" s="33"/>
      <c r="J715" s="37"/>
      <c r="K715" s="33">
        <f>E715+G715+I715</f>
        <v>19500</v>
      </c>
      <c r="L715" s="37"/>
      <c r="M715" s="86">
        <v>2022</v>
      </c>
      <c r="N715" s="71"/>
      <c r="O715" s="71"/>
      <c r="P715" s="71"/>
      <c r="Q715" s="71"/>
      <c r="R715" s="71"/>
      <c r="S715" s="71"/>
      <c r="T715" s="71"/>
      <c r="AR715" s="71"/>
      <c r="AS715" s="71"/>
      <c r="AU715" s="71"/>
      <c r="AX715" s="78">
        <f>E714/E715</f>
        <v>0.67179487179487174</v>
      </c>
      <c r="AY715" s="79"/>
      <c r="AZ715" s="76"/>
      <c r="BA715" s="110">
        <f t="shared" si="132"/>
        <v>1.5270256410256411</v>
      </c>
    </row>
    <row r="716" spans="1:53" ht="27" customHeight="1">
      <c r="A716" s="104" t="s">
        <v>1680</v>
      </c>
      <c r="B716" s="23" t="s">
        <v>7806</v>
      </c>
      <c r="C716" s="36" t="s">
        <v>625</v>
      </c>
      <c r="D716" s="34"/>
      <c r="E716" s="37">
        <f>TRUNC(일위대가목록!E340,0)</f>
        <v>14300</v>
      </c>
      <c r="F716" s="37">
        <f t="shared" si="138"/>
        <v>0</v>
      </c>
      <c r="G716" s="37">
        <f>TRUNC(일위대가목록!F340,0)</f>
        <v>16677</v>
      </c>
      <c r="H716" s="37">
        <f t="shared" si="139"/>
        <v>0</v>
      </c>
      <c r="I716" s="37">
        <f>TRUNC(일위대가목록!G340,0)</f>
        <v>0</v>
      </c>
      <c r="J716" s="37">
        <f t="shared" si="140"/>
        <v>0</v>
      </c>
      <c r="K716" s="37">
        <f t="shared" si="141"/>
        <v>30977</v>
      </c>
      <c r="L716" s="37">
        <f t="shared" si="142"/>
        <v>0</v>
      </c>
      <c r="M716" s="85" t="s">
        <v>1681</v>
      </c>
      <c r="N716" s="71" t="s">
        <v>1682</v>
      </c>
      <c r="O716" s="71" t="s">
        <v>52</v>
      </c>
      <c r="P716" s="71" t="s">
        <v>52</v>
      </c>
      <c r="Q716" s="71" t="s">
        <v>1660</v>
      </c>
      <c r="R716" s="71" t="s">
        <v>61</v>
      </c>
      <c r="S716" s="71" t="s">
        <v>62</v>
      </c>
      <c r="T716" s="71" t="s">
        <v>62</v>
      </c>
      <c r="AR716" s="71" t="s">
        <v>52</v>
      </c>
      <c r="AS716" s="71" t="s">
        <v>52</v>
      </c>
      <c r="AU716" s="71" t="s">
        <v>1683</v>
      </c>
      <c r="AV716" s="28">
        <v>232</v>
      </c>
      <c r="AZ716" s="76"/>
      <c r="BA716" s="110"/>
    </row>
    <row r="717" spans="1:53" ht="27" customHeight="1">
      <c r="A717" s="104"/>
      <c r="B717" s="23"/>
      <c r="C717" s="36"/>
      <c r="D717" s="34"/>
      <c r="E717" s="33">
        <v>19500</v>
      </c>
      <c r="F717" s="33"/>
      <c r="G717" s="33"/>
      <c r="H717" s="37"/>
      <c r="I717" s="33"/>
      <c r="J717" s="37"/>
      <c r="K717" s="33">
        <f>E717+G717+I717</f>
        <v>19500</v>
      </c>
      <c r="L717" s="37"/>
      <c r="M717" s="86">
        <v>2022</v>
      </c>
      <c r="N717" s="71"/>
      <c r="O717" s="71"/>
      <c r="P717" s="71"/>
      <c r="Q717" s="71"/>
      <c r="R717" s="71"/>
      <c r="S717" s="71"/>
      <c r="T717" s="71"/>
      <c r="AR717" s="71"/>
      <c r="AS717" s="71"/>
      <c r="AU717" s="71"/>
      <c r="AX717" s="78">
        <f>E716/E717</f>
        <v>0.73333333333333328</v>
      </c>
      <c r="AY717" s="79"/>
      <c r="AZ717" s="76"/>
      <c r="BA717" s="110">
        <f t="shared" si="132"/>
        <v>1.5885641025641026</v>
      </c>
    </row>
    <row r="718" spans="1:53" ht="27" customHeight="1">
      <c r="A718" s="104" t="s">
        <v>1684</v>
      </c>
      <c r="B718" s="23" t="s">
        <v>1685</v>
      </c>
      <c r="C718" s="36" t="s">
        <v>182</v>
      </c>
      <c r="D718" s="34"/>
      <c r="E718" s="37">
        <f>TRUNC(일위대가목록!E341,0)</f>
        <v>8888</v>
      </c>
      <c r="F718" s="37">
        <f t="shared" si="138"/>
        <v>0</v>
      </c>
      <c r="G718" s="37">
        <f>TRUNC(일위대가목록!F341,0)</f>
        <v>2288</v>
      </c>
      <c r="H718" s="37">
        <f t="shared" si="139"/>
        <v>0</v>
      </c>
      <c r="I718" s="37">
        <f>TRUNC(일위대가목록!G341,0)</f>
        <v>91</v>
      </c>
      <c r="J718" s="37">
        <f t="shared" si="140"/>
        <v>0</v>
      </c>
      <c r="K718" s="37">
        <f t="shared" si="141"/>
        <v>11267</v>
      </c>
      <c r="L718" s="37">
        <f t="shared" si="142"/>
        <v>0</v>
      </c>
      <c r="M718" s="85" t="s">
        <v>1686</v>
      </c>
      <c r="N718" s="71" t="s">
        <v>1687</v>
      </c>
      <c r="O718" s="71" t="s">
        <v>52</v>
      </c>
      <c r="P718" s="71" t="s">
        <v>52</v>
      </c>
      <c r="Q718" s="71" t="s">
        <v>1660</v>
      </c>
      <c r="R718" s="71" t="s">
        <v>61</v>
      </c>
      <c r="S718" s="71" t="s">
        <v>62</v>
      </c>
      <c r="T718" s="71" t="s">
        <v>62</v>
      </c>
      <c r="AR718" s="71" t="s">
        <v>52</v>
      </c>
      <c r="AS718" s="71" t="s">
        <v>52</v>
      </c>
      <c r="AU718" s="71" t="s">
        <v>1688</v>
      </c>
      <c r="AV718" s="28">
        <v>452</v>
      </c>
      <c r="AZ718" s="76"/>
      <c r="BA718" s="110"/>
    </row>
    <row r="719" spans="1:53" ht="27" customHeight="1">
      <c r="A719" s="104"/>
      <c r="B719" s="23"/>
      <c r="C719" s="36"/>
      <c r="D719" s="34"/>
      <c r="E719" s="33">
        <v>14000</v>
      </c>
      <c r="F719" s="33"/>
      <c r="G719" s="33">
        <v>720</v>
      </c>
      <c r="H719" s="37"/>
      <c r="I719" s="33"/>
      <c r="J719" s="37"/>
      <c r="K719" s="33">
        <f>E719+G719+I719</f>
        <v>14720</v>
      </c>
      <c r="L719" s="37"/>
      <c r="M719" s="86">
        <v>2022</v>
      </c>
      <c r="N719" s="71"/>
      <c r="O719" s="71"/>
      <c r="P719" s="71"/>
      <c r="Q719" s="71"/>
      <c r="R719" s="71"/>
      <c r="S719" s="71"/>
      <c r="T719" s="71"/>
      <c r="AR719" s="71"/>
      <c r="AS719" s="71"/>
      <c r="AU719" s="71"/>
      <c r="AX719" s="78">
        <f>E718/E719</f>
        <v>0.6348571428571429</v>
      </c>
      <c r="AY719" s="79">
        <f>G718/G719</f>
        <v>3.1777777777777776</v>
      </c>
      <c r="AZ719" s="76"/>
      <c r="BA719" s="110">
        <f t="shared" si="132"/>
        <v>0.76542119565217392</v>
      </c>
    </row>
    <row r="720" spans="1:53" ht="27" customHeight="1">
      <c r="A720" s="104" t="s">
        <v>1689</v>
      </c>
      <c r="B720" s="23" t="s">
        <v>52</v>
      </c>
      <c r="C720" s="36" t="s">
        <v>58</v>
      </c>
      <c r="D720" s="34"/>
      <c r="E720" s="37">
        <f>TRUNC(일위대가목록!E342,0)</f>
        <v>1973</v>
      </c>
      <c r="F720" s="37">
        <f t="shared" si="138"/>
        <v>0</v>
      </c>
      <c r="G720" s="37">
        <f>TRUNC(일위대가목록!F342,0)</f>
        <v>6855</v>
      </c>
      <c r="H720" s="37">
        <f t="shared" si="139"/>
        <v>0</v>
      </c>
      <c r="I720" s="37">
        <f>TRUNC(일위대가목록!G342,0)</f>
        <v>3787</v>
      </c>
      <c r="J720" s="37">
        <f t="shared" si="140"/>
        <v>0</v>
      </c>
      <c r="K720" s="37">
        <f t="shared" si="141"/>
        <v>12615</v>
      </c>
      <c r="L720" s="37">
        <f t="shared" si="142"/>
        <v>0</v>
      </c>
      <c r="M720" s="85" t="s">
        <v>1690</v>
      </c>
      <c r="N720" s="71" t="s">
        <v>1691</v>
      </c>
      <c r="O720" s="71" t="s">
        <v>52</v>
      </c>
      <c r="P720" s="71" t="s">
        <v>52</v>
      </c>
      <c r="Q720" s="71" t="s">
        <v>1660</v>
      </c>
      <c r="R720" s="71" t="s">
        <v>61</v>
      </c>
      <c r="S720" s="71" t="s">
        <v>62</v>
      </c>
      <c r="T720" s="71" t="s">
        <v>62</v>
      </c>
      <c r="AR720" s="71" t="s">
        <v>52</v>
      </c>
      <c r="AS720" s="71" t="s">
        <v>52</v>
      </c>
      <c r="AU720" s="71" t="s">
        <v>1692</v>
      </c>
      <c r="AV720" s="28">
        <v>453</v>
      </c>
      <c r="AZ720" s="76"/>
      <c r="BA720" s="110"/>
    </row>
    <row r="721" spans="1:53" ht="27" customHeight="1">
      <c r="A721" s="104"/>
      <c r="B721" s="23"/>
      <c r="C721" s="36"/>
      <c r="D721" s="34"/>
      <c r="E721" s="33"/>
      <c r="F721" s="33"/>
      <c r="G721" s="33">
        <v>12996</v>
      </c>
      <c r="H721" s="37"/>
      <c r="I721" s="33"/>
      <c r="J721" s="37"/>
      <c r="K721" s="33">
        <f>E721+G721+I721</f>
        <v>12996</v>
      </c>
      <c r="L721" s="37"/>
      <c r="M721" s="86">
        <v>2022</v>
      </c>
      <c r="N721" s="71"/>
      <c r="O721" s="71"/>
      <c r="P721" s="71"/>
      <c r="Q721" s="71"/>
      <c r="R721" s="71"/>
      <c r="S721" s="71"/>
      <c r="T721" s="71"/>
      <c r="AR721" s="71"/>
      <c r="AS721" s="71"/>
      <c r="AU721" s="71"/>
      <c r="AX721" s="78"/>
      <c r="AY721" s="79">
        <f>G720/G721</f>
        <v>0.52746999076638967</v>
      </c>
      <c r="AZ721" s="76"/>
      <c r="BA721" s="110">
        <f t="shared" si="132"/>
        <v>0.97068328716528163</v>
      </c>
    </row>
    <row r="722" spans="1:53" ht="27" customHeight="1">
      <c r="A722" s="104" t="s">
        <v>1693</v>
      </c>
      <c r="B722" s="23" t="s">
        <v>52</v>
      </c>
      <c r="C722" s="36" t="s">
        <v>625</v>
      </c>
      <c r="D722" s="34"/>
      <c r="E722" s="37">
        <f>TRUNC(일위대가목록!E343,0)</f>
        <v>0</v>
      </c>
      <c r="F722" s="37">
        <f t="shared" si="138"/>
        <v>0</v>
      </c>
      <c r="G722" s="37">
        <f>TRUNC(일위대가목록!F343,0)</f>
        <v>5657</v>
      </c>
      <c r="H722" s="37">
        <f t="shared" si="139"/>
        <v>0</v>
      </c>
      <c r="I722" s="37">
        <f>TRUNC(일위대가목록!G343,0)</f>
        <v>169</v>
      </c>
      <c r="J722" s="37">
        <f t="shared" si="140"/>
        <v>0</v>
      </c>
      <c r="K722" s="37">
        <f t="shared" si="141"/>
        <v>5826</v>
      </c>
      <c r="L722" s="37">
        <f t="shared" si="142"/>
        <v>0</v>
      </c>
      <c r="M722" s="85" t="s">
        <v>1694</v>
      </c>
      <c r="N722" s="71" t="s">
        <v>1695</v>
      </c>
      <c r="O722" s="71" t="s">
        <v>52</v>
      </c>
      <c r="P722" s="71" t="s">
        <v>52</v>
      </c>
      <c r="Q722" s="71" t="s">
        <v>1660</v>
      </c>
      <c r="R722" s="71" t="s">
        <v>61</v>
      </c>
      <c r="S722" s="71" t="s">
        <v>62</v>
      </c>
      <c r="T722" s="71" t="s">
        <v>62</v>
      </c>
      <c r="AR722" s="71" t="s">
        <v>52</v>
      </c>
      <c r="AS722" s="71" t="s">
        <v>52</v>
      </c>
      <c r="AU722" s="71" t="s">
        <v>1696</v>
      </c>
      <c r="AV722" s="28">
        <v>233</v>
      </c>
      <c r="AZ722" s="76"/>
      <c r="BA722" s="110"/>
    </row>
    <row r="723" spans="1:53" ht="27" customHeight="1">
      <c r="A723" s="104"/>
      <c r="B723" s="23"/>
      <c r="C723" s="36"/>
      <c r="D723" s="34"/>
      <c r="E723" s="33"/>
      <c r="F723" s="33"/>
      <c r="G723" s="33">
        <v>4634</v>
      </c>
      <c r="H723" s="37"/>
      <c r="I723" s="33"/>
      <c r="J723" s="37"/>
      <c r="K723" s="33">
        <f>E723+G723+I723</f>
        <v>4634</v>
      </c>
      <c r="L723" s="37"/>
      <c r="M723" s="86">
        <v>2022</v>
      </c>
      <c r="N723" s="71"/>
      <c r="O723" s="71"/>
      <c r="P723" s="71"/>
      <c r="Q723" s="71"/>
      <c r="R723" s="71"/>
      <c r="S723" s="71"/>
      <c r="T723" s="71"/>
      <c r="AR723" s="71"/>
      <c r="AS723" s="71"/>
      <c r="AU723" s="71"/>
      <c r="AX723" s="78"/>
      <c r="AY723" s="79">
        <f>G722/G723</f>
        <v>1.2207596029348295</v>
      </c>
      <c r="AZ723" s="76"/>
      <c r="BA723" s="110">
        <f>K722/K723</f>
        <v>1.2572291756581786</v>
      </c>
    </row>
    <row r="724" spans="1:53" ht="27" customHeight="1">
      <c r="A724" s="104" t="s">
        <v>1697</v>
      </c>
      <c r="B724" s="23" t="s">
        <v>52</v>
      </c>
      <c r="C724" s="36" t="s">
        <v>625</v>
      </c>
      <c r="D724" s="34"/>
      <c r="E724" s="37">
        <f>TRUNC(일위대가목록!E344,0)</f>
        <v>0</v>
      </c>
      <c r="F724" s="37">
        <f t="shared" si="138"/>
        <v>0</v>
      </c>
      <c r="G724" s="37">
        <f>TRUNC(일위대가목록!F344,0)</f>
        <v>5525</v>
      </c>
      <c r="H724" s="37">
        <f t="shared" si="139"/>
        <v>0</v>
      </c>
      <c r="I724" s="37">
        <f>TRUNC(일위대가목록!G344,0)</f>
        <v>0</v>
      </c>
      <c r="J724" s="37">
        <f t="shared" si="140"/>
        <v>0</v>
      </c>
      <c r="K724" s="37">
        <f t="shared" si="141"/>
        <v>5525</v>
      </c>
      <c r="L724" s="37">
        <f t="shared" si="142"/>
        <v>0</v>
      </c>
      <c r="M724" s="85" t="s">
        <v>1698</v>
      </c>
      <c r="N724" s="71" t="s">
        <v>1699</v>
      </c>
      <c r="O724" s="71" t="s">
        <v>52</v>
      </c>
      <c r="P724" s="71" t="s">
        <v>52</v>
      </c>
      <c r="Q724" s="71" t="s">
        <v>1660</v>
      </c>
      <c r="R724" s="71" t="s">
        <v>61</v>
      </c>
      <c r="S724" s="71" t="s">
        <v>62</v>
      </c>
      <c r="T724" s="71" t="s">
        <v>62</v>
      </c>
      <c r="AR724" s="71" t="s">
        <v>52</v>
      </c>
      <c r="AS724" s="71" t="s">
        <v>52</v>
      </c>
      <c r="AU724" s="71" t="s">
        <v>1700</v>
      </c>
      <c r="AV724" s="28">
        <v>234</v>
      </c>
      <c r="AZ724" s="76"/>
      <c r="BA724" s="110"/>
    </row>
    <row r="725" spans="1:53" ht="27" customHeight="1">
      <c r="A725" s="104"/>
      <c r="B725" s="23"/>
      <c r="C725" s="36"/>
      <c r="D725" s="34"/>
      <c r="E725" s="33"/>
      <c r="F725" s="33"/>
      <c r="G725" s="33">
        <v>6455</v>
      </c>
      <c r="H725" s="37"/>
      <c r="I725" s="33"/>
      <c r="J725" s="37"/>
      <c r="K725" s="33">
        <f>E725+G725+I725</f>
        <v>6455</v>
      </c>
      <c r="L725" s="37"/>
      <c r="M725" s="86">
        <v>2022</v>
      </c>
      <c r="N725" s="71"/>
      <c r="O725" s="71"/>
      <c r="P725" s="71"/>
      <c r="Q725" s="71"/>
      <c r="R725" s="71"/>
      <c r="S725" s="71"/>
      <c r="T725" s="71"/>
      <c r="AR725" s="71"/>
      <c r="AS725" s="71"/>
      <c r="AU725" s="71"/>
      <c r="AX725" s="78"/>
      <c r="AY725" s="79">
        <f>G724/G725</f>
        <v>0.85592563903950425</v>
      </c>
      <c r="AZ725" s="76"/>
      <c r="BA725" s="110">
        <f>K724/K725</f>
        <v>0.85592563903950425</v>
      </c>
    </row>
    <row r="726" spans="1:53" ht="27" customHeight="1">
      <c r="A726" s="104" t="s">
        <v>1701</v>
      </c>
      <c r="B726" s="23" t="s">
        <v>1702</v>
      </c>
      <c r="C726" s="36" t="s">
        <v>182</v>
      </c>
      <c r="D726" s="34"/>
      <c r="E726" s="37">
        <f>TRUNC(일위대가목록!E345,0)</f>
        <v>0</v>
      </c>
      <c r="F726" s="37">
        <f t="shared" si="138"/>
        <v>0</v>
      </c>
      <c r="G726" s="37">
        <f>TRUNC(일위대가목록!F345,0)</f>
        <v>9895</v>
      </c>
      <c r="H726" s="37">
        <f t="shared" si="139"/>
        <v>0</v>
      </c>
      <c r="I726" s="37">
        <f>TRUNC(일위대가목록!G345,0)</f>
        <v>0</v>
      </c>
      <c r="J726" s="37">
        <f t="shared" si="140"/>
        <v>0</v>
      </c>
      <c r="K726" s="37">
        <f t="shared" si="141"/>
        <v>9895</v>
      </c>
      <c r="L726" s="37">
        <f t="shared" si="142"/>
        <v>0</v>
      </c>
      <c r="M726" s="85" t="s">
        <v>1703</v>
      </c>
      <c r="N726" s="71" t="s">
        <v>1704</v>
      </c>
      <c r="O726" s="71" t="s">
        <v>52</v>
      </c>
      <c r="P726" s="71" t="s">
        <v>52</v>
      </c>
      <c r="Q726" s="71" t="s">
        <v>1660</v>
      </c>
      <c r="R726" s="71" t="s">
        <v>61</v>
      </c>
      <c r="S726" s="71" t="s">
        <v>62</v>
      </c>
      <c r="T726" s="71" t="s">
        <v>62</v>
      </c>
      <c r="AR726" s="71" t="s">
        <v>52</v>
      </c>
      <c r="AS726" s="71" t="s">
        <v>52</v>
      </c>
      <c r="AU726" s="71" t="s">
        <v>1705</v>
      </c>
      <c r="AV726" s="28">
        <v>454</v>
      </c>
      <c r="AZ726" s="76"/>
      <c r="BA726" s="110"/>
    </row>
    <row r="727" spans="1:53" ht="27" customHeight="1">
      <c r="A727" s="104"/>
      <c r="B727" s="23"/>
      <c r="C727" s="36"/>
      <c r="D727" s="34"/>
      <c r="E727" s="33"/>
      <c r="F727" s="33"/>
      <c r="G727" s="33">
        <v>9282</v>
      </c>
      <c r="H727" s="37"/>
      <c r="I727" s="33"/>
      <c r="J727" s="37"/>
      <c r="K727" s="33">
        <f>E727+G727+I727</f>
        <v>9282</v>
      </c>
      <c r="L727" s="37"/>
      <c r="M727" s="86">
        <v>2022</v>
      </c>
      <c r="N727" s="71"/>
      <c r="O727" s="71"/>
      <c r="P727" s="71"/>
      <c r="Q727" s="71"/>
      <c r="R727" s="71"/>
      <c r="S727" s="71"/>
      <c r="T727" s="71"/>
      <c r="AR727" s="71"/>
      <c r="AS727" s="71"/>
      <c r="AU727" s="71"/>
      <c r="AX727" s="78"/>
      <c r="AY727" s="79">
        <f>G726/G727</f>
        <v>1.066041801335919</v>
      </c>
      <c r="AZ727" s="76"/>
      <c r="BA727" s="110">
        <f>K726/K727</f>
        <v>1.066041801335919</v>
      </c>
    </row>
    <row r="728" spans="1:53" ht="27" customHeight="1">
      <c r="A728" s="104" t="s">
        <v>1706</v>
      </c>
      <c r="B728" s="23" t="s">
        <v>1707</v>
      </c>
      <c r="C728" s="36" t="s">
        <v>182</v>
      </c>
      <c r="D728" s="34"/>
      <c r="E728" s="37">
        <f>TRUNC(일위대가목록!E346,0)</f>
        <v>0</v>
      </c>
      <c r="F728" s="37">
        <f t="shared" si="138"/>
        <v>0</v>
      </c>
      <c r="G728" s="37">
        <f>TRUNC(일위대가목록!F346,0)</f>
        <v>9895</v>
      </c>
      <c r="H728" s="37">
        <f t="shared" si="139"/>
        <v>0</v>
      </c>
      <c r="I728" s="37">
        <f>TRUNC(일위대가목록!G346,0)</f>
        <v>0</v>
      </c>
      <c r="J728" s="37">
        <f t="shared" si="140"/>
        <v>0</v>
      </c>
      <c r="K728" s="37">
        <f t="shared" si="141"/>
        <v>9895</v>
      </c>
      <c r="L728" s="37">
        <f t="shared" si="142"/>
        <v>0</v>
      </c>
      <c r="M728" s="85" t="s">
        <v>1708</v>
      </c>
      <c r="N728" s="71" t="s">
        <v>1709</v>
      </c>
      <c r="O728" s="71" t="s">
        <v>52</v>
      </c>
      <c r="P728" s="71" t="s">
        <v>52</v>
      </c>
      <c r="Q728" s="71" t="s">
        <v>1660</v>
      </c>
      <c r="R728" s="71" t="s">
        <v>61</v>
      </c>
      <c r="S728" s="71" t="s">
        <v>62</v>
      </c>
      <c r="T728" s="71" t="s">
        <v>62</v>
      </c>
      <c r="AR728" s="71" t="s">
        <v>52</v>
      </c>
      <c r="AS728" s="71" t="s">
        <v>52</v>
      </c>
      <c r="AU728" s="71" t="s">
        <v>1710</v>
      </c>
      <c r="AV728" s="28">
        <v>455</v>
      </c>
      <c r="AZ728" s="76"/>
      <c r="BA728" s="110"/>
    </row>
    <row r="729" spans="1:53" ht="27" customHeight="1">
      <c r="A729" s="105"/>
      <c r="B729" s="35"/>
      <c r="C729" s="34"/>
      <c r="D729" s="34"/>
      <c r="E729" s="33"/>
      <c r="F729" s="33"/>
      <c r="G729" s="33">
        <v>9282</v>
      </c>
      <c r="H729" s="37"/>
      <c r="I729" s="33"/>
      <c r="J729" s="37"/>
      <c r="K729" s="33">
        <f>E729+G729+I729</f>
        <v>9282</v>
      </c>
      <c r="L729" s="37"/>
      <c r="M729" s="86">
        <v>2022</v>
      </c>
      <c r="N729" s="71"/>
      <c r="O729" s="71"/>
      <c r="P729" s="71"/>
      <c r="Q729" s="71"/>
      <c r="R729" s="71"/>
      <c r="S729" s="71"/>
      <c r="T729" s="71"/>
      <c r="AR729" s="71"/>
      <c r="AS729" s="71"/>
      <c r="AU729" s="71"/>
      <c r="AX729" s="78"/>
      <c r="AY729" s="79">
        <f>G728/G729</f>
        <v>1.066041801335919</v>
      </c>
      <c r="AZ729" s="76"/>
      <c r="BA729" s="110">
        <f>K728/K729</f>
        <v>1.066041801335919</v>
      </c>
    </row>
    <row r="730" spans="1:53" ht="27" customHeight="1">
      <c r="A730" s="104" t="s">
        <v>1711</v>
      </c>
      <c r="B730" s="23"/>
      <c r="C730" s="34"/>
      <c r="D730" s="34"/>
      <c r="E730" s="35"/>
      <c r="F730" s="35"/>
      <c r="G730" s="35"/>
      <c r="H730" s="35"/>
      <c r="I730" s="35"/>
      <c r="J730" s="35"/>
      <c r="K730" s="35"/>
      <c r="L730" s="35"/>
      <c r="M730" s="84"/>
      <c r="Q730" s="71" t="s">
        <v>1712</v>
      </c>
      <c r="AZ730" s="76"/>
      <c r="BA730" s="110"/>
    </row>
    <row r="731" spans="1:53" ht="27" customHeight="1">
      <c r="A731" s="104" t="s">
        <v>1713</v>
      </c>
      <c r="B731" s="23" t="s">
        <v>52</v>
      </c>
      <c r="C731" s="36" t="s">
        <v>366</v>
      </c>
      <c r="D731" s="34"/>
      <c r="E731" s="37">
        <f>TRUNC(일위대가목록!E347,0)</f>
        <v>0</v>
      </c>
      <c r="F731" s="37">
        <f t="shared" ref="F731:F749" si="143">TRUNC(E731*D731, 0)</f>
        <v>0</v>
      </c>
      <c r="G731" s="37">
        <f>TRUNC(일위대가목록!F347,0)</f>
        <v>80136</v>
      </c>
      <c r="H731" s="37">
        <f t="shared" ref="H731:H749" si="144">TRUNC(G731*D731, 0)</f>
        <v>0</v>
      </c>
      <c r="I731" s="37">
        <f>TRUNC(일위대가목록!G347,0)</f>
        <v>0</v>
      </c>
      <c r="J731" s="37">
        <f t="shared" ref="J731:J749" si="145">TRUNC(I731*D731, 0)</f>
        <v>0</v>
      </c>
      <c r="K731" s="37">
        <f t="shared" ref="K731:K749" si="146">TRUNC(E731+G731+I731, 0)</f>
        <v>80136</v>
      </c>
      <c r="L731" s="37">
        <f t="shared" ref="L731:L749" si="147">TRUNC(F731+H731+J731, 0)</f>
        <v>0</v>
      </c>
      <c r="M731" s="85" t="s">
        <v>1714</v>
      </c>
      <c r="N731" s="71" t="s">
        <v>1715</v>
      </c>
      <c r="O731" s="71" t="s">
        <v>52</v>
      </c>
      <c r="P731" s="71" t="s">
        <v>52</v>
      </c>
      <c r="Q731" s="71" t="s">
        <v>1712</v>
      </c>
      <c r="R731" s="71" t="s">
        <v>61</v>
      </c>
      <c r="S731" s="71" t="s">
        <v>62</v>
      </c>
      <c r="T731" s="71" t="s">
        <v>62</v>
      </c>
      <c r="AR731" s="71" t="s">
        <v>52</v>
      </c>
      <c r="AS731" s="71" t="s">
        <v>52</v>
      </c>
      <c r="AU731" s="71" t="s">
        <v>1716</v>
      </c>
      <c r="AV731" s="28">
        <v>236</v>
      </c>
      <c r="AX731" s="263" t="s">
        <v>7947</v>
      </c>
      <c r="AY731" s="264"/>
      <c r="AZ731" s="264"/>
      <c r="BA731" s="265"/>
    </row>
    <row r="732" spans="1:53" ht="27" customHeight="1">
      <c r="A732" s="104"/>
      <c r="B732" s="23"/>
      <c r="C732" s="36"/>
      <c r="D732" s="34"/>
      <c r="E732" s="37"/>
      <c r="F732" s="37"/>
      <c r="G732" s="33">
        <v>9282</v>
      </c>
      <c r="H732" s="37"/>
      <c r="I732" s="33"/>
      <c r="J732" s="37"/>
      <c r="K732" s="33">
        <f>E732+G732+I732</f>
        <v>9282</v>
      </c>
      <c r="L732" s="37"/>
      <c r="M732" s="86">
        <v>2022</v>
      </c>
      <c r="N732" s="71"/>
      <c r="O732" s="71"/>
      <c r="P732" s="71"/>
      <c r="Q732" s="71"/>
      <c r="R732" s="71"/>
      <c r="S732" s="71"/>
      <c r="T732" s="71"/>
      <c r="AR732" s="71"/>
      <c r="AS732" s="71"/>
      <c r="AU732" s="71"/>
      <c r="AX732" s="266"/>
      <c r="AY732" s="267"/>
      <c r="AZ732" s="267"/>
      <c r="BA732" s="268"/>
    </row>
    <row r="733" spans="1:53" ht="27" customHeight="1">
      <c r="A733" s="104" t="s">
        <v>1717</v>
      </c>
      <c r="B733" s="23" t="s">
        <v>52</v>
      </c>
      <c r="C733" s="36" t="s">
        <v>366</v>
      </c>
      <c r="D733" s="34"/>
      <c r="E733" s="37">
        <f>TRUNC(일위대가목록!E348,0)</f>
        <v>0</v>
      </c>
      <c r="F733" s="37">
        <f t="shared" si="143"/>
        <v>0</v>
      </c>
      <c r="G733" s="37">
        <f>TRUNC(일위대가목록!F348,0)</f>
        <v>35051</v>
      </c>
      <c r="H733" s="37">
        <f t="shared" si="144"/>
        <v>0</v>
      </c>
      <c r="I733" s="37">
        <f>TRUNC(일위대가목록!G348,0)</f>
        <v>0</v>
      </c>
      <c r="J733" s="37">
        <f t="shared" si="145"/>
        <v>0</v>
      </c>
      <c r="K733" s="37">
        <f t="shared" si="146"/>
        <v>35051</v>
      </c>
      <c r="L733" s="37">
        <f t="shared" si="147"/>
        <v>0</v>
      </c>
      <c r="M733" s="85" t="s">
        <v>1718</v>
      </c>
      <c r="N733" s="71" t="s">
        <v>1719</v>
      </c>
      <c r="O733" s="71" t="s">
        <v>52</v>
      </c>
      <c r="P733" s="71" t="s">
        <v>52</v>
      </c>
      <c r="Q733" s="71" t="s">
        <v>1712</v>
      </c>
      <c r="R733" s="71" t="s">
        <v>61</v>
      </c>
      <c r="S733" s="71" t="s">
        <v>62</v>
      </c>
      <c r="T733" s="71" t="s">
        <v>62</v>
      </c>
      <c r="AR733" s="71" t="s">
        <v>52</v>
      </c>
      <c r="AS733" s="71" t="s">
        <v>52</v>
      </c>
      <c r="AU733" s="71" t="s">
        <v>1720</v>
      </c>
      <c r="AV733" s="28">
        <v>237</v>
      </c>
      <c r="AZ733" s="76"/>
      <c r="BA733" s="110"/>
    </row>
    <row r="734" spans="1:53" ht="27" customHeight="1">
      <c r="A734" s="104"/>
      <c r="B734" s="23"/>
      <c r="C734" s="36"/>
      <c r="D734" s="34"/>
      <c r="E734" s="37"/>
      <c r="F734" s="37"/>
      <c r="G734" s="33">
        <v>9282</v>
      </c>
      <c r="H734" s="37"/>
      <c r="I734" s="33"/>
      <c r="J734" s="37"/>
      <c r="K734" s="33">
        <f>E734+G734+I734</f>
        <v>9282</v>
      </c>
      <c r="L734" s="37"/>
      <c r="M734" s="86">
        <v>2022</v>
      </c>
      <c r="N734" s="71"/>
      <c r="O734" s="71"/>
      <c r="P734" s="71"/>
      <c r="Q734" s="71"/>
      <c r="R734" s="71"/>
      <c r="S734" s="71"/>
      <c r="T734" s="71"/>
      <c r="AR734" s="71"/>
      <c r="AS734" s="71"/>
      <c r="AU734" s="71"/>
      <c r="AX734" s="78"/>
      <c r="AY734" s="79">
        <f>G733/G734</f>
        <v>3.7762335703512173</v>
      </c>
      <c r="AZ734" s="76"/>
      <c r="BA734" s="110">
        <f>K733/K734</f>
        <v>3.7762335703512173</v>
      </c>
    </row>
    <row r="735" spans="1:53" ht="27" customHeight="1">
      <c r="A735" s="104" t="s">
        <v>1721</v>
      </c>
      <c r="B735" s="23" t="s">
        <v>52</v>
      </c>
      <c r="C735" s="36" t="s">
        <v>366</v>
      </c>
      <c r="D735" s="34"/>
      <c r="E735" s="37">
        <f>TRUNC(일위대가목록!E349,0)</f>
        <v>0</v>
      </c>
      <c r="F735" s="37">
        <f t="shared" si="143"/>
        <v>0</v>
      </c>
      <c r="G735" s="37">
        <f>TRUNC(일위대가목록!F349,0)</f>
        <v>17424</v>
      </c>
      <c r="H735" s="37">
        <f t="shared" si="144"/>
        <v>0</v>
      </c>
      <c r="I735" s="37">
        <f>TRUNC(일위대가목록!G349,0)</f>
        <v>0</v>
      </c>
      <c r="J735" s="37">
        <f t="shared" si="145"/>
        <v>0</v>
      </c>
      <c r="K735" s="37">
        <f t="shared" si="146"/>
        <v>17424</v>
      </c>
      <c r="L735" s="37">
        <f t="shared" si="147"/>
        <v>0</v>
      </c>
      <c r="M735" s="85" t="s">
        <v>1722</v>
      </c>
      <c r="N735" s="71" t="s">
        <v>1723</v>
      </c>
      <c r="O735" s="71" t="s">
        <v>52</v>
      </c>
      <c r="P735" s="71" t="s">
        <v>52</v>
      </c>
      <c r="Q735" s="71" t="s">
        <v>1712</v>
      </c>
      <c r="R735" s="71" t="s">
        <v>61</v>
      </c>
      <c r="S735" s="71" t="s">
        <v>62</v>
      </c>
      <c r="T735" s="71" t="s">
        <v>62</v>
      </c>
      <c r="AR735" s="71" t="s">
        <v>52</v>
      </c>
      <c r="AS735" s="71" t="s">
        <v>52</v>
      </c>
      <c r="AU735" s="71" t="s">
        <v>1724</v>
      </c>
      <c r="AV735" s="28">
        <v>238</v>
      </c>
      <c r="AZ735" s="76"/>
      <c r="BA735" s="110"/>
    </row>
    <row r="736" spans="1:53" ht="27" customHeight="1">
      <c r="A736" s="104"/>
      <c r="B736" s="23"/>
      <c r="C736" s="36"/>
      <c r="D736" s="34"/>
      <c r="E736" s="37"/>
      <c r="F736" s="37"/>
      <c r="G736" s="33">
        <v>9282</v>
      </c>
      <c r="H736" s="37"/>
      <c r="I736" s="33"/>
      <c r="J736" s="37"/>
      <c r="K736" s="33">
        <f>E736+G736+I736</f>
        <v>9282</v>
      </c>
      <c r="L736" s="37"/>
      <c r="M736" s="86">
        <v>2022</v>
      </c>
      <c r="N736" s="71"/>
      <c r="O736" s="71"/>
      <c r="P736" s="71"/>
      <c r="Q736" s="71"/>
      <c r="R736" s="71"/>
      <c r="S736" s="71"/>
      <c r="T736" s="71"/>
      <c r="AR736" s="71"/>
      <c r="AS736" s="71"/>
      <c r="AU736" s="71"/>
      <c r="AX736" s="78"/>
      <c r="AY736" s="79">
        <f>G735/G736</f>
        <v>1.8771816418875242</v>
      </c>
      <c r="AZ736" s="76"/>
      <c r="BA736" s="110">
        <f>K735/K736</f>
        <v>1.8771816418875242</v>
      </c>
    </row>
    <row r="737" spans="1:53" ht="27" customHeight="1">
      <c r="A737" s="104" t="s">
        <v>1725</v>
      </c>
      <c r="B737" s="23" t="s">
        <v>52</v>
      </c>
      <c r="C737" s="36" t="s">
        <v>625</v>
      </c>
      <c r="D737" s="34"/>
      <c r="E737" s="37">
        <f>TRUNC(일위대가목록!E350,0)</f>
        <v>0</v>
      </c>
      <c r="F737" s="37">
        <f t="shared" si="143"/>
        <v>0</v>
      </c>
      <c r="G737" s="37">
        <f>TRUNC(일위대가목록!F350,0)</f>
        <v>14842</v>
      </c>
      <c r="H737" s="37">
        <f t="shared" si="144"/>
        <v>0</v>
      </c>
      <c r="I737" s="37">
        <f>TRUNC(일위대가목록!G350,0)</f>
        <v>890</v>
      </c>
      <c r="J737" s="37">
        <f t="shared" si="145"/>
        <v>0</v>
      </c>
      <c r="K737" s="37">
        <f t="shared" si="146"/>
        <v>15732</v>
      </c>
      <c r="L737" s="37">
        <f t="shared" si="147"/>
        <v>0</v>
      </c>
      <c r="M737" s="85" t="s">
        <v>1726</v>
      </c>
      <c r="N737" s="71" t="s">
        <v>1727</v>
      </c>
      <c r="O737" s="71" t="s">
        <v>52</v>
      </c>
      <c r="P737" s="71" t="s">
        <v>52</v>
      </c>
      <c r="Q737" s="71" t="s">
        <v>1712</v>
      </c>
      <c r="R737" s="71" t="s">
        <v>61</v>
      </c>
      <c r="S737" s="71" t="s">
        <v>62</v>
      </c>
      <c r="T737" s="71" t="s">
        <v>62</v>
      </c>
      <c r="AR737" s="71" t="s">
        <v>52</v>
      </c>
      <c r="AS737" s="71" t="s">
        <v>52</v>
      </c>
      <c r="AU737" s="71" t="s">
        <v>1728</v>
      </c>
      <c r="AV737" s="28">
        <v>239</v>
      </c>
      <c r="AZ737" s="76"/>
      <c r="BA737" s="110"/>
    </row>
    <row r="738" spans="1:53" ht="27" customHeight="1">
      <c r="A738" s="104"/>
      <c r="B738" s="23"/>
      <c r="C738" s="36"/>
      <c r="D738" s="34"/>
      <c r="E738" s="37"/>
      <c r="F738" s="37"/>
      <c r="G738" s="33">
        <v>28219</v>
      </c>
      <c r="H738" s="37"/>
      <c r="I738" s="33"/>
      <c r="J738" s="37"/>
      <c r="K738" s="33">
        <f>E738+G738+I738</f>
        <v>28219</v>
      </c>
      <c r="L738" s="37"/>
      <c r="M738" s="86">
        <v>2022</v>
      </c>
      <c r="N738" s="71"/>
      <c r="O738" s="71"/>
      <c r="P738" s="71"/>
      <c r="Q738" s="71"/>
      <c r="R738" s="71"/>
      <c r="S738" s="71"/>
      <c r="T738" s="71"/>
      <c r="AR738" s="71"/>
      <c r="AS738" s="71"/>
      <c r="AU738" s="71"/>
      <c r="AX738" s="78"/>
      <c r="AY738" s="79">
        <f>G737/G738</f>
        <v>0.52595768808249765</v>
      </c>
      <c r="AZ738" s="76"/>
      <c r="BA738" s="110">
        <f>K737/K738</f>
        <v>0.55749672206669265</v>
      </c>
    </row>
    <row r="739" spans="1:53" ht="27" customHeight="1">
      <c r="A739" s="104" t="s">
        <v>1729</v>
      </c>
      <c r="B739" s="23" t="s">
        <v>52</v>
      </c>
      <c r="C739" s="36" t="s">
        <v>625</v>
      </c>
      <c r="D739" s="34"/>
      <c r="E739" s="37">
        <f>TRUNC(일위대가목록!E351,0)</f>
        <v>0</v>
      </c>
      <c r="F739" s="37">
        <f t="shared" si="143"/>
        <v>0</v>
      </c>
      <c r="G739" s="37">
        <f>TRUNC(일위대가목록!F351,0)</f>
        <v>13336</v>
      </c>
      <c r="H739" s="37">
        <f t="shared" si="144"/>
        <v>0</v>
      </c>
      <c r="I739" s="37">
        <f>TRUNC(일위대가목록!G351,0)</f>
        <v>800</v>
      </c>
      <c r="J739" s="37">
        <f t="shared" si="145"/>
        <v>0</v>
      </c>
      <c r="K739" s="37">
        <f t="shared" si="146"/>
        <v>14136</v>
      </c>
      <c r="L739" s="37">
        <f t="shared" si="147"/>
        <v>0</v>
      </c>
      <c r="M739" s="85" t="s">
        <v>1730</v>
      </c>
      <c r="N739" s="71" t="s">
        <v>1731</v>
      </c>
      <c r="O739" s="71" t="s">
        <v>52</v>
      </c>
      <c r="P739" s="71" t="s">
        <v>52</v>
      </c>
      <c r="Q739" s="71" t="s">
        <v>1712</v>
      </c>
      <c r="R739" s="71" t="s">
        <v>61</v>
      </c>
      <c r="S739" s="71" t="s">
        <v>62</v>
      </c>
      <c r="T739" s="71" t="s">
        <v>62</v>
      </c>
      <c r="AR739" s="71" t="s">
        <v>52</v>
      </c>
      <c r="AS739" s="71" t="s">
        <v>52</v>
      </c>
      <c r="AU739" s="71" t="s">
        <v>1732</v>
      </c>
      <c r="AV739" s="28">
        <v>240</v>
      </c>
      <c r="AZ739" s="76"/>
      <c r="BA739" s="110"/>
    </row>
    <row r="740" spans="1:53" ht="27" customHeight="1">
      <c r="A740" s="104"/>
      <c r="B740" s="23"/>
      <c r="C740" s="36"/>
      <c r="D740" s="34"/>
      <c r="E740" s="37"/>
      <c r="F740" s="37"/>
      <c r="G740" s="33">
        <v>28219</v>
      </c>
      <c r="H740" s="37"/>
      <c r="I740" s="33"/>
      <c r="J740" s="37"/>
      <c r="K740" s="33">
        <f>E740+G740+I740</f>
        <v>28219</v>
      </c>
      <c r="L740" s="37"/>
      <c r="M740" s="86">
        <v>2022</v>
      </c>
      <c r="N740" s="71"/>
      <c r="O740" s="71"/>
      <c r="P740" s="71"/>
      <c r="Q740" s="71"/>
      <c r="R740" s="71"/>
      <c r="S740" s="71"/>
      <c r="T740" s="71"/>
      <c r="AR740" s="71"/>
      <c r="AS740" s="71"/>
      <c r="AU740" s="71"/>
      <c r="AX740" s="78"/>
      <c r="AY740" s="79">
        <f>G739/G740</f>
        <v>0.47258939012721923</v>
      </c>
      <c r="AZ740" s="76"/>
      <c r="BA740" s="110">
        <f>K739/K740</f>
        <v>0.50093908359615857</v>
      </c>
    </row>
    <row r="741" spans="1:53" ht="27" customHeight="1">
      <c r="A741" s="104" t="s">
        <v>1733</v>
      </c>
      <c r="B741" s="23" t="s">
        <v>1734</v>
      </c>
      <c r="C741" s="36" t="s">
        <v>1735</v>
      </c>
      <c r="D741" s="34"/>
      <c r="E741" s="37">
        <f>TRUNC(일위대가목록!E352,0)</f>
        <v>3985</v>
      </c>
      <c r="F741" s="37">
        <f t="shared" si="143"/>
        <v>0</v>
      </c>
      <c r="G741" s="37">
        <f>TRUNC(일위대가목록!F352,0)</f>
        <v>15286</v>
      </c>
      <c r="H741" s="37">
        <f t="shared" si="144"/>
        <v>0</v>
      </c>
      <c r="I741" s="37">
        <f>TRUNC(일위대가목록!G352,0)</f>
        <v>7589</v>
      </c>
      <c r="J741" s="37">
        <f t="shared" si="145"/>
        <v>0</v>
      </c>
      <c r="K741" s="37">
        <f t="shared" si="146"/>
        <v>26860</v>
      </c>
      <c r="L741" s="37">
        <f t="shared" si="147"/>
        <v>0</v>
      </c>
      <c r="M741" s="85" t="s">
        <v>1736</v>
      </c>
      <c r="N741" s="71" t="s">
        <v>1737</v>
      </c>
      <c r="O741" s="71" t="s">
        <v>52</v>
      </c>
      <c r="P741" s="71" t="s">
        <v>52</v>
      </c>
      <c r="Q741" s="71" t="s">
        <v>1712</v>
      </c>
      <c r="R741" s="71" t="s">
        <v>61</v>
      </c>
      <c r="S741" s="71" t="s">
        <v>62</v>
      </c>
      <c r="T741" s="71" t="s">
        <v>62</v>
      </c>
      <c r="AR741" s="71" t="s">
        <v>52</v>
      </c>
      <c r="AS741" s="71" t="s">
        <v>52</v>
      </c>
      <c r="AU741" s="71" t="s">
        <v>1738</v>
      </c>
      <c r="AV741" s="28">
        <v>241</v>
      </c>
      <c r="AZ741" s="76"/>
      <c r="BA741" s="110"/>
    </row>
    <row r="742" spans="1:53" ht="27" customHeight="1">
      <c r="A742" s="104"/>
      <c r="B742" s="23"/>
      <c r="C742" s="36"/>
      <c r="D742" s="34"/>
      <c r="E742" s="33">
        <v>15473</v>
      </c>
      <c r="F742" s="33"/>
      <c r="G742" s="33">
        <v>9893</v>
      </c>
      <c r="H742" s="37"/>
      <c r="I742" s="33"/>
      <c r="J742" s="37"/>
      <c r="K742" s="33">
        <f>E742+G742+I742</f>
        <v>25366</v>
      </c>
      <c r="L742" s="37"/>
      <c r="M742" s="86">
        <v>2022</v>
      </c>
      <c r="N742" s="71"/>
      <c r="O742" s="71"/>
      <c r="P742" s="71"/>
      <c r="Q742" s="71"/>
      <c r="R742" s="71"/>
      <c r="S742" s="71"/>
      <c r="T742" s="71"/>
      <c r="AR742" s="71"/>
      <c r="AS742" s="71"/>
      <c r="AU742" s="71"/>
      <c r="AX742" s="78">
        <f>E741/E742</f>
        <v>0.25754540166742068</v>
      </c>
      <c r="AY742" s="79">
        <f>G741/G742</f>
        <v>1.5451329222682706</v>
      </c>
      <c r="AZ742" s="76"/>
      <c r="BA742" s="110">
        <f>K741/K742</f>
        <v>1.0588977371284396</v>
      </c>
    </row>
    <row r="743" spans="1:53" ht="27" customHeight="1">
      <c r="A743" s="104" t="s">
        <v>1739</v>
      </c>
      <c r="B743" s="23" t="s">
        <v>1734</v>
      </c>
      <c r="C743" s="36" t="s">
        <v>1735</v>
      </c>
      <c r="D743" s="34"/>
      <c r="E743" s="37">
        <f>TRUNC(일위대가목록!E353,0)</f>
        <v>5093</v>
      </c>
      <c r="F743" s="37">
        <f t="shared" si="143"/>
        <v>0</v>
      </c>
      <c r="G743" s="37">
        <f>TRUNC(일위대가목록!F353,0)</f>
        <v>19525</v>
      </c>
      <c r="H743" s="37">
        <f t="shared" si="144"/>
        <v>0</v>
      </c>
      <c r="I743" s="37">
        <f>TRUNC(일위대가목록!G353,0)</f>
        <v>9699</v>
      </c>
      <c r="J743" s="37">
        <f t="shared" si="145"/>
        <v>0</v>
      </c>
      <c r="K743" s="37">
        <f t="shared" si="146"/>
        <v>34317</v>
      </c>
      <c r="L743" s="37">
        <f t="shared" si="147"/>
        <v>0</v>
      </c>
      <c r="M743" s="85" t="s">
        <v>1740</v>
      </c>
      <c r="N743" s="71" t="s">
        <v>1741</v>
      </c>
      <c r="O743" s="71" t="s">
        <v>52</v>
      </c>
      <c r="P743" s="71" t="s">
        <v>52</v>
      </c>
      <c r="Q743" s="71" t="s">
        <v>1712</v>
      </c>
      <c r="R743" s="71" t="s">
        <v>61</v>
      </c>
      <c r="S743" s="71" t="s">
        <v>62</v>
      </c>
      <c r="T743" s="71" t="s">
        <v>62</v>
      </c>
      <c r="AR743" s="71" t="s">
        <v>52</v>
      </c>
      <c r="AS743" s="71" t="s">
        <v>52</v>
      </c>
      <c r="AU743" s="71" t="s">
        <v>1742</v>
      </c>
      <c r="AV743" s="28">
        <v>242</v>
      </c>
      <c r="AZ743" s="76"/>
      <c r="BA743" s="110"/>
    </row>
    <row r="744" spans="1:53" ht="27" customHeight="1">
      <c r="A744" s="104"/>
      <c r="B744" s="23"/>
      <c r="C744" s="36"/>
      <c r="D744" s="34"/>
      <c r="E744" s="33">
        <v>19086</v>
      </c>
      <c r="F744" s="33"/>
      <c r="G744" s="33">
        <v>12724</v>
      </c>
      <c r="H744" s="37"/>
      <c r="I744" s="33"/>
      <c r="J744" s="37"/>
      <c r="K744" s="33">
        <f>E744+G744+I744</f>
        <v>31810</v>
      </c>
      <c r="L744" s="37"/>
      <c r="M744" s="86">
        <v>2022</v>
      </c>
      <c r="N744" s="71"/>
      <c r="O744" s="71"/>
      <c r="P744" s="71"/>
      <c r="Q744" s="71"/>
      <c r="R744" s="71"/>
      <c r="S744" s="71"/>
      <c r="T744" s="71"/>
      <c r="AR744" s="71"/>
      <c r="AS744" s="71"/>
      <c r="AU744" s="71"/>
      <c r="AX744" s="78">
        <f>E743/E744</f>
        <v>0.26684480771245939</v>
      </c>
      <c r="AY744" s="79">
        <f>G743/G744</f>
        <v>1.5345017290160328</v>
      </c>
      <c r="AZ744" s="76"/>
      <c r="BA744" s="110">
        <f>K743/K744</f>
        <v>1.078811694435712</v>
      </c>
    </row>
    <row r="745" spans="1:53" ht="27" customHeight="1">
      <c r="A745" s="104" t="s">
        <v>1743</v>
      </c>
      <c r="B745" s="23" t="s">
        <v>52</v>
      </c>
      <c r="C745" s="36" t="s">
        <v>625</v>
      </c>
      <c r="D745" s="34"/>
      <c r="E745" s="37">
        <f>TRUNC(일위대가목록!E354,0)</f>
        <v>0</v>
      </c>
      <c r="F745" s="37">
        <f t="shared" si="143"/>
        <v>0</v>
      </c>
      <c r="G745" s="37">
        <f>TRUNC(일위대가목록!F354,0)</f>
        <v>2001</v>
      </c>
      <c r="H745" s="37">
        <f t="shared" si="144"/>
        <v>0</v>
      </c>
      <c r="I745" s="37">
        <f>TRUNC(일위대가목록!G354,0)</f>
        <v>0</v>
      </c>
      <c r="J745" s="37">
        <f t="shared" si="145"/>
        <v>0</v>
      </c>
      <c r="K745" s="37">
        <f t="shared" si="146"/>
        <v>2001</v>
      </c>
      <c r="L745" s="37">
        <f t="shared" si="147"/>
        <v>0</v>
      </c>
      <c r="M745" s="85" t="s">
        <v>1744</v>
      </c>
      <c r="N745" s="71" t="s">
        <v>1745</v>
      </c>
      <c r="O745" s="71" t="s">
        <v>52</v>
      </c>
      <c r="P745" s="71" t="s">
        <v>52</v>
      </c>
      <c r="Q745" s="71" t="s">
        <v>1712</v>
      </c>
      <c r="R745" s="71" t="s">
        <v>61</v>
      </c>
      <c r="S745" s="71" t="s">
        <v>62</v>
      </c>
      <c r="T745" s="71" t="s">
        <v>62</v>
      </c>
      <c r="AR745" s="71" t="s">
        <v>52</v>
      </c>
      <c r="AS745" s="71" t="s">
        <v>52</v>
      </c>
      <c r="AU745" s="71" t="s">
        <v>1746</v>
      </c>
      <c r="AV745" s="28">
        <v>243</v>
      </c>
      <c r="AZ745" s="76"/>
      <c r="BA745" s="110"/>
    </row>
    <row r="746" spans="1:53" ht="27" customHeight="1">
      <c r="A746" s="104"/>
      <c r="B746" s="23"/>
      <c r="C746" s="36"/>
      <c r="D746" s="34"/>
      <c r="E746" s="33"/>
      <c r="F746" s="33"/>
      <c r="G746" s="33">
        <v>1899</v>
      </c>
      <c r="H746" s="37"/>
      <c r="I746" s="33"/>
      <c r="J746" s="37"/>
      <c r="K746" s="33">
        <f>E746+G746+I746</f>
        <v>1899</v>
      </c>
      <c r="L746" s="37"/>
      <c r="M746" s="86">
        <v>2022</v>
      </c>
      <c r="N746" s="71"/>
      <c r="O746" s="71"/>
      <c r="P746" s="71"/>
      <c r="Q746" s="71"/>
      <c r="R746" s="71"/>
      <c r="S746" s="71"/>
      <c r="T746" s="71"/>
      <c r="AR746" s="71"/>
      <c r="AS746" s="71"/>
      <c r="AU746" s="71"/>
      <c r="AX746" s="78"/>
      <c r="AY746" s="79">
        <f>G745/G746</f>
        <v>1.0537124802527646</v>
      </c>
      <c r="AZ746" s="76"/>
      <c r="BA746" s="110">
        <f>K745/K746</f>
        <v>1.0537124802527646</v>
      </c>
    </row>
    <row r="747" spans="1:53" ht="27" customHeight="1">
      <c r="A747" s="104" t="s">
        <v>1747</v>
      </c>
      <c r="B747" s="23" t="s">
        <v>1748</v>
      </c>
      <c r="C747" s="36" t="s">
        <v>625</v>
      </c>
      <c r="D747" s="34"/>
      <c r="E747" s="37"/>
      <c r="F747" s="37">
        <f t="shared" si="143"/>
        <v>0</v>
      </c>
      <c r="G747" s="37">
        <f>TRUNC(일위대가목록!F355,0)</f>
        <v>2426</v>
      </c>
      <c r="H747" s="37">
        <f t="shared" si="144"/>
        <v>0</v>
      </c>
      <c r="I747" s="37">
        <f>TRUNC(일위대가목록!G355,0)</f>
        <v>0</v>
      </c>
      <c r="J747" s="37">
        <f t="shared" si="145"/>
        <v>0</v>
      </c>
      <c r="K747" s="37">
        <f t="shared" si="146"/>
        <v>2426</v>
      </c>
      <c r="L747" s="37">
        <f t="shared" si="147"/>
        <v>0</v>
      </c>
      <c r="M747" s="85" t="s">
        <v>1749</v>
      </c>
      <c r="N747" s="71" t="s">
        <v>1750</v>
      </c>
      <c r="O747" s="71" t="s">
        <v>52</v>
      </c>
      <c r="P747" s="71" t="s">
        <v>52</v>
      </c>
      <c r="Q747" s="71" t="s">
        <v>1712</v>
      </c>
      <c r="R747" s="71" t="s">
        <v>61</v>
      </c>
      <c r="S747" s="71" t="s">
        <v>62</v>
      </c>
      <c r="T747" s="71" t="s">
        <v>62</v>
      </c>
      <c r="AR747" s="71" t="s">
        <v>52</v>
      </c>
      <c r="AS747" s="71" t="s">
        <v>52</v>
      </c>
      <c r="AU747" s="71" t="s">
        <v>1751</v>
      </c>
      <c r="AV747" s="28">
        <v>244</v>
      </c>
      <c r="AZ747" s="76"/>
      <c r="BA747" s="110"/>
    </row>
    <row r="748" spans="1:53" ht="27" customHeight="1">
      <c r="A748" s="104"/>
      <c r="B748" s="23"/>
      <c r="C748" s="36"/>
      <c r="D748" s="34"/>
      <c r="E748" s="33"/>
      <c r="F748" s="33"/>
      <c r="G748" s="33">
        <v>2281</v>
      </c>
      <c r="H748" s="37"/>
      <c r="I748" s="33"/>
      <c r="J748" s="37"/>
      <c r="K748" s="33">
        <f>E748+G748+I748</f>
        <v>2281</v>
      </c>
      <c r="L748" s="37"/>
      <c r="M748" s="86">
        <v>2022</v>
      </c>
      <c r="N748" s="71"/>
      <c r="O748" s="71"/>
      <c r="P748" s="71"/>
      <c r="Q748" s="71"/>
      <c r="R748" s="71"/>
      <c r="S748" s="71"/>
      <c r="T748" s="71"/>
      <c r="AR748" s="71"/>
      <c r="AS748" s="71"/>
      <c r="AU748" s="71"/>
      <c r="AX748" s="78"/>
      <c r="AY748" s="79">
        <f>G747/G748</f>
        <v>1.0635686102586586</v>
      </c>
      <c r="AZ748" s="76"/>
      <c r="BA748" s="110">
        <f>K747/K748</f>
        <v>1.0635686102586586</v>
      </c>
    </row>
    <row r="749" spans="1:53" ht="27" customHeight="1">
      <c r="A749" s="104" t="s">
        <v>1752</v>
      </c>
      <c r="B749" s="23" t="s">
        <v>1753</v>
      </c>
      <c r="C749" s="36" t="s">
        <v>625</v>
      </c>
      <c r="D749" s="34"/>
      <c r="E749" s="37"/>
      <c r="F749" s="37">
        <f t="shared" si="143"/>
        <v>0</v>
      </c>
      <c r="G749" s="37">
        <f>TRUNC(일위대가목록!F356,0)</f>
        <v>3150</v>
      </c>
      <c r="H749" s="37">
        <f t="shared" si="144"/>
        <v>0</v>
      </c>
      <c r="I749" s="37">
        <f>TRUNC(일위대가목록!G356,0)</f>
        <v>0</v>
      </c>
      <c r="J749" s="37">
        <f t="shared" si="145"/>
        <v>0</v>
      </c>
      <c r="K749" s="37">
        <f t="shared" si="146"/>
        <v>3150</v>
      </c>
      <c r="L749" s="37">
        <f t="shared" si="147"/>
        <v>0</v>
      </c>
      <c r="M749" s="85" t="s">
        <v>1754</v>
      </c>
      <c r="N749" s="71" t="s">
        <v>1755</v>
      </c>
      <c r="O749" s="71" t="s">
        <v>52</v>
      </c>
      <c r="P749" s="71" t="s">
        <v>52</v>
      </c>
      <c r="Q749" s="71" t="s">
        <v>1712</v>
      </c>
      <c r="R749" s="71" t="s">
        <v>61</v>
      </c>
      <c r="S749" s="71" t="s">
        <v>62</v>
      </c>
      <c r="T749" s="71" t="s">
        <v>62</v>
      </c>
      <c r="AR749" s="71" t="s">
        <v>52</v>
      </c>
      <c r="AS749" s="71" t="s">
        <v>52</v>
      </c>
      <c r="AU749" s="71" t="s">
        <v>1756</v>
      </c>
      <c r="AV749" s="28">
        <v>245</v>
      </c>
      <c r="AZ749" s="76"/>
      <c r="BA749" s="110"/>
    </row>
    <row r="750" spans="1:53" ht="27" customHeight="1">
      <c r="A750" s="105"/>
      <c r="B750" s="35"/>
      <c r="C750" s="34"/>
      <c r="D750" s="34"/>
      <c r="E750" s="33"/>
      <c r="F750" s="33"/>
      <c r="G750" s="33">
        <v>2963</v>
      </c>
      <c r="H750" s="37"/>
      <c r="I750" s="33"/>
      <c r="J750" s="37"/>
      <c r="K750" s="33">
        <f>E750+G750+I750</f>
        <v>2963</v>
      </c>
      <c r="L750" s="37"/>
      <c r="M750" s="86">
        <v>2022</v>
      </c>
      <c r="N750" s="71"/>
      <c r="O750" s="71"/>
      <c r="P750" s="71"/>
      <c r="Q750" s="71"/>
      <c r="R750" s="71"/>
      <c r="S750" s="71"/>
      <c r="T750" s="71"/>
      <c r="AR750" s="71"/>
      <c r="AS750" s="71"/>
      <c r="AU750" s="71"/>
      <c r="AX750" s="78"/>
      <c r="AY750" s="79">
        <f>G749/G750</f>
        <v>1.0631117111036112</v>
      </c>
      <c r="AZ750" s="76"/>
      <c r="BA750" s="110">
        <f>K749/K750</f>
        <v>1.0631117111036112</v>
      </c>
    </row>
    <row r="751" spans="1:53" ht="27" customHeight="1">
      <c r="A751" s="104" t="s">
        <v>1757</v>
      </c>
      <c r="B751" s="23"/>
      <c r="C751" s="34"/>
      <c r="D751" s="34"/>
      <c r="E751" s="35"/>
      <c r="F751" s="35"/>
      <c r="G751" s="35"/>
      <c r="H751" s="35"/>
      <c r="I751" s="35"/>
      <c r="J751" s="35"/>
      <c r="K751" s="35"/>
      <c r="L751" s="35"/>
      <c r="M751" s="84"/>
      <c r="Q751" s="71" t="s">
        <v>1758</v>
      </c>
      <c r="AZ751" s="76"/>
      <c r="BA751" s="110"/>
    </row>
    <row r="752" spans="1:53" ht="27" customHeight="1">
      <c r="A752" s="104" t="s">
        <v>1759</v>
      </c>
      <c r="B752" s="23" t="s">
        <v>1760</v>
      </c>
      <c r="C752" s="36" t="s">
        <v>625</v>
      </c>
      <c r="D752" s="34"/>
      <c r="E752" s="37">
        <f>TRUNC(일위대가목록!E357,0)</f>
        <v>0</v>
      </c>
      <c r="F752" s="37">
        <f t="shared" ref="F752:F772" si="148">TRUNC(E752*D752, 0)</f>
        <v>0</v>
      </c>
      <c r="G752" s="37">
        <f>TRUNC(일위대가목록!F357,0)</f>
        <v>18848</v>
      </c>
      <c r="H752" s="37">
        <f t="shared" ref="H752:H772" si="149">TRUNC(G752*D752, 0)</f>
        <v>0</v>
      </c>
      <c r="I752" s="37">
        <f>TRUNC(일위대가목록!G357,0)</f>
        <v>0</v>
      </c>
      <c r="J752" s="37">
        <f t="shared" ref="J752:J772" si="150">TRUNC(I752*D752, 0)</f>
        <v>0</v>
      </c>
      <c r="K752" s="37">
        <f t="shared" ref="K752:K772" si="151">TRUNC(E752+G752+I752, 0)</f>
        <v>18848</v>
      </c>
      <c r="L752" s="37">
        <f t="shared" ref="L752:L772" si="152">TRUNC(F752+H752+J752, 0)</f>
        <v>0</v>
      </c>
      <c r="M752" s="85" t="s">
        <v>1761</v>
      </c>
      <c r="N752" s="71" t="s">
        <v>1762</v>
      </c>
      <c r="O752" s="71" t="s">
        <v>52</v>
      </c>
      <c r="P752" s="71" t="s">
        <v>52</v>
      </c>
      <c r="Q752" s="71" t="s">
        <v>1758</v>
      </c>
      <c r="R752" s="71" t="s">
        <v>61</v>
      </c>
      <c r="S752" s="71" t="s">
        <v>62</v>
      </c>
      <c r="T752" s="71" t="s">
        <v>62</v>
      </c>
      <c r="AR752" s="71" t="s">
        <v>52</v>
      </c>
      <c r="AS752" s="71" t="s">
        <v>52</v>
      </c>
      <c r="AU752" s="71" t="s">
        <v>1763</v>
      </c>
      <c r="AV752" s="28">
        <v>247</v>
      </c>
      <c r="AZ752" s="76"/>
      <c r="BA752" s="110"/>
    </row>
    <row r="753" spans="1:53" ht="27" customHeight="1">
      <c r="A753" s="104"/>
      <c r="B753" s="23"/>
      <c r="C753" s="36"/>
      <c r="D753" s="34"/>
      <c r="E753" s="33"/>
      <c r="F753" s="33"/>
      <c r="G753" s="33">
        <v>23025</v>
      </c>
      <c r="H753" s="37"/>
      <c r="I753" s="33"/>
      <c r="J753" s="37"/>
      <c r="K753" s="33">
        <f>E753+G753+I753</f>
        <v>23025</v>
      </c>
      <c r="L753" s="37"/>
      <c r="M753" s="86">
        <v>2022</v>
      </c>
      <c r="N753" s="71"/>
      <c r="O753" s="71"/>
      <c r="P753" s="71"/>
      <c r="Q753" s="71"/>
      <c r="R753" s="71"/>
      <c r="S753" s="71"/>
      <c r="T753" s="71"/>
      <c r="AR753" s="71"/>
      <c r="AS753" s="71"/>
      <c r="AU753" s="71"/>
      <c r="AX753" s="78"/>
      <c r="AY753" s="79">
        <f>G752/G753</f>
        <v>0.81858849077090123</v>
      </c>
      <c r="AZ753" s="76"/>
      <c r="BA753" s="110">
        <f>K752/K753</f>
        <v>0.81858849077090123</v>
      </c>
    </row>
    <row r="754" spans="1:53" ht="27" customHeight="1">
      <c r="A754" s="104" t="s">
        <v>1764</v>
      </c>
      <c r="B754" s="23" t="s">
        <v>52</v>
      </c>
      <c r="C754" s="36" t="s">
        <v>625</v>
      </c>
      <c r="D754" s="34"/>
      <c r="E754" s="37">
        <f>TRUNC(일위대가목록!E358,0)</f>
        <v>0</v>
      </c>
      <c r="F754" s="37">
        <f t="shared" si="148"/>
        <v>0</v>
      </c>
      <c r="G754" s="37">
        <f>TRUNC(일위대가목록!F358,0)</f>
        <v>4712</v>
      </c>
      <c r="H754" s="37">
        <f t="shared" si="149"/>
        <v>0</v>
      </c>
      <c r="I754" s="37">
        <f>TRUNC(일위대가목록!G358,0)</f>
        <v>0</v>
      </c>
      <c r="J754" s="37">
        <f t="shared" si="150"/>
        <v>0</v>
      </c>
      <c r="K754" s="37">
        <f t="shared" si="151"/>
        <v>4712</v>
      </c>
      <c r="L754" s="37">
        <f t="shared" si="152"/>
        <v>0</v>
      </c>
      <c r="M754" s="85" t="s">
        <v>1765</v>
      </c>
      <c r="N754" s="71" t="s">
        <v>1766</v>
      </c>
      <c r="O754" s="71" t="s">
        <v>52</v>
      </c>
      <c r="P754" s="71" t="s">
        <v>52</v>
      </c>
      <c r="Q754" s="71" t="s">
        <v>1758</v>
      </c>
      <c r="R754" s="71" t="s">
        <v>61</v>
      </c>
      <c r="S754" s="71" t="s">
        <v>62</v>
      </c>
      <c r="T754" s="71" t="s">
        <v>62</v>
      </c>
      <c r="AR754" s="71" t="s">
        <v>52</v>
      </c>
      <c r="AS754" s="71" t="s">
        <v>52</v>
      </c>
      <c r="AU754" s="71" t="s">
        <v>1767</v>
      </c>
      <c r="AV754" s="28">
        <v>248</v>
      </c>
      <c r="AX754" s="275" t="s">
        <v>7804</v>
      </c>
      <c r="AY754" s="276"/>
      <c r="AZ754" s="276"/>
      <c r="BA754" s="277"/>
    </row>
    <row r="755" spans="1:53" ht="27" customHeight="1">
      <c r="A755" s="104"/>
      <c r="B755" s="23"/>
      <c r="C755" s="36"/>
      <c r="D755" s="34"/>
      <c r="E755" s="33"/>
      <c r="F755" s="33"/>
      <c r="G755" s="33"/>
      <c r="H755" s="37"/>
      <c r="I755" s="33"/>
      <c r="J755" s="37"/>
      <c r="K755" s="33">
        <f>E755+G755+I755</f>
        <v>0</v>
      </c>
      <c r="L755" s="37"/>
      <c r="M755" s="86"/>
      <c r="N755" s="71"/>
      <c r="O755" s="71"/>
      <c r="P755" s="71"/>
      <c r="Q755" s="71"/>
      <c r="R755" s="71"/>
      <c r="S755" s="71"/>
      <c r="T755" s="71"/>
      <c r="AR755" s="71"/>
      <c r="AS755" s="71"/>
      <c r="AU755" s="71"/>
      <c r="AX755" s="278"/>
      <c r="AY755" s="279"/>
      <c r="AZ755" s="279"/>
      <c r="BA755" s="280"/>
    </row>
    <row r="756" spans="1:53" ht="27" customHeight="1">
      <c r="A756" s="104" t="s">
        <v>1768</v>
      </c>
      <c r="B756" s="23" t="s">
        <v>52</v>
      </c>
      <c r="C756" s="36" t="s">
        <v>625</v>
      </c>
      <c r="D756" s="34"/>
      <c r="E756" s="37">
        <f>TRUNC(일위대가목록!E359,0)</f>
        <v>0</v>
      </c>
      <c r="F756" s="37">
        <f t="shared" si="148"/>
        <v>0</v>
      </c>
      <c r="G756" s="37">
        <f>TRUNC(일위대가목록!F359,0)</f>
        <v>6148</v>
      </c>
      <c r="H756" s="37">
        <f t="shared" si="149"/>
        <v>0</v>
      </c>
      <c r="I756" s="37">
        <f>TRUNC(일위대가목록!G359,0)</f>
        <v>0</v>
      </c>
      <c r="J756" s="37">
        <f t="shared" si="150"/>
        <v>0</v>
      </c>
      <c r="K756" s="37">
        <f t="shared" si="151"/>
        <v>6148</v>
      </c>
      <c r="L756" s="37">
        <f t="shared" si="152"/>
        <v>0</v>
      </c>
      <c r="M756" s="85" t="s">
        <v>1769</v>
      </c>
      <c r="N756" s="71" t="s">
        <v>1770</v>
      </c>
      <c r="O756" s="71" t="s">
        <v>52</v>
      </c>
      <c r="P756" s="71" t="s">
        <v>52</v>
      </c>
      <c r="Q756" s="71" t="s">
        <v>1758</v>
      </c>
      <c r="R756" s="71" t="s">
        <v>61</v>
      </c>
      <c r="S756" s="71" t="s">
        <v>62</v>
      </c>
      <c r="T756" s="71" t="s">
        <v>62</v>
      </c>
      <c r="AR756" s="71" t="s">
        <v>52</v>
      </c>
      <c r="AS756" s="71" t="s">
        <v>52</v>
      </c>
      <c r="AU756" s="71" t="s">
        <v>1771</v>
      </c>
      <c r="AV756" s="28">
        <v>249</v>
      </c>
      <c r="AX756" s="275" t="s">
        <v>7804</v>
      </c>
      <c r="AY756" s="276"/>
      <c r="AZ756" s="276"/>
      <c r="BA756" s="277"/>
    </row>
    <row r="757" spans="1:53" ht="27" customHeight="1">
      <c r="A757" s="104"/>
      <c r="B757" s="23"/>
      <c r="C757" s="36"/>
      <c r="D757" s="34"/>
      <c r="E757" s="33"/>
      <c r="F757" s="33"/>
      <c r="G757" s="33"/>
      <c r="H757" s="37"/>
      <c r="I757" s="33"/>
      <c r="J757" s="37"/>
      <c r="K757" s="33">
        <f>E757+G757+I757</f>
        <v>0</v>
      </c>
      <c r="L757" s="37"/>
      <c r="M757" s="86"/>
      <c r="N757" s="71"/>
      <c r="O757" s="71"/>
      <c r="P757" s="71"/>
      <c r="Q757" s="71"/>
      <c r="R757" s="71"/>
      <c r="S757" s="71"/>
      <c r="T757" s="71"/>
      <c r="AR757" s="71"/>
      <c r="AS757" s="71"/>
      <c r="AU757" s="71"/>
      <c r="AX757" s="278"/>
      <c r="AY757" s="279"/>
      <c r="AZ757" s="279"/>
      <c r="BA757" s="280"/>
    </row>
    <row r="758" spans="1:53" ht="27" customHeight="1">
      <c r="A758" s="104" t="s">
        <v>1772</v>
      </c>
      <c r="B758" s="23" t="s">
        <v>52</v>
      </c>
      <c r="C758" s="36" t="s">
        <v>625</v>
      </c>
      <c r="D758" s="34"/>
      <c r="E758" s="37">
        <f>TRUNC(일위대가목록!E360,0)</f>
        <v>0</v>
      </c>
      <c r="F758" s="37">
        <f t="shared" si="148"/>
        <v>0</v>
      </c>
      <c r="G758" s="37">
        <f>TRUNC(일위대가목록!F360,0)</f>
        <v>9424</v>
      </c>
      <c r="H758" s="37">
        <f t="shared" si="149"/>
        <v>0</v>
      </c>
      <c r="I758" s="37">
        <f>TRUNC(일위대가목록!G360,0)</f>
        <v>0</v>
      </c>
      <c r="J758" s="37">
        <f t="shared" si="150"/>
        <v>0</v>
      </c>
      <c r="K758" s="37">
        <f t="shared" si="151"/>
        <v>9424</v>
      </c>
      <c r="L758" s="37">
        <f t="shared" si="152"/>
        <v>0</v>
      </c>
      <c r="M758" s="85" t="s">
        <v>1773</v>
      </c>
      <c r="N758" s="71" t="s">
        <v>1774</v>
      </c>
      <c r="O758" s="71" t="s">
        <v>52</v>
      </c>
      <c r="P758" s="71" t="s">
        <v>52</v>
      </c>
      <c r="Q758" s="71" t="s">
        <v>1758</v>
      </c>
      <c r="R758" s="71" t="s">
        <v>61</v>
      </c>
      <c r="S758" s="71" t="s">
        <v>62</v>
      </c>
      <c r="T758" s="71" t="s">
        <v>62</v>
      </c>
      <c r="AR758" s="71" t="s">
        <v>52</v>
      </c>
      <c r="AS758" s="71" t="s">
        <v>52</v>
      </c>
      <c r="AU758" s="71" t="s">
        <v>1775</v>
      </c>
      <c r="AV758" s="28">
        <v>250</v>
      </c>
      <c r="AX758" s="275" t="s">
        <v>7804</v>
      </c>
      <c r="AY758" s="276"/>
      <c r="AZ758" s="276"/>
      <c r="BA758" s="277"/>
    </row>
    <row r="759" spans="1:53" ht="27" customHeight="1">
      <c r="A759" s="104"/>
      <c r="B759" s="23"/>
      <c r="C759" s="36"/>
      <c r="D759" s="34"/>
      <c r="E759" s="37"/>
      <c r="F759" s="37"/>
      <c r="G759" s="37"/>
      <c r="H759" s="37"/>
      <c r="I759" s="37"/>
      <c r="J759" s="37"/>
      <c r="K759" s="37"/>
      <c r="L759" s="37"/>
      <c r="M759" s="85"/>
      <c r="N759" s="71"/>
      <c r="O759" s="71"/>
      <c r="P759" s="71"/>
      <c r="Q759" s="71"/>
      <c r="R759" s="71"/>
      <c r="S759" s="71"/>
      <c r="T759" s="71"/>
      <c r="AR759" s="71"/>
      <c r="AS759" s="71"/>
      <c r="AU759" s="71"/>
      <c r="AX759" s="278"/>
      <c r="AY759" s="279"/>
      <c r="AZ759" s="279"/>
      <c r="BA759" s="280"/>
    </row>
    <row r="760" spans="1:53" ht="27" customHeight="1">
      <c r="A760" s="104" t="s">
        <v>1776</v>
      </c>
      <c r="B760" s="23" t="s">
        <v>1777</v>
      </c>
      <c r="C760" s="36" t="s">
        <v>625</v>
      </c>
      <c r="D760" s="34"/>
      <c r="E760" s="37">
        <f>TRUNC(일위대가목록!E361,0)</f>
        <v>0</v>
      </c>
      <c r="F760" s="37">
        <f t="shared" si="148"/>
        <v>0</v>
      </c>
      <c r="G760" s="37">
        <f>TRUNC(일위대가목록!F361,0)</f>
        <v>26511</v>
      </c>
      <c r="H760" s="37">
        <f t="shared" si="149"/>
        <v>0</v>
      </c>
      <c r="I760" s="37">
        <f>TRUNC(일위대가목록!G361,0)</f>
        <v>0</v>
      </c>
      <c r="J760" s="37">
        <f t="shared" si="150"/>
        <v>0</v>
      </c>
      <c r="K760" s="37">
        <f t="shared" si="151"/>
        <v>26511</v>
      </c>
      <c r="L760" s="37">
        <f t="shared" si="152"/>
        <v>0</v>
      </c>
      <c r="M760" s="85" t="s">
        <v>1778</v>
      </c>
      <c r="N760" s="71" t="s">
        <v>1779</v>
      </c>
      <c r="O760" s="71" t="s">
        <v>52</v>
      </c>
      <c r="P760" s="71" t="s">
        <v>52</v>
      </c>
      <c r="Q760" s="71" t="s">
        <v>1758</v>
      </c>
      <c r="R760" s="71" t="s">
        <v>61</v>
      </c>
      <c r="S760" s="71" t="s">
        <v>62</v>
      </c>
      <c r="T760" s="71" t="s">
        <v>62</v>
      </c>
      <c r="AR760" s="71" t="s">
        <v>52</v>
      </c>
      <c r="AS760" s="71" t="s">
        <v>52</v>
      </c>
      <c r="AU760" s="71" t="s">
        <v>1780</v>
      </c>
      <c r="AV760" s="28">
        <v>251</v>
      </c>
      <c r="AZ760" s="76"/>
      <c r="BA760" s="110"/>
    </row>
    <row r="761" spans="1:53" ht="27" customHeight="1">
      <c r="A761" s="104"/>
      <c r="B761" s="23"/>
      <c r="C761" s="36"/>
      <c r="D761" s="34"/>
      <c r="E761" s="33"/>
      <c r="F761" s="33"/>
      <c r="G761" s="33">
        <v>24251</v>
      </c>
      <c r="H761" s="37"/>
      <c r="I761" s="33"/>
      <c r="J761" s="37"/>
      <c r="K761" s="33">
        <f>E761+G761+I761</f>
        <v>24251</v>
      </c>
      <c r="L761" s="37"/>
      <c r="M761" s="86">
        <v>2022</v>
      </c>
      <c r="N761" s="71"/>
      <c r="O761" s="71"/>
      <c r="P761" s="71"/>
      <c r="Q761" s="71"/>
      <c r="R761" s="71"/>
      <c r="S761" s="71"/>
      <c r="T761" s="71"/>
      <c r="AR761" s="71"/>
      <c r="AS761" s="71"/>
      <c r="AU761" s="71"/>
      <c r="AX761" s="78"/>
      <c r="AY761" s="79">
        <f>G760/G761</f>
        <v>1.0931920333182137</v>
      </c>
      <c r="AZ761" s="76"/>
      <c r="BA761" s="110">
        <f>K760/K761</f>
        <v>1.0931920333182137</v>
      </c>
    </row>
    <row r="762" spans="1:53" ht="27" customHeight="1">
      <c r="A762" s="104" t="s">
        <v>1781</v>
      </c>
      <c r="B762" s="23" t="s">
        <v>1782</v>
      </c>
      <c r="C762" s="36" t="s">
        <v>625</v>
      </c>
      <c r="D762" s="34"/>
      <c r="E762" s="37">
        <f>TRUNC(일위대가목록!E362,0)</f>
        <v>0</v>
      </c>
      <c r="F762" s="37">
        <f t="shared" si="148"/>
        <v>0</v>
      </c>
      <c r="G762" s="37">
        <f>TRUNC(일위대가목록!F362,0)</f>
        <v>10668</v>
      </c>
      <c r="H762" s="37">
        <f t="shared" si="149"/>
        <v>0</v>
      </c>
      <c r="I762" s="37">
        <f>TRUNC(일위대가목록!G362,0)</f>
        <v>0</v>
      </c>
      <c r="J762" s="37">
        <f t="shared" si="150"/>
        <v>0</v>
      </c>
      <c r="K762" s="37">
        <f t="shared" si="151"/>
        <v>10668</v>
      </c>
      <c r="L762" s="37">
        <f t="shared" si="152"/>
        <v>0</v>
      </c>
      <c r="M762" s="85" t="s">
        <v>1783</v>
      </c>
      <c r="N762" s="71" t="s">
        <v>1784</v>
      </c>
      <c r="O762" s="71" t="s">
        <v>52</v>
      </c>
      <c r="P762" s="71" t="s">
        <v>52</v>
      </c>
      <c r="Q762" s="71" t="s">
        <v>1758</v>
      </c>
      <c r="R762" s="71" t="s">
        <v>61</v>
      </c>
      <c r="S762" s="71" t="s">
        <v>62</v>
      </c>
      <c r="T762" s="71" t="s">
        <v>62</v>
      </c>
      <c r="AR762" s="71" t="s">
        <v>52</v>
      </c>
      <c r="AS762" s="71" t="s">
        <v>52</v>
      </c>
      <c r="AU762" s="71" t="s">
        <v>1785</v>
      </c>
      <c r="AV762" s="28">
        <v>252</v>
      </c>
      <c r="AZ762" s="76"/>
      <c r="BA762" s="110"/>
    </row>
    <row r="763" spans="1:53" ht="27" customHeight="1">
      <c r="A763" s="104"/>
      <c r="B763" s="23"/>
      <c r="C763" s="36"/>
      <c r="D763" s="34"/>
      <c r="E763" s="33"/>
      <c r="F763" s="33"/>
      <c r="G763" s="33">
        <v>9781</v>
      </c>
      <c r="H763" s="37"/>
      <c r="I763" s="33"/>
      <c r="J763" s="37"/>
      <c r="K763" s="33">
        <f>E763+G763+I763</f>
        <v>9781</v>
      </c>
      <c r="L763" s="37"/>
      <c r="M763" s="86">
        <v>2022</v>
      </c>
      <c r="N763" s="71"/>
      <c r="O763" s="71"/>
      <c r="P763" s="71"/>
      <c r="Q763" s="71"/>
      <c r="R763" s="71"/>
      <c r="S763" s="71"/>
      <c r="T763" s="71"/>
      <c r="AR763" s="71"/>
      <c r="AS763" s="71"/>
      <c r="AU763" s="71"/>
      <c r="AX763" s="78"/>
      <c r="AY763" s="79">
        <f>G762/G763</f>
        <v>1.0906860239239342</v>
      </c>
      <c r="AZ763" s="76"/>
      <c r="BA763" s="110">
        <f>K762/K763</f>
        <v>1.0906860239239342</v>
      </c>
    </row>
    <row r="764" spans="1:53" ht="27" customHeight="1">
      <c r="A764" s="104" t="s">
        <v>1786</v>
      </c>
      <c r="B764" s="23" t="s">
        <v>1787</v>
      </c>
      <c r="C764" s="36" t="s">
        <v>625</v>
      </c>
      <c r="D764" s="34"/>
      <c r="E764" s="37">
        <f>TRUNC(일위대가목록!E363,0)</f>
        <v>0</v>
      </c>
      <c r="F764" s="37">
        <f t="shared" si="148"/>
        <v>0</v>
      </c>
      <c r="G764" s="37">
        <f>TRUNC(일위대가목록!F363,0)</f>
        <v>99337</v>
      </c>
      <c r="H764" s="37">
        <f t="shared" si="149"/>
        <v>0</v>
      </c>
      <c r="I764" s="37">
        <f>TRUNC(일위대가목록!G363,0)</f>
        <v>0</v>
      </c>
      <c r="J764" s="37">
        <f t="shared" si="150"/>
        <v>0</v>
      </c>
      <c r="K764" s="37">
        <f t="shared" si="151"/>
        <v>99337</v>
      </c>
      <c r="L764" s="37">
        <f t="shared" si="152"/>
        <v>0</v>
      </c>
      <c r="M764" s="85" t="s">
        <v>1788</v>
      </c>
      <c r="N764" s="71" t="s">
        <v>1789</v>
      </c>
      <c r="O764" s="71" t="s">
        <v>52</v>
      </c>
      <c r="P764" s="71" t="s">
        <v>52</v>
      </c>
      <c r="Q764" s="71" t="s">
        <v>1758</v>
      </c>
      <c r="R764" s="71" t="s">
        <v>61</v>
      </c>
      <c r="S764" s="71" t="s">
        <v>62</v>
      </c>
      <c r="T764" s="71" t="s">
        <v>62</v>
      </c>
      <c r="AR764" s="71" t="s">
        <v>52</v>
      </c>
      <c r="AS764" s="71" t="s">
        <v>52</v>
      </c>
      <c r="AU764" s="71" t="s">
        <v>1790</v>
      </c>
      <c r="AV764" s="28">
        <v>253</v>
      </c>
      <c r="AZ764" s="76"/>
      <c r="BA764" s="110"/>
    </row>
    <row r="765" spans="1:53" ht="27" customHeight="1">
      <c r="A765" s="104"/>
      <c r="B765" s="23"/>
      <c r="C765" s="36"/>
      <c r="D765" s="34"/>
      <c r="E765" s="33"/>
      <c r="F765" s="33"/>
      <c r="G765" s="33">
        <v>90528</v>
      </c>
      <c r="H765" s="37"/>
      <c r="I765" s="33"/>
      <c r="J765" s="37"/>
      <c r="K765" s="33">
        <f>E765+G765+I765</f>
        <v>90528</v>
      </c>
      <c r="L765" s="37"/>
      <c r="M765" s="86">
        <v>2022</v>
      </c>
      <c r="N765" s="71"/>
      <c r="O765" s="71"/>
      <c r="P765" s="71"/>
      <c r="Q765" s="71"/>
      <c r="R765" s="71"/>
      <c r="S765" s="71"/>
      <c r="T765" s="71"/>
      <c r="AR765" s="71"/>
      <c r="AS765" s="71"/>
      <c r="AU765" s="71"/>
      <c r="AX765" s="78"/>
      <c r="AY765" s="79">
        <f>G764/G765</f>
        <v>1.0973069105691058</v>
      </c>
      <c r="AZ765" s="76"/>
      <c r="BA765" s="110">
        <f>K764/K765</f>
        <v>1.0973069105691058</v>
      </c>
    </row>
    <row r="766" spans="1:53" ht="27" customHeight="1">
      <c r="A766" s="104" t="s">
        <v>1791</v>
      </c>
      <c r="B766" s="23" t="s">
        <v>1792</v>
      </c>
      <c r="C766" s="36" t="s">
        <v>625</v>
      </c>
      <c r="D766" s="34"/>
      <c r="E766" s="37">
        <f>TRUNC(일위대가목록!E364,0)</f>
        <v>466</v>
      </c>
      <c r="F766" s="37">
        <f t="shared" si="148"/>
        <v>0</v>
      </c>
      <c r="G766" s="37">
        <f>TRUNC(일위대가목록!F364,0)</f>
        <v>48756</v>
      </c>
      <c r="H766" s="37">
        <f t="shared" si="149"/>
        <v>0</v>
      </c>
      <c r="I766" s="37">
        <f>TRUNC(일위대가목록!G364,0)</f>
        <v>153</v>
      </c>
      <c r="J766" s="37">
        <f t="shared" si="150"/>
        <v>0</v>
      </c>
      <c r="K766" s="37">
        <f t="shared" si="151"/>
        <v>49375</v>
      </c>
      <c r="L766" s="37">
        <f t="shared" si="152"/>
        <v>0</v>
      </c>
      <c r="M766" s="85" t="s">
        <v>1793</v>
      </c>
      <c r="N766" s="71" t="s">
        <v>1794</v>
      </c>
      <c r="O766" s="71" t="s">
        <v>52</v>
      </c>
      <c r="P766" s="71" t="s">
        <v>52</v>
      </c>
      <c r="Q766" s="71" t="s">
        <v>1758</v>
      </c>
      <c r="R766" s="71" t="s">
        <v>61</v>
      </c>
      <c r="S766" s="71" t="s">
        <v>62</v>
      </c>
      <c r="T766" s="71" t="s">
        <v>62</v>
      </c>
      <c r="AR766" s="71" t="s">
        <v>52</v>
      </c>
      <c r="AS766" s="71" t="s">
        <v>52</v>
      </c>
      <c r="AU766" s="71" t="s">
        <v>1795</v>
      </c>
      <c r="AV766" s="28">
        <v>254</v>
      </c>
      <c r="AZ766" s="76"/>
      <c r="BA766" s="110"/>
    </row>
    <row r="767" spans="1:53" ht="27" customHeight="1">
      <c r="A767" s="104"/>
      <c r="B767" s="23"/>
      <c r="C767" s="36"/>
      <c r="D767" s="34"/>
      <c r="E767" s="33">
        <v>616</v>
      </c>
      <c r="F767" s="33"/>
      <c r="G767" s="33">
        <v>46180</v>
      </c>
      <c r="H767" s="37"/>
      <c r="I767" s="33">
        <v>153</v>
      </c>
      <c r="J767" s="37"/>
      <c r="K767" s="33">
        <f>E767+G767+I767</f>
        <v>46949</v>
      </c>
      <c r="L767" s="37"/>
      <c r="M767" s="86">
        <v>2022</v>
      </c>
      <c r="N767" s="71"/>
      <c r="O767" s="71"/>
      <c r="P767" s="71"/>
      <c r="Q767" s="71"/>
      <c r="R767" s="71"/>
      <c r="S767" s="71"/>
      <c r="T767" s="71"/>
      <c r="AR767" s="71"/>
      <c r="AS767" s="71"/>
      <c r="AU767" s="71"/>
      <c r="AX767" s="78">
        <f>E766/E767</f>
        <v>0.75649350649350644</v>
      </c>
      <c r="AY767" s="79">
        <f>G766/G767</f>
        <v>1.055781723689909</v>
      </c>
      <c r="AZ767" s="79">
        <f>I766/I767</f>
        <v>1</v>
      </c>
      <c r="BA767" s="110">
        <f>K766/K767</f>
        <v>1.0516730920786386</v>
      </c>
    </row>
    <row r="768" spans="1:53" ht="27" customHeight="1">
      <c r="A768" s="104" t="s">
        <v>1796</v>
      </c>
      <c r="B768" s="23" t="s">
        <v>1797</v>
      </c>
      <c r="C768" s="36" t="s">
        <v>625</v>
      </c>
      <c r="D768" s="34"/>
      <c r="E768" s="37">
        <f>TRUNC(일위대가목록!E365,0)</f>
        <v>652</v>
      </c>
      <c r="F768" s="37">
        <f t="shared" si="148"/>
        <v>0</v>
      </c>
      <c r="G768" s="37">
        <f>TRUNC(일위대가목록!F365,0)</f>
        <v>68259</v>
      </c>
      <c r="H768" s="37">
        <f t="shared" si="149"/>
        <v>0</v>
      </c>
      <c r="I768" s="37">
        <f>TRUNC(일위대가목록!G365,0)</f>
        <v>214</v>
      </c>
      <c r="J768" s="37">
        <f t="shared" si="150"/>
        <v>0</v>
      </c>
      <c r="K768" s="37">
        <f t="shared" si="151"/>
        <v>69125</v>
      </c>
      <c r="L768" s="37">
        <f t="shared" si="152"/>
        <v>0</v>
      </c>
      <c r="M768" s="85" t="s">
        <v>1798</v>
      </c>
      <c r="N768" s="71" t="s">
        <v>1799</v>
      </c>
      <c r="O768" s="71" t="s">
        <v>52</v>
      </c>
      <c r="P768" s="71" t="s">
        <v>52</v>
      </c>
      <c r="Q768" s="71" t="s">
        <v>1758</v>
      </c>
      <c r="R768" s="71" t="s">
        <v>61</v>
      </c>
      <c r="S768" s="71" t="s">
        <v>62</v>
      </c>
      <c r="T768" s="71" t="s">
        <v>62</v>
      </c>
      <c r="AR768" s="71" t="s">
        <v>52</v>
      </c>
      <c r="AS768" s="71" t="s">
        <v>52</v>
      </c>
      <c r="AU768" s="71" t="s">
        <v>1800</v>
      </c>
      <c r="AV768" s="28">
        <v>255</v>
      </c>
      <c r="AZ768" s="76"/>
      <c r="BA768" s="110"/>
    </row>
    <row r="769" spans="1:53" ht="27" customHeight="1">
      <c r="A769" s="104"/>
      <c r="B769" s="23"/>
      <c r="C769" s="36"/>
      <c r="D769" s="34"/>
      <c r="E769" s="33">
        <v>616</v>
      </c>
      <c r="F769" s="33"/>
      <c r="G769" s="33">
        <v>46180</v>
      </c>
      <c r="H769" s="37"/>
      <c r="I769" s="33">
        <v>153</v>
      </c>
      <c r="J769" s="37"/>
      <c r="K769" s="33">
        <f>E769+G769+I769</f>
        <v>46949</v>
      </c>
      <c r="L769" s="37"/>
      <c r="M769" s="86">
        <v>2022</v>
      </c>
      <c r="N769" s="71"/>
      <c r="O769" s="71"/>
      <c r="P769" s="71"/>
      <c r="Q769" s="71"/>
      <c r="R769" s="71"/>
      <c r="S769" s="71"/>
      <c r="T769" s="71"/>
      <c r="AR769" s="71"/>
      <c r="AS769" s="71"/>
      <c r="AU769" s="71"/>
      <c r="AX769" s="78">
        <f>E768/E769</f>
        <v>1.0584415584415585</v>
      </c>
      <c r="AY769" s="79">
        <f>G768/G769</f>
        <v>1.4781074058033781</v>
      </c>
      <c r="AZ769" s="79">
        <f>I768/I769</f>
        <v>1.3986928104575163</v>
      </c>
      <c r="BA769" s="110">
        <f>K768/K769</f>
        <v>1.4723423289100939</v>
      </c>
    </row>
    <row r="770" spans="1:53" ht="27" customHeight="1">
      <c r="A770" s="104" t="s">
        <v>1801</v>
      </c>
      <c r="B770" s="23" t="s">
        <v>1802</v>
      </c>
      <c r="C770" s="36" t="s">
        <v>1735</v>
      </c>
      <c r="D770" s="34"/>
      <c r="E770" s="37">
        <f>TRUNC(일위대가목록!E366,0)</f>
        <v>6349</v>
      </c>
      <c r="F770" s="37">
        <f t="shared" si="148"/>
        <v>0</v>
      </c>
      <c r="G770" s="37">
        <f>TRUNC(일위대가목록!F366,0)</f>
        <v>194302</v>
      </c>
      <c r="H770" s="37">
        <f t="shared" si="149"/>
        <v>0</v>
      </c>
      <c r="I770" s="37">
        <f>TRUNC(일위대가목록!G366,0)</f>
        <v>1536</v>
      </c>
      <c r="J770" s="37">
        <f t="shared" si="150"/>
        <v>0</v>
      </c>
      <c r="K770" s="37">
        <f t="shared" si="151"/>
        <v>202187</v>
      </c>
      <c r="L770" s="37">
        <f t="shared" si="152"/>
        <v>0</v>
      </c>
      <c r="M770" s="85" t="s">
        <v>1803</v>
      </c>
      <c r="N770" s="71" t="s">
        <v>1804</v>
      </c>
      <c r="O770" s="71" t="s">
        <v>52</v>
      </c>
      <c r="P770" s="71" t="s">
        <v>52</v>
      </c>
      <c r="Q770" s="71" t="s">
        <v>1758</v>
      </c>
      <c r="R770" s="71" t="s">
        <v>61</v>
      </c>
      <c r="S770" s="71" t="s">
        <v>62</v>
      </c>
      <c r="T770" s="71" t="s">
        <v>62</v>
      </c>
      <c r="AR770" s="71" t="s">
        <v>52</v>
      </c>
      <c r="AS770" s="71" t="s">
        <v>52</v>
      </c>
      <c r="AU770" s="71" t="s">
        <v>1805</v>
      </c>
      <c r="AV770" s="28">
        <v>256</v>
      </c>
      <c r="AZ770" s="76"/>
      <c r="BA770" s="110"/>
    </row>
    <row r="771" spans="1:53" ht="27" customHeight="1">
      <c r="A771" s="104"/>
      <c r="B771" s="23"/>
      <c r="C771" s="36"/>
      <c r="D771" s="34"/>
      <c r="E771" s="33">
        <v>7773</v>
      </c>
      <c r="F771" s="33"/>
      <c r="G771" s="33">
        <v>184473</v>
      </c>
      <c r="H771" s="37"/>
      <c r="I771" s="33">
        <v>1536</v>
      </c>
      <c r="J771" s="37"/>
      <c r="K771" s="33">
        <f>E771+G771+I771</f>
        <v>193782</v>
      </c>
      <c r="L771" s="37"/>
      <c r="M771" s="86">
        <v>2022</v>
      </c>
      <c r="N771" s="71"/>
      <c r="O771" s="71"/>
      <c r="P771" s="71"/>
      <c r="Q771" s="71"/>
      <c r="R771" s="71"/>
      <c r="S771" s="71"/>
      <c r="T771" s="71"/>
      <c r="AR771" s="71"/>
      <c r="AS771" s="71"/>
      <c r="AU771" s="71"/>
      <c r="AX771" s="78">
        <f>E770/E771</f>
        <v>0.81680174964621122</v>
      </c>
      <c r="AY771" s="79">
        <f>G770/G771</f>
        <v>1.0532815100312782</v>
      </c>
      <c r="AZ771" s="79">
        <f>I770/I771</f>
        <v>1</v>
      </c>
      <c r="BA771" s="110">
        <f>K770/K771</f>
        <v>1.0433734815411133</v>
      </c>
    </row>
    <row r="772" spans="1:53" ht="27" customHeight="1">
      <c r="A772" s="104" t="s">
        <v>1806</v>
      </c>
      <c r="B772" s="23" t="s">
        <v>1807</v>
      </c>
      <c r="C772" s="36" t="s">
        <v>625</v>
      </c>
      <c r="D772" s="34"/>
      <c r="E772" s="37">
        <f>TRUNC(일위대가목록!E367,0)</f>
        <v>0</v>
      </c>
      <c r="F772" s="37">
        <f t="shared" si="148"/>
        <v>0</v>
      </c>
      <c r="G772" s="37">
        <f>TRUNC(일위대가목록!F367,0)</f>
        <v>9068</v>
      </c>
      <c r="H772" s="37">
        <f t="shared" si="149"/>
        <v>0</v>
      </c>
      <c r="I772" s="37">
        <f>TRUNC(일위대가목록!G367,0)</f>
        <v>181</v>
      </c>
      <c r="J772" s="37">
        <f t="shared" si="150"/>
        <v>0</v>
      </c>
      <c r="K772" s="37">
        <f t="shared" si="151"/>
        <v>9249</v>
      </c>
      <c r="L772" s="37">
        <f t="shared" si="152"/>
        <v>0</v>
      </c>
      <c r="M772" s="85" t="s">
        <v>1808</v>
      </c>
      <c r="N772" s="71" t="s">
        <v>1809</v>
      </c>
      <c r="O772" s="71" t="s">
        <v>52</v>
      </c>
      <c r="P772" s="71" t="s">
        <v>52</v>
      </c>
      <c r="Q772" s="71" t="s">
        <v>1758</v>
      </c>
      <c r="R772" s="71" t="s">
        <v>61</v>
      </c>
      <c r="S772" s="71" t="s">
        <v>62</v>
      </c>
      <c r="T772" s="71" t="s">
        <v>62</v>
      </c>
      <c r="AR772" s="71" t="s">
        <v>52</v>
      </c>
      <c r="AS772" s="71" t="s">
        <v>52</v>
      </c>
      <c r="AU772" s="71" t="s">
        <v>1810</v>
      </c>
      <c r="AV772" s="28">
        <v>257</v>
      </c>
      <c r="AZ772" s="76"/>
      <c r="BA772" s="110"/>
    </row>
    <row r="773" spans="1:53" ht="27" customHeight="1">
      <c r="A773" s="105"/>
      <c r="B773" s="35"/>
      <c r="C773" s="34"/>
      <c r="D773" s="34"/>
      <c r="E773" s="33">
        <v>210</v>
      </c>
      <c r="F773" s="33"/>
      <c r="G773" s="33">
        <v>7012</v>
      </c>
      <c r="H773" s="37"/>
      <c r="I773" s="33"/>
      <c r="J773" s="37"/>
      <c r="K773" s="33">
        <f>E773+G773+I773</f>
        <v>7222</v>
      </c>
      <c r="L773" s="37"/>
      <c r="M773" s="86">
        <v>2022</v>
      </c>
      <c r="N773" s="71"/>
      <c r="O773" s="71"/>
      <c r="P773" s="71"/>
      <c r="Q773" s="71"/>
      <c r="R773" s="71"/>
      <c r="S773" s="71"/>
      <c r="T773" s="71"/>
      <c r="AR773" s="71"/>
      <c r="AS773" s="71"/>
      <c r="AU773" s="71"/>
      <c r="AX773" s="78"/>
      <c r="AY773" s="79">
        <f>G772/G773</f>
        <v>1.2932116371933828</v>
      </c>
      <c r="AZ773" s="76"/>
      <c r="BA773" s="110">
        <f>K772/K773</f>
        <v>1.2806701744669067</v>
      </c>
    </row>
    <row r="774" spans="1:53" ht="27" customHeight="1">
      <c r="A774" s="104" t="s">
        <v>1811</v>
      </c>
      <c r="B774" s="23"/>
      <c r="C774" s="34"/>
      <c r="D774" s="34"/>
      <c r="E774" s="35"/>
      <c r="F774" s="35"/>
      <c r="G774" s="35"/>
      <c r="H774" s="35"/>
      <c r="I774" s="35"/>
      <c r="J774" s="35"/>
      <c r="K774" s="35"/>
      <c r="L774" s="35"/>
      <c r="M774" s="84"/>
      <c r="Q774" s="71" t="s">
        <v>1812</v>
      </c>
      <c r="AZ774" s="76"/>
      <c r="BA774" s="110"/>
    </row>
    <row r="775" spans="1:53" ht="27" customHeight="1">
      <c r="A775" s="104" t="s">
        <v>1813</v>
      </c>
      <c r="B775" s="23" t="s">
        <v>1814</v>
      </c>
      <c r="C775" s="36" t="s">
        <v>625</v>
      </c>
      <c r="D775" s="34"/>
      <c r="E775" s="37">
        <f>TRUNC(일위대가목록!E368,0)</f>
        <v>0</v>
      </c>
      <c r="F775" s="37">
        <f t="shared" ref="F775:F795" si="153">TRUNC(E775*D775, 0)</f>
        <v>0</v>
      </c>
      <c r="G775" s="37">
        <f>TRUNC(일위대가목록!F368,0)</f>
        <v>12220</v>
      </c>
      <c r="H775" s="37">
        <f t="shared" ref="H775:H795" si="154">TRUNC(G775*D775, 0)</f>
        <v>0</v>
      </c>
      <c r="I775" s="37">
        <f>TRUNC(일위대가목록!G368,0)</f>
        <v>244</v>
      </c>
      <c r="J775" s="37">
        <f t="shared" ref="J775:J795" si="155">TRUNC(I775*D775, 0)</f>
        <v>0</v>
      </c>
      <c r="K775" s="37">
        <f t="shared" ref="K775:K795" si="156">TRUNC(E775+G775+I775, 0)</f>
        <v>12464</v>
      </c>
      <c r="L775" s="37">
        <f t="shared" ref="L775:L795" si="157">TRUNC(F775+H775+J775, 0)</f>
        <v>0</v>
      </c>
      <c r="M775" s="85" t="s">
        <v>1815</v>
      </c>
      <c r="N775" s="71" t="s">
        <v>1816</v>
      </c>
      <c r="O775" s="71" t="s">
        <v>52</v>
      </c>
      <c r="P775" s="71" t="s">
        <v>52</v>
      </c>
      <c r="Q775" s="71" t="s">
        <v>1812</v>
      </c>
      <c r="R775" s="71" t="s">
        <v>61</v>
      </c>
      <c r="S775" s="71" t="s">
        <v>62</v>
      </c>
      <c r="T775" s="71" t="s">
        <v>62</v>
      </c>
      <c r="AR775" s="71" t="s">
        <v>52</v>
      </c>
      <c r="AS775" s="71" t="s">
        <v>52</v>
      </c>
      <c r="AU775" s="71" t="s">
        <v>1817</v>
      </c>
      <c r="AV775" s="28">
        <v>259</v>
      </c>
      <c r="AZ775" s="76"/>
      <c r="BA775" s="110"/>
    </row>
    <row r="776" spans="1:53" ht="27" customHeight="1">
      <c r="A776" s="104"/>
      <c r="B776" s="23"/>
      <c r="C776" s="36"/>
      <c r="D776" s="34"/>
      <c r="E776" s="33">
        <v>280</v>
      </c>
      <c r="F776" s="33"/>
      <c r="G776" s="33">
        <v>9349</v>
      </c>
      <c r="H776" s="37"/>
      <c r="I776" s="33"/>
      <c r="J776" s="37"/>
      <c r="K776" s="33">
        <f>E776+G776+I776</f>
        <v>9629</v>
      </c>
      <c r="L776" s="37"/>
      <c r="M776" s="86">
        <v>2022</v>
      </c>
      <c r="N776" s="71"/>
      <c r="O776" s="71"/>
      <c r="P776" s="71"/>
      <c r="Q776" s="71"/>
      <c r="R776" s="71"/>
      <c r="S776" s="71"/>
      <c r="T776" s="71"/>
      <c r="AR776" s="71"/>
      <c r="AS776" s="71"/>
      <c r="AU776" s="71"/>
      <c r="AX776" s="78"/>
      <c r="AY776" s="79">
        <f>G775/G776</f>
        <v>1.3070916675580275</v>
      </c>
      <c r="AZ776" s="76"/>
      <c r="BA776" s="110">
        <f>K775/K776</f>
        <v>1.294423096894797</v>
      </c>
    </row>
    <row r="777" spans="1:53" ht="27" customHeight="1">
      <c r="A777" s="104" t="s">
        <v>1818</v>
      </c>
      <c r="B777" s="23" t="s">
        <v>52</v>
      </c>
      <c r="C777" s="36" t="s">
        <v>715</v>
      </c>
      <c r="D777" s="34"/>
      <c r="E777" s="37">
        <f>TRUNC(일위대가목록!E369,0)</f>
        <v>0</v>
      </c>
      <c r="F777" s="37">
        <f t="shared" si="153"/>
        <v>0</v>
      </c>
      <c r="G777" s="37">
        <f>TRUNC(일위대가목록!F369,0)</f>
        <v>10657</v>
      </c>
      <c r="H777" s="37">
        <f t="shared" si="154"/>
        <v>0</v>
      </c>
      <c r="I777" s="37">
        <f>TRUNC(일위대가목록!G369,0)</f>
        <v>319</v>
      </c>
      <c r="J777" s="37">
        <f t="shared" si="155"/>
        <v>0</v>
      </c>
      <c r="K777" s="37">
        <f t="shared" si="156"/>
        <v>10976</v>
      </c>
      <c r="L777" s="37">
        <f t="shared" si="157"/>
        <v>0</v>
      </c>
      <c r="M777" s="85" t="s">
        <v>1819</v>
      </c>
      <c r="N777" s="71" t="s">
        <v>1820</v>
      </c>
      <c r="O777" s="71" t="s">
        <v>52</v>
      </c>
      <c r="P777" s="71" t="s">
        <v>52</v>
      </c>
      <c r="Q777" s="71" t="s">
        <v>1812</v>
      </c>
      <c r="R777" s="71" t="s">
        <v>61</v>
      </c>
      <c r="S777" s="71" t="s">
        <v>62</v>
      </c>
      <c r="T777" s="71" t="s">
        <v>62</v>
      </c>
      <c r="AR777" s="71" t="s">
        <v>52</v>
      </c>
      <c r="AS777" s="71" t="s">
        <v>52</v>
      </c>
      <c r="AU777" s="71" t="s">
        <v>1821</v>
      </c>
      <c r="AV777" s="28">
        <v>456</v>
      </c>
      <c r="AZ777" s="76"/>
      <c r="BA777" s="110"/>
    </row>
    <row r="778" spans="1:53" ht="27" customHeight="1">
      <c r="A778" s="104"/>
      <c r="B778" s="23"/>
      <c r="C778" s="36"/>
      <c r="D778" s="34"/>
      <c r="E778" s="33">
        <v>280</v>
      </c>
      <c r="F778" s="33"/>
      <c r="G778" s="33">
        <v>9349</v>
      </c>
      <c r="H778" s="37"/>
      <c r="I778" s="33"/>
      <c r="J778" s="37"/>
      <c r="K778" s="33">
        <f>E778+G778+I778</f>
        <v>9629</v>
      </c>
      <c r="L778" s="37"/>
      <c r="M778" s="86">
        <v>2022</v>
      </c>
      <c r="N778" s="71"/>
      <c r="O778" s="71"/>
      <c r="P778" s="71"/>
      <c r="Q778" s="71"/>
      <c r="R778" s="71"/>
      <c r="S778" s="71"/>
      <c r="T778" s="71"/>
      <c r="AR778" s="71"/>
      <c r="AS778" s="71"/>
      <c r="AU778" s="71"/>
      <c r="AX778" s="78"/>
      <c r="AY778" s="79">
        <f>G777/G778</f>
        <v>1.1399080115520377</v>
      </c>
      <c r="AZ778" s="76"/>
      <c r="BA778" s="110">
        <f>K777/K778</f>
        <v>1.1398899158791151</v>
      </c>
    </row>
    <row r="779" spans="1:53" ht="27" customHeight="1">
      <c r="A779" s="104" t="s">
        <v>1822</v>
      </c>
      <c r="B779" s="23" t="s">
        <v>1823</v>
      </c>
      <c r="C779" s="36" t="s">
        <v>715</v>
      </c>
      <c r="D779" s="34"/>
      <c r="E779" s="37">
        <f>TRUNC(일위대가목록!E370,0)</f>
        <v>249</v>
      </c>
      <c r="F779" s="37">
        <f t="shared" si="153"/>
        <v>0</v>
      </c>
      <c r="G779" s="37">
        <f>TRUNC(일위대가목록!F370,0)</f>
        <v>36278</v>
      </c>
      <c r="H779" s="37">
        <f t="shared" si="154"/>
        <v>0</v>
      </c>
      <c r="I779" s="37">
        <f>TRUNC(일위대가목록!G370,0)</f>
        <v>888</v>
      </c>
      <c r="J779" s="37">
        <f t="shared" si="155"/>
        <v>0</v>
      </c>
      <c r="K779" s="37">
        <f t="shared" si="156"/>
        <v>37415</v>
      </c>
      <c r="L779" s="37">
        <f t="shared" si="157"/>
        <v>0</v>
      </c>
      <c r="M779" s="85" t="s">
        <v>1824</v>
      </c>
      <c r="N779" s="71" t="s">
        <v>1825</v>
      </c>
      <c r="O779" s="71" t="s">
        <v>52</v>
      </c>
      <c r="P779" s="71" t="s">
        <v>52</v>
      </c>
      <c r="Q779" s="71" t="s">
        <v>1812</v>
      </c>
      <c r="R779" s="71" t="s">
        <v>61</v>
      </c>
      <c r="S779" s="71" t="s">
        <v>62</v>
      </c>
      <c r="T779" s="71" t="s">
        <v>62</v>
      </c>
      <c r="AR779" s="71" t="s">
        <v>52</v>
      </c>
      <c r="AS779" s="71" t="s">
        <v>52</v>
      </c>
      <c r="AU779" s="71" t="s">
        <v>1826</v>
      </c>
      <c r="AV779" s="28">
        <v>457</v>
      </c>
      <c r="AZ779" s="76"/>
      <c r="BA779" s="110"/>
    </row>
    <row r="780" spans="1:53" ht="27" customHeight="1">
      <c r="A780" s="104"/>
      <c r="B780" s="23"/>
      <c r="C780" s="36"/>
      <c r="D780" s="34"/>
      <c r="E780" s="33">
        <v>280</v>
      </c>
      <c r="F780" s="33"/>
      <c r="G780" s="33">
        <v>30831</v>
      </c>
      <c r="H780" s="37"/>
      <c r="I780" s="33"/>
      <c r="J780" s="37"/>
      <c r="K780" s="33">
        <f>E780+G780+I780</f>
        <v>31111</v>
      </c>
      <c r="L780" s="37"/>
      <c r="M780" s="86">
        <v>2022</v>
      </c>
      <c r="N780" s="71"/>
      <c r="O780" s="71"/>
      <c r="P780" s="71"/>
      <c r="Q780" s="71"/>
      <c r="R780" s="71"/>
      <c r="S780" s="71"/>
      <c r="T780" s="71"/>
      <c r="AR780" s="71"/>
      <c r="AS780" s="71"/>
      <c r="AU780" s="71"/>
      <c r="AX780" s="78">
        <f>E779/E780</f>
        <v>0.88928571428571423</v>
      </c>
      <c r="AY780" s="79">
        <f>G779/G780</f>
        <v>1.17667282929519</v>
      </c>
      <c r="AZ780" s="76"/>
      <c r="BA780" s="110">
        <f>K779/K780</f>
        <v>1.2026292951046254</v>
      </c>
    </row>
    <row r="781" spans="1:53" ht="27" customHeight="1">
      <c r="A781" s="104" t="s">
        <v>1827</v>
      </c>
      <c r="B781" s="23" t="s">
        <v>1823</v>
      </c>
      <c r="C781" s="36" t="s">
        <v>715</v>
      </c>
      <c r="D781" s="34"/>
      <c r="E781" s="37">
        <f>TRUNC(일위대가목록!E371,0)</f>
        <v>249</v>
      </c>
      <c r="F781" s="37">
        <f t="shared" si="153"/>
        <v>0</v>
      </c>
      <c r="G781" s="37">
        <f>TRUNC(일위대가목록!F371,0)</f>
        <v>29444</v>
      </c>
      <c r="H781" s="37">
        <f t="shared" si="154"/>
        <v>0</v>
      </c>
      <c r="I781" s="37">
        <f>TRUNC(일위대가목록!G371,0)</f>
        <v>455</v>
      </c>
      <c r="J781" s="37">
        <f t="shared" si="155"/>
        <v>0</v>
      </c>
      <c r="K781" s="37">
        <f t="shared" si="156"/>
        <v>30148</v>
      </c>
      <c r="L781" s="37">
        <f t="shared" si="157"/>
        <v>0</v>
      </c>
      <c r="M781" s="85" t="s">
        <v>1828</v>
      </c>
      <c r="N781" s="71" t="s">
        <v>1829</v>
      </c>
      <c r="O781" s="71" t="s">
        <v>52</v>
      </c>
      <c r="P781" s="71" t="s">
        <v>52</v>
      </c>
      <c r="Q781" s="71" t="s">
        <v>1812</v>
      </c>
      <c r="R781" s="71" t="s">
        <v>61</v>
      </c>
      <c r="S781" s="71" t="s">
        <v>62</v>
      </c>
      <c r="T781" s="71" t="s">
        <v>62</v>
      </c>
      <c r="AR781" s="71" t="s">
        <v>52</v>
      </c>
      <c r="AS781" s="71" t="s">
        <v>52</v>
      </c>
      <c r="AU781" s="71" t="s">
        <v>1830</v>
      </c>
      <c r="AV781" s="28">
        <v>458</v>
      </c>
      <c r="AZ781" s="76"/>
      <c r="BA781" s="110"/>
    </row>
    <row r="782" spans="1:53" ht="27" customHeight="1">
      <c r="A782" s="104"/>
      <c r="B782" s="23"/>
      <c r="C782" s="36"/>
      <c r="D782" s="34"/>
      <c r="E782" s="33">
        <v>925</v>
      </c>
      <c r="F782" s="33"/>
      <c r="G782" s="33">
        <v>30831</v>
      </c>
      <c r="H782" s="37"/>
      <c r="I782" s="33"/>
      <c r="J782" s="37"/>
      <c r="K782" s="33">
        <f>E782+G782+I782</f>
        <v>31756</v>
      </c>
      <c r="L782" s="37"/>
      <c r="M782" s="86">
        <v>2022</v>
      </c>
      <c r="N782" s="71"/>
      <c r="O782" s="71"/>
      <c r="P782" s="71"/>
      <c r="Q782" s="71"/>
      <c r="R782" s="71"/>
      <c r="S782" s="71"/>
      <c r="T782" s="71"/>
      <c r="AR782" s="71"/>
      <c r="AS782" s="71"/>
      <c r="AU782" s="71"/>
      <c r="AX782" s="78">
        <f>E781/E782</f>
        <v>0.26918918918918922</v>
      </c>
      <c r="AY782" s="79">
        <f>G781/G782</f>
        <v>0.95501281178035091</v>
      </c>
      <c r="AZ782" s="76"/>
      <c r="BA782" s="110">
        <f>K781/K782</f>
        <v>0.94936389973548307</v>
      </c>
    </row>
    <row r="783" spans="1:53" ht="27" customHeight="1">
      <c r="A783" s="104" t="s">
        <v>1831</v>
      </c>
      <c r="B783" s="23" t="s">
        <v>1823</v>
      </c>
      <c r="C783" s="36" t="s">
        <v>715</v>
      </c>
      <c r="D783" s="34"/>
      <c r="E783" s="37">
        <f>TRUNC(일위대가목록!E372,0)</f>
        <v>201</v>
      </c>
      <c r="F783" s="37">
        <f t="shared" si="153"/>
        <v>0</v>
      </c>
      <c r="G783" s="37">
        <f>TRUNC(일위대가목록!F372,0)</f>
        <v>36099</v>
      </c>
      <c r="H783" s="37">
        <f t="shared" si="154"/>
        <v>0</v>
      </c>
      <c r="I783" s="37">
        <f>TRUNC(일위대가목록!G372,0)</f>
        <v>921</v>
      </c>
      <c r="J783" s="37">
        <f t="shared" si="155"/>
        <v>0</v>
      </c>
      <c r="K783" s="37">
        <f t="shared" si="156"/>
        <v>37221</v>
      </c>
      <c r="L783" s="37">
        <f t="shared" si="157"/>
        <v>0</v>
      </c>
      <c r="M783" s="85" t="s">
        <v>1832</v>
      </c>
      <c r="N783" s="71" t="s">
        <v>1833</v>
      </c>
      <c r="O783" s="71" t="s">
        <v>52</v>
      </c>
      <c r="P783" s="71" t="s">
        <v>52</v>
      </c>
      <c r="Q783" s="71" t="s">
        <v>1812</v>
      </c>
      <c r="R783" s="71" t="s">
        <v>61</v>
      </c>
      <c r="S783" s="71" t="s">
        <v>62</v>
      </c>
      <c r="T783" s="71" t="s">
        <v>62</v>
      </c>
      <c r="AR783" s="71" t="s">
        <v>52</v>
      </c>
      <c r="AS783" s="71" t="s">
        <v>52</v>
      </c>
      <c r="AU783" s="71" t="s">
        <v>1834</v>
      </c>
      <c r="AV783" s="28">
        <v>459</v>
      </c>
      <c r="AZ783" s="76"/>
      <c r="BA783" s="110"/>
    </row>
    <row r="784" spans="1:53" ht="27" customHeight="1">
      <c r="A784" s="104"/>
      <c r="B784" s="23"/>
      <c r="C784" s="36"/>
      <c r="D784" s="34"/>
      <c r="E784" s="33">
        <v>925</v>
      </c>
      <c r="F784" s="33"/>
      <c r="G784" s="33">
        <v>30831</v>
      </c>
      <c r="H784" s="37"/>
      <c r="I784" s="33"/>
      <c r="J784" s="37"/>
      <c r="K784" s="33">
        <f>E784+G784+I784</f>
        <v>31756</v>
      </c>
      <c r="L784" s="37"/>
      <c r="M784" s="86">
        <v>2022</v>
      </c>
      <c r="N784" s="71"/>
      <c r="O784" s="71"/>
      <c r="P784" s="71"/>
      <c r="Q784" s="71"/>
      <c r="R784" s="71"/>
      <c r="S784" s="71"/>
      <c r="T784" s="71"/>
      <c r="AR784" s="71"/>
      <c r="AS784" s="71"/>
      <c r="AU784" s="71"/>
      <c r="AX784" s="78">
        <f>E783/E784</f>
        <v>0.2172972972972973</v>
      </c>
      <c r="AY784" s="79">
        <f>G783/G784</f>
        <v>1.1708669845285589</v>
      </c>
      <c r="AZ784" s="76"/>
      <c r="BA784" s="110">
        <f>K783/K784</f>
        <v>1.1720934626527271</v>
      </c>
    </row>
    <row r="785" spans="1:53" ht="27" customHeight="1">
      <c r="A785" s="104" t="s">
        <v>1835</v>
      </c>
      <c r="B785" s="23" t="s">
        <v>1823</v>
      </c>
      <c r="C785" s="36" t="s">
        <v>715</v>
      </c>
      <c r="D785" s="34"/>
      <c r="E785" s="37">
        <f>TRUNC(일위대가목록!E373,0)</f>
        <v>201</v>
      </c>
      <c r="F785" s="37">
        <f t="shared" si="153"/>
        <v>0</v>
      </c>
      <c r="G785" s="37">
        <f>TRUNC(일위대가목록!F373,0)</f>
        <v>36099</v>
      </c>
      <c r="H785" s="37">
        <f t="shared" si="154"/>
        <v>0</v>
      </c>
      <c r="I785" s="37">
        <f>TRUNC(일위대가목록!G373,0)</f>
        <v>921</v>
      </c>
      <c r="J785" s="37">
        <f t="shared" si="155"/>
        <v>0</v>
      </c>
      <c r="K785" s="37">
        <f t="shared" si="156"/>
        <v>37221</v>
      </c>
      <c r="L785" s="37">
        <f t="shared" si="157"/>
        <v>0</v>
      </c>
      <c r="M785" s="85" t="s">
        <v>1836</v>
      </c>
      <c r="N785" s="71" t="s">
        <v>1837</v>
      </c>
      <c r="O785" s="71" t="s">
        <v>52</v>
      </c>
      <c r="P785" s="71" t="s">
        <v>52</v>
      </c>
      <c r="Q785" s="71" t="s">
        <v>1812</v>
      </c>
      <c r="R785" s="71" t="s">
        <v>61</v>
      </c>
      <c r="S785" s="71" t="s">
        <v>62</v>
      </c>
      <c r="T785" s="71" t="s">
        <v>62</v>
      </c>
      <c r="AR785" s="71" t="s">
        <v>52</v>
      </c>
      <c r="AS785" s="71" t="s">
        <v>52</v>
      </c>
      <c r="AU785" s="71" t="s">
        <v>1838</v>
      </c>
      <c r="AV785" s="28">
        <v>460</v>
      </c>
      <c r="AZ785" s="76"/>
      <c r="BA785" s="110"/>
    </row>
    <row r="786" spans="1:53" ht="27" customHeight="1">
      <c r="A786" s="104"/>
      <c r="B786" s="23"/>
      <c r="C786" s="36"/>
      <c r="D786" s="34"/>
      <c r="E786" s="33">
        <v>925</v>
      </c>
      <c r="F786" s="33"/>
      <c r="G786" s="33">
        <v>30831</v>
      </c>
      <c r="H786" s="37"/>
      <c r="I786" s="33"/>
      <c r="J786" s="37"/>
      <c r="K786" s="33">
        <f>E786+G786+I786</f>
        <v>31756</v>
      </c>
      <c r="L786" s="37"/>
      <c r="M786" s="86">
        <v>2022</v>
      </c>
      <c r="N786" s="71"/>
      <c r="O786" s="71"/>
      <c r="P786" s="71"/>
      <c r="Q786" s="71"/>
      <c r="R786" s="71"/>
      <c r="S786" s="71"/>
      <c r="T786" s="71"/>
      <c r="AR786" s="71"/>
      <c r="AS786" s="71"/>
      <c r="AU786" s="71"/>
      <c r="AX786" s="78">
        <f>E785/E786</f>
        <v>0.2172972972972973</v>
      </c>
      <c r="AY786" s="79">
        <f>G785/G786</f>
        <v>1.1708669845285589</v>
      </c>
      <c r="AZ786" s="76"/>
      <c r="BA786" s="110">
        <f>K785/K786</f>
        <v>1.1720934626527271</v>
      </c>
    </row>
    <row r="787" spans="1:53" ht="27" customHeight="1">
      <c r="A787" s="104" t="s">
        <v>1839</v>
      </c>
      <c r="B787" s="23" t="s">
        <v>1823</v>
      </c>
      <c r="C787" s="36" t="s">
        <v>715</v>
      </c>
      <c r="D787" s="34"/>
      <c r="E787" s="37">
        <f>TRUNC(일위대가목록!E374,0)</f>
        <v>201</v>
      </c>
      <c r="F787" s="37">
        <f t="shared" si="153"/>
        <v>0</v>
      </c>
      <c r="G787" s="37">
        <f>TRUNC(일위대가목록!F374,0)</f>
        <v>34987</v>
      </c>
      <c r="H787" s="37">
        <f t="shared" si="154"/>
        <v>0</v>
      </c>
      <c r="I787" s="37">
        <f>TRUNC(일위대가목록!G374,0)</f>
        <v>888</v>
      </c>
      <c r="J787" s="37">
        <f t="shared" si="155"/>
        <v>0</v>
      </c>
      <c r="K787" s="37">
        <f t="shared" si="156"/>
        <v>36076</v>
      </c>
      <c r="L787" s="37">
        <f t="shared" si="157"/>
        <v>0</v>
      </c>
      <c r="M787" s="85" t="s">
        <v>1840</v>
      </c>
      <c r="N787" s="71" t="s">
        <v>1841</v>
      </c>
      <c r="O787" s="71" t="s">
        <v>52</v>
      </c>
      <c r="P787" s="71" t="s">
        <v>52</v>
      </c>
      <c r="Q787" s="71" t="s">
        <v>1812</v>
      </c>
      <c r="R787" s="71" t="s">
        <v>61</v>
      </c>
      <c r="S787" s="71" t="s">
        <v>62</v>
      </c>
      <c r="T787" s="71" t="s">
        <v>62</v>
      </c>
      <c r="AR787" s="71" t="s">
        <v>52</v>
      </c>
      <c r="AS787" s="71" t="s">
        <v>52</v>
      </c>
      <c r="AU787" s="71" t="s">
        <v>1842</v>
      </c>
      <c r="AV787" s="28">
        <v>461</v>
      </c>
      <c r="AZ787" s="76"/>
      <c r="BA787" s="110"/>
    </row>
    <row r="788" spans="1:53" ht="27" customHeight="1">
      <c r="A788" s="104"/>
      <c r="B788" s="23"/>
      <c r="C788" s="36"/>
      <c r="D788" s="34"/>
      <c r="E788" s="33">
        <v>925</v>
      </c>
      <c r="F788" s="33"/>
      <c r="G788" s="33">
        <v>30831</v>
      </c>
      <c r="H788" s="37"/>
      <c r="I788" s="33"/>
      <c r="J788" s="37"/>
      <c r="K788" s="33">
        <f>E788+G788+I788</f>
        <v>31756</v>
      </c>
      <c r="L788" s="37"/>
      <c r="M788" s="86">
        <v>2022</v>
      </c>
      <c r="N788" s="71"/>
      <c r="O788" s="71"/>
      <c r="P788" s="71"/>
      <c r="Q788" s="71"/>
      <c r="R788" s="71"/>
      <c r="S788" s="71"/>
      <c r="T788" s="71"/>
      <c r="AR788" s="71"/>
      <c r="AS788" s="71"/>
      <c r="AU788" s="71"/>
      <c r="AX788" s="78">
        <f>E787/E788</f>
        <v>0.2172972972972973</v>
      </c>
      <c r="AY788" s="79">
        <f>G787/G788</f>
        <v>1.1347993902241251</v>
      </c>
      <c r="AZ788" s="76"/>
      <c r="BA788" s="110">
        <f>K787/K788</f>
        <v>1.136037284292732</v>
      </c>
    </row>
    <row r="789" spans="1:53" ht="27" customHeight="1">
      <c r="A789" s="104" t="s">
        <v>1843</v>
      </c>
      <c r="B789" s="23" t="s">
        <v>1823</v>
      </c>
      <c r="C789" s="36" t="s">
        <v>715</v>
      </c>
      <c r="D789" s="34"/>
      <c r="E789" s="37">
        <f>TRUNC(일위대가목록!E375,0)</f>
        <v>201</v>
      </c>
      <c r="F789" s="37">
        <f t="shared" si="153"/>
        <v>0</v>
      </c>
      <c r="G789" s="37">
        <f>TRUNC(일위대가목록!F375,0)</f>
        <v>36099</v>
      </c>
      <c r="H789" s="37">
        <f t="shared" si="154"/>
        <v>0</v>
      </c>
      <c r="I789" s="37">
        <f>TRUNC(일위대가목록!G375,0)</f>
        <v>921</v>
      </c>
      <c r="J789" s="37">
        <f t="shared" si="155"/>
        <v>0</v>
      </c>
      <c r="K789" s="37">
        <f t="shared" si="156"/>
        <v>37221</v>
      </c>
      <c r="L789" s="37">
        <f t="shared" si="157"/>
        <v>0</v>
      </c>
      <c r="M789" s="85" t="s">
        <v>1844</v>
      </c>
      <c r="N789" s="71" t="s">
        <v>1845</v>
      </c>
      <c r="O789" s="71" t="s">
        <v>52</v>
      </c>
      <c r="P789" s="71" t="s">
        <v>52</v>
      </c>
      <c r="Q789" s="71" t="s">
        <v>1812</v>
      </c>
      <c r="R789" s="71" t="s">
        <v>61</v>
      </c>
      <c r="S789" s="71" t="s">
        <v>62</v>
      </c>
      <c r="T789" s="71" t="s">
        <v>62</v>
      </c>
      <c r="AR789" s="71" t="s">
        <v>52</v>
      </c>
      <c r="AS789" s="71" t="s">
        <v>52</v>
      </c>
      <c r="AU789" s="71" t="s">
        <v>1846</v>
      </c>
      <c r="AV789" s="28">
        <v>462</v>
      </c>
      <c r="AZ789" s="76"/>
      <c r="BA789" s="110"/>
    </row>
    <row r="790" spans="1:53" ht="27" customHeight="1">
      <c r="A790" s="104"/>
      <c r="B790" s="23"/>
      <c r="C790" s="36"/>
      <c r="D790" s="34"/>
      <c r="E790" s="33">
        <v>925</v>
      </c>
      <c r="F790" s="33"/>
      <c r="G790" s="33">
        <v>30831</v>
      </c>
      <c r="H790" s="37"/>
      <c r="I790" s="33"/>
      <c r="J790" s="37"/>
      <c r="K790" s="33">
        <f>E790+G790+I790</f>
        <v>31756</v>
      </c>
      <c r="L790" s="37"/>
      <c r="M790" s="86">
        <v>2022</v>
      </c>
      <c r="N790" s="71"/>
      <c r="O790" s="71"/>
      <c r="P790" s="71"/>
      <c r="Q790" s="71"/>
      <c r="R790" s="71"/>
      <c r="S790" s="71"/>
      <c r="T790" s="71"/>
      <c r="AR790" s="71"/>
      <c r="AS790" s="71"/>
      <c r="AU790" s="71"/>
      <c r="AX790" s="78">
        <f>E789/E790</f>
        <v>0.2172972972972973</v>
      </c>
      <c r="AY790" s="79">
        <f>G789/G790</f>
        <v>1.1708669845285589</v>
      </c>
      <c r="AZ790" s="76"/>
      <c r="BA790" s="110">
        <f>K789/K790</f>
        <v>1.1720934626527271</v>
      </c>
    </row>
    <row r="791" spans="1:53" ht="27" customHeight="1">
      <c r="A791" s="104" t="s">
        <v>1847</v>
      </c>
      <c r="B791" s="23" t="s">
        <v>1848</v>
      </c>
      <c r="C791" s="36" t="s">
        <v>625</v>
      </c>
      <c r="D791" s="34"/>
      <c r="E791" s="37">
        <f>TRUNC(일위대가목록!E376,0)</f>
        <v>0</v>
      </c>
      <c r="F791" s="37">
        <f t="shared" si="153"/>
        <v>0</v>
      </c>
      <c r="G791" s="37">
        <f>TRUNC(일위대가목록!F376,0)</f>
        <v>7853</v>
      </c>
      <c r="H791" s="37">
        <f t="shared" si="154"/>
        <v>0</v>
      </c>
      <c r="I791" s="37">
        <f>TRUNC(일위대가목록!G376,0)</f>
        <v>0</v>
      </c>
      <c r="J791" s="37">
        <f t="shared" si="155"/>
        <v>0</v>
      </c>
      <c r="K791" s="37">
        <f t="shared" si="156"/>
        <v>7853</v>
      </c>
      <c r="L791" s="37">
        <f t="shared" si="157"/>
        <v>0</v>
      </c>
      <c r="M791" s="85" t="s">
        <v>1849</v>
      </c>
      <c r="N791" s="71" t="s">
        <v>1850</v>
      </c>
      <c r="O791" s="71" t="s">
        <v>52</v>
      </c>
      <c r="P791" s="71" t="s">
        <v>52</v>
      </c>
      <c r="Q791" s="71" t="s">
        <v>1812</v>
      </c>
      <c r="R791" s="71" t="s">
        <v>61</v>
      </c>
      <c r="S791" s="71" t="s">
        <v>62</v>
      </c>
      <c r="T791" s="71" t="s">
        <v>62</v>
      </c>
      <c r="AR791" s="71" t="s">
        <v>52</v>
      </c>
      <c r="AS791" s="71" t="s">
        <v>52</v>
      </c>
      <c r="AU791" s="71" t="s">
        <v>1851</v>
      </c>
      <c r="AV791" s="28">
        <v>260</v>
      </c>
      <c r="AZ791" s="76"/>
      <c r="BA791" s="110"/>
    </row>
    <row r="792" spans="1:53" ht="27" customHeight="1">
      <c r="A792" s="104"/>
      <c r="B792" s="23"/>
      <c r="C792" s="36"/>
      <c r="D792" s="34"/>
      <c r="E792" s="33">
        <v>69</v>
      </c>
      <c r="F792" s="33"/>
      <c r="G792" s="33">
        <v>6873</v>
      </c>
      <c r="H792" s="37"/>
      <c r="I792" s="33"/>
      <c r="J792" s="37"/>
      <c r="K792" s="33">
        <f>E792+G792+I792</f>
        <v>6942</v>
      </c>
      <c r="L792" s="37"/>
      <c r="M792" s="86">
        <v>2022</v>
      </c>
      <c r="N792" s="71"/>
      <c r="O792" s="71"/>
      <c r="P792" s="71"/>
      <c r="Q792" s="71"/>
      <c r="R792" s="71"/>
      <c r="S792" s="71"/>
      <c r="T792" s="71"/>
      <c r="AR792" s="71"/>
      <c r="AS792" s="71"/>
      <c r="AU792" s="71"/>
      <c r="AX792" s="78"/>
      <c r="AY792" s="79">
        <f>G791/G792</f>
        <v>1.1425869343809107</v>
      </c>
      <c r="AZ792" s="76"/>
      <c r="BA792" s="110">
        <f>K791/K792</f>
        <v>1.1312301930279458</v>
      </c>
    </row>
    <row r="793" spans="1:53" s="195" customFormat="1" ht="27" customHeight="1">
      <c r="A793" s="201" t="s">
        <v>8099</v>
      </c>
      <c r="B793" s="193"/>
      <c r="C793" s="36" t="s">
        <v>8097</v>
      </c>
      <c r="D793" s="34"/>
      <c r="E793" s="33">
        <f>일위대가목록!E377</f>
        <v>0</v>
      </c>
      <c r="F793" s="37">
        <f t="shared" si="153"/>
        <v>0</v>
      </c>
      <c r="G793" s="33">
        <f>일위대가목록!F377</f>
        <v>0</v>
      </c>
      <c r="H793" s="37">
        <f t="shared" si="154"/>
        <v>0</v>
      </c>
      <c r="I793" s="33">
        <f>일위대가목록!G377</f>
        <v>100000</v>
      </c>
      <c r="J793" s="37"/>
      <c r="K793" s="33">
        <f>E793+G793+I793</f>
        <v>100000</v>
      </c>
      <c r="L793" s="37"/>
      <c r="M793" s="85" t="s">
        <v>8098</v>
      </c>
      <c r="N793" s="151"/>
      <c r="O793" s="151"/>
      <c r="P793" s="151"/>
      <c r="Q793" s="151"/>
      <c r="R793" s="151"/>
      <c r="S793" s="151"/>
      <c r="T793" s="151"/>
      <c r="AR793" s="151"/>
      <c r="AS793" s="151"/>
      <c r="AU793" s="151"/>
      <c r="AX793" s="275" t="s">
        <v>8100</v>
      </c>
      <c r="AY793" s="276"/>
      <c r="AZ793" s="276"/>
      <c r="BA793" s="277"/>
    </row>
    <row r="794" spans="1:53" s="195" customFormat="1" ht="27" customHeight="1">
      <c r="A794" s="104"/>
      <c r="B794" s="193"/>
      <c r="C794" s="36"/>
      <c r="D794" s="34"/>
      <c r="E794" s="33"/>
      <c r="F794" s="33"/>
      <c r="G794" s="33"/>
      <c r="H794" s="37"/>
      <c r="I794" s="33"/>
      <c r="J794" s="37"/>
      <c r="K794" s="33"/>
      <c r="L794" s="37"/>
      <c r="M794" s="86"/>
      <c r="N794" s="151"/>
      <c r="O794" s="151"/>
      <c r="P794" s="151"/>
      <c r="Q794" s="151"/>
      <c r="R794" s="151"/>
      <c r="S794" s="151"/>
      <c r="T794" s="151"/>
      <c r="AR794" s="151"/>
      <c r="AS794" s="151"/>
      <c r="AU794" s="151"/>
      <c r="AX794" s="278"/>
      <c r="AY794" s="279"/>
      <c r="AZ794" s="279"/>
      <c r="BA794" s="280"/>
    </row>
    <row r="795" spans="1:53" ht="27" customHeight="1">
      <c r="A795" s="104" t="s">
        <v>1852</v>
      </c>
      <c r="B795" s="23" t="s">
        <v>52</v>
      </c>
      <c r="C795" s="36" t="s">
        <v>625</v>
      </c>
      <c r="D795" s="34"/>
      <c r="E795" s="37">
        <f>TRUNC(일위대가목록!E378,0)</f>
        <v>0</v>
      </c>
      <c r="F795" s="37">
        <f t="shared" si="153"/>
        <v>0</v>
      </c>
      <c r="G795" s="37">
        <f>TRUNC(일위대가목록!F378,0)</f>
        <v>11568</v>
      </c>
      <c r="H795" s="37">
        <f t="shared" si="154"/>
        <v>0</v>
      </c>
      <c r="I795" s="37">
        <f>TRUNC(일위대가목록!G378,0)</f>
        <v>0</v>
      </c>
      <c r="J795" s="37">
        <f t="shared" si="155"/>
        <v>0</v>
      </c>
      <c r="K795" s="37">
        <f t="shared" si="156"/>
        <v>11568</v>
      </c>
      <c r="L795" s="37">
        <f t="shared" si="157"/>
        <v>0</v>
      </c>
      <c r="M795" s="85" t="s">
        <v>1853</v>
      </c>
      <c r="N795" s="71" t="s">
        <v>1854</v>
      </c>
      <c r="O795" s="71" t="s">
        <v>52</v>
      </c>
      <c r="P795" s="71" t="s">
        <v>52</v>
      </c>
      <c r="Q795" s="71" t="s">
        <v>1812</v>
      </c>
      <c r="R795" s="71" t="s">
        <v>61</v>
      </c>
      <c r="S795" s="71" t="s">
        <v>62</v>
      </c>
      <c r="T795" s="71" t="s">
        <v>62</v>
      </c>
      <c r="AR795" s="71" t="s">
        <v>52</v>
      </c>
      <c r="AS795" s="71" t="s">
        <v>52</v>
      </c>
      <c r="AU795" s="71" t="s">
        <v>1855</v>
      </c>
      <c r="AV795" s="28">
        <v>261</v>
      </c>
      <c r="AZ795" s="76"/>
      <c r="BA795" s="110"/>
    </row>
    <row r="796" spans="1:53" ht="27" customHeight="1">
      <c r="A796" s="105"/>
      <c r="B796" s="35"/>
      <c r="C796" s="34"/>
      <c r="D796" s="34"/>
      <c r="E796" s="33">
        <v>650</v>
      </c>
      <c r="F796" s="33"/>
      <c r="G796" s="33">
        <v>12996</v>
      </c>
      <c r="H796" s="37"/>
      <c r="I796" s="33"/>
      <c r="J796" s="37"/>
      <c r="K796" s="33">
        <f>E796+G796+I796</f>
        <v>13646</v>
      </c>
      <c r="L796" s="37"/>
      <c r="M796" s="86">
        <v>2022</v>
      </c>
      <c r="N796" s="71"/>
      <c r="O796" s="71"/>
      <c r="P796" s="71"/>
      <c r="Q796" s="71"/>
      <c r="R796" s="71"/>
      <c r="S796" s="71"/>
      <c r="T796" s="71"/>
      <c r="AR796" s="71"/>
      <c r="AS796" s="71"/>
      <c r="AU796" s="71"/>
      <c r="AX796" s="78"/>
      <c r="AY796" s="79">
        <f>G795/G796</f>
        <v>0.89012003693444142</v>
      </c>
      <c r="AZ796" s="76"/>
      <c r="BA796" s="110">
        <f>K795/K796</f>
        <v>0.84772094386633445</v>
      </c>
    </row>
    <row r="797" spans="1:53" ht="27" customHeight="1">
      <c r="A797" s="104" t="s">
        <v>1856</v>
      </c>
      <c r="B797" s="23"/>
      <c r="C797" s="34"/>
      <c r="D797" s="34"/>
      <c r="E797" s="35"/>
      <c r="F797" s="35"/>
      <c r="G797" s="35"/>
      <c r="H797" s="35"/>
      <c r="I797" s="35"/>
      <c r="J797" s="35"/>
      <c r="K797" s="35"/>
      <c r="L797" s="35"/>
      <c r="M797" s="84"/>
      <c r="Q797" s="71" t="s">
        <v>1857</v>
      </c>
      <c r="AZ797" s="76"/>
      <c r="BA797" s="110"/>
    </row>
    <row r="798" spans="1:53" ht="27" customHeight="1">
      <c r="A798" s="104" t="s">
        <v>1858</v>
      </c>
      <c r="B798" s="23" t="s">
        <v>1859</v>
      </c>
      <c r="C798" s="36" t="s">
        <v>625</v>
      </c>
      <c r="D798" s="34"/>
      <c r="E798" s="37">
        <f>TRUNC(일위대가목록!E379,0)</f>
        <v>0</v>
      </c>
      <c r="F798" s="37">
        <f t="shared" ref="F798:F820" si="158">TRUNC(E798*D798, 0)</f>
        <v>0</v>
      </c>
      <c r="G798" s="37">
        <f>TRUNC(일위대가목록!F379,0)</f>
        <v>5232</v>
      </c>
      <c r="H798" s="37">
        <f t="shared" ref="H798:H820" si="159">TRUNC(G798*D798, 0)</f>
        <v>0</v>
      </c>
      <c r="I798" s="37">
        <f>TRUNC(일위대가목록!G379,0)</f>
        <v>0</v>
      </c>
      <c r="J798" s="37">
        <f t="shared" ref="J798:J820" si="160">TRUNC(I798*D798, 0)</f>
        <v>0</v>
      </c>
      <c r="K798" s="37">
        <f t="shared" ref="K798:K820" si="161">TRUNC(E798+G798+I798, 0)</f>
        <v>5232</v>
      </c>
      <c r="L798" s="37">
        <f t="shared" ref="L798:L820" si="162">TRUNC(F798+H798+J798, 0)</f>
        <v>0</v>
      </c>
      <c r="M798" s="85" t="s">
        <v>1860</v>
      </c>
      <c r="N798" s="71" t="s">
        <v>1861</v>
      </c>
      <c r="O798" s="71" t="s">
        <v>52</v>
      </c>
      <c r="P798" s="71" t="s">
        <v>52</v>
      </c>
      <c r="Q798" s="71" t="s">
        <v>1857</v>
      </c>
      <c r="R798" s="71" t="s">
        <v>61</v>
      </c>
      <c r="S798" s="71" t="s">
        <v>62</v>
      </c>
      <c r="T798" s="71" t="s">
        <v>62</v>
      </c>
      <c r="AR798" s="71" t="s">
        <v>52</v>
      </c>
      <c r="AS798" s="71" t="s">
        <v>52</v>
      </c>
      <c r="AU798" s="71" t="s">
        <v>1862</v>
      </c>
      <c r="AV798" s="28">
        <v>263</v>
      </c>
      <c r="AZ798" s="76"/>
      <c r="BA798" s="110"/>
    </row>
    <row r="799" spans="1:53" ht="27" customHeight="1">
      <c r="A799" s="104"/>
      <c r="B799" s="23"/>
      <c r="C799" s="36"/>
      <c r="D799" s="34"/>
      <c r="E799" s="33">
        <v>208</v>
      </c>
      <c r="F799" s="33"/>
      <c r="G799" s="33">
        <v>4168</v>
      </c>
      <c r="H799" s="37"/>
      <c r="I799" s="33"/>
      <c r="J799" s="37"/>
      <c r="K799" s="33">
        <f>E799+G799+I799</f>
        <v>4376</v>
      </c>
      <c r="L799" s="37"/>
      <c r="M799" s="86">
        <v>2022</v>
      </c>
      <c r="N799" s="71"/>
      <c r="O799" s="71"/>
      <c r="P799" s="71"/>
      <c r="Q799" s="71"/>
      <c r="R799" s="71"/>
      <c r="S799" s="71"/>
      <c r="T799" s="71"/>
      <c r="AR799" s="71"/>
      <c r="AS799" s="71"/>
      <c r="AU799" s="71"/>
      <c r="AX799" s="78"/>
      <c r="AY799" s="79">
        <f>G798/G799</f>
        <v>1.255278310940499</v>
      </c>
      <c r="AZ799" s="76"/>
      <c r="BA799" s="110">
        <f>K798/K799</f>
        <v>1.1956124314442413</v>
      </c>
    </row>
    <row r="800" spans="1:53" ht="27" customHeight="1">
      <c r="A800" s="104" t="s">
        <v>1863</v>
      </c>
      <c r="B800" s="23" t="s">
        <v>1864</v>
      </c>
      <c r="C800" s="36" t="s">
        <v>625</v>
      </c>
      <c r="D800" s="34"/>
      <c r="E800" s="37">
        <f>TRUNC(일위대가목록!E380,0)</f>
        <v>0</v>
      </c>
      <c r="F800" s="37">
        <f t="shared" si="158"/>
        <v>0</v>
      </c>
      <c r="G800" s="37">
        <f>TRUNC(일위대가목록!F380,0)</f>
        <v>3531</v>
      </c>
      <c r="H800" s="37">
        <f t="shared" si="159"/>
        <v>0</v>
      </c>
      <c r="I800" s="37">
        <f>TRUNC(일위대가목록!G380,0)</f>
        <v>70</v>
      </c>
      <c r="J800" s="37">
        <f t="shared" si="160"/>
        <v>0</v>
      </c>
      <c r="K800" s="37">
        <f t="shared" si="161"/>
        <v>3601</v>
      </c>
      <c r="L800" s="37">
        <f t="shared" si="162"/>
        <v>0</v>
      </c>
      <c r="M800" s="85" t="s">
        <v>1865</v>
      </c>
      <c r="N800" s="71" t="s">
        <v>1866</v>
      </c>
      <c r="O800" s="71" t="s">
        <v>52</v>
      </c>
      <c r="P800" s="71" t="s">
        <v>52</v>
      </c>
      <c r="Q800" s="71" t="s">
        <v>1857</v>
      </c>
      <c r="R800" s="71" t="s">
        <v>61</v>
      </c>
      <c r="S800" s="71" t="s">
        <v>62</v>
      </c>
      <c r="T800" s="71" t="s">
        <v>62</v>
      </c>
      <c r="AR800" s="71" t="s">
        <v>52</v>
      </c>
      <c r="AS800" s="71" t="s">
        <v>52</v>
      </c>
      <c r="AU800" s="71" t="s">
        <v>1867</v>
      </c>
      <c r="AV800" s="28">
        <v>264</v>
      </c>
      <c r="AZ800" s="76"/>
      <c r="BA800" s="110"/>
    </row>
    <row r="801" spans="1:53" ht="27" customHeight="1">
      <c r="A801" s="104"/>
      <c r="B801" s="23"/>
      <c r="C801" s="36"/>
      <c r="D801" s="34"/>
      <c r="E801" s="33">
        <v>125</v>
      </c>
      <c r="F801" s="33"/>
      <c r="G801" s="33">
        <v>2970</v>
      </c>
      <c r="H801" s="37"/>
      <c r="I801" s="33"/>
      <c r="J801" s="37"/>
      <c r="K801" s="33">
        <f>E801+G801+I801</f>
        <v>3095</v>
      </c>
      <c r="L801" s="37"/>
      <c r="M801" s="86">
        <v>2022</v>
      </c>
      <c r="N801" s="71"/>
      <c r="O801" s="71"/>
      <c r="P801" s="71"/>
      <c r="Q801" s="71"/>
      <c r="R801" s="71"/>
      <c r="S801" s="71"/>
      <c r="T801" s="71"/>
      <c r="AR801" s="71"/>
      <c r="AS801" s="71"/>
      <c r="AU801" s="71"/>
      <c r="AX801" s="78"/>
      <c r="AY801" s="79">
        <f>G800/G801</f>
        <v>1.1888888888888889</v>
      </c>
      <c r="AZ801" s="76"/>
      <c r="BA801" s="110">
        <f>K800/K801</f>
        <v>1.1634894991922455</v>
      </c>
    </row>
    <row r="802" spans="1:53" ht="27" customHeight="1">
      <c r="A802" s="104" t="s">
        <v>1868</v>
      </c>
      <c r="B802" s="23" t="s">
        <v>1859</v>
      </c>
      <c r="C802" s="36" t="s">
        <v>625</v>
      </c>
      <c r="D802" s="34"/>
      <c r="E802" s="37">
        <f>TRUNC(일위대가목록!E381,0)</f>
        <v>0</v>
      </c>
      <c r="F802" s="37">
        <f t="shared" si="158"/>
        <v>0</v>
      </c>
      <c r="G802" s="37">
        <f>TRUNC(일위대가목록!F381,0)</f>
        <v>4918</v>
      </c>
      <c r="H802" s="37">
        <f t="shared" si="159"/>
        <v>0</v>
      </c>
      <c r="I802" s="37">
        <f>TRUNC(일위대가목록!G381,0)</f>
        <v>98</v>
      </c>
      <c r="J802" s="37">
        <f t="shared" si="160"/>
        <v>0</v>
      </c>
      <c r="K802" s="37">
        <f t="shared" si="161"/>
        <v>5016</v>
      </c>
      <c r="L802" s="37">
        <f t="shared" si="162"/>
        <v>0</v>
      </c>
      <c r="M802" s="85" t="s">
        <v>1869</v>
      </c>
      <c r="N802" s="71" t="s">
        <v>1870</v>
      </c>
      <c r="O802" s="71" t="s">
        <v>52</v>
      </c>
      <c r="P802" s="71" t="s">
        <v>52</v>
      </c>
      <c r="Q802" s="71" t="s">
        <v>1857</v>
      </c>
      <c r="R802" s="71" t="s">
        <v>61</v>
      </c>
      <c r="S802" s="71" t="s">
        <v>62</v>
      </c>
      <c r="T802" s="71" t="s">
        <v>62</v>
      </c>
      <c r="AR802" s="71" t="s">
        <v>52</v>
      </c>
      <c r="AS802" s="71" t="s">
        <v>52</v>
      </c>
      <c r="AU802" s="71" t="s">
        <v>1871</v>
      </c>
      <c r="AV802" s="28">
        <v>265</v>
      </c>
      <c r="AZ802" s="76"/>
      <c r="BA802" s="110"/>
    </row>
    <row r="803" spans="1:53" ht="27" customHeight="1">
      <c r="A803" s="104"/>
      <c r="B803" s="23"/>
      <c r="C803" s="36"/>
      <c r="D803" s="34"/>
      <c r="E803" s="33">
        <v>208</v>
      </c>
      <c r="F803" s="33"/>
      <c r="G803" s="33">
        <v>4168</v>
      </c>
      <c r="H803" s="37"/>
      <c r="I803" s="33"/>
      <c r="J803" s="37"/>
      <c r="K803" s="33">
        <f>E803+G803+I803</f>
        <v>4376</v>
      </c>
      <c r="L803" s="37"/>
      <c r="M803" s="86">
        <v>2022</v>
      </c>
      <c r="N803" s="71"/>
      <c r="O803" s="71"/>
      <c r="P803" s="71"/>
      <c r="Q803" s="71"/>
      <c r="R803" s="71"/>
      <c r="S803" s="71"/>
      <c r="T803" s="71"/>
      <c r="AR803" s="71"/>
      <c r="AS803" s="71"/>
      <c r="AU803" s="71"/>
      <c r="AX803" s="78"/>
      <c r="AY803" s="79">
        <f>G802/G803</f>
        <v>1.1799424184261036</v>
      </c>
      <c r="AZ803" s="76"/>
      <c r="BA803" s="110">
        <f>K802/K803</f>
        <v>1.1462522851919561</v>
      </c>
    </row>
    <row r="804" spans="1:53" ht="27" customHeight="1">
      <c r="A804" s="104" t="s">
        <v>1872</v>
      </c>
      <c r="B804" s="23" t="s">
        <v>1864</v>
      </c>
      <c r="C804" s="36" t="s">
        <v>625</v>
      </c>
      <c r="D804" s="34"/>
      <c r="E804" s="37">
        <f>TRUNC(일위대가목록!E382,0)</f>
        <v>0</v>
      </c>
      <c r="F804" s="37">
        <f t="shared" si="158"/>
        <v>0</v>
      </c>
      <c r="G804" s="37">
        <f>TRUNC(일위대가목록!F382,0)</f>
        <v>4774</v>
      </c>
      <c r="H804" s="37">
        <f t="shared" si="159"/>
        <v>0</v>
      </c>
      <c r="I804" s="37">
        <f>TRUNC(일위대가목록!G382,0)</f>
        <v>95</v>
      </c>
      <c r="J804" s="37">
        <f t="shared" si="160"/>
        <v>0</v>
      </c>
      <c r="K804" s="37">
        <f t="shared" si="161"/>
        <v>4869</v>
      </c>
      <c r="L804" s="37">
        <f t="shared" si="162"/>
        <v>0</v>
      </c>
      <c r="M804" s="85" t="s">
        <v>1873</v>
      </c>
      <c r="N804" s="71" t="s">
        <v>1874</v>
      </c>
      <c r="O804" s="71" t="s">
        <v>52</v>
      </c>
      <c r="P804" s="71" t="s">
        <v>52</v>
      </c>
      <c r="Q804" s="71" t="s">
        <v>1857</v>
      </c>
      <c r="R804" s="71" t="s">
        <v>61</v>
      </c>
      <c r="S804" s="71" t="s">
        <v>62</v>
      </c>
      <c r="T804" s="71" t="s">
        <v>62</v>
      </c>
      <c r="AR804" s="71" t="s">
        <v>52</v>
      </c>
      <c r="AS804" s="71" t="s">
        <v>52</v>
      </c>
      <c r="AU804" s="71" t="s">
        <v>1875</v>
      </c>
      <c r="AV804" s="28">
        <v>266</v>
      </c>
      <c r="AZ804" s="76"/>
      <c r="BA804" s="110"/>
    </row>
    <row r="805" spans="1:53" ht="27" customHeight="1">
      <c r="A805" s="104"/>
      <c r="B805" s="23"/>
      <c r="C805" s="36"/>
      <c r="D805" s="34"/>
      <c r="E805" s="33">
        <v>208</v>
      </c>
      <c r="F805" s="33"/>
      <c r="G805" s="33">
        <v>4168</v>
      </c>
      <c r="H805" s="37"/>
      <c r="I805" s="33"/>
      <c r="J805" s="37"/>
      <c r="K805" s="33">
        <f>E805+G805+I805</f>
        <v>4376</v>
      </c>
      <c r="L805" s="37"/>
      <c r="M805" s="86">
        <v>2022</v>
      </c>
      <c r="N805" s="71"/>
      <c r="O805" s="71"/>
      <c r="P805" s="71"/>
      <c r="Q805" s="71"/>
      <c r="R805" s="71"/>
      <c r="S805" s="71"/>
      <c r="T805" s="71"/>
      <c r="AR805" s="71"/>
      <c r="AS805" s="71"/>
      <c r="AU805" s="71"/>
      <c r="AX805" s="78"/>
      <c r="AY805" s="79">
        <f>G804/G805</f>
        <v>1.1453934740882918</v>
      </c>
      <c r="AZ805" s="76"/>
      <c r="BA805" s="110">
        <f>K804/K805</f>
        <v>1.1126599634369287</v>
      </c>
    </row>
    <row r="806" spans="1:53" ht="27" customHeight="1">
      <c r="A806" s="104" t="s">
        <v>1876</v>
      </c>
      <c r="B806" s="23" t="s">
        <v>1877</v>
      </c>
      <c r="C806" s="36" t="s">
        <v>625</v>
      </c>
      <c r="D806" s="34"/>
      <c r="E806" s="37">
        <f>TRUNC(일위대가목록!E383,0)</f>
        <v>0</v>
      </c>
      <c r="F806" s="37">
        <f t="shared" si="158"/>
        <v>0</v>
      </c>
      <c r="G806" s="37">
        <f>TRUNC(일위대가목록!F383,0)</f>
        <v>6004</v>
      </c>
      <c r="H806" s="37">
        <f t="shared" si="159"/>
        <v>0</v>
      </c>
      <c r="I806" s="37">
        <f>TRUNC(일위대가목록!G383,0)</f>
        <v>120</v>
      </c>
      <c r="J806" s="37">
        <f t="shared" si="160"/>
        <v>0</v>
      </c>
      <c r="K806" s="37">
        <f t="shared" si="161"/>
        <v>6124</v>
      </c>
      <c r="L806" s="37">
        <f t="shared" si="162"/>
        <v>0</v>
      </c>
      <c r="M806" s="85" t="s">
        <v>1878</v>
      </c>
      <c r="N806" s="71" t="s">
        <v>1879</v>
      </c>
      <c r="O806" s="71" t="s">
        <v>52</v>
      </c>
      <c r="P806" s="71" t="s">
        <v>52</v>
      </c>
      <c r="Q806" s="71" t="s">
        <v>1857</v>
      </c>
      <c r="R806" s="71" t="s">
        <v>61</v>
      </c>
      <c r="S806" s="71" t="s">
        <v>62</v>
      </c>
      <c r="T806" s="71" t="s">
        <v>62</v>
      </c>
      <c r="AR806" s="71" t="s">
        <v>52</v>
      </c>
      <c r="AS806" s="71" t="s">
        <v>52</v>
      </c>
      <c r="AU806" s="71" t="s">
        <v>1880</v>
      </c>
      <c r="AV806" s="28">
        <v>267</v>
      </c>
      <c r="AZ806" s="76"/>
      <c r="BA806" s="110"/>
    </row>
    <row r="807" spans="1:53" ht="27" customHeight="1">
      <c r="A807" s="104"/>
      <c r="B807" s="23"/>
      <c r="C807" s="36"/>
      <c r="D807" s="34"/>
      <c r="E807" s="33">
        <v>594</v>
      </c>
      <c r="F807" s="33"/>
      <c r="G807" s="33">
        <v>11881</v>
      </c>
      <c r="H807" s="37"/>
      <c r="I807" s="33"/>
      <c r="J807" s="37"/>
      <c r="K807" s="33">
        <f>E807+G807+I807</f>
        <v>12475</v>
      </c>
      <c r="L807" s="37"/>
      <c r="M807" s="86">
        <v>2022</v>
      </c>
      <c r="N807" s="71"/>
      <c r="O807" s="71"/>
      <c r="P807" s="71"/>
      <c r="Q807" s="71"/>
      <c r="R807" s="71"/>
      <c r="S807" s="71"/>
      <c r="T807" s="71"/>
      <c r="AR807" s="71"/>
      <c r="AS807" s="71"/>
      <c r="AU807" s="71"/>
      <c r="AX807" s="78"/>
      <c r="AY807" s="79">
        <f>G806/G807</f>
        <v>0.50534466795724264</v>
      </c>
      <c r="AZ807" s="76"/>
      <c r="BA807" s="110">
        <f>K806/K807</f>
        <v>0.49090180360721442</v>
      </c>
    </row>
    <row r="808" spans="1:53" ht="27" customHeight="1">
      <c r="A808" s="104" t="s">
        <v>1881</v>
      </c>
      <c r="B808" s="23" t="s">
        <v>52</v>
      </c>
      <c r="C808" s="36" t="s">
        <v>709</v>
      </c>
      <c r="D808" s="34"/>
      <c r="E808" s="37">
        <f>TRUNC(일위대가목록!E384,0)</f>
        <v>0</v>
      </c>
      <c r="F808" s="37">
        <f t="shared" si="158"/>
        <v>0</v>
      </c>
      <c r="G808" s="37">
        <f>TRUNC(일위대가목록!F384,0)</f>
        <v>4005</v>
      </c>
      <c r="H808" s="37">
        <f t="shared" si="159"/>
        <v>0</v>
      </c>
      <c r="I808" s="37">
        <f>TRUNC(일위대가목록!G384,0)</f>
        <v>160</v>
      </c>
      <c r="J808" s="37">
        <f t="shared" si="160"/>
        <v>0</v>
      </c>
      <c r="K808" s="37">
        <f t="shared" si="161"/>
        <v>4165</v>
      </c>
      <c r="L808" s="37">
        <f t="shared" si="162"/>
        <v>0</v>
      </c>
      <c r="M808" s="85" t="s">
        <v>1882</v>
      </c>
      <c r="N808" s="71" t="s">
        <v>1883</v>
      </c>
      <c r="O808" s="71" t="s">
        <v>52</v>
      </c>
      <c r="P808" s="71" t="s">
        <v>52</v>
      </c>
      <c r="Q808" s="71" t="s">
        <v>1857</v>
      </c>
      <c r="R808" s="71" t="s">
        <v>61</v>
      </c>
      <c r="S808" s="71" t="s">
        <v>62</v>
      </c>
      <c r="T808" s="71" t="s">
        <v>62</v>
      </c>
      <c r="AR808" s="71" t="s">
        <v>52</v>
      </c>
      <c r="AS808" s="71" t="s">
        <v>52</v>
      </c>
      <c r="AU808" s="71" t="s">
        <v>1884</v>
      </c>
      <c r="AV808" s="28">
        <v>268</v>
      </c>
      <c r="AZ808" s="76"/>
      <c r="BA808" s="110"/>
    </row>
    <row r="809" spans="1:53" ht="27" customHeight="1">
      <c r="A809" s="104"/>
      <c r="B809" s="23"/>
      <c r="C809" s="36"/>
      <c r="D809" s="34"/>
      <c r="E809" s="33">
        <v>186</v>
      </c>
      <c r="F809" s="33"/>
      <c r="G809" s="33">
        <v>3713</v>
      </c>
      <c r="H809" s="37"/>
      <c r="I809" s="33"/>
      <c r="J809" s="37"/>
      <c r="K809" s="33">
        <f>E809+G809+I809</f>
        <v>3899</v>
      </c>
      <c r="L809" s="37"/>
      <c r="M809" s="86">
        <v>2022</v>
      </c>
      <c r="N809" s="71"/>
      <c r="O809" s="71"/>
      <c r="P809" s="71"/>
      <c r="Q809" s="71"/>
      <c r="R809" s="71"/>
      <c r="S809" s="71"/>
      <c r="T809" s="71"/>
      <c r="AR809" s="71"/>
      <c r="AS809" s="71"/>
      <c r="AU809" s="71"/>
      <c r="AX809" s="78"/>
      <c r="AY809" s="79">
        <f>G808/G809</f>
        <v>1.0786426070562887</v>
      </c>
      <c r="AZ809" s="76"/>
      <c r="BA809" s="110">
        <f>K808/K809</f>
        <v>1.0682226211849193</v>
      </c>
    </row>
    <row r="810" spans="1:53" ht="27" customHeight="1">
      <c r="A810" s="104" t="s">
        <v>1885</v>
      </c>
      <c r="B810" s="23" t="s">
        <v>1886</v>
      </c>
      <c r="C810" s="36" t="s">
        <v>1887</v>
      </c>
      <c r="D810" s="34"/>
      <c r="E810" s="37">
        <f>TRUNC(단가대비표!K395,0)</f>
        <v>0</v>
      </c>
      <c r="F810" s="37">
        <f t="shared" si="158"/>
        <v>0</v>
      </c>
      <c r="G810" s="37">
        <f>TRUNC(단가대비표!L395,0)</f>
        <v>0</v>
      </c>
      <c r="H810" s="37">
        <f t="shared" si="159"/>
        <v>0</v>
      </c>
      <c r="I810" s="37">
        <f>TRUNC(단가대비표!S395,0)</f>
        <v>65072</v>
      </c>
      <c r="J810" s="37">
        <f t="shared" si="160"/>
        <v>0</v>
      </c>
      <c r="K810" s="37">
        <f t="shared" si="161"/>
        <v>65072</v>
      </c>
      <c r="L810" s="37">
        <f t="shared" si="162"/>
        <v>0</v>
      </c>
      <c r="M810" s="85" t="s">
        <v>52</v>
      </c>
      <c r="N810" s="71" t="s">
        <v>1888</v>
      </c>
      <c r="O810" s="71" t="s">
        <v>52</v>
      </c>
      <c r="P810" s="71" t="s">
        <v>52</v>
      </c>
      <c r="Q810" s="71" t="s">
        <v>1857</v>
      </c>
      <c r="R810" s="71" t="s">
        <v>62</v>
      </c>
      <c r="S810" s="71" t="s">
        <v>62</v>
      </c>
      <c r="T810" s="71" t="s">
        <v>61</v>
      </c>
      <c r="AR810" s="71" t="s">
        <v>52</v>
      </c>
      <c r="AS810" s="71" t="s">
        <v>52</v>
      </c>
      <c r="AU810" s="71" t="s">
        <v>1889</v>
      </c>
      <c r="AV810" s="28">
        <v>463</v>
      </c>
      <c r="AZ810" s="76"/>
      <c r="BA810" s="110"/>
    </row>
    <row r="811" spans="1:53" ht="27" customHeight="1">
      <c r="A811" s="104"/>
      <c r="B811" s="23"/>
      <c r="C811" s="36"/>
      <c r="D811" s="34"/>
      <c r="E811" s="33"/>
      <c r="F811" s="33"/>
      <c r="G811" s="33"/>
      <c r="H811" s="37"/>
      <c r="I811" s="33">
        <v>61527</v>
      </c>
      <c r="J811" s="37"/>
      <c r="K811" s="33">
        <f>E811+G811+I811</f>
        <v>61527</v>
      </c>
      <c r="L811" s="37"/>
      <c r="M811" s="86">
        <v>2022</v>
      </c>
      <c r="N811" s="71"/>
      <c r="O811" s="71"/>
      <c r="P811" s="71"/>
      <c r="Q811" s="71"/>
      <c r="R811" s="71"/>
      <c r="S811" s="71"/>
      <c r="T811" s="71"/>
      <c r="AR811" s="71"/>
      <c r="AS811" s="71"/>
      <c r="AU811" s="71"/>
      <c r="AX811" s="78"/>
      <c r="AY811" s="79"/>
      <c r="AZ811" s="79">
        <f>I810/I811</f>
        <v>1.0576169811627416</v>
      </c>
      <c r="BA811" s="110">
        <f>K810/K811</f>
        <v>1.0576169811627416</v>
      </c>
    </row>
    <row r="812" spans="1:53" ht="27" customHeight="1">
      <c r="A812" s="104" t="s">
        <v>1890</v>
      </c>
      <c r="B812" s="23" t="s">
        <v>1891</v>
      </c>
      <c r="C812" s="36" t="s">
        <v>1887</v>
      </c>
      <c r="D812" s="34"/>
      <c r="E812" s="37">
        <f>TRUNC(단가대비표!K396,0)</f>
        <v>0</v>
      </c>
      <c r="F812" s="37">
        <f t="shared" si="158"/>
        <v>0</v>
      </c>
      <c r="G812" s="37">
        <f>TRUNC(단가대비표!L396,0)</f>
        <v>0</v>
      </c>
      <c r="H812" s="37">
        <f t="shared" si="159"/>
        <v>0</v>
      </c>
      <c r="I812" s="37">
        <f>TRUNC(단가대비표!S396,0)</f>
        <v>163035</v>
      </c>
      <c r="J812" s="37">
        <f t="shared" si="160"/>
        <v>0</v>
      </c>
      <c r="K812" s="37">
        <f t="shared" si="161"/>
        <v>163035</v>
      </c>
      <c r="L812" s="37">
        <f t="shared" si="162"/>
        <v>0</v>
      </c>
      <c r="M812" s="85" t="s">
        <v>52</v>
      </c>
      <c r="N812" s="71" t="s">
        <v>1892</v>
      </c>
      <c r="O812" s="71" t="s">
        <v>52</v>
      </c>
      <c r="P812" s="71" t="s">
        <v>52</v>
      </c>
      <c r="Q812" s="71" t="s">
        <v>1857</v>
      </c>
      <c r="R812" s="71" t="s">
        <v>62</v>
      </c>
      <c r="S812" s="71" t="s">
        <v>62</v>
      </c>
      <c r="T812" s="71" t="s">
        <v>61</v>
      </c>
      <c r="AR812" s="71" t="s">
        <v>52</v>
      </c>
      <c r="AS812" s="71" t="s">
        <v>52</v>
      </c>
      <c r="AU812" s="71" t="s">
        <v>1893</v>
      </c>
      <c r="AV812" s="28">
        <v>464</v>
      </c>
      <c r="AX812" s="263" t="s">
        <v>7934</v>
      </c>
      <c r="AY812" s="264"/>
      <c r="AZ812" s="264"/>
      <c r="BA812" s="265"/>
    </row>
    <row r="813" spans="1:53" ht="27" customHeight="1">
      <c r="A813" s="104"/>
      <c r="B813" s="23"/>
      <c r="C813" s="36"/>
      <c r="D813" s="34"/>
      <c r="E813" s="33"/>
      <c r="F813" s="33"/>
      <c r="G813" s="33"/>
      <c r="H813" s="37"/>
      <c r="I813" s="33">
        <v>61527</v>
      </c>
      <c r="J813" s="37"/>
      <c r="K813" s="33">
        <f>E813+G813+I813</f>
        <v>61527</v>
      </c>
      <c r="L813" s="37"/>
      <c r="M813" s="86">
        <v>2022</v>
      </c>
      <c r="N813" s="71"/>
      <c r="O813" s="71"/>
      <c r="P813" s="71"/>
      <c r="Q813" s="71"/>
      <c r="R813" s="71"/>
      <c r="S813" s="71"/>
      <c r="T813" s="71"/>
      <c r="AR813" s="71"/>
      <c r="AS813" s="71"/>
      <c r="AU813" s="71"/>
      <c r="AX813" s="266"/>
      <c r="AY813" s="267"/>
      <c r="AZ813" s="267"/>
      <c r="BA813" s="268"/>
    </row>
    <row r="814" spans="1:53" ht="27" customHeight="1">
      <c r="A814" s="104" t="s">
        <v>1894</v>
      </c>
      <c r="B814" s="23" t="s">
        <v>1895</v>
      </c>
      <c r="C814" s="36" t="s">
        <v>1887</v>
      </c>
      <c r="D814" s="34"/>
      <c r="E814" s="37">
        <f>TRUNC(단가대비표!K397,0)</f>
        <v>0</v>
      </c>
      <c r="F814" s="37">
        <f t="shared" si="158"/>
        <v>0</v>
      </c>
      <c r="G814" s="37">
        <f>TRUNC(단가대비표!L397,0)</f>
        <v>0</v>
      </c>
      <c r="H814" s="37">
        <f t="shared" si="159"/>
        <v>0</v>
      </c>
      <c r="I814" s="37">
        <f>TRUNC(단가대비표!S397,0)</f>
        <v>166718</v>
      </c>
      <c r="J814" s="37">
        <f t="shared" si="160"/>
        <v>0</v>
      </c>
      <c r="K814" s="37">
        <f t="shared" si="161"/>
        <v>166718</v>
      </c>
      <c r="L814" s="37">
        <f t="shared" si="162"/>
        <v>0</v>
      </c>
      <c r="M814" s="85" t="s">
        <v>52</v>
      </c>
      <c r="N814" s="71" t="s">
        <v>1896</v>
      </c>
      <c r="O814" s="71" t="s">
        <v>52</v>
      </c>
      <c r="P814" s="71" t="s">
        <v>52</v>
      </c>
      <c r="Q814" s="71" t="s">
        <v>1857</v>
      </c>
      <c r="R814" s="71" t="s">
        <v>62</v>
      </c>
      <c r="S814" s="71" t="s">
        <v>62</v>
      </c>
      <c r="T814" s="71" t="s">
        <v>61</v>
      </c>
      <c r="AR814" s="71" t="s">
        <v>52</v>
      </c>
      <c r="AS814" s="71" t="s">
        <v>52</v>
      </c>
      <c r="AU814" s="71" t="s">
        <v>1897</v>
      </c>
      <c r="AV814" s="28">
        <v>465</v>
      </c>
      <c r="AX814" s="263" t="s">
        <v>7934</v>
      </c>
      <c r="AY814" s="264"/>
      <c r="AZ814" s="264"/>
      <c r="BA814" s="265"/>
    </row>
    <row r="815" spans="1:53" ht="27" customHeight="1">
      <c r="A815" s="104"/>
      <c r="B815" s="23"/>
      <c r="C815" s="36"/>
      <c r="D815" s="34"/>
      <c r="E815" s="33"/>
      <c r="F815" s="33"/>
      <c r="G815" s="33"/>
      <c r="H815" s="37"/>
      <c r="I815" s="33">
        <v>61527</v>
      </c>
      <c r="J815" s="37"/>
      <c r="K815" s="33">
        <f>E815+G815+I815</f>
        <v>61527</v>
      </c>
      <c r="L815" s="37"/>
      <c r="M815" s="86">
        <v>2022</v>
      </c>
      <c r="N815" s="71"/>
      <c r="O815" s="71"/>
      <c r="P815" s="71"/>
      <c r="Q815" s="71"/>
      <c r="R815" s="71"/>
      <c r="S815" s="71"/>
      <c r="T815" s="71"/>
      <c r="AR815" s="71"/>
      <c r="AS815" s="71"/>
      <c r="AU815" s="71"/>
      <c r="AX815" s="266"/>
      <c r="AY815" s="267"/>
      <c r="AZ815" s="267"/>
      <c r="BA815" s="268"/>
    </row>
    <row r="816" spans="1:53" ht="27" customHeight="1">
      <c r="A816" s="104" t="s">
        <v>1898</v>
      </c>
      <c r="B816" s="23" t="s">
        <v>52</v>
      </c>
      <c r="C816" s="36" t="s">
        <v>517</v>
      </c>
      <c r="D816" s="34"/>
      <c r="E816" s="37">
        <f>TRUNC(일위대가목록!E386,0)</f>
        <v>18000</v>
      </c>
      <c r="F816" s="37">
        <f t="shared" si="158"/>
        <v>0</v>
      </c>
      <c r="G816" s="37">
        <f>TRUNC(일위대가목록!F386,0)</f>
        <v>4036</v>
      </c>
      <c r="H816" s="37">
        <f t="shared" si="159"/>
        <v>0</v>
      </c>
      <c r="I816" s="37">
        <f>TRUNC(일위대가목록!G386,0)</f>
        <v>0</v>
      </c>
      <c r="J816" s="37">
        <f t="shared" si="160"/>
        <v>0</v>
      </c>
      <c r="K816" s="37">
        <f t="shared" si="161"/>
        <v>22036</v>
      </c>
      <c r="L816" s="37">
        <f t="shared" si="162"/>
        <v>0</v>
      </c>
      <c r="M816" s="85" t="s">
        <v>1899</v>
      </c>
      <c r="N816" s="71" t="s">
        <v>1900</v>
      </c>
      <c r="O816" s="71" t="s">
        <v>52</v>
      </c>
      <c r="P816" s="71" t="s">
        <v>52</v>
      </c>
      <c r="Q816" s="71" t="s">
        <v>1857</v>
      </c>
      <c r="R816" s="71" t="s">
        <v>61</v>
      </c>
      <c r="S816" s="71" t="s">
        <v>62</v>
      </c>
      <c r="T816" s="71" t="s">
        <v>62</v>
      </c>
      <c r="AR816" s="71" t="s">
        <v>52</v>
      </c>
      <c r="AS816" s="71" t="s">
        <v>52</v>
      </c>
      <c r="AU816" s="71" t="s">
        <v>1901</v>
      </c>
      <c r="AV816" s="28">
        <v>471</v>
      </c>
      <c r="AZ816" s="76"/>
      <c r="BA816" s="110"/>
    </row>
    <row r="817" spans="1:53" ht="27" customHeight="1">
      <c r="A817" s="104"/>
      <c r="B817" s="23"/>
      <c r="C817" s="36"/>
      <c r="D817" s="34"/>
      <c r="E817" s="33">
        <v>24200</v>
      </c>
      <c r="F817" s="33"/>
      <c r="G817" s="33">
        <v>12946</v>
      </c>
      <c r="H817" s="37"/>
      <c r="I817" s="33"/>
      <c r="J817" s="37"/>
      <c r="K817" s="33">
        <f>E817+G817+I817</f>
        <v>37146</v>
      </c>
      <c r="L817" s="37"/>
      <c r="M817" s="86">
        <v>2022</v>
      </c>
      <c r="N817" s="71"/>
      <c r="O817" s="71"/>
      <c r="P817" s="71"/>
      <c r="Q817" s="71"/>
      <c r="R817" s="71"/>
      <c r="S817" s="71"/>
      <c r="T817" s="71"/>
      <c r="AR817" s="71"/>
      <c r="AS817" s="71"/>
      <c r="AU817" s="71"/>
      <c r="AX817" s="78">
        <f>E816/E817</f>
        <v>0.74380165289256195</v>
      </c>
      <c r="AY817" s="79">
        <f>G816/G817</f>
        <v>0.31175652711262164</v>
      </c>
      <c r="AZ817" s="76"/>
      <c r="BA817" s="110">
        <f>K816/K817</f>
        <v>0.59322672696925649</v>
      </c>
    </row>
    <row r="818" spans="1:53" ht="27" customHeight="1">
      <c r="A818" s="104" t="s">
        <v>1902</v>
      </c>
      <c r="B818" s="23" t="s">
        <v>52</v>
      </c>
      <c r="C818" s="36" t="s">
        <v>517</v>
      </c>
      <c r="D818" s="34"/>
      <c r="E818" s="37">
        <f>TRUNC(일위대가목록!E387,0)</f>
        <v>34000</v>
      </c>
      <c r="F818" s="37">
        <f t="shared" si="158"/>
        <v>0</v>
      </c>
      <c r="G818" s="37">
        <f>TRUNC(일위대가목록!F387,0)</f>
        <v>5623</v>
      </c>
      <c r="H818" s="37">
        <f t="shared" si="159"/>
        <v>0</v>
      </c>
      <c r="I818" s="37">
        <f>TRUNC(일위대가목록!G387,0)</f>
        <v>0</v>
      </c>
      <c r="J818" s="37">
        <f t="shared" si="160"/>
        <v>0</v>
      </c>
      <c r="K818" s="37">
        <f t="shared" si="161"/>
        <v>39623</v>
      </c>
      <c r="L818" s="37">
        <f t="shared" si="162"/>
        <v>0</v>
      </c>
      <c r="M818" s="85" t="s">
        <v>1903</v>
      </c>
      <c r="N818" s="71" t="s">
        <v>1904</v>
      </c>
      <c r="O818" s="71" t="s">
        <v>52</v>
      </c>
      <c r="P818" s="71" t="s">
        <v>52</v>
      </c>
      <c r="Q818" s="71" t="s">
        <v>1857</v>
      </c>
      <c r="R818" s="71" t="s">
        <v>61</v>
      </c>
      <c r="S818" s="71" t="s">
        <v>62</v>
      </c>
      <c r="T818" s="71" t="s">
        <v>62</v>
      </c>
      <c r="AR818" s="71" t="s">
        <v>52</v>
      </c>
      <c r="AS818" s="71" t="s">
        <v>52</v>
      </c>
      <c r="AU818" s="71" t="s">
        <v>1905</v>
      </c>
      <c r="AV818" s="28">
        <v>472</v>
      </c>
      <c r="AZ818" s="76"/>
      <c r="BA818" s="110"/>
    </row>
    <row r="819" spans="1:53" ht="27" customHeight="1">
      <c r="A819" s="104"/>
      <c r="B819" s="23"/>
      <c r="C819" s="36"/>
      <c r="D819" s="34"/>
      <c r="E819" s="33">
        <v>39000</v>
      </c>
      <c r="F819" s="33"/>
      <c r="G819" s="33">
        <v>12946</v>
      </c>
      <c r="H819" s="37"/>
      <c r="I819" s="33"/>
      <c r="J819" s="37"/>
      <c r="K819" s="33">
        <f>E819+G819+I819</f>
        <v>51946</v>
      </c>
      <c r="L819" s="37"/>
      <c r="M819" s="86">
        <v>2022</v>
      </c>
      <c r="N819" s="71"/>
      <c r="O819" s="71"/>
      <c r="P819" s="71"/>
      <c r="Q819" s="71"/>
      <c r="R819" s="71"/>
      <c r="S819" s="71"/>
      <c r="T819" s="71"/>
      <c r="AR819" s="71"/>
      <c r="AS819" s="71"/>
      <c r="AU819" s="71"/>
      <c r="AX819" s="78">
        <f>E818/E819</f>
        <v>0.87179487179487181</v>
      </c>
      <c r="AY819" s="79">
        <f>G818/G819</f>
        <v>0.43434265410165301</v>
      </c>
      <c r="AZ819" s="76"/>
      <c r="BA819" s="110">
        <f>K818/K819</f>
        <v>0.7627728795287414</v>
      </c>
    </row>
    <row r="820" spans="1:53" ht="27" customHeight="1">
      <c r="A820" s="104" t="s">
        <v>1906</v>
      </c>
      <c r="B820" s="23" t="s">
        <v>52</v>
      </c>
      <c r="C820" s="36" t="s">
        <v>517</v>
      </c>
      <c r="D820" s="34"/>
      <c r="E820" s="37">
        <f>TRUNC(일위대가목록!E388,0)</f>
        <v>35000</v>
      </c>
      <c r="F820" s="37">
        <f t="shared" si="158"/>
        <v>0</v>
      </c>
      <c r="G820" s="37">
        <f>TRUNC(일위대가목록!F388,0)</f>
        <v>7625</v>
      </c>
      <c r="H820" s="37">
        <f t="shared" si="159"/>
        <v>0</v>
      </c>
      <c r="I820" s="37">
        <f>TRUNC(일위대가목록!G388,0)</f>
        <v>0</v>
      </c>
      <c r="J820" s="37">
        <f t="shared" si="160"/>
        <v>0</v>
      </c>
      <c r="K820" s="37">
        <f t="shared" si="161"/>
        <v>42625</v>
      </c>
      <c r="L820" s="37">
        <f t="shared" si="162"/>
        <v>0</v>
      </c>
      <c r="M820" s="85" t="s">
        <v>1907</v>
      </c>
      <c r="N820" s="71" t="s">
        <v>1908</v>
      </c>
      <c r="O820" s="71" t="s">
        <v>52</v>
      </c>
      <c r="P820" s="71" t="s">
        <v>52</v>
      </c>
      <c r="Q820" s="71" t="s">
        <v>1857</v>
      </c>
      <c r="R820" s="71" t="s">
        <v>61</v>
      </c>
      <c r="S820" s="71" t="s">
        <v>62</v>
      </c>
      <c r="T820" s="71" t="s">
        <v>62</v>
      </c>
      <c r="AR820" s="71" t="s">
        <v>52</v>
      </c>
      <c r="AS820" s="71" t="s">
        <v>52</v>
      </c>
      <c r="AU820" s="71" t="s">
        <v>1909</v>
      </c>
      <c r="AV820" s="28">
        <v>473</v>
      </c>
      <c r="AZ820" s="76"/>
      <c r="BA820" s="110"/>
    </row>
    <row r="821" spans="1:53" ht="27" customHeight="1">
      <c r="A821" s="105"/>
      <c r="B821" s="35"/>
      <c r="C821" s="34"/>
      <c r="D821" s="34"/>
      <c r="E821" s="33">
        <v>45000</v>
      </c>
      <c r="F821" s="33"/>
      <c r="G821" s="33">
        <v>12946</v>
      </c>
      <c r="H821" s="37"/>
      <c r="I821" s="33"/>
      <c r="J821" s="37"/>
      <c r="K821" s="33">
        <f>E821+G821+I821</f>
        <v>57946</v>
      </c>
      <c r="L821" s="37"/>
      <c r="M821" s="86">
        <v>2022</v>
      </c>
      <c r="N821" s="71"/>
      <c r="O821" s="71"/>
      <c r="P821" s="71"/>
      <c r="Q821" s="71"/>
      <c r="R821" s="71"/>
      <c r="S821" s="71"/>
      <c r="T821" s="71"/>
      <c r="AR821" s="71"/>
      <c r="AS821" s="71"/>
      <c r="AU821" s="71"/>
      <c r="AX821" s="78">
        <f>E820/E821</f>
        <v>0.77777777777777779</v>
      </c>
      <c r="AY821" s="79">
        <f>G820/G821</f>
        <v>0.5889850146763479</v>
      </c>
      <c r="AZ821" s="76"/>
      <c r="BA821" s="110">
        <f>K820/K821</f>
        <v>0.73559866082214476</v>
      </c>
    </row>
    <row r="822" spans="1:53" ht="27" customHeight="1">
      <c r="A822" s="104" t="s">
        <v>1910</v>
      </c>
      <c r="B822" s="23"/>
      <c r="C822" s="34"/>
      <c r="D822" s="34"/>
      <c r="E822" s="35"/>
      <c r="F822" s="35"/>
      <c r="G822" s="35"/>
      <c r="H822" s="35"/>
      <c r="I822" s="35"/>
      <c r="J822" s="35"/>
      <c r="K822" s="35"/>
      <c r="L822" s="35"/>
      <c r="M822" s="84"/>
      <c r="Q822" s="71" t="s">
        <v>1911</v>
      </c>
      <c r="AZ822" s="76"/>
      <c r="BA822" s="110"/>
    </row>
    <row r="823" spans="1:53" ht="27" customHeight="1">
      <c r="A823" s="104" t="s">
        <v>1912</v>
      </c>
      <c r="B823" s="23" t="s">
        <v>52</v>
      </c>
      <c r="C823" s="36" t="s">
        <v>517</v>
      </c>
      <c r="D823" s="34"/>
      <c r="E823" s="37">
        <f>TRUNC(일위대가목록!E389,0)</f>
        <v>40000</v>
      </c>
      <c r="F823" s="37">
        <f t="shared" ref="F823:F851" si="163">TRUNC(E823*D823, 0)</f>
        <v>0</v>
      </c>
      <c r="G823" s="37">
        <f>TRUNC(일위대가목록!F389,0)</f>
        <v>8763</v>
      </c>
      <c r="H823" s="37">
        <f t="shared" ref="H823:H851" si="164">TRUNC(G823*D823, 0)</f>
        <v>0</v>
      </c>
      <c r="I823" s="37">
        <f>TRUNC(일위대가목록!G389,0)</f>
        <v>0</v>
      </c>
      <c r="J823" s="37">
        <f t="shared" ref="J823:J851" si="165">TRUNC(I823*D823, 0)</f>
        <v>0</v>
      </c>
      <c r="K823" s="37">
        <f t="shared" ref="K823:K851" si="166">TRUNC(E823+G823+I823, 0)</f>
        <v>48763</v>
      </c>
      <c r="L823" s="37">
        <f t="shared" ref="L823:L851" si="167">TRUNC(F823+H823+J823, 0)</f>
        <v>0</v>
      </c>
      <c r="M823" s="85" t="s">
        <v>1913</v>
      </c>
      <c r="N823" s="71" t="s">
        <v>1914</v>
      </c>
      <c r="O823" s="71" t="s">
        <v>52</v>
      </c>
      <c r="P823" s="71" t="s">
        <v>52</v>
      </c>
      <c r="Q823" s="71" t="s">
        <v>1911</v>
      </c>
      <c r="R823" s="71" t="s">
        <v>61</v>
      </c>
      <c r="S823" s="71" t="s">
        <v>62</v>
      </c>
      <c r="T823" s="71" t="s">
        <v>62</v>
      </c>
      <c r="AR823" s="71" t="s">
        <v>52</v>
      </c>
      <c r="AS823" s="71" t="s">
        <v>52</v>
      </c>
      <c r="AU823" s="71" t="s">
        <v>1915</v>
      </c>
      <c r="AV823" s="28">
        <v>474</v>
      </c>
      <c r="AZ823" s="76"/>
      <c r="BA823" s="110"/>
    </row>
    <row r="824" spans="1:53" ht="27" customHeight="1">
      <c r="A824" s="104"/>
      <c r="B824" s="23"/>
      <c r="C824" s="36"/>
      <c r="D824" s="34"/>
      <c r="E824" s="33">
        <v>52000</v>
      </c>
      <c r="F824" s="33"/>
      <c r="G824" s="33">
        <v>12946</v>
      </c>
      <c r="H824" s="37"/>
      <c r="I824" s="33"/>
      <c r="J824" s="37"/>
      <c r="K824" s="33">
        <f>E824+G824+I824</f>
        <v>64946</v>
      </c>
      <c r="L824" s="37"/>
      <c r="M824" s="86">
        <v>2022</v>
      </c>
      <c r="N824" s="71"/>
      <c r="O824" s="71"/>
      <c r="P824" s="71"/>
      <c r="Q824" s="71"/>
      <c r="R824" s="71"/>
      <c r="S824" s="71"/>
      <c r="T824" s="71"/>
      <c r="AR824" s="71"/>
      <c r="AS824" s="71"/>
      <c r="AU824" s="71"/>
      <c r="AX824" s="78">
        <f>E823/E824</f>
        <v>0.76923076923076927</v>
      </c>
      <c r="AY824" s="79">
        <f>G823/G824</f>
        <v>0.67688861424378188</v>
      </c>
      <c r="AZ824" s="76"/>
      <c r="BA824" s="110">
        <f>K823/K824</f>
        <v>0.75082376127860073</v>
      </c>
    </row>
    <row r="825" spans="1:53" ht="27" customHeight="1">
      <c r="A825" s="104" t="s">
        <v>1916</v>
      </c>
      <c r="B825" s="23" t="s">
        <v>52</v>
      </c>
      <c r="C825" s="36" t="s">
        <v>517</v>
      </c>
      <c r="D825" s="34"/>
      <c r="E825" s="37">
        <f>TRUNC(일위대가목록!E390,0)</f>
        <v>63800</v>
      </c>
      <c r="F825" s="37">
        <f t="shared" si="163"/>
        <v>0</v>
      </c>
      <c r="G825" s="37">
        <f>TRUNC(일위대가목록!F390,0)</f>
        <v>8763</v>
      </c>
      <c r="H825" s="37">
        <f t="shared" si="164"/>
        <v>0</v>
      </c>
      <c r="I825" s="37">
        <f>TRUNC(일위대가목록!G390,0)</f>
        <v>0</v>
      </c>
      <c r="J825" s="37">
        <f t="shared" si="165"/>
        <v>0</v>
      </c>
      <c r="K825" s="37">
        <f t="shared" si="166"/>
        <v>72563</v>
      </c>
      <c r="L825" s="37">
        <f t="shared" si="167"/>
        <v>0</v>
      </c>
      <c r="M825" s="85" t="s">
        <v>1917</v>
      </c>
      <c r="N825" s="71" t="s">
        <v>1918</v>
      </c>
      <c r="O825" s="71" t="s">
        <v>52</v>
      </c>
      <c r="P825" s="71" t="s">
        <v>52</v>
      </c>
      <c r="Q825" s="71" t="s">
        <v>1911</v>
      </c>
      <c r="R825" s="71" t="s">
        <v>61</v>
      </c>
      <c r="S825" s="71" t="s">
        <v>62</v>
      </c>
      <c r="T825" s="71" t="s">
        <v>62</v>
      </c>
      <c r="AR825" s="71" t="s">
        <v>52</v>
      </c>
      <c r="AS825" s="71" t="s">
        <v>52</v>
      </c>
      <c r="AU825" s="71" t="s">
        <v>1919</v>
      </c>
      <c r="AV825" s="28">
        <v>475</v>
      </c>
      <c r="AZ825" s="76"/>
      <c r="BA825" s="110"/>
    </row>
    <row r="826" spans="1:53" ht="27" customHeight="1">
      <c r="A826" s="104"/>
      <c r="B826" s="23"/>
      <c r="C826" s="36"/>
      <c r="D826" s="34"/>
      <c r="E826" s="33">
        <v>98000</v>
      </c>
      <c r="F826" s="33"/>
      <c r="G826" s="33">
        <v>12946</v>
      </c>
      <c r="H826" s="37"/>
      <c r="I826" s="33"/>
      <c r="J826" s="37"/>
      <c r="K826" s="33">
        <f>E826+G826+I826</f>
        <v>110946</v>
      </c>
      <c r="L826" s="37"/>
      <c r="M826" s="86">
        <v>2022</v>
      </c>
      <c r="N826" s="71"/>
      <c r="O826" s="71"/>
      <c r="P826" s="71"/>
      <c r="Q826" s="71"/>
      <c r="R826" s="71"/>
      <c r="S826" s="71"/>
      <c r="T826" s="71"/>
      <c r="AR826" s="71"/>
      <c r="AS826" s="71"/>
      <c r="AU826" s="71"/>
      <c r="AX826" s="78">
        <f>E825/E826</f>
        <v>0.65102040816326534</v>
      </c>
      <c r="AY826" s="79">
        <f>G825/G826</f>
        <v>0.67688861424378188</v>
      </c>
      <c r="AZ826" s="76"/>
      <c r="BA826" s="110">
        <f>K825/K826</f>
        <v>0.65403890180808677</v>
      </c>
    </row>
    <row r="827" spans="1:53" ht="27" customHeight="1">
      <c r="A827" s="104" t="s">
        <v>1920</v>
      </c>
      <c r="B827" s="23" t="s">
        <v>52</v>
      </c>
      <c r="C827" s="36" t="s">
        <v>517</v>
      </c>
      <c r="D827" s="34"/>
      <c r="E827" s="37">
        <f>TRUNC(일위대가목록!E391,0)</f>
        <v>175000</v>
      </c>
      <c r="F827" s="37">
        <f t="shared" si="163"/>
        <v>0</v>
      </c>
      <c r="G827" s="37">
        <f>TRUNC(일위대가목록!F391,0)</f>
        <v>8763</v>
      </c>
      <c r="H827" s="37">
        <f t="shared" si="164"/>
        <v>0</v>
      </c>
      <c r="I827" s="37">
        <f>TRUNC(일위대가목록!G391,0)</f>
        <v>0</v>
      </c>
      <c r="J827" s="37">
        <f t="shared" si="165"/>
        <v>0</v>
      </c>
      <c r="K827" s="37">
        <f t="shared" si="166"/>
        <v>183763</v>
      </c>
      <c r="L827" s="37">
        <f t="shared" si="167"/>
        <v>0</v>
      </c>
      <c r="M827" s="85" t="s">
        <v>1921</v>
      </c>
      <c r="N827" s="71" t="s">
        <v>1922</v>
      </c>
      <c r="O827" s="71" t="s">
        <v>52</v>
      </c>
      <c r="P827" s="71" t="s">
        <v>52</v>
      </c>
      <c r="Q827" s="71" t="s">
        <v>1911</v>
      </c>
      <c r="R827" s="71" t="s">
        <v>61</v>
      </c>
      <c r="S827" s="71" t="s">
        <v>62</v>
      </c>
      <c r="T827" s="71" t="s">
        <v>62</v>
      </c>
      <c r="AR827" s="71" t="s">
        <v>52</v>
      </c>
      <c r="AS827" s="71" t="s">
        <v>52</v>
      </c>
      <c r="AU827" s="71" t="s">
        <v>1923</v>
      </c>
      <c r="AV827" s="28">
        <v>476</v>
      </c>
      <c r="AX827" s="263" t="s">
        <v>7934</v>
      </c>
      <c r="AY827" s="264"/>
      <c r="AZ827" s="264"/>
      <c r="BA827" s="265"/>
    </row>
    <row r="828" spans="1:53" ht="27" customHeight="1">
      <c r="A828" s="104"/>
      <c r="B828" s="23"/>
      <c r="C828" s="36"/>
      <c r="D828" s="34"/>
      <c r="E828" s="33"/>
      <c r="F828" s="33"/>
      <c r="G828" s="33">
        <v>12946</v>
      </c>
      <c r="H828" s="37"/>
      <c r="I828" s="33"/>
      <c r="J828" s="37"/>
      <c r="K828" s="33">
        <f>E828+G828+I828</f>
        <v>12946</v>
      </c>
      <c r="L828" s="37"/>
      <c r="M828" s="86">
        <v>2022</v>
      </c>
      <c r="N828" s="71"/>
      <c r="O828" s="71"/>
      <c r="P828" s="71"/>
      <c r="Q828" s="71"/>
      <c r="R828" s="71"/>
      <c r="S828" s="71"/>
      <c r="T828" s="71"/>
      <c r="AR828" s="71"/>
      <c r="AS828" s="71"/>
      <c r="AU828" s="71"/>
      <c r="AX828" s="266"/>
      <c r="AY828" s="267"/>
      <c r="AZ828" s="267"/>
      <c r="BA828" s="268"/>
    </row>
    <row r="829" spans="1:53" ht="27" customHeight="1">
      <c r="A829" s="104" t="s">
        <v>1924</v>
      </c>
      <c r="B829" s="23" t="s">
        <v>52</v>
      </c>
      <c r="C829" s="36" t="s">
        <v>517</v>
      </c>
      <c r="D829" s="34"/>
      <c r="E829" s="37">
        <f>TRUNC(일위대가목록!E392,0)</f>
        <v>100500</v>
      </c>
      <c r="F829" s="37">
        <f t="shared" si="163"/>
        <v>0</v>
      </c>
      <c r="G829" s="37">
        <f>TRUNC(일위대가목록!F392,0)</f>
        <v>8763</v>
      </c>
      <c r="H829" s="37">
        <f t="shared" si="164"/>
        <v>0</v>
      </c>
      <c r="I829" s="37">
        <f>TRUNC(일위대가목록!G392,0)</f>
        <v>0</v>
      </c>
      <c r="J829" s="37">
        <f t="shared" si="165"/>
        <v>0</v>
      </c>
      <c r="K829" s="37">
        <f t="shared" si="166"/>
        <v>109263</v>
      </c>
      <c r="L829" s="37">
        <f t="shared" si="167"/>
        <v>0</v>
      </c>
      <c r="M829" s="85" t="s">
        <v>1925</v>
      </c>
      <c r="N829" s="71" t="s">
        <v>1926</v>
      </c>
      <c r="O829" s="71" t="s">
        <v>52</v>
      </c>
      <c r="P829" s="71" t="s">
        <v>52</v>
      </c>
      <c r="Q829" s="71" t="s">
        <v>1911</v>
      </c>
      <c r="R829" s="71" t="s">
        <v>61</v>
      </c>
      <c r="S829" s="71" t="s">
        <v>62</v>
      </c>
      <c r="T829" s="71" t="s">
        <v>62</v>
      </c>
      <c r="AR829" s="71" t="s">
        <v>52</v>
      </c>
      <c r="AS829" s="71" t="s">
        <v>52</v>
      </c>
      <c r="AU829" s="71" t="s">
        <v>1927</v>
      </c>
      <c r="AV829" s="28">
        <v>477</v>
      </c>
      <c r="AZ829" s="76"/>
      <c r="BA829" s="110"/>
    </row>
    <row r="830" spans="1:53" ht="27" customHeight="1">
      <c r="A830" s="104"/>
      <c r="B830" s="23"/>
      <c r="C830" s="36"/>
      <c r="D830" s="34"/>
      <c r="E830" s="33">
        <v>100500</v>
      </c>
      <c r="F830" s="33"/>
      <c r="G830" s="33">
        <v>12946</v>
      </c>
      <c r="H830" s="37"/>
      <c r="I830" s="33"/>
      <c r="J830" s="37"/>
      <c r="K830" s="33">
        <f>E830+G830+I830</f>
        <v>113446</v>
      </c>
      <c r="L830" s="37"/>
      <c r="M830" s="86">
        <v>2022</v>
      </c>
      <c r="N830" s="71"/>
      <c r="O830" s="71"/>
      <c r="P830" s="71"/>
      <c r="Q830" s="71"/>
      <c r="R830" s="71"/>
      <c r="S830" s="71"/>
      <c r="T830" s="71"/>
      <c r="AR830" s="71"/>
      <c r="AS830" s="71"/>
      <c r="AU830" s="71"/>
      <c r="AX830" s="78">
        <f>E829/E830</f>
        <v>1</v>
      </c>
      <c r="AY830" s="79">
        <f>G829/G830</f>
        <v>0.67688861424378188</v>
      </c>
      <c r="AZ830" s="76"/>
      <c r="BA830" s="110">
        <f>K829/K830</f>
        <v>0.96312783174373706</v>
      </c>
    </row>
    <row r="831" spans="1:53" ht="27" customHeight="1">
      <c r="A831" s="104" t="s">
        <v>1928</v>
      </c>
      <c r="B831" s="23" t="s">
        <v>52</v>
      </c>
      <c r="C831" s="36" t="s">
        <v>517</v>
      </c>
      <c r="D831" s="34"/>
      <c r="E831" s="37">
        <f>TRUNC(일위대가목록!E393,0)</f>
        <v>160000</v>
      </c>
      <c r="F831" s="37">
        <f t="shared" si="163"/>
        <v>0</v>
      </c>
      <c r="G831" s="37">
        <f>TRUNC(일위대가목록!F393,0)</f>
        <v>9902</v>
      </c>
      <c r="H831" s="37">
        <f t="shared" si="164"/>
        <v>0</v>
      </c>
      <c r="I831" s="37">
        <f>TRUNC(일위대가목록!G393,0)</f>
        <v>0</v>
      </c>
      <c r="J831" s="37">
        <f t="shared" si="165"/>
        <v>0</v>
      </c>
      <c r="K831" s="37">
        <f t="shared" si="166"/>
        <v>169902</v>
      </c>
      <c r="L831" s="37">
        <f t="shared" si="167"/>
        <v>0</v>
      </c>
      <c r="M831" s="85" t="s">
        <v>1929</v>
      </c>
      <c r="N831" s="71" t="s">
        <v>1930</v>
      </c>
      <c r="O831" s="71" t="s">
        <v>52</v>
      </c>
      <c r="P831" s="71" t="s">
        <v>52</v>
      </c>
      <c r="Q831" s="71" t="s">
        <v>1911</v>
      </c>
      <c r="R831" s="71" t="s">
        <v>61</v>
      </c>
      <c r="S831" s="71" t="s">
        <v>62</v>
      </c>
      <c r="T831" s="71" t="s">
        <v>62</v>
      </c>
      <c r="AR831" s="71" t="s">
        <v>52</v>
      </c>
      <c r="AS831" s="71" t="s">
        <v>52</v>
      </c>
      <c r="AU831" s="71" t="s">
        <v>1931</v>
      </c>
      <c r="AV831" s="28">
        <v>478</v>
      </c>
      <c r="AZ831" s="76"/>
      <c r="BA831" s="110"/>
    </row>
    <row r="832" spans="1:53" ht="27" customHeight="1">
      <c r="A832" s="104"/>
      <c r="B832" s="23"/>
      <c r="C832" s="36"/>
      <c r="D832" s="34"/>
      <c r="E832" s="33">
        <v>155000</v>
      </c>
      <c r="F832" s="33"/>
      <c r="G832" s="33">
        <v>12946</v>
      </c>
      <c r="H832" s="37"/>
      <c r="I832" s="33"/>
      <c r="J832" s="37"/>
      <c r="K832" s="33">
        <f>E832+G832+I832</f>
        <v>167946</v>
      </c>
      <c r="L832" s="37"/>
      <c r="M832" s="86">
        <v>2022</v>
      </c>
      <c r="N832" s="71"/>
      <c r="O832" s="71"/>
      <c r="P832" s="71"/>
      <c r="Q832" s="71"/>
      <c r="R832" s="71"/>
      <c r="S832" s="71"/>
      <c r="T832" s="71"/>
      <c r="AR832" s="71"/>
      <c r="AS832" s="71"/>
      <c r="AU832" s="71"/>
      <c r="AX832" s="78">
        <f>E831/E832</f>
        <v>1.032258064516129</v>
      </c>
      <c r="AY832" s="79">
        <f>G831/G832</f>
        <v>0.76486945774756676</v>
      </c>
      <c r="AZ832" s="76"/>
      <c r="BA832" s="110">
        <f>K831/K832</f>
        <v>1.01164660069308</v>
      </c>
    </row>
    <row r="833" spans="1:53" ht="27" customHeight="1">
      <c r="A833" s="104" t="s">
        <v>1932</v>
      </c>
      <c r="B833" s="23" t="s">
        <v>1933</v>
      </c>
      <c r="C833" s="36" t="s">
        <v>517</v>
      </c>
      <c r="D833" s="34"/>
      <c r="E833" s="37">
        <f>TRUNC(일위대가목록!E394,0)</f>
        <v>21800</v>
      </c>
      <c r="F833" s="37">
        <f t="shared" si="163"/>
        <v>0</v>
      </c>
      <c r="G833" s="37">
        <f>TRUNC(일위대가목록!F394,0)</f>
        <v>5308</v>
      </c>
      <c r="H833" s="37">
        <f t="shared" si="164"/>
        <v>0</v>
      </c>
      <c r="I833" s="37">
        <f>TRUNC(일위대가목록!G394,0)</f>
        <v>0</v>
      </c>
      <c r="J833" s="37">
        <f t="shared" si="165"/>
        <v>0</v>
      </c>
      <c r="K833" s="37">
        <f t="shared" si="166"/>
        <v>27108</v>
      </c>
      <c r="L833" s="37">
        <f t="shared" si="167"/>
        <v>0</v>
      </c>
      <c r="M833" s="85" t="s">
        <v>1934</v>
      </c>
      <c r="N833" s="71" t="s">
        <v>1935</v>
      </c>
      <c r="O833" s="71" t="s">
        <v>52</v>
      </c>
      <c r="P833" s="71" t="s">
        <v>52</v>
      </c>
      <c r="Q833" s="71" t="s">
        <v>1911</v>
      </c>
      <c r="R833" s="71" t="s">
        <v>61</v>
      </c>
      <c r="S833" s="71" t="s">
        <v>62</v>
      </c>
      <c r="T833" s="71" t="s">
        <v>62</v>
      </c>
      <c r="AR833" s="71" t="s">
        <v>52</v>
      </c>
      <c r="AS833" s="71" t="s">
        <v>52</v>
      </c>
      <c r="AU833" s="71" t="s">
        <v>1936</v>
      </c>
      <c r="AV833" s="28">
        <v>479</v>
      </c>
      <c r="AZ833" s="76"/>
      <c r="BA833" s="110"/>
    </row>
    <row r="834" spans="1:53" ht="27" customHeight="1">
      <c r="A834" s="104"/>
      <c r="B834" s="23"/>
      <c r="C834" s="36"/>
      <c r="D834" s="34"/>
      <c r="E834" s="33">
        <v>13364</v>
      </c>
      <c r="F834" s="33"/>
      <c r="G834" s="33"/>
      <c r="H834" s="37"/>
      <c r="I834" s="33"/>
      <c r="J834" s="37"/>
      <c r="K834" s="33">
        <f>E834+G834+I834</f>
        <v>13364</v>
      </c>
      <c r="L834" s="37"/>
      <c r="M834" s="86">
        <v>2022</v>
      </c>
      <c r="N834" s="71"/>
      <c r="O834" s="71"/>
      <c r="P834" s="71"/>
      <c r="Q834" s="71"/>
      <c r="R834" s="71"/>
      <c r="S834" s="71"/>
      <c r="T834" s="71"/>
      <c r="AR834" s="71"/>
      <c r="AS834" s="71"/>
      <c r="AU834" s="71"/>
      <c r="AX834" s="78">
        <f>E833/E834</f>
        <v>1.631248129302604</v>
      </c>
      <c r="AY834" s="79"/>
      <c r="AZ834" s="76"/>
      <c r="BA834" s="110">
        <f>K833/K834</f>
        <v>2.0284346004190361</v>
      </c>
    </row>
    <row r="835" spans="1:53" ht="27" customHeight="1">
      <c r="A835" s="104" t="s">
        <v>1937</v>
      </c>
      <c r="B835" s="23" t="s">
        <v>1938</v>
      </c>
      <c r="C835" s="36" t="s">
        <v>366</v>
      </c>
      <c r="D835" s="34"/>
      <c r="E835" s="37">
        <f>TRUNC(일위대가목록!E395,0)</f>
        <v>141058</v>
      </c>
      <c r="F835" s="37">
        <f t="shared" si="163"/>
        <v>0</v>
      </c>
      <c r="G835" s="37">
        <f>TRUNC(일위대가목록!F395,0)</f>
        <v>35298</v>
      </c>
      <c r="H835" s="37">
        <f t="shared" si="164"/>
        <v>0</v>
      </c>
      <c r="I835" s="37">
        <f>TRUNC(일위대가목록!G395,0)</f>
        <v>0</v>
      </c>
      <c r="J835" s="37">
        <f t="shared" si="165"/>
        <v>0</v>
      </c>
      <c r="K835" s="37">
        <f t="shared" si="166"/>
        <v>176356</v>
      </c>
      <c r="L835" s="37">
        <f t="shared" si="167"/>
        <v>0</v>
      </c>
      <c r="M835" s="85" t="s">
        <v>1939</v>
      </c>
      <c r="N835" s="71" t="s">
        <v>1940</v>
      </c>
      <c r="O835" s="71" t="s">
        <v>52</v>
      </c>
      <c r="P835" s="71" t="s">
        <v>52</v>
      </c>
      <c r="Q835" s="71" t="s">
        <v>1911</v>
      </c>
      <c r="R835" s="71" t="s">
        <v>61</v>
      </c>
      <c r="S835" s="71" t="s">
        <v>62</v>
      </c>
      <c r="T835" s="71" t="s">
        <v>62</v>
      </c>
      <c r="AR835" s="71" t="s">
        <v>52</v>
      </c>
      <c r="AS835" s="71" t="s">
        <v>52</v>
      </c>
      <c r="AU835" s="71" t="s">
        <v>1941</v>
      </c>
      <c r="AV835" s="28">
        <v>388</v>
      </c>
      <c r="AZ835" s="76"/>
      <c r="BA835" s="110"/>
    </row>
    <row r="836" spans="1:53" ht="27" customHeight="1">
      <c r="A836" s="104"/>
      <c r="B836" s="23"/>
      <c r="C836" s="36"/>
      <c r="D836" s="34"/>
      <c r="E836" s="33">
        <v>140000</v>
      </c>
      <c r="F836" s="33"/>
      <c r="G836" s="33"/>
      <c r="H836" s="37"/>
      <c r="I836" s="33"/>
      <c r="J836" s="37"/>
      <c r="K836" s="33">
        <f>E836+G836+I836</f>
        <v>140000</v>
      </c>
      <c r="L836" s="37"/>
      <c r="M836" s="86">
        <v>2022</v>
      </c>
      <c r="N836" s="71"/>
      <c r="O836" s="71"/>
      <c r="P836" s="71"/>
      <c r="Q836" s="71"/>
      <c r="R836" s="71"/>
      <c r="S836" s="71"/>
      <c r="T836" s="71"/>
      <c r="AR836" s="71"/>
      <c r="AS836" s="71"/>
      <c r="AU836" s="71"/>
      <c r="AX836" s="78">
        <f>E835/E836</f>
        <v>1.0075571428571428</v>
      </c>
      <c r="AY836" s="79"/>
      <c r="AZ836" s="76"/>
      <c r="BA836" s="110">
        <f>K835/K836</f>
        <v>1.2596857142857143</v>
      </c>
    </row>
    <row r="837" spans="1:53" ht="27" customHeight="1">
      <c r="A837" s="104" t="s">
        <v>1942</v>
      </c>
      <c r="B837" s="23" t="s">
        <v>1943</v>
      </c>
      <c r="C837" s="36" t="s">
        <v>709</v>
      </c>
      <c r="D837" s="34"/>
      <c r="E837" s="37">
        <f>TRUNC(일위대가목록!E396,0)</f>
        <v>374</v>
      </c>
      <c r="F837" s="37">
        <f t="shared" si="163"/>
        <v>0</v>
      </c>
      <c r="G837" s="37">
        <f>TRUNC(일위대가목록!F396,0)</f>
        <v>2654</v>
      </c>
      <c r="H837" s="37">
        <f t="shared" si="164"/>
        <v>0</v>
      </c>
      <c r="I837" s="37">
        <f>TRUNC(일위대가목록!G396,0)</f>
        <v>0</v>
      </c>
      <c r="J837" s="37">
        <f t="shared" si="165"/>
        <v>0</v>
      </c>
      <c r="K837" s="37">
        <f t="shared" si="166"/>
        <v>3028</v>
      </c>
      <c r="L837" s="37">
        <f t="shared" si="167"/>
        <v>0</v>
      </c>
      <c r="M837" s="85" t="s">
        <v>1944</v>
      </c>
      <c r="N837" s="71" t="s">
        <v>1945</v>
      </c>
      <c r="O837" s="71" t="s">
        <v>52</v>
      </c>
      <c r="P837" s="71" t="s">
        <v>52</v>
      </c>
      <c r="Q837" s="71" t="s">
        <v>1911</v>
      </c>
      <c r="R837" s="71" t="s">
        <v>61</v>
      </c>
      <c r="S837" s="71" t="s">
        <v>62</v>
      </c>
      <c r="T837" s="71" t="s">
        <v>62</v>
      </c>
      <c r="AR837" s="71" t="s">
        <v>52</v>
      </c>
      <c r="AS837" s="71" t="s">
        <v>52</v>
      </c>
      <c r="AU837" s="71" t="s">
        <v>1946</v>
      </c>
      <c r="AV837" s="28">
        <v>270</v>
      </c>
      <c r="AZ837" s="76"/>
      <c r="BA837" s="110"/>
    </row>
    <row r="838" spans="1:53" ht="27" customHeight="1">
      <c r="A838" s="104"/>
      <c r="B838" s="23"/>
      <c r="C838" s="36"/>
      <c r="D838" s="34"/>
      <c r="E838" s="33">
        <v>397</v>
      </c>
      <c r="F838" s="33"/>
      <c r="G838" s="33">
        <v>2589</v>
      </c>
      <c r="H838" s="37"/>
      <c r="I838" s="33"/>
      <c r="J838" s="37"/>
      <c r="K838" s="33">
        <f>E838+G838+I838</f>
        <v>2986</v>
      </c>
      <c r="L838" s="37"/>
      <c r="M838" s="86">
        <v>2022</v>
      </c>
      <c r="N838" s="71"/>
      <c r="O838" s="71"/>
      <c r="P838" s="71"/>
      <c r="Q838" s="71"/>
      <c r="R838" s="71"/>
      <c r="S838" s="71"/>
      <c r="T838" s="71"/>
      <c r="AR838" s="71"/>
      <c r="AS838" s="71"/>
      <c r="AU838" s="71"/>
      <c r="AX838" s="78">
        <f>E837/E838</f>
        <v>0.94206549118387906</v>
      </c>
      <c r="AY838" s="79">
        <f>G837/G838</f>
        <v>1.0251062186172268</v>
      </c>
      <c r="AZ838" s="76"/>
      <c r="BA838" s="110">
        <f>K837/K838</f>
        <v>1.014065639651708</v>
      </c>
    </row>
    <row r="839" spans="1:53" ht="27" customHeight="1">
      <c r="A839" s="104" t="s">
        <v>1947</v>
      </c>
      <c r="B839" s="23" t="s">
        <v>1948</v>
      </c>
      <c r="C839" s="36" t="s">
        <v>709</v>
      </c>
      <c r="D839" s="34"/>
      <c r="E839" s="37">
        <f>TRUNC(일위대가목록!E397,0)</f>
        <v>358</v>
      </c>
      <c r="F839" s="37">
        <f t="shared" si="163"/>
        <v>0</v>
      </c>
      <c r="G839" s="37">
        <f>TRUNC(일위대가목록!F397,0)</f>
        <v>2123</v>
      </c>
      <c r="H839" s="37">
        <f t="shared" si="164"/>
        <v>0</v>
      </c>
      <c r="I839" s="37">
        <f>TRUNC(일위대가목록!G397,0)</f>
        <v>0</v>
      </c>
      <c r="J839" s="37">
        <f t="shared" si="165"/>
        <v>0</v>
      </c>
      <c r="K839" s="37">
        <f t="shared" si="166"/>
        <v>2481</v>
      </c>
      <c r="L839" s="37">
        <f t="shared" si="167"/>
        <v>0</v>
      </c>
      <c r="M839" s="85" t="s">
        <v>1949</v>
      </c>
      <c r="N839" s="71" t="s">
        <v>1950</v>
      </c>
      <c r="O839" s="71" t="s">
        <v>52</v>
      </c>
      <c r="P839" s="71" t="s">
        <v>52</v>
      </c>
      <c r="Q839" s="71" t="s">
        <v>1911</v>
      </c>
      <c r="R839" s="71" t="s">
        <v>61</v>
      </c>
      <c r="S839" s="71" t="s">
        <v>62</v>
      </c>
      <c r="T839" s="71" t="s">
        <v>62</v>
      </c>
      <c r="AR839" s="71" t="s">
        <v>52</v>
      </c>
      <c r="AS839" s="71" t="s">
        <v>52</v>
      </c>
      <c r="AU839" s="71" t="s">
        <v>1951</v>
      </c>
      <c r="AV839" s="28">
        <v>271</v>
      </c>
      <c r="AZ839" s="76"/>
      <c r="BA839" s="110"/>
    </row>
    <row r="840" spans="1:53" ht="27" customHeight="1">
      <c r="A840" s="104"/>
      <c r="B840" s="23"/>
      <c r="C840" s="36"/>
      <c r="D840" s="34"/>
      <c r="E840" s="33">
        <v>397</v>
      </c>
      <c r="F840" s="33"/>
      <c r="G840" s="33">
        <v>2589</v>
      </c>
      <c r="H840" s="37"/>
      <c r="I840" s="33"/>
      <c r="J840" s="37"/>
      <c r="K840" s="33">
        <f>E840+G840+I840</f>
        <v>2986</v>
      </c>
      <c r="L840" s="37"/>
      <c r="M840" s="86">
        <v>2022</v>
      </c>
      <c r="N840" s="71"/>
      <c r="O840" s="71"/>
      <c r="P840" s="71"/>
      <c r="Q840" s="71"/>
      <c r="R840" s="71"/>
      <c r="S840" s="71"/>
      <c r="T840" s="71"/>
      <c r="AR840" s="71"/>
      <c r="AS840" s="71"/>
      <c r="AU840" s="71"/>
      <c r="AX840" s="78">
        <f>E839/E840</f>
        <v>0.90176322418136023</v>
      </c>
      <c r="AY840" s="79">
        <f>G839/G840</f>
        <v>0.8200077249903438</v>
      </c>
      <c r="AZ840" s="76"/>
      <c r="BA840" s="110">
        <f>K839/K840</f>
        <v>0.83087742799732078</v>
      </c>
    </row>
    <row r="841" spans="1:53" ht="27" customHeight="1">
      <c r="A841" s="104" t="s">
        <v>1952</v>
      </c>
      <c r="B841" s="23" t="s">
        <v>1953</v>
      </c>
      <c r="C841" s="36" t="s">
        <v>709</v>
      </c>
      <c r="D841" s="34"/>
      <c r="E841" s="37">
        <f>TRUNC(일위대가목록!E398,0)</f>
        <v>390</v>
      </c>
      <c r="F841" s="37">
        <f t="shared" si="163"/>
        <v>0</v>
      </c>
      <c r="G841" s="37">
        <f>TRUNC(일위대가목록!F398,0)</f>
        <v>3184</v>
      </c>
      <c r="H841" s="37">
        <f t="shared" si="164"/>
        <v>0</v>
      </c>
      <c r="I841" s="37">
        <f>TRUNC(일위대가목록!G398,0)</f>
        <v>0</v>
      </c>
      <c r="J841" s="37">
        <f t="shared" si="165"/>
        <v>0</v>
      </c>
      <c r="K841" s="37">
        <f t="shared" si="166"/>
        <v>3574</v>
      </c>
      <c r="L841" s="37">
        <f t="shared" si="167"/>
        <v>0</v>
      </c>
      <c r="M841" s="85" t="s">
        <v>1954</v>
      </c>
      <c r="N841" s="71" t="s">
        <v>1955</v>
      </c>
      <c r="O841" s="71" t="s">
        <v>52</v>
      </c>
      <c r="P841" s="71" t="s">
        <v>52</v>
      </c>
      <c r="Q841" s="71" t="s">
        <v>1911</v>
      </c>
      <c r="R841" s="71" t="s">
        <v>61</v>
      </c>
      <c r="S841" s="71" t="s">
        <v>62</v>
      </c>
      <c r="T841" s="71" t="s">
        <v>62</v>
      </c>
      <c r="AR841" s="71" t="s">
        <v>52</v>
      </c>
      <c r="AS841" s="71" t="s">
        <v>52</v>
      </c>
      <c r="AU841" s="71" t="s">
        <v>1956</v>
      </c>
      <c r="AV841" s="28">
        <v>272</v>
      </c>
      <c r="AZ841" s="76"/>
      <c r="BA841" s="110"/>
    </row>
    <row r="842" spans="1:53" ht="27" customHeight="1">
      <c r="A842" s="104"/>
      <c r="B842" s="23"/>
      <c r="C842" s="36"/>
      <c r="D842" s="34"/>
      <c r="E842" s="33">
        <v>397</v>
      </c>
      <c r="F842" s="33"/>
      <c r="G842" s="33">
        <v>2589</v>
      </c>
      <c r="H842" s="37"/>
      <c r="I842" s="33"/>
      <c r="J842" s="37"/>
      <c r="K842" s="33">
        <f>E842+G842+I842</f>
        <v>2986</v>
      </c>
      <c r="L842" s="37"/>
      <c r="M842" s="86">
        <v>2022</v>
      </c>
      <c r="N842" s="71"/>
      <c r="O842" s="71"/>
      <c r="P842" s="71"/>
      <c r="Q842" s="71"/>
      <c r="R842" s="71"/>
      <c r="S842" s="71"/>
      <c r="T842" s="71"/>
      <c r="AR842" s="71"/>
      <c r="AS842" s="71"/>
      <c r="AU842" s="71"/>
      <c r="AX842" s="78">
        <f>E841/E842</f>
        <v>0.98236775818639799</v>
      </c>
      <c r="AY842" s="79">
        <f>G841/G842</f>
        <v>1.2298184627269215</v>
      </c>
      <c r="AZ842" s="76"/>
      <c r="BA842" s="110">
        <f>K841/K842</f>
        <v>1.1969189551239117</v>
      </c>
    </row>
    <row r="843" spans="1:53" ht="27" customHeight="1">
      <c r="A843" s="104" t="s">
        <v>1957</v>
      </c>
      <c r="B843" s="23" t="s">
        <v>1958</v>
      </c>
      <c r="C843" s="36" t="s">
        <v>709</v>
      </c>
      <c r="D843" s="34"/>
      <c r="E843" s="37">
        <f>TRUNC(일위대가목록!E399,0)</f>
        <v>390</v>
      </c>
      <c r="F843" s="37">
        <f t="shared" si="163"/>
        <v>0</v>
      </c>
      <c r="G843" s="37">
        <f>TRUNC(일위대가목록!F399,0)</f>
        <v>3184</v>
      </c>
      <c r="H843" s="37">
        <f t="shared" si="164"/>
        <v>0</v>
      </c>
      <c r="I843" s="37">
        <f>TRUNC(일위대가목록!G399,0)</f>
        <v>0</v>
      </c>
      <c r="J843" s="37">
        <f t="shared" si="165"/>
        <v>0</v>
      </c>
      <c r="K843" s="37">
        <f t="shared" si="166"/>
        <v>3574</v>
      </c>
      <c r="L843" s="37">
        <f t="shared" si="167"/>
        <v>0</v>
      </c>
      <c r="M843" s="85" t="s">
        <v>1959</v>
      </c>
      <c r="N843" s="71" t="s">
        <v>1960</v>
      </c>
      <c r="O843" s="71" t="s">
        <v>52</v>
      </c>
      <c r="P843" s="71" t="s">
        <v>52</v>
      </c>
      <c r="Q843" s="71" t="s">
        <v>1911</v>
      </c>
      <c r="R843" s="71" t="s">
        <v>61</v>
      </c>
      <c r="S843" s="71" t="s">
        <v>62</v>
      </c>
      <c r="T843" s="71" t="s">
        <v>62</v>
      </c>
      <c r="AR843" s="71" t="s">
        <v>52</v>
      </c>
      <c r="AS843" s="71" t="s">
        <v>52</v>
      </c>
      <c r="AU843" s="71" t="s">
        <v>1961</v>
      </c>
      <c r="AV843" s="28">
        <v>273</v>
      </c>
      <c r="AZ843" s="76"/>
      <c r="BA843" s="110"/>
    </row>
    <row r="844" spans="1:53" ht="27" customHeight="1">
      <c r="A844" s="104"/>
      <c r="B844" s="23"/>
      <c r="C844" s="36"/>
      <c r="D844" s="34"/>
      <c r="E844" s="33">
        <v>397</v>
      </c>
      <c r="F844" s="33"/>
      <c r="G844" s="33">
        <v>2589</v>
      </c>
      <c r="H844" s="37"/>
      <c r="I844" s="33"/>
      <c r="J844" s="37"/>
      <c r="K844" s="33">
        <f>E844+G844+I844</f>
        <v>2986</v>
      </c>
      <c r="L844" s="37"/>
      <c r="M844" s="86">
        <v>2022</v>
      </c>
      <c r="N844" s="71"/>
      <c r="O844" s="71"/>
      <c r="P844" s="71"/>
      <c r="Q844" s="71"/>
      <c r="R844" s="71"/>
      <c r="S844" s="71"/>
      <c r="T844" s="71"/>
      <c r="AR844" s="71"/>
      <c r="AS844" s="71"/>
      <c r="AU844" s="71"/>
      <c r="AX844" s="78">
        <f>E843/E844</f>
        <v>0.98236775818639799</v>
      </c>
      <c r="AY844" s="79">
        <f>G843/G844</f>
        <v>1.2298184627269215</v>
      </c>
      <c r="AZ844" s="76"/>
      <c r="BA844" s="110">
        <f>K843/K844</f>
        <v>1.1969189551239117</v>
      </c>
    </row>
    <row r="845" spans="1:53" ht="27" customHeight="1">
      <c r="A845" s="104" t="s">
        <v>1962</v>
      </c>
      <c r="B845" s="23" t="s">
        <v>1963</v>
      </c>
      <c r="C845" s="36" t="s">
        <v>709</v>
      </c>
      <c r="D845" s="34"/>
      <c r="E845" s="37">
        <f>TRUNC(일위대가목록!E400,0)</f>
        <v>390</v>
      </c>
      <c r="F845" s="37">
        <f t="shared" si="163"/>
        <v>0</v>
      </c>
      <c r="G845" s="37">
        <f>TRUNC(일위대가목록!F400,0)</f>
        <v>3184</v>
      </c>
      <c r="H845" s="37">
        <f t="shared" si="164"/>
        <v>0</v>
      </c>
      <c r="I845" s="37">
        <f>TRUNC(일위대가목록!G400,0)</f>
        <v>0</v>
      </c>
      <c r="J845" s="37">
        <f t="shared" si="165"/>
        <v>0</v>
      </c>
      <c r="K845" s="37">
        <f t="shared" si="166"/>
        <v>3574</v>
      </c>
      <c r="L845" s="37">
        <f t="shared" si="167"/>
        <v>0</v>
      </c>
      <c r="M845" s="85" t="s">
        <v>1964</v>
      </c>
      <c r="N845" s="71" t="s">
        <v>1965</v>
      </c>
      <c r="O845" s="71" t="s">
        <v>52</v>
      </c>
      <c r="P845" s="71" t="s">
        <v>52</v>
      </c>
      <c r="Q845" s="71" t="s">
        <v>1911</v>
      </c>
      <c r="R845" s="71" t="s">
        <v>61</v>
      </c>
      <c r="S845" s="71" t="s">
        <v>62</v>
      </c>
      <c r="T845" s="71" t="s">
        <v>62</v>
      </c>
      <c r="AR845" s="71" t="s">
        <v>52</v>
      </c>
      <c r="AS845" s="71" t="s">
        <v>52</v>
      </c>
      <c r="AU845" s="71" t="s">
        <v>1966</v>
      </c>
      <c r="AV845" s="28">
        <v>274</v>
      </c>
      <c r="AZ845" s="76"/>
      <c r="BA845" s="110"/>
    </row>
    <row r="846" spans="1:53" ht="27" customHeight="1">
      <c r="A846" s="104"/>
      <c r="B846" s="23"/>
      <c r="C846" s="36"/>
      <c r="D846" s="34"/>
      <c r="E846" s="33">
        <v>397</v>
      </c>
      <c r="F846" s="33"/>
      <c r="G846" s="33">
        <v>2589</v>
      </c>
      <c r="H846" s="37"/>
      <c r="I846" s="33"/>
      <c r="J846" s="37"/>
      <c r="K846" s="33">
        <f>E846+G846+I846</f>
        <v>2986</v>
      </c>
      <c r="L846" s="37"/>
      <c r="M846" s="86">
        <v>2022</v>
      </c>
      <c r="N846" s="71"/>
      <c r="O846" s="71"/>
      <c r="P846" s="71"/>
      <c r="Q846" s="71"/>
      <c r="R846" s="71"/>
      <c r="S846" s="71"/>
      <c r="T846" s="71"/>
      <c r="AR846" s="71"/>
      <c r="AS846" s="71"/>
      <c r="AU846" s="71"/>
      <c r="AX846" s="78">
        <f>E845/E846</f>
        <v>0.98236775818639799</v>
      </c>
      <c r="AY846" s="79">
        <f>G845/G846</f>
        <v>1.2298184627269215</v>
      </c>
      <c r="AZ846" s="76"/>
      <c r="BA846" s="110">
        <f>K845/K846</f>
        <v>1.1969189551239117</v>
      </c>
    </row>
    <row r="847" spans="1:53" ht="27" customHeight="1">
      <c r="A847" s="104" t="s">
        <v>1967</v>
      </c>
      <c r="B847" s="23" t="s">
        <v>1968</v>
      </c>
      <c r="C847" s="36" t="s">
        <v>709</v>
      </c>
      <c r="D847" s="34"/>
      <c r="E847" s="37">
        <f>TRUNC(일위대가목록!E401,0)</f>
        <v>3693</v>
      </c>
      <c r="F847" s="37">
        <f t="shared" si="163"/>
        <v>0</v>
      </c>
      <c r="G847" s="37">
        <f>TRUNC(일위대가목록!F401,0)</f>
        <v>2517</v>
      </c>
      <c r="H847" s="37">
        <f t="shared" si="164"/>
        <v>0</v>
      </c>
      <c r="I847" s="37">
        <f>TRUNC(일위대가목록!G401,0)</f>
        <v>0</v>
      </c>
      <c r="J847" s="37">
        <f t="shared" si="165"/>
        <v>0</v>
      </c>
      <c r="K847" s="37">
        <f t="shared" si="166"/>
        <v>6210</v>
      </c>
      <c r="L847" s="37">
        <f t="shared" si="167"/>
        <v>0</v>
      </c>
      <c r="M847" s="85" t="s">
        <v>1969</v>
      </c>
      <c r="N847" s="71" t="s">
        <v>1970</v>
      </c>
      <c r="O847" s="71" t="s">
        <v>52</v>
      </c>
      <c r="P847" s="71" t="s">
        <v>52</v>
      </c>
      <c r="Q847" s="71" t="s">
        <v>1911</v>
      </c>
      <c r="R847" s="71" t="s">
        <v>61</v>
      </c>
      <c r="S847" s="71" t="s">
        <v>62</v>
      </c>
      <c r="T847" s="71" t="s">
        <v>62</v>
      </c>
      <c r="AR847" s="71" t="s">
        <v>52</v>
      </c>
      <c r="AS847" s="71" t="s">
        <v>52</v>
      </c>
      <c r="AU847" s="71" t="s">
        <v>1971</v>
      </c>
      <c r="AV847" s="28">
        <v>389</v>
      </c>
      <c r="AZ847" s="76"/>
      <c r="BA847" s="110"/>
    </row>
    <row r="848" spans="1:53" ht="27" customHeight="1">
      <c r="A848" s="104"/>
      <c r="B848" s="23"/>
      <c r="C848" s="36"/>
      <c r="D848" s="34"/>
      <c r="E848" s="33">
        <v>3300</v>
      </c>
      <c r="F848" s="33"/>
      <c r="G848" s="33"/>
      <c r="H848" s="37"/>
      <c r="I848" s="33"/>
      <c r="J848" s="37"/>
      <c r="K848" s="33">
        <f>E848+G848+I848</f>
        <v>3300</v>
      </c>
      <c r="L848" s="37"/>
      <c r="M848" s="86">
        <v>2022</v>
      </c>
      <c r="N848" s="71"/>
      <c r="O848" s="71"/>
      <c r="P848" s="71"/>
      <c r="Q848" s="71"/>
      <c r="R848" s="71"/>
      <c r="S848" s="71"/>
      <c r="T848" s="71"/>
      <c r="AR848" s="71"/>
      <c r="AS848" s="71"/>
      <c r="AU848" s="71"/>
      <c r="AX848" s="78">
        <f>E847/E848</f>
        <v>1.1190909090909091</v>
      </c>
      <c r="AY848" s="79"/>
      <c r="AZ848" s="76"/>
      <c r="BA848" s="110">
        <f>K847/K848</f>
        <v>1.8818181818181818</v>
      </c>
    </row>
    <row r="849" spans="1:53" ht="27" customHeight="1">
      <c r="A849" s="104" t="s">
        <v>1972</v>
      </c>
      <c r="B849" s="23" t="s">
        <v>1973</v>
      </c>
      <c r="C849" s="36" t="s">
        <v>709</v>
      </c>
      <c r="D849" s="34"/>
      <c r="E849" s="37">
        <f>TRUNC(일위대가목록!E402,0)</f>
        <v>1954</v>
      </c>
      <c r="F849" s="37">
        <f t="shared" si="163"/>
        <v>0</v>
      </c>
      <c r="G849" s="37">
        <f>TRUNC(일위대가목록!F402,0)</f>
        <v>2517</v>
      </c>
      <c r="H849" s="37">
        <f t="shared" si="164"/>
        <v>0</v>
      </c>
      <c r="I849" s="37">
        <f>TRUNC(일위대가목록!G402,0)</f>
        <v>0</v>
      </c>
      <c r="J849" s="37">
        <f t="shared" si="165"/>
        <v>0</v>
      </c>
      <c r="K849" s="37">
        <f t="shared" si="166"/>
        <v>4471</v>
      </c>
      <c r="L849" s="37">
        <f t="shared" si="167"/>
        <v>0</v>
      </c>
      <c r="M849" s="85" t="s">
        <v>1974</v>
      </c>
      <c r="N849" s="71" t="s">
        <v>1975</v>
      </c>
      <c r="O849" s="71" t="s">
        <v>52</v>
      </c>
      <c r="P849" s="71" t="s">
        <v>52</v>
      </c>
      <c r="Q849" s="71" t="s">
        <v>1911</v>
      </c>
      <c r="R849" s="71" t="s">
        <v>61</v>
      </c>
      <c r="S849" s="71" t="s">
        <v>62</v>
      </c>
      <c r="T849" s="71" t="s">
        <v>62</v>
      </c>
      <c r="AR849" s="71" t="s">
        <v>52</v>
      </c>
      <c r="AS849" s="71" t="s">
        <v>52</v>
      </c>
      <c r="AU849" s="71" t="s">
        <v>1976</v>
      </c>
      <c r="AV849" s="28">
        <v>382</v>
      </c>
      <c r="AZ849" s="76"/>
      <c r="BA849" s="110"/>
    </row>
    <row r="850" spans="1:53" ht="27" customHeight="1">
      <c r="A850" s="104"/>
      <c r="B850" s="23"/>
      <c r="C850" s="36"/>
      <c r="D850" s="34"/>
      <c r="E850" s="33">
        <v>500</v>
      </c>
      <c r="F850" s="33"/>
      <c r="G850" s="33"/>
      <c r="H850" s="37"/>
      <c r="I850" s="33"/>
      <c r="J850" s="37"/>
      <c r="K850" s="33">
        <f>E850+G850+I850</f>
        <v>500</v>
      </c>
      <c r="L850" s="37"/>
      <c r="M850" s="86">
        <v>2022</v>
      </c>
      <c r="N850" s="71"/>
      <c r="O850" s="71"/>
      <c r="P850" s="71"/>
      <c r="Q850" s="71"/>
      <c r="R850" s="71"/>
      <c r="S850" s="71"/>
      <c r="T850" s="71"/>
      <c r="AR850" s="71"/>
      <c r="AS850" s="71"/>
      <c r="AU850" s="71"/>
      <c r="AX850" s="78">
        <f>E849/E850</f>
        <v>3.9079999999999999</v>
      </c>
      <c r="AY850" s="79"/>
      <c r="AZ850" s="76"/>
      <c r="BA850" s="110">
        <f>K849/K850</f>
        <v>8.9420000000000002</v>
      </c>
    </row>
    <row r="851" spans="1:53" ht="27" customHeight="1">
      <c r="A851" s="104" t="s">
        <v>1977</v>
      </c>
      <c r="B851" s="23" t="s">
        <v>1978</v>
      </c>
      <c r="C851" s="36" t="s">
        <v>709</v>
      </c>
      <c r="D851" s="34"/>
      <c r="E851" s="37">
        <f>TRUNC(일위대가목록!E403,0)</f>
        <v>802</v>
      </c>
      <c r="F851" s="37">
        <f t="shared" si="163"/>
        <v>0</v>
      </c>
      <c r="G851" s="37">
        <f>TRUNC(일위대가목록!F403,0)</f>
        <v>2517</v>
      </c>
      <c r="H851" s="37">
        <f t="shared" si="164"/>
        <v>0</v>
      </c>
      <c r="I851" s="37">
        <f>TRUNC(일위대가목록!G403,0)</f>
        <v>0</v>
      </c>
      <c r="J851" s="37">
        <f t="shared" si="165"/>
        <v>0</v>
      </c>
      <c r="K851" s="37">
        <f t="shared" si="166"/>
        <v>3319</v>
      </c>
      <c r="L851" s="37">
        <f t="shared" si="167"/>
        <v>0</v>
      </c>
      <c r="M851" s="85" t="s">
        <v>1979</v>
      </c>
      <c r="N851" s="71" t="s">
        <v>1980</v>
      </c>
      <c r="O851" s="71" t="s">
        <v>52</v>
      </c>
      <c r="P851" s="71" t="s">
        <v>52</v>
      </c>
      <c r="Q851" s="71" t="s">
        <v>1911</v>
      </c>
      <c r="R851" s="71" t="s">
        <v>61</v>
      </c>
      <c r="S851" s="71" t="s">
        <v>62</v>
      </c>
      <c r="T851" s="71" t="s">
        <v>62</v>
      </c>
      <c r="AR851" s="71" t="s">
        <v>52</v>
      </c>
      <c r="AS851" s="71" t="s">
        <v>52</v>
      </c>
      <c r="AU851" s="71" t="s">
        <v>1981</v>
      </c>
      <c r="AV851" s="28">
        <v>384</v>
      </c>
      <c r="AZ851" s="76"/>
      <c r="BA851" s="110"/>
    </row>
    <row r="852" spans="1:53" ht="27" customHeight="1">
      <c r="A852" s="105"/>
      <c r="B852" s="35"/>
      <c r="C852" s="34"/>
      <c r="D852" s="34"/>
      <c r="E852" s="33">
        <v>1000</v>
      </c>
      <c r="F852" s="33"/>
      <c r="G852" s="33"/>
      <c r="H852" s="37"/>
      <c r="I852" s="33"/>
      <c r="J852" s="37"/>
      <c r="K852" s="33">
        <f>E852+G852+I852</f>
        <v>1000</v>
      </c>
      <c r="L852" s="37"/>
      <c r="M852" s="86">
        <v>2022</v>
      </c>
      <c r="N852" s="71"/>
      <c r="O852" s="71"/>
      <c r="P852" s="71"/>
      <c r="Q852" s="71"/>
      <c r="R852" s="71"/>
      <c r="S852" s="71"/>
      <c r="T852" s="71"/>
      <c r="AR852" s="71"/>
      <c r="AS852" s="71"/>
      <c r="AU852" s="71"/>
      <c r="AX852" s="78">
        <f>E851/E852</f>
        <v>0.80200000000000005</v>
      </c>
      <c r="AY852" s="79"/>
      <c r="AZ852" s="76"/>
      <c r="BA852" s="110">
        <f>K851/K852</f>
        <v>3.319</v>
      </c>
    </row>
    <row r="853" spans="1:53" ht="27" customHeight="1">
      <c r="A853" s="104" t="s">
        <v>1982</v>
      </c>
      <c r="B853" s="23"/>
      <c r="C853" s="34"/>
      <c r="D853" s="34"/>
      <c r="E853" s="35"/>
      <c r="F853" s="35"/>
      <c r="G853" s="35"/>
      <c r="H853" s="35"/>
      <c r="I853" s="35"/>
      <c r="J853" s="35"/>
      <c r="K853" s="35"/>
      <c r="L853" s="35"/>
      <c r="M853" s="84"/>
      <c r="Q853" s="71" t="s">
        <v>1983</v>
      </c>
      <c r="AZ853" s="76"/>
      <c r="BA853" s="110"/>
    </row>
    <row r="854" spans="1:53" ht="27" customHeight="1">
      <c r="A854" s="104" t="s">
        <v>1984</v>
      </c>
      <c r="B854" s="23" t="s">
        <v>1985</v>
      </c>
      <c r="C854" s="36" t="s">
        <v>709</v>
      </c>
      <c r="D854" s="34"/>
      <c r="E854" s="37">
        <f>TRUNC(일위대가목록!E404,0)</f>
        <v>2795</v>
      </c>
      <c r="F854" s="37">
        <f t="shared" ref="F854:F876" si="168">TRUNC(E854*D854, 0)</f>
        <v>0</v>
      </c>
      <c r="G854" s="37">
        <f>TRUNC(일위대가목록!F404,0)</f>
        <v>2517</v>
      </c>
      <c r="H854" s="37">
        <f t="shared" ref="H854:H876" si="169">TRUNC(G854*D854, 0)</f>
        <v>0</v>
      </c>
      <c r="I854" s="37">
        <f>TRUNC(일위대가목록!G404,0)</f>
        <v>0</v>
      </c>
      <c r="J854" s="37">
        <f t="shared" ref="J854:J876" si="170">TRUNC(I854*D854, 0)</f>
        <v>0</v>
      </c>
      <c r="K854" s="37">
        <f t="shared" ref="K854:K876" si="171">TRUNC(E854+G854+I854, 0)</f>
        <v>5312</v>
      </c>
      <c r="L854" s="37">
        <f t="shared" ref="L854:L876" si="172">TRUNC(F854+H854+J854, 0)</f>
        <v>0</v>
      </c>
      <c r="M854" s="85" t="s">
        <v>1986</v>
      </c>
      <c r="N854" s="71" t="s">
        <v>1987</v>
      </c>
      <c r="O854" s="71" t="s">
        <v>52</v>
      </c>
      <c r="P854" s="71" t="s">
        <v>52</v>
      </c>
      <c r="Q854" s="71" t="s">
        <v>1983</v>
      </c>
      <c r="R854" s="71" t="s">
        <v>61</v>
      </c>
      <c r="S854" s="71" t="s">
        <v>62</v>
      </c>
      <c r="T854" s="71" t="s">
        <v>62</v>
      </c>
      <c r="AR854" s="71" t="s">
        <v>52</v>
      </c>
      <c r="AS854" s="71" t="s">
        <v>52</v>
      </c>
      <c r="AU854" s="71" t="s">
        <v>1988</v>
      </c>
      <c r="AV854" s="28">
        <v>383</v>
      </c>
      <c r="AZ854" s="76"/>
      <c r="BA854" s="110"/>
    </row>
    <row r="855" spans="1:53" ht="27" customHeight="1">
      <c r="A855" s="104"/>
      <c r="B855" s="23"/>
      <c r="C855" s="36"/>
      <c r="D855" s="34"/>
      <c r="E855" s="33">
        <v>1000</v>
      </c>
      <c r="F855" s="33"/>
      <c r="G855" s="33"/>
      <c r="H855" s="37"/>
      <c r="I855" s="33"/>
      <c r="J855" s="37"/>
      <c r="K855" s="33">
        <f>E855+G855+I855</f>
        <v>1000</v>
      </c>
      <c r="L855" s="37"/>
      <c r="M855" s="86">
        <v>2022</v>
      </c>
      <c r="N855" s="71"/>
      <c r="O855" s="71"/>
      <c r="P855" s="71"/>
      <c r="Q855" s="71"/>
      <c r="R855" s="71"/>
      <c r="S855" s="71"/>
      <c r="T855" s="71"/>
      <c r="AR855" s="71"/>
      <c r="AS855" s="71"/>
      <c r="AU855" s="71"/>
      <c r="AX855" s="78">
        <f>E854/E855</f>
        <v>2.7949999999999999</v>
      </c>
      <c r="AY855" s="79"/>
      <c r="AZ855" s="76"/>
      <c r="BA855" s="110">
        <f t="shared" ref="BA855:BA915" si="173">K854/K855</f>
        <v>5.3120000000000003</v>
      </c>
    </row>
    <row r="856" spans="1:53" ht="27" customHeight="1">
      <c r="A856" s="104" t="s">
        <v>1989</v>
      </c>
      <c r="B856" s="23" t="s">
        <v>1990</v>
      </c>
      <c r="C856" s="36" t="s">
        <v>709</v>
      </c>
      <c r="D856" s="34"/>
      <c r="E856" s="37">
        <f>TRUNC(일위대가목록!E405,0)</f>
        <v>1128</v>
      </c>
      <c r="F856" s="37">
        <f t="shared" si="168"/>
        <v>0</v>
      </c>
      <c r="G856" s="37">
        <f>TRUNC(일위대가목록!F405,0)</f>
        <v>2517</v>
      </c>
      <c r="H856" s="37">
        <f t="shared" si="169"/>
        <v>0</v>
      </c>
      <c r="I856" s="37">
        <f>TRUNC(일위대가목록!G405,0)</f>
        <v>0</v>
      </c>
      <c r="J856" s="37">
        <f t="shared" si="170"/>
        <v>0</v>
      </c>
      <c r="K856" s="37">
        <f t="shared" si="171"/>
        <v>3645</v>
      </c>
      <c r="L856" s="37">
        <f t="shared" si="172"/>
        <v>0</v>
      </c>
      <c r="M856" s="85" t="s">
        <v>1991</v>
      </c>
      <c r="N856" s="71" t="s">
        <v>1992</v>
      </c>
      <c r="O856" s="71" t="s">
        <v>52</v>
      </c>
      <c r="P856" s="71" t="s">
        <v>52</v>
      </c>
      <c r="Q856" s="71" t="s">
        <v>1983</v>
      </c>
      <c r="R856" s="71" t="s">
        <v>61</v>
      </c>
      <c r="S856" s="71" t="s">
        <v>62</v>
      </c>
      <c r="T856" s="71" t="s">
        <v>62</v>
      </c>
      <c r="AR856" s="71" t="s">
        <v>52</v>
      </c>
      <c r="AS856" s="71" t="s">
        <v>52</v>
      </c>
      <c r="AU856" s="71" t="s">
        <v>1993</v>
      </c>
      <c r="AV856" s="28">
        <v>385</v>
      </c>
      <c r="AZ856" s="76"/>
      <c r="BA856" s="110"/>
    </row>
    <row r="857" spans="1:53" ht="27" customHeight="1">
      <c r="A857" s="104"/>
      <c r="B857" s="23"/>
      <c r="C857" s="36"/>
      <c r="D857" s="34"/>
      <c r="E857" s="33">
        <v>1200</v>
      </c>
      <c r="F857" s="33"/>
      <c r="G857" s="33"/>
      <c r="H857" s="37"/>
      <c r="I857" s="33"/>
      <c r="J857" s="37"/>
      <c r="K857" s="33">
        <f>E857+G857+I857</f>
        <v>1200</v>
      </c>
      <c r="L857" s="37"/>
      <c r="M857" s="86">
        <v>2022</v>
      </c>
      <c r="N857" s="71"/>
      <c r="O857" s="71"/>
      <c r="P857" s="71"/>
      <c r="Q857" s="71"/>
      <c r="R857" s="71"/>
      <c r="S857" s="71"/>
      <c r="T857" s="71"/>
      <c r="AR857" s="71"/>
      <c r="AS857" s="71"/>
      <c r="AU857" s="71"/>
      <c r="AX857" s="78">
        <f>E856/E857</f>
        <v>0.94</v>
      </c>
      <c r="AY857" s="79"/>
      <c r="AZ857" s="76"/>
      <c r="BA857" s="110">
        <f t="shared" si="173"/>
        <v>3.0375000000000001</v>
      </c>
    </row>
    <row r="858" spans="1:53" ht="27" customHeight="1">
      <c r="A858" s="104" t="s">
        <v>1994</v>
      </c>
      <c r="B858" s="23" t="s">
        <v>1995</v>
      </c>
      <c r="C858" s="36" t="s">
        <v>709</v>
      </c>
      <c r="D858" s="34"/>
      <c r="E858" s="37">
        <f>TRUNC(일위대가목록!E406,0)</f>
        <v>3225</v>
      </c>
      <c r="F858" s="37">
        <f t="shared" si="168"/>
        <v>0</v>
      </c>
      <c r="G858" s="37">
        <f>TRUNC(일위대가목록!F406,0)</f>
        <v>2517</v>
      </c>
      <c r="H858" s="37">
        <f t="shared" si="169"/>
        <v>0</v>
      </c>
      <c r="I858" s="37">
        <f>TRUNC(일위대가목록!G406,0)</f>
        <v>0</v>
      </c>
      <c r="J858" s="37">
        <f t="shared" si="170"/>
        <v>0</v>
      </c>
      <c r="K858" s="37">
        <f t="shared" si="171"/>
        <v>5742</v>
      </c>
      <c r="L858" s="37">
        <f t="shared" si="172"/>
        <v>0</v>
      </c>
      <c r="M858" s="85" t="s">
        <v>1996</v>
      </c>
      <c r="N858" s="71" t="s">
        <v>1997</v>
      </c>
      <c r="O858" s="71" t="s">
        <v>52</v>
      </c>
      <c r="P858" s="71" t="s">
        <v>52</v>
      </c>
      <c r="Q858" s="71" t="s">
        <v>1983</v>
      </c>
      <c r="R858" s="71" t="s">
        <v>61</v>
      </c>
      <c r="S858" s="71" t="s">
        <v>62</v>
      </c>
      <c r="T858" s="71" t="s">
        <v>62</v>
      </c>
      <c r="AR858" s="71" t="s">
        <v>52</v>
      </c>
      <c r="AS858" s="71" t="s">
        <v>52</v>
      </c>
      <c r="AU858" s="71" t="s">
        <v>1998</v>
      </c>
      <c r="AV858" s="28">
        <v>386</v>
      </c>
      <c r="AZ858" s="76"/>
      <c r="BA858" s="110"/>
    </row>
    <row r="859" spans="1:53" ht="27" customHeight="1">
      <c r="A859" s="104"/>
      <c r="B859" s="23"/>
      <c r="C859" s="36"/>
      <c r="D859" s="34"/>
      <c r="E859" s="33">
        <v>1200</v>
      </c>
      <c r="F859" s="33"/>
      <c r="G859" s="33"/>
      <c r="H859" s="37"/>
      <c r="I859" s="33"/>
      <c r="J859" s="37"/>
      <c r="K859" s="33">
        <f>E859+G859+I859</f>
        <v>1200</v>
      </c>
      <c r="L859" s="37"/>
      <c r="M859" s="86">
        <v>2022</v>
      </c>
      <c r="N859" s="71"/>
      <c r="O859" s="71"/>
      <c r="P859" s="71"/>
      <c r="Q859" s="71"/>
      <c r="R859" s="71"/>
      <c r="S859" s="71"/>
      <c r="T859" s="71"/>
      <c r="AR859" s="71"/>
      <c r="AS859" s="71"/>
      <c r="AU859" s="71"/>
      <c r="AX859" s="78">
        <f>E858/E859</f>
        <v>2.6875</v>
      </c>
      <c r="AY859" s="79"/>
      <c r="AZ859" s="76"/>
      <c r="BA859" s="110">
        <f t="shared" si="173"/>
        <v>4.7850000000000001</v>
      </c>
    </row>
    <row r="860" spans="1:53" ht="27" customHeight="1">
      <c r="A860" s="104" t="s">
        <v>1999</v>
      </c>
      <c r="B860" s="23" t="s">
        <v>2000</v>
      </c>
      <c r="C860" s="36" t="s">
        <v>709</v>
      </c>
      <c r="D860" s="34"/>
      <c r="E860" s="37">
        <f>TRUNC(일위대가목록!E407,0)</f>
        <v>1294</v>
      </c>
      <c r="F860" s="37">
        <f t="shared" si="168"/>
        <v>0</v>
      </c>
      <c r="G860" s="37">
        <f>TRUNC(일위대가목록!F407,0)</f>
        <v>2517</v>
      </c>
      <c r="H860" s="37">
        <f t="shared" si="169"/>
        <v>0</v>
      </c>
      <c r="I860" s="37">
        <f>TRUNC(일위대가목록!G407,0)</f>
        <v>0</v>
      </c>
      <c r="J860" s="37">
        <f t="shared" si="170"/>
        <v>0</v>
      </c>
      <c r="K860" s="37">
        <f t="shared" si="171"/>
        <v>3811</v>
      </c>
      <c r="L860" s="37">
        <f t="shared" si="172"/>
        <v>0</v>
      </c>
      <c r="M860" s="85" t="s">
        <v>2001</v>
      </c>
      <c r="N860" s="71" t="s">
        <v>2002</v>
      </c>
      <c r="O860" s="71" t="s">
        <v>52</v>
      </c>
      <c r="P860" s="71" t="s">
        <v>52</v>
      </c>
      <c r="Q860" s="71" t="s">
        <v>1983</v>
      </c>
      <c r="R860" s="71" t="s">
        <v>61</v>
      </c>
      <c r="S860" s="71" t="s">
        <v>62</v>
      </c>
      <c r="T860" s="71" t="s">
        <v>62</v>
      </c>
      <c r="AR860" s="71" t="s">
        <v>52</v>
      </c>
      <c r="AS860" s="71" t="s">
        <v>52</v>
      </c>
      <c r="AU860" s="71" t="s">
        <v>2003</v>
      </c>
      <c r="AV860" s="28">
        <v>387</v>
      </c>
      <c r="AZ860" s="76"/>
      <c r="BA860" s="110"/>
    </row>
    <row r="861" spans="1:53" ht="27" customHeight="1">
      <c r="A861" s="104"/>
      <c r="B861" s="23"/>
      <c r="C861" s="36"/>
      <c r="D861" s="34"/>
      <c r="E861" s="33">
        <v>1200</v>
      </c>
      <c r="F861" s="33"/>
      <c r="G861" s="33"/>
      <c r="H861" s="37"/>
      <c r="I861" s="33"/>
      <c r="J861" s="37"/>
      <c r="K861" s="33">
        <f>E861+G861+I861</f>
        <v>1200</v>
      </c>
      <c r="L861" s="37"/>
      <c r="M861" s="86">
        <v>2022</v>
      </c>
      <c r="N861" s="71"/>
      <c r="O861" s="71"/>
      <c r="P861" s="71"/>
      <c r="Q861" s="71"/>
      <c r="R861" s="71"/>
      <c r="S861" s="71"/>
      <c r="T861" s="71"/>
      <c r="AR861" s="71"/>
      <c r="AS861" s="71"/>
      <c r="AU861" s="71"/>
      <c r="AX861" s="78">
        <f>E860/E861</f>
        <v>1.0783333333333334</v>
      </c>
      <c r="AY861" s="79"/>
      <c r="AZ861" s="76"/>
      <c r="BA861" s="110">
        <f t="shared" si="173"/>
        <v>3.1758333333333333</v>
      </c>
    </row>
    <row r="862" spans="1:53" ht="27" customHeight="1">
      <c r="A862" s="104" t="s">
        <v>2004</v>
      </c>
      <c r="B862" s="23" t="s">
        <v>52</v>
      </c>
      <c r="C862" s="36" t="s">
        <v>517</v>
      </c>
      <c r="D862" s="34"/>
      <c r="E862" s="37">
        <f>TRUNC(일위대가목록!E408,0)</f>
        <v>106888</v>
      </c>
      <c r="F862" s="37">
        <f t="shared" si="168"/>
        <v>0</v>
      </c>
      <c r="G862" s="37">
        <f>TRUNC(일위대가목록!F408,0)</f>
        <v>62947</v>
      </c>
      <c r="H862" s="37">
        <f t="shared" si="169"/>
        <v>0</v>
      </c>
      <c r="I862" s="37">
        <f>TRUNC(일위대가목록!G408,0)</f>
        <v>0</v>
      </c>
      <c r="J862" s="37">
        <f t="shared" si="170"/>
        <v>0</v>
      </c>
      <c r="K862" s="37">
        <f t="shared" si="171"/>
        <v>169835</v>
      </c>
      <c r="L862" s="37">
        <f t="shared" si="172"/>
        <v>0</v>
      </c>
      <c r="M862" s="85" t="s">
        <v>2005</v>
      </c>
      <c r="N862" s="71" t="s">
        <v>2006</v>
      </c>
      <c r="O862" s="71" t="s">
        <v>52</v>
      </c>
      <c r="P862" s="71" t="s">
        <v>52</v>
      </c>
      <c r="Q862" s="71" t="s">
        <v>1983</v>
      </c>
      <c r="R862" s="71" t="s">
        <v>61</v>
      </c>
      <c r="S862" s="71" t="s">
        <v>62</v>
      </c>
      <c r="T862" s="71" t="s">
        <v>62</v>
      </c>
      <c r="AR862" s="71" t="s">
        <v>52</v>
      </c>
      <c r="AS862" s="71" t="s">
        <v>52</v>
      </c>
      <c r="AU862" s="71" t="s">
        <v>2007</v>
      </c>
      <c r="AV862" s="28">
        <v>381</v>
      </c>
      <c r="AZ862" s="76"/>
      <c r="BA862" s="110"/>
    </row>
    <row r="863" spans="1:53" ht="27" customHeight="1">
      <c r="A863" s="104"/>
      <c r="B863" s="23"/>
      <c r="C863" s="36"/>
      <c r="D863" s="34"/>
      <c r="E863" s="33">
        <v>150000</v>
      </c>
      <c r="F863" s="33"/>
      <c r="G863" s="33">
        <v>18124</v>
      </c>
      <c r="H863" s="37"/>
      <c r="I863" s="33"/>
      <c r="J863" s="37"/>
      <c r="K863" s="33">
        <f>E863+G863+I863</f>
        <v>168124</v>
      </c>
      <c r="L863" s="37"/>
      <c r="M863" s="86">
        <v>2022</v>
      </c>
      <c r="N863" s="71"/>
      <c r="O863" s="71"/>
      <c r="P863" s="71"/>
      <c r="Q863" s="71"/>
      <c r="R863" s="71"/>
      <c r="S863" s="71"/>
      <c r="T863" s="71"/>
      <c r="AR863" s="71"/>
      <c r="AS863" s="71"/>
      <c r="AU863" s="71"/>
      <c r="AX863" s="78">
        <f>E862/E863</f>
        <v>0.7125866666666667</v>
      </c>
      <c r="AY863" s="79">
        <f>G862/G863</f>
        <v>3.4731295519752816</v>
      </c>
      <c r="AZ863" s="76"/>
      <c r="BA863" s="110">
        <f t="shared" si="173"/>
        <v>1.0101770122052771</v>
      </c>
    </row>
    <row r="864" spans="1:53" ht="27" customHeight="1">
      <c r="A864" s="104" t="s">
        <v>2008</v>
      </c>
      <c r="B864" s="23" t="s">
        <v>2009</v>
      </c>
      <c r="C864" s="36" t="s">
        <v>366</v>
      </c>
      <c r="D864" s="34"/>
      <c r="E864" s="37">
        <f>TRUNC(일위대가목록!E409,0)</f>
        <v>1822</v>
      </c>
      <c r="F864" s="37">
        <f t="shared" si="168"/>
        <v>0</v>
      </c>
      <c r="G864" s="37">
        <f>TRUNC(일위대가목록!F409,0)</f>
        <v>24840</v>
      </c>
      <c r="H864" s="37">
        <f t="shared" si="169"/>
        <v>0</v>
      </c>
      <c r="I864" s="37">
        <f>TRUNC(일위대가목록!G409,0)</f>
        <v>0</v>
      </c>
      <c r="J864" s="37">
        <f t="shared" si="170"/>
        <v>0</v>
      </c>
      <c r="K864" s="37">
        <f t="shared" si="171"/>
        <v>26662</v>
      </c>
      <c r="L864" s="37">
        <f t="shared" si="172"/>
        <v>0</v>
      </c>
      <c r="M864" s="85" t="s">
        <v>2010</v>
      </c>
      <c r="N864" s="71" t="s">
        <v>2011</v>
      </c>
      <c r="O864" s="71" t="s">
        <v>52</v>
      </c>
      <c r="P864" s="71" t="s">
        <v>52</v>
      </c>
      <c r="Q864" s="71" t="s">
        <v>1983</v>
      </c>
      <c r="R864" s="71" t="s">
        <v>61</v>
      </c>
      <c r="S864" s="71" t="s">
        <v>62</v>
      </c>
      <c r="T864" s="71" t="s">
        <v>62</v>
      </c>
      <c r="AR864" s="71" t="s">
        <v>52</v>
      </c>
      <c r="AS864" s="71" t="s">
        <v>52</v>
      </c>
      <c r="AU864" s="71" t="s">
        <v>2012</v>
      </c>
      <c r="AV864" s="28">
        <v>377</v>
      </c>
      <c r="AZ864" s="76"/>
      <c r="BA864" s="110"/>
    </row>
    <row r="865" spans="1:53" ht="27" customHeight="1">
      <c r="A865" s="104"/>
      <c r="B865" s="23"/>
      <c r="C865" s="36"/>
      <c r="D865" s="34"/>
      <c r="E865" s="33">
        <v>1523</v>
      </c>
      <c r="F865" s="33"/>
      <c r="G865" s="33">
        <v>22007</v>
      </c>
      <c r="H865" s="37"/>
      <c r="I865" s="33"/>
      <c r="J865" s="37"/>
      <c r="K865" s="33">
        <f>E865+G865+I865</f>
        <v>23530</v>
      </c>
      <c r="L865" s="37"/>
      <c r="M865" s="86">
        <v>2022</v>
      </c>
      <c r="N865" s="71"/>
      <c r="O865" s="71"/>
      <c r="P865" s="71"/>
      <c r="Q865" s="71"/>
      <c r="R865" s="71"/>
      <c r="S865" s="71"/>
      <c r="T865" s="71"/>
      <c r="AR865" s="71"/>
      <c r="AS865" s="71"/>
      <c r="AU865" s="71"/>
      <c r="AX865" s="78">
        <f>E864/E865</f>
        <v>1.1963230466185162</v>
      </c>
      <c r="AY865" s="79">
        <f>G864/G865</f>
        <v>1.128731767164993</v>
      </c>
      <c r="AZ865" s="76"/>
      <c r="BA865" s="110">
        <f t="shared" si="173"/>
        <v>1.1331066723331917</v>
      </c>
    </row>
    <row r="866" spans="1:53" ht="27" customHeight="1">
      <c r="A866" s="104" t="s">
        <v>2013</v>
      </c>
      <c r="B866" s="23" t="s">
        <v>2014</v>
      </c>
      <c r="C866" s="36" t="s">
        <v>366</v>
      </c>
      <c r="D866" s="34"/>
      <c r="E866" s="37">
        <f>TRUNC(일위대가목록!E410,0)</f>
        <v>3202</v>
      </c>
      <c r="F866" s="37">
        <f t="shared" si="168"/>
        <v>0</v>
      </c>
      <c r="G866" s="37">
        <f>TRUNC(일위대가목록!F410,0)</f>
        <v>24840</v>
      </c>
      <c r="H866" s="37">
        <f t="shared" si="169"/>
        <v>0</v>
      </c>
      <c r="I866" s="37">
        <f>TRUNC(일위대가목록!G410,0)</f>
        <v>0</v>
      </c>
      <c r="J866" s="37">
        <f t="shared" si="170"/>
        <v>0</v>
      </c>
      <c r="K866" s="37">
        <f t="shared" si="171"/>
        <v>28042</v>
      </c>
      <c r="L866" s="37">
        <f t="shared" si="172"/>
        <v>0</v>
      </c>
      <c r="M866" s="85" t="s">
        <v>2015</v>
      </c>
      <c r="N866" s="71" t="s">
        <v>2016</v>
      </c>
      <c r="O866" s="71" t="s">
        <v>52</v>
      </c>
      <c r="P866" s="71" t="s">
        <v>52</v>
      </c>
      <c r="Q866" s="71" t="s">
        <v>1983</v>
      </c>
      <c r="R866" s="71" t="s">
        <v>61</v>
      </c>
      <c r="S866" s="71" t="s">
        <v>62</v>
      </c>
      <c r="T866" s="71" t="s">
        <v>62</v>
      </c>
      <c r="AR866" s="71" t="s">
        <v>52</v>
      </c>
      <c r="AS866" s="71" t="s">
        <v>52</v>
      </c>
      <c r="AU866" s="71" t="s">
        <v>2017</v>
      </c>
      <c r="AV866" s="28">
        <v>378</v>
      </c>
      <c r="AZ866" s="76"/>
      <c r="BA866" s="110"/>
    </row>
    <row r="867" spans="1:53" ht="27" customHeight="1">
      <c r="A867" s="104"/>
      <c r="B867" s="23"/>
      <c r="C867" s="36"/>
      <c r="D867" s="34"/>
      <c r="E867" s="33">
        <v>2773</v>
      </c>
      <c r="F867" s="33"/>
      <c r="G867" s="33">
        <v>22007</v>
      </c>
      <c r="H867" s="37"/>
      <c r="I867" s="33"/>
      <c r="J867" s="37"/>
      <c r="K867" s="33">
        <f>E867+G867+I867</f>
        <v>24780</v>
      </c>
      <c r="L867" s="37"/>
      <c r="M867" s="86">
        <v>2022</v>
      </c>
      <c r="N867" s="71"/>
      <c r="O867" s="71"/>
      <c r="P867" s="71"/>
      <c r="Q867" s="71"/>
      <c r="R867" s="71"/>
      <c r="S867" s="71"/>
      <c r="T867" s="71"/>
      <c r="AR867" s="71"/>
      <c r="AS867" s="71"/>
      <c r="AU867" s="71"/>
      <c r="AX867" s="78">
        <f>E866/E867</f>
        <v>1.1547060944825098</v>
      </c>
      <c r="AY867" s="79">
        <f>G866/G867</f>
        <v>1.128731767164993</v>
      </c>
      <c r="AZ867" s="76"/>
      <c r="BA867" s="110">
        <f t="shared" si="173"/>
        <v>1.1316384180790962</v>
      </c>
    </row>
    <row r="868" spans="1:53" ht="27" customHeight="1">
      <c r="A868" s="104" t="s">
        <v>2018</v>
      </c>
      <c r="B868" s="23" t="s">
        <v>2019</v>
      </c>
      <c r="C868" s="36" t="s">
        <v>366</v>
      </c>
      <c r="D868" s="34"/>
      <c r="E868" s="37">
        <f>TRUNC(일위대가목록!E411,0)</f>
        <v>2156</v>
      </c>
      <c r="F868" s="37">
        <f t="shared" si="168"/>
        <v>0</v>
      </c>
      <c r="G868" s="37">
        <f>TRUNC(일위대가목록!F411,0)</f>
        <v>24840</v>
      </c>
      <c r="H868" s="37">
        <f t="shared" si="169"/>
        <v>0</v>
      </c>
      <c r="I868" s="37">
        <f>TRUNC(일위대가목록!G411,0)</f>
        <v>0</v>
      </c>
      <c r="J868" s="37">
        <f t="shared" si="170"/>
        <v>0</v>
      </c>
      <c r="K868" s="37">
        <f t="shared" si="171"/>
        <v>26996</v>
      </c>
      <c r="L868" s="37">
        <f t="shared" si="172"/>
        <v>0</v>
      </c>
      <c r="M868" s="85" t="s">
        <v>2020</v>
      </c>
      <c r="N868" s="71" t="s">
        <v>2021</v>
      </c>
      <c r="O868" s="71" t="s">
        <v>52</v>
      </c>
      <c r="P868" s="71" t="s">
        <v>52</v>
      </c>
      <c r="Q868" s="71" t="s">
        <v>1983</v>
      </c>
      <c r="R868" s="71" t="s">
        <v>61</v>
      </c>
      <c r="S868" s="71" t="s">
        <v>62</v>
      </c>
      <c r="T868" s="71" t="s">
        <v>62</v>
      </c>
      <c r="AR868" s="71" t="s">
        <v>52</v>
      </c>
      <c r="AS868" s="71" t="s">
        <v>52</v>
      </c>
      <c r="AU868" s="71" t="s">
        <v>2022</v>
      </c>
      <c r="AV868" s="28">
        <v>379</v>
      </c>
      <c r="AZ868" s="76"/>
      <c r="BA868" s="110"/>
    </row>
    <row r="869" spans="1:53" ht="27" customHeight="1">
      <c r="A869" s="104"/>
      <c r="B869" s="23"/>
      <c r="C869" s="36"/>
      <c r="D869" s="34"/>
      <c r="E869" s="33">
        <v>1879</v>
      </c>
      <c r="F869" s="33"/>
      <c r="G869" s="33">
        <v>22007</v>
      </c>
      <c r="H869" s="37"/>
      <c r="I869" s="33"/>
      <c r="J869" s="37"/>
      <c r="K869" s="33">
        <f>E869+G869+I869</f>
        <v>23886</v>
      </c>
      <c r="L869" s="37"/>
      <c r="M869" s="86">
        <v>2022</v>
      </c>
      <c r="N869" s="71"/>
      <c r="O869" s="71"/>
      <c r="P869" s="71"/>
      <c r="Q869" s="71"/>
      <c r="R869" s="71"/>
      <c r="S869" s="71"/>
      <c r="T869" s="71"/>
      <c r="AR869" s="71"/>
      <c r="AS869" s="71"/>
      <c r="AU869" s="71"/>
      <c r="AX869" s="78">
        <f>E868/E869</f>
        <v>1.1474188398084086</v>
      </c>
      <c r="AY869" s="79">
        <f>G868/G869</f>
        <v>1.128731767164993</v>
      </c>
      <c r="AZ869" s="76"/>
      <c r="BA869" s="110">
        <f t="shared" si="173"/>
        <v>1.1302017918445952</v>
      </c>
    </row>
    <row r="870" spans="1:53" ht="27" customHeight="1">
      <c r="A870" s="104" t="s">
        <v>2023</v>
      </c>
      <c r="B870" s="23" t="s">
        <v>2024</v>
      </c>
      <c r="C870" s="36" t="s">
        <v>366</v>
      </c>
      <c r="D870" s="34"/>
      <c r="E870" s="37">
        <f>TRUNC(일위대가목록!E412,0)</f>
        <v>3306</v>
      </c>
      <c r="F870" s="37">
        <f t="shared" si="168"/>
        <v>0</v>
      </c>
      <c r="G870" s="37">
        <f>TRUNC(일위대가목록!F412,0)</f>
        <v>24840</v>
      </c>
      <c r="H870" s="37">
        <f t="shared" si="169"/>
        <v>0</v>
      </c>
      <c r="I870" s="37">
        <f>TRUNC(일위대가목록!G412,0)</f>
        <v>0</v>
      </c>
      <c r="J870" s="37">
        <f t="shared" si="170"/>
        <v>0</v>
      </c>
      <c r="K870" s="37">
        <f t="shared" si="171"/>
        <v>28146</v>
      </c>
      <c r="L870" s="37">
        <f t="shared" si="172"/>
        <v>0</v>
      </c>
      <c r="M870" s="85" t="s">
        <v>2025</v>
      </c>
      <c r="N870" s="71" t="s">
        <v>2026</v>
      </c>
      <c r="O870" s="71" t="s">
        <v>52</v>
      </c>
      <c r="P870" s="71" t="s">
        <v>52</v>
      </c>
      <c r="Q870" s="71" t="s">
        <v>1983</v>
      </c>
      <c r="R870" s="71" t="s">
        <v>61</v>
      </c>
      <c r="S870" s="71" t="s">
        <v>62</v>
      </c>
      <c r="T870" s="71" t="s">
        <v>62</v>
      </c>
      <c r="AR870" s="71" t="s">
        <v>52</v>
      </c>
      <c r="AS870" s="71" t="s">
        <v>52</v>
      </c>
      <c r="AU870" s="71" t="s">
        <v>2027</v>
      </c>
      <c r="AV870" s="28">
        <v>380</v>
      </c>
      <c r="AZ870" s="76"/>
      <c r="BA870" s="110"/>
    </row>
    <row r="871" spans="1:53" ht="27" customHeight="1">
      <c r="A871" s="104"/>
      <c r="B871" s="23"/>
      <c r="C871" s="36"/>
      <c r="D871" s="34"/>
      <c r="E871" s="33">
        <v>3088</v>
      </c>
      <c r="F871" s="33"/>
      <c r="G871" s="33">
        <v>22007</v>
      </c>
      <c r="H871" s="37"/>
      <c r="I871" s="33"/>
      <c r="J871" s="37"/>
      <c r="K871" s="33">
        <f>E871+G871+I871</f>
        <v>25095</v>
      </c>
      <c r="L871" s="37"/>
      <c r="M871" s="86">
        <v>2022</v>
      </c>
      <c r="N871" s="71"/>
      <c r="O871" s="71"/>
      <c r="P871" s="71"/>
      <c r="Q871" s="71"/>
      <c r="R871" s="71"/>
      <c r="S871" s="71"/>
      <c r="T871" s="71"/>
      <c r="AR871" s="71"/>
      <c r="AS871" s="71"/>
      <c r="AU871" s="71"/>
      <c r="AX871" s="78">
        <f>E870/E871</f>
        <v>1.0705958549222798</v>
      </c>
      <c r="AY871" s="79">
        <f>G870/G871</f>
        <v>1.128731767164993</v>
      </c>
      <c r="AZ871" s="76"/>
      <c r="BA871" s="110">
        <f t="shared" si="173"/>
        <v>1.1215780035863718</v>
      </c>
    </row>
    <row r="872" spans="1:53" ht="27" customHeight="1">
      <c r="A872" s="104" t="s">
        <v>2028</v>
      </c>
      <c r="B872" s="23" t="s">
        <v>2029</v>
      </c>
      <c r="C872" s="36" t="s">
        <v>366</v>
      </c>
      <c r="D872" s="34"/>
      <c r="E872" s="37">
        <f>TRUNC(단가대비표!K329,0)</f>
        <v>14000</v>
      </c>
      <c r="F872" s="37">
        <f t="shared" si="168"/>
        <v>0</v>
      </c>
      <c r="G872" s="37">
        <f>TRUNC(단가대비표!L329,0)</f>
        <v>0</v>
      </c>
      <c r="H872" s="37">
        <f t="shared" si="169"/>
        <v>0</v>
      </c>
      <c r="I872" s="37">
        <f>TRUNC(단가대비표!S329,0)</f>
        <v>0</v>
      </c>
      <c r="J872" s="37">
        <f t="shared" si="170"/>
        <v>0</v>
      </c>
      <c r="K872" s="37">
        <f t="shared" si="171"/>
        <v>14000</v>
      </c>
      <c r="L872" s="37">
        <f t="shared" si="172"/>
        <v>0</v>
      </c>
      <c r="M872" s="85" t="s">
        <v>52</v>
      </c>
      <c r="N872" s="71" t="s">
        <v>2030</v>
      </c>
      <c r="O872" s="71" t="s">
        <v>52</v>
      </c>
      <c r="P872" s="71" t="s">
        <v>52</v>
      </c>
      <c r="Q872" s="71" t="s">
        <v>1983</v>
      </c>
      <c r="R872" s="71" t="s">
        <v>62</v>
      </c>
      <c r="S872" s="71" t="s">
        <v>62</v>
      </c>
      <c r="T872" s="71" t="s">
        <v>61</v>
      </c>
      <c r="AR872" s="71" t="s">
        <v>52</v>
      </c>
      <c r="AS872" s="71" t="s">
        <v>52</v>
      </c>
      <c r="AU872" s="71" t="s">
        <v>2031</v>
      </c>
      <c r="AV872" s="28">
        <v>355</v>
      </c>
      <c r="AZ872" s="76"/>
      <c r="BA872" s="110"/>
    </row>
    <row r="873" spans="1:53" ht="27" customHeight="1">
      <c r="A873" s="104"/>
      <c r="B873" s="23"/>
      <c r="C873" s="36"/>
      <c r="D873" s="34"/>
      <c r="E873" s="33">
        <v>9700</v>
      </c>
      <c r="F873" s="33"/>
      <c r="G873" s="33"/>
      <c r="H873" s="37"/>
      <c r="I873" s="33"/>
      <c r="J873" s="37"/>
      <c r="K873" s="33">
        <f>E873+G873+I873</f>
        <v>9700</v>
      </c>
      <c r="L873" s="37"/>
      <c r="M873" s="86">
        <v>2022</v>
      </c>
      <c r="N873" s="71"/>
      <c r="O873" s="71"/>
      <c r="P873" s="71"/>
      <c r="Q873" s="71"/>
      <c r="R873" s="71"/>
      <c r="S873" s="71"/>
      <c r="T873" s="71"/>
      <c r="AR873" s="71"/>
      <c r="AS873" s="71"/>
      <c r="AU873" s="71"/>
      <c r="AX873" s="78">
        <f>E872/E873</f>
        <v>1.4432989690721649</v>
      </c>
      <c r="AY873" s="79"/>
      <c r="AZ873" s="76"/>
      <c r="BA873" s="110">
        <f t="shared" si="173"/>
        <v>1.4432989690721649</v>
      </c>
    </row>
    <row r="874" spans="1:53" ht="27" customHeight="1">
      <c r="A874" s="104" t="s">
        <v>2032</v>
      </c>
      <c r="B874" s="23" t="s">
        <v>2033</v>
      </c>
      <c r="C874" s="36" t="s">
        <v>366</v>
      </c>
      <c r="D874" s="34"/>
      <c r="E874" s="37">
        <f>TRUNC(단가대비표!K330,0)</f>
        <v>16700</v>
      </c>
      <c r="F874" s="37">
        <f t="shared" si="168"/>
        <v>0</v>
      </c>
      <c r="G874" s="37">
        <f>TRUNC(단가대비표!L330,0)</f>
        <v>0</v>
      </c>
      <c r="H874" s="37">
        <f t="shared" si="169"/>
        <v>0</v>
      </c>
      <c r="I874" s="37">
        <f>TRUNC(단가대비표!S330,0)</f>
        <v>0</v>
      </c>
      <c r="J874" s="37">
        <f t="shared" si="170"/>
        <v>0</v>
      </c>
      <c r="K874" s="37">
        <f t="shared" si="171"/>
        <v>16700</v>
      </c>
      <c r="L874" s="37">
        <f t="shared" si="172"/>
        <v>0</v>
      </c>
      <c r="M874" s="85" t="s">
        <v>52</v>
      </c>
      <c r="N874" s="71" t="s">
        <v>2034</v>
      </c>
      <c r="O874" s="71" t="s">
        <v>52</v>
      </c>
      <c r="P874" s="71" t="s">
        <v>52</v>
      </c>
      <c r="Q874" s="71" t="s">
        <v>1983</v>
      </c>
      <c r="R874" s="71" t="s">
        <v>62</v>
      </c>
      <c r="S874" s="71" t="s">
        <v>62</v>
      </c>
      <c r="T874" s="71" t="s">
        <v>61</v>
      </c>
      <c r="AR874" s="71" t="s">
        <v>52</v>
      </c>
      <c r="AS874" s="71" t="s">
        <v>52</v>
      </c>
      <c r="AU874" s="71" t="s">
        <v>2035</v>
      </c>
      <c r="AV874" s="28">
        <v>356</v>
      </c>
      <c r="AZ874" s="76"/>
      <c r="BA874" s="110"/>
    </row>
    <row r="875" spans="1:53" ht="27" customHeight="1">
      <c r="A875" s="104"/>
      <c r="B875" s="23"/>
      <c r="C875" s="36"/>
      <c r="D875" s="34"/>
      <c r="E875" s="33">
        <v>12500</v>
      </c>
      <c r="F875" s="33"/>
      <c r="G875" s="33"/>
      <c r="H875" s="37"/>
      <c r="I875" s="33"/>
      <c r="J875" s="37"/>
      <c r="K875" s="33">
        <f>E875+G875+I875</f>
        <v>12500</v>
      </c>
      <c r="L875" s="37"/>
      <c r="M875" s="86">
        <v>2022</v>
      </c>
      <c r="N875" s="71"/>
      <c r="O875" s="71"/>
      <c r="P875" s="71"/>
      <c r="Q875" s="71"/>
      <c r="R875" s="71"/>
      <c r="S875" s="71"/>
      <c r="T875" s="71"/>
      <c r="AR875" s="71"/>
      <c r="AS875" s="71"/>
      <c r="AU875" s="71"/>
      <c r="AX875" s="78">
        <f>E874/E875</f>
        <v>1.3360000000000001</v>
      </c>
      <c r="AY875" s="79"/>
      <c r="AZ875" s="76"/>
      <c r="BA875" s="110">
        <f t="shared" si="173"/>
        <v>1.3360000000000001</v>
      </c>
    </row>
    <row r="876" spans="1:53" ht="27" customHeight="1">
      <c r="A876" s="104" t="s">
        <v>2036</v>
      </c>
      <c r="B876" s="23" t="s">
        <v>2037</v>
      </c>
      <c r="C876" s="36" t="s">
        <v>366</v>
      </c>
      <c r="D876" s="34"/>
      <c r="E876" s="37">
        <f>TRUNC(단가대비표!K331,0)</f>
        <v>15800</v>
      </c>
      <c r="F876" s="37">
        <f t="shared" si="168"/>
        <v>0</v>
      </c>
      <c r="G876" s="37">
        <f>TRUNC(단가대비표!L331,0)</f>
        <v>0</v>
      </c>
      <c r="H876" s="37">
        <f t="shared" si="169"/>
        <v>0</v>
      </c>
      <c r="I876" s="37">
        <f>TRUNC(단가대비표!S331,0)</f>
        <v>0</v>
      </c>
      <c r="J876" s="37">
        <f t="shared" si="170"/>
        <v>0</v>
      </c>
      <c r="K876" s="37">
        <f t="shared" si="171"/>
        <v>15800</v>
      </c>
      <c r="L876" s="37">
        <f t="shared" si="172"/>
        <v>0</v>
      </c>
      <c r="M876" s="85" t="s">
        <v>52</v>
      </c>
      <c r="N876" s="71" t="s">
        <v>2038</v>
      </c>
      <c r="O876" s="71" t="s">
        <v>52</v>
      </c>
      <c r="P876" s="71" t="s">
        <v>52</v>
      </c>
      <c r="Q876" s="71" t="s">
        <v>1983</v>
      </c>
      <c r="R876" s="71" t="s">
        <v>62</v>
      </c>
      <c r="S876" s="71" t="s">
        <v>62</v>
      </c>
      <c r="T876" s="71" t="s">
        <v>61</v>
      </c>
      <c r="AR876" s="71" t="s">
        <v>52</v>
      </c>
      <c r="AS876" s="71" t="s">
        <v>52</v>
      </c>
      <c r="AU876" s="71" t="s">
        <v>2039</v>
      </c>
      <c r="AV876" s="28">
        <v>357</v>
      </c>
      <c r="AZ876" s="76"/>
      <c r="BA876" s="110"/>
    </row>
    <row r="877" spans="1:53" ht="27" customHeight="1">
      <c r="A877" s="105"/>
      <c r="B877" s="35"/>
      <c r="C877" s="34"/>
      <c r="D877" s="34"/>
      <c r="E877" s="33">
        <v>15800</v>
      </c>
      <c r="F877" s="33"/>
      <c r="G877" s="33"/>
      <c r="H877" s="37"/>
      <c r="I877" s="33"/>
      <c r="J877" s="37"/>
      <c r="K877" s="33">
        <f>E877+G877+I877</f>
        <v>15800</v>
      </c>
      <c r="L877" s="37"/>
      <c r="M877" s="86">
        <v>2022</v>
      </c>
      <c r="N877" s="71"/>
      <c r="O877" s="71"/>
      <c r="P877" s="71"/>
      <c r="Q877" s="71"/>
      <c r="R877" s="71"/>
      <c r="S877" s="71"/>
      <c r="T877" s="71"/>
      <c r="AR877" s="71"/>
      <c r="AS877" s="71"/>
      <c r="AU877" s="71"/>
      <c r="AX877" s="78">
        <f>E876/E877</f>
        <v>1</v>
      </c>
      <c r="AY877" s="79"/>
      <c r="AZ877" s="76"/>
      <c r="BA877" s="110">
        <f t="shared" si="173"/>
        <v>1</v>
      </c>
    </row>
    <row r="878" spans="1:53" ht="27" customHeight="1">
      <c r="A878" s="104" t="s">
        <v>2040</v>
      </c>
      <c r="B878" s="23"/>
      <c r="C878" s="34"/>
      <c r="D878" s="34"/>
      <c r="E878" s="35"/>
      <c r="F878" s="35"/>
      <c r="G878" s="35"/>
      <c r="H878" s="35"/>
      <c r="I878" s="35"/>
      <c r="J878" s="35"/>
      <c r="K878" s="35"/>
      <c r="L878" s="35"/>
      <c r="M878" s="84"/>
      <c r="Q878" s="71" t="s">
        <v>2041</v>
      </c>
      <c r="AZ878" s="76"/>
      <c r="BA878" s="110"/>
    </row>
    <row r="879" spans="1:53" ht="27" customHeight="1">
      <c r="A879" s="104" t="s">
        <v>2042</v>
      </c>
      <c r="B879" s="23" t="s">
        <v>2043</v>
      </c>
      <c r="C879" s="36" t="s">
        <v>366</v>
      </c>
      <c r="D879" s="34"/>
      <c r="E879" s="37">
        <f>TRUNC(단가대비표!K332,0)</f>
        <v>18400</v>
      </c>
      <c r="F879" s="37">
        <f t="shared" ref="F879:F897" si="174">TRUNC(E879*D879, 0)</f>
        <v>0</v>
      </c>
      <c r="G879" s="37">
        <f>TRUNC(단가대비표!L332,0)</f>
        <v>0</v>
      </c>
      <c r="H879" s="37">
        <f t="shared" ref="H879:H897" si="175">TRUNC(G879*D879, 0)</f>
        <v>0</v>
      </c>
      <c r="I879" s="37">
        <f>TRUNC(단가대비표!S332,0)</f>
        <v>0</v>
      </c>
      <c r="J879" s="37">
        <f t="shared" ref="J879:J897" si="176">TRUNC(I879*D879, 0)</f>
        <v>0</v>
      </c>
      <c r="K879" s="37">
        <f t="shared" ref="K879:K897" si="177">TRUNC(E879+G879+I879, 0)</f>
        <v>18400</v>
      </c>
      <c r="L879" s="37">
        <f t="shared" ref="L879:L897" si="178">TRUNC(F879+H879+J879, 0)</f>
        <v>0</v>
      </c>
      <c r="M879" s="85" t="s">
        <v>52</v>
      </c>
      <c r="N879" s="71" t="s">
        <v>2044</v>
      </c>
      <c r="O879" s="71" t="s">
        <v>52</v>
      </c>
      <c r="P879" s="71" t="s">
        <v>52</v>
      </c>
      <c r="Q879" s="71" t="s">
        <v>2041</v>
      </c>
      <c r="R879" s="71" t="s">
        <v>62</v>
      </c>
      <c r="S879" s="71" t="s">
        <v>62</v>
      </c>
      <c r="T879" s="71" t="s">
        <v>61</v>
      </c>
      <c r="AR879" s="71" t="s">
        <v>52</v>
      </c>
      <c r="AS879" s="71" t="s">
        <v>52</v>
      </c>
      <c r="AU879" s="71" t="s">
        <v>2045</v>
      </c>
      <c r="AV879" s="28">
        <v>358</v>
      </c>
      <c r="AZ879" s="76"/>
      <c r="BA879" s="110"/>
    </row>
    <row r="880" spans="1:53" ht="27" customHeight="1">
      <c r="A880" s="104"/>
      <c r="B880" s="23"/>
      <c r="C880" s="36"/>
      <c r="D880" s="34"/>
      <c r="E880" s="33">
        <v>18400</v>
      </c>
      <c r="F880" s="33"/>
      <c r="G880" s="33"/>
      <c r="H880" s="37"/>
      <c r="I880" s="33"/>
      <c r="J880" s="37"/>
      <c r="K880" s="33">
        <f>E880+G880+I880</f>
        <v>18400</v>
      </c>
      <c r="L880" s="37"/>
      <c r="M880" s="86">
        <v>2022</v>
      </c>
      <c r="N880" s="71"/>
      <c r="O880" s="71"/>
      <c r="P880" s="71"/>
      <c r="Q880" s="71"/>
      <c r="R880" s="71"/>
      <c r="S880" s="71"/>
      <c r="T880" s="71"/>
      <c r="AR880" s="71"/>
      <c r="AS880" s="71"/>
      <c r="AU880" s="71"/>
      <c r="AX880" s="78">
        <f>E879/E880</f>
        <v>1</v>
      </c>
      <c r="AY880" s="79"/>
      <c r="AZ880" s="76"/>
      <c r="BA880" s="110">
        <f t="shared" si="173"/>
        <v>1</v>
      </c>
    </row>
    <row r="881" spans="1:53" ht="27" customHeight="1">
      <c r="A881" s="104" t="s">
        <v>2046</v>
      </c>
      <c r="B881" s="23" t="s">
        <v>2047</v>
      </c>
      <c r="C881" s="36" t="s">
        <v>366</v>
      </c>
      <c r="D881" s="34"/>
      <c r="E881" s="37">
        <f>TRUNC(단가대비표!K333,0)</f>
        <v>17500</v>
      </c>
      <c r="F881" s="37">
        <f t="shared" si="174"/>
        <v>0</v>
      </c>
      <c r="G881" s="37">
        <f>TRUNC(단가대비표!L333,0)</f>
        <v>0</v>
      </c>
      <c r="H881" s="37">
        <f t="shared" si="175"/>
        <v>0</v>
      </c>
      <c r="I881" s="37">
        <f>TRUNC(단가대비표!S333,0)</f>
        <v>0</v>
      </c>
      <c r="J881" s="37">
        <f t="shared" si="176"/>
        <v>0</v>
      </c>
      <c r="K881" s="37">
        <f t="shared" si="177"/>
        <v>17500</v>
      </c>
      <c r="L881" s="37">
        <f t="shared" si="178"/>
        <v>0</v>
      </c>
      <c r="M881" s="85" t="s">
        <v>52</v>
      </c>
      <c r="N881" s="71" t="s">
        <v>2048</v>
      </c>
      <c r="O881" s="71" t="s">
        <v>52</v>
      </c>
      <c r="P881" s="71" t="s">
        <v>52</v>
      </c>
      <c r="Q881" s="71" t="s">
        <v>2041</v>
      </c>
      <c r="R881" s="71" t="s">
        <v>62</v>
      </c>
      <c r="S881" s="71" t="s">
        <v>62</v>
      </c>
      <c r="T881" s="71" t="s">
        <v>61</v>
      </c>
      <c r="AR881" s="71" t="s">
        <v>52</v>
      </c>
      <c r="AS881" s="71" t="s">
        <v>52</v>
      </c>
      <c r="AU881" s="71" t="s">
        <v>2049</v>
      </c>
      <c r="AV881" s="28">
        <v>376</v>
      </c>
      <c r="AZ881" s="76"/>
      <c r="BA881" s="110"/>
    </row>
    <row r="882" spans="1:53" ht="27" customHeight="1">
      <c r="A882" s="104"/>
      <c r="B882" s="23"/>
      <c r="C882" s="36"/>
      <c r="D882" s="34"/>
      <c r="E882" s="33">
        <v>10500</v>
      </c>
      <c r="F882" s="33"/>
      <c r="G882" s="33"/>
      <c r="H882" s="37"/>
      <c r="I882" s="33"/>
      <c r="J882" s="37"/>
      <c r="K882" s="33">
        <f>E882+G882+I882</f>
        <v>10500</v>
      </c>
      <c r="L882" s="37"/>
      <c r="M882" s="86">
        <v>2022</v>
      </c>
      <c r="N882" s="71"/>
      <c r="O882" s="71"/>
      <c r="P882" s="71"/>
      <c r="Q882" s="71"/>
      <c r="R882" s="71"/>
      <c r="S882" s="71"/>
      <c r="T882" s="71"/>
      <c r="AR882" s="71"/>
      <c r="AS882" s="71"/>
      <c r="AU882" s="71"/>
      <c r="AX882" s="78">
        <f>E881/E882</f>
        <v>1.6666666666666667</v>
      </c>
      <c r="AY882" s="79"/>
      <c r="AZ882" s="76"/>
      <c r="BA882" s="110">
        <f t="shared" si="173"/>
        <v>1.6666666666666667</v>
      </c>
    </row>
    <row r="883" spans="1:53" ht="27" customHeight="1">
      <c r="A883" s="104" t="s">
        <v>2050</v>
      </c>
      <c r="B883" s="23" t="s">
        <v>2051</v>
      </c>
      <c r="C883" s="36" t="s">
        <v>366</v>
      </c>
      <c r="D883" s="34"/>
      <c r="E883" s="37">
        <f>TRUNC(단가대비표!K334,0)</f>
        <v>11500</v>
      </c>
      <c r="F883" s="37">
        <f t="shared" si="174"/>
        <v>0</v>
      </c>
      <c r="G883" s="37">
        <f>TRUNC(단가대비표!L334,0)</f>
        <v>0</v>
      </c>
      <c r="H883" s="37">
        <f t="shared" si="175"/>
        <v>0</v>
      </c>
      <c r="I883" s="37">
        <f>TRUNC(단가대비표!S334,0)</f>
        <v>0</v>
      </c>
      <c r="J883" s="37">
        <f t="shared" si="176"/>
        <v>0</v>
      </c>
      <c r="K883" s="37">
        <f t="shared" si="177"/>
        <v>11500</v>
      </c>
      <c r="L883" s="37">
        <f t="shared" si="178"/>
        <v>0</v>
      </c>
      <c r="M883" s="85" t="s">
        <v>52</v>
      </c>
      <c r="N883" s="71" t="s">
        <v>2052</v>
      </c>
      <c r="O883" s="71" t="s">
        <v>52</v>
      </c>
      <c r="P883" s="71" t="s">
        <v>52</v>
      </c>
      <c r="Q883" s="71" t="s">
        <v>2041</v>
      </c>
      <c r="R883" s="71" t="s">
        <v>62</v>
      </c>
      <c r="S883" s="71" t="s">
        <v>62</v>
      </c>
      <c r="T883" s="71" t="s">
        <v>61</v>
      </c>
      <c r="AR883" s="71" t="s">
        <v>52</v>
      </c>
      <c r="AS883" s="71" t="s">
        <v>52</v>
      </c>
      <c r="AU883" s="71" t="s">
        <v>2053</v>
      </c>
      <c r="AV883" s="28">
        <v>363</v>
      </c>
      <c r="AZ883" s="76"/>
      <c r="BA883" s="110"/>
    </row>
    <row r="884" spans="1:53" ht="27" customHeight="1">
      <c r="A884" s="104"/>
      <c r="B884" s="23"/>
      <c r="C884" s="36"/>
      <c r="D884" s="34"/>
      <c r="E884" s="33">
        <v>8900</v>
      </c>
      <c r="F884" s="33"/>
      <c r="G884" s="33"/>
      <c r="H884" s="37"/>
      <c r="I884" s="33"/>
      <c r="J884" s="37"/>
      <c r="K884" s="33">
        <f>E884+G884+I884</f>
        <v>8900</v>
      </c>
      <c r="L884" s="37"/>
      <c r="M884" s="86">
        <v>2022</v>
      </c>
      <c r="N884" s="71"/>
      <c r="O884" s="71"/>
      <c r="P884" s="71"/>
      <c r="Q884" s="71"/>
      <c r="R884" s="71"/>
      <c r="S884" s="71"/>
      <c r="T884" s="71"/>
      <c r="AR884" s="71"/>
      <c r="AS884" s="71"/>
      <c r="AU884" s="71"/>
      <c r="AX884" s="78">
        <f>E883/E884</f>
        <v>1.2921348314606742</v>
      </c>
      <c r="AY884" s="79"/>
      <c r="AZ884" s="76"/>
      <c r="BA884" s="110">
        <f t="shared" si="173"/>
        <v>1.2921348314606742</v>
      </c>
    </row>
    <row r="885" spans="1:53" ht="27" customHeight="1">
      <c r="A885" s="104" t="s">
        <v>2054</v>
      </c>
      <c r="B885" s="23" t="s">
        <v>2055</v>
      </c>
      <c r="C885" s="36" t="s">
        <v>366</v>
      </c>
      <c r="D885" s="34"/>
      <c r="E885" s="37">
        <f>TRUNC(단가대비표!K335,0)</f>
        <v>6600</v>
      </c>
      <c r="F885" s="37">
        <f t="shared" si="174"/>
        <v>0</v>
      </c>
      <c r="G885" s="37">
        <f>TRUNC(단가대비표!L335,0)</f>
        <v>0</v>
      </c>
      <c r="H885" s="37">
        <f t="shared" si="175"/>
        <v>0</v>
      </c>
      <c r="I885" s="37">
        <f>TRUNC(단가대비표!S335,0)</f>
        <v>0</v>
      </c>
      <c r="J885" s="37">
        <f t="shared" si="176"/>
        <v>0</v>
      </c>
      <c r="K885" s="37">
        <f t="shared" si="177"/>
        <v>6600</v>
      </c>
      <c r="L885" s="37">
        <f t="shared" si="178"/>
        <v>0</v>
      </c>
      <c r="M885" s="85" t="s">
        <v>52</v>
      </c>
      <c r="N885" s="71" t="s">
        <v>2056</v>
      </c>
      <c r="O885" s="71" t="s">
        <v>52</v>
      </c>
      <c r="P885" s="71" t="s">
        <v>52</v>
      </c>
      <c r="Q885" s="71" t="s">
        <v>2041</v>
      </c>
      <c r="R885" s="71" t="s">
        <v>62</v>
      </c>
      <c r="S885" s="71" t="s">
        <v>62</v>
      </c>
      <c r="T885" s="71" t="s">
        <v>61</v>
      </c>
      <c r="AR885" s="71" t="s">
        <v>52</v>
      </c>
      <c r="AS885" s="71" t="s">
        <v>52</v>
      </c>
      <c r="AU885" s="71" t="s">
        <v>2057</v>
      </c>
      <c r="AV885" s="28">
        <v>359</v>
      </c>
      <c r="AZ885" s="76"/>
      <c r="BA885" s="110"/>
    </row>
    <row r="886" spans="1:53" ht="27" customHeight="1">
      <c r="A886" s="104"/>
      <c r="B886" s="23"/>
      <c r="C886" s="36"/>
      <c r="D886" s="34"/>
      <c r="E886" s="33">
        <v>5500</v>
      </c>
      <c r="F886" s="33"/>
      <c r="G886" s="33"/>
      <c r="H886" s="37"/>
      <c r="I886" s="33"/>
      <c r="J886" s="37"/>
      <c r="K886" s="33">
        <f>E886+G886+I886</f>
        <v>5500</v>
      </c>
      <c r="L886" s="37"/>
      <c r="M886" s="86">
        <v>2022</v>
      </c>
      <c r="N886" s="71"/>
      <c r="O886" s="71"/>
      <c r="P886" s="71"/>
      <c r="Q886" s="71"/>
      <c r="R886" s="71"/>
      <c r="S886" s="71"/>
      <c r="T886" s="71"/>
      <c r="AR886" s="71"/>
      <c r="AS886" s="71"/>
      <c r="AU886" s="71"/>
      <c r="AX886" s="78">
        <f>E885/E886</f>
        <v>1.2</v>
      </c>
      <c r="AY886" s="79"/>
      <c r="AZ886" s="76"/>
      <c r="BA886" s="110">
        <f t="shared" si="173"/>
        <v>1.2</v>
      </c>
    </row>
    <row r="887" spans="1:53" ht="27" customHeight="1">
      <c r="A887" s="104" t="s">
        <v>2058</v>
      </c>
      <c r="B887" s="23" t="s">
        <v>2059</v>
      </c>
      <c r="C887" s="36" t="s">
        <v>366</v>
      </c>
      <c r="D887" s="34"/>
      <c r="E887" s="37">
        <f>TRUNC(단가대비표!K336,0)</f>
        <v>9300</v>
      </c>
      <c r="F887" s="37">
        <f t="shared" si="174"/>
        <v>0</v>
      </c>
      <c r="G887" s="37">
        <f>TRUNC(단가대비표!L336,0)</f>
        <v>0</v>
      </c>
      <c r="H887" s="37">
        <f t="shared" si="175"/>
        <v>0</v>
      </c>
      <c r="I887" s="37">
        <f>TRUNC(단가대비표!S336,0)</f>
        <v>0</v>
      </c>
      <c r="J887" s="37">
        <f t="shared" si="176"/>
        <v>0</v>
      </c>
      <c r="K887" s="37">
        <f t="shared" si="177"/>
        <v>9300</v>
      </c>
      <c r="L887" s="37">
        <f t="shared" si="178"/>
        <v>0</v>
      </c>
      <c r="M887" s="85" t="s">
        <v>52</v>
      </c>
      <c r="N887" s="71" t="s">
        <v>2060</v>
      </c>
      <c r="O887" s="71" t="s">
        <v>52</v>
      </c>
      <c r="P887" s="71" t="s">
        <v>52</v>
      </c>
      <c r="Q887" s="71" t="s">
        <v>2041</v>
      </c>
      <c r="R887" s="71" t="s">
        <v>62</v>
      </c>
      <c r="S887" s="71" t="s">
        <v>62</v>
      </c>
      <c r="T887" s="71" t="s">
        <v>61</v>
      </c>
      <c r="AR887" s="71" t="s">
        <v>52</v>
      </c>
      <c r="AS887" s="71" t="s">
        <v>52</v>
      </c>
      <c r="AU887" s="71" t="s">
        <v>2061</v>
      </c>
      <c r="AV887" s="28">
        <v>360</v>
      </c>
      <c r="AZ887" s="76"/>
      <c r="BA887" s="110"/>
    </row>
    <row r="888" spans="1:53" ht="27" customHeight="1">
      <c r="A888" s="104"/>
      <c r="B888" s="23"/>
      <c r="C888" s="36"/>
      <c r="D888" s="34"/>
      <c r="E888" s="33">
        <v>8000</v>
      </c>
      <c r="F888" s="33"/>
      <c r="G888" s="33"/>
      <c r="H888" s="37"/>
      <c r="I888" s="33"/>
      <c r="J888" s="37"/>
      <c r="K888" s="33">
        <f>E888+G888+I888</f>
        <v>8000</v>
      </c>
      <c r="L888" s="37"/>
      <c r="M888" s="86">
        <v>2022</v>
      </c>
      <c r="N888" s="71"/>
      <c r="O888" s="71"/>
      <c r="P888" s="71"/>
      <c r="Q888" s="71"/>
      <c r="R888" s="71"/>
      <c r="S888" s="71"/>
      <c r="T888" s="71"/>
      <c r="AR888" s="71"/>
      <c r="AS888" s="71"/>
      <c r="AU888" s="71"/>
      <c r="AX888" s="78">
        <f>E887/E888</f>
        <v>1.1625000000000001</v>
      </c>
      <c r="AY888" s="79"/>
      <c r="AZ888" s="76"/>
      <c r="BA888" s="110">
        <f t="shared" si="173"/>
        <v>1.1625000000000001</v>
      </c>
    </row>
    <row r="889" spans="1:53" ht="27" customHeight="1">
      <c r="A889" s="104" t="s">
        <v>2062</v>
      </c>
      <c r="B889" s="23" t="s">
        <v>2063</v>
      </c>
      <c r="C889" s="36" t="s">
        <v>366</v>
      </c>
      <c r="D889" s="34"/>
      <c r="E889" s="37">
        <f>TRUNC(단가대비표!K337,0)</f>
        <v>7600</v>
      </c>
      <c r="F889" s="37">
        <f t="shared" si="174"/>
        <v>0</v>
      </c>
      <c r="G889" s="37">
        <f>TRUNC(단가대비표!L337,0)</f>
        <v>0</v>
      </c>
      <c r="H889" s="37">
        <f t="shared" si="175"/>
        <v>0</v>
      </c>
      <c r="I889" s="37">
        <f>TRUNC(단가대비표!S337,0)</f>
        <v>0</v>
      </c>
      <c r="J889" s="37">
        <f t="shared" si="176"/>
        <v>0</v>
      </c>
      <c r="K889" s="37">
        <f t="shared" si="177"/>
        <v>7600</v>
      </c>
      <c r="L889" s="37">
        <f t="shared" si="178"/>
        <v>0</v>
      </c>
      <c r="M889" s="85" t="s">
        <v>52</v>
      </c>
      <c r="N889" s="71" t="s">
        <v>2064</v>
      </c>
      <c r="O889" s="71" t="s">
        <v>52</v>
      </c>
      <c r="P889" s="71" t="s">
        <v>52</v>
      </c>
      <c r="Q889" s="71" t="s">
        <v>2041</v>
      </c>
      <c r="R889" s="71" t="s">
        <v>62</v>
      </c>
      <c r="S889" s="71" t="s">
        <v>62</v>
      </c>
      <c r="T889" s="71" t="s">
        <v>61</v>
      </c>
      <c r="AR889" s="71" t="s">
        <v>52</v>
      </c>
      <c r="AS889" s="71" t="s">
        <v>52</v>
      </c>
      <c r="AU889" s="71" t="s">
        <v>2065</v>
      </c>
      <c r="AV889" s="28">
        <v>361</v>
      </c>
      <c r="AZ889" s="76"/>
      <c r="BA889" s="110"/>
    </row>
    <row r="890" spans="1:53" ht="27" customHeight="1">
      <c r="A890" s="104"/>
      <c r="B890" s="23"/>
      <c r="C890" s="36"/>
      <c r="D890" s="34"/>
      <c r="E890" s="33">
        <v>5800</v>
      </c>
      <c r="F890" s="33"/>
      <c r="G890" s="33"/>
      <c r="H890" s="37"/>
      <c r="I890" s="33"/>
      <c r="J890" s="37"/>
      <c r="K890" s="33">
        <f>E890+G890+I890</f>
        <v>5800</v>
      </c>
      <c r="L890" s="37"/>
      <c r="M890" s="86">
        <v>2022</v>
      </c>
      <c r="N890" s="71"/>
      <c r="O890" s="71"/>
      <c r="P890" s="71"/>
      <c r="Q890" s="71"/>
      <c r="R890" s="71"/>
      <c r="S890" s="71"/>
      <c r="T890" s="71"/>
      <c r="AR890" s="71"/>
      <c r="AS890" s="71"/>
      <c r="AU890" s="71"/>
      <c r="AX890" s="78">
        <f>E889/E890</f>
        <v>1.3103448275862069</v>
      </c>
      <c r="AY890" s="79"/>
      <c r="AZ890" s="76"/>
      <c r="BA890" s="110">
        <f t="shared" si="173"/>
        <v>1.3103448275862069</v>
      </c>
    </row>
    <row r="891" spans="1:53" ht="27" customHeight="1">
      <c r="A891" s="104" t="s">
        <v>2066</v>
      </c>
      <c r="B891" s="23" t="s">
        <v>2067</v>
      </c>
      <c r="C891" s="36" t="s">
        <v>366</v>
      </c>
      <c r="D891" s="34"/>
      <c r="E891" s="37">
        <f>TRUNC(단가대비표!K338,0)</f>
        <v>10100</v>
      </c>
      <c r="F891" s="37">
        <f t="shared" si="174"/>
        <v>0</v>
      </c>
      <c r="G891" s="37">
        <f>TRUNC(단가대비표!L338,0)</f>
        <v>0</v>
      </c>
      <c r="H891" s="37">
        <f t="shared" si="175"/>
        <v>0</v>
      </c>
      <c r="I891" s="37">
        <f>TRUNC(단가대비표!S338,0)</f>
        <v>0</v>
      </c>
      <c r="J891" s="37">
        <f t="shared" si="176"/>
        <v>0</v>
      </c>
      <c r="K891" s="37">
        <f t="shared" si="177"/>
        <v>10100</v>
      </c>
      <c r="L891" s="37">
        <f t="shared" si="178"/>
        <v>0</v>
      </c>
      <c r="M891" s="85" t="s">
        <v>52</v>
      </c>
      <c r="N891" s="71" t="s">
        <v>2068</v>
      </c>
      <c r="O891" s="71" t="s">
        <v>52</v>
      </c>
      <c r="P891" s="71" t="s">
        <v>52</v>
      </c>
      <c r="Q891" s="71" t="s">
        <v>2041</v>
      </c>
      <c r="R891" s="71" t="s">
        <v>62</v>
      </c>
      <c r="S891" s="71" t="s">
        <v>62</v>
      </c>
      <c r="T891" s="71" t="s">
        <v>61</v>
      </c>
      <c r="AR891" s="71" t="s">
        <v>52</v>
      </c>
      <c r="AS891" s="71" t="s">
        <v>52</v>
      </c>
      <c r="AU891" s="71" t="s">
        <v>2069</v>
      </c>
      <c r="AV891" s="28">
        <v>362</v>
      </c>
      <c r="AZ891" s="76"/>
      <c r="BA891" s="110"/>
    </row>
    <row r="892" spans="1:53" ht="27" customHeight="1">
      <c r="A892" s="104"/>
      <c r="B892" s="23"/>
      <c r="C892" s="36"/>
      <c r="D892" s="34"/>
      <c r="E892" s="33">
        <v>8500</v>
      </c>
      <c r="F892" s="33"/>
      <c r="G892" s="33"/>
      <c r="H892" s="37"/>
      <c r="I892" s="33"/>
      <c r="J892" s="37"/>
      <c r="K892" s="33">
        <f>E892+G892+I892</f>
        <v>8500</v>
      </c>
      <c r="L892" s="37"/>
      <c r="M892" s="86">
        <v>2022</v>
      </c>
      <c r="N892" s="71"/>
      <c r="O892" s="71"/>
      <c r="P892" s="71"/>
      <c r="Q892" s="71"/>
      <c r="R892" s="71"/>
      <c r="S892" s="71"/>
      <c r="T892" s="71"/>
      <c r="AR892" s="71"/>
      <c r="AS892" s="71"/>
      <c r="AU892" s="71"/>
      <c r="AX892" s="78">
        <f>E891/E892</f>
        <v>1.1882352941176471</v>
      </c>
      <c r="AY892" s="79"/>
      <c r="AZ892" s="76"/>
      <c r="BA892" s="110">
        <f t="shared" si="173"/>
        <v>1.1882352941176471</v>
      </c>
    </row>
    <row r="893" spans="1:53" ht="27" customHeight="1">
      <c r="A893" s="104" t="s">
        <v>2070</v>
      </c>
      <c r="B893" s="23" t="s">
        <v>2071</v>
      </c>
      <c r="C893" s="36" t="s">
        <v>366</v>
      </c>
      <c r="D893" s="34"/>
      <c r="E893" s="37">
        <f>TRUNC(일위대가목록!E413,0)</f>
        <v>1320</v>
      </c>
      <c r="F893" s="37">
        <f t="shared" si="174"/>
        <v>0</v>
      </c>
      <c r="G893" s="37">
        <f>TRUNC(일위대가목록!F413,0)</f>
        <v>26393</v>
      </c>
      <c r="H893" s="37">
        <f t="shared" si="175"/>
        <v>0</v>
      </c>
      <c r="I893" s="37">
        <f>TRUNC(일위대가목록!G413,0)</f>
        <v>0</v>
      </c>
      <c r="J893" s="37">
        <f t="shared" si="176"/>
        <v>0</v>
      </c>
      <c r="K893" s="37">
        <f t="shared" si="177"/>
        <v>27713</v>
      </c>
      <c r="L893" s="37">
        <f t="shared" si="178"/>
        <v>0</v>
      </c>
      <c r="M893" s="85" t="s">
        <v>2072</v>
      </c>
      <c r="N893" s="71" t="s">
        <v>2073</v>
      </c>
      <c r="O893" s="71" t="s">
        <v>52</v>
      </c>
      <c r="P893" s="71" t="s">
        <v>52</v>
      </c>
      <c r="Q893" s="71" t="s">
        <v>2041</v>
      </c>
      <c r="R893" s="71" t="s">
        <v>61</v>
      </c>
      <c r="S893" s="71" t="s">
        <v>62</v>
      </c>
      <c r="T893" s="71" t="s">
        <v>62</v>
      </c>
      <c r="AR893" s="71" t="s">
        <v>52</v>
      </c>
      <c r="AS893" s="71" t="s">
        <v>52</v>
      </c>
      <c r="AU893" s="71" t="s">
        <v>2074</v>
      </c>
      <c r="AV893" s="28">
        <v>375</v>
      </c>
      <c r="AZ893" s="76"/>
      <c r="BA893" s="110"/>
    </row>
    <row r="894" spans="1:53" ht="27" customHeight="1">
      <c r="A894" s="104"/>
      <c r="B894" s="23"/>
      <c r="C894" s="36"/>
      <c r="D894" s="34"/>
      <c r="E894" s="33">
        <v>1839</v>
      </c>
      <c r="F894" s="33"/>
      <c r="G894" s="33">
        <v>22007</v>
      </c>
      <c r="H894" s="37"/>
      <c r="I894" s="33"/>
      <c r="J894" s="37"/>
      <c r="K894" s="33">
        <f>E894+G894+I894</f>
        <v>23846</v>
      </c>
      <c r="L894" s="37"/>
      <c r="M894" s="86">
        <v>2022</v>
      </c>
      <c r="N894" s="71"/>
      <c r="O894" s="71"/>
      <c r="P894" s="71"/>
      <c r="Q894" s="71"/>
      <c r="R894" s="71"/>
      <c r="S894" s="71"/>
      <c r="T894" s="71"/>
      <c r="AR894" s="71"/>
      <c r="AS894" s="71"/>
      <c r="AU894" s="71"/>
      <c r="AX894" s="78">
        <f>E893/E894</f>
        <v>0.71778140293637849</v>
      </c>
      <c r="AY894" s="79">
        <f>G893/G894</f>
        <v>1.1993002226564276</v>
      </c>
      <c r="AZ894" s="76"/>
      <c r="BA894" s="110">
        <f t="shared" si="173"/>
        <v>1.1621655623584668</v>
      </c>
    </row>
    <row r="895" spans="1:53" ht="27" customHeight="1">
      <c r="A895" s="104" t="s">
        <v>2075</v>
      </c>
      <c r="B895" s="23" t="s">
        <v>2076</v>
      </c>
      <c r="C895" s="36" t="s">
        <v>366</v>
      </c>
      <c r="D895" s="34"/>
      <c r="E895" s="37">
        <f>TRUNC(일위대가목록!E414,0)</f>
        <v>1848</v>
      </c>
      <c r="F895" s="37">
        <f t="shared" si="174"/>
        <v>0</v>
      </c>
      <c r="G895" s="37">
        <f>TRUNC(일위대가목록!F414,0)</f>
        <v>26393</v>
      </c>
      <c r="H895" s="37">
        <f t="shared" si="175"/>
        <v>0</v>
      </c>
      <c r="I895" s="37">
        <f>TRUNC(일위대가목록!G414,0)</f>
        <v>0</v>
      </c>
      <c r="J895" s="37">
        <f t="shared" si="176"/>
        <v>0</v>
      </c>
      <c r="K895" s="37">
        <f t="shared" si="177"/>
        <v>28241</v>
      </c>
      <c r="L895" s="37">
        <f t="shared" si="178"/>
        <v>0</v>
      </c>
      <c r="M895" s="85" t="s">
        <v>2077</v>
      </c>
      <c r="N895" s="71" t="s">
        <v>2078</v>
      </c>
      <c r="O895" s="71" t="s">
        <v>52</v>
      </c>
      <c r="P895" s="71" t="s">
        <v>52</v>
      </c>
      <c r="Q895" s="71" t="s">
        <v>2041</v>
      </c>
      <c r="R895" s="71" t="s">
        <v>61</v>
      </c>
      <c r="S895" s="71" t="s">
        <v>62</v>
      </c>
      <c r="T895" s="71" t="s">
        <v>62</v>
      </c>
      <c r="AR895" s="71" t="s">
        <v>52</v>
      </c>
      <c r="AS895" s="71" t="s">
        <v>52</v>
      </c>
      <c r="AU895" s="71" t="s">
        <v>2079</v>
      </c>
      <c r="AV895" s="28">
        <v>374</v>
      </c>
      <c r="AZ895" s="76"/>
      <c r="BA895" s="110"/>
    </row>
    <row r="896" spans="1:53" ht="27" customHeight="1">
      <c r="A896" s="104"/>
      <c r="B896" s="23"/>
      <c r="C896" s="36"/>
      <c r="D896" s="34"/>
      <c r="E896" s="33">
        <v>2848</v>
      </c>
      <c r="F896" s="33"/>
      <c r="G896" s="33">
        <v>22007</v>
      </c>
      <c r="H896" s="37"/>
      <c r="I896" s="33"/>
      <c r="J896" s="37"/>
      <c r="K896" s="33">
        <f>E896+G896+I896</f>
        <v>24855</v>
      </c>
      <c r="L896" s="37"/>
      <c r="M896" s="86">
        <v>2022</v>
      </c>
      <c r="N896" s="71"/>
      <c r="O896" s="71"/>
      <c r="P896" s="71"/>
      <c r="Q896" s="71"/>
      <c r="R896" s="71"/>
      <c r="S896" s="71"/>
      <c r="T896" s="71"/>
      <c r="AR896" s="71"/>
      <c r="AS896" s="71"/>
      <c r="AU896" s="71"/>
      <c r="AX896" s="78">
        <f>E895/E896</f>
        <v>0.648876404494382</v>
      </c>
      <c r="AY896" s="79">
        <f>G895/G896</f>
        <v>1.1993002226564276</v>
      </c>
      <c r="AZ896" s="76"/>
      <c r="BA896" s="110">
        <f t="shared" si="173"/>
        <v>1.1362301347817341</v>
      </c>
    </row>
    <row r="897" spans="1:53" ht="27" customHeight="1">
      <c r="A897" s="104" t="s">
        <v>2080</v>
      </c>
      <c r="B897" s="23" t="s">
        <v>2081</v>
      </c>
      <c r="C897" s="36" t="s">
        <v>366</v>
      </c>
      <c r="D897" s="34"/>
      <c r="E897" s="37">
        <f>TRUNC(일위대가목록!E415,0)</f>
        <v>2388</v>
      </c>
      <c r="F897" s="37">
        <f t="shared" si="174"/>
        <v>0</v>
      </c>
      <c r="G897" s="37">
        <f>TRUNC(일위대가목록!F415,0)</f>
        <v>26393</v>
      </c>
      <c r="H897" s="37">
        <f t="shared" si="175"/>
        <v>0</v>
      </c>
      <c r="I897" s="37">
        <f>TRUNC(일위대가목록!G415,0)</f>
        <v>0</v>
      </c>
      <c r="J897" s="37">
        <f t="shared" si="176"/>
        <v>0</v>
      </c>
      <c r="K897" s="37">
        <f t="shared" si="177"/>
        <v>28781</v>
      </c>
      <c r="L897" s="37">
        <f t="shared" si="178"/>
        <v>0</v>
      </c>
      <c r="M897" s="85" t="s">
        <v>2082</v>
      </c>
      <c r="N897" s="71" t="s">
        <v>2083</v>
      </c>
      <c r="O897" s="71" t="s">
        <v>52</v>
      </c>
      <c r="P897" s="71" t="s">
        <v>52</v>
      </c>
      <c r="Q897" s="71" t="s">
        <v>2041</v>
      </c>
      <c r="R897" s="71" t="s">
        <v>61</v>
      </c>
      <c r="S897" s="71" t="s">
        <v>62</v>
      </c>
      <c r="T897" s="71" t="s">
        <v>62</v>
      </c>
      <c r="AR897" s="71" t="s">
        <v>52</v>
      </c>
      <c r="AS897" s="71" t="s">
        <v>52</v>
      </c>
      <c r="AU897" s="71" t="s">
        <v>2084</v>
      </c>
      <c r="AV897" s="28">
        <v>373</v>
      </c>
      <c r="AZ897" s="76"/>
      <c r="BA897" s="110"/>
    </row>
    <row r="898" spans="1:53" ht="27" customHeight="1">
      <c r="A898" s="105"/>
      <c r="B898" s="35"/>
      <c r="C898" s="34"/>
      <c r="D898" s="34"/>
      <c r="E898" s="33">
        <v>3718</v>
      </c>
      <c r="F898" s="33"/>
      <c r="G898" s="33">
        <v>22007</v>
      </c>
      <c r="H898" s="37"/>
      <c r="I898" s="33"/>
      <c r="J898" s="37"/>
      <c r="K898" s="33">
        <f>E898+G898+I898</f>
        <v>25725</v>
      </c>
      <c r="L898" s="37"/>
      <c r="M898" s="86">
        <v>2022</v>
      </c>
      <c r="N898" s="71"/>
      <c r="O898" s="71"/>
      <c r="P898" s="71"/>
      <c r="Q898" s="71"/>
      <c r="R898" s="71"/>
      <c r="S898" s="71"/>
      <c r="T898" s="71"/>
      <c r="AR898" s="71"/>
      <c r="AS898" s="71"/>
      <c r="AU898" s="71"/>
      <c r="AX898" s="78">
        <f>E897/E898</f>
        <v>0.64228079612694999</v>
      </c>
      <c r="AY898" s="79">
        <f>G897/G898</f>
        <v>1.1993002226564276</v>
      </c>
      <c r="AZ898" s="76"/>
      <c r="BA898" s="110">
        <f t="shared" si="173"/>
        <v>1.1187949465500486</v>
      </c>
    </row>
    <row r="899" spans="1:53" ht="27" customHeight="1">
      <c r="A899" s="104" t="s">
        <v>2085</v>
      </c>
      <c r="B899" s="23"/>
      <c r="C899" s="34"/>
      <c r="D899" s="34"/>
      <c r="E899" s="35"/>
      <c r="F899" s="35"/>
      <c r="G899" s="35"/>
      <c r="H899" s="35"/>
      <c r="I899" s="35"/>
      <c r="J899" s="35"/>
      <c r="K899" s="35"/>
      <c r="L899" s="35"/>
      <c r="M899" s="84"/>
      <c r="Q899" s="71" t="s">
        <v>2086</v>
      </c>
      <c r="AZ899" s="76"/>
      <c r="BA899" s="110"/>
    </row>
    <row r="900" spans="1:53" ht="27" customHeight="1">
      <c r="A900" s="104" t="s">
        <v>2087</v>
      </c>
      <c r="B900" s="23" t="s">
        <v>2088</v>
      </c>
      <c r="C900" s="36" t="s">
        <v>366</v>
      </c>
      <c r="D900" s="34"/>
      <c r="E900" s="37">
        <f>TRUNC(일위대가목록!E416,0)</f>
        <v>3343</v>
      </c>
      <c r="F900" s="37">
        <f t="shared" ref="F900:F934" si="179">TRUNC(E900*D900, 0)</f>
        <v>0</v>
      </c>
      <c r="G900" s="37">
        <f>TRUNC(일위대가목록!F416,0)</f>
        <v>26393</v>
      </c>
      <c r="H900" s="37">
        <f t="shared" ref="H900:H934" si="180">TRUNC(G900*D900, 0)</f>
        <v>0</v>
      </c>
      <c r="I900" s="37">
        <f>TRUNC(일위대가목록!G416,0)</f>
        <v>0</v>
      </c>
      <c r="J900" s="37">
        <f t="shared" ref="J900:J934" si="181">TRUNC(I900*D900, 0)</f>
        <v>0</v>
      </c>
      <c r="K900" s="37">
        <f t="shared" ref="K900:K934" si="182">TRUNC(E900+G900+I900, 0)</f>
        <v>29736</v>
      </c>
      <c r="L900" s="37">
        <f t="shared" ref="L900:L934" si="183">TRUNC(F900+H900+J900, 0)</f>
        <v>0</v>
      </c>
      <c r="M900" s="85" t="s">
        <v>2089</v>
      </c>
      <c r="N900" s="71" t="s">
        <v>2090</v>
      </c>
      <c r="O900" s="71" t="s">
        <v>52</v>
      </c>
      <c r="P900" s="71" t="s">
        <v>52</v>
      </c>
      <c r="Q900" s="71" t="s">
        <v>2086</v>
      </c>
      <c r="R900" s="71" t="s">
        <v>61</v>
      </c>
      <c r="S900" s="71" t="s">
        <v>62</v>
      </c>
      <c r="T900" s="71" t="s">
        <v>62</v>
      </c>
      <c r="AR900" s="71" t="s">
        <v>52</v>
      </c>
      <c r="AS900" s="71" t="s">
        <v>52</v>
      </c>
      <c r="AU900" s="71" t="s">
        <v>2091</v>
      </c>
      <c r="AV900" s="28">
        <v>372</v>
      </c>
      <c r="AZ900" s="76"/>
      <c r="BA900" s="110"/>
    </row>
    <row r="901" spans="1:53" ht="27" customHeight="1">
      <c r="A901" s="104"/>
      <c r="B901" s="23"/>
      <c r="C901" s="36"/>
      <c r="D901" s="34"/>
      <c r="E901" s="33">
        <v>5688</v>
      </c>
      <c r="F901" s="33"/>
      <c r="G901" s="33">
        <v>22007</v>
      </c>
      <c r="H901" s="37"/>
      <c r="I901" s="33"/>
      <c r="J901" s="37"/>
      <c r="K901" s="33">
        <f>E901+G901+I901</f>
        <v>27695</v>
      </c>
      <c r="L901" s="37"/>
      <c r="M901" s="86">
        <v>2022</v>
      </c>
      <c r="N901" s="71"/>
      <c r="O901" s="71"/>
      <c r="P901" s="71"/>
      <c r="Q901" s="71"/>
      <c r="R901" s="71"/>
      <c r="S901" s="71"/>
      <c r="T901" s="71"/>
      <c r="AR901" s="71"/>
      <c r="AS901" s="71"/>
      <c r="AU901" s="71"/>
      <c r="AX901" s="78">
        <f>E900/E901</f>
        <v>0.58772855133614632</v>
      </c>
      <c r="AY901" s="79">
        <f>G900/G901</f>
        <v>1.1993002226564276</v>
      </c>
      <c r="AZ901" s="76"/>
      <c r="BA901" s="110">
        <f t="shared" si="173"/>
        <v>1.0736956129265209</v>
      </c>
    </row>
    <row r="902" spans="1:53" ht="27" customHeight="1">
      <c r="A902" s="104" t="s">
        <v>2092</v>
      </c>
      <c r="B902" s="23" t="s">
        <v>2093</v>
      </c>
      <c r="C902" s="36" t="s">
        <v>1735</v>
      </c>
      <c r="D902" s="34"/>
      <c r="E902" s="37">
        <f>TRUNC(일위대가목록!E417,0)</f>
        <v>0</v>
      </c>
      <c r="F902" s="37">
        <f t="shared" si="179"/>
        <v>0</v>
      </c>
      <c r="G902" s="37">
        <f>TRUNC(일위대가목록!F417,0)</f>
        <v>42408</v>
      </c>
      <c r="H902" s="37">
        <f t="shared" si="180"/>
        <v>0</v>
      </c>
      <c r="I902" s="37">
        <f>TRUNC(일위대가목록!G417,0)</f>
        <v>0</v>
      </c>
      <c r="J902" s="37">
        <f t="shared" si="181"/>
        <v>0</v>
      </c>
      <c r="K902" s="37">
        <f t="shared" si="182"/>
        <v>42408</v>
      </c>
      <c r="L902" s="37">
        <f t="shared" si="183"/>
        <v>0</v>
      </c>
      <c r="M902" s="85" t="s">
        <v>2094</v>
      </c>
      <c r="N902" s="71" t="s">
        <v>2095</v>
      </c>
      <c r="O902" s="71" t="s">
        <v>52</v>
      </c>
      <c r="P902" s="71" t="s">
        <v>52</v>
      </c>
      <c r="Q902" s="71" t="s">
        <v>2086</v>
      </c>
      <c r="R902" s="71" t="s">
        <v>61</v>
      </c>
      <c r="S902" s="71" t="s">
        <v>62</v>
      </c>
      <c r="T902" s="71" t="s">
        <v>62</v>
      </c>
      <c r="AR902" s="71" t="s">
        <v>52</v>
      </c>
      <c r="AS902" s="71" t="s">
        <v>52</v>
      </c>
      <c r="AU902" s="71" t="s">
        <v>2096</v>
      </c>
      <c r="AV902" s="28">
        <v>278</v>
      </c>
      <c r="AZ902" s="76"/>
      <c r="BA902" s="110"/>
    </row>
    <row r="903" spans="1:53" ht="27" customHeight="1">
      <c r="A903" s="104"/>
      <c r="B903" s="23"/>
      <c r="C903" s="36"/>
      <c r="D903" s="34"/>
      <c r="E903" s="33"/>
      <c r="F903" s="33"/>
      <c r="G903" s="33">
        <v>40097</v>
      </c>
      <c r="H903" s="37"/>
      <c r="I903" s="33"/>
      <c r="J903" s="37"/>
      <c r="K903" s="33">
        <f>E903+G903+I903</f>
        <v>40097</v>
      </c>
      <c r="L903" s="37"/>
      <c r="M903" s="86">
        <v>2022</v>
      </c>
      <c r="N903" s="71"/>
      <c r="O903" s="71"/>
      <c r="P903" s="71"/>
      <c r="Q903" s="71"/>
      <c r="R903" s="71"/>
      <c r="S903" s="71"/>
      <c r="T903" s="71"/>
      <c r="AR903" s="71"/>
      <c r="AS903" s="71"/>
      <c r="AU903" s="71"/>
      <c r="AX903" s="78"/>
      <c r="AY903" s="79">
        <f>G902/G903</f>
        <v>1.0576352345562012</v>
      </c>
      <c r="AZ903" s="76"/>
      <c r="BA903" s="110">
        <f t="shared" si="173"/>
        <v>1.0576352345562012</v>
      </c>
    </row>
    <row r="904" spans="1:53" ht="27" customHeight="1">
      <c r="A904" s="104" t="s">
        <v>2097</v>
      </c>
      <c r="B904" s="23" t="s">
        <v>2098</v>
      </c>
      <c r="C904" s="36" t="s">
        <v>1735</v>
      </c>
      <c r="D904" s="34"/>
      <c r="E904" s="37">
        <f>TRUNC(일위대가목록!E418,0)</f>
        <v>0</v>
      </c>
      <c r="F904" s="37">
        <f t="shared" si="179"/>
        <v>0</v>
      </c>
      <c r="G904" s="37">
        <f>TRUNC(일위대가목록!F418,0)</f>
        <v>54973</v>
      </c>
      <c r="H904" s="37">
        <f t="shared" si="180"/>
        <v>0</v>
      </c>
      <c r="I904" s="37">
        <f>TRUNC(일위대가목록!G418,0)</f>
        <v>0</v>
      </c>
      <c r="J904" s="37">
        <f t="shared" si="181"/>
        <v>0</v>
      </c>
      <c r="K904" s="37">
        <f t="shared" si="182"/>
        <v>54973</v>
      </c>
      <c r="L904" s="37">
        <f t="shared" si="183"/>
        <v>0</v>
      </c>
      <c r="M904" s="85" t="s">
        <v>2099</v>
      </c>
      <c r="N904" s="71" t="s">
        <v>2100</v>
      </c>
      <c r="O904" s="71" t="s">
        <v>52</v>
      </c>
      <c r="P904" s="71" t="s">
        <v>52</v>
      </c>
      <c r="Q904" s="71" t="s">
        <v>2086</v>
      </c>
      <c r="R904" s="71" t="s">
        <v>61</v>
      </c>
      <c r="S904" s="71" t="s">
        <v>62</v>
      </c>
      <c r="T904" s="71" t="s">
        <v>62</v>
      </c>
      <c r="AR904" s="71" t="s">
        <v>52</v>
      </c>
      <c r="AS904" s="71" t="s">
        <v>52</v>
      </c>
      <c r="AU904" s="71" t="s">
        <v>2101</v>
      </c>
      <c r="AV904" s="28">
        <v>279</v>
      </c>
      <c r="AZ904" s="76"/>
      <c r="BA904" s="110"/>
    </row>
    <row r="905" spans="1:53" ht="27" customHeight="1">
      <c r="A905" s="104"/>
      <c r="B905" s="23"/>
      <c r="C905" s="36"/>
      <c r="D905" s="34"/>
      <c r="E905" s="33"/>
      <c r="F905" s="33"/>
      <c r="G905" s="33">
        <v>40097</v>
      </c>
      <c r="H905" s="37"/>
      <c r="I905" s="33"/>
      <c r="J905" s="37"/>
      <c r="K905" s="33">
        <f>E905+G905+I905</f>
        <v>40097</v>
      </c>
      <c r="L905" s="37"/>
      <c r="M905" s="86">
        <v>2022</v>
      </c>
      <c r="N905" s="71"/>
      <c r="O905" s="71"/>
      <c r="P905" s="71"/>
      <c r="Q905" s="71"/>
      <c r="R905" s="71"/>
      <c r="S905" s="71"/>
      <c r="T905" s="71"/>
      <c r="AR905" s="71"/>
      <c r="AS905" s="71"/>
      <c r="AU905" s="71"/>
      <c r="AX905" s="78"/>
      <c r="AY905" s="79">
        <f>G904/G905</f>
        <v>1.3710003242137816</v>
      </c>
      <c r="AZ905" s="76"/>
      <c r="BA905" s="110">
        <f t="shared" si="173"/>
        <v>1.3710003242137816</v>
      </c>
    </row>
    <row r="906" spans="1:53" ht="27" customHeight="1">
      <c r="A906" s="104" t="s">
        <v>2102</v>
      </c>
      <c r="B906" s="23" t="s">
        <v>2103</v>
      </c>
      <c r="C906" s="36" t="s">
        <v>625</v>
      </c>
      <c r="D906" s="34"/>
      <c r="E906" s="37">
        <f>TRUNC(일위대가목록!E419,0)</f>
        <v>5352</v>
      </c>
      <c r="F906" s="37">
        <f t="shared" si="179"/>
        <v>0</v>
      </c>
      <c r="G906" s="37">
        <f>TRUNC(일위대가목록!F419,0)</f>
        <v>1184</v>
      </c>
      <c r="H906" s="37">
        <f t="shared" si="180"/>
        <v>0</v>
      </c>
      <c r="I906" s="37">
        <f>TRUNC(일위대가목록!G419,0)</f>
        <v>0</v>
      </c>
      <c r="J906" s="37">
        <f t="shared" si="181"/>
        <v>0</v>
      </c>
      <c r="K906" s="37">
        <f t="shared" si="182"/>
        <v>6536</v>
      </c>
      <c r="L906" s="37">
        <f t="shared" si="183"/>
        <v>0</v>
      </c>
      <c r="M906" s="85" t="s">
        <v>2104</v>
      </c>
      <c r="N906" s="71" t="s">
        <v>2105</v>
      </c>
      <c r="O906" s="71" t="s">
        <v>52</v>
      </c>
      <c r="P906" s="71" t="s">
        <v>52</v>
      </c>
      <c r="Q906" s="71" t="s">
        <v>2086</v>
      </c>
      <c r="R906" s="71" t="s">
        <v>61</v>
      </c>
      <c r="S906" s="71" t="s">
        <v>62</v>
      </c>
      <c r="T906" s="71" t="s">
        <v>62</v>
      </c>
      <c r="AR906" s="71" t="s">
        <v>52</v>
      </c>
      <c r="AS906" s="71" t="s">
        <v>52</v>
      </c>
      <c r="AU906" s="71" t="s">
        <v>2106</v>
      </c>
      <c r="AV906" s="28">
        <v>280</v>
      </c>
      <c r="AZ906" s="76"/>
      <c r="BA906" s="110"/>
    </row>
    <row r="907" spans="1:53" ht="27" customHeight="1">
      <c r="A907" s="104"/>
      <c r="B907" s="23"/>
      <c r="C907" s="36"/>
      <c r="D907" s="34"/>
      <c r="E907" s="33">
        <v>5093</v>
      </c>
      <c r="F907" s="33"/>
      <c r="G907" s="33">
        <v>1124</v>
      </c>
      <c r="H907" s="37"/>
      <c r="I907" s="33"/>
      <c r="J907" s="37"/>
      <c r="K907" s="33">
        <f>E907+G907+I907</f>
        <v>6217</v>
      </c>
      <c r="L907" s="37"/>
      <c r="M907" s="86">
        <v>2022</v>
      </c>
      <c r="N907" s="71"/>
      <c r="O907" s="71"/>
      <c r="P907" s="71"/>
      <c r="Q907" s="71"/>
      <c r="R907" s="71"/>
      <c r="S907" s="71"/>
      <c r="T907" s="71"/>
      <c r="AR907" s="71"/>
      <c r="AS907" s="71"/>
      <c r="AU907" s="71"/>
      <c r="AX907" s="78">
        <f>E906/E907</f>
        <v>1.0508541134891027</v>
      </c>
      <c r="AY907" s="79">
        <f>G906/G907</f>
        <v>1.0533807829181494</v>
      </c>
      <c r="AZ907" s="76"/>
      <c r="BA907" s="110">
        <f t="shared" si="173"/>
        <v>1.0513109216663985</v>
      </c>
    </row>
    <row r="908" spans="1:53" ht="27" customHeight="1">
      <c r="A908" s="104" t="s">
        <v>2107</v>
      </c>
      <c r="B908" s="23" t="s">
        <v>2108</v>
      </c>
      <c r="C908" s="36" t="s">
        <v>625</v>
      </c>
      <c r="D908" s="34"/>
      <c r="E908" s="37">
        <f>TRUNC(일위대가목록!E420,0)</f>
        <v>3548</v>
      </c>
      <c r="F908" s="37">
        <f t="shared" si="179"/>
        <v>0</v>
      </c>
      <c r="G908" s="37">
        <f>TRUNC(일위대가목록!F420,0)</f>
        <v>1184</v>
      </c>
      <c r="H908" s="37">
        <f t="shared" si="180"/>
        <v>0</v>
      </c>
      <c r="I908" s="37">
        <f>TRUNC(일위대가목록!G420,0)</f>
        <v>0</v>
      </c>
      <c r="J908" s="37">
        <f t="shared" si="181"/>
        <v>0</v>
      </c>
      <c r="K908" s="37">
        <f t="shared" si="182"/>
        <v>4732</v>
      </c>
      <c r="L908" s="37">
        <f t="shared" si="183"/>
        <v>0</v>
      </c>
      <c r="M908" s="85" t="s">
        <v>2109</v>
      </c>
      <c r="N908" s="71" t="s">
        <v>2110</v>
      </c>
      <c r="O908" s="71" t="s">
        <v>52</v>
      </c>
      <c r="P908" s="71" t="s">
        <v>52</v>
      </c>
      <c r="Q908" s="71" t="s">
        <v>2086</v>
      </c>
      <c r="R908" s="71" t="s">
        <v>61</v>
      </c>
      <c r="S908" s="71" t="s">
        <v>62</v>
      </c>
      <c r="T908" s="71" t="s">
        <v>62</v>
      </c>
      <c r="AR908" s="71" t="s">
        <v>52</v>
      </c>
      <c r="AS908" s="71" t="s">
        <v>52</v>
      </c>
      <c r="AU908" s="71" t="s">
        <v>2111</v>
      </c>
      <c r="AV908" s="28">
        <v>281</v>
      </c>
      <c r="AZ908" s="76"/>
      <c r="BA908" s="110"/>
    </row>
    <row r="909" spans="1:53" ht="27" customHeight="1">
      <c r="A909" s="104"/>
      <c r="B909" s="23"/>
      <c r="C909" s="36"/>
      <c r="D909" s="34"/>
      <c r="E909" s="33">
        <v>5093</v>
      </c>
      <c r="F909" s="33"/>
      <c r="G909" s="33">
        <v>1124</v>
      </c>
      <c r="H909" s="37"/>
      <c r="I909" s="33"/>
      <c r="J909" s="37"/>
      <c r="K909" s="33">
        <f>E909+G909+I909</f>
        <v>6217</v>
      </c>
      <c r="L909" s="37"/>
      <c r="M909" s="86">
        <v>2022</v>
      </c>
      <c r="N909" s="71"/>
      <c r="O909" s="71"/>
      <c r="P909" s="71"/>
      <c r="Q909" s="71"/>
      <c r="R909" s="71"/>
      <c r="S909" s="71"/>
      <c r="T909" s="71"/>
      <c r="AR909" s="71"/>
      <c r="AS909" s="71"/>
      <c r="AU909" s="71"/>
      <c r="AX909" s="78">
        <f>E908/E909</f>
        <v>0.69664245042214801</v>
      </c>
      <c r="AY909" s="79">
        <f>G908/G909</f>
        <v>1.0533807829181494</v>
      </c>
      <c r="AZ909" s="76"/>
      <c r="BA909" s="110">
        <f t="shared" si="173"/>
        <v>0.76113881293228247</v>
      </c>
    </row>
    <row r="910" spans="1:53" ht="27" customHeight="1">
      <c r="A910" s="104" t="s">
        <v>2112</v>
      </c>
      <c r="B910" s="23" t="s">
        <v>2113</v>
      </c>
      <c r="C910" s="36" t="s">
        <v>1735</v>
      </c>
      <c r="D910" s="34"/>
      <c r="E910" s="37">
        <f>TRUNC(일위대가목록!E421,0)</f>
        <v>1286</v>
      </c>
      <c r="F910" s="37">
        <f t="shared" si="179"/>
        <v>0</v>
      </c>
      <c r="G910" s="37">
        <f>TRUNC(일위대가목록!F421,0)</f>
        <v>10862</v>
      </c>
      <c r="H910" s="37">
        <f t="shared" si="180"/>
        <v>0</v>
      </c>
      <c r="I910" s="37">
        <f>TRUNC(일위대가목록!G421,0)</f>
        <v>3204</v>
      </c>
      <c r="J910" s="37">
        <f t="shared" si="181"/>
        <v>0</v>
      </c>
      <c r="K910" s="37">
        <f t="shared" si="182"/>
        <v>15352</v>
      </c>
      <c r="L910" s="37">
        <f t="shared" si="183"/>
        <v>0</v>
      </c>
      <c r="M910" s="85" t="s">
        <v>2114</v>
      </c>
      <c r="N910" s="71" t="s">
        <v>2115</v>
      </c>
      <c r="O910" s="71" t="s">
        <v>52</v>
      </c>
      <c r="P910" s="71" t="s">
        <v>52</v>
      </c>
      <c r="Q910" s="71" t="s">
        <v>2086</v>
      </c>
      <c r="R910" s="71" t="s">
        <v>61</v>
      </c>
      <c r="S910" s="71" t="s">
        <v>62</v>
      </c>
      <c r="T910" s="71" t="s">
        <v>62</v>
      </c>
      <c r="AR910" s="71" t="s">
        <v>52</v>
      </c>
      <c r="AS910" s="71" t="s">
        <v>52</v>
      </c>
      <c r="AU910" s="71" t="s">
        <v>2116</v>
      </c>
      <c r="AV910" s="28">
        <v>282</v>
      </c>
      <c r="AZ910" s="76"/>
      <c r="BA910" s="110"/>
    </row>
    <row r="911" spans="1:53" ht="27" customHeight="1">
      <c r="A911" s="104"/>
      <c r="B911" s="23"/>
      <c r="C911" s="36"/>
      <c r="D911" s="34"/>
      <c r="E911" s="33">
        <v>71546</v>
      </c>
      <c r="F911" s="33"/>
      <c r="G911" s="33">
        <v>20912</v>
      </c>
      <c r="H911" s="37"/>
      <c r="I911" s="33">
        <v>1881</v>
      </c>
      <c r="J911" s="37"/>
      <c r="K911" s="33">
        <f>E911+G911+I911</f>
        <v>94339</v>
      </c>
      <c r="L911" s="37"/>
      <c r="M911" s="86">
        <v>2022</v>
      </c>
      <c r="N911" s="71"/>
      <c r="O911" s="71"/>
      <c r="P911" s="71"/>
      <c r="Q911" s="71"/>
      <c r="R911" s="71"/>
      <c r="S911" s="71"/>
      <c r="T911" s="71"/>
      <c r="AR911" s="71"/>
      <c r="AS911" s="71"/>
      <c r="AU911" s="71"/>
      <c r="AX911" s="78">
        <f>E910/E911</f>
        <v>1.7974450004193107E-2</v>
      </c>
      <c r="AY911" s="79">
        <f>G910/G911</f>
        <v>0.51941469013006891</v>
      </c>
      <c r="AZ911" s="79">
        <f>I910/I911</f>
        <v>1.7033492822966507</v>
      </c>
      <c r="BA911" s="110">
        <f t="shared" si="173"/>
        <v>0.16273227403300861</v>
      </c>
    </row>
    <row r="912" spans="1:53" ht="27" customHeight="1">
      <c r="A912" s="104" t="s">
        <v>2117</v>
      </c>
      <c r="B912" s="23" t="s">
        <v>2118</v>
      </c>
      <c r="C912" s="36" t="s">
        <v>625</v>
      </c>
      <c r="D912" s="34"/>
      <c r="E912" s="37">
        <f>TRUNC(일위대가목록!E422,0)</f>
        <v>4523</v>
      </c>
      <c r="F912" s="37">
        <f t="shared" si="179"/>
        <v>0</v>
      </c>
      <c r="G912" s="37">
        <f>TRUNC(일위대가목록!F422,0)</f>
        <v>46172</v>
      </c>
      <c r="H912" s="37">
        <f t="shared" si="180"/>
        <v>0</v>
      </c>
      <c r="I912" s="37">
        <f>TRUNC(일위대가목록!G422,0)</f>
        <v>1385</v>
      </c>
      <c r="J912" s="37">
        <f t="shared" si="181"/>
        <v>0</v>
      </c>
      <c r="K912" s="37">
        <f t="shared" si="182"/>
        <v>52080</v>
      </c>
      <c r="L912" s="37">
        <f t="shared" si="183"/>
        <v>0</v>
      </c>
      <c r="M912" s="85" t="s">
        <v>2119</v>
      </c>
      <c r="N912" s="71" t="s">
        <v>2120</v>
      </c>
      <c r="O912" s="71" t="s">
        <v>52</v>
      </c>
      <c r="P912" s="71" t="s">
        <v>52</v>
      </c>
      <c r="Q912" s="71" t="s">
        <v>2086</v>
      </c>
      <c r="R912" s="71" t="s">
        <v>61</v>
      </c>
      <c r="S912" s="71" t="s">
        <v>62</v>
      </c>
      <c r="T912" s="71" t="s">
        <v>62</v>
      </c>
      <c r="AR912" s="71" t="s">
        <v>52</v>
      </c>
      <c r="AS912" s="71" t="s">
        <v>52</v>
      </c>
      <c r="AU912" s="71" t="s">
        <v>2121</v>
      </c>
      <c r="AV912" s="28">
        <v>283</v>
      </c>
      <c r="AZ912" s="76"/>
      <c r="BA912" s="110"/>
    </row>
    <row r="913" spans="1:53" ht="27" customHeight="1">
      <c r="A913" s="104"/>
      <c r="B913" s="23"/>
      <c r="C913" s="36"/>
      <c r="D913" s="34"/>
      <c r="E913" s="33">
        <v>4655</v>
      </c>
      <c r="F913" s="33"/>
      <c r="G913" s="33">
        <v>24438</v>
      </c>
      <c r="H913" s="37"/>
      <c r="I913" s="33"/>
      <c r="J913" s="37"/>
      <c r="K913" s="33">
        <f>E913+G913+I913</f>
        <v>29093</v>
      </c>
      <c r="L913" s="37"/>
      <c r="M913" s="86">
        <v>2022</v>
      </c>
      <c r="N913" s="71"/>
      <c r="O913" s="71"/>
      <c r="P913" s="71"/>
      <c r="Q913" s="71"/>
      <c r="R913" s="71"/>
      <c r="S913" s="71"/>
      <c r="T913" s="71"/>
      <c r="AR913" s="71"/>
      <c r="AS913" s="71"/>
      <c r="AU913" s="71"/>
      <c r="AX913" s="78">
        <f>E912/E913</f>
        <v>0.97164339419978518</v>
      </c>
      <c r="AY913" s="79">
        <f>G912/G913</f>
        <v>1.8893526475161633</v>
      </c>
      <c r="AZ913" s="79"/>
      <c r="BA913" s="110">
        <f t="shared" si="173"/>
        <v>1.7901213350290448</v>
      </c>
    </row>
    <row r="914" spans="1:53" ht="27" customHeight="1">
      <c r="A914" s="104" t="s">
        <v>2122</v>
      </c>
      <c r="B914" s="23" t="s">
        <v>2123</v>
      </c>
      <c r="C914" s="36" t="s">
        <v>625</v>
      </c>
      <c r="D914" s="34"/>
      <c r="E914" s="37">
        <f>TRUNC(일위대가목록!E423,0)</f>
        <v>3859</v>
      </c>
      <c r="F914" s="37">
        <f t="shared" si="179"/>
        <v>0</v>
      </c>
      <c r="G914" s="37">
        <f>TRUNC(일위대가목록!F423,0)</f>
        <v>33215</v>
      </c>
      <c r="H914" s="37">
        <f t="shared" si="180"/>
        <v>0</v>
      </c>
      <c r="I914" s="37">
        <f>TRUNC(일위대가목록!G423,0)</f>
        <v>996</v>
      </c>
      <c r="J914" s="37">
        <f t="shared" si="181"/>
        <v>0</v>
      </c>
      <c r="K914" s="37">
        <f t="shared" si="182"/>
        <v>38070</v>
      </c>
      <c r="L914" s="37">
        <f t="shared" si="183"/>
        <v>0</v>
      </c>
      <c r="M914" s="85" t="s">
        <v>2124</v>
      </c>
      <c r="N914" s="71" t="s">
        <v>2125</v>
      </c>
      <c r="O914" s="71" t="s">
        <v>52</v>
      </c>
      <c r="P914" s="71" t="s">
        <v>52</v>
      </c>
      <c r="Q914" s="71" t="s">
        <v>2086</v>
      </c>
      <c r="R914" s="71" t="s">
        <v>61</v>
      </c>
      <c r="S914" s="71" t="s">
        <v>62</v>
      </c>
      <c r="T914" s="71" t="s">
        <v>62</v>
      </c>
      <c r="AR914" s="71" t="s">
        <v>52</v>
      </c>
      <c r="AS914" s="71" t="s">
        <v>52</v>
      </c>
      <c r="AU914" s="71" t="s">
        <v>2126</v>
      </c>
      <c r="AV914" s="28">
        <v>284</v>
      </c>
      <c r="AZ914" s="76"/>
      <c r="BA914" s="110"/>
    </row>
    <row r="915" spans="1:53" ht="27" customHeight="1">
      <c r="A915" s="104"/>
      <c r="B915" s="23"/>
      <c r="C915" s="36"/>
      <c r="D915" s="34"/>
      <c r="E915" s="33">
        <v>4655</v>
      </c>
      <c r="F915" s="33"/>
      <c r="G915" s="33">
        <v>24438</v>
      </c>
      <c r="H915" s="37"/>
      <c r="I915" s="33"/>
      <c r="J915" s="37"/>
      <c r="K915" s="33">
        <f>E915+G915+I915</f>
        <v>29093</v>
      </c>
      <c r="L915" s="37"/>
      <c r="M915" s="86">
        <v>2022</v>
      </c>
      <c r="N915" s="71"/>
      <c r="O915" s="71"/>
      <c r="P915" s="71"/>
      <c r="Q915" s="71"/>
      <c r="R915" s="71"/>
      <c r="S915" s="71"/>
      <c r="T915" s="71"/>
      <c r="AR915" s="71"/>
      <c r="AS915" s="71"/>
      <c r="AU915" s="71"/>
      <c r="AX915" s="78">
        <f>E914/E915</f>
        <v>0.82900107411385604</v>
      </c>
      <c r="AY915" s="79">
        <f>G914/G915</f>
        <v>1.3591537769048203</v>
      </c>
      <c r="AZ915" s="79"/>
      <c r="BA915" s="110">
        <f t="shared" si="173"/>
        <v>1.308562197092084</v>
      </c>
    </row>
    <row r="916" spans="1:53" ht="27" customHeight="1">
      <c r="A916" s="104" t="s">
        <v>2127</v>
      </c>
      <c r="B916" s="23" t="s">
        <v>2128</v>
      </c>
      <c r="C916" s="36" t="s">
        <v>625</v>
      </c>
      <c r="D916" s="34"/>
      <c r="E916" s="37">
        <f>TRUNC(일위대가목록!E424,0)</f>
        <v>3171</v>
      </c>
      <c r="F916" s="37">
        <f t="shared" si="179"/>
        <v>0</v>
      </c>
      <c r="G916" s="37">
        <f>TRUNC(일위대가목록!F424,0)</f>
        <v>29053</v>
      </c>
      <c r="H916" s="37">
        <f t="shared" si="180"/>
        <v>0</v>
      </c>
      <c r="I916" s="37">
        <f>TRUNC(일위대가목록!G424,0)</f>
        <v>871</v>
      </c>
      <c r="J916" s="37">
        <f t="shared" si="181"/>
        <v>0</v>
      </c>
      <c r="K916" s="37">
        <f t="shared" si="182"/>
        <v>33095</v>
      </c>
      <c r="L916" s="37">
        <f t="shared" si="183"/>
        <v>0</v>
      </c>
      <c r="M916" s="85" t="s">
        <v>2129</v>
      </c>
      <c r="N916" s="71" t="s">
        <v>2130</v>
      </c>
      <c r="O916" s="71" t="s">
        <v>52</v>
      </c>
      <c r="P916" s="71" t="s">
        <v>52</v>
      </c>
      <c r="Q916" s="71" t="s">
        <v>2086</v>
      </c>
      <c r="R916" s="71" t="s">
        <v>61</v>
      </c>
      <c r="S916" s="71" t="s">
        <v>62</v>
      </c>
      <c r="T916" s="71" t="s">
        <v>62</v>
      </c>
      <c r="AR916" s="71" t="s">
        <v>52</v>
      </c>
      <c r="AS916" s="71" t="s">
        <v>52</v>
      </c>
      <c r="AU916" s="71" t="s">
        <v>2131</v>
      </c>
      <c r="AV916" s="28">
        <v>285</v>
      </c>
      <c r="AZ916" s="76"/>
      <c r="BA916" s="110"/>
    </row>
    <row r="917" spans="1:53" ht="27" customHeight="1">
      <c r="A917" s="104"/>
      <c r="B917" s="23"/>
      <c r="C917" s="36"/>
      <c r="D917" s="34"/>
      <c r="E917" s="33">
        <v>4655</v>
      </c>
      <c r="F917" s="33"/>
      <c r="G917" s="33">
        <v>24438</v>
      </c>
      <c r="H917" s="37"/>
      <c r="I917" s="33"/>
      <c r="J917" s="37"/>
      <c r="K917" s="33">
        <f>E917+G917+I917</f>
        <v>29093</v>
      </c>
      <c r="L917" s="37"/>
      <c r="M917" s="86">
        <v>2022</v>
      </c>
      <c r="N917" s="71"/>
      <c r="O917" s="71"/>
      <c r="P917" s="71"/>
      <c r="Q917" s="71"/>
      <c r="R917" s="71"/>
      <c r="S917" s="71"/>
      <c r="T917" s="71"/>
      <c r="AR917" s="71"/>
      <c r="AS917" s="71"/>
      <c r="AU917" s="71"/>
      <c r="AX917" s="78">
        <f>E916/E917</f>
        <v>0.68120300751879703</v>
      </c>
      <c r="AY917" s="79">
        <f>G916/G917</f>
        <v>1.1888452410180865</v>
      </c>
      <c r="AZ917" s="79"/>
      <c r="BA917" s="110">
        <f>K916/K917</f>
        <v>1.137558862956725</v>
      </c>
    </row>
    <row r="918" spans="1:53" ht="27" customHeight="1">
      <c r="A918" s="104" t="s">
        <v>2132</v>
      </c>
      <c r="B918" s="23" t="s">
        <v>2133</v>
      </c>
      <c r="C918" s="36" t="s">
        <v>625</v>
      </c>
      <c r="D918" s="34"/>
      <c r="E918" s="37">
        <f>TRUNC(일위대가목록!E425,0)</f>
        <v>15650</v>
      </c>
      <c r="F918" s="37">
        <f t="shared" si="179"/>
        <v>0</v>
      </c>
      <c r="G918" s="37">
        <f>TRUNC(일위대가목록!F425,0)</f>
        <v>52925</v>
      </c>
      <c r="H918" s="37">
        <f t="shared" si="180"/>
        <v>0</v>
      </c>
      <c r="I918" s="37">
        <f>TRUNC(일위대가목록!G425,0)</f>
        <v>529</v>
      </c>
      <c r="J918" s="37">
        <f t="shared" si="181"/>
        <v>0</v>
      </c>
      <c r="K918" s="37">
        <f t="shared" si="182"/>
        <v>69104</v>
      </c>
      <c r="L918" s="37">
        <f t="shared" si="183"/>
        <v>0</v>
      </c>
      <c r="M918" s="85" t="s">
        <v>2134</v>
      </c>
      <c r="N918" s="71" t="s">
        <v>2135</v>
      </c>
      <c r="O918" s="71" t="s">
        <v>52</v>
      </c>
      <c r="P918" s="71" t="s">
        <v>52</v>
      </c>
      <c r="Q918" s="71" t="s">
        <v>2086</v>
      </c>
      <c r="R918" s="71" t="s">
        <v>61</v>
      </c>
      <c r="S918" s="71" t="s">
        <v>62</v>
      </c>
      <c r="T918" s="71" t="s">
        <v>62</v>
      </c>
      <c r="AR918" s="71" t="s">
        <v>52</v>
      </c>
      <c r="AS918" s="71" t="s">
        <v>52</v>
      </c>
      <c r="AU918" s="71" t="s">
        <v>2136</v>
      </c>
      <c r="AV918" s="28">
        <v>286</v>
      </c>
      <c r="AZ918" s="76"/>
      <c r="BA918" s="110"/>
    </row>
    <row r="919" spans="1:53" ht="27" customHeight="1">
      <c r="A919" s="104"/>
      <c r="B919" s="23"/>
      <c r="C919" s="36"/>
      <c r="D919" s="34"/>
      <c r="E919" s="33">
        <v>10971</v>
      </c>
      <c r="F919" s="33"/>
      <c r="G919" s="33">
        <v>25599</v>
      </c>
      <c r="H919" s="37"/>
      <c r="I919" s="33"/>
      <c r="J919" s="37"/>
      <c r="K919" s="33">
        <f>E919+G919+I919</f>
        <v>36570</v>
      </c>
      <c r="L919" s="37"/>
      <c r="M919" s="86">
        <v>2022</v>
      </c>
      <c r="N919" s="71"/>
      <c r="O919" s="71"/>
      <c r="P919" s="71"/>
      <c r="Q919" s="71"/>
      <c r="R919" s="71"/>
      <c r="S919" s="71"/>
      <c r="T919" s="71"/>
      <c r="AR919" s="71"/>
      <c r="AS919" s="71"/>
      <c r="AU919" s="71"/>
      <c r="AX919" s="78">
        <f>E918/E919</f>
        <v>1.4264880138547078</v>
      </c>
      <c r="AY919" s="79">
        <f>G918/G919</f>
        <v>2.0674635727958122</v>
      </c>
      <c r="AZ919" s="79"/>
      <c r="BA919" s="110">
        <f>K918/K919</f>
        <v>1.8896363139185124</v>
      </c>
    </row>
    <row r="920" spans="1:53" ht="27" customHeight="1">
      <c r="A920" s="104" t="s">
        <v>2137</v>
      </c>
      <c r="B920" s="23" t="s">
        <v>2138</v>
      </c>
      <c r="C920" s="36" t="s">
        <v>625</v>
      </c>
      <c r="D920" s="34"/>
      <c r="E920" s="37">
        <f>TRUNC(일위대가목록!E426,0)</f>
        <v>13549</v>
      </c>
      <c r="F920" s="37">
        <f t="shared" si="179"/>
        <v>0</v>
      </c>
      <c r="G920" s="37">
        <f>TRUNC(일위대가목록!F426,0)</f>
        <v>35807</v>
      </c>
      <c r="H920" s="37">
        <f t="shared" si="180"/>
        <v>0</v>
      </c>
      <c r="I920" s="37">
        <f>TRUNC(일위대가목록!G426,0)</f>
        <v>358</v>
      </c>
      <c r="J920" s="37">
        <f t="shared" si="181"/>
        <v>0</v>
      </c>
      <c r="K920" s="37">
        <f t="shared" si="182"/>
        <v>49714</v>
      </c>
      <c r="L920" s="37">
        <f t="shared" si="183"/>
        <v>0</v>
      </c>
      <c r="M920" s="85" t="s">
        <v>2139</v>
      </c>
      <c r="N920" s="71" t="s">
        <v>2140</v>
      </c>
      <c r="O920" s="71" t="s">
        <v>52</v>
      </c>
      <c r="P920" s="71" t="s">
        <v>52</v>
      </c>
      <c r="Q920" s="71" t="s">
        <v>2086</v>
      </c>
      <c r="R920" s="71" t="s">
        <v>61</v>
      </c>
      <c r="S920" s="71" t="s">
        <v>62</v>
      </c>
      <c r="T920" s="71" t="s">
        <v>62</v>
      </c>
      <c r="AR920" s="71" t="s">
        <v>52</v>
      </c>
      <c r="AS920" s="71" t="s">
        <v>52</v>
      </c>
      <c r="AU920" s="71" t="s">
        <v>2141</v>
      </c>
      <c r="AV920" s="28">
        <v>287</v>
      </c>
      <c r="AZ920" s="76"/>
      <c r="BA920" s="110"/>
    </row>
    <row r="921" spans="1:53" ht="27" customHeight="1">
      <c r="A921" s="104"/>
      <c r="B921" s="23"/>
      <c r="C921" s="36"/>
      <c r="D921" s="34"/>
      <c r="E921" s="33">
        <v>10971</v>
      </c>
      <c r="F921" s="33"/>
      <c r="G921" s="33">
        <v>25599</v>
      </c>
      <c r="H921" s="37"/>
      <c r="I921" s="33"/>
      <c r="J921" s="37"/>
      <c r="K921" s="33">
        <f>E921+G921+I921</f>
        <v>36570</v>
      </c>
      <c r="L921" s="37"/>
      <c r="M921" s="86">
        <v>2022</v>
      </c>
      <c r="N921" s="71"/>
      <c r="O921" s="71"/>
      <c r="P921" s="71"/>
      <c r="Q921" s="71"/>
      <c r="R921" s="71"/>
      <c r="S921" s="71"/>
      <c r="T921" s="71"/>
      <c r="AR921" s="71"/>
      <c r="AS921" s="71"/>
      <c r="AU921" s="71"/>
      <c r="AX921" s="78">
        <f>E920/E921</f>
        <v>1.2349831373621365</v>
      </c>
      <c r="AY921" s="79">
        <f>G920/G921</f>
        <v>1.3987655767803431</v>
      </c>
      <c r="AZ921" s="79"/>
      <c r="BA921" s="110">
        <f>K920/K921</f>
        <v>1.3594202898550725</v>
      </c>
    </row>
    <row r="922" spans="1:53" ht="27" customHeight="1">
      <c r="A922" s="104" t="s">
        <v>2142</v>
      </c>
      <c r="B922" s="23" t="s">
        <v>2143</v>
      </c>
      <c r="C922" s="36" t="s">
        <v>625</v>
      </c>
      <c r="D922" s="34"/>
      <c r="E922" s="37">
        <f>TRUNC(일위대가목록!E427,0)</f>
        <v>0</v>
      </c>
      <c r="F922" s="37">
        <f t="shared" si="179"/>
        <v>0</v>
      </c>
      <c r="G922" s="37">
        <f>TRUNC(일위대가목록!F427,0)</f>
        <v>2559</v>
      </c>
      <c r="H922" s="37">
        <f t="shared" si="180"/>
        <v>0</v>
      </c>
      <c r="I922" s="37">
        <f>TRUNC(일위대가목록!G427,0)</f>
        <v>76</v>
      </c>
      <c r="J922" s="37">
        <f t="shared" si="181"/>
        <v>0</v>
      </c>
      <c r="K922" s="37">
        <f t="shared" si="182"/>
        <v>2635</v>
      </c>
      <c r="L922" s="37">
        <f t="shared" si="183"/>
        <v>0</v>
      </c>
      <c r="M922" s="85" t="s">
        <v>2144</v>
      </c>
      <c r="N922" s="71" t="s">
        <v>2145</v>
      </c>
      <c r="O922" s="71" t="s">
        <v>52</v>
      </c>
      <c r="P922" s="71" t="s">
        <v>52</v>
      </c>
      <c r="Q922" s="71" t="s">
        <v>2086</v>
      </c>
      <c r="R922" s="71" t="s">
        <v>61</v>
      </c>
      <c r="S922" s="71" t="s">
        <v>62</v>
      </c>
      <c r="T922" s="71" t="s">
        <v>62</v>
      </c>
      <c r="AR922" s="71" t="s">
        <v>52</v>
      </c>
      <c r="AS922" s="71" t="s">
        <v>52</v>
      </c>
      <c r="AU922" s="71" t="s">
        <v>2146</v>
      </c>
      <c r="AV922" s="28">
        <v>288</v>
      </c>
      <c r="AZ922" s="76"/>
      <c r="BA922" s="110"/>
    </row>
    <row r="923" spans="1:53" ht="27" customHeight="1">
      <c r="A923" s="104"/>
      <c r="B923" s="23"/>
      <c r="C923" s="36"/>
      <c r="D923" s="34"/>
      <c r="E923" s="33">
        <v>142</v>
      </c>
      <c r="F923" s="33"/>
      <c r="G923" s="33">
        <v>4575</v>
      </c>
      <c r="H923" s="37"/>
      <c r="I923" s="33"/>
      <c r="J923" s="37"/>
      <c r="K923" s="33">
        <f>E923+G923+I923</f>
        <v>4717</v>
      </c>
      <c r="L923" s="37"/>
      <c r="M923" s="86">
        <v>2022</v>
      </c>
      <c r="N923" s="71"/>
      <c r="O923" s="71"/>
      <c r="P923" s="71"/>
      <c r="Q923" s="71"/>
      <c r="R923" s="71"/>
      <c r="S923" s="71"/>
      <c r="T923" s="71"/>
      <c r="AR923" s="71"/>
      <c r="AS923" s="71"/>
      <c r="AU923" s="71"/>
      <c r="AX923" s="78"/>
      <c r="AY923" s="79">
        <f>G922/G923</f>
        <v>0.55934426229508194</v>
      </c>
      <c r="AZ923" s="79"/>
      <c r="BA923" s="110">
        <f>K922/K923</f>
        <v>0.55861776552893794</v>
      </c>
    </row>
    <row r="924" spans="1:53" ht="27" customHeight="1">
      <c r="A924" s="104" t="s">
        <v>2147</v>
      </c>
      <c r="B924" s="23" t="s">
        <v>2148</v>
      </c>
      <c r="C924" s="36" t="s">
        <v>625</v>
      </c>
      <c r="D924" s="34"/>
      <c r="E924" s="37">
        <f>TRUNC(일위대가목록!E428,0)</f>
        <v>0</v>
      </c>
      <c r="F924" s="37">
        <f t="shared" si="179"/>
        <v>0</v>
      </c>
      <c r="G924" s="37">
        <f>TRUNC(일위대가목록!F428,0)</f>
        <v>3258</v>
      </c>
      <c r="H924" s="37">
        <f t="shared" si="180"/>
        <v>0</v>
      </c>
      <c r="I924" s="37">
        <f>TRUNC(일위대가목록!G428,0)</f>
        <v>97</v>
      </c>
      <c r="J924" s="37">
        <f t="shared" si="181"/>
        <v>0</v>
      </c>
      <c r="K924" s="37">
        <f t="shared" si="182"/>
        <v>3355</v>
      </c>
      <c r="L924" s="37">
        <f t="shared" si="183"/>
        <v>0</v>
      </c>
      <c r="M924" s="85" t="s">
        <v>2149</v>
      </c>
      <c r="N924" s="71" t="s">
        <v>2150</v>
      </c>
      <c r="O924" s="71" t="s">
        <v>52</v>
      </c>
      <c r="P924" s="71" t="s">
        <v>52</v>
      </c>
      <c r="Q924" s="71" t="s">
        <v>2086</v>
      </c>
      <c r="R924" s="71" t="s">
        <v>61</v>
      </c>
      <c r="S924" s="71" t="s">
        <v>62</v>
      </c>
      <c r="T924" s="71" t="s">
        <v>62</v>
      </c>
      <c r="AR924" s="71" t="s">
        <v>52</v>
      </c>
      <c r="AS924" s="71" t="s">
        <v>52</v>
      </c>
      <c r="AU924" s="71" t="s">
        <v>2151</v>
      </c>
      <c r="AV924" s="28">
        <v>289</v>
      </c>
      <c r="AZ924" s="76"/>
      <c r="BA924" s="110"/>
    </row>
    <row r="925" spans="1:53" ht="27" customHeight="1">
      <c r="A925" s="104"/>
      <c r="B925" s="23"/>
      <c r="C925" s="36"/>
      <c r="D925" s="34"/>
      <c r="E925" s="33">
        <v>142</v>
      </c>
      <c r="F925" s="33"/>
      <c r="G925" s="33">
        <v>4575</v>
      </c>
      <c r="H925" s="37"/>
      <c r="I925" s="33"/>
      <c r="J925" s="37"/>
      <c r="K925" s="33">
        <f>E925+G925+I925</f>
        <v>4717</v>
      </c>
      <c r="L925" s="37"/>
      <c r="M925" s="86">
        <v>2022</v>
      </c>
      <c r="N925" s="71"/>
      <c r="O925" s="71"/>
      <c r="P925" s="71"/>
      <c r="Q925" s="71"/>
      <c r="R925" s="71"/>
      <c r="S925" s="71"/>
      <c r="T925" s="71"/>
      <c r="AR925" s="71"/>
      <c r="AS925" s="71"/>
      <c r="AU925" s="71"/>
      <c r="AX925" s="78"/>
      <c r="AY925" s="79">
        <f>G924/G925</f>
        <v>0.71213114754098361</v>
      </c>
      <c r="AZ925" s="79"/>
      <c r="BA925" s="110">
        <f>K924/K925</f>
        <v>0.71125715497138009</v>
      </c>
    </row>
    <row r="926" spans="1:53" ht="27" customHeight="1">
      <c r="A926" s="104" t="s">
        <v>2152</v>
      </c>
      <c r="B926" s="23" t="s">
        <v>2153</v>
      </c>
      <c r="C926" s="36" t="s">
        <v>625</v>
      </c>
      <c r="D926" s="34"/>
      <c r="E926" s="37">
        <f>TRUNC(일위대가목록!E429,0)</f>
        <v>0</v>
      </c>
      <c r="F926" s="37">
        <f t="shared" si="179"/>
        <v>0</v>
      </c>
      <c r="G926" s="37">
        <f>TRUNC(일위대가목록!F429,0)</f>
        <v>3071</v>
      </c>
      <c r="H926" s="37">
        <f t="shared" si="180"/>
        <v>0</v>
      </c>
      <c r="I926" s="37">
        <f>TRUNC(일위대가목록!G429,0)</f>
        <v>76</v>
      </c>
      <c r="J926" s="37">
        <f t="shared" si="181"/>
        <v>0</v>
      </c>
      <c r="K926" s="37">
        <f t="shared" si="182"/>
        <v>3147</v>
      </c>
      <c r="L926" s="37">
        <f t="shared" si="183"/>
        <v>0</v>
      </c>
      <c r="M926" s="85" t="s">
        <v>2154</v>
      </c>
      <c r="N926" s="71" t="s">
        <v>2155</v>
      </c>
      <c r="O926" s="71" t="s">
        <v>52</v>
      </c>
      <c r="P926" s="71" t="s">
        <v>52</v>
      </c>
      <c r="Q926" s="71" t="s">
        <v>2086</v>
      </c>
      <c r="R926" s="71" t="s">
        <v>61</v>
      </c>
      <c r="S926" s="71" t="s">
        <v>62</v>
      </c>
      <c r="T926" s="71" t="s">
        <v>62</v>
      </c>
      <c r="AR926" s="71" t="s">
        <v>52</v>
      </c>
      <c r="AS926" s="71" t="s">
        <v>52</v>
      </c>
      <c r="AU926" s="71" t="s">
        <v>2156</v>
      </c>
      <c r="AV926" s="28">
        <v>290</v>
      </c>
      <c r="AZ926" s="76"/>
      <c r="BA926" s="110"/>
    </row>
    <row r="927" spans="1:53" ht="27" customHeight="1">
      <c r="A927" s="104"/>
      <c r="B927" s="23"/>
      <c r="C927" s="36"/>
      <c r="D927" s="34"/>
      <c r="E927" s="33">
        <v>142</v>
      </c>
      <c r="F927" s="33"/>
      <c r="G927" s="33">
        <v>4575</v>
      </c>
      <c r="H927" s="37"/>
      <c r="I927" s="33"/>
      <c r="J927" s="37"/>
      <c r="K927" s="33">
        <f>E927+G927+I927</f>
        <v>4717</v>
      </c>
      <c r="L927" s="37"/>
      <c r="M927" s="86">
        <v>2022</v>
      </c>
      <c r="N927" s="71"/>
      <c r="O927" s="71"/>
      <c r="P927" s="71"/>
      <c r="Q927" s="71"/>
      <c r="R927" s="71"/>
      <c r="S927" s="71"/>
      <c r="T927" s="71"/>
      <c r="AR927" s="71"/>
      <c r="AS927" s="71"/>
      <c r="AU927" s="71"/>
      <c r="AX927" s="78"/>
      <c r="AY927" s="79">
        <f>G926/G927</f>
        <v>0.67125683060109287</v>
      </c>
      <c r="AZ927" s="79"/>
      <c r="BA927" s="110">
        <f>K926/K927</f>
        <v>0.66716133135467459</v>
      </c>
    </row>
    <row r="928" spans="1:53" ht="27" customHeight="1">
      <c r="A928" s="104" t="s">
        <v>2157</v>
      </c>
      <c r="B928" s="23" t="s">
        <v>2158</v>
      </c>
      <c r="C928" s="36" t="s">
        <v>625</v>
      </c>
      <c r="D928" s="34"/>
      <c r="E928" s="37">
        <f>TRUNC(일위대가목록!E430,0)</f>
        <v>0</v>
      </c>
      <c r="F928" s="37">
        <f t="shared" si="179"/>
        <v>0</v>
      </c>
      <c r="G928" s="37">
        <f>TRUNC(일위대가목록!F430,0)</f>
        <v>3909</v>
      </c>
      <c r="H928" s="37">
        <f t="shared" si="180"/>
        <v>0</v>
      </c>
      <c r="I928" s="37">
        <f>TRUNC(일위대가목록!G430,0)</f>
        <v>97</v>
      </c>
      <c r="J928" s="37">
        <f t="shared" si="181"/>
        <v>0</v>
      </c>
      <c r="K928" s="37">
        <f t="shared" si="182"/>
        <v>4006</v>
      </c>
      <c r="L928" s="37">
        <f t="shared" si="183"/>
        <v>0</v>
      </c>
      <c r="M928" s="85" t="s">
        <v>2159</v>
      </c>
      <c r="N928" s="71" t="s">
        <v>2160</v>
      </c>
      <c r="O928" s="71" t="s">
        <v>52</v>
      </c>
      <c r="P928" s="71" t="s">
        <v>52</v>
      </c>
      <c r="Q928" s="71" t="s">
        <v>2086</v>
      </c>
      <c r="R928" s="71" t="s">
        <v>61</v>
      </c>
      <c r="S928" s="71" t="s">
        <v>62</v>
      </c>
      <c r="T928" s="71" t="s">
        <v>62</v>
      </c>
      <c r="AR928" s="71" t="s">
        <v>52</v>
      </c>
      <c r="AS928" s="71" t="s">
        <v>52</v>
      </c>
      <c r="AU928" s="71" t="s">
        <v>2161</v>
      </c>
      <c r="AV928" s="28">
        <v>291</v>
      </c>
      <c r="AZ928" s="76"/>
      <c r="BA928" s="110"/>
    </row>
    <row r="929" spans="1:53" ht="27" customHeight="1">
      <c r="A929" s="104"/>
      <c r="B929" s="23"/>
      <c r="C929" s="36"/>
      <c r="D929" s="34"/>
      <c r="E929" s="33">
        <v>142</v>
      </c>
      <c r="F929" s="33"/>
      <c r="G929" s="33">
        <v>4575</v>
      </c>
      <c r="H929" s="37"/>
      <c r="I929" s="33"/>
      <c r="J929" s="37"/>
      <c r="K929" s="33">
        <f>E929+G929+I929</f>
        <v>4717</v>
      </c>
      <c r="L929" s="37"/>
      <c r="M929" s="86">
        <v>2022</v>
      </c>
      <c r="N929" s="71"/>
      <c r="O929" s="71"/>
      <c r="P929" s="71"/>
      <c r="Q929" s="71"/>
      <c r="R929" s="71"/>
      <c r="S929" s="71"/>
      <c r="T929" s="71"/>
      <c r="AR929" s="71"/>
      <c r="AS929" s="71"/>
      <c r="AU929" s="71"/>
      <c r="AX929" s="78"/>
      <c r="AY929" s="79">
        <f>G928/G929</f>
        <v>0.85442622950819669</v>
      </c>
      <c r="AZ929" s="79"/>
      <c r="BA929" s="110">
        <f>K928/K929</f>
        <v>0.84926860292558826</v>
      </c>
    </row>
    <row r="930" spans="1:53" ht="27" customHeight="1">
      <c r="A930" s="104" t="s">
        <v>2162</v>
      </c>
      <c r="B930" s="23" t="s">
        <v>2163</v>
      </c>
      <c r="C930" s="36" t="s">
        <v>588</v>
      </c>
      <c r="D930" s="34"/>
      <c r="E930" s="37">
        <f>TRUNC(중기단가목록!E4,0)</f>
        <v>0</v>
      </c>
      <c r="F930" s="37">
        <f t="shared" si="179"/>
        <v>0</v>
      </c>
      <c r="G930" s="37">
        <f>TRUNC(중기단가목록!F4,0)</f>
        <v>17283</v>
      </c>
      <c r="H930" s="37">
        <f t="shared" si="180"/>
        <v>0</v>
      </c>
      <c r="I930" s="37">
        <f>TRUNC(중기단가목록!G4,0)</f>
        <v>0</v>
      </c>
      <c r="J930" s="37">
        <f t="shared" si="181"/>
        <v>0</v>
      </c>
      <c r="K930" s="37">
        <f t="shared" si="182"/>
        <v>17283</v>
      </c>
      <c r="L930" s="37">
        <f t="shared" si="183"/>
        <v>0</v>
      </c>
      <c r="M930" s="85" t="s">
        <v>2164</v>
      </c>
      <c r="N930" s="71" t="s">
        <v>2165</v>
      </c>
      <c r="O930" s="71" t="s">
        <v>52</v>
      </c>
      <c r="P930" s="71" t="s">
        <v>52</v>
      </c>
      <c r="Q930" s="71" t="s">
        <v>2086</v>
      </c>
      <c r="R930" s="71" t="s">
        <v>62</v>
      </c>
      <c r="S930" s="71" t="s">
        <v>61</v>
      </c>
      <c r="T930" s="71" t="s">
        <v>62</v>
      </c>
      <c r="AR930" s="71" t="s">
        <v>52</v>
      </c>
      <c r="AS930" s="71" t="s">
        <v>52</v>
      </c>
      <c r="AU930" s="71" t="s">
        <v>2166</v>
      </c>
      <c r="AV930" s="28">
        <v>480</v>
      </c>
      <c r="AZ930" s="76"/>
      <c r="BA930" s="110"/>
    </row>
    <row r="931" spans="1:53" ht="27" customHeight="1">
      <c r="A931" s="104"/>
      <c r="B931" s="23"/>
      <c r="C931" s="36"/>
      <c r="D931" s="34"/>
      <c r="E931" s="33"/>
      <c r="F931" s="33"/>
      <c r="G931" s="33">
        <v>29702</v>
      </c>
      <c r="H931" s="37"/>
      <c r="I931" s="33"/>
      <c r="J931" s="37"/>
      <c r="K931" s="33">
        <f>E931+G931+I931</f>
        <v>29702</v>
      </c>
      <c r="L931" s="37"/>
      <c r="M931" s="86">
        <v>2022</v>
      </c>
      <c r="N931" s="71"/>
      <c r="O931" s="71"/>
      <c r="P931" s="71"/>
      <c r="Q931" s="71"/>
      <c r="R931" s="71"/>
      <c r="S931" s="71"/>
      <c r="T931" s="71"/>
      <c r="AR931" s="71"/>
      <c r="AS931" s="71"/>
      <c r="AU931" s="71"/>
      <c r="AX931" s="78"/>
      <c r="AY931" s="79">
        <f>G930/G931</f>
        <v>0.58188000808026397</v>
      </c>
      <c r="AZ931" s="79"/>
      <c r="BA931" s="110">
        <f>K930/K931</f>
        <v>0.58188000808026397</v>
      </c>
    </row>
    <row r="932" spans="1:53" ht="27" customHeight="1">
      <c r="A932" s="104" t="s">
        <v>2167</v>
      </c>
      <c r="B932" s="23" t="s">
        <v>2168</v>
      </c>
      <c r="C932" s="36" t="s">
        <v>588</v>
      </c>
      <c r="D932" s="34"/>
      <c r="E932" s="37">
        <f>TRUNC(중기단가목록!E5,0)</f>
        <v>352</v>
      </c>
      <c r="F932" s="37">
        <f t="shared" si="179"/>
        <v>0</v>
      </c>
      <c r="G932" s="37">
        <f>TRUNC(중기단가목록!F5,0)</f>
        <v>4326</v>
      </c>
      <c r="H932" s="37">
        <f t="shared" si="180"/>
        <v>0</v>
      </c>
      <c r="I932" s="37">
        <f>TRUNC(중기단가목록!G5,0)</f>
        <v>0</v>
      </c>
      <c r="J932" s="37">
        <f t="shared" si="181"/>
        <v>0</v>
      </c>
      <c r="K932" s="37">
        <f t="shared" si="182"/>
        <v>4678</v>
      </c>
      <c r="L932" s="37">
        <f t="shared" si="183"/>
        <v>0</v>
      </c>
      <c r="M932" s="85" t="s">
        <v>2169</v>
      </c>
      <c r="N932" s="71" t="s">
        <v>2170</v>
      </c>
      <c r="O932" s="71" t="s">
        <v>52</v>
      </c>
      <c r="P932" s="71" t="s">
        <v>52</v>
      </c>
      <c r="Q932" s="71" t="s">
        <v>2086</v>
      </c>
      <c r="R932" s="71" t="s">
        <v>62</v>
      </c>
      <c r="S932" s="71" t="s">
        <v>61</v>
      </c>
      <c r="T932" s="71" t="s">
        <v>62</v>
      </c>
      <c r="AR932" s="71" t="s">
        <v>52</v>
      </c>
      <c r="AS932" s="71" t="s">
        <v>52</v>
      </c>
      <c r="AU932" s="71" t="s">
        <v>2171</v>
      </c>
      <c r="AV932" s="28">
        <v>481</v>
      </c>
      <c r="AZ932" s="76"/>
      <c r="BA932" s="110"/>
    </row>
    <row r="933" spans="1:53" ht="27" customHeight="1">
      <c r="A933" s="104"/>
      <c r="B933" s="23"/>
      <c r="C933" s="36"/>
      <c r="D933" s="34"/>
      <c r="E933" s="33">
        <v>1764</v>
      </c>
      <c r="F933" s="33"/>
      <c r="G933" s="33">
        <v>3972</v>
      </c>
      <c r="H933" s="37"/>
      <c r="I933" s="33"/>
      <c r="J933" s="37"/>
      <c r="K933" s="33">
        <f>E933+G933+I933</f>
        <v>5736</v>
      </c>
      <c r="L933" s="37"/>
      <c r="M933" s="86">
        <v>2022</v>
      </c>
      <c r="N933" s="71"/>
      <c r="O933" s="71"/>
      <c r="P933" s="71"/>
      <c r="Q933" s="71"/>
      <c r="R933" s="71"/>
      <c r="S933" s="71"/>
      <c r="T933" s="71"/>
      <c r="AR933" s="71"/>
      <c r="AS933" s="71"/>
      <c r="AU933" s="71"/>
      <c r="AX933" s="78">
        <f>E932/E933</f>
        <v>0.19954648526077098</v>
      </c>
      <c r="AY933" s="79">
        <f>G932/G933</f>
        <v>1.0891238670694865</v>
      </c>
      <c r="AZ933" s="79"/>
      <c r="BA933" s="110">
        <f>K932/K933</f>
        <v>0.81555090655509066</v>
      </c>
    </row>
    <row r="934" spans="1:53" ht="27" customHeight="1">
      <c r="A934" s="104" t="s">
        <v>2172</v>
      </c>
      <c r="B934" s="23" t="s">
        <v>2168</v>
      </c>
      <c r="C934" s="36" t="s">
        <v>588</v>
      </c>
      <c r="D934" s="34"/>
      <c r="E934" s="37">
        <f>TRUNC(중기단가목록!E6,0)</f>
        <v>373</v>
      </c>
      <c r="F934" s="37">
        <f t="shared" si="179"/>
        <v>0</v>
      </c>
      <c r="G934" s="37">
        <f>TRUNC(중기단가목록!F6,0)</f>
        <v>13056</v>
      </c>
      <c r="H934" s="37">
        <f t="shared" si="180"/>
        <v>0</v>
      </c>
      <c r="I934" s="37">
        <f>TRUNC(중기단가목록!G6,0)</f>
        <v>0</v>
      </c>
      <c r="J934" s="37">
        <f t="shared" si="181"/>
        <v>0</v>
      </c>
      <c r="K934" s="37">
        <f t="shared" si="182"/>
        <v>13429</v>
      </c>
      <c r="L934" s="37">
        <f t="shared" si="183"/>
        <v>0</v>
      </c>
      <c r="M934" s="85" t="s">
        <v>2173</v>
      </c>
      <c r="N934" s="71" t="s">
        <v>2174</v>
      </c>
      <c r="O934" s="71" t="s">
        <v>52</v>
      </c>
      <c r="P934" s="71" t="s">
        <v>52</v>
      </c>
      <c r="Q934" s="71" t="s">
        <v>2086</v>
      </c>
      <c r="R934" s="71" t="s">
        <v>62</v>
      </c>
      <c r="S934" s="71" t="s">
        <v>61</v>
      </c>
      <c r="T934" s="71" t="s">
        <v>62</v>
      </c>
      <c r="AR934" s="71" t="s">
        <v>52</v>
      </c>
      <c r="AS934" s="71" t="s">
        <v>52</v>
      </c>
      <c r="AU934" s="71" t="s">
        <v>2175</v>
      </c>
      <c r="AV934" s="28">
        <v>482</v>
      </c>
      <c r="AZ934" s="76"/>
      <c r="BA934" s="110"/>
    </row>
    <row r="935" spans="1:53" ht="27" customHeight="1">
      <c r="A935" s="105"/>
      <c r="B935" s="35"/>
      <c r="C935" s="34"/>
      <c r="D935" s="34"/>
      <c r="E935" s="33">
        <v>1532</v>
      </c>
      <c r="F935" s="33"/>
      <c r="G935" s="33">
        <v>6978</v>
      </c>
      <c r="H935" s="37"/>
      <c r="I935" s="33"/>
      <c r="J935" s="37"/>
      <c r="K935" s="33">
        <f>E935+G935+I935</f>
        <v>8510</v>
      </c>
      <c r="L935" s="37"/>
      <c r="M935" s="86">
        <v>2022</v>
      </c>
      <c r="N935" s="71"/>
      <c r="O935" s="71"/>
      <c r="P935" s="71"/>
      <c r="Q935" s="71"/>
      <c r="R935" s="71"/>
      <c r="S935" s="71"/>
      <c r="T935" s="71"/>
      <c r="AR935" s="71"/>
      <c r="AS935" s="71"/>
      <c r="AU935" s="71"/>
      <c r="AX935" s="78">
        <f>E934/E935</f>
        <v>0.24347258485639686</v>
      </c>
      <c r="AY935" s="79">
        <f>G934/G935</f>
        <v>1.8710232158211522</v>
      </c>
      <c r="AZ935" s="79"/>
      <c r="BA935" s="110">
        <f>K934/K935</f>
        <v>1.5780258519388954</v>
      </c>
    </row>
    <row r="936" spans="1:53" ht="27" customHeight="1">
      <c r="A936" s="104" t="s">
        <v>2176</v>
      </c>
      <c r="B936" s="23"/>
      <c r="C936" s="34"/>
      <c r="D936" s="34"/>
      <c r="E936" s="35"/>
      <c r="F936" s="35"/>
      <c r="G936" s="35"/>
      <c r="H936" s="35"/>
      <c r="I936" s="35"/>
      <c r="J936" s="35"/>
      <c r="K936" s="35"/>
      <c r="L936" s="35"/>
      <c r="M936" s="84"/>
      <c r="Q936" s="71" t="s">
        <v>2177</v>
      </c>
      <c r="AZ936" s="76"/>
      <c r="BA936" s="110"/>
    </row>
    <row r="937" spans="1:53" ht="27" customHeight="1">
      <c r="A937" s="104" t="s">
        <v>2178</v>
      </c>
      <c r="B937" s="23" t="s">
        <v>2179</v>
      </c>
      <c r="C937" s="36" t="s">
        <v>2180</v>
      </c>
      <c r="D937" s="34"/>
      <c r="E937" s="37">
        <f>TRUNC(단가대비표!K339,0)</f>
        <v>426667</v>
      </c>
      <c r="F937" s="37">
        <f t="shared" ref="F937:F955" si="184">TRUNC(E937*D937, 0)</f>
        <v>0</v>
      </c>
      <c r="G937" s="37">
        <f>TRUNC(단가대비표!L339,0)</f>
        <v>0</v>
      </c>
      <c r="H937" s="37">
        <f t="shared" ref="H937:H955" si="185">TRUNC(G937*D937, 0)</f>
        <v>0</v>
      </c>
      <c r="I937" s="37">
        <f>TRUNC(단가대비표!S339,0)</f>
        <v>0</v>
      </c>
      <c r="J937" s="37">
        <f t="shared" ref="J937:J955" si="186">TRUNC(I937*D937, 0)</f>
        <v>0</v>
      </c>
      <c r="K937" s="37">
        <f t="shared" ref="K937:K955" si="187">TRUNC(E937+G937+I937, 0)</f>
        <v>426667</v>
      </c>
      <c r="L937" s="37">
        <f t="shared" ref="L937:L955" si="188">TRUNC(F937+H937+J937, 0)</f>
        <v>0</v>
      </c>
      <c r="M937" s="85" t="s">
        <v>1407</v>
      </c>
      <c r="N937" s="71" t="s">
        <v>2181</v>
      </c>
      <c r="O937" s="71" t="s">
        <v>52</v>
      </c>
      <c r="P937" s="71" t="s">
        <v>52</v>
      </c>
      <c r="Q937" s="71" t="s">
        <v>2177</v>
      </c>
      <c r="R937" s="71" t="s">
        <v>62</v>
      </c>
      <c r="S937" s="71" t="s">
        <v>62</v>
      </c>
      <c r="T937" s="71" t="s">
        <v>61</v>
      </c>
      <c r="AR937" s="71" t="s">
        <v>52</v>
      </c>
      <c r="AS937" s="71" t="s">
        <v>52</v>
      </c>
      <c r="AU937" s="71" t="s">
        <v>2182</v>
      </c>
      <c r="AV937" s="28">
        <v>487</v>
      </c>
      <c r="AZ937" s="76"/>
      <c r="BA937" s="110"/>
    </row>
    <row r="938" spans="1:53" ht="27" customHeight="1">
      <c r="A938" s="104"/>
      <c r="B938" s="23"/>
      <c r="C938" s="36"/>
      <c r="D938" s="34"/>
      <c r="E938" s="33">
        <v>243250</v>
      </c>
      <c r="F938" s="33"/>
      <c r="G938" s="33"/>
      <c r="H938" s="37"/>
      <c r="I938" s="33"/>
      <c r="J938" s="37"/>
      <c r="K938" s="33">
        <f>E938+G938+I938</f>
        <v>243250</v>
      </c>
      <c r="L938" s="37"/>
      <c r="M938" s="86">
        <v>2022</v>
      </c>
      <c r="N938" s="71"/>
      <c r="O938" s="71"/>
      <c r="P938" s="71"/>
      <c r="Q938" s="71"/>
      <c r="R938" s="71"/>
      <c r="S938" s="71"/>
      <c r="T938" s="71"/>
      <c r="AR938" s="71"/>
      <c r="AS938" s="71"/>
      <c r="AU938" s="71"/>
      <c r="AX938" s="78">
        <f>E937/E938</f>
        <v>1.754026721479959</v>
      </c>
      <c r="AY938" s="79"/>
      <c r="AZ938" s="79"/>
      <c r="BA938" s="110">
        <f>K937/K938</f>
        <v>1.754026721479959</v>
      </c>
    </row>
    <row r="939" spans="1:53" ht="27" customHeight="1">
      <c r="A939" s="104" t="s">
        <v>2183</v>
      </c>
      <c r="B939" s="23" t="s">
        <v>2184</v>
      </c>
      <c r="C939" s="36" t="s">
        <v>709</v>
      </c>
      <c r="D939" s="34"/>
      <c r="E939" s="37">
        <f>TRUNC(일위대가목록!E431,0)</f>
        <v>564</v>
      </c>
      <c r="F939" s="37">
        <f t="shared" si="184"/>
        <v>0</v>
      </c>
      <c r="G939" s="37">
        <f>TRUNC(일위대가목록!F431,0)</f>
        <v>4870</v>
      </c>
      <c r="H939" s="37">
        <f t="shared" si="185"/>
        <v>0</v>
      </c>
      <c r="I939" s="37">
        <f>TRUNC(일위대가목록!G431,0)</f>
        <v>0</v>
      </c>
      <c r="J939" s="37">
        <f t="shared" si="186"/>
        <v>0</v>
      </c>
      <c r="K939" s="37">
        <f t="shared" si="187"/>
        <v>5434</v>
      </c>
      <c r="L939" s="37">
        <f t="shared" si="188"/>
        <v>0</v>
      </c>
      <c r="M939" s="85" t="s">
        <v>2185</v>
      </c>
      <c r="N939" s="71" t="s">
        <v>2186</v>
      </c>
      <c r="O939" s="71" t="s">
        <v>52</v>
      </c>
      <c r="P939" s="71" t="s">
        <v>52</v>
      </c>
      <c r="Q939" s="71" t="s">
        <v>2177</v>
      </c>
      <c r="R939" s="71" t="s">
        <v>61</v>
      </c>
      <c r="S939" s="71" t="s">
        <v>62</v>
      </c>
      <c r="T939" s="71" t="s">
        <v>62</v>
      </c>
      <c r="AR939" s="71" t="s">
        <v>52</v>
      </c>
      <c r="AS939" s="71" t="s">
        <v>52</v>
      </c>
      <c r="AU939" s="71" t="s">
        <v>2187</v>
      </c>
      <c r="AV939" s="28">
        <v>293</v>
      </c>
      <c r="AZ939" s="76"/>
      <c r="BA939" s="110"/>
    </row>
    <row r="940" spans="1:53" ht="27" customHeight="1">
      <c r="A940" s="104"/>
      <c r="B940" s="23"/>
      <c r="C940" s="36"/>
      <c r="D940" s="34"/>
      <c r="E940" s="33">
        <v>1131</v>
      </c>
      <c r="F940" s="33"/>
      <c r="G940" s="33">
        <v>4605</v>
      </c>
      <c r="H940" s="37"/>
      <c r="I940" s="33"/>
      <c r="J940" s="37"/>
      <c r="K940" s="33">
        <f>E940+G940+I940</f>
        <v>5736</v>
      </c>
      <c r="L940" s="37"/>
      <c r="M940" s="86">
        <v>2022</v>
      </c>
      <c r="N940" s="71"/>
      <c r="O940" s="71"/>
      <c r="P940" s="71"/>
      <c r="Q940" s="71"/>
      <c r="R940" s="71"/>
      <c r="S940" s="71"/>
      <c r="T940" s="71"/>
      <c r="AR940" s="71"/>
      <c r="AS940" s="71"/>
      <c r="AU940" s="71"/>
      <c r="AX940" s="78">
        <f>E939/E940</f>
        <v>0.49867374005305037</v>
      </c>
      <c r="AY940" s="79">
        <f>G939/G940</f>
        <v>1.0575461454940283</v>
      </c>
      <c r="AZ940" s="79"/>
      <c r="BA940" s="110">
        <f>K939/K940</f>
        <v>0.94735006973500702</v>
      </c>
    </row>
    <row r="941" spans="1:53" ht="27" customHeight="1">
      <c r="A941" s="104" t="s">
        <v>2188</v>
      </c>
      <c r="B941" s="23" t="s">
        <v>2189</v>
      </c>
      <c r="C941" s="36" t="s">
        <v>625</v>
      </c>
      <c r="D941" s="34"/>
      <c r="E941" s="37">
        <f>TRUNC(일위대가목록!E432,0)</f>
        <v>4393</v>
      </c>
      <c r="F941" s="37">
        <f t="shared" si="184"/>
        <v>0</v>
      </c>
      <c r="G941" s="37">
        <f>TRUNC(일위대가목록!F432,0)</f>
        <v>6716</v>
      </c>
      <c r="H941" s="37">
        <f t="shared" si="185"/>
        <v>0</v>
      </c>
      <c r="I941" s="37">
        <f>TRUNC(일위대가목록!G432,0)</f>
        <v>293</v>
      </c>
      <c r="J941" s="37">
        <f t="shared" si="186"/>
        <v>0</v>
      </c>
      <c r="K941" s="37">
        <f t="shared" si="187"/>
        <v>11402</v>
      </c>
      <c r="L941" s="37">
        <f t="shared" si="188"/>
        <v>0</v>
      </c>
      <c r="M941" s="85" t="s">
        <v>2190</v>
      </c>
      <c r="N941" s="71" t="s">
        <v>2191</v>
      </c>
      <c r="O941" s="71" t="s">
        <v>52</v>
      </c>
      <c r="P941" s="71" t="s">
        <v>52</v>
      </c>
      <c r="Q941" s="71" t="s">
        <v>2177</v>
      </c>
      <c r="R941" s="71" t="s">
        <v>61</v>
      </c>
      <c r="S941" s="71" t="s">
        <v>62</v>
      </c>
      <c r="T941" s="71" t="s">
        <v>62</v>
      </c>
      <c r="AR941" s="71" t="s">
        <v>52</v>
      </c>
      <c r="AS941" s="71" t="s">
        <v>52</v>
      </c>
      <c r="AU941" s="71" t="s">
        <v>2192</v>
      </c>
      <c r="AV941" s="28">
        <v>294</v>
      </c>
      <c r="AZ941" s="76"/>
      <c r="BA941" s="110"/>
    </row>
    <row r="942" spans="1:53" ht="27" customHeight="1">
      <c r="A942" s="104"/>
      <c r="B942" s="23"/>
      <c r="C942" s="36"/>
      <c r="D942" s="34"/>
      <c r="E942" s="33">
        <v>20498</v>
      </c>
      <c r="F942" s="33"/>
      <c r="G942" s="33">
        <v>28924</v>
      </c>
      <c r="H942" s="37"/>
      <c r="I942" s="33"/>
      <c r="J942" s="37"/>
      <c r="K942" s="33">
        <f>E942+G942+I942</f>
        <v>49422</v>
      </c>
      <c r="L942" s="37"/>
      <c r="M942" s="86">
        <v>2022</v>
      </c>
      <c r="N942" s="71"/>
      <c r="O942" s="71"/>
      <c r="P942" s="71"/>
      <c r="Q942" s="71"/>
      <c r="R942" s="71"/>
      <c r="S942" s="71"/>
      <c r="T942" s="71"/>
      <c r="AR942" s="71"/>
      <c r="AS942" s="71"/>
      <c r="AU942" s="71"/>
      <c r="AX942" s="78">
        <f>E941/E942</f>
        <v>0.21431359156990926</v>
      </c>
      <c r="AY942" s="79">
        <f>G941/G942</f>
        <v>0.23219471718987691</v>
      </c>
      <c r="AZ942" s="79"/>
      <c r="BA942" s="110">
        <f>K941/K942</f>
        <v>0.23070697260329409</v>
      </c>
    </row>
    <row r="943" spans="1:53" ht="27" customHeight="1">
      <c r="A943" s="104" t="s">
        <v>2193</v>
      </c>
      <c r="B943" s="23" t="s">
        <v>2194</v>
      </c>
      <c r="C943" s="36" t="s">
        <v>625</v>
      </c>
      <c r="D943" s="34"/>
      <c r="E943" s="37">
        <f>TRUNC(일위대가목록!E433,0)</f>
        <v>141750</v>
      </c>
      <c r="F943" s="37">
        <f t="shared" si="184"/>
        <v>0</v>
      </c>
      <c r="G943" s="37">
        <f>TRUNC(일위대가목록!F433,0)</f>
        <v>51333</v>
      </c>
      <c r="H943" s="37">
        <f t="shared" si="185"/>
        <v>0</v>
      </c>
      <c r="I943" s="37">
        <f>TRUNC(일위대가목록!G433,0)</f>
        <v>1026</v>
      </c>
      <c r="J943" s="37">
        <f t="shared" si="186"/>
        <v>0</v>
      </c>
      <c r="K943" s="37">
        <f t="shared" si="187"/>
        <v>194109</v>
      </c>
      <c r="L943" s="37">
        <f t="shared" si="188"/>
        <v>0</v>
      </c>
      <c r="M943" s="85" t="s">
        <v>2195</v>
      </c>
      <c r="N943" s="71" t="s">
        <v>2196</v>
      </c>
      <c r="O943" s="71" t="s">
        <v>52</v>
      </c>
      <c r="P943" s="71" t="s">
        <v>52</v>
      </c>
      <c r="Q943" s="71" t="s">
        <v>2177</v>
      </c>
      <c r="R943" s="71" t="s">
        <v>61</v>
      </c>
      <c r="S943" s="71" t="s">
        <v>62</v>
      </c>
      <c r="T943" s="71" t="s">
        <v>62</v>
      </c>
      <c r="AR943" s="71" t="s">
        <v>52</v>
      </c>
      <c r="AS943" s="71" t="s">
        <v>52</v>
      </c>
      <c r="AU943" s="71" t="s">
        <v>2197</v>
      </c>
      <c r="AV943" s="28">
        <v>295</v>
      </c>
      <c r="AZ943" s="76"/>
      <c r="BA943" s="110"/>
    </row>
    <row r="944" spans="1:53" ht="27" customHeight="1">
      <c r="A944" s="104"/>
      <c r="B944" s="23"/>
      <c r="C944" s="36"/>
      <c r="D944" s="34"/>
      <c r="E944" s="33">
        <v>48754</v>
      </c>
      <c r="F944" s="33"/>
      <c r="G944" s="33">
        <v>49723</v>
      </c>
      <c r="H944" s="37"/>
      <c r="I944" s="33"/>
      <c r="J944" s="37"/>
      <c r="K944" s="33">
        <f>E944+G944+I944</f>
        <v>98477</v>
      </c>
      <c r="L944" s="37"/>
      <c r="M944" s="86">
        <v>2022</v>
      </c>
      <c r="N944" s="71"/>
      <c r="O944" s="71"/>
      <c r="P944" s="71"/>
      <c r="Q944" s="71"/>
      <c r="R944" s="71"/>
      <c r="S944" s="71"/>
      <c r="T944" s="71"/>
      <c r="AR944" s="71"/>
      <c r="AS944" s="71"/>
      <c r="AU944" s="71"/>
      <c r="AX944" s="78">
        <f>E943/E944</f>
        <v>2.9074537473848299</v>
      </c>
      <c r="AY944" s="79">
        <f>G943/G944</f>
        <v>1.0323793817750337</v>
      </c>
      <c r="AZ944" s="79"/>
      <c r="BA944" s="110">
        <f>K943/K944</f>
        <v>1.9711100053819675</v>
      </c>
    </row>
    <row r="945" spans="1:53" ht="27" customHeight="1">
      <c r="A945" s="104" t="s">
        <v>2198</v>
      </c>
      <c r="B945" s="23" t="s">
        <v>2199</v>
      </c>
      <c r="C945" s="36" t="s">
        <v>625</v>
      </c>
      <c r="D945" s="34"/>
      <c r="E945" s="37">
        <f>TRUNC(일위대가목록!E434,0)</f>
        <v>17220</v>
      </c>
      <c r="F945" s="37">
        <f t="shared" si="184"/>
        <v>0</v>
      </c>
      <c r="G945" s="37">
        <f>TRUNC(일위대가목록!F434,0)</f>
        <v>17052</v>
      </c>
      <c r="H945" s="37">
        <f t="shared" si="185"/>
        <v>0</v>
      </c>
      <c r="I945" s="37">
        <f>TRUNC(일위대가목록!G434,0)</f>
        <v>682</v>
      </c>
      <c r="J945" s="37">
        <f t="shared" si="186"/>
        <v>0</v>
      </c>
      <c r="K945" s="37">
        <f t="shared" si="187"/>
        <v>34954</v>
      </c>
      <c r="L945" s="37">
        <f t="shared" si="188"/>
        <v>0</v>
      </c>
      <c r="M945" s="85" t="s">
        <v>2200</v>
      </c>
      <c r="N945" s="71" t="s">
        <v>2201</v>
      </c>
      <c r="O945" s="71" t="s">
        <v>52</v>
      </c>
      <c r="P945" s="71" t="s">
        <v>52</v>
      </c>
      <c r="Q945" s="71" t="s">
        <v>2177</v>
      </c>
      <c r="R945" s="71" t="s">
        <v>61</v>
      </c>
      <c r="S945" s="71" t="s">
        <v>62</v>
      </c>
      <c r="T945" s="71" t="s">
        <v>62</v>
      </c>
      <c r="AR945" s="71" t="s">
        <v>52</v>
      </c>
      <c r="AS945" s="71" t="s">
        <v>52</v>
      </c>
      <c r="AU945" s="71" t="s">
        <v>2202</v>
      </c>
      <c r="AV945" s="28">
        <v>296</v>
      </c>
      <c r="AZ945" s="76"/>
      <c r="BA945" s="110"/>
    </row>
    <row r="946" spans="1:53" ht="27" customHeight="1">
      <c r="A946" s="104"/>
      <c r="B946" s="23"/>
      <c r="C946" s="36"/>
      <c r="D946" s="34"/>
      <c r="E946" s="33">
        <v>16685</v>
      </c>
      <c r="F946" s="33"/>
      <c r="G946" s="33">
        <v>13977</v>
      </c>
      <c r="H946" s="37"/>
      <c r="I946" s="33"/>
      <c r="J946" s="37"/>
      <c r="K946" s="33">
        <f>E946+G946+I946</f>
        <v>30662</v>
      </c>
      <c r="L946" s="37"/>
      <c r="M946" s="86">
        <v>2022</v>
      </c>
      <c r="N946" s="71"/>
      <c r="O946" s="71"/>
      <c r="P946" s="71"/>
      <c r="Q946" s="71"/>
      <c r="R946" s="71"/>
      <c r="S946" s="71"/>
      <c r="T946" s="71"/>
      <c r="AR946" s="71"/>
      <c r="AS946" s="71"/>
      <c r="AU946" s="71"/>
      <c r="AX946" s="78">
        <f>E945/E946</f>
        <v>1.0320647287983218</v>
      </c>
      <c r="AY946" s="79">
        <f>G945/G946</f>
        <v>1.2200042927666881</v>
      </c>
      <c r="AZ946" s="79"/>
      <c r="BA946" s="110">
        <f>K945/K946</f>
        <v>1.1399778227121518</v>
      </c>
    </row>
    <row r="947" spans="1:53" ht="27" customHeight="1">
      <c r="A947" s="104" t="s">
        <v>2203</v>
      </c>
      <c r="B947" s="23" t="s">
        <v>2204</v>
      </c>
      <c r="C947" s="36" t="s">
        <v>625</v>
      </c>
      <c r="D947" s="34"/>
      <c r="E947" s="37">
        <f>TRUNC(일위대가목록!E435,0)</f>
        <v>17395</v>
      </c>
      <c r="F947" s="37">
        <f t="shared" si="184"/>
        <v>0</v>
      </c>
      <c r="G947" s="37">
        <f>TRUNC(일위대가목록!F435,0)</f>
        <v>15719</v>
      </c>
      <c r="H947" s="37">
        <f t="shared" si="185"/>
        <v>0</v>
      </c>
      <c r="I947" s="37">
        <f>TRUNC(일위대가목록!G435,0)</f>
        <v>628</v>
      </c>
      <c r="J947" s="37">
        <f t="shared" si="186"/>
        <v>0</v>
      </c>
      <c r="K947" s="37">
        <f t="shared" si="187"/>
        <v>33742</v>
      </c>
      <c r="L947" s="37">
        <f t="shared" si="188"/>
        <v>0</v>
      </c>
      <c r="M947" s="85" t="s">
        <v>2205</v>
      </c>
      <c r="N947" s="71" t="s">
        <v>2206</v>
      </c>
      <c r="O947" s="71" t="s">
        <v>52</v>
      </c>
      <c r="P947" s="71" t="s">
        <v>52</v>
      </c>
      <c r="Q947" s="71" t="s">
        <v>2177</v>
      </c>
      <c r="R947" s="71" t="s">
        <v>61</v>
      </c>
      <c r="S947" s="71" t="s">
        <v>62</v>
      </c>
      <c r="T947" s="71" t="s">
        <v>62</v>
      </c>
      <c r="AR947" s="71" t="s">
        <v>52</v>
      </c>
      <c r="AS947" s="71" t="s">
        <v>52</v>
      </c>
      <c r="AU947" s="71" t="s">
        <v>2207</v>
      </c>
      <c r="AV947" s="28">
        <v>297</v>
      </c>
      <c r="AZ947" s="76"/>
      <c r="BA947" s="110"/>
    </row>
    <row r="948" spans="1:53" ht="27" customHeight="1">
      <c r="A948" s="104"/>
      <c r="B948" s="23"/>
      <c r="C948" s="36"/>
      <c r="D948" s="34"/>
      <c r="E948" s="33">
        <v>19416</v>
      </c>
      <c r="F948" s="33"/>
      <c r="G948" s="33">
        <v>11471</v>
      </c>
      <c r="H948" s="37"/>
      <c r="I948" s="33"/>
      <c r="J948" s="37"/>
      <c r="K948" s="33">
        <f>E948+G948+I948</f>
        <v>30887</v>
      </c>
      <c r="L948" s="37"/>
      <c r="M948" s="86">
        <v>2022</v>
      </c>
      <c r="N948" s="71"/>
      <c r="O948" s="71"/>
      <c r="P948" s="71"/>
      <c r="Q948" s="71"/>
      <c r="R948" s="71"/>
      <c r="S948" s="71"/>
      <c r="T948" s="71"/>
      <c r="AR948" s="71"/>
      <c r="AS948" s="71"/>
      <c r="AU948" s="71"/>
      <c r="AX948" s="78">
        <f>E947/E948</f>
        <v>0.89591058920477962</v>
      </c>
      <c r="AY948" s="79">
        <f>G947/G948</f>
        <v>1.3703251678144888</v>
      </c>
      <c r="AZ948" s="79"/>
      <c r="BA948" s="110">
        <f>K947/K948</f>
        <v>1.0924337099750705</v>
      </c>
    </row>
    <row r="949" spans="1:53" ht="27" customHeight="1">
      <c r="A949" s="104" t="s">
        <v>2208</v>
      </c>
      <c r="B949" s="23" t="s">
        <v>2209</v>
      </c>
      <c r="C949" s="36" t="s">
        <v>2210</v>
      </c>
      <c r="D949" s="34"/>
      <c r="E949" s="37">
        <f>TRUNC(일위대가목록!E436,0)</f>
        <v>0</v>
      </c>
      <c r="F949" s="37">
        <f t="shared" si="184"/>
        <v>0</v>
      </c>
      <c r="G949" s="37">
        <f>TRUNC(일위대가목록!F436,0)</f>
        <v>157068</v>
      </c>
      <c r="H949" s="37">
        <f t="shared" si="185"/>
        <v>0</v>
      </c>
      <c r="I949" s="37">
        <f>TRUNC(일위대가목록!G436,0)</f>
        <v>0</v>
      </c>
      <c r="J949" s="37">
        <f t="shared" si="186"/>
        <v>0</v>
      </c>
      <c r="K949" s="37">
        <f t="shared" si="187"/>
        <v>157068</v>
      </c>
      <c r="L949" s="37">
        <f t="shared" si="188"/>
        <v>0</v>
      </c>
      <c r="M949" s="85" t="s">
        <v>2211</v>
      </c>
      <c r="N949" s="71" t="s">
        <v>2212</v>
      </c>
      <c r="O949" s="71" t="s">
        <v>52</v>
      </c>
      <c r="P949" s="71" t="s">
        <v>52</v>
      </c>
      <c r="Q949" s="71" t="s">
        <v>2177</v>
      </c>
      <c r="R949" s="71" t="s">
        <v>61</v>
      </c>
      <c r="S949" s="71" t="s">
        <v>62</v>
      </c>
      <c r="T949" s="71" t="s">
        <v>62</v>
      </c>
      <c r="AR949" s="71" t="s">
        <v>52</v>
      </c>
      <c r="AS949" s="71" t="s">
        <v>52</v>
      </c>
      <c r="AU949" s="71" t="s">
        <v>2213</v>
      </c>
      <c r="AV949" s="28">
        <v>483</v>
      </c>
      <c r="AZ949" s="76"/>
      <c r="BA949" s="110"/>
    </row>
    <row r="950" spans="1:53" ht="27" customHeight="1">
      <c r="A950" s="104"/>
      <c r="B950" s="23"/>
      <c r="C950" s="36"/>
      <c r="D950" s="34"/>
      <c r="E950" s="33"/>
      <c r="F950" s="33"/>
      <c r="G950" s="33">
        <v>148510</v>
      </c>
      <c r="H950" s="37"/>
      <c r="I950" s="33"/>
      <c r="J950" s="37"/>
      <c r="K950" s="33">
        <f>E950+G950+I950</f>
        <v>148510</v>
      </c>
      <c r="L950" s="37"/>
      <c r="M950" s="86">
        <v>2022</v>
      </c>
      <c r="N950" s="71"/>
      <c r="O950" s="71"/>
      <c r="P950" s="71"/>
      <c r="Q950" s="71"/>
      <c r="R950" s="71"/>
      <c r="S950" s="71"/>
      <c r="T950" s="71"/>
      <c r="AR950" s="71"/>
      <c r="AS950" s="71"/>
      <c r="AU950" s="71"/>
      <c r="AX950" s="78"/>
      <c r="AY950" s="79">
        <f>G949/G950</f>
        <v>1.0576257491078043</v>
      </c>
      <c r="AZ950" s="79"/>
      <c r="BA950" s="110">
        <f>K949/K950</f>
        <v>1.0576257491078043</v>
      </c>
    </row>
    <row r="951" spans="1:53" ht="27" customHeight="1">
      <c r="A951" s="104" t="s">
        <v>2214</v>
      </c>
      <c r="B951" s="23" t="s">
        <v>2215</v>
      </c>
      <c r="C951" s="36" t="s">
        <v>2210</v>
      </c>
      <c r="D951" s="34"/>
      <c r="E951" s="37">
        <f>TRUNC(일위대가목록!E437,0)</f>
        <v>0</v>
      </c>
      <c r="F951" s="37">
        <f t="shared" si="184"/>
        <v>0</v>
      </c>
      <c r="G951" s="37">
        <f>TRUNC(일위대가목록!F437,0)</f>
        <v>157068</v>
      </c>
      <c r="H951" s="37">
        <f t="shared" si="185"/>
        <v>0</v>
      </c>
      <c r="I951" s="37">
        <f>TRUNC(일위대가목록!G437,0)</f>
        <v>0</v>
      </c>
      <c r="J951" s="37">
        <f t="shared" si="186"/>
        <v>0</v>
      </c>
      <c r="K951" s="37">
        <f t="shared" si="187"/>
        <v>157068</v>
      </c>
      <c r="L951" s="37">
        <f t="shared" si="188"/>
        <v>0</v>
      </c>
      <c r="M951" s="85" t="s">
        <v>2216</v>
      </c>
      <c r="N951" s="71" t="s">
        <v>2217</v>
      </c>
      <c r="O951" s="71" t="s">
        <v>52</v>
      </c>
      <c r="P951" s="71" t="s">
        <v>52</v>
      </c>
      <c r="Q951" s="71" t="s">
        <v>2177</v>
      </c>
      <c r="R951" s="71" t="s">
        <v>61</v>
      </c>
      <c r="S951" s="71" t="s">
        <v>62</v>
      </c>
      <c r="T951" s="71" t="s">
        <v>62</v>
      </c>
      <c r="AR951" s="71" t="s">
        <v>52</v>
      </c>
      <c r="AS951" s="71" t="s">
        <v>52</v>
      </c>
      <c r="AU951" s="71" t="s">
        <v>2218</v>
      </c>
      <c r="AV951" s="28">
        <v>484</v>
      </c>
      <c r="AZ951" s="76"/>
      <c r="BA951" s="110"/>
    </row>
    <row r="952" spans="1:53" ht="27" customHeight="1">
      <c r="A952" s="104"/>
      <c r="B952" s="23"/>
      <c r="C952" s="36"/>
      <c r="D952" s="34"/>
      <c r="E952" s="33"/>
      <c r="F952" s="33"/>
      <c r="G952" s="33">
        <v>148510</v>
      </c>
      <c r="H952" s="37"/>
      <c r="I952" s="33"/>
      <c r="J952" s="37"/>
      <c r="K952" s="33">
        <f>E952+G952+I952</f>
        <v>148510</v>
      </c>
      <c r="L952" s="37"/>
      <c r="M952" s="86">
        <v>2022</v>
      </c>
      <c r="N952" s="71"/>
      <c r="O952" s="71"/>
      <c r="P952" s="71"/>
      <c r="Q952" s="71"/>
      <c r="R952" s="71"/>
      <c r="S952" s="71"/>
      <c r="T952" s="71"/>
      <c r="AR952" s="71"/>
      <c r="AS952" s="71"/>
      <c r="AU952" s="71"/>
      <c r="AX952" s="78"/>
      <c r="AY952" s="79">
        <f>G951/G952</f>
        <v>1.0576257491078043</v>
      </c>
      <c r="AZ952" s="79"/>
      <c r="BA952" s="110">
        <f>K951/K952</f>
        <v>1.0576257491078043</v>
      </c>
    </row>
    <row r="953" spans="1:53" ht="27" customHeight="1">
      <c r="A953" s="104" t="s">
        <v>2219</v>
      </c>
      <c r="B953" s="23" t="s">
        <v>2220</v>
      </c>
      <c r="C953" s="36" t="s">
        <v>366</v>
      </c>
      <c r="D953" s="34"/>
      <c r="E953" s="37">
        <f>TRUNC(일위대가목록!E438,0)</f>
        <v>383000</v>
      </c>
      <c r="F953" s="37">
        <f t="shared" si="184"/>
        <v>0</v>
      </c>
      <c r="G953" s="37">
        <f>TRUNC(일위대가목록!F438,0)</f>
        <v>12340</v>
      </c>
      <c r="H953" s="37">
        <f t="shared" si="185"/>
        <v>0</v>
      </c>
      <c r="I953" s="37">
        <f>TRUNC(일위대가목록!G438,0)</f>
        <v>0</v>
      </c>
      <c r="J953" s="37">
        <f t="shared" si="186"/>
        <v>0</v>
      </c>
      <c r="K953" s="37">
        <f t="shared" si="187"/>
        <v>395340</v>
      </c>
      <c r="L953" s="37">
        <f t="shared" si="188"/>
        <v>0</v>
      </c>
      <c r="M953" s="85" t="s">
        <v>2221</v>
      </c>
      <c r="N953" s="71" t="s">
        <v>2222</v>
      </c>
      <c r="O953" s="71" t="s">
        <v>52</v>
      </c>
      <c r="P953" s="71" t="s">
        <v>52</v>
      </c>
      <c r="Q953" s="71" t="s">
        <v>2177</v>
      </c>
      <c r="R953" s="71" t="s">
        <v>61</v>
      </c>
      <c r="S953" s="71" t="s">
        <v>62</v>
      </c>
      <c r="T953" s="71" t="s">
        <v>62</v>
      </c>
      <c r="AR953" s="71" t="s">
        <v>52</v>
      </c>
      <c r="AS953" s="71" t="s">
        <v>52</v>
      </c>
      <c r="AU953" s="71" t="s">
        <v>2223</v>
      </c>
      <c r="AV953" s="28">
        <v>485</v>
      </c>
      <c r="AZ953" s="76"/>
      <c r="BA953" s="110"/>
    </row>
    <row r="954" spans="1:53" ht="27" customHeight="1">
      <c r="A954" s="104"/>
      <c r="B954" s="23"/>
      <c r="C954" s="36"/>
      <c r="D954" s="34"/>
      <c r="E954" s="33">
        <v>376200</v>
      </c>
      <c r="F954" s="33"/>
      <c r="G954" s="33"/>
      <c r="H954" s="37"/>
      <c r="I954" s="33"/>
      <c r="J954" s="37"/>
      <c r="K954" s="33">
        <f>E954+G954+I954</f>
        <v>376200</v>
      </c>
      <c r="L954" s="37"/>
      <c r="M954" s="86">
        <v>2022</v>
      </c>
      <c r="N954" s="71"/>
      <c r="O954" s="71"/>
      <c r="P954" s="71"/>
      <c r="Q954" s="71"/>
      <c r="R954" s="71"/>
      <c r="S954" s="71"/>
      <c r="T954" s="71"/>
      <c r="AR954" s="71"/>
      <c r="AS954" s="71"/>
      <c r="AU954" s="71"/>
      <c r="AX954" s="78">
        <f>E953/E954</f>
        <v>1.0180754917597024</v>
      </c>
      <c r="AY954" s="79"/>
      <c r="AZ954" s="79"/>
      <c r="BA954" s="110">
        <f>K953/K954</f>
        <v>1.0508771929824561</v>
      </c>
    </row>
    <row r="955" spans="1:53" ht="27" customHeight="1">
      <c r="A955" s="104" t="s">
        <v>2224</v>
      </c>
      <c r="B955" s="23" t="s">
        <v>2225</v>
      </c>
      <c r="C955" s="36" t="s">
        <v>366</v>
      </c>
      <c r="D955" s="34"/>
      <c r="E955" s="37">
        <f>TRUNC(일위대가목록!E439,0)</f>
        <v>336000</v>
      </c>
      <c r="F955" s="37">
        <f t="shared" si="184"/>
        <v>0</v>
      </c>
      <c r="G955" s="37">
        <f>TRUNC(일위대가목록!F439,0)</f>
        <v>12340</v>
      </c>
      <c r="H955" s="37">
        <f t="shared" si="185"/>
        <v>0</v>
      </c>
      <c r="I955" s="37">
        <f>TRUNC(일위대가목록!G439,0)</f>
        <v>0</v>
      </c>
      <c r="J955" s="37">
        <f t="shared" si="186"/>
        <v>0</v>
      </c>
      <c r="K955" s="37">
        <f t="shared" si="187"/>
        <v>348340</v>
      </c>
      <c r="L955" s="37">
        <f t="shared" si="188"/>
        <v>0</v>
      </c>
      <c r="M955" s="85" t="s">
        <v>2226</v>
      </c>
      <c r="N955" s="71" t="s">
        <v>2227</v>
      </c>
      <c r="O955" s="71" t="s">
        <v>52</v>
      </c>
      <c r="P955" s="71" t="s">
        <v>52</v>
      </c>
      <c r="Q955" s="71" t="s">
        <v>2177</v>
      </c>
      <c r="R955" s="71" t="s">
        <v>61</v>
      </c>
      <c r="S955" s="71" t="s">
        <v>62</v>
      </c>
      <c r="T955" s="71" t="s">
        <v>62</v>
      </c>
      <c r="AR955" s="71" t="s">
        <v>52</v>
      </c>
      <c r="AS955" s="71" t="s">
        <v>52</v>
      </c>
      <c r="AU955" s="71" t="s">
        <v>2228</v>
      </c>
      <c r="AV955" s="28">
        <v>486</v>
      </c>
      <c r="AZ955" s="76"/>
      <c r="BA955" s="110"/>
    </row>
    <row r="956" spans="1:53" ht="27" customHeight="1">
      <c r="A956" s="105"/>
      <c r="B956" s="35"/>
      <c r="C956" s="34"/>
      <c r="D956" s="34"/>
      <c r="E956" s="33">
        <v>365200</v>
      </c>
      <c r="F956" s="33"/>
      <c r="G956" s="33"/>
      <c r="H956" s="37"/>
      <c r="I956" s="33"/>
      <c r="J956" s="37"/>
      <c r="K956" s="33">
        <f>E956+G956+I956</f>
        <v>365200</v>
      </c>
      <c r="L956" s="37"/>
      <c r="M956" s="86">
        <v>2022</v>
      </c>
      <c r="N956" s="71"/>
      <c r="O956" s="71"/>
      <c r="P956" s="71"/>
      <c r="Q956" s="71"/>
      <c r="R956" s="71"/>
      <c r="S956" s="71"/>
      <c r="T956" s="71"/>
      <c r="AR956" s="71"/>
      <c r="AS956" s="71"/>
      <c r="AU956" s="71"/>
      <c r="AX956" s="78">
        <f>E955/E956</f>
        <v>0.92004381161007665</v>
      </c>
      <c r="AY956" s="79"/>
      <c r="AZ956" s="79"/>
      <c r="BA956" s="110">
        <f>K955/K956</f>
        <v>0.95383351588170862</v>
      </c>
    </row>
    <row r="957" spans="1:53" ht="27" customHeight="1">
      <c r="A957" s="104" t="s">
        <v>2229</v>
      </c>
      <c r="B957" s="23"/>
      <c r="C957" s="34"/>
      <c r="D957" s="34"/>
      <c r="E957" s="35"/>
      <c r="F957" s="35"/>
      <c r="G957" s="35"/>
      <c r="H957" s="35"/>
      <c r="I957" s="35"/>
      <c r="J957" s="35"/>
      <c r="K957" s="35"/>
      <c r="L957" s="35"/>
      <c r="M957" s="84"/>
      <c r="Q957" s="71" t="s">
        <v>2230</v>
      </c>
      <c r="AZ957" s="76"/>
      <c r="BA957" s="110"/>
    </row>
    <row r="958" spans="1:53" ht="27" customHeight="1">
      <c r="A958" s="104" t="s">
        <v>2231</v>
      </c>
      <c r="B958" s="23" t="s">
        <v>2232</v>
      </c>
      <c r="C958" s="36" t="s">
        <v>366</v>
      </c>
      <c r="D958" s="34"/>
      <c r="E958" s="37">
        <f>TRUNC(일위대가목록!E440,0)</f>
        <v>417000</v>
      </c>
      <c r="F958" s="37">
        <f t="shared" ref="F958:F976" si="189">TRUNC(E958*D958, 0)</f>
        <v>0</v>
      </c>
      <c r="G958" s="37">
        <f>TRUNC(일위대가목록!F440,0)</f>
        <v>12340</v>
      </c>
      <c r="H958" s="37">
        <f t="shared" ref="H958:H976" si="190">TRUNC(G958*D958, 0)</f>
        <v>0</v>
      </c>
      <c r="I958" s="37">
        <f>TRUNC(일위대가목록!G440,0)</f>
        <v>0</v>
      </c>
      <c r="J958" s="37">
        <f t="shared" ref="J958:J976" si="191">TRUNC(I958*D958, 0)</f>
        <v>0</v>
      </c>
      <c r="K958" s="37">
        <f t="shared" ref="K958:K976" si="192">TRUNC(E958+G958+I958, 0)</f>
        <v>429340</v>
      </c>
      <c r="L958" s="37">
        <f t="shared" ref="L958:L976" si="193">TRUNC(F958+H958+J958, 0)</f>
        <v>0</v>
      </c>
      <c r="M958" s="85" t="s">
        <v>2233</v>
      </c>
      <c r="N958" s="71" t="s">
        <v>2234</v>
      </c>
      <c r="O958" s="71" t="s">
        <v>52</v>
      </c>
      <c r="P958" s="71" t="s">
        <v>52</v>
      </c>
      <c r="Q958" s="71" t="s">
        <v>2230</v>
      </c>
      <c r="R958" s="71" t="s">
        <v>61</v>
      </c>
      <c r="S958" s="71" t="s">
        <v>62</v>
      </c>
      <c r="T958" s="71" t="s">
        <v>62</v>
      </c>
      <c r="AR958" s="71" t="s">
        <v>52</v>
      </c>
      <c r="AS958" s="71" t="s">
        <v>52</v>
      </c>
      <c r="AU958" s="71" t="s">
        <v>2235</v>
      </c>
      <c r="AV958" s="28">
        <v>488</v>
      </c>
      <c r="AZ958" s="76"/>
      <c r="BA958" s="110"/>
    </row>
    <row r="959" spans="1:53" ht="27" customHeight="1">
      <c r="A959" s="104"/>
      <c r="B959" s="23"/>
      <c r="C959" s="36"/>
      <c r="D959" s="34"/>
      <c r="E959" s="33">
        <v>475200</v>
      </c>
      <c r="F959" s="33"/>
      <c r="G959" s="33"/>
      <c r="H959" s="37"/>
      <c r="I959" s="33"/>
      <c r="J959" s="37"/>
      <c r="K959" s="33">
        <f>E959+G959+I959</f>
        <v>475200</v>
      </c>
      <c r="L959" s="37"/>
      <c r="M959" s="86">
        <v>2022</v>
      </c>
      <c r="N959" s="71"/>
      <c r="O959" s="71"/>
      <c r="P959" s="71"/>
      <c r="Q959" s="71"/>
      <c r="R959" s="71"/>
      <c r="S959" s="71"/>
      <c r="T959" s="71"/>
      <c r="AR959" s="71"/>
      <c r="AS959" s="71"/>
      <c r="AU959" s="71"/>
      <c r="AX959" s="78">
        <f>E958/E959</f>
        <v>0.87752525252525249</v>
      </c>
      <c r="AY959" s="79"/>
      <c r="AZ959" s="79"/>
      <c r="BA959" s="110">
        <f>K958/K959</f>
        <v>0.90349326599326596</v>
      </c>
    </row>
    <row r="960" spans="1:53" ht="27" customHeight="1">
      <c r="A960" s="104" t="s">
        <v>2236</v>
      </c>
      <c r="B960" s="23" t="s">
        <v>2237</v>
      </c>
      <c r="C960" s="36" t="s">
        <v>366</v>
      </c>
      <c r="D960" s="34"/>
      <c r="E960" s="37">
        <f>TRUNC(일위대가목록!E441,0)</f>
        <v>167273</v>
      </c>
      <c r="F960" s="37">
        <f t="shared" si="189"/>
        <v>0</v>
      </c>
      <c r="G960" s="37">
        <f>TRUNC(일위대가목록!F441,0)</f>
        <v>24681</v>
      </c>
      <c r="H960" s="37">
        <f t="shared" si="190"/>
        <v>0</v>
      </c>
      <c r="I960" s="37">
        <f>TRUNC(일위대가목록!G441,0)</f>
        <v>0</v>
      </c>
      <c r="J960" s="37">
        <f t="shared" si="191"/>
        <v>0</v>
      </c>
      <c r="K960" s="37">
        <f t="shared" si="192"/>
        <v>191954</v>
      </c>
      <c r="L960" s="37">
        <f t="shared" si="193"/>
        <v>0</v>
      </c>
      <c r="M960" s="85" t="s">
        <v>2238</v>
      </c>
      <c r="N960" s="71" t="s">
        <v>2239</v>
      </c>
      <c r="O960" s="71" t="s">
        <v>52</v>
      </c>
      <c r="P960" s="71" t="s">
        <v>52</v>
      </c>
      <c r="Q960" s="71" t="s">
        <v>2230</v>
      </c>
      <c r="R960" s="71" t="s">
        <v>61</v>
      </c>
      <c r="S960" s="71" t="s">
        <v>62</v>
      </c>
      <c r="T960" s="71" t="s">
        <v>62</v>
      </c>
      <c r="AR960" s="71" t="s">
        <v>52</v>
      </c>
      <c r="AS960" s="71" t="s">
        <v>52</v>
      </c>
      <c r="AU960" s="71" t="s">
        <v>2240</v>
      </c>
      <c r="AV960" s="28">
        <v>489</v>
      </c>
      <c r="AZ960" s="76"/>
      <c r="BA960" s="110"/>
    </row>
    <row r="961" spans="1:53" ht="27" customHeight="1">
      <c r="A961" s="104"/>
      <c r="B961" s="23"/>
      <c r="C961" s="36"/>
      <c r="D961" s="34"/>
      <c r="E961" s="33">
        <v>184000</v>
      </c>
      <c r="F961" s="33"/>
      <c r="G961" s="33"/>
      <c r="H961" s="37"/>
      <c r="I961" s="33"/>
      <c r="J961" s="37"/>
      <c r="K961" s="33">
        <f>E961+G961+I961</f>
        <v>184000</v>
      </c>
      <c r="L961" s="37"/>
      <c r="M961" s="86">
        <v>2022</v>
      </c>
      <c r="N961" s="71"/>
      <c r="O961" s="71"/>
      <c r="P961" s="71"/>
      <c r="Q961" s="71"/>
      <c r="R961" s="71"/>
      <c r="S961" s="71"/>
      <c r="T961" s="71"/>
      <c r="AR961" s="71"/>
      <c r="AS961" s="71"/>
      <c r="AU961" s="71"/>
      <c r="AX961" s="78">
        <f>E960/E961</f>
        <v>0.90909239130434782</v>
      </c>
      <c r="AY961" s="79"/>
      <c r="AZ961" s="79"/>
      <c r="BA961" s="110">
        <f>K960/K961</f>
        <v>1.0432282608695653</v>
      </c>
    </row>
    <row r="962" spans="1:53" ht="27" customHeight="1">
      <c r="A962" s="104" t="s">
        <v>2241</v>
      </c>
      <c r="B962" s="23" t="s">
        <v>2242</v>
      </c>
      <c r="C962" s="36" t="s">
        <v>366</v>
      </c>
      <c r="D962" s="34"/>
      <c r="E962" s="37">
        <f>TRUNC(일위대가목록!E442,0)</f>
        <v>476963</v>
      </c>
      <c r="F962" s="37">
        <f t="shared" si="189"/>
        <v>0</v>
      </c>
      <c r="G962" s="37">
        <f>TRUNC(일위대가목록!F442,0)</f>
        <v>24681</v>
      </c>
      <c r="H962" s="37">
        <f t="shared" si="190"/>
        <v>0</v>
      </c>
      <c r="I962" s="37">
        <f>TRUNC(일위대가목록!G442,0)</f>
        <v>0</v>
      </c>
      <c r="J962" s="37">
        <f t="shared" si="191"/>
        <v>0</v>
      </c>
      <c r="K962" s="37">
        <f t="shared" si="192"/>
        <v>501644</v>
      </c>
      <c r="L962" s="37">
        <f t="shared" si="193"/>
        <v>0</v>
      </c>
      <c r="M962" s="85" t="s">
        <v>2243</v>
      </c>
      <c r="N962" s="71" t="s">
        <v>2244</v>
      </c>
      <c r="O962" s="71" t="s">
        <v>52</v>
      </c>
      <c r="P962" s="71" t="s">
        <v>52</v>
      </c>
      <c r="Q962" s="71" t="s">
        <v>2230</v>
      </c>
      <c r="R962" s="71" t="s">
        <v>61</v>
      </c>
      <c r="S962" s="71" t="s">
        <v>62</v>
      </c>
      <c r="T962" s="71" t="s">
        <v>62</v>
      </c>
      <c r="AR962" s="71" t="s">
        <v>52</v>
      </c>
      <c r="AS962" s="71" t="s">
        <v>52</v>
      </c>
      <c r="AU962" s="71" t="s">
        <v>2245</v>
      </c>
      <c r="AV962" s="28">
        <v>490</v>
      </c>
      <c r="AZ962" s="76"/>
      <c r="BA962" s="110"/>
    </row>
    <row r="963" spans="1:53" ht="27" customHeight="1">
      <c r="A963" s="104"/>
      <c r="B963" s="23"/>
      <c r="C963" s="36"/>
      <c r="D963" s="34"/>
      <c r="E963" s="33">
        <v>234030</v>
      </c>
      <c r="F963" s="33"/>
      <c r="G963" s="33"/>
      <c r="H963" s="37"/>
      <c r="I963" s="33"/>
      <c r="J963" s="37"/>
      <c r="K963" s="33">
        <f>E963+G963+I963</f>
        <v>234030</v>
      </c>
      <c r="L963" s="37"/>
      <c r="M963" s="86">
        <v>2022</v>
      </c>
      <c r="N963" s="71"/>
      <c r="O963" s="71"/>
      <c r="P963" s="71"/>
      <c r="Q963" s="71"/>
      <c r="R963" s="71"/>
      <c r="S963" s="71"/>
      <c r="T963" s="71"/>
      <c r="AR963" s="71"/>
      <c r="AS963" s="71"/>
      <c r="AU963" s="71"/>
      <c r="AX963" s="78">
        <f>E962/E963</f>
        <v>2.0380421313506814</v>
      </c>
      <c r="AY963" s="79"/>
      <c r="AZ963" s="79"/>
      <c r="BA963" s="110">
        <f>K962/K963</f>
        <v>2.1435029697047385</v>
      </c>
    </row>
    <row r="964" spans="1:53" ht="27" customHeight="1">
      <c r="A964" s="104" t="s">
        <v>2246</v>
      </c>
      <c r="B964" s="23" t="s">
        <v>2247</v>
      </c>
      <c r="C964" s="36" t="s">
        <v>366</v>
      </c>
      <c r="D964" s="34"/>
      <c r="E964" s="37">
        <f>TRUNC(일위대가목록!E443,0)</f>
        <v>349690</v>
      </c>
      <c r="F964" s="37">
        <f t="shared" si="189"/>
        <v>0</v>
      </c>
      <c r="G964" s="37">
        <f>TRUNC(일위대가목록!F443,0)</f>
        <v>12340</v>
      </c>
      <c r="H964" s="37">
        <f t="shared" si="190"/>
        <v>0</v>
      </c>
      <c r="I964" s="37">
        <f>TRUNC(일위대가목록!G443,0)</f>
        <v>0</v>
      </c>
      <c r="J964" s="37">
        <f t="shared" si="191"/>
        <v>0</v>
      </c>
      <c r="K964" s="37">
        <f t="shared" si="192"/>
        <v>362030</v>
      </c>
      <c r="L964" s="37">
        <f t="shared" si="193"/>
        <v>0</v>
      </c>
      <c r="M964" s="85" t="s">
        <v>2248</v>
      </c>
      <c r="N964" s="71" t="s">
        <v>2249</v>
      </c>
      <c r="O964" s="71" t="s">
        <v>52</v>
      </c>
      <c r="P964" s="71" t="s">
        <v>52</v>
      </c>
      <c r="Q964" s="71" t="s">
        <v>2230</v>
      </c>
      <c r="R964" s="71" t="s">
        <v>61</v>
      </c>
      <c r="S964" s="71" t="s">
        <v>62</v>
      </c>
      <c r="T964" s="71" t="s">
        <v>62</v>
      </c>
      <c r="AR964" s="71" t="s">
        <v>52</v>
      </c>
      <c r="AS964" s="71" t="s">
        <v>52</v>
      </c>
      <c r="AU964" s="71" t="s">
        <v>2250</v>
      </c>
      <c r="AV964" s="28">
        <v>491</v>
      </c>
      <c r="AZ964" s="76"/>
      <c r="BA964" s="110"/>
    </row>
    <row r="965" spans="1:53" ht="27" customHeight="1">
      <c r="A965" s="104"/>
      <c r="B965" s="23"/>
      <c r="C965" s="36"/>
      <c r="D965" s="34"/>
      <c r="E965" s="33">
        <v>260000</v>
      </c>
      <c r="F965" s="33"/>
      <c r="G965" s="33"/>
      <c r="H965" s="37"/>
      <c r="I965" s="33"/>
      <c r="J965" s="37"/>
      <c r="K965" s="33">
        <f>E965+G965+I965</f>
        <v>260000</v>
      </c>
      <c r="L965" s="37"/>
      <c r="M965" s="86">
        <v>2022</v>
      </c>
      <c r="N965" s="71"/>
      <c r="O965" s="71"/>
      <c r="P965" s="71"/>
      <c r="Q965" s="71"/>
      <c r="R965" s="71"/>
      <c r="S965" s="71"/>
      <c r="T965" s="71"/>
      <c r="AR965" s="71"/>
      <c r="AS965" s="71"/>
      <c r="AU965" s="71"/>
      <c r="AX965" s="78">
        <f>E964/E965</f>
        <v>1.3449615384615385</v>
      </c>
      <c r="AY965" s="79"/>
      <c r="AZ965" s="79"/>
      <c r="BA965" s="110">
        <f>K964/K965</f>
        <v>1.392423076923077</v>
      </c>
    </row>
    <row r="966" spans="1:53" ht="27" customHeight="1">
      <c r="A966" s="104" t="s">
        <v>2251</v>
      </c>
      <c r="B966" s="23" t="s">
        <v>2252</v>
      </c>
      <c r="C966" s="36" t="s">
        <v>366</v>
      </c>
      <c r="D966" s="34"/>
      <c r="E966" s="37">
        <f>TRUNC(일위대가목록!E444,0)</f>
        <v>128290</v>
      </c>
      <c r="F966" s="37">
        <f t="shared" si="189"/>
        <v>0</v>
      </c>
      <c r="G966" s="37">
        <f>TRUNC(일위대가목록!F444,0)</f>
        <v>12340</v>
      </c>
      <c r="H966" s="37">
        <f t="shared" si="190"/>
        <v>0</v>
      </c>
      <c r="I966" s="37">
        <f>TRUNC(일위대가목록!G444,0)</f>
        <v>0</v>
      </c>
      <c r="J966" s="37">
        <f t="shared" si="191"/>
        <v>0</v>
      </c>
      <c r="K966" s="37">
        <f t="shared" si="192"/>
        <v>140630</v>
      </c>
      <c r="L966" s="37">
        <f t="shared" si="193"/>
        <v>0</v>
      </c>
      <c r="M966" s="85" t="s">
        <v>2253</v>
      </c>
      <c r="N966" s="71" t="s">
        <v>2254</v>
      </c>
      <c r="O966" s="71" t="s">
        <v>52</v>
      </c>
      <c r="P966" s="71" t="s">
        <v>52</v>
      </c>
      <c r="Q966" s="71" t="s">
        <v>2230</v>
      </c>
      <c r="R966" s="71" t="s">
        <v>61</v>
      </c>
      <c r="S966" s="71" t="s">
        <v>62</v>
      </c>
      <c r="T966" s="71" t="s">
        <v>62</v>
      </c>
      <c r="AR966" s="71" t="s">
        <v>52</v>
      </c>
      <c r="AS966" s="71" t="s">
        <v>52</v>
      </c>
      <c r="AU966" s="71" t="s">
        <v>2255</v>
      </c>
      <c r="AV966" s="28">
        <v>492</v>
      </c>
      <c r="AZ966" s="76"/>
      <c r="BA966" s="110"/>
    </row>
    <row r="967" spans="1:53" ht="27" customHeight="1">
      <c r="A967" s="104"/>
      <c r="B967" s="23"/>
      <c r="C967" s="36"/>
      <c r="D967" s="34"/>
      <c r="E967" s="33">
        <v>92500</v>
      </c>
      <c r="F967" s="33"/>
      <c r="G967" s="33"/>
      <c r="H967" s="37"/>
      <c r="I967" s="33"/>
      <c r="J967" s="37"/>
      <c r="K967" s="33">
        <f>E967+G967+I967</f>
        <v>92500</v>
      </c>
      <c r="L967" s="37"/>
      <c r="M967" s="86">
        <v>2022</v>
      </c>
      <c r="N967" s="71"/>
      <c r="O967" s="71"/>
      <c r="P967" s="71"/>
      <c r="Q967" s="71"/>
      <c r="R967" s="71"/>
      <c r="S967" s="71"/>
      <c r="T967" s="71"/>
      <c r="AR967" s="71"/>
      <c r="AS967" s="71"/>
      <c r="AU967" s="71"/>
      <c r="AX967" s="78">
        <f>E966/E967</f>
        <v>1.3869189189189188</v>
      </c>
      <c r="AY967" s="79"/>
      <c r="AZ967" s="79"/>
      <c r="BA967" s="110">
        <f>K966/K967</f>
        <v>1.5203243243243243</v>
      </c>
    </row>
    <row r="968" spans="1:53" ht="27" customHeight="1">
      <c r="A968" s="104" t="s">
        <v>2256</v>
      </c>
      <c r="B968" s="23" t="s">
        <v>2257</v>
      </c>
      <c r="C968" s="36" t="s">
        <v>366</v>
      </c>
      <c r="D968" s="34"/>
      <c r="E968" s="37">
        <f>TRUNC(일위대가목록!E445,0)</f>
        <v>165708</v>
      </c>
      <c r="F968" s="37">
        <f t="shared" si="189"/>
        <v>0</v>
      </c>
      <c r="G968" s="37">
        <f>TRUNC(일위대가목록!F445,0)</f>
        <v>12340</v>
      </c>
      <c r="H968" s="37">
        <f t="shared" si="190"/>
        <v>0</v>
      </c>
      <c r="I968" s="37">
        <f>TRUNC(일위대가목록!G445,0)</f>
        <v>0</v>
      </c>
      <c r="J968" s="37">
        <f t="shared" si="191"/>
        <v>0</v>
      </c>
      <c r="K968" s="37">
        <f t="shared" si="192"/>
        <v>178048</v>
      </c>
      <c r="L968" s="37">
        <f t="shared" si="193"/>
        <v>0</v>
      </c>
      <c r="M968" s="85" t="s">
        <v>2258</v>
      </c>
      <c r="N968" s="71" t="s">
        <v>2259</v>
      </c>
      <c r="O968" s="71" t="s">
        <v>52</v>
      </c>
      <c r="P968" s="71" t="s">
        <v>52</v>
      </c>
      <c r="Q968" s="71" t="s">
        <v>2230</v>
      </c>
      <c r="R968" s="71" t="s">
        <v>61</v>
      </c>
      <c r="S968" s="71" t="s">
        <v>62</v>
      </c>
      <c r="T968" s="71" t="s">
        <v>62</v>
      </c>
      <c r="AR968" s="71" t="s">
        <v>52</v>
      </c>
      <c r="AS968" s="71" t="s">
        <v>52</v>
      </c>
      <c r="AU968" s="71" t="s">
        <v>2260</v>
      </c>
      <c r="AV968" s="28">
        <v>493</v>
      </c>
      <c r="AZ968" s="76"/>
      <c r="BA968" s="110"/>
    </row>
    <row r="969" spans="1:53" ht="27" customHeight="1">
      <c r="A969" s="104"/>
      <c r="B969" s="23"/>
      <c r="C969" s="36"/>
      <c r="D969" s="34"/>
      <c r="E969" s="33">
        <v>117000</v>
      </c>
      <c r="F969" s="33"/>
      <c r="G969" s="33"/>
      <c r="H969" s="37"/>
      <c r="I969" s="33"/>
      <c r="J969" s="37"/>
      <c r="K969" s="33">
        <f>E969+G969+I969</f>
        <v>117000</v>
      </c>
      <c r="L969" s="37"/>
      <c r="M969" s="86">
        <v>2022</v>
      </c>
      <c r="N969" s="71"/>
      <c r="O969" s="71"/>
      <c r="P969" s="71"/>
      <c r="Q969" s="71"/>
      <c r="R969" s="71"/>
      <c r="S969" s="71"/>
      <c r="T969" s="71"/>
      <c r="AR969" s="71"/>
      <c r="AS969" s="71"/>
      <c r="AU969" s="71"/>
      <c r="AX969" s="78">
        <f>E968/E969</f>
        <v>1.4163076923076923</v>
      </c>
      <c r="AY969" s="79"/>
      <c r="AZ969" s="79"/>
      <c r="BA969" s="110">
        <f>K968/K969</f>
        <v>1.5217777777777777</v>
      </c>
    </row>
    <row r="970" spans="1:53" ht="27" customHeight="1">
      <c r="A970" s="104" t="s">
        <v>2261</v>
      </c>
      <c r="B970" s="23" t="s">
        <v>2262</v>
      </c>
      <c r="C970" s="36" t="s">
        <v>366</v>
      </c>
      <c r="D970" s="34"/>
      <c r="E970" s="37">
        <f>TRUNC(일위대가목록!E446,0)</f>
        <v>296389</v>
      </c>
      <c r="F970" s="37">
        <f t="shared" si="189"/>
        <v>0</v>
      </c>
      <c r="G970" s="37">
        <f>TRUNC(일위대가목록!F446,0)</f>
        <v>12340</v>
      </c>
      <c r="H970" s="37">
        <f t="shared" si="190"/>
        <v>0</v>
      </c>
      <c r="I970" s="37">
        <f>TRUNC(일위대가목록!G446,0)</f>
        <v>0</v>
      </c>
      <c r="J970" s="37">
        <f t="shared" si="191"/>
        <v>0</v>
      </c>
      <c r="K970" s="37">
        <f t="shared" si="192"/>
        <v>308729</v>
      </c>
      <c r="L970" s="37">
        <f t="shared" si="193"/>
        <v>0</v>
      </c>
      <c r="M970" s="85" t="s">
        <v>2263</v>
      </c>
      <c r="N970" s="71" t="s">
        <v>2264</v>
      </c>
      <c r="O970" s="71" t="s">
        <v>52</v>
      </c>
      <c r="P970" s="71" t="s">
        <v>52</v>
      </c>
      <c r="Q970" s="71" t="s">
        <v>2230</v>
      </c>
      <c r="R970" s="71" t="s">
        <v>61</v>
      </c>
      <c r="S970" s="71" t="s">
        <v>62</v>
      </c>
      <c r="T970" s="71" t="s">
        <v>62</v>
      </c>
      <c r="AR970" s="71" t="s">
        <v>52</v>
      </c>
      <c r="AS970" s="71" t="s">
        <v>52</v>
      </c>
      <c r="AU970" s="71" t="s">
        <v>2265</v>
      </c>
      <c r="AV970" s="28">
        <v>494</v>
      </c>
      <c r="AZ970" s="76"/>
      <c r="BA970" s="110"/>
    </row>
    <row r="971" spans="1:53" ht="27" customHeight="1">
      <c r="A971" s="104"/>
      <c r="B971" s="23"/>
      <c r="C971" s="36"/>
      <c r="D971" s="34"/>
      <c r="E971" s="33">
        <v>181000</v>
      </c>
      <c r="F971" s="33"/>
      <c r="G971" s="33"/>
      <c r="H971" s="37"/>
      <c r="I971" s="33"/>
      <c r="J971" s="37"/>
      <c r="K971" s="33">
        <f>E971+G971+I971</f>
        <v>181000</v>
      </c>
      <c r="L971" s="37"/>
      <c r="M971" s="86">
        <v>2022</v>
      </c>
      <c r="N971" s="71"/>
      <c r="O971" s="71"/>
      <c r="P971" s="71"/>
      <c r="Q971" s="71"/>
      <c r="R971" s="71"/>
      <c r="S971" s="71"/>
      <c r="T971" s="71"/>
      <c r="AR971" s="71"/>
      <c r="AS971" s="71"/>
      <c r="AU971" s="71"/>
      <c r="AX971" s="78">
        <f>E970/E971</f>
        <v>1.6375082872928177</v>
      </c>
      <c r="AY971" s="79"/>
      <c r="AZ971" s="79"/>
      <c r="BA971" s="110">
        <f>K970/K971</f>
        <v>1.7056850828729282</v>
      </c>
    </row>
    <row r="972" spans="1:53" ht="27" customHeight="1">
      <c r="A972" s="104" t="s">
        <v>2266</v>
      </c>
      <c r="B972" s="23" t="s">
        <v>2267</v>
      </c>
      <c r="C972" s="36" t="s">
        <v>366</v>
      </c>
      <c r="D972" s="34"/>
      <c r="E972" s="37">
        <f>TRUNC(일위대가목록!E447,0)</f>
        <v>248563</v>
      </c>
      <c r="F972" s="37">
        <f t="shared" si="189"/>
        <v>0</v>
      </c>
      <c r="G972" s="37">
        <f>TRUNC(일위대가목록!F447,0)</f>
        <v>12340</v>
      </c>
      <c r="H972" s="37">
        <f t="shared" si="190"/>
        <v>0</v>
      </c>
      <c r="I972" s="37">
        <f>TRUNC(일위대가목록!G447,0)</f>
        <v>0</v>
      </c>
      <c r="J972" s="37">
        <f t="shared" si="191"/>
        <v>0</v>
      </c>
      <c r="K972" s="37">
        <f t="shared" si="192"/>
        <v>260903</v>
      </c>
      <c r="L972" s="37">
        <f t="shared" si="193"/>
        <v>0</v>
      </c>
      <c r="M972" s="85" t="s">
        <v>2268</v>
      </c>
      <c r="N972" s="71" t="s">
        <v>2269</v>
      </c>
      <c r="O972" s="71" t="s">
        <v>52</v>
      </c>
      <c r="P972" s="71" t="s">
        <v>52</v>
      </c>
      <c r="Q972" s="71" t="s">
        <v>2230</v>
      </c>
      <c r="R972" s="71" t="s">
        <v>61</v>
      </c>
      <c r="S972" s="71" t="s">
        <v>62</v>
      </c>
      <c r="T972" s="71" t="s">
        <v>62</v>
      </c>
      <c r="AR972" s="71" t="s">
        <v>52</v>
      </c>
      <c r="AS972" s="71" t="s">
        <v>52</v>
      </c>
      <c r="AU972" s="71" t="s">
        <v>2270</v>
      </c>
      <c r="AV972" s="28">
        <v>495</v>
      </c>
      <c r="AZ972" s="76"/>
      <c r="BA972" s="110"/>
    </row>
    <row r="973" spans="1:53" ht="27" customHeight="1">
      <c r="A973" s="104"/>
      <c r="B973" s="23"/>
      <c r="C973" s="36"/>
      <c r="D973" s="34"/>
      <c r="E973" s="33">
        <v>249000</v>
      </c>
      <c r="F973" s="33"/>
      <c r="G973" s="33"/>
      <c r="H973" s="37"/>
      <c r="I973" s="33"/>
      <c r="J973" s="37"/>
      <c r="K973" s="33">
        <f>E973+G973+I973</f>
        <v>249000</v>
      </c>
      <c r="L973" s="37"/>
      <c r="M973" s="86">
        <v>2022</v>
      </c>
      <c r="N973" s="71"/>
      <c r="O973" s="71"/>
      <c r="P973" s="71"/>
      <c r="Q973" s="71"/>
      <c r="R973" s="71"/>
      <c r="S973" s="71"/>
      <c r="T973" s="71"/>
      <c r="AR973" s="71"/>
      <c r="AS973" s="71"/>
      <c r="AU973" s="71"/>
      <c r="AX973" s="78">
        <f>E972/E973</f>
        <v>0.99824497991967875</v>
      </c>
      <c r="AY973" s="79"/>
      <c r="AZ973" s="79"/>
      <c r="BA973" s="110">
        <f>K972/K973</f>
        <v>1.0478032128514057</v>
      </c>
    </row>
    <row r="974" spans="1:53" ht="27" customHeight="1">
      <c r="A974" s="104" t="s">
        <v>2271</v>
      </c>
      <c r="B974" s="23" t="s">
        <v>2272</v>
      </c>
      <c r="C974" s="36" t="s">
        <v>2273</v>
      </c>
      <c r="D974" s="34"/>
      <c r="E974" s="37">
        <f>TRUNC(일위대가목록!E448,0)</f>
        <v>8999</v>
      </c>
      <c r="F974" s="37">
        <f t="shared" si="189"/>
        <v>0</v>
      </c>
      <c r="G974" s="37">
        <f>TRUNC(일위대가목록!F448,0)</f>
        <v>50686</v>
      </c>
      <c r="H974" s="37">
        <f t="shared" si="190"/>
        <v>0</v>
      </c>
      <c r="I974" s="37">
        <f>TRUNC(일위대가목록!G448,0)</f>
        <v>14671</v>
      </c>
      <c r="J974" s="37">
        <f t="shared" si="191"/>
        <v>0</v>
      </c>
      <c r="K974" s="37">
        <f t="shared" si="192"/>
        <v>74356</v>
      </c>
      <c r="L974" s="37">
        <f t="shared" si="193"/>
        <v>0</v>
      </c>
      <c r="M974" s="85" t="s">
        <v>2274</v>
      </c>
      <c r="N974" s="71" t="s">
        <v>2275</v>
      </c>
      <c r="O974" s="71" t="s">
        <v>52</v>
      </c>
      <c r="P974" s="71" t="s">
        <v>52</v>
      </c>
      <c r="Q974" s="71" t="s">
        <v>2230</v>
      </c>
      <c r="R974" s="71" t="s">
        <v>61</v>
      </c>
      <c r="S974" s="71" t="s">
        <v>62</v>
      </c>
      <c r="T974" s="71" t="s">
        <v>62</v>
      </c>
      <c r="AR974" s="71" t="s">
        <v>52</v>
      </c>
      <c r="AS974" s="71" t="s">
        <v>52</v>
      </c>
      <c r="AU974" s="71" t="s">
        <v>2276</v>
      </c>
      <c r="AV974" s="28">
        <v>354</v>
      </c>
      <c r="AZ974" s="76"/>
      <c r="BA974" s="110"/>
    </row>
    <row r="975" spans="1:53" ht="27" customHeight="1">
      <c r="A975" s="104"/>
      <c r="B975" s="23"/>
      <c r="C975" s="36"/>
      <c r="D975" s="34"/>
      <c r="E975" s="33">
        <v>11912</v>
      </c>
      <c r="F975" s="33"/>
      <c r="G975" s="33">
        <v>47848</v>
      </c>
      <c r="H975" s="37"/>
      <c r="I975" s="33">
        <v>14617</v>
      </c>
      <c r="J975" s="37"/>
      <c r="K975" s="33">
        <f>E975+G975+I975</f>
        <v>74377</v>
      </c>
      <c r="L975" s="37"/>
      <c r="M975" s="86">
        <v>2022</v>
      </c>
      <c r="N975" s="71"/>
      <c r="O975" s="71"/>
      <c r="P975" s="71"/>
      <c r="Q975" s="71"/>
      <c r="R975" s="71"/>
      <c r="S975" s="71"/>
      <c r="T975" s="71"/>
      <c r="AR975" s="71"/>
      <c r="AS975" s="71"/>
      <c r="AU975" s="71"/>
      <c r="AX975" s="78">
        <f>E974/E975</f>
        <v>0.75545668233713903</v>
      </c>
      <c r="AY975" s="79">
        <f>G974/G975</f>
        <v>1.0593128239424845</v>
      </c>
      <c r="AZ975" s="79">
        <f>I974/I975</f>
        <v>1.0036943285215845</v>
      </c>
      <c r="BA975" s="110">
        <f>K974/K975</f>
        <v>0.99971765465130347</v>
      </c>
    </row>
    <row r="976" spans="1:53" ht="27" customHeight="1">
      <c r="A976" s="104" t="s">
        <v>2277</v>
      </c>
      <c r="B976" s="23" t="s">
        <v>2278</v>
      </c>
      <c r="C976" s="36" t="s">
        <v>2273</v>
      </c>
      <c r="D976" s="34"/>
      <c r="E976" s="37">
        <f>TRUNC(일위대가목록!E449,0)</f>
        <v>7840</v>
      </c>
      <c r="F976" s="37">
        <f t="shared" si="189"/>
        <v>0</v>
      </c>
      <c r="G976" s="37">
        <f>TRUNC(일위대가목록!F449,0)</f>
        <v>50686</v>
      </c>
      <c r="H976" s="37">
        <f t="shared" si="190"/>
        <v>0</v>
      </c>
      <c r="I976" s="37">
        <f>TRUNC(일위대가목록!G449,0)</f>
        <v>12688</v>
      </c>
      <c r="J976" s="37">
        <f t="shared" si="191"/>
        <v>0</v>
      </c>
      <c r="K976" s="37">
        <f t="shared" si="192"/>
        <v>71214</v>
      </c>
      <c r="L976" s="37">
        <f t="shared" si="193"/>
        <v>0</v>
      </c>
      <c r="M976" s="85" t="s">
        <v>2279</v>
      </c>
      <c r="N976" s="71" t="s">
        <v>2280</v>
      </c>
      <c r="O976" s="71" t="s">
        <v>52</v>
      </c>
      <c r="P976" s="71" t="s">
        <v>52</v>
      </c>
      <c r="Q976" s="71" t="s">
        <v>2230</v>
      </c>
      <c r="R976" s="71" t="s">
        <v>61</v>
      </c>
      <c r="S976" s="71" t="s">
        <v>62</v>
      </c>
      <c r="T976" s="71" t="s">
        <v>62</v>
      </c>
      <c r="AR976" s="71" t="s">
        <v>52</v>
      </c>
      <c r="AS976" s="71" t="s">
        <v>52</v>
      </c>
      <c r="AU976" s="71" t="s">
        <v>2281</v>
      </c>
      <c r="AV976" s="28">
        <v>299</v>
      </c>
      <c r="AZ976" s="76"/>
      <c r="BA976" s="110"/>
    </row>
    <row r="977" spans="1:53" ht="27" customHeight="1">
      <c r="A977" s="105"/>
      <c r="B977" s="35"/>
      <c r="C977" s="34"/>
      <c r="D977" s="34"/>
      <c r="E977" s="33">
        <v>10378</v>
      </c>
      <c r="F977" s="33"/>
      <c r="G977" s="33">
        <v>47848</v>
      </c>
      <c r="H977" s="37"/>
      <c r="I977" s="33">
        <v>12688</v>
      </c>
      <c r="J977" s="37"/>
      <c r="K977" s="33">
        <f>E977+G977+I977</f>
        <v>70914</v>
      </c>
      <c r="L977" s="37"/>
      <c r="M977" s="86">
        <v>2022</v>
      </c>
      <c r="N977" s="71"/>
      <c r="O977" s="71"/>
      <c r="P977" s="71"/>
      <c r="Q977" s="71"/>
      <c r="R977" s="71"/>
      <c r="S977" s="71"/>
      <c r="T977" s="71"/>
      <c r="AR977" s="71"/>
      <c r="AS977" s="71"/>
      <c r="AU977" s="71"/>
      <c r="AX977" s="78">
        <f>E976/E977</f>
        <v>0.75544420890344965</v>
      </c>
      <c r="AY977" s="79">
        <f>G976/G977</f>
        <v>1.0593128239424845</v>
      </c>
      <c r="AZ977" s="79">
        <f>I976/I977</f>
        <v>1</v>
      </c>
      <c r="BA977" s="110">
        <f>K976/K977</f>
        <v>1.0042304763516372</v>
      </c>
    </row>
    <row r="978" spans="1:53" ht="27" customHeight="1">
      <c r="A978" s="104" t="s">
        <v>2282</v>
      </c>
      <c r="B978" s="23"/>
      <c r="C978" s="34"/>
      <c r="D978" s="34"/>
      <c r="E978" s="35"/>
      <c r="F978" s="35"/>
      <c r="G978" s="35"/>
      <c r="H978" s="35"/>
      <c r="I978" s="35"/>
      <c r="J978" s="35"/>
      <c r="K978" s="35"/>
      <c r="L978" s="35"/>
      <c r="M978" s="84"/>
      <c r="Q978" s="71" t="s">
        <v>2283</v>
      </c>
      <c r="AZ978" s="76"/>
      <c r="BA978" s="110"/>
    </row>
    <row r="979" spans="1:53" ht="27" customHeight="1">
      <c r="A979" s="104" t="s">
        <v>2284</v>
      </c>
      <c r="B979" s="23" t="s">
        <v>2285</v>
      </c>
      <c r="C979" s="36" t="s">
        <v>2273</v>
      </c>
      <c r="D979" s="34"/>
      <c r="E979" s="37">
        <f>TRUNC(일위대가목록!E450,0)</f>
        <v>16127</v>
      </c>
      <c r="F979" s="37">
        <f t="shared" ref="F979:F997" si="194">TRUNC(E979*D979, 0)</f>
        <v>0</v>
      </c>
      <c r="G979" s="37">
        <f>TRUNC(일위대가목록!F450,0)</f>
        <v>50686</v>
      </c>
      <c r="H979" s="37">
        <f t="shared" ref="H979:H997" si="195">TRUNC(G979*D979, 0)</f>
        <v>0</v>
      </c>
      <c r="I979" s="37">
        <f>TRUNC(일위대가목록!G450,0)</f>
        <v>20900</v>
      </c>
      <c r="J979" s="37">
        <f t="shared" ref="J979:J997" si="196">TRUNC(I979*D979, 0)</f>
        <v>0</v>
      </c>
      <c r="K979" s="37">
        <f t="shared" ref="K979:K997" si="197">TRUNC(E979+G979+I979, 0)</f>
        <v>87713</v>
      </c>
      <c r="L979" s="37">
        <f t="shared" ref="L979:L997" si="198">TRUNC(F979+H979+J979, 0)</f>
        <v>0</v>
      </c>
      <c r="M979" s="85" t="s">
        <v>2286</v>
      </c>
      <c r="N979" s="71" t="s">
        <v>2287</v>
      </c>
      <c r="O979" s="71" t="s">
        <v>52</v>
      </c>
      <c r="P979" s="71" t="s">
        <v>52</v>
      </c>
      <c r="Q979" s="71" t="s">
        <v>2283</v>
      </c>
      <c r="R979" s="71" t="s">
        <v>61</v>
      </c>
      <c r="S979" s="71" t="s">
        <v>62</v>
      </c>
      <c r="T979" s="71" t="s">
        <v>62</v>
      </c>
      <c r="AR979" s="71" t="s">
        <v>52</v>
      </c>
      <c r="AS979" s="71" t="s">
        <v>52</v>
      </c>
      <c r="AU979" s="71" t="s">
        <v>2288</v>
      </c>
      <c r="AV979" s="28">
        <v>301</v>
      </c>
      <c r="AZ979" s="76"/>
      <c r="BA979" s="110"/>
    </row>
    <row r="980" spans="1:53" ht="27" customHeight="1">
      <c r="A980" s="104"/>
      <c r="B980" s="23"/>
      <c r="C980" s="36"/>
      <c r="D980" s="34"/>
      <c r="E980" s="33">
        <v>21347</v>
      </c>
      <c r="F980" s="33"/>
      <c r="G980" s="33">
        <v>47848</v>
      </c>
      <c r="H980" s="37"/>
      <c r="I980" s="33">
        <v>20900</v>
      </c>
      <c r="J980" s="37"/>
      <c r="K980" s="33">
        <f>E980+G980+I980</f>
        <v>90095</v>
      </c>
      <c r="L980" s="37"/>
      <c r="M980" s="86">
        <v>2022</v>
      </c>
      <c r="N980" s="71"/>
      <c r="O980" s="71"/>
      <c r="P980" s="71"/>
      <c r="Q980" s="71"/>
      <c r="R980" s="71"/>
      <c r="S980" s="71"/>
      <c r="T980" s="71"/>
      <c r="AR980" s="71"/>
      <c r="AS980" s="71"/>
      <c r="AU980" s="71"/>
      <c r="AX980" s="78">
        <f>E979/E980</f>
        <v>0.75546915257413216</v>
      </c>
      <c r="AY980" s="79">
        <f>G979/G980</f>
        <v>1.0593128239424845</v>
      </c>
      <c r="AZ980" s="79">
        <f>I979/I980</f>
        <v>1</v>
      </c>
      <c r="BA980" s="110">
        <f>K979/K980</f>
        <v>0.97356124091237028</v>
      </c>
    </row>
    <row r="981" spans="1:53" ht="27" customHeight="1">
      <c r="A981" s="104" t="s">
        <v>2289</v>
      </c>
      <c r="B981" s="23" t="s">
        <v>2290</v>
      </c>
      <c r="C981" s="36" t="s">
        <v>2273</v>
      </c>
      <c r="D981" s="34"/>
      <c r="E981" s="37">
        <f>TRUNC(일위대가목록!E451,0)</f>
        <v>0</v>
      </c>
      <c r="F981" s="37">
        <f t="shared" si="194"/>
        <v>0</v>
      </c>
      <c r="G981" s="37">
        <f>TRUNC(일위대가목록!F451,0)</f>
        <v>0</v>
      </c>
      <c r="H981" s="37">
        <f t="shared" si="195"/>
        <v>0</v>
      </c>
      <c r="I981" s="37">
        <f>TRUNC(일위대가목록!G451,0)</f>
        <v>3378</v>
      </c>
      <c r="J981" s="37">
        <f t="shared" si="196"/>
        <v>0</v>
      </c>
      <c r="K981" s="37">
        <f t="shared" si="197"/>
        <v>3378</v>
      </c>
      <c r="L981" s="37">
        <f t="shared" si="198"/>
        <v>0</v>
      </c>
      <c r="M981" s="85" t="s">
        <v>2291</v>
      </c>
      <c r="N981" s="71" t="s">
        <v>2292</v>
      </c>
      <c r="O981" s="71" t="s">
        <v>52</v>
      </c>
      <c r="P981" s="71" t="s">
        <v>52</v>
      </c>
      <c r="Q981" s="71" t="s">
        <v>2283</v>
      </c>
      <c r="R981" s="71" t="s">
        <v>61</v>
      </c>
      <c r="S981" s="71" t="s">
        <v>62</v>
      </c>
      <c r="T981" s="71" t="s">
        <v>62</v>
      </c>
      <c r="AR981" s="71" t="s">
        <v>52</v>
      </c>
      <c r="AS981" s="71" t="s">
        <v>52</v>
      </c>
      <c r="AU981" s="71" t="s">
        <v>2293</v>
      </c>
      <c r="AV981" s="28">
        <v>302</v>
      </c>
      <c r="AZ981" s="76"/>
      <c r="BA981" s="110"/>
    </row>
    <row r="982" spans="1:53" ht="27" customHeight="1">
      <c r="A982" s="104"/>
      <c r="B982" s="23"/>
      <c r="C982" s="36"/>
      <c r="D982" s="34"/>
      <c r="E982" s="33">
        <v>2195</v>
      </c>
      <c r="F982" s="33"/>
      <c r="G982" s="33">
        <v>29239</v>
      </c>
      <c r="H982" s="37"/>
      <c r="I982" s="33">
        <v>556</v>
      </c>
      <c r="J982" s="37"/>
      <c r="K982" s="33">
        <f>E982+G982+I982</f>
        <v>31990</v>
      </c>
      <c r="L982" s="37"/>
      <c r="M982" s="86">
        <v>2022</v>
      </c>
      <c r="N982" s="71"/>
      <c r="O982" s="71"/>
      <c r="P982" s="71"/>
      <c r="Q982" s="71"/>
      <c r="R982" s="71"/>
      <c r="S982" s="71"/>
      <c r="T982" s="71"/>
      <c r="AR982" s="71"/>
      <c r="AS982" s="71"/>
      <c r="AU982" s="71"/>
      <c r="AX982" s="78"/>
      <c r="AY982" s="79"/>
      <c r="AZ982" s="79">
        <f>I981/I982</f>
        <v>6.0755395683453237</v>
      </c>
      <c r="BA982" s="110">
        <f t="shared" ref="BA982:BA1043" si="199">K981/K982</f>
        <v>0.10559549859331041</v>
      </c>
    </row>
    <row r="983" spans="1:53" ht="27" customHeight="1">
      <c r="A983" s="104" t="s">
        <v>2294</v>
      </c>
      <c r="B983" s="23" t="s">
        <v>2295</v>
      </c>
      <c r="C983" s="36" t="s">
        <v>2273</v>
      </c>
      <c r="D983" s="34"/>
      <c r="E983" s="37">
        <f>TRUNC(일위대가목록!E452,0)</f>
        <v>5186</v>
      </c>
      <c r="F983" s="37">
        <f t="shared" si="194"/>
        <v>0</v>
      </c>
      <c r="G983" s="37">
        <f>TRUNC(일위대가목록!F452,0)</f>
        <v>43526</v>
      </c>
      <c r="H983" s="37">
        <f t="shared" si="195"/>
        <v>0</v>
      </c>
      <c r="I983" s="37">
        <f>TRUNC(일위대가목록!G452,0)</f>
        <v>5965</v>
      </c>
      <c r="J983" s="37">
        <f t="shared" si="196"/>
        <v>0</v>
      </c>
      <c r="K983" s="37">
        <f t="shared" si="197"/>
        <v>54677</v>
      </c>
      <c r="L983" s="37">
        <f t="shared" si="198"/>
        <v>0</v>
      </c>
      <c r="M983" s="85" t="s">
        <v>2296</v>
      </c>
      <c r="N983" s="71" t="s">
        <v>2297</v>
      </c>
      <c r="O983" s="71" t="s">
        <v>52</v>
      </c>
      <c r="P983" s="71" t="s">
        <v>52</v>
      </c>
      <c r="Q983" s="71" t="s">
        <v>2283</v>
      </c>
      <c r="R983" s="71" t="s">
        <v>61</v>
      </c>
      <c r="S983" s="71" t="s">
        <v>62</v>
      </c>
      <c r="T983" s="71" t="s">
        <v>62</v>
      </c>
      <c r="AR983" s="71" t="s">
        <v>52</v>
      </c>
      <c r="AS983" s="71" t="s">
        <v>52</v>
      </c>
      <c r="AU983" s="71" t="s">
        <v>2298</v>
      </c>
      <c r="AV983" s="28">
        <v>303</v>
      </c>
      <c r="AZ983" s="76"/>
      <c r="BA983" s="110"/>
    </row>
    <row r="984" spans="1:53" ht="27" customHeight="1">
      <c r="A984" s="104"/>
      <c r="B984" s="23"/>
      <c r="C984" s="36"/>
      <c r="D984" s="34"/>
      <c r="E984" s="33">
        <v>6865</v>
      </c>
      <c r="F984" s="33"/>
      <c r="G984" s="33">
        <v>39644</v>
      </c>
      <c r="H984" s="37"/>
      <c r="I984" s="33">
        <v>5965</v>
      </c>
      <c r="J984" s="37"/>
      <c r="K984" s="33">
        <f>E984+G984+I984</f>
        <v>52474</v>
      </c>
      <c r="L984" s="37"/>
      <c r="M984" s="86">
        <v>2022</v>
      </c>
      <c r="N984" s="71"/>
      <c r="O984" s="71"/>
      <c r="P984" s="71"/>
      <c r="Q984" s="71"/>
      <c r="R984" s="71"/>
      <c r="S984" s="71"/>
      <c r="T984" s="71"/>
      <c r="AR984" s="71"/>
      <c r="AS984" s="71"/>
      <c r="AU984" s="71"/>
      <c r="AX984" s="78">
        <f>E983/E984</f>
        <v>0.75542607428987618</v>
      </c>
      <c r="AY984" s="79">
        <f>G983/G984</f>
        <v>1.0979215013621229</v>
      </c>
      <c r="AZ984" s="79">
        <f>I983/I984</f>
        <v>1</v>
      </c>
      <c r="BA984" s="110">
        <f t="shared" si="199"/>
        <v>1.0419826961924001</v>
      </c>
    </row>
    <row r="985" spans="1:53" ht="27" customHeight="1">
      <c r="A985" s="104" t="s">
        <v>2299</v>
      </c>
      <c r="B985" s="23" t="s">
        <v>2300</v>
      </c>
      <c r="C985" s="36" t="s">
        <v>2301</v>
      </c>
      <c r="D985" s="34"/>
      <c r="E985" s="37">
        <f>TRUNC(일위대가목록!E453,0)</f>
        <v>80000</v>
      </c>
      <c r="F985" s="37">
        <f t="shared" si="194"/>
        <v>0</v>
      </c>
      <c r="G985" s="37">
        <f>TRUNC(일위대가목록!F453,0)</f>
        <v>43526</v>
      </c>
      <c r="H985" s="37">
        <f t="shared" si="195"/>
        <v>0</v>
      </c>
      <c r="I985" s="37">
        <f>TRUNC(일위대가목록!G453,0)</f>
        <v>400000</v>
      </c>
      <c r="J985" s="37">
        <f t="shared" si="196"/>
        <v>0</v>
      </c>
      <c r="K985" s="37">
        <f t="shared" si="197"/>
        <v>523526</v>
      </c>
      <c r="L985" s="37">
        <f t="shared" si="198"/>
        <v>0</v>
      </c>
      <c r="M985" s="85" t="s">
        <v>2302</v>
      </c>
      <c r="N985" s="71" t="s">
        <v>2303</v>
      </c>
      <c r="O985" s="71" t="s">
        <v>52</v>
      </c>
      <c r="P985" s="71" t="s">
        <v>52</v>
      </c>
      <c r="Q985" s="71" t="s">
        <v>2283</v>
      </c>
      <c r="R985" s="71" t="s">
        <v>61</v>
      </c>
      <c r="S985" s="71" t="s">
        <v>62</v>
      </c>
      <c r="T985" s="71" t="s">
        <v>62</v>
      </c>
      <c r="AR985" s="71" t="s">
        <v>52</v>
      </c>
      <c r="AS985" s="71" t="s">
        <v>52</v>
      </c>
      <c r="AU985" s="71" t="s">
        <v>2304</v>
      </c>
      <c r="AV985" s="28">
        <v>344</v>
      </c>
      <c r="AZ985" s="76"/>
      <c r="BA985" s="110"/>
    </row>
    <row r="986" spans="1:53" ht="27" customHeight="1">
      <c r="A986" s="104"/>
      <c r="B986" s="23"/>
      <c r="C986" s="36"/>
      <c r="D986" s="34"/>
      <c r="E986" s="33"/>
      <c r="F986" s="33"/>
      <c r="G986" s="33"/>
      <c r="H986" s="37"/>
      <c r="I986" s="33">
        <v>400000</v>
      </c>
      <c r="J986" s="37"/>
      <c r="K986" s="33">
        <f>E986+G986+I986</f>
        <v>400000</v>
      </c>
      <c r="L986" s="37"/>
      <c r="M986" s="86">
        <v>2022</v>
      </c>
      <c r="N986" s="71"/>
      <c r="O986" s="71"/>
      <c r="P986" s="71"/>
      <c r="Q986" s="71"/>
      <c r="R986" s="71"/>
      <c r="S986" s="71"/>
      <c r="T986" s="71"/>
      <c r="AR986" s="71"/>
      <c r="AS986" s="71"/>
      <c r="AU986" s="71"/>
      <c r="AX986" s="78"/>
      <c r="AY986" s="79"/>
      <c r="AZ986" s="79">
        <f>I985/I986</f>
        <v>1</v>
      </c>
      <c r="BA986" s="110">
        <f t="shared" si="199"/>
        <v>1.3088150000000001</v>
      </c>
    </row>
    <row r="987" spans="1:53" ht="27" customHeight="1">
      <c r="A987" s="104" t="s">
        <v>2305</v>
      </c>
      <c r="B987" s="23" t="s">
        <v>2300</v>
      </c>
      <c r="C987" s="36" t="s">
        <v>449</v>
      </c>
      <c r="D987" s="34"/>
      <c r="E987" s="37">
        <f>TRUNC(일위대가목록!E454,0)</f>
        <v>60000</v>
      </c>
      <c r="F987" s="37">
        <f t="shared" si="194"/>
        <v>0</v>
      </c>
      <c r="G987" s="37">
        <f>TRUNC(일위대가목록!F454,0)</f>
        <v>21763</v>
      </c>
      <c r="H987" s="37">
        <f t="shared" si="195"/>
        <v>0</v>
      </c>
      <c r="I987" s="37">
        <f>TRUNC(일위대가목록!G454,0)</f>
        <v>300000</v>
      </c>
      <c r="J987" s="37">
        <f t="shared" si="196"/>
        <v>0</v>
      </c>
      <c r="K987" s="37">
        <f t="shared" si="197"/>
        <v>381763</v>
      </c>
      <c r="L987" s="37">
        <f t="shared" si="198"/>
        <v>0</v>
      </c>
      <c r="M987" s="85" t="s">
        <v>2306</v>
      </c>
      <c r="N987" s="71" t="s">
        <v>2307</v>
      </c>
      <c r="O987" s="71" t="s">
        <v>52</v>
      </c>
      <c r="P987" s="71" t="s">
        <v>52</v>
      </c>
      <c r="Q987" s="71" t="s">
        <v>2283</v>
      </c>
      <c r="R987" s="71" t="s">
        <v>61</v>
      </c>
      <c r="S987" s="71" t="s">
        <v>62</v>
      </c>
      <c r="T987" s="71" t="s">
        <v>62</v>
      </c>
      <c r="AR987" s="71" t="s">
        <v>52</v>
      </c>
      <c r="AS987" s="71" t="s">
        <v>52</v>
      </c>
      <c r="AU987" s="71" t="s">
        <v>2308</v>
      </c>
      <c r="AV987" s="28">
        <v>345</v>
      </c>
      <c r="AZ987" s="76"/>
      <c r="BA987" s="110"/>
    </row>
    <row r="988" spans="1:53" ht="27" customHeight="1">
      <c r="A988" s="104"/>
      <c r="B988" s="23"/>
      <c r="C988" s="36"/>
      <c r="D988" s="34"/>
      <c r="E988" s="33"/>
      <c r="F988" s="33"/>
      <c r="G988" s="33"/>
      <c r="H988" s="37"/>
      <c r="I988" s="33">
        <v>200000</v>
      </c>
      <c r="J988" s="37"/>
      <c r="K988" s="33">
        <f>E988+G988+I988</f>
        <v>200000</v>
      </c>
      <c r="L988" s="37"/>
      <c r="M988" s="86">
        <v>2022</v>
      </c>
      <c r="N988" s="71"/>
      <c r="O988" s="71"/>
      <c r="P988" s="71"/>
      <c r="Q988" s="71"/>
      <c r="R988" s="71"/>
      <c r="S988" s="71"/>
      <c r="T988" s="71"/>
      <c r="AR988" s="71"/>
      <c r="AS988" s="71"/>
      <c r="AU988" s="71"/>
      <c r="AX988" s="78"/>
      <c r="AY988" s="79"/>
      <c r="AZ988" s="79">
        <f>I987/I988</f>
        <v>1.5</v>
      </c>
      <c r="BA988" s="110">
        <f t="shared" si="199"/>
        <v>1.9088149999999999</v>
      </c>
    </row>
    <row r="989" spans="1:53" ht="27" customHeight="1">
      <c r="A989" s="104" t="s">
        <v>2309</v>
      </c>
      <c r="B989" s="23" t="s">
        <v>2310</v>
      </c>
      <c r="C989" s="36" t="s">
        <v>2301</v>
      </c>
      <c r="D989" s="34"/>
      <c r="E989" s="37">
        <f>TRUNC(일위대가목록!E455,0)</f>
        <v>90000</v>
      </c>
      <c r="F989" s="37">
        <f t="shared" si="194"/>
        <v>0</v>
      </c>
      <c r="G989" s="37">
        <f>TRUNC(일위대가목록!F455,0)</f>
        <v>43526</v>
      </c>
      <c r="H989" s="37">
        <f t="shared" si="195"/>
        <v>0</v>
      </c>
      <c r="I989" s="37">
        <f>TRUNC(일위대가목록!G455,0)</f>
        <v>450000</v>
      </c>
      <c r="J989" s="37">
        <f t="shared" si="196"/>
        <v>0</v>
      </c>
      <c r="K989" s="37">
        <f t="shared" si="197"/>
        <v>583526</v>
      </c>
      <c r="L989" s="37">
        <f t="shared" si="198"/>
        <v>0</v>
      </c>
      <c r="M989" s="85" t="s">
        <v>2311</v>
      </c>
      <c r="N989" s="71" t="s">
        <v>2312</v>
      </c>
      <c r="O989" s="71" t="s">
        <v>52</v>
      </c>
      <c r="P989" s="71" t="s">
        <v>52</v>
      </c>
      <c r="Q989" s="71" t="s">
        <v>2283</v>
      </c>
      <c r="R989" s="71" t="s">
        <v>61</v>
      </c>
      <c r="S989" s="71" t="s">
        <v>62</v>
      </c>
      <c r="T989" s="71" t="s">
        <v>62</v>
      </c>
      <c r="AR989" s="71" t="s">
        <v>52</v>
      </c>
      <c r="AS989" s="71" t="s">
        <v>52</v>
      </c>
      <c r="AU989" s="71" t="s">
        <v>2313</v>
      </c>
      <c r="AV989" s="28">
        <v>346</v>
      </c>
      <c r="AZ989" s="76"/>
      <c r="BA989" s="110"/>
    </row>
    <row r="990" spans="1:53" ht="27" customHeight="1">
      <c r="A990" s="104"/>
      <c r="B990" s="23"/>
      <c r="C990" s="36"/>
      <c r="D990" s="34"/>
      <c r="E990" s="33"/>
      <c r="F990" s="33"/>
      <c r="G990" s="33"/>
      <c r="H990" s="37"/>
      <c r="I990" s="33">
        <v>450000</v>
      </c>
      <c r="J990" s="37"/>
      <c r="K990" s="33">
        <f>E990+G990+I990</f>
        <v>450000</v>
      </c>
      <c r="L990" s="37"/>
      <c r="M990" s="86">
        <v>2022</v>
      </c>
      <c r="N990" s="71"/>
      <c r="O990" s="71"/>
      <c r="P990" s="71"/>
      <c r="Q990" s="71"/>
      <c r="R990" s="71"/>
      <c r="S990" s="71"/>
      <c r="T990" s="71"/>
      <c r="AR990" s="71"/>
      <c r="AS990" s="71"/>
      <c r="AU990" s="71"/>
      <c r="AX990" s="78"/>
      <c r="AY990" s="79"/>
      <c r="AZ990" s="79">
        <f>I989/I990</f>
        <v>1</v>
      </c>
      <c r="BA990" s="110">
        <f t="shared" si="199"/>
        <v>1.2967244444444443</v>
      </c>
    </row>
    <row r="991" spans="1:53" ht="27" customHeight="1">
      <c r="A991" s="104" t="s">
        <v>2314</v>
      </c>
      <c r="B991" s="23" t="s">
        <v>2310</v>
      </c>
      <c r="C991" s="36" t="s">
        <v>449</v>
      </c>
      <c r="D991" s="34"/>
      <c r="E991" s="37">
        <f>TRUNC(일위대가목록!E456,0)</f>
        <v>60000</v>
      </c>
      <c r="F991" s="37">
        <f t="shared" si="194"/>
        <v>0</v>
      </c>
      <c r="G991" s="37">
        <f>TRUNC(일위대가목록!F456,0)</f>
        <v>21763</v>
      </c>
      <c r="H991" s="37">
        <f t="shared" si="195"/>
        <v>0</v>
      </c>
      <c r="I991" s="37">
        <f>TRUNC(일위대가목록!G456,0)</f>
        <v>300000</v>
      </c>
      <c r="J991" s="37">
        <f t="shared" si="196"/>
        <v>0</v>
      </c>
      <c r="K991" s="37">
        <f t="shared" si="197"/>
        <v>381763</v>
      </c>
      <c r="L991" s="37">
        <f t="shared" si="198"/>
        <v>0</v>
      </c>
      <c r="M991" s="85" t="s">
        <v>2315</v>
      </c>
      <c r="N991" s="71" t="s">
        <v>2316</v>
      </c>
      <c r="O991" s="71" t="s">
        <v>52</v>
      </c>
      <c r="P991" s="71" t="s">
        <v>52</v>
      </c>
      <c r="Q991" s="71" t="s">
        <v>2283</v>
      </c>
      <c r="R991" s="71" t="s">
        <v>61</v>
      </c>
      <c r="S991" s="71" t="s">
        <v>62</v>
      </c>
      <c r="T991" s="71" t="s">
        <v>62</v>
      </c>
      <c r="AR991" s="71" t="s">
        <v>52</v>
      </c>
      <c r="AS991" s="71" t="s">
        <v>52</v>
      </c>
      <c r="AU991" s="71" t="s">
        <v>2317</v>
      </c>
      <c r="AV991" s="28">
        <v>347</v>
      </c>
      <c r="AZ991" s="76"/>
      <c r="BA991" s="110"/>
    </row>
    <row r="992" spans="1:53" ht="27" customHeight="1">
      <c r="A992" s="104"/>
      <c r="B992" s="23"/>
      <c r="C992" s="36"/>
      <c r="D992" s="34"/>
      <c r="E992" s="33"/>
      <c r="F992" s="33"/>
      <c r="G992" s="33"/>
      <c r="H992" s="37"/>
      <c r="I992" s="33">
        <v>300000</v>
      </c>
      <c r="J992" s="37"/>
      <c r="K992" s="33">
        <f>E992+G992+I992</f>
        <v>300000</v>
      </c>
      <c r="L992" s="37"/>
      <c r="M992" s="86">
        <v>2022</v>
      </c>
      <c r="N992" s="71"/>
      <c r="O992" s="71"/>
      <c r="P992" s="71"/>
      <c r="Q992" s="71"/>
      <c r="R992" s="71"/>
      <c r="S992" s="71"/>
      <c r="T992" s="71"/>
      <c r="AR992" s="71"/>
      <c r="AS992" s="71"/>
      <c r="AU992" s="71"/>
      <c r="AX992" s="78"/>
      <c r="AY992" s="79"/>
      <c r="AZ992" s="79">
        <f>I991/I992</f>
        <v>1</v>
      </c>
      <c r="BA992" s="110">
        <f t="shared" si="199"/>
        <v>1.2725433333333334</v>
      </c>
    </row>
    <row r="993" spans="1:53" ht="27" customHeight="1">
      <c r="A993" s="104" t="s">
        <v>2318</v>
      </c>
      <c r="B993" s="23" t="s">
        <v>2319</v>
      </c>
      <c r="C993" s="36" t="s">
        <v>2301</v>
      </c>
      <c r="D993" s="34"/>
      <c r="E993" s="37">
        <f>TRUNC(일위대가목록!E457,0)</f>
        <v>110000</v>
      </c>
      <c r="F993" s="37">
        <f t="shared" si="194"/>
        <v>0</v>
      </c>
      <c r="G993" s="37">
        <f>TRUNC(일위대가목록!F457,0)</f>
        <v>43526</v>
      </c>
      <c r="H993" s="37">
        <f t="shared" si="195"/>
        <v>0</v>
      </c>
      <c r="I993" s="37">
        <f>TRUNC(일위대가목록!G457,0)</f>
        <v>550000</v>
      </c>
      <c r="J993" s="37">
        <f t="shared" si="196"/>
        <v>0</v>
      </c>
      <c r="K993" s="37">
        <f t="shared" si="197"/>
        <v>703526</v>
      </c>
      <c r="L993" s="37">
        <f t="shared" si="198"/>
        <v>0</v>
      </c>
      <c r="M993" s="85" t="s">
        <v>2320</v>
      </c>
      <c r="N993" s="71" t="s">
        <v>2321</v>
      </c>
      <c r="O993" s="71" t="s">
        <v>52</v>
      </c>
      <c r="P993" s="71" t="s">
        <v>52</v>
      </c>
      <c r="Q993" s="71" t="s">
        <v>2283</v>
      </c>
      <c r="R993" s="71" t="s">
        <v>61</v>
      </c>
      <c r="S993" s="71" t="s">
        <v>62</v>
      </c>
      <c r="T993" s="71" t="s">
        <v>62</v>
      </c>
      <c r="AR993" s="71" t="s">
        <v>52</v>
      </c>
      <c r="AS993" s="71" t="s">
        <v>52</v>
      </c>
      <c r="AU993" s="71" t="s">
        <v>2322</v>
      </c>
      <c r="AV993" s="28">
        <v>348</v>
      </c>
      <c r="AZ993" s="76"/>
      <c r="BA993" s="110"/>
    </row>
    <row r="994" spans="1:53" ht="27" customHeight="1">
      <c r="A994" s="104"/>
      <c r="B994" s="23"/>
      <c r="C994" s="36"/>
      <c r="D994" s="34"/>
      <c r="E994" s="33"/>
      <c r="F994" s="33"/>
      <c r="G994" s="33"/>
      <c r="H994" s="37"/>
      <c r="I994" s="33">
        <v>550000</v>
      </c>
      <c r="J994" s="37"/>
      <c r="K994" s="33">
        <f>E994+G994+I994</f>
        <v>550000</v>
      </c>
      <c r="L994" s="37"/>
      <c r="M994" s="86">
        <v>2022</v>
      </c>
      <c r="N994" s="71"/>
      <c r="O994" s="71"/>
      <c r="P994" s="71"/>
      <c r="Q994" s="71"/>
      <c r="R994" s="71"/>
      <c r="S994" s="71"/>
      <c r="T994" s="71"/>
      <c r="AR994" s="71"/>
      <c r="AS994" s="71"/>
      <c r="AU994" s="71"/>
      <c r="AX994" s="78"/>
      <c r="AY994" s="79"/>
      <c r="AZ994" s="79">
        <f>I993/I994</f>
        <v>1</v>
      </c>
      <c r="BA994" s="110">
        <f t="shared" si="199"/>
        <v>1.2791381818181817</v>
      </c>
    </row>
    <row r="995" spans="1:53" ht="27" customHeight="1">
      <c r="A995" s="104" t="s">
        <v>2323</v>
      </c>
      <c r="B995" s="23" t="s">
        <v>2319</v>
      </c>
      <c r="C995" s="36" t="s">
        <v>449</v>
      </c>
      <c r="D995" s="34"/>
      <c r="E995" s="37">
        <f>TRUNC(일위대가목록!E458,0)</f>
        <v>80000</v>
      </c>
      <c r="F995" s="37">
        <f t="shared" si="194"/>
        <v>0</v>
      </c>
      <c r="G995" s="37">
        <f>TRUNC(일위대가목록!F458,0)</f>
        <v>21763</v>
      </c>
      <c r="H995" s="37">
        <f t="shared" si="195"/>
        <v>0</v>
      </c>
      <c r="I995" s="37">
        <f>TRUNC(일위대가목록!G458,0)</f>
        <v>400000</v>
      </c>
      <c r="J995" s="37">
        <f t="shared" si="196"/>
        <v>0</v>
      </c>
      <c r="K995" s="37">
        <f t="shared" si="197"/>
        <v>501763</v>
      </c>
      <c r="L995" s="37">
        <f t="shared" si="198"/>
        <v>0</v>
      </c>
      <c r="M995" s="85" t="s">
        <v>2324</v>
      </c>
      <c r="N995" s="71" t="s">
        <v>2325</v>
      </c>
      <c r="O995" s="71" t="s">
        <v>52</v>
      </c>
      <c r="P995" s="71" t="s">
        <v>52</v>
      </c>
      <c r="Q995" s="71" t="s">
        <v>2283</v>
      </c>
      <c r="R995" s="71" t="s">
        <v>61</v>
      </c>
      <c r="S995" s="71" t="s">
        <v>62</v>
      </c>
      <c r="T995" s="71" t="s">
        <v>62</v>
      </c>
      <c r="AR995" s="71" t="s">
        <v>52</v>
      </c>
      <c r="AS995" s="71" t="s">
        <v>52</v>
      </c>
      <c r="AU995" s="71" t="s">
        <v>2326</v>
      </c>
      <c r="AV995" s="28">
        <v>349</v>
      </c>
      <c r="AZ995" s="76"/>
      <c r="BA995" s="110"/>
    </row>
    <row r="996" spans="1:53" ht="27" customHeight="1">
      <c r="A996" s="104"/>
      <c r="B996" s="23"/>
      <c r="C996" s="36"/>
      <c r="D996" s="34"/>
      <c r="E996" s="33"/>
      <c r="F996" s="33"/>
      <c r="G996" s="33"/>
      <c r="H996" s="37"/>
      <c r="I996" s="33">
        <v>300000</v>
      </c>
      <c r="J996" s="37"/>
      <c r="K996" s="33">
        <f>E996+G996+I996</f>
        <v>300000</v>
      </c>
      <c r="L996" s="37"/>
      <c r="M996" s="86">
        <v>2022</v>
      </c>
      <c r="N996" s="71"/>
      <c r="O996" s="71"/>
      <c r="P996" s="71"/>
      <c r="Q996" s="71"/>
      <c r="R996" s="71"/>
      <c r="S996" s="71"/>
      <c r="T996" s="71"/>
      <c r="AR996" s="71"/>
      <c r="AS996" s="71"/>
      <c r="AU996" s="71"/>
      <c r="AX996" s="78"/>
      <c r="AY996" s="79"/>
      <c r="AZ996" s="79">
        <f>I995/I996</f>
        <v>1.3333333333333333</v>
      </c>
      <c r="BA996" s="110">
        <f t="shared" si="199"/>
        <v>1.6725433333333333</v>
      </c>
    </row>
    <row r="997" spans="1:53" ht="27" customHeight="1">
      <c r="A997" s="104" t="s">
        <v>2327</v>
      </c>
      <c r="B997" s="23" t="s">
        <v>2328</v>
      </c>
      <c r="C997" s="36" t="s">
        <v>2301</v>
      </c>
      <c r="D997" s="34"/>
      <c r="E997" s="37">
        <f>TRUNC(일위대가목록!E459,0)</f>
        <v>160000</v>
      </c>
      <c r="F997" s="37">
        <f t="shared" si="194"/>
        <v>0</v>
      </c>
      <c r="G997" s="37">
        <f>TRUNC(일위대가목록!F459,0)</f>
        <v>43526</v>
      </c>
      <c r="H997" s="37">
        <f t="shared" si="195"/>
        <v>0</v>
      </c>
      <c r="I997" s="37">
        <f>TRUNC(일위대가목록!G459,0)</f>
        <v>800000</v>
      </c>
      <c r="J997" s="37">
        <f t="shared" si="196"/>
        <v>0</v>
      </c>
      <c r="K997" s="37">
        <f t="shared" si="197"/>
        <v>1003526</v>
      </c>
      <c r="L997" s="37">
        <f t="shared" si="198"/>
        <v>0</v>
      </c>
      <c r="M997" s="85" t="s">
        <v>2329</v>
      </c>
      <c r="N997" s="71" t="s">
        <v>2330</v>
      </c>
      <c r="O997" s="71" t="s">
        <v>52</v>
      </c>
      <c r="P997" s="71" t="s">
        <v>52</v>
      </c>
      <c r="Q997" s="71" t="s">
        <v>2283</v>
      </c>
      <c r="R997" s="71" t="s">
        <v>61</v>
      </c>
      <c r="S997" s="71" t="s">
        <v>62</v>
      </c>
      <c r="T997" s="71" t="s">
        <v>62</v>
      </c>
      <c r="AR997" s="71" t="s">
        <v>52</v>
      </c>
      <c r="AS997" s="71" t="s">
        <v>52</v>
      </c>
      <c r="AU997" s="71" t="s">
        <v>2331</v>
      </c>
      <c r="AV997" s="28">
        <v>350</v>
      </c>
      <c r="AZ997" s="76"/>
      <c r="BA997" s="110"/>
    </row>
    <row r="998" spans="1:53" ht="27" customHeight="1">
      <c r="A998" s="105"/>
      <c r="B998" s="35"/>
      <c r="C998" s="34"/>
      <c r="D998" s="34"/>
      <c r="E998" s="33"/>
      <c r="F998" s="33"/>
      <c r="G998" s="33"/>
      <c r="H998" s="37"/>
      <c r="I998" s="33">
        <v>800000</v>
      </c>
      <c r="J998" s="37"/>
      <c r="K998" s="33">
        <f>E998+G998+I998</f>
        <v>800000</v>
      </c>
      <c r="L998" s="37"/>
      <c r="M998" s="86">
        <v>2022</v>
      </c>
      <c r="N998" s="71"/>
      <c r="O998" s="71"/>
      <c r="P998" s="71"/>
      <c r="Q998" s="71"/>
      <c r="R998" s="71"/>
      <c r="S998" s="71"/>
      <c r="T998" s="71"/>
      <c r="AR998" s="71"/>
      <c r="AS998" s="71"/>
      <c r="AU998" s="71"/>
      <c r="AX998" s="78"/>
      <c r="AY998" s="79"/>
      <c r="AZ998" s="79">
        <f>I997/I998</f>
        <v>1</v>
      </c>
      <c r="BA998" s="110">
        <f t="shared" si="199"/>
        <v>1.2544074999999999</v>
      </c>
    </row>
    <row r="999" spans="1:53" ht="27" customHeight="1">
      <c r="A999" s="104" t="s">
        <v>2332</v>
      </c>
      <c r="B999" s="23"/>
      <c r="C999" s="34"/>
      <c r="D999" s="34"/>
      <c r="E999" s="35"/>
      <c r="F999" s="35"/>
      <c r="G999" s="35"/>
      <c r="H999" s="35"/>
      <c r="I999" s="35"/>
      <c r="J999" s="35"/>
      <c r="K999" s="35"/>
      <c r="L999" s="35"/>
      <c r="M999" s="84"/>
      <c r="Q999" s="71" t="s">
        <v>2333</v>
      </c>
      <c r="AZ999" s="76"/>
      <c r="BA999" s="110"/>
    </row>
    <row r="1000" spans="1:53" ht="27" customHeight="1">
      <c r="A1000" s="104" t="s">
        <v>2334</v>
      </c>
      <c r="B1000" s="23" t="s">
        <v>2328</v>
      </c>
      <c r="C1000" s="36" t="s">
        <v>449</v>
      </c>
      <c r="D1000" s="34"/>
      <c r="E1000" s="37">
        <f>TRUNC(일위대가목록!E460,0)</f>
        <v>100000</v>
      </c>
      <c r="F1000" s="37">
        <f t="shared" ref="F1000:F1042" si="200">TRUNC(E1000*D1000, 0)</f>
        <v>0</v>
      </c>
      <c r="G1000" s="37">
        <f>TRUNC(일위대가목록!F460,0)</f>
        <v>21763</v>
      </c>
      <c r="H1000" s="37">
        <f t="shared" ref="H1000:H1042" si="201">TRUNC(G1000*D1000, 0)</f>
        <v>0</v>
      </c>
      <c r="I1000" s="37">
        <f>TRUNC(일위대가목록!G460,0)</f>
        <v>500000</v>
      </c>
      <c r="J1000" s="37">
        <f t="shared" ref="J1000:J1042" si="202">TRUNC(I1000*D1000, 0)</f>
        <v>0</v>
      </c>
      <c r="K1000" s="37">
        <f t="shared" ref="K1000:K1042" si="203">TRUNC(E1000+G1000+I1000, 0)</f>
        <v>621763</v>
      </c>
      <c r="L1000" s="37">
        <f t="shared" ref="L1000:L1042" si="204">TRUNC(F1000+H1000+J1000, 0)</f>
        <v>0</v>
      </c>
      <c r="M1000" s="85" t="s">
        <v>2335</v>
      </c>
      <c r="N1000" s="71" t="s">
        <v>2336</v>
      </c>
      <c r="O1000" s="71" t="s">
        <v>52</v>
      </c>
      <c r="P1000" s="71" t="s">
        <v>52</v>
      </c>
      <c r="Q1000" s="71" t="s">
        <v>2333</v>
      </c>
      <c r="R1000" s="71" t="s">
        <v>61</v>
      </c>
      <c r="S1000" s="71" t="s">
        <v>62</v>
      </c>
      <c r="T1000" s="71" t="s">
        <v>62</v>
      </c>
      <c r="AR1000" s="71" t="s">
        <v>52</v>
      </c>
      <c r="AS1000" s="71" t="s">
        <v>52</v>
      </c>
      <c r="AU1000" s="71" t="s">
        <v>2337</v>
      </c>
      <c r="AV1000" s="28">
        <v>351</v>
      </c>
      <c r="AZ1000" s="76"/>
      <c r="BA1000" s="110"/>
    </row>
    <row r="1001" spans="1:53" ht="27" customHeight="1">
      <c r="A1001" s="104"/>
      <c r="B1001" s="23"/>
      <c r="C1001" s="36"/>
      <c r="D1001" s="34"/>
      <c r="E1001" s="33"/>
      <c r="F1001" s="33"/>
      <c r="G1001" s="33"/>
      <c r="H1001" s="37"/>
      <c r="I1001" s="33">
        <v>500000</v>
      </c>
      <c r="J1001" s="37"/>
      <c r="K1001" s="33">
        <f>E1001+G1001+I1001</f>
        <v>500000</v>
      </c>
      <c r="L1001" s="37"/>
      <c r="M1001" s="86">
        <v>2022</v>
      </c>
      <c r="N1001" s="71"/>
      <c r="O1001" s="71"/>
      <c r="P1001" s="71"/>
      <c r="Q1001" s="71"/>
      <c r="R1001" s="71"/>
      <c r="S1001" s="71"/>
      <c r="T1001" s="71"/>
      <c r="AR1001" s="71"/>
      <c r="AS1001" s="71"/>
      <c r="AU1001" s="71"/>
      <c r="AX1001" s="78"/>
      <c r="AY1001" s="79"/>
      <c r="AZ1001" s="79">
        <f>I1000/I1001</f>
        <v>1</v>
      </c>
      <c r="BA1001" s="110">
        <f t="shared" si="199"/>
        <v>1.2435259999999999</v>
      </c>
    </row>
    <row r="1002" spans="1:53" ht="27" customHeight="1">
      <c r="A1002" s="104" t="s">
        <v>2338</v>
      </c>
      <c r="B1002" s="23" t="s">
        <v>2339</v>
      </c>
      <c r="C1002" s="36" t="s">
        <v>2301</v>
      </c>
      <c r="D1002" s="34"/>
      <c r="E1002" s="37">
        <f>TRUNC(일위대가목록!E461,0)</f>
        <v>260000</v>
      </c>
      <c r="F1002" s="37">
        <f t="shared" si="200"/>
        <v>0</v>
      </c>
      <c r="G1002" s="37">
        <f>TRUNC(일위대가목록!F461,0)</f>
        <v>43526</v>
      </c>
      <c r="H1002" s="37">
        <f t="shared" si="201"/>
        <v>0</v>
      </c>
      <c r="I1002" s="37">
        <f>TRUNC(일위대가목록!G461,0)</f>
        <v>1300000</v>
      </c>
      <c r="J1002" s="37">
        <f t="shared" si="202"/>
        <v>0</v>
      </c>
      <c r="K1002" s="37">
        <f t="shared" si="203"/>
        <v>1603526</v>
      </c>
      <c r="L1002" s="37">
        <f t="shared" si="204"/>
        <v>0</v>
      </c>
      <c r="M1002" s="85" t="s">
        <v>2340</v>
      </c>
      <c r="N1002" s="71" t="s">
        <v>2341</v>
      </c>
      <c r="O1002" s="71" t="s">
        <v>52</v>
      </c>
      <c r="P1002" s="71" t="s">
        <v>52</v>
      </c>
      <c r="Q1002" s="71" t="s">
        <v>2333</v>
      </c>
      <c r="R1002" s="71" t="s">
        <v>61</v>
      </c>
      <c r="S1002" s="71" t="s">
        <v>62</v>
      </c>
      <c r="T1002" s="71" t="s">
        <v>62</v>
      </c>
      <c r="AR1002" s="71" t="s">
        <v>52</v>
      </c>
      <c r="AS1002" s="71" t="s">
        <v>52</v>
      </c>
      <c r="AU1002" s="71" t="s">
        <v>2342</v>
      </c>
      <c r="AV1002" s="28">
        <v>352</v>
      </c>
      <c r="AZ1002" s="76"/>
      <c r="BA1002" s="110"/>
    </row>
    <row r="1003" spans="1:53" ht="27" customHeight="1">
      <c r="A1003" s="104"/>
      <c r="B1003" s="23"/>
      <c r="C1003" s="36"/>
      <c r="D1003" s="34"/>
      <c r="E1003" s="37"/>
      <c r="F1003" s="37"/>
      <c r="G1003" s="37"/>
      <c r="H1003" s="37"/>
      <c r="I1003" s="33">
        <v>1300000</v>
      </c>
      <c r="J1003" s="37"/>
      <c r="K1003" s="33">
        <f>E1003+G1003+I1003</f>
        <v>1300000</v>
      </c>
      <c r="L1003" s="37"/>
      <c r="M1003" s="86">
        <v>2022</v>
      </c>
      <c r="N1003" s="71"/>
      <c r="O1003" s="71"/>
      <c r="P1003" s="71"/>
      <c r="Q1003" s="71"/>
      <c r="R1003" s="71"/>
      <c r="S1003" s="71"/>
      <c r="T1003" s="71"/>
      <c r="AR1003" s="71"/>
      <c r="AS1003" s="71"/>
      <c r="AU1003" s="71"/>
      <c r="AX1003" s="78"/>
      <c r="AY1003" s="79"/>
      <c r="AZ1003" s="79">
        <f>I1002/I1003</f>
        <v>1</v>
      </c>
      <c r="BA1003" s="110">
        <f t="shared" si="199"/>
        <v>1.2334815384615385</v>
      </c>
    </row>
    <row r="1004" spans="1:53" ht="27" customHeight="1">
      <c r="A1004" s="104" t="s">
        <v>2343</v>
      </c>
      <c r="B1004" s="23" t="s">
        <v>2339</v>
      </c>
      <c r="C1004" s="36" t="s">
        <v>449</v>
      </c>
      <c r="D1004" s="34"/>
      <c r="E1004" s="37">
        <f>TRUNC(일위대가목록!E462,0)</f>
        <v>200000</v>
      </c>
      <c r="F1004" s="37">
        <f t="shared" si="200"/>
        <v>0</v>
      </c>
      <c r="G1004" s="37">
        <f>TRUNC(일위대가목록!F462,0)</f>
        <v>21763</v>
      </c>
      <c r="H1004" s="37">
        <f t="shared" si="201"/>
        <v>0</v>
      </c>
      <c r="I1004" s="37">
        <f>TRUNC(일위대가목록!G462,0)</f>
        <v>1000000</v>
      </c>
      <c r="J1004" s="37">
        <f t="shared" si="202"/>
        <v>0</v>
      </c>
      <c r="K1004" s="37">
        <f t="shared" si="203"/>
        <v>1221763</v>
      </c>
      <c r="L1004" s="37">
        <f t="shared" si="204"/>
        <v>0</v>
      </c>
      <c r="M1004" s="85" t="s">
        <v>2344</v>
      </c>
      <c r="N1004" s="71" t="s">
        <v>2345</v>
      </c>
      <c r="O1004" s="71" t="s">
        <v>52</v>
      </c>
      <c r="P1004" s="71" t="s">
        <v>52</v>
      </c>
      <c r="Q1004" s="71" t="s">
        <v>2333</v>
      </c>
      <c r="R1004" s="71" t="s">
        <v>61</v>
      </c>
      <c r="S1004" s="71" t="s">
        <v>62</v>
      </c>
      <c r="T1004" s="71" t="s">
        <v>62</v>
      </c>
      <c r="AR1004" s="71" t="s">
        <v>52</v>
      </c>
      <c r="AS1004" s="71" t="s">
        <v>52</v>
      </c>
      <c r="AU1004" s="71" t="s">
        <v>2346</v>
      </c>
      <c r="AV1004" s="28">
        <v>353</v>
      </c>
      <c r="AZ1004" s="76"/>
      <c r="BA1004" s="110"/>
    </row>
    <row r="1005" spans="1:53" ht="27" customHeight="1">
      <c r="A1005" s="104"/>
      <c r="B1005" s="23"/>
      <c r="C1005" s="36"/>
      <c r="D1005" s="34"/>
      <c r="E1005" s="37"/>
      <c r="F1005" s="37"/>
      <c r="G1005" s="37"/>
      <c r="H1005" s="37"/>
      <c r="I1005" s="33">
        <v>1000000</v>
      </c>
      <c r="J1005" s="37"/>
      <c r="K1005" s="33">
        <f>E1005+G1005+I1005</f>
        <v>1000000</v>
      </c>
      <c r="L1005" s="37"/>
      <c r="M1005" s="86">
        <v>2022</v>
      </c>
      <c r="N1005" s="71"/>
      <c r="O1005" s="71"/>
      <c r="P1005" s="71"/>
      <c r="Q1005" s="71"/>
      <c r="R1005" s="71"/>
      <c r="S1005" s="71"/>
      <c r="T1005" s="71"/>
      <c r="AR1005" s="71"/>
      <c r="AS1005" s="71"/>
      <c r="AU1005" s="71"/>
      <c r="AX1005" s="78"/>
      <c r="AY1005" s="79"/>
      <c r="AZ1005" s="79">
        <f>I1004/I1005</f>
        <v>1</v>
      </c>
      <c r="BA1005" s="110">
        <f t="shared" si="199"/>
        <v>1.2217629999999999</v>
      </c>
    </row>
    <row r="1006" spans="1:53" ht="27" customHeight="1">
      <c r="A1006" s="104" t="s">
        <v>2347</v>
      </c>
      <c r="B1006" s="23" t="s">
        <v>2348</v>
      </c>
      <c r="C1006" s="36" t="s">
        <v>715</v>
      </c>
      <c r="D1006" s="34"/>
      <c r="E1006" s="37">
        <f>TRUNC(일위대가목록!E463,0)</f>
        <v>0</v>
      </c>
      <c r="F1006" s="37">
        <f t="shared" si="200"/>
        <v>0</v>
      </c>
      <c r="G1006" s="37">
        <f>TRUNC(일위대가목록!F463,0)</f>
        <v>41832</v>
      </c>
      <c r="H1006" s="37">
        <f t="shared" si="201"/>
        <v>0</v>
      </c>
      <c r="I1006" s="37">
        <f>TRUNC(일위대가목록!G463,0)</f>
        <v>178</v>
      </c>
      <c r="J1006" s="37">
        <f t="shared" si="202"/>
        <v>0</v>
      </c>
      <c r="K1006" s="37">
        <f t="shared" si="203"/>
        <v>42010</v>
      </c>
      <c r="L1006" s="37">
        <f t="shared" si="204"/>
        <v>0</v>
      </c>
      <c r="M1006" s="85" t="s">
        <v>2349</v>
      </c>
      <c r="N1006" s="71" t="s">
        <v>2350</v>
      </c>
      <c r="O1006" s="71" t="s">
        <v>52</v>
      </c>
      <c r="P1006" s="71" t="s">
        <v>52</v>
      </c>
      <c r="Q1006" s="71" t="s">
        <v>2333</v>
      </c>
      <c r="R1006" s="71" t="s">
        <v>61</v>
      </c>
      <c r="S1006" s="71" t="s">
        <v>62</v>
      </c>
      <c r="T1006" s="71" t="s">
        <v>62</v>
      </c>
      <c r="AR1006" s="71" t="s">
        <v>52</v>
      </c>
      <c r="AS1006" s="71" t="s">
        <v>52</v>
      </c>
      <c r="AU1006" s="71" t="s">
        <v>2351</v>
      </c>
      <c r="AV1006" s="28">
        <v>305</v>
      </c>
      <c r="AZ1006" s="76"/>
      <c r="BA1006" s="110"/>
    </row>
    <row r="1007" spans="1:53" ht="27" customHeight="1">
      <c r="A1007" s="104"/>
      <c r="B1007" s="23"/>
      <c r="C1007" s="36"/>
      <c r="D1007" s="34"/>
      <c r="E1007" s="37"/>
      <c r="F1007" s="37"/>
      <c r="G1007" s="37"/>
      <c r="H1007" s="37"/>
      <c r="I1007" s="33">
        <v>1000000</v>
      </c>
      <c r="J1007" s="37"/>
      <c r="K1007" s="33">
        <f>E1007+G1007+I1007</f>
        <v>1000000</v>
      </c>
      <c r="L1007" s="37"/>
      <c r="M1007" s="86">
        <v>2022</v>
      </c>
      <c r="N1007" s="71"/>
      <c r="O1007" s="71"/>
      <c r="P1007" s="71"/>
      <c r="Q1007" s="71"/>
      <c r="R1007" s="71"/>
      <c r="S1007" s="71"/>
      <c r="T1007" s="71"/>
      <c r="AR1007" s="71"/>
      <c r="AS1007" s="71"/>
      <c r="AU1007" s="71"/>
      <c r="AX1007" s="78"/>
      <c r="AY1007" s="79"/>
      <c r="AZ1007" s="79">
        <f>I1006/I1007</f>
        <v>1.7799999999999999E-4</v>
      </c>
      <c r="BA1007" s="110">
        <f t="shared" si="199"/>
        <v>4.2009999999999999E-2</v>
      </c>
    </row>
    <row r="1008" spans="1:53" ht="27" customHeight="1">
      <c r="A1008" s="104" t="s">
        <v>2352</v>
      </c>
      <c r="B1008" s="23" t="s">
        <v>2353</v>
      </c>
      <c r="C1008" s="36" t="s">
        <v>715</v>
      </c>
      <c r="D1008" s="34"/>
      <c r="E1008" s="37">
        <f>TRUNC(일위대가목록!E464,0)</f>
        <v>0</v>
      </c>
      <c r="F1008" s="37">
        <f t="shared" si="200"/>
        <v>0</v>
      </c>
      <c r="G1008" s="37">
        <f>TRUNC(일위대가목록!F464,0)</f>
        <v>73118</v>
      </c>
      <c r="H1008" s="37">
        <f t="shared" si="201"/>
        <v>0</v>
      </c>
      <c r="I1008" s="37">
        <f>TRUNC(일위대가목록!G464,0)</f>
        <v>356</v>
      </c>
      <c r="J1008" s="37">
        <f t="shared" si="202"/>
        <v>0</v>
      </c>
      <c r="K1008" s="37">
        <f t="shared" si="203"/>
        <v>73474</v>
      </c>
      <c r="L1008" s="37">
        <f t="shared" si="204"/>
        <v>0</v>
      </c>
      <c r="M1008" s="85" t="s">
        <v>2354</v>
      </c>
      <c r="N1008" s="71" t="s">
        <v>2355</v>
      </c>
      <c r="O1008" s="71" t="s">
        <v>52</v>
      </c>
      <c r="P1008" s="71" t="s">
        <v>52</v>
      </c>
      <c r="Q1008" s="71" t="s">
        <v>2333</v>
      </c>
      <c r="R1008" s="71" t="s">
        <v>61</v>
      </c>
      <c r="S1008" s="71" t="s">
        <v>62</v>
      </c>
      <c r="T1008" s="71" t="s">
        <v>62</v>
      </c>
      <c r="AR1008" s="71" t="s">
        <v>52</v>
      </c>
      <c r="AS1008" s="71" t="s">
        <v>52</v>
      </c>
      <c r="AU1008" s="71" t="s">
        <v>2356</v>
      </c>
      <c r="AV1008" s="28">
        <v>306</v>
      </c>
      <c r="AZ1008" s="76"/>
      <c r="BA1008" s="110"/>
    </row>
    <row r="1009" spans="1:53" ht="27" customHeight="1">
      <c r="A1009" s="104"/>
      <c r="B1009" s="23"/>
      <c r="C1009" s="36"/>
      <c r="D1009" s="34"/>
      <c r="E1009" s="33">
        <v>1192</v>
      </c>
      <c r="F1009" s="33"/>
      <c r="G1009" s="33">
        <v>39719</v>
      </c>
      <c r="H1009" s="37"/>
      <c r="I1009" s="33">
        <v>178</v>
      </c>
      <c r="J1009" s="37"/>
      <c r="K1009" s="33">
        <f>E1009+G1009+I1009</f>
        <v>41089</v>
      </c>
      <c r="L1009" s="37"/>
      <c r="M1009" s="86">
        <v>2022</v>
      </c>
      <c r="N1009" s="71"/>
      <c r="O1009" s="71"/>
      <c r="P1009" s="71"/>
      <c r="Q1009" s="71"/>
      <c r="R1009" s="71"/>
      <c r="S1009" s="71"/>
      <c r="T1009" s="71"/>
      <c r="AR1009" s="71"/>
      <c r="AS1009" s="71"/>
      <c r="AU1009" s="71"/>
      <c r="AX1009" s="78"/>
      <c r="AY1009" s="79">
        <f>G1008/G1009</f>
        <v>1.8408821974369949</v>
      </c>
      <c r="AZ1009" s="79">
        <f>I1008/I1009</f>
        <v>2</v>
      </c>
      <c r="BA1009" s="110">
        <f t="shared" si="199"/>
        <v>1.7881671493587092</v>
      </c>
    </row>
    <row r="1010" spans="1:53" ht="27" customHeight="1">
      <c r="A1010" s="104" t="s">
        <v>2357</v>
      </c>
      <c r="B1010" s="23" t="s">
        <v>2358</v>
      </c>
      <c r="C1010" s="36" t="s">
        <v>715</v>
      </c>
      <c r="D1010" s="34"/>
      <c r="E1010" s="37">
        <f>TRUNC(일위대가목록!E465,0)</f>
        <v>0</v>
      </c>
      <c r="F1010" s="37">
        <f t="shared" si="200"/>
        <v>0</v>
      </c>
      <c r="G1010" s="37">
        <f>TRUNC(일위대가목록!F465,0)</f>
        <v>53432</v>
      </c>
      <c r="H1010" s="37">
        <f t="shared" si="201"/>
        <v>0</v>
      </c>
      <c r="I1010" s="37">
        <f>TRUNC(일위대가목록!G465,0)</f>
        <v>227</v>
      </c>
      <c r="J1010" s="37">
        <f t="shared" si="202"/>
        <v>0</v>
      </c>
      <c r="K1010" s="37">
        <f t="shared" si="203"/>
        <v>53659</v>
      </c>
      <c r="L1010" s="37">
        <f t="shared" si="204"/>
        <v>0</v>
      </c>
      <c r="M1010" s="85" t="s">
        <v>2359</v>
      </c>
      <c r="N1010" s="71" t="s">
        <v>2360</v>
      </c>
      <c r="O1010" s="71" t="s">
        <v>52</v>
      </c>
      <c r="P1010" s="71" t="s">
        <v>52</v>
      </c>
      <c r="Q1010" s="71" t="s">
        <v>2333</v>
      </c>
      <c r="R1010" s="71" t="s">
        <v>61</v>
      </c>
      <c r="S1010" s="71" t="s">
        <v>62</v>
      </c>
      <c r="T1010" s="71" t="s">
        <v>62</v>
      </c>
      <c r="AR1010" s="71" t="s">
        <v>52</v>
      </c>
      <c r="AS1010" s="71" t="s">
        <v>52</v>
      </c>
      <c r="AU1010" s="71" t="s">
        <v>2361</v>
      </c>
      <c r="AV1010" s="28">
        <v>307</v>
      </c>
      <c r="AZ1010" s="76"/>
      <c r="BA1010" s="110"/>
    </row>
    <row r="1011" spans="1:53" ht="27" customHeight="1">
      <c r="A1011" s="104"/>
      <c r="B1011" s="23"/>
      <c r="C1011" s="36"/>
      <c r="D1011" s="34"/>
      <c r="E1011" s="33">
        <v>1192</v>
      </c>
      <c r="F1011" s="33"/>
      <c r="G1011" s="33">
        <v>39719</v>
      </c>
      <c r="H1011" s="37"/>
      <c r="I1011" s="33">
        <v>178</v>
      </c>
      <c r="J1011" s="37"/>
      <c r="K1011" s="33">
        <f>E1011+G1011+I1011</f>
        <v>41089</v>
      </c>
      <c r="L1011" s="37"/>
      <c r="M1011" s="86">
        <v>2022</v>
      </c>
      <c r="N1011" s="71"/>
      <c r="O1011" s="71"/>
      <c r="P1011" s="71"/>
      <c r="Q1011" s="71"/>
      <c r="R1011" s="71"/>
      <c r="S1011" s="71"/>
      <c r="T1011" s="71"/>
      <c r="AR1011" s="71"/>
      <c r="AS1011" s="71"/>
      <c r="AU1011" s="71"/>
      <c r="AX1011" s="78"/>
      <c r="AY1011" s="79">
        <f>G1010/G1011</f>
        <v>1.3452503839472292</v>
      </c>
      <c r="AZ1011" s="79">
        <f>I1010/I1011</f>
        <v>1.2752808988764044</v>
      </c>
      <c r="BA1011" s="110">
        <f t="shared" si="199"/>
        <v>1.3059212928034267</v>
      </c>
    </row>
    <row r="1012" spans="1:53" ht="27" customHeight="1">
      <c r="A1012" s="104" t="s">
        <v>2362</v>
      </c>
      <c r="B1012" s="23" t="s">
        <v>2363</v>
      </c>
      <c r="C1012" s="36" t="s">
        <v>715</v>
      </c>
      <c r="D1012" s="34"/>
      <c r="E1012" s="37">
        <f>TRUNC(일위대가목록!E466,0)</f>
        <v>0</v>
      </c>
      <c r="F1012" s="37">
        <f t="shared" si="200"/>
        <v>0</v>
      </c>
      <c r="G1012" s="37">
        <f>TRUNC(일위대가목록!F466,0)</f>
        <v>93507</v>
      </c>
      <c r="H1012" s="37">
        <f t="shared" si="201"/>
        <v>0</v>
      </c>
      <c r="I1012" s="37">
        <f>TRUNC(일위대가목록!G466,0)</f>
        <v>455</v>
      </c>
      <c r="J1012" s="37">
        <f t="shared" si="202"/>
        <v>0</v>
      </c>
      <c r="K1012" s="37">
        <f t="shared" si="203"/>
        <v>93962</v>
      </c>
      <c r="L1012" s="37">
        <f t="shared" si="204"/>
        <v>0</v>
      </c>
      <c r="M1012" s="85" t="s">
        <v>2364</v>
      </c>
      <c r="N1012" s="71" t="s">
        <v>2365</v>
      </c>
      <c r="O1012" s="71" t="s">
        <v>52</v>
      </c>
      <c r="P1012" s="71" t="s">
        <v>52</v>
      </c>
      <c r="Q1012" s="71" t="s">
        <v>2333</v>
      </c>
      <c r="R1012" s="71" t="s">
        <v>61</v>
      </c>
      <c r="S1012" s="71" t="s">
        <v>62</v>
      </c>
      <c r="T1012" s="71" t="s">
        <v>62</v>
      </c>
      <c r="AR1012" s="71" t="s">
        <v>52</v>
      </c>
      <c r="AS1012" s="71" t="s">
        <v>52</v>
      </c>
      <c r="AU1012" s="71" t="s">
        <v>2366</v>
      </c>
      <c r="AV1012" s="28">
        <v>308</v>
      </c>
      <c r="AZ1012" s="76"/>
      <c r="BA1012" s="110"/>
    </row>
    <row r="1013" spans="1:53" ht="27" customHeight="1">
      <c r="A1013" s="104"/>
      <c r="B1013" s="23"/>
      <c r="C1013" s="36"/>
      <c r="D1013" s="34"/>
      <c r="E1013" s="33">
        <v>1192</v>
      </c>
      <c r="F1013" s="33"/>
      <c r="G1013" s="33">
        <v>39719</v>
      </c>
      <c r="H1013" s="37"/>
      <c r="I1013" s="33">
        <v>178</v>
      </c>
      <c r="J1013" s="37"/>
      <c r="K1013" s="33">
        <f>E1013+G1013+I1013</f>
        <v>41089</v>
      </c>
      <c r="L1013" s="37"/>
      <c r="M1013" s="86">
        <v>2022</v>
      </c>
      <c r="N1013" s="71"/>
      <c r="O1013" s="71"/>
      <c r="P1013" s="71"/>
      <c r="Q1013" s="71"/>
      <c r="R1013" s="71"/>
      <c r="S1013" s="71"/>
      <c r="T1013" s="71"/>
      <c r="AR1013" s="71"/>
      <c r="AS1013" s="71"/>
      <c r="AU1013" s="71"/>
      <c r="AX1013" s="78"/>
      <c r="AY1013" s="79">
        <f>G1012/G1013</f>
        <v>2.3542133487751453</v>
      </c>
      <c r="AZ1013" s="79">
        <f>I1012/I1013</f>
        <v>2.5561797752808988</v>
      </c>
      <c r="BA1013" s="110">
        <f t="shared" si="199"/>
        <v>2.2867920854729977</v>
      </c>
    </row>
    <row r="1014" spans="1:53" ht="27" customHeight="1">
      <c r="A1014" s="104" t="s">
        <v>2367</v>
      </c>
      <c r="B1014" s="23" t="s">
        <v>2368</v>
      </c>
      <c r="C1014" s="36" t="s">
        <v>715</v>
      </c>
      <c r="D1014" s="34"/>
      <c r="E1014" s="37">
        <f>TRUNC(일위대가목록!E467,0)</f>
        <v>0</v>
      </c>
      <c r="F1014" s="37">
        <f t="shared" si="200"/>
        <v>0</v>
      </c>
      <c r="G1014" s="37">
        <f>TRUNC(일위대가목록!F467,0)</f>
        <v>49917</v>
      </c>
      <c r="H1014" s="37">
        <f t="shared" si="201"/>
        <v>0</v>
      </c>
      <c r="I1014" s="37">
        <f>TRUNC(일위대가목록!G467,0)</f>
        <v>240</v>
      </c>
      <c r="J1014" s="37">
        <f t="shared" si="202"/>
        <v>0</v>
      </c>
      <c r="K1014" s="37">
        <f t="shared" si="203"/>
        <v>50157</v>
      </c>
      <c r="L1014" s="37">
        <f t="shared" si="204"/>
        <v>0</v>
      </c>
      <c r="M1014" s="85" t="s">
        <v>2369</v>
      </c>
      <c r="N1014" s="71" t="s">
        <v>2370</v>
      </c>
      <c r="O1014" s="71" t="s">
        <v>52</v>
      </c>
      <c r="P1014" s="71" t="s">
        <v>52</v>
      </c>
      <c r="Q1014" s="71" t="s">
        <v>2333</v>
      </c>
      <c r="R1014" s="71" t="s">
        <v>61</v>
      </c>
      <c r="S1014" s="71" t="s">
        <v>62</v>
      </c>
      <c r="T1014" s="71" t="s">
        <v>62</v>
      </c>
      <c r="AR1014" s="71" t="s">
        <v>52</v>
      </c>
      <c r="AS1014" s="71" t="s">
        <v>52</v>
      </c>
      <c r="AU1014" s="71" t="s">
        <v>2371</v>
      </c>
      <c r="AV1014" s="28">
        <v>309</v>
      </c>
      <c r="AZ1014" s="76"/>
      <c r="BA1014" s="110"/>
    </row>
    <row r="1015" spans="1:53" ht="27" customHeight="1">
      <c r="A1015" s="104"/>
      <c r="B1015" s="23"/>
      <c r="C1015" s="36"/>
      <c r="D1015" s="34"/>
      <c r="E1015" s="33">
        <v>1421</v>
      </c>
      <c r="F1015" s="33"/>
      <c r="G1015" s="33">
        <v>47395</v>
      </c>
      <c r="H1015" s="37"/>
      <c r="I1015" s="33">
        <v>240</v>
      </c>
      <c r="J1015" s="37"/>
      <c r="K1015" s="33">
        <f>E1015+G1015+I1015</f>
        <v>49056</v>
      </c>
      <c r="L1015" s="37"/>
      <c r="M1015" s="86">
        <v>2022</v>
      </c>
      <c r="N1015" s="71"/>
      <c r="O1015" s="71"/>
      <c r="P1015" s="71"/>
      <c r="Q1015" s="71"/>
      <c r="R1015" s="71"/>
      <c r="S1015" s="71"/>
      <c r="T1015" s="71"/>
      <c r="AR1015" s="71"/>
      <c r="AS1015" s="71"/>
      <c r="AU1015" s="71"/>
      <c r="AX1015" s="78"/>
      <c r="AY1015" s="79">
        <f>G1014/G1015</f>
        <v>1.0532123641734361</v>
      </c>
      <c r="AZ1015" s="79">
        <f>I1014/I1015</f>
        <v>1</v>
      </c>
      <c r="BA1015" s="110">
        <f t="shared" si="199"/>
        <v>1.0224437377690803</v>
      </c>
    </row>
    <row r="1016" spans="1:53" ht="27" customHeight="1">
      <c r="A1016" s="104" t="s">
        <v>2372</v>
      </c>
      <c r="B1016" s="23" t="s">
        <v>2373</v>
      </c>
      <c r="C1016" s="36" t="s">
        <v>715</v>
      </c>
      <c r="D1016" s="34"/>
      <c r="E1016" s="37">
        <f>TRUNC(일위대가목록!E468,0)</f>
        <v>0</v>
      </c>
      <c r="F1016" s="37">
        <f t="shared" si="200"/>
        <v>0</v>
      </c>
      <c r="G1016" s="37">
        <f>TRUNC(일위대가목록!F468,0)</f>
        <v>87179</v>
      </c>
      <c r="H1016" s="37">
        <f t="shared" si="201"/>
        <v>0</v>
      </c>
      <c r="I1016" s="37">
        <f>TRUNC(일위대가목록!G468,0)</f>
        <v>480</v>
      </c>
      <c r="J1016" s="37">
        <f t="shared" si="202"/>
        <v>0</v>
      </c>
      <c r="K1016" s="37">
        <f t="shared" si="203"/>
        <v>87659</v>
      </c>
      <c r="L1016" s="37">
        <f t="shared" si="204"/>
        <v>0</v>
      </c>
      <c r="M1016" s="85" t="s">
        <v>2374</v>
      </c>
      <c r="N1016" s="71" t="s">
        <v>2375</v>
      </c>
      <c r="O1016" s="71" t="s">
        <v>52</v>
      </c>
      <c r="P1016" s="71" t="s">
        <v>52</v>
      </c>
      <c r="Q1016" s="71" t="s">
        <v>2333</v>
      </c>
      <c r="R1016" s="71" t="s">
        <v>61</v>
      </c>
      <c r="S1016" s="71" t="s">
        <v>62</v>
      </c>
      <c r="T1016" s="71" t="s">
        <v>62</v>
      </c>
      <c r="AR1016" s="71" t="s">
        <v>52</v>
      </c>
      <c r="AS1016" s="71" t="s">
        <v>52</v>
      </c>
      <c r="AU1016" s="71" t="s">
        <v>2376</v>
      </c>
      <c r="AV1016" s="28">
        <v>310</v>
      </c>
      <c r="AZ1016" s="76"/>
      <c r="BA1016" s="110"/>
    </row>
    <row r="1017" spans="1:53" ht="27" customHeight="1">
      <c r="A1017" s="104"/>
      <c r="B1017" s="23"/>
      <c r="C1017" s="36"/>
      <c r="D1017" s="34"/>
      <c r="E1017" s="33">
        <v>1421</v>
      </c>
      <c r="F1017" s="33"/>
      <c r="G1017" s="33">
        <v>47395</v>
      </c>
      <c r="H1017" s="37"/>
      <c r="I1017" s="33">
        <v>240</v>
      </c>
      <c r="J1017" s="37"/>
      <c r="K1017" s="33">
        <f>E1017+G1017+I1017</f>
        <v>49056</v>
      </c>
      <c r="L1017" s="37"/>
      <c r="M1017" s="86">
        <v>2022</v>
      </c>
      <c r="N1017" s="71"/>
      <c r="O1017" s="71"/>
      <c r="P1017" s="71"/>
      <c r="Q1017" s="71"/>
      <c r="R1017" s="71"/>
      <c r="S1017" s="71"/>
      <c r="T1017" s="71"/>
      <c r="AR1017" s="71"/>
      <c r="AS1017" s="71"/>
      <c r="AU1017" s="71"/>
      <c r="AX1017" s="78"/>
      <c r="AY1017" s="79">
        <f>G1016/G1017</f>
        <v>1.8394134402363118</v>
      </c>
      <c r="AZ1017" s="79">
        <f>I1016/I1017</f>
        <v>2</v>
      </c>
      <c r="BA1017" s="110">
        <f t="shared" si="199"/>
        <v>1.786916992824527</v>
      </c>
    </row>
    <row r="1018" spans="1:53" ht="27" customHeight="1">
      <c r="A1018" s="104" t="s">
        <v>2377</v>
      </c>
      <c r="B1018" s="23" t="s">
        <v>2378</v>
      </c>
      <c r="C1018" s="36" t="s">
        <v>715</v>
      </c>
      <c r="D1018" s="34"/>
      <c r="E1018" s="37">
        <f>TRUNC(일위대가목록!E469,0)</f>
        <v>0</v>
      </c>
      <c r="F1018" s="37">
        <f t="shared" si="200"/>
        <v>0</v>
      </c>
      <c r="G1018" s="37">
        <f>TRUNC(일위대가목록!F469,0)</f>
        <v>63627</v>
      </c>
      <c r="H1018" s="37">
        <f t="shared" si="201"/>
        <v>0</v>
      </c>
      <c r="I1018" s="37">
        <f>TRUNC(일위대가목록!G469,0)</f>
        <v>310</v>
      </c>
      <c r="J1018" s="37">
        <f t="shared" si="202"/>
        <v>0</v>
      </c>
      <c r="K1018" s="37">
        <f t="shared" si="203"/>
        <v>63937</v>
      </c>
      <c r="L1018" s="37">
        <f t="shared" si="204"/>
        <v>0</v>
      </c>
      <c r="M1018" s="85" t="s">
        <v>2379</v>
      </c>
      <c r="N1018" s="71" t="s">
        <v>2380</v>
      </c>
      <c r="O1018" s="71" t="s">
        <v>52</v>
      </c>
      <c r="P1018" s="71" t="s">
        <v>52</v>
      </c>
      <c r="Q1018" s="71" t="s">
        <v>2333</v>
      </c>
      <c r="R1018" s="71" t="s">
        <v>61</v>
      </c>
      <c r="S1018" s="71" t="s">
        <v>62</v>
      </c>
      <c r="T1018" s="71" t="s">
        <v>62</v>
      </c>
      <c r="AR1018" s="71" t="s">
        <v>52</v>
      </c>
      <c r="AS1018" s="71" t="s">
        <v>52</v>
      </c>
      <c r="AU1018" s="71" t="s">
        <v>2381</v>
      </c>
      <c r="AV1018" s="28">
        <v>311</v>
      </c>
      <c r="AZ1018" s="76"/>
      <c r="BA1018" s="110"/>
    </row>
    <row r="1019" spans="1:53" ht="27" customHeight="1">
      <c r="A1019" s="104"/>
      <c r="B1019" s="23"/>
      <c r="C1019" s="36"/>
      <c r="D1019" s="34"/>
      <c r="E1019" s="33">
        <v>1421</v>
      </c>
      <c r="F1019" s="33"/>
      <c r="G1019" s="33">
        <v>47395</v>
      </c>
      <c r="H1019" s="37"/>
      <c r="I1019" s="33">
        <v>240</v>
      </c>
      <c r="J1019" s="37"/>
      <c r="K1019" s="33">
        <f>E1019+G1019+I1019</f>
        <v>49056</v>
      </c>
      <c r="L1019" s="37"/>
      <c r="M1019" s="86">
        <v>2022</v>
      </c>
      <c r="N1019" s="71"/>
      <c r="O1019" s="71"/>
      <c r="P1019" s="71"/>
      <c r="Q1019" s="71"/>
      <c r="R1019" s="71"/>
      <c r="S1019" s="71"/>
      <c r="T1019" s="71"/>
      <c r="AR1019" s="71"/>
      <c r="AS1019" s="71"/>
      <c r="AU1019" s="71"/>
      <c r="AX1019" s="78"/>
      <c r="AY1019" s="79">
        <f>G1018/G1019</f>
        <v>1.3424833843232409</v>
      </c>
      <c r="AZ1019" s="79">
        <f>I1018/I1019</f>
        <v>1.2916666666666667</v>
      </c>
      <c r="BA1019" s="110">
        <f t="shared" si="199"/>
        <v>1.3033471950424005</v>
      </c>
    </row>
    <row r="1020" spans="1:53" ht="27" customHeight="1">
      <c r="A1020" s="104" t="s">
        <v>2382</v>
      </c>
      <c r="B1020" s="23" t="s">
        <v>2383</v>
      </c>
      <c r="C1020" s="36" t="s">
        <v>715</v>
      </c>
      <c r="D1020" s="34"/>
      <c r="E1020" s="37">
        <f>TRUNC(일위대가목록!E470,0)</f>
        <v>0</v>
      </c>
      <c r="F1020" s="37">
        <f t="shared" si="200"/>
        <v>0</v>
      </c>
      <c r="G1020" s="37">
        <f>TRUNC(일위대가목록!F470,0)</f>
        <v>111435</v>
      </c>
      <c r="H1020" s="37">
        <f t="shared" si="201"/>
        <v>0</v>
      </c>
      <c r="I1020" s="37">
        <f>TRUNC(일위대가목록!G470,0)</f>
        <v>616</v>
      </c>
      <c r="J1020" s="37">
        <f t="shared" si="202"/>
        <v>0</v>
      </c>
      <c r="K1020" s="37">
        <f t="shared" si="203"/>
        <v>112051</v>
      </c>
      <c r="L1020" s="37">
        <f t="shared" si="204"/>
        <v>0</v>
      </c>
      <c r="M1020" s="85" t="s">
        <v>2384</v>
      </c>
      <c r="N1020" s="71" t="s">
        <v>2385</v>
      </c>
      <c r="O1020" s="71" t="s">
        <v>52</v>
      </c>
      <c r="P1020" s="71" t="s">
        <v>52</v>
      </c>
      <c r="Q1020" s="71" t="s">
        <v>2333</v>
      </c>
      <c r="R1020" s="71" t="s">
        <v>61</v>
      </c>
      <c r="S1020" s="71" t="s">
        <v>62</v>
      </c>
      <c r="T1020" s="71" t="s">
        <v>62</v>
      </c>
      <c r="AR1020" s="71" t="s">
        <v>52</v>
      </c>
      <c r="AS1020" s="71" t="s">
        <v>52</v>
      </c>
      <c r="AU1020" s="71" t="s">
        <v>2386</v>
      </c>
      <c r="AV1020" s="28">
        <v>312</v>
      </c>
      <c r="AZ1020" s="76"/>
      <c r="BA1020" s="110"/>
    </row>
    <row r="1021" spans="1:53" ht="27" customHeight="1">
      <c r="A1021" s="104"/>
      <c r="B1021" s="23"/>
      <c r="C1021" s="36"/>
      <c r="D1021" s="34"/>
      <c r="E1021" s="33">
        <v>1421</v>
      </c>
      <c r="F1021" s="33"/>
      <c r="G1021" s="33">
        <v>47395</v>
      </c>
      <c r="H1021" s="37"/>
      <c r="I1021" s="33">
        <v>240</v>
      </c>
      <c r="J1021" s="37"/>
      <c r="K1021" s="33">
        <f>E1021+G1021+I1021</f>
        <v>49056</v>
      </c>
      <c r="L1021" s="37"/>
      <c r="M1021" s="86">
        <v>2022</v>
      </c>
      <c r="N1021" s="71"/>
      <c r="O1021" s="71"/>
      <c r="P1021" s="71"/>
      <c r="Q1021" s="71"/>
      <c r="R1021" s="71"/>
      <c r="S1021" s="71"/>
      <c r="T1021" s="71"/>
      <c r="AR1021" s="71"/>
      <c r="AS1021" s="71"/>
      <c r="AU1021" s="71"/>
      <c r="AX1021" s="78"/>
      <c r="AY1021" s="79">
        <f>G1020/G1021</f>
        <v>2.3511973836902627</v>
      </c>
      <c r="AZ1021" s="79">
        <f>I1020/I1021</f>
        <v>2.5666666666666669</v>
      </c>
      <c r="BA1021" s="110">
        <f t="shared" si="199"/>
        <v>2.2841446510110894</v>
      </c>
    </row>
    <row r="1022" spans="1:53" ht="27" customHeight="1">
      <c r="A1022" s="104" t="s">
        <v>2387</v>
      </c>
      <c r="B1022" s="23" t="s">
        <v>2388</v>
      </c>
      <c r="C1022" s="36" t="s">
        <v>715</v>
      </c>
      <c r="D1022" s="34"/>
      <c r="E1022" s="37">
        <f>TRUNC(일위대가목록!E471,0)</f>
        <v>0</v>
      </c>
      <c r="F1022" s="37">
        <f t="shared" si="200"/>
        <v>0</v>
      </c>
      <c r="G1022" s="37">
        <f>TRUNC(일위대가목록!F471,0)</f>
        <v>58002</v>
      </c>
      <c r="H1022" s="37">
        <f t="shared" si="201"/>
        <v>0</v>
      </c>
      <c r="I1022" s="37">
        <f>TRUNC(일위대가목록!G471,0)</f>
        <v>302</v>
      </c>
      <c r="J1022" s="37">
        <f t="shared" si="202"/>
        <v>0</v>
      </c>
      <c r="K1022" s="37">
        <f t="shared" si="203"/>
        <v>58304</v>
      </c>
      <c r="L1022" s="37">
        <f t="shared" si="204"/>
        <v>0</v>
      </c>
      <c r="M1022" s="85" t="s">
        <v>2389</v>
      </c>
      <c r="N1022" s="71" t="s">
        <v>2390</v>
      </c>
      <c r="O1022" s="71" t="s">
        <v>52</v>
      </c>
      <c r="P1022" s="71" t="s">
        <v>52</v>
      </c>
      <c r="Q1022" s="71" t="s">
        <v>2333</v>
      </c>
      <c r="R1022" s="71" t="s">
        <v>61</v>
      </c>
      <c r="S1022" s="71" t="s">
        <v>62</v>
      </c>
      <c r="T1022" s="71" t="s">
        <v>62</v>
      </c>
      <c r="AR1022" s="71" t="s">
        <v>52</v>
      </c>
      <c r="AS1022" s="71" t="s">
        <v>52</v>
      </c>
      <c r="AU1022" s="71" t="s">
        <v>2391</v>
      </c>
      <c r="AV1022" s="28">
        <v>313</v>
      </c>
      <c r="AZ1022" s="76"/>
      <c r="BA1022" s="110"/>
    </row>
    <row r="1023" spans="1:53" ht="27" customHeight="1">
      <c r="A1023" s="104"/>
      <c r="B1023" s="23"/>
      <c r="C1023" s="36"/>
      <c r="D1023" s="34"/>
      <c r="E1023" s="33">
        <v>1652</v>
      </c>
      <c r="F1023" s="33"/>
      <c r="G1023" s="33">
        <v>55072</v>
      </c>
      <c r="H1023" s="37"/>
      <c r="I1023" s="33">
        <v>302</v>
      </c>
      <c r="J1023" s="37"/>
      <c r="K1023" s="33">
        <f>E1023+G1023+I1023</f>
        <v>57026</v>
      </c>
      <c r="L1023" s="37"/>
      <c r="M1023" s="86">
        <v>2022</v>
      </c>
      <c r="N1023" s="71"/>
      <c r="O1023" s="71"/>
      <c r="P1023" s="71"/>
      <c r="Q1023" s="71"/>
      <c r="R1023" s="71"/>
      <c r="S1023" s="71"/>
      <c r="T1023" s="71"/>
      <c r="AR1023" s="71"/>
      <c r="AS1023" s="71"/>
      <c r="AU1023" s="71"/>
      <c r="AX1023" s="78"/>
      <c r="AY1023" s="79">
        <f>G1022/G1023</f>
        <v>1.0532030796048808</v>
      </c>
      <c r="AZ1023" s="79">
        <f>I1022/I1023</f>
        <v>1</v>
      </c>
      <c r="BA1023" s="110">
        <f t="shared" si="199"/>
        <v>1.022410830147652</v>
      </c>
    </row>
    <row r="1024" spans="1:53" ht="27" customHeight="1">
      <c r="A1024" s="104" t="s">
        <v>2392</v>
      </c>
      <c r="B1024" s="23" t="s">
        <v>2393</v>
      </c>
      <c r="C1024" s="36" t="s">
        <v>715</v>
      </c>
      <c r="D1024" s="34"/>
      <c r="E1024" s="37">
        <f>TRUNC(일위대가목록!E472,0)</f>
        <v>0</v>
      </c>
      <c r="F1024" s="37">
        <f t="shared" si="200"/>
        <v>0</v>
      </c>
      <c r="G1024" s="37">
        <f>TRUNC(일위대가목록!F472,0)</f>
        <v>100889</v>
      </c>
      <c r="H1024" s="37">
        <f t="shared" si="201"/>
        <v>0</v>
      </c>
      <c r="I1024" s="37">
        <f>TRUNC(일위대가목록!G472,0)</f>
        <v>604</v>
      </c>
      <c r="J1024" s="37">
        <f t="shared" si="202"/>
        <v>0</v>
      </c>
      <c r="K1024" s="37">
        <f t="shared" si="203"/>
        <v>101493</v>
      </c>
      <c r="L1024" s="37">
        <f t="shared" si="204"/>
        <v>0</v>
      </c>
      <c r="M1024" s="85" t="s">
        <v>2394</v>
      </c>
      <c r="N1024" s="71" t="s">
        <v>2395</v>
      </c>
      <c r="O1024" s="71" t="s">
        <v>52</v>
      </c>
      <c r="P1024" s="71" t="s">
        <v>52</v>
      </c>
      <c r="Q1024" s="71" t="s">
        <v>2333</v>
      </c>
      <c r="R1024" s="71" t="s">
        <v>61</v>
      </c>
      <c r="S1024" s="71" t="s">
        <v>62</v>
      </c>
      <c r="T1024" s="71" t="s">
        <v>62</v>
      </c>
      <c r="AR1024" s="71" t="s">
        <v>52</v>
      </c>
      <c r="AS1024" s="71" t="s">
        <v>52</v>
      </c>
      <c r="AU1024" s="71" t="s">
        <v>2396</v>
      </c>
      <c r="AV1024" s="28">
        <v>314</v>
      </c>
      <c r="AZ1024" s="76"/>
      <c r="BA1024" s="110"/>
    </row>
    <row r="1025" spans="1:53" ht="27" customHeight="1">
      <c r="A1025" s="104"/>
      <c r="B1025" s="23"/>
      <c r="C1025" s="36"/>
      <c r="D1025" s="34"/>
      <c r="E1025" s="33">
        <v>1652</v>
      </c>
      <c r="F1025" s="33"/>
      <c r="G1025" s="33">
        <v>55072</v>
      </c>
      <c r="H1025" s="37"/>
      <c r="I1025" s="33">
        <v>302</v>
      </c>
      <c r="J1025" s="37"/>
      <c r="K1025" s="33">
        <f>E1025+G1025+I1025</f>
        <v>57026</v>
      </c>
      <c r="L1025" s="37"/>
      <c r="M1025" s="86">
        <v>2022</v>
      </c>
      <c r="N1025" s="71"/>
      <c r="O1025" s="71"/>
      <c r="P1025" s="71"/>
      <c r="Q1025" s="71"/>
      <c r="R1025" s="71"/>
      <c r="S1025" s="71"/>
      <c r="T1025" s="71"/>
      <c r="AR1025" s="71"/>
      <c r="AS1025" s="71"/>
      <c r="AU1025" s="71"/>
      <c r="AX1025" s="78"/>
      <c r="AY1025" s="79">
        <f>G1024/G1025</f>
        <v>1.8319472690296339</v>
      </c>
      <c r="AZ1025" s="79">
        <f>I1024/I1025</f>
        <v>2</v>
      </c>
      <c r="BA1025" s="110">
        <f t="shared" si="199"/>
        <v>1.7797671237681059</v>
      </c>
    </row>
    <row r="1026" spans="1:53" ht="27" customHeight="1">
      <c r="A1026" s="104" t="s">
        <v>2397</v>
      </c>
      <c r="B1026" s="23" t="s">
        <v>2398</v>
      </c>
      <c r="C1026" s="36" t="s">
        <v>715</v>
      </c>
      <c r="D1026" s="34"/>
      <c r="E1026" s="37">
        <f>TRUNC(일위대가목록!E473,0)</f>
        <v>0</v>
      </c>
      <c r="F1026" s="37">
        <f t="shared" si="200"/>
        <v>0</v>
      </c>
      <c r="G1026" s="37">
        <f>TRUNC(일위대가목록!F473,0)</f>
        <v>74172</v>
      </c>
      <c r="H1026" s="37">
        <f t="shared" si="201"/>
        <v>0</v>
      </c>
      <c r="I1026" s="37">
        <f>TRUNC(일위대가목록!G473,0)</f>
        <v>385</v>
      </c>
      <c r="J1026" s="37">
        <f t="shared" si="202"/>
        <v>0</v>
      </c>
      <c r="K1026" s="37">
        <f t="shared" si="203"/>
        <v>74557</v>
      </c>
      <c r="L1026" s="37">
        <f t="shared" si="204"/>
        <v>0</v>
      </c>
      <c r="M1026" s="85" t="s">
        <v>2399</v>
      </c>
      <c r="N1026" s="71" t="s">
        <v>2400</v>
      </c>
      <c r="O1026" s="71" t="s">
        <v>52</v>
      </c>
      <c r="P1026" s="71" t="s">
        <v>52</v>
      </c>
      <c r="Q1026" s="71" t="s">
        <v>2333</v>
      </c>
      <c r="R1026" s="71" t="s">
        <v>61</v>
      </c>
      <c r="S1026" s="71" t="s">
        <v>62</v>
      </c>
      <c r="T1026" s="71" t="s">
        <v>62</v>
      </c>
      <c r="AR1026" s="71" t="s">
        <v>52</v>
      </c>
      <c r="AS1026" s="71" t="s">
        <v>52</v>
      </c>
      <c r="AU1026" s="71" t="s">
        <v>2401</v>
      </c>
      <c r="AV1026" s="28">
        <v>315</v>
      </c>
      <c r="AZ1026" s="76"/>
      <c r="BA1026" s="110"/>
    </row>
    <row r="1027" spans="1:53" ht="27" customHeight="1">
      <c r="A1027" s="104"/>
      <c r="B1027" s="23"/>
      <c r="C1027" s="36"/>
      <c r="D1027" s="34"/>
      <c r="E1027" s="33">
        <v>1652</v>
      </c>
      <c r="F1027" s="33"/>
      <c r="G1027" s="33">
        <v>55072</v>
      </c>
      <c r="H1027" s="37"/>
      <c r="I1027" s="33">
        <v>302</v>
      </c>
      <c r="J1027" s="37"/>
      <c r="K1027" s="33">
        <f>E1027+G1027+I1027</f>
        <v>57026</v>
      </c>
      <c r="L1027" s="37"/>
      <c r="M1027" s="86">
        <v>2022</v>
      </c>
      <c r="N1027" s="71"/>
      <c r="O1027" s="71"/>
      <c r="P1027" s="71"/>
      <c r="Q1027" s="71"/>
      <c r="R1027" s="71"/>
      <c r="S1027" s="71"/>
      <c r="T1027" s="71"/>
      <c r="AR1027" s="71"/>
      <c r="AS1027" s="71"/>
      <c r="AU1027" s="71"/>
      <c r="AX1027" s="78"/>
      <c r="AY1027" s="79">
        <f>G1026/G1027</f>
        <v>1.3468187100522953</v>
      </c>
      <c r="AZ1027" s="79">
        <f>I1026/I1027</f>
        <v>1.2748344370860927</v>
      </c>
      <c r="BA1027" s="110">
        <f t="shared" si="199"/>
        <v>1.3074211763055448</v>
      </c>
    </row>
    <row r="1028" spans="1:53" ht="27" customHeight="1">
      <c r="A1028" s="104" t="s">
        <v>2402</v>
      </c>
      <c r="B1028" s="23" t="s">
        <v>2403</v>
      </c>
      <c r="C1028" s="36" t="s">
        <v>715</v>
      </c>
      <c r="D1028" s="34"/>
      <c r="E1028" s="37">
        <f>TRUNC(일위대가목록!E474,0)</f>
        <v>0</v>
      </c>
      <c r="F1028" s="37">
        <f t="shared" si="200"/>
        <v>0</v>
      </c>
      <c r="G1028" s="37">
        <f>TRUNC(일위대가목록!F474,0)</f>
        <v>129363</v>
      </c>
      <c r="H1028" s="37">
        <f t="shared" si="201"/>
        <v>0</v>
      </c>
      <c r="I1028" s="37">
        <f>TRUNC(일위대가목록!G474,0)</f>
        <v>774</v>
      </c>
      <c r="J1028" s="37">
        <f t="shared" si="202"/>
        <v>0</v>
      </c>
      <c r="K1028" s="37">
        <f t="shared" si="203"/>
        <v>130137</v>
      </c>
      <c r="L1028" s="37">
        <f t="shared" si="204"/>
        <v>0</v>
      </c>
      <c r="M1028" s="85" t="s">
        <v>2404</v>
      </c>
      <c r="N1028" s="71" t="s">
        <v>2405</v>
      </c>
      <c r="O1028" s="71" t="s">
        <v>52</v>
      </c>
      <c r="P1028" s="71" t="s">
        <v>52</v>
      </c>
      <c r="Q1028" s="71" t="s">
        <v>2333</v>
      </c>
      <c r="R1028" s="71" t="s">
        <v>61</v>
      </c>
      <c r="S1028" s="71" t="s">
        <v>62</v>
      </c>
      <c r="T1028" s="71" t="s">
        <v>62</v>
      </c>
      <c r="AR1028" s="71" t="s">
        <v>52</v>
      </c>
      <c r="AS1028" s="71" t="s">
        <v>52</v>
      </c>
      <c r="AU1028" s="71" t="s">
        <v>2406</v>
      </c>
      <c r="AV1028" s="28">
        <v>316</v>
      </c>
      <c r="AZ1028" s="76"/>
      <c r="BA1028" s="110"/>
    </row>
    <row r="1029" spans="1:53" ht="27" customHeight="1">
      <c r="A1029" s="104"/>
      <c r="B1029" s="23"/>
      <c r="C1029" s="36"/>
      <c r="D1029" s="34"/>
      <c r="E1029" s="33">
        <v>1652</v>
      </c>
      <c r="F1029" s="33"/>
      <c r="G1029" s="33">
        <v>55072</v>
      </c>
      <c r="H1029" s="37"/>
      <c r="I1029" s="33">
        <v>302</v>
      </c>
      <c r="J1029" s="37"/>
      <c r="K1029" s="33">
        <f>E1029+G1029+I1029</f>
        <v>57026</v>
      </c>
      <c r="L1029" s="37"/>
      <c r="M1029" s="86">
        <v>2022</v>
      </c>
      <c r="N1029" s="71"/>
      <c r="O1029" s="71"/>
      <c r="P1029" s="71"/>
      <c r="Q1029" s="71"/>
      <c r="R1029" s="71"/>
      <c r="S1029" s="71"/>
      <c r="T1029" s="71"/>
      <c r="AR1029" s="71"/>
      <c r="AS1029" s="71"/>
      <c r="AU1029" s="71"/>
      <c r="AX1029" s="78"/>
      <c r="AY1029" s="79">
        <f>G1028/G1029</f>
        <v>2.3489795177222543</v>
      </c>
      <c r="AZ1029" s="79">
        <f>I1028/I1029</f>
        <v>2.5629139072847682</v>
      </c>
      <c r="BA1029" s="110">
        <f t="shared" si="199"/>
        <v>2.2820643215375442</v>
      </c>
    </row>
    <row r="1030" spans="1:53" ht="27" customHeight="1">
      <c r="A1030" s="104" t="s">
        <v>2407</v>
      </c>
      <c r="B1030" s="23" t="s">
        <v>2408</v>
      </c>
      <c r="C1030" s="36" t="s">
        <v>715</v>
      </c>
      <c r="D1030" s="34"/>
      <c r="E1030" s="37">
        <f>TRUNC(일위대가목록!E475,0)</f>
        <v>0</v>
      </c>
      <c r="F1030" s="37">
        <f t="shared" si="200"/>
        <v>0</v>
      </c>
      <c r="G1030" s="37">
        <f>TRUNC(일위대가목록!F475,0)</f>
        <v>73821</v>
      </c>
      <c r="H1030" s="37">
        <f t="shared" si="201"/>
        <v>0</v>
      </c>
      <c r="I1030" s="37">
        <f>TRUNC(일위대가목록!G475,0)</f>
        <v>426</v>
      </c>
      <c r="J1030" s="37">
        <f t="shared" si="202"/>
        <v>0</v>
      </c>
      <c r="K1030" s="37">
        <f t="shared" si="203"/>
        <v>74247</v>
      </c>
      <c r="L1030" s="37">
        <f t="shared" si="204"/>
        <v>0</v>
      </c>
      <c r="M1030" s="85" t="s">
        <v>2409</v>
      </c>
      <c r="N1030" s="71" t="s">
        <v>2410</v>
      </c>
      <c r="O1030" s="71" t="s">
        <v>52</v>
      </c>
      <c r="P1030" s="71" t="s">
        <v>52</v>
      </c>
      <c r="Q1030" s="71" t="s">
        <v>2333</v>
      </c>
      <c r="R1030" s="71" t="s">
        <v>61</v>
      </c>
      <c r="S1030" s="71" t="s">
        <v>62</v>
      </c>
      <c r="T1030" s="71" t="s">
        <v>62</v>
      </c>
      <c r="AR1030" s="71" t="s">
        <v>52</v>
      </c>
      <c r="AS1030" s="71" t="s">
        <v>52</v>
      </c>
      <c r="AU1030" s="71" t="s">
        <v>2411</v>
      </c>
      <c r="AV1030" s="28">
        <v>317</v>
      </c>
      <c r="AZ1030" s="76"/>
      <c r="BA1030" s="110"/>
    </row>
    <row r="1031" spans="1:53" ht="27" customHeight="1">
      <c r="A1031" s="104"/>
      <c r="B1031" s="23"/>
      <c r="C1031" s="36"/>
      <c r="D1031" s="34"/>
      <c r="E1031" s="33">
        <v>2102</v>
      </c>
      <c r="F1031" s="33"/>
      <c r="G1031" s="33">
        <v>70092</v>
      </c>
      <c r="H1031" s="37"/>
      <c r="I1031" s="33">
        <v>426</v>
      </c>
      <c r="J1031" s="37"/>
      <c r="K1031" s="33">
        <f>E1031+G1031+I1031</f>
        <v>72620</v>
      </c>
      <c r="L1031" s="37"/>
      <c r="M1031" s="86">
        <v>2022</v>
      </c>
      <c r="N1031" s="71"/>
      <c r="O1031" s="71"/>
      <c r="P1031" s="71"/>
      <c r="Q1031" s="71"/>
      <c r="R1031" s="71"/>
      <c r="S1031" s="71"/>
      <c r="T1031" s="71"/>
      <c r="AR1031" s="71"/>
      <c r="AS1031" s="71"/>
      <c r="AU1031" s="71"/>
      <c r="AX1031" s="78"/>
      <c r="AY1031" s="79">
        <f>G1030/G1031</f>
        <v>1.0532015065913372</v>
      </c>
      <c r="AZ1031" s="79">
        <f>I1030/I1031</f>
        <v>1</v>
      </c>
      <c r="BA1031" s="110">
        <f t="shared" si="199"/>
        <v>1.0224042963370972</v>
      </c>
    </row>
    <row r="1032" spans="1:53" ht="27" customHeight="1">
      <c r="A1032" s="104" t="s">
        <v>2412</v>
      </c>
      <c r="B1032" s="23" t="s">
        <v>2413</v>
      </c>
      <c r="C1032" s="36" t="s">
        <v>715</v>
      </c>
      <c r="D1032" s="34"/>
      <c r="E1032" s="37">
        <f>TRUNC(일위대가목록!E476,0)</f>
        <v>0</v>
      </c>
      <c r="F1032" s="37">
        <f t="shared" si="200"/>
        <v>0</v>
      </c>
      <c r="G1032" s="37">
        <f>TRUNC(일위대가목록!F476,0)</f>
        <v>129011</v>
      </c>
      <c r="H1032" s="37">
        <f t="shared" si="201"/>
        <v>0</v>
      </c>
      <c r="I1032" s="37">
        <f>TRUNC(일위대가목록!G476,0)</f>
        <v>852</v>
      </c>
      <c r="J1032" s="37">
        <f t="shared" si="202"/>
        <v>0</v>
      </c>
      <c r="K1032" s="37">
        <f t="shared" si="203"/>
        <v>129863</v>
      </c>
      <c r="L1032" s="37">
        <f t="shared" si="204"/>
        <v>0</v>
      </c>
      <c r="M1032" s="85" t="s">
        <v>2414</v>
      </c>
      <c r="N1032" s="71" t="s">
        <v>2415</v>
      </c>
      <c r="O1032" s="71" t="s">
        <v>52</v>
      </c>
      <c r="P1032" s="71" t="s">
        <v>52</v>
      </c>
      <c r="Q1032" s="71" t="s">
        <v>2333</v>
      </c>
      <c r="R1032" s="71" t="s">
        <v>61</v>
      </c>
      <c r="S1032" s="71" t="s">
        <v>62</v>
      </c>
      <c r="T1032" s="71" t="s">
        <v>62</v>
      </c>
      <c r="AR1032" s="71" t="s">
        <v>52</v>
      </c>
      <c r="AS1032" s="71" t="s">
        <v>52</v>
      </c>
      <c r="AU1032" s="71" t="s">
        <v>2416</v>
      </c>
      <c r="AV1032" s="28">
        <v>318</v>
      </c>
      <c r="AZ1032" s="76"/>
      <c r="BA1032" s="110"/>
    </row>
    <row r="1033" spans="1:53" ht="27" customHeight="1">
      <c r="A1033" s="104"/>
      <c r="B1033" s="23"/>
      <c r="C1033" s="36"/>
      <c r="D1033" s="34"/>
      <c r="E1033" s="33">
        <v>2102</v>
      </c>
      <c r="F1033" s="33"/>
      <c r="G1033" s="33">
        <v>70092</v>
      </c>
      <c r="H1033" s="37"/>
      <c r="I1033" s="33">
        <v>426</v>
      </c>
      <c r="J1033" s="37"/>
      <c r="K1033" s="33">
        <f>E1033+G1033+I1033</f>
        <v>72620</v>
      </c>
      <c r="L1033" s="37"/>
      <c r="M1033" s="86">
        <v>2022</v>
      </c>
      <c r="N1033" s="71"/>
      <c r="O1033" s="71"/>
      <c r="P1033" s="71"/>
      <c r="Q1033" s="71"/>
      <c r="R1033" s="71"/>
      <c r="S1033" s="71"/>
      <c r="T1033" s="71"/>
      <c r="AR1033" s="71"/>
      <c r="AS1033" s="71"/>
      <c r="AU1033" s="71"/>
      <c r="AX1033" s="78"/>
      <c r="AY1033" s="79">
        <f>G1032/G1033</f>
        <v>1.8405952177138618</v>
      </c>
      <c r="AZ1033" s="79">
        <f>I1032/I1033</f>
        <v>2</v>
      </c>
      <c r="BA1033" s="110">
        <f t="shared" si="199"/>
        <v>1.7882539245386946</v>
      </c>
    </row>
    <row r="1034" spans="1:53" ht="27" customHeight="1">
      <c r="A1034" s="104" t="s">
        <v>2417</v>
      </c>
      <c r="B1034" s="23" t="s">
        <v>2418</v>
      </c>
      <c r="C1034" s="36" t="s">
        <v>715</v>
      </c>
      <c r="D1034" s="34"/>
      <c r="E1034" s="37">
        <f>TRUNC(일위대가목록!E477,0)</f>
        <v>0</v>
      </c>
      <c r="F1034" s="37">
        <f t="shared" si="200"/>
        <v>0</v>
      </c>
      <c r="G1034" s="37">
        <f>TRUNC(일위대가목록!F477,0)</f>
        <v>94210</v>
      </c>
      <c r="H1034" s="37">
        <f t="shared" si="201"/>
        <v>0</v>
      </c>
      <c r="I1034" s="37">
        <f>TRUNC(일위대가목록!G477,0)</f>
        <v>546</v>
      </c>
      <c r="J1034" s="37">
        <f t="shared" si="202"/>
        <v>0</v>
      </c>
      <c r="K1034" s="37">
        <f t="shared" si="203"/>
        <v>94756</v>
      </c>
      <c r="L1034" s="37">
        <f t="shared" si="204"/>
        <v>0</v>
      </c>
      <c r="M1034" s="85" t="s">
        <v>2419</v>
      </c>
      <c r="N1034" s="71" t="s">
        <v>2420</v>
      </c>
      <c r="O1034" s="71" t="s">
        <v>52</v>
      </c>
      <c r="P1034" s="71" t="s">
        <v>52</v>
      </c>
      <c r="Q1034" s="71" t="s">
        <v>2333</v>
      </c>
      <c r="R1034" s="71" t="s">
        <v>61</v>
      </c>
      <c r="S1034" s="71" t="s">
        <v>62</v>
      </c>
      <c r="T1034" s="71" t="s">
        <v>62</v>
      </c>
      <c r="AR1034" s="71" t="s">
        <v>52</v>
      </c>
      <c r="AS1034" s="71" t="s">
        <v>52</v>
      </c>
      <c r="AU1034" s="71" t="s">
        <v>2421</v>
      </c>
      <c r="AV1034" s="28">
        <v>319</v>
      </c>
      <c r="AZ1034" s="76"/>
      <c r="BA1034" s="110"/>
    </row>
    <row r="1035" spans="1:53" ht="27" customHeight="1">
      <c r="A1035" s="104"/>
      <c r="B1035" s="23"/>
      <c r="C1035" s="36"/>
      <c r="D1035" s="34"/>
      <c r="E1035" s="33">
        <v>2102</v>
      </c>
      <c r="F1035" s="33"/>
      <c r="G1035" s="33">
        <v>70092</v>
      </c>
      <c r="H1035" s="37"/>
      <c r="I1035" s="33">
        <v>426</v>
      </c>
      <c r="J1035" s="37"/>
      <c r="K1035" s="33">
        <f>E1035+G1035+I1035</f>
        <v>72620</v>
      </c>
      <c r="L1035" s="37"/>
      <c r="M1035" s="86">
        <v>2022</v>
      </c>
      <c r="N1035" s="71"/>
      <c r="O1035" s="71"/>
      <c r="P1035" s="71"/>
      <c r="Q1035" s="71"/>
      <c r="R1035" s="71"/>
      <c r="S1035" s="71"/>
      <c r="T1035" s="71"/>
      <c r="AR1035" s="71"/>
      <c r="AS1035" s="71"/>
      <c r="AU1035" s="71"/>
      <c r="AX1035" s="78"/>
      <c r="AY1035" s="79">
        <f>G1034/G1035</f>
        <v>1.3440906237516408</v>
      </c>
      <c r="AZ1035" s="79">
        <f>I1034/I1035</f>
        <v>1.2816901408450705</v>
      </c>
      <c r="BA1035" s="110">
        <f t="shared" si="199"/>
        <v>1.3048196089231616</v>
      </c>
    </row>
    <row r="1036" spans="1:53" ht="27" customHeight="1">
      <c r="A1036" s="104" t="s">
        <v>2422</v>
      </c>
      <c r="B1036" s="23" t="s">
        <v>2423</v>
      </c>
      <c r="C1036" s="36" t="s">
        <v>715</v>
      </c>
      <c r="D1036" s="34"/>
      <c r="E1036" s="37">
        <f>TRUNC(일위대가목록!E478,0)</f>
        <v>0</v>
      </c>
      <c r="F1036" s="37">
        <f t="shared" si="200"/>
        <v>0</v>
      </c>
      <c r="G1036" s="37">
        <f>TRUNC(일위대가목록!F478,0)</f>
        <v>164867</v>
      </c>
      <c r="H1036" s="37">
        <f t="shared" si="201"/>
        <v>0</v>
      </c>
      <c r="I1036" s="37">
        <f>TRUNC(일위대가목록!G478,0)</f>
        <v>1092</v>
      </c>
      <c r="J1036" s="37">
        <f t="shared" si="202"/>
        <v>0</v>
      </c>
      <c r="K1036" s="37">
        <f t="shared" si="203"/>
        <v>165959</v>
      </c>
      <c r="L1036" s="37">
        <f t="shared" si="204"/>
        <v>0</v>
      </c>
      <c r="M1036" s="85" t="s">
        <v>2424</v>
      </c>
      <c r="N1036" s="71" t="s">
        <v>2425</v>
      </c>
      <c r="O1036" s="71" t="s">
        <v>52</v>
      </c>
      <c r="P1036" s="71" t="s">
        <v>52</v>
      </c>
      <c r="Q1036" s="71" t="s">
        <v>2333</v>
      </c>
      <c r="R1036" s="71" t="s">
        <v>61</v>
      </c>
      <c r="S1036" s="71" t="s">
        <v>62</v>
      </c>
      <c r="T1036" s="71" t="s">
        <v>62</v>
      </c>
      <c r="AR1036" s="71" t="s">
        <v>52</v>
      </c>
      <c r="AS1036" s="71" t="s">
        <v>52</v>
      </c>
      <c r="AU1036" s="71" t="s">
        <v>2426</v>
      </c>
      <c r="AV1036" s="28">
        <v>320</v>
      </c>
      <c r="AZ1036" s="76"/>
      <c r="BA1036" s="110"/>
    </row>
    <row r="1037" spans="1:53" ht="27" customHeight="1">
      <c r="A1037" s="104"/>
      <c r="B1037" s="23"/>
      <c r="C1037" s="36"/>
      <c r="D1037" s="34"/>
      <c r="E1037" s="33">
        <v>2102</v>
      </c>
      <c r="F1037" s="33"/>
      <c r="G1037" s="33">
        <v>70092</v>
      </c>
      <c r="H1037" s="37"/>
      <c r="I1037" s="33">
        <v>426</v>
      </c>
      <c r="J1037" s="37"/>
      <c r="K1037" s="33">
        <f>E1037+G1037+I1037</f>
        <v>72620</v>
      </c>
      <c r="L1037" s="37"/>
      <c r="M1037" s="86">
        <v>2022</v>
      </c>
      <c r="N1037" s="71"/>
      <c r="O1037" s="71"/>
      <c r="P1037" s="71"/>
      <c r="Q1037" s="71"/>
      <c r="R1037" s="71"/>
      <c r="S1037" s="71"/>
      <c r="T1037" s="71"/>
      <c r="AR1037" s="71"/>
      <c r="AS1037" s="71"/>
      <c r="AU1037" s="71"/>
      <c r="AX1037" s="78"/>
      <c r="AY1037" s="79">
        <f>G1036/G1037</f>
        <v>2.3521514580836613</v>
      </c>
      <c r="AZ1037" s="79">
        <f>I1036/I1037</f>
        <v>2.563380281690141</v>
      </c>
      <c r="BA1037" s="110">
        <f t="shared" si="199"/>
        <v>2.2853070779399616</v>
      </c>
    </row>
    <row r="1038" spans="1:53" ht="27" customHeight="1">
      <c r="A1038" s="104" t="s">
        <v>2427</v>
      </c>
      <c r="B1038" s="23" t="s">
        <v>52</v>
      </c>
      <c r="C1038" s="36" t="s">
        <v>709</v>
      </c>
      <c r="D1038" s="34"/>
      <c r="E1038" s="37">
        <f>TRUNC(일위대가목록!E479,0)</f>
        <v>0</v>
      </c>
      <c r="F1038" s="37">
        <f t="shared" si="200"/>
        <v>0</v>
      </c>
      <c r="G1038" s="37">
        <f>TRUNC(일위대가목록!F479,0)</f>
        <v>19705</v>
      </c>
      <c r="H1038" s="37">
        <f t="shared" si="201"/>
        <v>0</v>
      </c>
      <c r="I1038" s="37">
        <f>TRUNC(일위대가목록!G479,0)</f>
        <v>394</v>
      </c>
      <c r="J1038" s="37">
        <f t="shared" si="202"/>
        <v>0</v>
      </c>
      <c r="K1038" s="37">
        <f t="shared" si="203"/>
        <v>20099</v>
      </c>
      <c r="L1038" s="37">
        <f t="shared" si="204"/>
        <v>0</v>
      </c>
      <c r="M1038" s="85" t="s">
        <v>2428</v>
      </c>
      <c r="N1038" s="71" t="s">
        <v>2429</v>
      </c>
      <c r="O1038" s="71" t="s">
        <v>52</v>
      </c>
      <c r="P1038" s="71" t="s">
        <v>52</v>
      </c>
      <c r="Q1038" s="71" t="s">
        <v>2333</v>
      </c>
      <c r="R1038" s="71" t="s">
        <v>61</v>
      </c>
      <c r="S1038" s="71" t="s">
        <v>62</v>
      </c>
      <c r="T1038" s="71" t="s">
        <v>62</v>
      </c>
      <c r="AR1038" s="71" t="s">
        <v>52</v>
      </c>
      <c r="AS1038" s="71" t="s">
        <v>52</v>
      </c>
      <c r="AU1038" s="71" t="s">
        <v>2430</v>
      </c>
      <c r="AV1038" s="28">
        <v>321</v>
      </c>
      <c r="AZ1038" s="76"/>
      <c r="BA1038" s="110"/>
    </row>
    <row r="1039" spans="1:53" ht="27" customHeight="1">
      <c r="A1039" s="104"/>
      <c r="B1039" s="23"/>
      <c r="C1039" s="36"/>
      <c r="D1039" s="34"/>
      <c r="E1039" s="33">
        <v>7022</v>
      </c>
      <c r="F1039" s="33"/>
      <c r="G1039" s="33">
        <v>17839</v>
      </c>
      <c r="H1039" s="37"/>
      <c r="I1039" s="33"/>
      <c r="J1039" s="37"/>
      <c r="K1039" s="33">
        <f>E1039+G1039+I1039</f>
        <v>24861</v>
      </c>
      <c r="L1039" s="37"/>
      <c r="M1039" s="86">
        <v>2022</v>
      </c>
      <c r="N1039" s="71"/>
      <c r="O1039" s="71"/>
      <c r="P1039" s="71"/>
      <c r="Q1039" s="71"/>
      <c r="R1039" s="71"/>
      <c r="S1039" s="71"/>
      <c r="T1039" s="71"/>
      <c r="AR1039" s="71"/>
      <c r="AS1039" s="71"/>
      <c r="AU1039" s="71"/>
      <c r="AX1039" s="78"/>
      <c r="AY1039" s="79">
        <f>G1038/G1039</f>
        <v>1.1046022759123268</v>
      </c>
      <c r="AZ1039" s="79"/>
      <c r="BA1039" s="110">
        <f t="shared" si="199"/>
        <v>0.80845500985479268</v>
      </c>
    </row>
    <row r="1040" spans="1:53" ht="27" customHeight="1">
      <c r="A1040" s="104" t="s">
        <v>2431</v>
      </c>
      <c r="B1040" s="23" t="s">
        <v>52</v>
      </c>
      <c r="C1040" s="36" t="s">
        <v>709</v>
      </c>
      <c r="D1040" s="34"/>
      <c r="E1040" s="37">
        <f>TRUNC(일위대가목록!E480,0)</f>
        <v>0</v>
      </c>
      <c r="F1040" s="37">
        <f t="shared" si="200"/>
        <v>0</v>
      </c>
      <c r="G1040" s="37">
        <f>TRUNC(일위대가목록!F480,0)</f>
        <v>2292</v>
      </c>
      <c r="H1040" s="37">
        <f t="shared" si="201"/>
        <v>0</v>
      </c>
      <c r="I1040" s="37">
        <f>TRUNC(일위대가목록!G480,0)</f>
        <v>45</v>
      </c>
      <c r="J1040" s="37">
        <f t="shared" si="202"/>
        <v>0</v>
      </c>
      <c r="K1040" s="37">
        <f t="shared" si="203"/>
        <v>2337</v>
      </c>
      <c r="L1040" s="37">
        <f t="shared" si="204"/>
        <v>0</v>
      </c>
      <c r="M1040" s="85" t="s">
        <v>2432</v>
      </c>
      <c r="N1040" s="71" t="s">
        <v>2433</v>
      </c>
      <c r="O1040" s="71" t="s">
        <v>52</v>
      </c>
      <c r="P1040" s="71" t="s">
        <v>52</v>
      </c>
      <c r="Q1040" s="71" t="s">
        <v>2333</v>
      </c>
      <c r="R1040" s="71" t="s">
        <v>61</v>
      </c>
      <c r="S1040" s="71" t="s">
        <v>62</v>
      </c>
      <c r="T1040" s="71" t="s">
        <v>62</v>
      </c>
      <c r="AR1040" s="71" t="s">
        <v>52</v>
      </c>
      <c r="AS1040" s="71" t="s">
        <v>52</v>
      </c>
      <c r="AU1040" s="71" t="s">
        <v>2434</v>
      </c>
      <c r="AV1040" s="28">
        <v>322</v>
      </c>
      <c r="AZ1040" s="76"/>
      <c r="BA1040" s="110"/>
    </row>
    <row r="1041" spans="1:53" ht="27" customHeight="1">
      <c r="A1041" s="104"/>
      <c r="B1041" s="23"/>
      <c r="C1041" s="36"/>
      <c r="D1041" s="34"/>
      <c r="E1041" s="33">
        <v>1884</v>
      </c>
      <c r="F1041" s="33"/>
      <c r="G1041" s="33">
        <v>2076</v>
      </c>
      <c r="H1041" s="37"/>
      <c r="I1041" s="33"/>
      <c r="J1041" s="37"/>
      <c r="K1041" s="33">
        <f>E1041+G1041+I1041</f>
        <v>3960</v>
      </c>
      <c r="L1041" s="37"/>
      <c r="M1041" s="86">
        <v>2022</v>
      </c>
      <c r="N1041" s="71"/>
      <c r="O1041" s="71"/>
      <c r="P1041" s="71"/>
      <c r="Q1041" s="71"/>
      <c r="R1041" s="71"/>
      <c r="S1041" s="71"/>
      <c r="T1041" s="71"/>
      <c r="AR1041" s="71"/>
      <c r="AS1041" s="71"/>
      <c r="AU1041" s="71"/>
      <c r="AX1041" s="78"/>
      <c r="AY1041" s="79">
        <f>G1040/G1041</f>
        <v>1.1040462427745665</v>
      </c>
      <c r="AZ1041" s="79"/>
      <c r="BA1041" s="110">
        <f t="shared" si="199"/>
        <v>0.5901515151515152</v>
      </c>
    </row>
    <row r="1042" spans="1:53" ht="27" customHeight="1">
      <c r="A1042" s="104" t="s">
        <v>2435</v>
      </c>
      <c r="B1042" s="23" t="s">
        <v>2436</v>
      </c>
      <c r="C1042" s="36" t="s">
        <v>366</v>
      </c>
      <c r="D1042" s="34"/>
      <c r="E1042" s="37">
        <f>TRUNC(일위대가목록!E481,0)</f>
        <v>164609</v>
      </c>
      <c r="F1042" s="37">
        <f t="shared" si="200"/>
        <v>0</v>
      </c>
      <c r="G1042" s="37">
        <f>TRUNC(일위대가목록!F481,0)</f>
        <v>358798</v>
      </c>
      <c r="H1042" s="37">
        <f t="shared" si="201"/>
        <v>0</v>
      </c>
      <c r="I1042" s="37">
        <f>TRUNC(일위대가목록!G481,0)</f>
        <v>0</v>
      </c>
      <c r="J1042" s="37">
        <f t="shared" si="202"/>
        <v>0</v>
      </c>
      <c r="K1042" s="37">
        <f t="shared" si="203"/>
        <v>523407</v>
      </c>
      <c r="L1042" s="37">
        <f t="shared" si="204"/>
        <v>0</v>
      </c>
      <c r="M1042" s="85" t="s">
        <v>2437</v>
      </c>
      <c r="N1042" s="71" t="s">
        <v>2438</v>
      </c>
      <c r="O1042" s="71" t="s">
        <v>52</v>
      </c>
      <c r="P1042" s="71" t="s">
        <v>52</v>
      </c>
      <c r="Q1042" s="71" t="s">
        <v>2333</v>
      </c>
      <c r="R1042" s="71" t="s">
        <v>61</v>
      </c>
      <c r="S1042" s="71" t="s">
        <v>62</v>
      </c>
      <c r="T1042" s="71" t="s">
        <v>62</v>
      </c>
      <c r="AR1042" s="71" t="s">
        <v>52</v>
      </c>
      <c r="AS1042" s="71" t="s">
        <v>52</v>
      </c>
      <c r="AU1042" s="71" t="s">
        <v>2439</v>
      </c>
      <c r="AV1042" s="28">
        <v>371</v>
      </c>
      <c r="AZ1042" s="76"/>
      <c r="BA1042" s="110"/>
    </row>
    <row r="1043" spans="1:53" ht="27" customHeight="1">
      <c r="A1043" s="105"/>
      <c r="B1043" s="35"/>
      <c r="C1043" s="34"/>
      <c r="D1043" s="34"/>
      <c r="E1043" s="33">
        <v>199500</v>
      </c>
      <c r="F1043" s="33"/>
      <c r="G1043" s="33"/>
      <c r="H1043" s="37"/>
      <c r="I1043" s="33"/>
      <c r="J1043" s="37"/>
      <c r="K1043" s="33">
        <f>E1043+G1043+I1043</f>
        <v>199500</v>
      </c>
      <c r="L1043" s="37"/>
      <c r="M1043" s="86">
        <v>2022</v>
      </c>
      <c r="N1043" s="71"/>
      <c r="O1043" s="71"/>
      <c r="P1043" s="71"/>
      <c r="Q1043" s="71"/>
      <c r="R1043" s="71"/>
      <c r="S1043" s="71"/>
      <c r="T1043" s="71"/>
      <c r="AR1043" s="71"/>
      <c r="AS1043" s="71"/>
      <c r="AU1043" s="71"/>
      <c r="AX1043" s="78">
        <f>E1042/E1043</f>
        <v>0.8251077694235589</v>
      </c>
      <c r="AY1043" s="79"/>
      <c r="AZ1043" s="79"/>
      <c r="BA1043" s="110">
        <f t="shared" si="199"/>
        <v>2.6235939849624059</v>
      </c>
    </row>
    <row r="1044" spans="1:53" ht="27" customHeight="1">
      <c r="A1044" s="104" t="s">
        <v>2440</v>
      </c>
      <c r="B1044" s="23"/>
      <c r="C1044" s="34"/>
      <c r="D1044" s="34"/>
      <c r="E1044" s="35"/>
      <c r="F1044" s="35"/>
      <c r="G1044" s="35"/>
      <c r="H1044" s="35"/>
      <c r="I1044" s="35"/>
      <c r="J1044" s="35"/>
      <c r="K1044" s="35"/>
      <c r="L1044" s="35"/>
      <c r="M1044" s="84"/>
      <c r="Q1044" s="71" t="s">
        <v>2441</v>
      </c>
      <c r="AZ1044" s="76"/>
      <c r="BA1044" s="110"/>
    </row>
    <row r="1045" spans="1:53" ht="27" customHeight="1">
      <c r="A1045" s="104" t="s">
        <v>2442</v>
      </c>
      <c r="B1045" s="23" t="s">
        <v>2443</v>
      </c>
      <c r="C1045" s="36" t="s">
        <v>366</v>
      </c>
      <c r="D1045" s="34"/>
      <c r="E1045" s="37">
        <f>TRUNC(일위대가목록!E482,0)</f>
        <v>1400000</v>
      </c>
      <c r="F1045" s="37">
        <f>TRUNC(E1045*D1045, 0)</f>
        <v>0</v>
      </c>
      <c r="G1045" s="37">
        <f>TRUNC(일위대가목록!F482,0)</f>
        <v>0</v>
      </c>
      <c r="H1045" s="37">
        <f>TRUNC(G1045*D1045, 0)</f>
        <v>0</v>
      </c>
      <c r="I1045" s="37">
        <f>TRUNC(일위대가목록!G482,0)</f>
        <v>0</v>
      </c>
      <c r="J1045" s="37">
        <f>TRUNC(I1045*D1045, 0)</f>
        <v>0</v>
      </c>
      <c r="K1045" s="37">
        <f t="shared" ref="K1045:L1049" si="205">TRUNC(E1045+G1045+I1045, 0)</f>
        <v>1400000</v>
      </c>
      <c r="L1045" s="37">
        <f t="shared" si="205"/>
        <v>0</v>
      </c>
      <c r="M1045" s="85" t="s">
        <v>2444</v>
      </c>
      <c r="N1045" s="71" t="s">
        <v>2445</v>
      </c>
      <c r="O1045" s="71" t="s">
        <v>52</v>
      </c>
      <c r="P1045" s="71" t="s">
        <v>52</v>
      </c>
      <c r="Q1045" s="71" t="s">
        <v>2441</v>
      </c>
      <c r="R1045" s="71" t="s">
        <v>61</v>
      </c>
      <c r="S1045" s="71" t="s">
        <v>62</v>
      </c>
      <c r="T1045" s="71" t="s">
        <v>62</v>
      </c>
      <c r="AR1045" s="71" t="s">
        <v>52</v>
      </c>
      <c r="AS1045" s="71" t="s">
        <v>52</v>
      </c>
      <c r="AU1045" s="71" t="s">
        <v>2446</v>
      </c>
      <c r="AV1045" s="28">
        <v>343</v>
      </c>
      <c r="AZ1045" s="76"/>
      <c r="BA1045" s="110"/>
    </row>
    <row r="1046" spans="1:53" ht="27" customHeight="1">
      <c r="A1046" s="104"/>
      <c r="B1046" s="23"/>
      <c r="C1046" s="36"/>
      <c r="D1046" s="34"/>
      <c r="E1046" s="33">
        <v>150000</v>
      </c>
      <c r="F1046" s="33"/>
      <c r="G1046" s="33">
        <v>73055</v>
      </c>
      <c r="H1046" s="37"/>
      <c r="I1046" s="33"/>
      <c r="J1046" s="37"/>
      <c r="K1046" s="33">
        <f>E1046+G1046+I1046</f>
        <v>223055</v>
      </c>
      <c r="L1046" s="37"/>
      <c r="M1046" s="86">
        <v>2022</v>
      </c>
      <c r="N1046" s="71"/>
      <c r="O1046" s="71"/>
      <c r="P1046" s="71"/>
      <c r="Q1046" s="71"/>
      <c r="R1046" s="71"/>
      <c r="S1046" s="71"/>
      <c r="T1046" s="71"/>
      <c r="AR1046" s="71"/>
      <c r="AS1046" s="71"/>
      <c r="AU1046" s="71"/>
      <c r="AX1046" s="78">
        <f>E1045/E1046</f>
        <v>9.3333333333333339</v>
      </c>
      <c r="AY1046" s="79"/>
      <c r="AZ1046" s="79"/>
      <c r="BA1046" s="110">
        <f>K1045/K1046</f>
        <v>6.2764788953397144</v>
      </c>
    </row>
    <row r="1047" spans="1:53" ht="27" customHeight="1">
      <c r="A1047" s="104" t="s">
        <v>2447</v>
      </c>
      <c r="B1047" s="23" t="s">
        <v>52</v>
      </c>
      <c r="C1047" s="36" t="s">
        <v>2210</v>
      </c>
      <c r="D1047" s="34"/>
      <c r="E1047" s="37">
        <f>TRUNC(일위대가목록!E483,0)</f>
        <v>0</v>
      </c>
      <c r="F1047" s="37">
        <f>TRUNC(E1047*D1047, 0)</f>
        <v>0</v>
      </c>
      <c r="G1047" s="37">
        <f>TRUNC(일위대가목록!F483,0)</f>
        <v>197450</v>
      </c>
      <c r="H1047" s="37">
        <f>TRUNC(G1047*D1047, 0)</f>
        <v>0</v>
      </c>
      <c r="I1047" s="37">
        <f>TRUNC(일위대가목록!G483,0)</f>
        <v>0</v>
      </c>
      <c r="J1047" s="37">
        <f>TRUNC(I1047*D1047, 0)</f>
        <v>0</v>
      </c>
      <c r="K1047" s="37">
        <f t="shared" si="205"/>
        <v>197450</v>
      </c>
      <c r="L1047" s="37">
        <f t="shared" si="205"/>
        <v>0</v>
      </c>
      <c r="M1047" s="85" t="s">
        <v>2448</v>
      </c>
      <c r="N1047" s="71" t="s">
        <v>2449</v>
      </c>
      <c r="O1047" s="71" t="s">
        <v>52</v>
      </c>
      <c r="P1047" s="71" t="s">
        <v>52</v>
      </c>
      <c r="Q1047" s="71" t="s">
        <v>2441</v>
      </c>
      <c r="R1047" s="71" t="s">
        <v>61</v>
      </c>
      <c r="S1047" s="71" t="s">
        <v>62</v>
      </c>
      <c r="T1047" s="71" t="s">
        <v>62</v>
      </c>
      <c r="AR1047" s="71" t="s">
        <v>52</v>
      </c>
      <c r="AS1047" s="71" t="s">
        <v>52</v>
      </c>
      <c r="AU1047" s="71" t="s">
        <v>2450</v>
      </c>
      <c r="AV1047" s="28">
        <v>496</v>
      </c>
      <c r="AZ1047" s="76"/>
      <c r="BA1047" s="110"/>
    </row>
    <row r="1048" spans="1:53" ht="27" customHeight="1">
      <c r="A1048" s="104"/>
      <c r="B1048" s="23"/>
      <c r="C1048" s="36"/>
      <c r="D1048" s="34"/>
      <c r="E1048" s="37"/>
      <c r="F1048" s="37"/>
      <c r="G1048" s="37"/>
      <c r="H1048" s="37"/>
      <c r="I1048" s="37"/>
      <c r="J1048" s="37"/>
      <c r="K1048" s="37"/>
      <c r="L1048" s="37"/>
      <c r="M1048" s="85"/>
      <c r="N1048" s="71"/>
      <c r="O1048" s="71"/>
      <c r="P1048" s="71"/>
      <c r="Q1048" s="71"/>
      <c r="R1048" s="71"/>
      <c r="S1048" s="71"/>
      <c r="T1048" s="71"/>
      <c r="AR1048" s="71"/>
      <c r="AS1048" s="71"/>
      <c r="AU1048" s="71"/>
      <c r="AX1048" s="75" t="s">
        <v>7807</v>
      </c>
      <c r="AZ1048" s="76"/>
      <c r="BA1048" s="110"/>
    </row>
    <row r="1049" spans="1:53" ht="27" customHeight="1" thickBot="1">
      <c r="A1049" s="107" t="s">
        <v>2451</v>
      </c>
      <c r="B1049" s="108" t="s">
        <v>2452</v>
      </c>
      <c r="C1049" s="87" t="s">
        <v>366</v>
      </c>
      <c r="D1049" s="88"/>
      <c r="E1049" s="89">
        <f>TRUNC(일위대가목록!E484,0)</f>
        <v>28000</v>
      </c>
      <c r="F1049" s="89">
        <f>TRUNC(E1049*D1049, 0)</f>
        <v>0</v>
      </c>
      <c r="G1049" s="89">
        <f>TRUNC(일위대가목록!F484,0)</f>
        <v>7336</v>
      </c>
      <c r="H1049" s="89">
        <f>TRUNC(G1049*D1049, 0)</f>
        <v>0</v>
      </c>
      <c r="I1049" s="89">
        <f>TRUNC(일위대가목록!G484,0)</f>
        <v>293</v>
      </c>
      <c r="J1049" s="89">
        <f>TRUNC(I1049*D1049, 0)</f>
        <v>0</v>
      </c>
      <c r="K1049" s="89">
        <f t="shared" si="205"/>
        <v>35629</v>
      </c>
      <c r="L1049" s="89">
        <f t="shared" si="205"/>
        <v>0</v>
      </c>
      <c r="M1049" s="90" t="s">
        <v>2453</v>
      </c>
      <c r="N1049" s="71" t="s">
        <v>2454</v>
      </c>
      <c r="O1049" s="71" t="s">
        <v>52</v>
      </c>
      <c r="P1049" s="71" t="s">
        <v>52</v>
      </c>
      <c r="Q1049" s="71" t="s">
        <v>2441</v>
      </c>
      <c r="R1049" s="71" t="s">
        <v>61</v>
      </c>
      <c r="S1049" s="71" t="s">
        <v>62</v>
      </c>
      <c r="T1049" s="71" t="s">
        <v>62</v>
      </c>
      <c r="AR1049" s="71" t="s">
        <v>52</v>
      </c>
      <c r="AS1049" s="71" t="s">
        <v>52</v>
      </c>
      <c r="AU1049" s="71" t="s">
        <v>2455</v>
      </c>
      <c r="AV1049" s="28">
        <v>324</v>
      </c>
      <c r="AZ1049" s="76"/>
      <c r="BA1049" s="110"/>
    </row>
    <row r="1050" spans="1:53" ht="30" customHeight="1" thickBot="1">
      <c r="A1050" s="83"/>
      <c r="B1050" s="83"/>
      <c r="C1050" s="82"/>
      <c r="D1050" s="82"/>
      <c r="E1050" s="83"/>
      <c r="F1050" s="83"/>
      <c r="G1050" s="83"/>
      <c r="H1050" s="83"/>
      <c r="I1050" s="83"/>
      <c r="J1050" s="83"/>
      <c r="K1050" s="83"/>
      <c r="L1050" s="83"/>
      <c r="M1050" s="83"/>
      <c r="AX1050" s="94" t="s">
        <v>7807</v>
      </c>
      <c r="AY1050" s="95"/>
      <c r="AZ1050" s="95"/>
      <c r="BA1050" s="111"/>
    </row>
    <row r="1051" spans="1:53" ht="30" customHeight="1">
      <c r="A1051" s="35"/>
      <c r="B1051" s="35"/>
      <c r="C1051" s="34"/>
      <c r="D1051" s="34"/>
      <c r="E1051" s="35"/>
      <c r="F1051" s="35"/>
      <c r="G1051" s="35"/>
      <c r="H1051" s="35"/>
      <c r="I1051" s="35"/>
      <c r="J1051" s="35"/>
      <c r="K1051" s="35"/>
      <c r="L1051" s="35"/>
      <c r="M1051" s="35"/>
      <c r="AX1051" s="91"/>
      <c r="AY1051" s="92"/>
      <c r="AZ1051" s="93"/>
    </row>
    <row r="1052" spans="1:53" ht="30" customHeight="1">
      <c r="A1052" s="35"/>
      <c r="B1052" s="35"/>
      <c r="C1052" s="34"/>
      <c r="D1052" s="34"/>
      <c r="E1052" s="35"/>
      <c r="F1052" s="35"/>
      <c r="G1052" s="35"/>
      <c r="H1052" s="35"/>
      <c r="I1052" s="35"/>
      <c r="J1052" s="35"/>
      <c r="K1052" s="35"/>
      <c r="L1052" s="35"/>
      <c r="M1052" s="35"/>
    </row>
    <row r="1053" spans="1:53" ht="30" customHeight="1">
      <c r="A1053" s="35"/>
      <c r="B1053" s="35"/>
      <c r="C1053" s="34"/>
      <c r="D1053" s="34"/>
      <c r="E1053" s="35"/>
      <c r="F1053" s="35"/>
      <c r="G1053" s="35"/>
      <c r="H1053" s="35"/>
      <c r="I1053" s="35"/>
      <c r="J1053" s="35"/>
      <c r="K1053" s="35"/>
      <c r="L1053" s="35"/>
      <c r="M1053" s="35"/>
    </row>
    <row r="1054" spans="1:53" ht="30" customHeight="1">
      <c r="A1054" s="35"/>
      <c r="B1054" s="35"/>
      <c r="C1054" s="34"/>
      <c r="D1054" s="34"/>
      <c r="E1054" s="35"/>
      <c r="F1054" s="35"/>
      <c r="G1054" s="35"/>
      <c r="H1054" s="35"/>
      <c r="I1054" s="35"/>
      <c r="J1054" s="35"/>
      <c r="K1054" s="35"/>
      <c r="L1054" s="35"/>
      <c r="M1054" s="35"/>
    </row>
    <row r="1055" spans="1:53" ht="30" customHeight="1">
      <c r="A1055" s="35"/>
      <c r="B1055" s="35"/>
      <c r="C1055" s="34"/>
      <c r="D1055" s="34"/>
      <c r="E1055" s="35"/>
      <c r="F1055" s="35"/>
      <c r="G1055" s="35"/>
      <c r="H1055" s="35"/>
      <c r="I1055" s="35"/>
      <c r="J1055" s="35"/>
      <c r="K1055" s="35"/>
      <c r="L1055" s="35"/>
      <c r="M1055" s="35"/>
    </row>
    <row r="1056" spans="1:53" ht="30" customHeight="1">
      <c r="A1056" s="35"/>
      <c r="B1056" s="35"/>
      <c r="C1056" s="34"/>
      <c r="D1056" s="34"/>
      <c r="E1056" s="35"/>
      <c r="F1056" s="35"/>
      <c r="G1056" s="35"/>
      <c r="H1056" s="35"/>
      <c r="I1056" s="35"/>
      <c r="J1056" s="35"/>
      <c r="K1056" s="35"/>
      <c r="L1056" s="35"/>
      <c r="M1056" s="35"/>
    </row>
    <row r="1057" spans="1:14" ht="30" customHeight="1">
      <c r="A1057" s="35"/>
      <c r="B1057" s="35"/>
      <c r="C1057" s="34"/>
      <c r="D1057" s="34"/>
      <c r="E1057" s="35"/>
      <c r="F1057" s="35"/>
      <c r="G1057" s="35"/>
      <c r="H1057" s="35"/>
      <c r="I1057" s="35"/>
      <c r="J1057" s="35"/>
      <c r="K1057" s="35"/>
      <c r="L1057" s="35"/>
      <c r="M1057" s="35"/>
    </row>
    <row r="1058" spans="1:14" ht="30" customHeight="1">
      <c r="A1058" s="35"/>
      <c r="B1058" s="35"/>
      <c r="C1058" s="34"/>
      <c r="D1058" s="34"/>
      <c r="E1058" s="35"/>
      <c r="F1058" s="35"/>
      <c r="G1058" s="35"/>
      <c r="H1058" s="35"/>
      <c r="I1058" s="35"/>
      <c r="J1058" s="35"/>
      <c r="K1058" s="35"/>
      <c r="L1058" s="35"/>
      <c r="M1058" s="35"/>
    </row>
    <row r="1059" spans="1:14" ht="30" customHeight="1">
      <c r="A1059" s="35"/>
      <c r="B1059" s="35"/>
      <c r="C1059" s="34"/>
      <c r="D1059" s="34"/>
      <c r="E1059" s="35"/>
      <c r="F1059" s="35"/>
      <c r="G1059" s="35"/>
      <c r="H1059" s="35"/>
      <c r="I1059" s="35"/>
      <c r="J1059" s="35"/>
      <c r="K1059" s="35"/>
      <c r="L1059" s="35"/>
      <c r="M1059" s="35"/>
    </row>
    <row r="1060" spans="1:14" ht="30" customHeight="1">
      <c r="A1060" s="35"/>
      <c r="B1060" s="35"/>
      <c r="C1060" s="34"/>
      <c r="D1060" s="34"/>
      <c r="E1060" s="35"/>
      <c r="F1060" s="35"/>
      <c r="G1060" s="35"/>
      <c r="H1060" s="35"/>
      <c r="I1060" s="35"/>
      <c r="J1060" s="35"/>
      <c r="K1060" s="35"/>
      <c r="L1060" s="35"/>
      <c r="M1060" s="35"/>
    </row>
    <row r="1061" spans="1:14" ht="30" customHeight="1">
      <c r="A1061" s="35"/>
      <c r="B1061" s="35"/>
      <c r="C1061" s="34"/>
      <c r="D1061" s="34"/>
      <c r="E1061" s="35"/>
      <c r="F1061" s="35"/>
      <c r="G1061" s="35"/>
      <c r="H1061" s="35"/>
      <c r="I1061" s="35"/>
      <c r="J1061" s="35"/>
      <c r="K1061" s="35"/>
      <c r="L1061" s="35"/>
      <c r="M1061" s="35"/>
    </row>
    <row r="1062" spans="1:14" ht="30" customHeight="1">
      <c r="A1062" s="35"/>
      <c r="B1062" s="35"/>
      <c r="C1062" s="34"/>
      <c r="D1062" s="34"/>
      <c r="E1062" s="35"/>
      <c r="F1062" s="35"/>
      <c r="G1062" s="35"/>
      <c r="H1062" s="35"/>
      <c r="I1062" s="35"/>
      <c r="J1062" s="35"/>
      <c r="K1062" s="35"/>
      <c r="L1062" s="35"/>
      <c r="M1062" s="35"/>
    </row>
    <row r="1063" spans="1:14" ht="30" customHeight="1">
      <c r="A1063" s="35"/>
      <c r="B1063" s="35"/>
      <c r="C1063" s="34"/>
      <c r="D1063" s="34"/>
      <c r="E1063" s="35"/>
      <c r="F1063" s="35"/>
      <c r="G1063" s="35"/>
      <c r="H1063" s="35"/>
      <c r="I1063" s="35"/>
      <c r="J1063" s="35"/>
      <c r="K1063" s="35"/>
      <c r="L1063" s="35"/>
      <c r="M1063" s="35"/>
    </row>
    <row r="1064" spans="1:14" ht="30" customHeight="1">
      <c r="A1064" s="35"/>
      <c r="B1064" s="35"/>
      <c r="C1064" s="34"/>
      <c r="D1064" s="34"/>
      <c r="E1064" s="35"/>
      <c r="F1064" s="35"/>
      <c r="G1064" s="35"/>
      <c r="H1064" s="35"/>
      <c r="I1064" s="35"/>
      <c r="J1064" s="35"/>
      <c r="K1064" s="35"/>
      <c r="L1064" s="35"/>
      <c r="M1064" s="35"/>
    </row>
    <row r="1065" spans="1:14" ht="30" customHeight="1">
      <c r="A1065" s="35"/>
      <c r="B1065" s="35"/>
      <c r="C1065" s="34"/>
      <c r="D1065" s="34"/>
      <c r="E1065" s="35"/>
      <c r="F1065" s="35"/>
      <c r="G1065" s="35"/>
      <c r="H1065" s="35"/>
      <c r="I1065" s="35"/>
      <c r="J1065" s="35"/>
      <c r="K1065" s="35"/>
      <c r="L1065" s="35"/>
      <c r="M1065" s="35"/>
    </row>
    <row r="1066" spans="1:14" ht="30" customHeight="1">
      <c r="A1066" s="35"/>
      <c r="B1066" s="35"/>
      <c r="C1066" s="34"/>
      <c r="D1066" s="34"/>
      <c r="E1066" s="35"/>
      <c r="F1066" s="35"/>
      <c r="G1066" s="35"/>
      <c r="H1066" s="35"/>
      <c r="I1066" s="35"/>
      <c r="J1066" s="35"/>
      <c r="K1066" s="35"/>
      <c r="L1066" s="35"/>
      <c r="M1066" s="35"/>
    </row>
    <row r="1067" spans="1:14" ht="30" customHeight="1">
      <c r="A1067" s="35"/>
      <c r="B1067" s="35"/>
      <c r="C1067" s="34"/>
      <c r="D1067" s="34"/>
      <c r="E1067" s="35"/>
      <c r="F1067" s="35"/>
      <c r="G1067" s="35"/>
      <c r="H1067" s="35"/>
      <c r="I1067" s="35"/>
      <c r="J1067" s="35"/>
      <c r="K1067" s="35"/>
      <c r="L1067" s="35"/>
      <c r="M1067" s="35"/>
    </row>
    <row r="1068" spans="1:14" ht="30" customHeight="1">
      <c r="A1068" s="35"/>
      <c r="B1068" s="35"/>
      <c r="C1068" s="34"/>
      <c r="D1068" s="34"/>
      <c r="E1068" s="35"/>
      <c r="F1068" s="35"/>
      <c r="G1068" s="35"/>
      <c r="H1068" s="35"/>
      <c r="I1068" s="35"/>
      <c r="J1068" s="35"/>
      <c r="K1068" s="35"/>
      <c r="L1068" s="35"/>
      <c r="M1068" s="35"/>
    </row>
    <row r="1069" spans="1:14" ht="30" customHeight="1">
      <c r="A1069" s="35"/>
      <c r="B1069" s="35"/>
      <c r="C1069" s="34"/>
      <c r="D1069" s="34"/>
      <c r="E1069" s="35"/>
      <c r="F1069" s="35"/>
      <c r="G1069" s="35"/>
      <c r="H1069" s="35"/>
      <c r="I1069" s="35"/>
      <c r="J1069" s="35"/>
      <c r="K1069" s="35"/>
      <c r="L1069" s="35"/>
      <c r="M1069" s="35"/>
    </row>
    <row r="1070" spans="1:14" ht="30" customHeight="1">
      <c r="A1070" s="35"/>
      <c r="B1070" s="35"/>
      <c r="C1070" s="34"/>
      <c r="D1070" s="34"/>
      <c r="E1070" s="35"/>
      <c r="F1070" s="35"/>
      <c r="G1070" s="35"/>
      <c r="H1070" s="35"/>
      <c r="I1070" s="35"/>
      <c r="J1070" s="35"/>
      <c r="K1070" s="35"/>
      <c r="L1070" s="35"/>
      <c r="M1070" s="35"/>
    </row>
    <row r="1071" spans="1:14" ht="30" customHeight="1">
      <c r="A1071" s="23" t="s">
        <v>123</v>
      </c>
      <c r="B1071" s="35"/>
      <c r="C1071" s="34"/>
      <c r="D1071" s="34"/>
      <c r="E1071" s="35"/>
      <c r="F1071" s="37">
        <f>SUM(F1045:F1070)</f>
        <v>0</v>
      </c>
      <c r="G1071" s="35"/>
      <c r="H1071" s="37">
        <f>SUM(H1045:H1070)</f>
        <v>0</v>
      </c>
      <c r="I1071" s="35"/>
      <c r="J1071" s="37">
        <f>SUM(J1045:J1070)</f>
        <v>0</v>
      </c>
      <c r="K1071" s="35"/>
      <c r="L1071" s="37">
        <f>SUM(L1045:L1070)</f>
        <v>0</v>
      </c>
      <c r="M1071" s="35"/>
      <c r="N1071" s="28" t="s">
        <v>124</v>
      </c>
    </row>
  </sheetData>
  <autoFilter ref="A2:B3"/>
  <mergeCells count="79">
    <mergeCell ref="AX409:BA410"/>
    <mergeCell ref="AX411:BA412"/>
    <mergeCell ref="AX413:BA414"/>
    <mergeCell ref="AX415:BA416"/>
    <mergeCell ref="AX793:BA794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R2:AR3"/>
    <mergeCell ref="AS2:AS3"/>
    <mergeCell ref="AT2:AT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X812:BA813"/>
    <mergeCell ref="AX814:BA815"/>
    <mergeCell ref="AU2:AU3"/>
    <mergeCell ref="AV2:AV3"/>
    <mergeCell ref="AX423:BA424"/>
    <mergeCell ref="AX421:BA422"/>
    <mergeCell ref="AX419:BA420"/>
    <mergeCell ref="AX137:BA138"/>
    <mergeCell ref="AX3:AX4"/>
    <mergeCell ref="AY3:AY4"/>
    <mergeCell ref="AZ3:AZ4"/>
    <mergeCell ref="BA3:BA4"/>
    <mergeCell ref="AX2:BA2"/>
    <mergeCell ref="AX405:BA406"/>
    <mergeCell ref="AX407:BA408"/>
    <mergeCell ref="AX827:BA828"/>
    <mergeCell ref="AX256:BA257"/>
    <mergeCell ref="AX460:BA461"/>
    <mergeCell ref="AX731:BA732"/>
    <mergeCell ref="AX754:BA755"/>
    <mergeCell ref="AX756:BA757"/>
    <mergeCell ref="AX403:BA404"/>
    <mergeCell ref="AX401:BA402"/>
    <mergeCell ref="AX399:BA400"/>
    <mergeCell ref="AX397:BA398"/>
    <mergeCell ref="AX395:BA396"/>
    <mergeCell ref="AX427:BA428"/>
    <mergeCell ref="AX425:BA426"/>
    <mergeCell ref="AX433:BA434"/>
    <mergeCell ref="AX431:BA432"/>
    <mergeCell ref="AX758:BA759"/>
  </mergeCells>
  <phoneticPr fontId="1" type="noConversion"/>
  <pageMargins left="0.19685039370078741" right="0.19685039370078741" top="3.937007874015748E-2" bottom="3.937007874015748E-2" header="0.31496062992125984" footer="0.31496062992125984"/>
  <pageSetup paperSize="9" scale="69" fitToHeight="0" orientation="landscape" horizontalDpi="1200" verticalDpi="1200" r:id="rId1"/>
  <headerFooter>
    <oddHeader>&amp;R&amp;P</oddHeader>
  </headerFooter>
  <rowBreaks count="41" manualBreakCount="41">
    <brk id="32" max="16383" man="1"/>
    <brk id="67" max="16383" man="1"/>
    <brk id="89" max="16383" man="1"/>
    <brk id="110" max="16383" man="1"/>
    <brk id="131" max="16383" man="1"/>
    <brk id="152" max="16383" man="1"/>
    <brk id="173" max="16383" man="1"/>
    <brk id="194" max="16383" man="1"/>
    <brk id="219" max="16383" man="1"/>
    <brk id="246" max="16383" man="1"/>
    <brk id="269" max="16383" man="1"/>
    <brk id="292" max="16383" man="1"/>
    <brk id="317" max="16383" man="1"/>
    <brk id="358" max="16383" man="1"/>
    <brk id="387" max="16383" man="1"/>
    <brk id="442" max="16383" man="1"/>
    <brk id="465" max="16383" man="1"/>
    <brk id="488" max="16383" man="1"/>
    <brk id="509" max="16383" man="1"/>
    <brk id="530" max="16383" man="1"/>
    <brk id="574" max="16383" man="1"/>
    <brk id="595" max="16383" man="1"/>
    <brk id="616" max="16383" man="1"/>
    <brk id="637" max="16383" man="1"/>
    <brk id="658" max="16383" man="1"/>
    <brk id="679" max="16383" man="1"/>
    <brk id="706" max="16383" man="1"/>
    <brk id="729" max="16383" man="1"/>
    <brk id="750" max="16383" man="1"/>
    <brk id="773" max="16383" man="1"/>
    <brk id="796" max="16383" man="1"/>
    <brk id="821" max="16383" man="1"/>
    <brk id="852" max="16383" man="1"/>
    <brk id="877" max="16383" man="1"/>
    <brk id="898" max="16383" man="1"/>
    <brk id="935" max="16383" man="1"/>
    <brk id="956" max="16383" man="1"/>
    <brk id="977" max="16383" man="1"/>
    <brk id="998" max="16383" man="1"/>
    <brk id="1043" max="16383" man="1"/>
    <brk id="107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685"/>
  <sheetViews>
    <sheetView topLeftCell="C433" zoomScale="85" zoomScaleNormal="85" workbookViewId="0">
      <selection activeCell="U4" sqref="U4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15.375" customWidth="1"/>
    <col min="10" max="10" width="12.625" customWidth="1"/>
    <col min="11" max="14" width="2.625" hidden="1" customWidth="1"/>
    <col min="15" max="15" width="35.25" style="199" customWidth="1"/>
    <col min="16" max="18" width="15.625" style="39" customWidth="1"/>
    <col min="19" max="27" width="15.625" customWidth="1"/>
  </cols>
  <sheetData>
    <row r="1" spans="1:27" ht="30" customHeight="1" thickBot="1">
      <c r="A1" s="250" t="s">
        <v>2456</v>
      </c>
      <c r="B1" s="250"/>
      <c r="C1" s="250"/>
      <c r="D1" s="250"/>
      <c r="E1" s="250"/>
      <c r="F1" s="250"/>
      <c r="G1" s="250"/>
      <c r="H1" s="250"/>
      <c r="I1" s="250"/>
      <c r="J1" s="250"/>
    </row>
    <row r="2" spans="1:27" ht="30" customHeight="1">
      <c r="A2" s="247" t="s">
        <v>1</v>
      </c>
      <c r="B2" s="247"/>
      <c r="C2" s="247"/>
      <c r="D2" s="247"/>
      <c r="E2" s="247"/>
      <c r="F2" s="247"/>
      <c r="G2" s="247"/>
      <c r="H2" s="247"/>
      <c r="I2" s="247"/>
      <c r="J2" s="247"/>
      <c r="P2" s="300" t="s">
        <v>8036</v>
      </c>
      <c r="Q2" s="301"/>
      <c r="R2" s="301"/>
      <c r="S2" s="301" t="s">
        <v>8037</v>
      </c>
      <c r="T2" s="301"/>
      <c r="U2" s="301"/>
      <c r="V2" s="301" t="s">
        <v>8038</v>
      </c>
      <c r="W2" s="301"/>
      <c r="X2" s="302"/>
      <c r="Y2" s="297" t="s">
        <v>8039</v>
      </c>
      <c r="Z2" s="298"/>
      <c r="AA2" s="299"/>
    </row>
    <row r="3" spans="1:27" ht="30" customHeight="1" thickBot="1">
      <c r="A3" s="2" t="s">
        <v>2457</v>
      </c>
      <c r="B3" s="2" t="s">
        <v>2</v>
      </c>
      <c r="C3" s="2" t="s">
        <v>3</v>
      </c>
      <c r="D3" s="2" t="s">
        <v>4</v>
      </c>
      <c r="E3" s="2" t="s">
        <v>2458</v>
      </c>
      <c r="F3" s="2" t="s">
        <v>2459</v>
      </c>
      <c r="G3" s="2" t="s">
        <v>2460</v>
      </c>
      <c r="H3" s="2" t="s">
        <v>2461</v>
      </c>
      <c r="I3" s="2" t="s">
        <v>2462</v>
      </c>
      <c r="J3" s="2" t="s">
        <v>2463</v>
      </c>
      <c r="K3" s="1" t="s">
        <v>2464</v>
      </c>
      <c r="L3" s="1" t="s">
        <v>2465</v>
      </c>
      <c r="M3" s="1" t="s">
        <v>2466</v>
      </c>
      <c r="N3" s="1" t="s">
        <v>2467</v>
      </c>
      <c r="P3" s="173" t="s">
        <v>8028</v>
      </c>
      <c r="Q3" s="172" t="s">
        <v>8029</v>
      </c>
      <c r="R3" s="172" t="s">
        <v>8030</v>
      </c>
      <c r="S3" s="171" t="s">
        <v>8028</v>
      </c>
      <c r="T3" s="171" t="s">
        <v>8029</v>
      </c>
      <c r="U3" s="171" t="s">
        <v>8030</v>
      </c>
      <c r="V3" s="171" t="s">
        <v>8028</v>
      </c>
      <c r="W3" s="171" t="s">
        <v>8029</v>
      </c>
      <c r="X3" s="170" t="s">
        <v>8030</v>
      </c>
      <c r="Y3" s="158" t="s">
        <v>8028</v>
      </c>
      <c r="Z3" s="157" t="s">
        <v>8029</v>
      </c>
      <c r="AA3" s="156" t="s">
        <v>8030</v>
      </c>
    </row>
    <row r="4" spans="1:27" ht="30" customHeight="1">
      <c r="A4" s="5" t="s">
        <v>60</v>
      </c>
      <c r="B4" s="5" t="s">
        <v>56</v>
      </c>
      <c r="C4" s="5" t="s">
        <v>57</v>
      </c>
      <c r="D4" s="5" t="s">
        <v>58</v>
      </c>
      <c r="E4" s="9">
        <f>일위대가!F7</f>
        <v>2128</v>
      </c>
      <c r="F4" s="9">
        <f>일위대가!H7</f>
        <v>4860</v>
      </c>
      <c r="G4" s="9">
        <f>일위대가!J7</f>
        <v>0</v>
      </c>
      <c r="H4" s="9">
        <f t="shared" ref="H4:H67" si="0">E4+F4+G4</f>
        <v>6988</v>
      </c>
      <c r="I4" s="5" t="s">
        <v>59</v>
      </c>
      <c r="J4" s="5" t="s">
        <v>52</v>
      </c>
      <c r="K4" s="1" t="s">
        <v>52</v>
      </c>
      <c r="L4" s="1" t="s">
        <v>52</v>
      </c>
      <c r="M4" s="1" t="s">
        <v>52</v>
      </c>
      <c r="N4" s="1" t="s">
        <v>52</v>
      </c>
      <c r="P4" s="177">
        <v>2128</v>
      </c>
      <c r="Q4" s="176">
        <f t="shared" ref="Q4:Q35" si="1">E4</f>
        <v>2128</v>
      </c>
      <c r="R4" s="169">
        <f>Q4-P4</f>
        <v>0</v>
      </c>
      <c r="S4" s="161">
        <v>6481</v>
      </c>
      <c r="T4" s="174">
        <f t="shared" ref="T4:T35" si="2">F4</f>
        <v>4860</v>
      </c>
      <c r="U4" s="165">
        <f>T4-S4</f>
        <v>-1621</v>
      </c>
      <c r="V4" s="175">
        <v>0</v>
      </c>
      <c r="W4" s="174">
        <f t="shared" ref="W4:W35" si="3">G4</f>
        <v>0</v>
      </c>
      <c r="X4" s="162">
        <f>W4-V4</f>
        <v>0</v>
      </c>
      <c r="Y4" s="189">
        <v>8609</v>
      </c>
      <c r="Z4" s="186">
        <f t="shared" ref="Z4:Z35" si="4">H4</f>
        <v>6988</v>
      </c>
      <c r="AA4" s="155">
        <f>Z4-Y4</f>
        <v>-1621</v>
      </c>
    </row>
    <row r="5" spans="1:27" ht="30" customHeight="1">
      <c r="A5" s="5" t="s">
        <v>66</v>
      </c>
      <c r="B5" s="5" t="s">
        <v>64</v>
      </c>
      <c r="C5" s="5" t="s">
        <v>57</v>
      </c>
      <c r="D5" s="5" t="s">
        <v>58</v>
      </c>
      <c r="E5" s="9">
        <f>일위대가!F12</f>
        <v>2229</v>
      </c>
      <c r="F5" s="9">
        <f>일위대가!H12</f>
        <v>4399</v>
      </c>
      <c r="G5" s="9">
        <f>일위대가!J12</f>
        <v>0</v>
      </c>
      <c r="H5" s="9">
        <f t="shared" si="0"/>
        <v>6628</v>
      </c>
      <c r="I5" s="5" t="s">
        <v>65</v>
      </c>
      <c r="J5" s="5" t="s">
        <v>52</v>
      </c>
      <c r="K5" s="1" t="s">
        <v>52</v>
      </c>
      <c r="L5" s="1" t="s">
        <v>52</v>
      </c>
      <c r="M5" s="1" t="s">
        <v>52</v>
      </c>
      <c r="N5" s="1" t="s">
        <v>52</v>
      </c>
      <c r="P5" s="185">
        <v>2229</v>
      </c>
      <c r="Q5" s="184">
        <f t="shared" si="1"/>
        <v>2229</v>
      </c>
      <c r="R5" s="168">
        <f t="shared" ref="R5:R68" si="5">Q5-P5</f>
        <v>0</v>
      </c>
      <c r="S5" s="160">
        <v>5866</v>
      </c>
      <c r="T5" s="182">
        <f t="shared" si="2"/>
        <v>4399</v>
      </c>
      <c r="U5" s="164">
        <f t="shared" ref="U5:U68" si="6">T5-S5</f>
        <v>-1467</v>
      </c>
      <c r="V5" s="183">
        <v>0</v>
      </c>
      <c r="W5" s="182">
        <f t="shared" si="3"/>
        <v>0</v>
      </c>
      <c r="X5" s="162">
        <f t="shared" ref="X5:X68" si="7">W5-V5</f>
        <v>0</v>
      </c>
      <c r="Y5" s="189">
        <v>8095</v>
      </c>
      <c r="Z5" s="186">
        <f t="shared" si="4"/>
        <v>6628</v>
      </c>
      <c r="AA5" s="155">
        <f t="shared" ref="AA5:AA68" si="8">Z5-Y5</f>
        <v>-1467</v>
      </c>
    </row>
    <row r="6" spans="1:27" ht="30" customHeight="1">
      <c r="A6" s="5" t="s">
        <v>70</v>
      </c>
      <c r="B6" s="5" t="s">
        <v>68</v>
      </c>
      <c r="C6" s="5" t="s">
        <v>57</v>
      </c>
      <c r="D6" s="5" t="s">
        <v>58</v>
      </c>
      <c r="E6" s="9">
        <f>일위대가!F17</f>
        <v>2128</v>
      </c>
      <c r="F6" s="9">
        <f>일위대가!H17</f>
        <v>6319</v>
      </c>
      <c r="G6" s="9">
        <f>일위대가!J17</f>
        <v>0</v>
      </c>
      <c r="H6" s="9">
        <f t="shared" si="0"/>
        <v>8447</v>
      </c>
      <c r="I6" s="5" t="s">
        <v>69</v>
      </c>
      <c r="J6" s="5" t="s">
        <v>52</v>
      </c>
      <c r="K6" s="1" t="s">
        <v>52</v>
      </c>
      <c r="L6" s="1" t="s">
        <v>52</v>
      </c>
      <c r="M6" s="1" t="s">
        <v>52</v>
      </c>
      <c r="N6" s="1" t="s">
        <v>52</v>
      </c>
      <c r="P6" s="185">
        <v>2128</v>
      </c>
      <c r="Q6" s="184">
        <f t="shared" si="1"/>
        <v>2128</v>
      </c>
      <c r="R6" s="168">
        <f t="shared" si="5"/>
        <v>0</v>
      </c>
      <c r="S6" s="160">
        <v>8426</v>
      </c>
      <c r="T6" s="182">
        <f t="shared" si="2"/>
        <v>6319</v>
      </c>
      <c r="U6" s="164">
        <f t="shared" si="6"/>
        <v>-2107</v>
      </c>
      <c r="V6" s="183">
        <v>0</v>
      </c>
      <c r="W6" s="182">
        <f t="shared" si="3"/>
        <v>0</v>
      </c>
      <c r="X6" s="162">
        <f t="shared" si="7"/>
        <v>0</v>
      </c>
      <c r="Y6" s="189">
        <v>10554</v>
      </c>
      <c r="Z6" s="186">
        <f t="shared" si="4"/>
        <v>8447</v>
      </c>
      <c r="AA6" s="155">
        <f t="shared" si="8"/>
        <v>-2107</v>
      </c>
    </row>
    <row r="7" spans="1:27" ht="30" customHeight="1">
      <c r="A7" s="5" t="s">
        <v>74</v>
      </c>
      <c r="B7" s="5" t="s">
        <v>72</v>
      </c>
      <c r="C7" s="5" t="s">
        <v>57</v>
      </c>
      <c r="D7" s="5" t="s">
        <v>58</v>
      </c>
      <c r="E7" s="9">
        <f>일위대가!F22</f>
        <v>2229</v>
      </c>
      <c r="F7" s="9">
        <f>일위대가!H22</f>
        <v>5718</v>
      </c>
      <c r="G7" s="9">
        <f>일위대가!J22</f>
        <v>0</v>
      </c>
      <c r="H7" s="9">
        <f t="shared" si="0"/>
        <v>7947</v>
      </c>
      <c r="I7" s="5" t="s">
        <v>73</v>
      </c>
      <c r="J7" s="5" t="s">
        <v>52</v>
      </c>
      <c r="K7" s="1" t="s">
        <v>52</v>
      </c>
      <c r="L7" s="1" t="s">
        <v>52</v>
      </c>
      <c r="M7" s="1" t="s">
        <v>52</v>
      </c>
      <c r="N7" s="1" t="s">
        <v>52</v>
      </c>
      <c r="P7" s="185">
        <v>2229</v>
      </c>
      <c r="Q7" s="184">
        <f t="shared" si="1"/>
        <v>2229</v>
      </c>
      <c r="R7" s="168">
        <f t="shared" si="5"/>
        <v>0</v>
      </c>
      <c r="S7" s="160">
        <v>7625</v>
      </c>
      <c r="T7" s="182">
        <f t="shared" si="2"/>
        <v>5718</v>
      </c>
      <c r="U7" s="164">
        <f t="shared" si="6"/>
        <v>-1907</v>
      </c>
      <c r="V7" s="183">
        <v>0</v>
      </c>
      <c r="W7" s="182">
        <f t="shared" si="3"/>
        <v>0</v>
      </c>
      <c r="X7" s="162">
        <f t="shared" si="7"/>
        <v>0</v>
      </c>
      <c r="Y7" s="189">
        <v>9854</v>
      </c>
      <c r="Z7" s="186">
        <f t="shared" si="4"/>
        <v>7947</v>
      </c>
      <c r="AA7" s="155">
        <f t="shared" si="8"/>
        <v>-1907</v>
      </c>
    </row>
    <row r="8" spans="1:27" ht="30" customHeight="1">
      <c r="A8" s="5" t="s">
        <v>79</v>
      </c>
      <c r="B8" s="5" t="s">
        <v>76</v>
      </c>
      <c r="C8" s="5" t="s">
        <v>77</v>
      </c>
      <c r="D8" s="5" t="s">
        <v>58</v>
      </c>
      <c r="E8" s="9">
        <f>일위대가!F27</f>
        <v>3324</v>
      </c>
      <c r="F8" s="9">
        <f>일위대가!H27</f>
        <v>3888</v>
      </c>
      <c r="G8" s="9">
        <f>일위대가!J27</f>
        <v>0</v>
      </c>
      <c r="H8" s="9">
        <f t="shared" si="0"/>
        <v>7212</v>
      </c>
      <c r="I8" s="5" t="s">
        <v>78</v>
      </c>
      <c r="J8" s="5" t="s">
        <v>52</v>
      </c>
      <c r="K8" s="1" t="s">
        <v>52</v>
      </c>
      <c r="L8" s="1" t="s">
        <v>52</v>
      </c>
      <c r="M8" s="1" t="s">
        <v>52</v>
      </c>
      <c r="N8" s="1" t="s">
        <v>52</v>
      </c>
      <c r="P8" s="185">
        <v>3324</v>
      </c>
      <c r="Q8" s="184">
        <f t="shared" si="1"/>
        <v>3324</v>
      </c>
      <c r="R8" s="168">
        <f t="shared" si="5"/>
        <v>0</v>
      </c>
      <c r="S8" s="160">
        <v>6481</v>
      </c>
      <c r="T8" s="182">
        <f t="shared" si="2"/>
        <v>3888</v>
      </c>
      <c r="U8" s="164">
        <f t="shared" si="6"/>
        <v>-2593</v>
      </c>
      <c r="V8" s="183">
        <v>0</v>
      </c>
      <c r="W8" s="182">
        <f t="shared" si="3"/>
        <v>0</v>
      </c>
      <c r="X8" s="162">
        <f t="shared" si="7"/>
        <v>0</v>
      </c>
      <c r="Y8" s="189">
        <v>9805</v>
      </c>
      <c r="Z8" s="186">
        <f t="shared" si="4"/>
        <v>7212</v>
      </c>
      <c r="AA8" s="155">
        <f t="shared" si="8"/>
        <v>-2593</v>
      </c>
    </row>
    <row r="9" spans="1:27" ht="30" customHeight="1">
      <c r="A9" s="5" t="s">
        <v>83</v>
      </c>
      <c r="B9" s="5" t="s">
        <v>81</v>
      </c>
      <c r="C9" s="5" t="s">
        <v>77</v>
      </c>
      <c r="D9" s="5" t="s">
        <v>58</v>
      </c>
      <c r="E9" s="9">
        <f>일위대가!F32</f>
        <v>3426</v>
      </c>
      <c r="F9" s="9">
        <f>일위대가!H32</f>
        <v>3519</v>
      </c>
      <c r="G9" s="9">
        <f>일위대가!J32</f>
        <v>0</v>
      </c>
      <c r="H9" s="9">
        <f t="shared" si="0"/>
        <v>6945</v>
      </c>
      <c r="I9" s="5" t="s">
        <v>82</v>
      </c>
      <c r="J9" s="5" t="s">
        <v>52</v>
      </c>
      <c r="K9" s="1" t="s">
        <v>52</v>
      </c>
      <c r="L9" s="1" t="s">
        <v>52</v>
      </c>
      <c r="M9" s="1" t="s">
        <v>52</v>
      </c>
      <c r="N9" s="1" t="s">
        <v>52</v>
      </c>
      <c r="P9" s="185">
        <v>3425</v>
      </c>
      <c r="Q9" s="184">
        <f t="shared" si="1"/>
        <v>3426</v>
      </c>
      <c r="R9" s="168">
        <f t="shared" si="5"/>
        <v>1</v>
      </c>
      <c r="S9" s="160">
        <v>5866</v>
      </c>
      <c r="T9" s="182">
        <f t="shared" si="2"/>
        <v>3519</v>
      </c>
      <c r="U9" s="164">
        <f t="shared" si="6"/>
        <v>-2347</v>
      </c>
      <c r="V9" s="183">
        <v>0</v>
      </c>
      <c r="W9" s="182">
        <f t="shared" si="3"/>
        <v>0</v>
      </c>
      <c r="X9" s="162">
        <f t="shared" si="7"/>
        <v>0</v>
      </c>
      <c r="Y9" s="189">
        <v>9291</v>
      </c>
      <c r="Z9" s="186">
        <f t="shared" si="4"/>
        <v>6945</v>
      </c>
      <c r="AA9" s="155">
        <f t="shared" si="8"/>
        <v>-2346</v>
      </c>
    </row>
    <row r="10" spans="1:27" ht="30" customHeight="1">
      <c r="A10" s="5" t="s">
        <v>87</v>
      </c>
      <c r="B10" s="5" t="s">
        <v>85</v>
      </c>
      <c r="C10" s="5" t="s">
        <v>77</v>
      </c>
      <c r="D10" s="5" t="s">
        <v>58</v>
      </c>
      <c r="E10" s="9">
        <f>일위대가!F37</f>
        <v>3324</v>
      </c>
      <c r="F10" s="9">
        <f>일위대가!H37</f>
        <v>7583</v>
      </c>
      <c r="G10" s="9">
        <f>일위대가!J37</f>
        <v>0</v>
      </c>
      <c r="H10" s="9">
        <f t="shared" si="0"/>
        <v>10907</v>
      </c>
      <c r="I10" s="5" t="s">
        <v>86</v>
      </c>
      <c r="J10" s="5" t="s">
        <v>52</v>
      </c>
      <c r="K10" s="1" t="s">
        <v>52</v>
      </c>
      <c r="L10" s="1" t="s">
        <v>52</v>
      </c>
      <c r="M10" s="1" t="s">
        <v>52</v>
      </c>
      <c r="N10" s="1" t="s">
        <v>52</v>
      </c>
      <c r="P10" s="185">
        <v>3324</v>
      </c>
      <c r="Q10" s="184">
        <f t="shared" si="1"/>
        <v>3324</v>
      </c>
      <c r="R10" s="168">
        <f t="shared" si="5"/>
        <v>0</v>
      </c>
      <c r="S10" s="160">
        <v>8426</v>
      </c>
      <c r="T10" s="182">
        <f t="shared" si="2"/>
        <v>7583</v>
      </c>
      <c r="U10" s="164">
        <f t="shared" si="6"/>
        <v>-843</v>
      </c>
      <c r="V10" s="183">
        <v>0</v>
      </c>
      <c r="W10" s="182">
        <f t="shared" si="3"/>
        <v>0</v>
      </c>
      <c r="X10" s="162">
        <f t="shared" si="7"/>
        <v>0</v>
      </c>
      <c r="Y10" s="189">
        <v>11750</v>
      </c>
      <c r="Z10" s="186">
        <f t="shared" si="4"/>
        <v>10907</v>
      </c>
      <c r="AA10" s="155">
        <f t="shared" si="8"/>
        <v>-843</v>
      </c>
    </row>
    <row r="11" spans="1:27" ht="30" customHeight="1">
      <c r="A11" s="5" t="s">
        <v>91</v>
      </c>
      <c r="B11" s="5" t="s">
        <v>89</v>
      </c>
      <c r="C11" s="5" t="s">
        <v>77</v>
      </c>
      <c r="D11" s="5" t="s">
        <v>58</v>
      </c>
      <c r="E11" s="9">
        <f>일위대가!F42</f>
        <v>3426</v>
      </c>
      <c r="F11" s="9">
        <f>일위대가!H42</f>
        <v>7625</v>
      </c>
      <c r="G11" s="9">
        <f>일위대가!J42</f>
        <v>0</v>
      </c>
      <c r="H11" s="9">
        <f t="shared" si="0"/>
        <v>11051</v>
      </c>
      <c r="I11" s="5" t="s">
        <v>90</v>
      </c>
      <c r="J11" s="5" t="s">
        <v>52</v>
      </c>
      <c r="K11" s="1" t="s">
        <v>52</v>
      </c>
      <c r="L11" s="1" t="s">
        <v>52</v>
      </c>
      <c r="M11" s="1" t="s">
        <v>52</v>
      </c>
      <c r="N11" s="1" t="s">
        <v>52</v>
      </c>
      <c r="P11" s="185">
        <v>3425</v>
      </c>
      <c r="Q11" s="184">
        <f t="shared" si="1"/>
        <v>3426</v>
      </c>
      <c r="R11" s="168">
        <f t="shared" si="5"/>
        <v>1</v>
      </c>
      <c r="S11" s="160">
        <v>7625</v>
      </c>
      <c r="T11" s="182">
        <f t="shared" si="2"/>
        <v>7625</v>
      </c>
      <c r="U11" s="164">
        <f t="shared" si="6"/>
        <v>0</v>
      </c>
      <c r="V11" s="183">
        <v>0</v>
      </c>
      <c r="W11" s="182">
        <f t="shared" si="3"/>
        <v>0</v>
      </c>
      <c r="X11" s="162">
        <f t="shared" si="7"/>
        <v>0</v>
      </c>
      <c r="Y11" s="189">
        <v>11050</v>
      </c>
      <c r="Z11" s="186">
        <f t="shared" si="4"/>
        <v>11051</v>
      </c>
      <c r="AA11" s="155">
        <f t="shared" si="8"/>
        <v>1</v>
      </c>
    </row>
    <row r="12" spans="1:27" ht="30" customHeight="1">
      <c r="A12" s="5" t="s">
        <v>96</v>
      </c>
      <c r="B12" s="5" t="s">
        <v>93</v>
      </c>
      <c r="C12" s="5" t="s">
        <v>94</v>
      </c>
      <c r="D12" s="5" t="s">
        <v>58</v>
      </c>
      <c r="E12" s="9">
        <f>일위대가!F47</f>
        <v>3324</v>
      </c>
      <c r="F12" s="9">
        <f>일위대가!H47</f>
        <v>3564</v>
      </c>
      <c r="G12" s="9">
        <f>일위대가!J47</f>
        <v>0</v>
      </c>
      <c r="H12" s="9">
        <f t="shared" si="0"/>
        <v>6888</v>
      </c>
      <c r="I12" s="5" t="s">
        <v>95</v>
      </c>
      <c r="J12" s="5" t="s">
        <v>52</v>
      </c>
      <c r="K12" s="1" t="s">
        <v>52</v>
      </c>
      <c r="L12" s="1" t="s">
        <v>52</v>
      </c>
      <c r="M12" s="1" t="s">
        <v>52</v>
      </c>
      <c r="N12" s="1" t="s">
        <v>52</v>
      </c>
      <c r="P12" s="185">
        <v>3324</v>
      </c>
      <c r="Q12" s="184">
        <f t="shared" si="1"/>
        <v>3324</v>
      </c>
      <c r="R12" s="168">
        <f t="shared" si="5"/>
        <v>0</v>
      </c>
      <c r="S12" s="160">
        <v>6481</v>
      </c>
      <c r="T12" s="182">
        <f t="shared" si="2"/>
        <v>3564</v>
      </c>
      <c r="U12" s="164">
        <f t="shared" si="6"/>
        <v>-2917</v>
      </c>
      <c r="V12" s="183">
        <v>0</v>
      </c>
      <c r="W12" s="182">
        <f t="shared" si="3"/>
        <v>0</v>
      </c>
      <c r="X12" s="162">
        <f t="shared" si="7"/>
        <v>0</v>
      </c>
      <c r="Y12" s="189">
        <v>9805</v>
      </c>
      <c r="Z12" s="186">
        <f t="shared" si="4"/>
        <v>6888</v>
      </c>
      <c r="AA12" s="155">
        <f t="shared" si="8"/>
        <v>-2917</v>
      </c>
    </row>
    <row r="13" spans="1:27" ht="30" customHeight="1">
      <c r="A13" s="5" t="s">
        <v>101</v>
      </c>
      <c r="B13" s="5" t="s">
        <v>98</v>
      </c>
      <c r="C13" s="5" t="s">
        <v>99</v>
      </c>
      <c r="D13" s="5" t="s">
        <v>58</v>
      </c>
      <c r="E13" s="9">
        <f>일위대가!F52</f>
        <v>10096</v>
      </c>
      <c r="F13" s="9">
        <f>일위대가!H52</f>
        <v>1844</v>
      </c>
      <c r="G13" s="9">
        <f>일위대가!J52</f>
        <v>0</v>
      </c>
      <c r="H13" s="9">
        <f t="shared" si="0"/>
        <v>11940</v>
      </c>
      <c r="I13" s="5" t="s">
        <v>100</v>
      </c>
      <c r="J13" s="5" t="s">
        <v>52</v>
      </c>
      <c r="K13" s="1" t="s">
        <v>52</v>
      </c>
      <c r="L13" s="1" t="s">
        <v>52</v>
      </c>
      <c r="M13" s="1" t="s">
        <v>52</v>
      </c>
      <c r="N13" s="1" t="s">
        <v>52</v>
      </c>
      <c r="O13" s="199" t="s">
        <v>7941</v>
      </c>
      <c r="P13" s="185">
        <v>13930</v>
      </c>
      <c r="Q13" s="184">
        <f t="shared" si="1"/>
        <v>10096</v>
      </c>
      <c r="R13" s="168">
        <f t="shared" si="5"/>
        <v>-3834</v>
      </c>
      <c r="S13" s="160">
        <v>6148</v>
      </c>
      <c r="T13" s="182">
        <f t="shared" si="2"/>
        <v>1844</v>
      </c>
      <c r="U13" s="164">
        <f t="shared" si="6"/>
        <v>-4304</v>
      </c>
      <c r="V13" s="183">
        <v>0</v>
      </c>
      <c r="W13" s="182">
        <f t="shared" si="3"/>
        <v>0</v>
      </c>
      <c r="X13" s="162">
        <f t="shared" si="7"/>
        <v>0</v>
      </c>
      <c r="Y13" s="189">
        <v>20078</v>
      </c>
      <c r="Z13" s="186">
        <f t="shared" si="4"/>
        <v>11940</v>
      </c>
      <c r="AA13" s="155">
        <f t="shared" si="8"/>
        <v>-8138</v>
      </c>
    </row>
    <row r="14" spans="1:27" ht="30" customHeight="1">
      <c r="A14" s="5" t="s">
        <v>106</v>
      </c>
      <c r="B14" s="5" t="s">
        <v>103</v>
      </c>
      <c r="C14" s="5" t="s">
        <v>104</v>
      </c>
      <c r="D14" s="5" t="s">
        <v>58</v>
      </c>
      <c r="E14" s="9">
        <f>일위대가!F57</f>
        <v>15148</v>
      </c>
      <c r="F14" s="9">
        <f>일위대가!H57</f>
        <v>2459</v>
      </c>
      <c r="G14" s="9">
        <f>일위대가!J57</f>
        <v>0</v>
      </c>
      <c r="H14" s="9">
        <f t="shared" si="0"/>
        <v>17607</v>
      </c>
      <c r="I14" s="5" t="s">
        <v>105</v>
      </c>
      <c r="J14" s="5" t="s">
        <v>52</v>
      </c>
      <c r="K14" s="1" t="s">
        <v>52</v>
      </c>
      <c r="L14" s="1" t="s">
        <v>52</v>
      </c>
      <c r="M14" s="1" t="s">
        <v>52</v>
      </c>
      <c r="N14" s="1" t="s">
        <v>52</v>
      </c>
      <c r="P14" s="185">
        <v>23170</v>
      </c>
      <c r="Q14" s="184">
        <f t="shared" si="1"/>
        <v>15148</v>
      </c>
      <c r="R14" s="168">
        <f t="shared" si="5"/>
        <v>-8022</v>
      </c>
      <c r="S14" s="160">
        <v>6148</v>
      </c>
      <c r="T14" s="182">
        <f t="shared" si="2"/>
        <v>2459</v>
      </c>
      <c r="U14" s="164">
        <f t="shared" si="6"/>
        <v>-3689</v>
      </c>
      <c r="V14" s="183">
        <v>0</v>
      </c>
      <c r="W14" s="182">
        <f t="shared" si="3"/>
        <v>0</v>
      </c>
      <c r="X14" s="162">
        <f t="shared" si="7"/>
        <v>0</v>
      </c>
      <c r="Y14" s="189">
        <v>29318</v>
      </c>
      <c r="Z14" s="186">
        <f t="shared" si="4"/>
        <v>17607</v>
      </c>
      <c r="AA14" s="155">
        <f t="shared" si="8"/>
        <v>-11711</v>
      </c>
    </row>
    <row r="15" spans="1:27" ht="30" customHeight="1">
      <c r="A15" s="5" t="s">
        <v>111</v>
      </c>
      <c r="B15" s="5" t="s">
        <v>108</v>
      </c>
      <c r="C15" s="5" t="s">
        <v>109</v>
      </c>
      <c r="D15" s="5" t="s">
        <v>58</v>
      </c>
      <c r="E15" s="112">
        <f>일위대가!F63</f>
        <v>21105</v>
      </c>
      <c r="F15" s="9">
        <f>일위대가!H63</f>
        <v>17610</v>
      </c>
      <c r="G15" s="9">
        <f>일위대가!J63</f>
        <v>351</v>
      </c>
      <c r="H15" s="9">
        <f t="shared" si="0"/>
        <v>39066</v>
      </c>
      <c r="I15" s="5" t="s">
        <v>110</v>
      </c>
      <c r="J15" s="5" t="s">
        <v>52</v>
      </c>
      <c r="K15" s="1" t="s">
        <v>52</v>
      </c>
      <c r="L15" s="1" t="s">
        <v>52</v>
      </c>
      <c r="M15" s="1" t="s">
        <v>52</v>
      </c>
      <c r="N15" s="1" t="s">
        <v>52</v>
      </c>
      <c r="P15" s="185">
        <v>21105</v>
      </c>
      <c r="Q15" s="184">
        <f t="shared" si="1"/>
        <v>21105</v>
      </c>
      <c r="R15" s="167">
        <f t="shared" si="5"/>
        <v>0</v>
      </c>
      <c r="S15" s="160">
        <v>17610</v>
      </c>
      <c r="T15" s="182">
        <f t="shared" si="2"/>
        <v>17610</v>
      </c>
      <c r="U15" s="164">
        <f t="shared" si="6"/>
        <v>0</v>
      </c>
      <c r="V15" s="183">
        <v>351</v>
      </c>
      <c r="W15" s="182">
        <f t="shared" si="3"/>
        <v>351</v>
      </c>
      <c r="X15" s="162">
        <f t="shared" si="7"/>
        <v>0</v>
      </c>
      <c r="Y15" s="189">
        <v>39066</v>
      </c>
      <c r="Z15" s="186">
        <f t="shared" si="4"/>
        <v>39066</v>
      </c>
      <c r="AA15" s="155">
        <f t="shared" si="8"/>
        <v>0</v>
      </c>
    </row>
    <row r="16" spans="1:27" ht="30" customHeight="1">
      <c r="A16" s="5" t="s">
        <v>116</v>
      </c>
      <c r="B16" s="5" t="s">
        <v>113</v>
      </c>
      <c r="C16" s="5" t="s">
        <v>114</v>
      </c>
      <c r="D16" s="5" t="s">
        <v>58</v>
      </c>
      <c r="E16" s="9">
        <f>일위대가!F68</f>
        <v>4935</v>
      </c>
      <c r="F16" s="9">
        <f>일위대가!H68</f>
        <v>10200</v>
      </c>
      <c r="G16" s="9">
        <f>일위대가!J68</f>
        <v>0</v>
      </c>
      <c r="H16" s="9">
        <f t="shared" si="0"/>
        <v>15135</v>
      </c>
      <c r="I16" s="5" t="s">
        <v>115</v>
      </c>
      <c r="J16" s="5" t="s">
        <v>52</v>
      </c>
      <c r="K16" s="1" t="s">
        <v>52</v>
      </c>
      <c r="L16" s="1" t="s">
        <v>52</v>
      </c>
      <c r="M16" s="1" t="s">
        <v>52</v>
      </c>
      <c r="N16" s="1" t="s">
        <v>52</v>
      </c>
      <c r="P16" s="185">
        <v>4935</v>
      </c>
      <c r="Q16" s="184">
        <f t="shared" si="1"/>
        <v>4935</v>
      </c>
      <c r="R16" s="168">
        <f t="shared" si="5"/>
        <v>0</v>
      </c>
      <c r="S16" s="160">
        <v>5100</v>
      </c>
      <c r="T16" s="182">
        <f t="shared" si="2"/>
        <v>10200</v>
      </c>
      <c r="U16" s="164">
        <f t="shared" si="6"/>
        <v>5100</v>
      </c>
      <c r="V16" s="183">
        <v>0</v>
      </c>
      <c r="W16" s="182">
        <f t="shared" si="3"/>
        <v>0</v>
      </c>
      <c r="X16" s="162">
        <f t="shared" si="7"/>
        <v>0</v>
      </c>
      <c r="Y16" s="189">
        <v>10035</v>
      </c>
      <c r="Z16" s="186">
        <f t="shared" si="4"/>
        <v>15135</v>
      </c>
      <c r="AA16" s="155">
        <f t="shared" si="8"/>
        <v>5100</v>
      </c>
    </row>
    <row r="17" spans="1:27" ht="30" customHeight="1">
      <c r="A17" s="5" t="s">
        <v>121</v>
      </c>
      <c r="B17" s="5" t="s">
        <v>118</v>
      </c>
      <c r="C17" s="5" t="s">
        <v>119</v>
      </c>
      <c r="D17" s="5" t="s">
        <v>58</v>
      </c>
      <c r="E17" s="9">
        <f>일위대가!F75</f>
        <v>5121</v>
      </c>
      <c r="F17" s="9">
        <f>일위대가!H75</f>
        <v>12157</v>
      </c>
      <c r="G17" s="9">
        <f>일위대가!J75</f>
        <v>0</v>
      </c>
      <c r="H17" s="9">
        <f t="shared" si="0"/>
        <v>17278</v>
      </c>
      <c r="I17" s="5" t="s">
        <v>120</v>
      </c>
      <c r="J17" s="5" t="s">
        <v>52</v>
      </c>
      <c r="K17" s="1" t="s">
        <v>52</v>
      </c>
      <c r="L17" s="1" t="s">
        <v>52</v>
      </c>
      <c r="M17" s="1" t="s">
        <v>52</v>
      </c>
      <c r="N17" s="1" t="s">
        <v>52</v>
      </c>
      <c r="P17" s="185">
        <v>5121</v>
      </c>
      <c r="Q17" s="184">
        <f t="shared" si="1"/>
        <v>5121</v>
      </c>
      <c r="R17" s="168">
        <f t="shared" si="5"/>
        <v>0</v>
      </c>
      <c r="S17" s="160">
        <v>7057</v>
      </c>
      <c r="T17" s="182">
        <f t="shared" si="2"/>
        <v>12157</v>
      </c>
      <c r="U17" s="164">
        <f t="shared" si="6"/>
        <v>5100</v>
      </c>
      <c r="V17" s="183">
        <v>0</v>
      </c>
      <c r="W17" s="182">
        <f t="shared" si="3"/>
        <v>0</v>
      </c>
      <c r="X17" s="162">
        <f t="shared" si="7"/>
        <v>0</v>
      </c>
      <c r="Y17" s="189">
        <v>12178</v>
      </c>
      <c r="Z17" s="186">
        <f t="shared" si="4"/>
        <v>17278</v>
      </c>
      <c r="AA17" s="155">
        <f t="shared" si="8"/>
        <v>5100</v>
      </c>
    </row>
    <row r="18" spans="1:27" ht="30" customHeight="1">
      <c r="A18" s="5" t="s">
        <v>130</v>
      </c>
      <c r="B18" s="5" t="s">
        <v>127</v>
      </c>
      <c r="C18" s="5" t="s">
        <v>128</v>
      </c>
      <c r="D18" s="5" t="s">
        <v>58</v>
      </c>
      <c r="E18" s="9">
        <f>일위대가!F80</f>
        <v>3432</v>
      </c>
      <c r="F18" s="9">
        <f>일위대가!H80</f>
        <v>5184</v>
      </c>
      <c r="G18" s="9">
        <f>일위대가!J80</f>
        <v>0</v>
      </c>
      <c r="H18" s="9">
        <f t="shared" si="0"/>
        <v>8616</v>
      </c>
      <c r="I18" s="5" t="s">
        <v>129</v>
      </c>
      <c r="J18" s="5" t="s">
        <v>52</v>
      </c>
      <c r="K18" s="1" t="s">
        <v>52</v>
      </c>
      <c r="L18" s="1" t="s">
        <v>52</v>
      </c>
      <c r="M18" s="1" t="s">
        <v>52</v>
      </c>
      <c r="N18" s="1" t="s">
        <v>52</v>
      </c>
      <c r="P18" s="185">
        <v>5148</v>
      </c>
      <c r="Q18" s="184">
        <f t="shared" si="1"/>
        <v>3432</v>
      </c>
      <c r="R18" s="168">
        <f t="shared" si="5"/>
        <v>-1716</v>
      </c>
      <c r="S18" s="160">
        <v>6481</v>
      </c>
      <c r="T18" s="182">
        <f t="shared" si="2"/>
        <v>5184</v>
      </c>
      <c r="U18" s="164">
        <f t="shared" si="6"/>
        <v>-1297</v>
      </c>
      <c r="V18" s="183">
        <v>0</v>
      </c>
      <c r="W18" s="182">
        <f t="shared" si="3"/>
        <v>0</v>
      </c>
      <c r="X18" s="162">
        <f t="shared" si="7"/>
        <v>0</v>
      </c>
      <c r="Y18" s="189">
        <v>11629</v>
      </c>
      <c r="Z18" s="186">
        <f t="shared" si="4"/>
        <v>8616</v>
      </c>
      <c r="AA18" s="155">
        <f t="shared" si="8"/>
        <v>-3013</v>
      </c>
    </row>
    <row r="19" spans="1:27" ht="30" customHeight="1">
      <c r="A19" s="5" t="s">
        <v>134</v>
      </c>
      <c r="B19" s="5" t="s">
        <v>132</v>
      </c>
      <c r="C19" s="5" t="s">
        <v>128</v>
      </c>
      <c r="D19" s="5" t="s">
        <v>58</v>
      </c>
      <c r="E19" s="9">
        <f>일위대가!F85</f>
        <v>3646</v>
      </c>
      <c r="F19" s="9">
        <f>일위대가!H85</f>
        <v>4692</v>
      </c>
      <c r="G19" s="9">
        <f>일위대가!J85</f>
        <v>0</v>
      </c>
      <c r="H19" s="9">
        <f t="shared" si="0"/>
        <v>8338</v>
      </c>
      <c r="I19" s="5" t="s">
        <v>133</v>
      </c>
      <c r="J19" s="5" t="s">
        <v>52</v>
      </c>
      <c r="K19" s="1" t="s">
        <v>52</v>
      </c>
      <c r="L19" s="1" t="s">
        <v>52</v>
      </c>
      <c r="M19" s="1" t="s">
        <v>52</v>
      </c>
      <c r="N19" s="1" t="s">
        <v>52</v>
      </c>
      <c r="P19" s="185">
        <v>5148</v>
      </c>
      <c r="Q19" s="184">
        <f t="shared" si="1"/>
        <v>3646</v>
      </c>
      <c r="R19" s="168">
        <f t="shared" si="5"/>
        <v>-1502</v>
      </c>
      <c r="S19" s="160">
        <v>5866</v>
      </c>
      <c r="T19" s="182">
        <f t="shared" si="2"/>
        <v>4692</v>
      </c>
      <c r="U19" s="164">
        <f t="shared" si="6"/>
        <v>-1174</v>
      </c>
      <c r="V19" s="183">
        <v>0</v>
      </c>
      <c r="W19" s="182">
        <f t="shared" si="3"/>
        <v>0</v>
      </c>
      <c r="X19" s="162">
        <f t="shared" si="7"/>
        <v>0</v>
      </c>
      <c r="Y19" s="189">
        <v>11014</v>
      </c>
      <c r="Z19" s="186">
        <f t="shared" si="4"/>
        <v>8338</v>
      </c>
      <c r="AA19" s="155">
        <f t="shared" si="8"/>
        <v>-2676</v>
      </c>
    </row>
    <row r="20" spans="1:27" ht="30" customHeight="1">
      <c r="A20" s="5" t="s">
        <v>139</v>
      </c>
      <c r="B20" s="5" t="s">
        <v>136</v>
      </c>
      <c r="C20" s="5" t="s">
        <v>137</v>
      </c>
      <c r="D20" s="5" t="s">
        <v>58</v>
      </c>
      <c r="E20" s="9">
        <f>일위대가!F90</f>
        <v>6083</v>
      </c>
      <c r="F20" s="9">
        <f>일위대가!H90</f>
        <v>5184</v>
      </c>
      <c r="G20" s="9">
        <f>일위대가!J90</f>
        <v>0</v>
      </c>
      <c r="H20" s="9">
        <f t="shared" si="0"/>
        <v>11267</v>
      </c>
      <c r="I20" s="5" t="s">
        <v>138</v>
      </c>
      <c r="J20" s="5" t="s">
        <v>52</v>
      </c>
      <c r="K20" s="1" t="s">
        <v>52</v>
      </c>
      <c r="L20" s="1" t="s">
        <v>52</v>
      </c>
      <c r="M20" s="1" t="s">
        <v>52</v>
      </c>
      <c r="N20" s="1" t="s">
        <v>52</v>
      </c>
      <c r="P20" s="185">
        <v>6636</v>
      </c>
      <c r="Q20" s="184">
        <f t="shared" si="1"/>
        <v>6083</v>
      </c>
      <c r="R20" s="168">
        <f t="shared" si="5"/>
        <v>-553</v>
      </c>
      <c r="S20" s="160">
        <v>6481</v>
      </c>
      <c r="T20" s="182">
        <f t="shared" si="2"/>
        <v>5184</v>
      </c>
      <c r="U20" s="164">
        <f t="shared" si="6"/>
        <v>-1297</v>
      </c>
      <c r="V20" s="183">
        <v>0</v>
      </c>
      <c r="W20" s="182">
        <f t="shared" si="3"/>
        <v>0</v>
      </c>
      <c r="X20" s="162">
        <f t="shared" si="7"/>
        <v>0</v>
      </c>
      <c r="Y20" s="189">
        <v>13117</v>
      </c>
      <c r="Z20" s="186">
        <f t="shared" si="4"/>
        <v>11267</v>
      </c>
      <c r="AA20" s="155">
        <f t="shared" si="8"/>
        <v>-1850</v>
      </c>
    </row>
    <row r="21" spans="1:27" ht="30" customHeight="1">
      <c r="A21" s="5" t="s">
        <v>143</v>
      </c>
      <c r="B21" s="5" t="s">
        <v>141</v>
      </c>
      <c r="C21" s="5" t="s">
        <v>137</v>
      </c>
      <c r="D21" s="5" t="s">
        <v>58</v>
      </c>
      <c r="E21" s="9">
        <f>일위대가!F95</f>
        <v>6636</v>
      </c>
      <c r="F21" s="9">
        <f>일위대가!H95</f>
        <v>4692</v>
      </c>
      <c r="G21" s="9">
        <f>일위대가!J95</f>
        <v>0</v>
      </c>
      <c r="H21" s="9">
        <f t="shared" si="0"/>
        <v>11328</v>
      </c>
      <c r="I21" s="5" t="s">
        <v>142</v>
      </c>
      <c r="J21" s="5" t="s">
        <v>52</v>
      </c>
      <c r="K21" s="1" t="s">
        <v>52</v>
      </c>
      <c r="L21" s="1" t="s">
        <v>52</v>
      </c>
      <c r="M21" s="1" t="s">
        <v>52</v>
      </c>
      <c r="N21" s="1" t="s">
        <v>52</v>
      </c>
      <c r="P21" s="185">
        <v>6636</v>
      </c>
      <c r="Q21" s="184">
        <f t="shared" si="1"/>
        <v>6636</v>
      </c>
      <c r="R21" s="168">
        <f t="shared" si="5"/>
        <v>0</v>
      </c>
      <c r="S21" s="160">
        <v>5866</v>
      </c>
      <c r="T21" s="182">
        <f t="shared" si="2"/>
        <v>4692</v>
      </c>
      <c r="U21" s="164">
        <f t="shared" si="6"/>
        <v>-1174</v>
      </c>
      <c r="V21" s="183">
        <v>0</v>
      </c>
      <c r="W21" s="182">
        <f t="shared" si="3"/>
        <v>0</v>
      </c>
      <c r="X21" s="162">
        <f t="shared" si="7"/>
        <v>0</v>
      </c>
      <c r="Y21" s="189">
        <v>12502</v>
      </c>
      <c r="Z21" s="186">
        <f t="shared" si="4"/>
        <v>11328</v>
      </c>
      <c r="AA21" s="155">
        <f t="shared" si="8"/>
        <v>-1174</v>
      </c>
    </row>
    <row r="22" spans="1:27" ht="30" customHeight="1">
      <c r="A22" s="5" t="s">
        <v>148</v>
      </c>
      <c r="B22" s="5" t="s">
        <v>145</v>
      </c>
      <c r="C22" s="5" t="s">
        <v>146</v>
      </c>
      <c r="D22" s="5" t="s">
        <v>58</v>
      </c>
      <c r="E22" s="9">
        <f>일위대가!F101</f>
        <v>604</v>
      </c>
      <c r="F22" s="9">
        <f>일위대가!H101</f>
        <v>1498</v>
      </c>
      <c r="G22" s="9">
        <f>일위대가!J101</f>
        <v>13</v>
      </c>
      <c r="H22" s="9">
        <f t="shared" si="0"/>
        <v>2115</v>
      </c>
      <c r="I22" s="5" t="s">
        <v>147</v>
      </c>
      <c r="J22" s="5" t="s">
        <v>52</v>
      </c>
      <c r="K22" s="1" t="s">
        <v>52</v>
      </c>
      <c r="L22" s="1" t="s">
        <v>52</v>
      </c>
      <c r="M22" s="1" t="s">
        <v>52</v>
      </c>
      <c r="N22" s="1" t="s">
        <v>52</v>
      </c>
      <c r="P22" s="181">
        <v>604</v>
      </c>
      <c r="Q22" s="184">
        <f t="shared" si="1"/>
        <v>604</v>
      </c>
      <c r="R22" s="168">
        <f t="shared" si="5"/>
        <v>0</v>
      </c>
      <c r="S22" s="160">
        <v>1498</v>
      </c>
      <c r="T22" s="182">
        <f t="shared" si="2"/>
        <v>1498</v>
      </c>
      <c r="U22" s="164">
        <f t="shared" si="6"/>
        <v>0</v>
      </c>
      <c r="V22" s="183">
        <v>13</v>
      </c>
      <c r="W22" s="182">
        <f t="shared" si="3"/>
        <v>13</v>
      </c>
      <c r="X22" s="162">
        <f t="shared" si="7"/>
        <v>0</v>
      </c>
      <c r="Y22" s="189">
        <v>2115</v>
      </c>
      <c r="Z22" s="186">
        <f t="shared" si="4"/>
        <v>2115</v>
      </c>
      <c r="AA22" s="155">
        <f t="shared" si="8"/>
        <v>0</v>
      </c>
    </row>
    <row r="23" spans="1:27" ht="30" customHeight="1">
      <c r="A23" s="5" t="s">
        <v>152</v>
      </c>
      <c r="B23" s="5" t="s">
        <v>150</v>
      </c>
      <c r="C23" s="5" t="s">
        <v>146</v>
      </c>
      <c r="D23" s="5" t="s">
        <v>58</v>
      </c>
      <c r="E23" s="9">
        <f>일위대가!F106</f>
        <v>602</v>
      </c>
      <c r="F23" s="9">
        <f>일위대가!H106</f>
        <v>16361</v>
      </c>
      <c r="G23" s="9">
        <f>일위대가!J106</f>
        <v>314</v>
      </c>
      <c r="H23" s="9">
        <f t="shared" si="0"/>
        <v>17277</v>
      </c>
      <c r="I23" s="5" t="s">
        <v>151</v>
      </c>
      <c r="J23" s="5" t="s">
        <v>52</v>
      </c>
      <c r="K23" s="1" t="s">
        <v>52</v>
      </c>
      <c r="L23" s="1" t="s">
        <v>52</v>
      </c>
      <c r="M23" s="1" t="s">
        <v>52</v>
      </c>
      <c r="N23" s="1" t="s">
        <v>52</v>
      </c>
      <c r="P23" s="181">
        <v>602</v>
      </c>
      <c r="Q23" s="184">
        <f t="shared" si="1"/>
        <v>602</v>
      </c>
      <c r="R23" s="168">
        <f t="shared" si="5"/>
        <v>0</v>
      </c>
      <c r="S23" s="160">
        <v>16361</v>
      </c>
      <c r="T23" s="182">
        <f t="shared" si="2"/>
        <v>16361</v>
      </c>
      <c r="U23" s="164">
        <f t="shared" si="6"/>
        <v>0</v>
      </c>
      <c r="V23" s="183">
        <v>314</v>
      </c>
      <c r="W23" s="182">
        <f t="shared" si="3"/>
        <v>314</v>
      </c>
      <c r="X23" s="162">
        <f t="shared" si="7"/>
        <v>0</v>
      </c>
      <c r="Y23" s="189">
        <v>17277</v>
      </c>
      <c r="Z23" s="186">
        <f t="shared" si="4"/>
        <v>17277</v>
      </c>
      <c r="AA23" s="155">
        <f t="shared" si="8"/>
        <v>0</v>
      </c>
    </row>
    <row r="24" spans="1:27" ht="30" customHeight="1">
      <c r="A24" s="5" t="s">
        <v>156</v>
      </c>
      <c r="B24" s="5" t="s">
        <v>154</v>
      </c>
      <c r="C24" s="5" t="s">
        <v>146</v>
      </c>
      <c r="D24" s="5" t="s">
        <v>58</v>
      </c>
      <c r="E24" s="9">
        <f>일위대가!F111</f>
        <v>602</v>
      </c>
      <c r="F24" s="9">
        <f>일위대가!H111</f>
        <v>16266</v>
      </c>
      <c r="G24" s="9">
        <f>일위대가!J111</f>
        <v>312</v>
      </c>
      <c r="H24" s="9">
        <f t="shared" si="0"/>
        <v>17180</v>
      </c>
      <c r="I24" s="5" t="s">
        <v>155</v>
      </c>
      <c r="J24" s="5" t="s">
        <v>52</v>
      </c>
      <c r="K24" s="1" t="s">
        <v>52</v>
      </c>
      <c r="L24" s="1" t="s">
        <v>52</v>
      </c>
      <c r="M24" s="1" t="s">
        <v>52</v>
      </c>
      <c r="N24" s="1" t="s">
        <v>52</v>
      </c>
      <c r="P24" s="181">
        <v>602</v>
      </c>
      <c r="Q24" s="184">
        <f t="shared" si="1"/>
        <v>602</v>
      </c>
      <c r="R24" s="168">
        <f t="shared" si="5"/>
        <v>0</v>
      </c>
      <c r="S24" s="160">
        <v>22971</v>
      </c>
      <c r="T24" s="182">
        <f t="shared" si="2"/>
        <v>16266</v>
      </c>
      <c r="U24" s="164">
        <f t="shared" si="6"/>
        <v>-6705</v>
      </c>
      <c r="V24" s="183">
        <v>447</v>
      </c>
      <c r="W24" s="182">
        <f t="shared" si="3"/>
        <v>312</v>
      </c>
      <c r="X24" s="162">
        <f t="shared" si="7"/>
        <v>-135</v>
      </c>
      <c r="Y24" s="189">
        <v>24020</v>
      </c>
      <c r="Z24" s="186">
        <f t="shared" si="4"/>
        <v>17180</v>
      </c>
      <c r="AA24" s="155">
        <f t="shared" si="8"/>
        <v>-6840</v>
      </c>
    </row>
    <row r="25" spans="1:27" ht="30" customHeight="1">
      <c r="A25" s="5" t="s">
        <v>161</v>
      </c>
      <c r="B25" s="5" t="s">
        <v>158</v>
      </c>
      <c r="C25" s="5" t="s">
        <v>159</v>
      </c>
      <c r="D25" s="5" t="s">
        <v>58</v>
      </c>
      <c r="E25" s="9">
        <f>일위대가!F117</f>
        <v>3020</v>
      </c>
      <c r="F25" s="9">
        <f>일위대가!H117</f>
        <v>4474</v>
      </c>
      <c r="G25" s="9">
        <f>일위대가!J117</f>
        <v>67</v>
      </c>
      <c r="H25" s="9">
        <f t="shared" si="0"/>
        <v>7561</v>
      </c>
      <c r="I25" s="5" t="s">
        <v>160</v>
      </c>
      <c r="J25" s="5" t="s">
        <v>52</v>
      </c>
      <c r="K25" s="1" t="s">
        <v>52</v>
      </c>
      <c r="L25" s="1" t="s">
        <v>52</v>
      </c>
      <c r="M25" s="1" t="s">
        <v>52</v>
      </c>
      <c r="N25" s="1" t="s">
        <v>52</v>
      </c>
      <c r="P25" s="185">
        <v>3020</v>
      </c>
      <c r="Q25" s="184">
        <f t="shared" si="1"/>
        <v>3020</v>
      </c>
      <c r="R25" s="168">
        <f t="shared" si="5"/>
        <v>0</v>
      </c>
      <c r="S25" s="160">
        <v>4474</v>
      </c>
      <c r="T25" s="182">
        <f t="shared" si="2"/>
        <v>4474</v>
      </c>
      <c r="U25" s="164">
        <f t="shared" si="6"/>
        <v>0</v>
      </c>
      <c r="V25" s="183">
        <v>67</v>
      </c>
      <c r="W25" s="182">
        <f t="shared" si="3"/>
        <v>67</v>
      </c>
      <c r="X25" s="162">
        <f t="shared" si="7"/>
        <v>0</v>
      </c>
      <c r="Y25" s="189">
        <v>7561</v>
      </c>
      <c r="Z25" s="186">
        <f t="shared" si="4"/>
        <v>7561</v>
      </c>
      <c r="AA25" s="155">
        <f t="shared" si="8"/>
        <v>0</v>
      </c>
    </row>
    <row r="26" spans="1:27" ht="30" customHeight="1">
      <c r="A26" s="5" t="s">
        <v>165</v>
      </c>
      <c r="B26" s="5" t="s">
        <v>163</v>
      </c>
      <c r="C26" s="5" t="s">
        <v>159</v>
      </c>
      <c r="D26" s="5" t="s">
        <v>58</v>
      </c>
      <c r="E26" s="9">
        <f>일위대가!F122</f>
        <v>3013</v>
      </c>
      <c r="F26" s="9">
        <f>일위대가!H122</f>
        <v>17982</v>
      </c>
      <c r="G26" s="9">
        <f>일위대가!J122</f>
        <v>297</v>
      </c>
      <c r="H26" s="9">
        <f t="shared" si="0"/>
        <v>21292</v>
      </c>
      <c r="I26" s="5" t="s">
        <v>164</v>
      </c>
      <c r="J26" s="5" t="s">
        <v>52</v>
      </c>
      <c r="K26" s="1" t="s">
        <v>52</v>
      </c>
      <c r="L26" s="1" t="s">
        <v>52</v>
      </c>
      <c r="M26" s="1" t="s">
        <v>52</v>
      </c>
      <c r="N26" s="1" t="s">
        <v>52</v>
      </c>
      <c r="P26" s="185">
        <v>3013</v>
      </c>
      <c r="Q26" s="184">
        <f t="shared" si="1"/>
        <v>3013</v>
      </c>
      <c r="R26" s="168">
        <f t="shared" si="5"/>
        <v>0</v>
      </c>
      <c r="S26" s="160">
        <v>36160</v>
      </c>
      <c r="T26" s="182">
        <f t="shared" si="2"/>
        <v>17982</v>
      </c>
      <c r="U26" s="164">
        <f t="shared" si="6"/>
        <v>-18178</v>
      </c>
      <c r="V26" s="183">
        <v>661</v>
      </c>
      <c r="W26" s="182">
        <f t="shared" si="3"/>
        <v>297</v>
      </c>
      <c r="X26" s="162">
        <f t="shared" si="7"/>
        <v>-364</v>
      </c>
      <c r="Y26" s="189">
        <v>39834</v>
      </c>
      <c r="Z26" s="186">
        <f t="shared" si="4"/>
        <v>21292</v>
      </c>
      <c r="AA26" s="155">
        <f t="shared" si="8"/>
        <v>-18542</v>
      </c>
    </row>
    <row r="27" spans="1:27" ht="30" customHeight="1">
      <c r="A27" s="5" t="s">
        <v>169</v>
      </c>
      <c r="B27" s="5" t="s">
        <v>167</v>
      </c>
      <c r="C27" s="5" t="s">
        <v>159</v>
      </c>
      <c r="D27" s="5" t="s">
        <v>58</v>
      </c>
      <c r="E27" s="9">
        <f>일위대가!F127</f>
        <v>3013</v>
      </c>
      <c r="F27" s="9">
        <f>일위대가!H127</f>
        <v>17872</v>
      </c>
      <c r="G27" s="9">
        <f>일위대가!J127</f>
        <v>295</v>
      </c>
      <c r="H27" s="9">
        <f t="shared" si="0"/>
        <v>21180</v>
      </c>
      <c r="I27" s="5" t="s">
        <v>168</v>
      </c>
      <c r="J27" s="5" t="s">
        <v>52</v>
      </c>
      <c r="K27" s="1" t="s">
        <v>52</v>
      </c>
      <c r="L27" s="1" t="s">
        <v>52</v>
      </c>
      <c r="M27" s="1" t="s">
        <v>52</v>
      </c>
      <c r="N27" s="1" t="s">
        <v>52</v>
      </c>
      <c r="P27" s="185">
        <v>3013</v>
      </c>
      <c r="Q27" s="184">
        <f t="shared" si="1"/>
        <v>3013</v>
      </c>
      <c r="R27" s="168">
        <f t="shared" si="5"/>
        <v>0</v>
      </c>
      <c r="S27" s="160">
        <v>45289</v>
      </c>
      <c r="T27" s="182">
        <f t="shared" si="2"/>
        <v>17872</v>
      </c>
      <c r="U27" s="164">
        <f t="shared" si="6"/>
        <v>-27417</v>
      </c>
      <c r="V27" s="183">
        <v>843</v>
      </c>
      <c r="W27" s="182">
        <f t="shared" si="3"/>
        <v>295</v>
      </c>
      <c r="X27" s="162">
        <f t="shared" si="7"/>
        <v>-548</v>
      </c>
      <c r="Y27" s="189">
        <v>49145</v>
      </c>
      <c r="Z27" s="186">
        <f t="shared" si="4"/>
        <v>21180</v>
      </c>
      <c r="AA27" s="155">
        <f t="shared" si="8"/>
        <v>-27965</v>
      </c>
    </row>
    <row r="28" spans="1:27" ht="30" customHeight="1">
      <c r="A28" s="5" t="s">
        <v>174</v>
      </c>
      <c r="B28" s="5" t="s">
        <v>171</v>
      </c>
      <c r="C28" s="5" t="s">
        <v>172</v>
      </c>
      <c r="D28" s="5" t="s">
        <v>58</v>
      </c>
      <c r="E28" s="9">
        <f>일위대가!F134</f>
        <v>12600</v>
      </c>
      <c r="F28" s="9">
        <f>일위대가!H134</f>
        <v>13100</v>
      </c>
      <c r="G28" s="9">
        <f>일위대가!J134</f>
        <v>262</v>
      </c>
      <c r="H28" s="9">
        <f t="shared" si="0"/>
        <v>25962</v>
      </c>
      <c r="I28" s="5" t="s">
        <v>173</v>
      </c>
      <c r="J28" s="5" t="s">
        <v>52</v>
      </c>
      <c r="K28" s="1" t="s">
        <v>52</v>
      </c>
      <c r="L28" s="1" t="s">
        <v>52</v>
      </c>
      <c r="M28" s="1" t="s">
        <v>52</v>
      </c>
      <c r="N28" s="1" t="s">
        <v>52</v>
      </c>
      <c r="P28" s="185">
        <v>12600</v>
      </c>
      <c r="Q28" s="184">
        <f t="shared" si="1"/>
        <v>12600</v>
      </c>
      <c r="R28" s="168">
        <f t="shared" si="5"/>
        <v>0</v>
      </c>
      <c r="S28" s="160">
        <v>13100</v>
      </c>
      <c r="T28" s="182">
        <f t="shared" si="2"/>
        <v>13100</v>
      </c>
      <c r="U28" s="164">
        <f t="shared" si="6"/>
        <v>0</v>
      </c>
      <c r="V28" s="183">
        <v>262</v>
      </c>
      <c r="W28" s="182">
        <f t="shared" si="3"/>
        <v>262</v>
      </c>
      <c r="X28" s="162">
        <f t="shared" si="7"/>
        <v>0</v>
      </c>
      <c r="Y28" s="189">
        <v>25962</v>
      </c>
      <c r="Z28" s="186">
        <f t="shared" si="4"/>
        <v>25962</v>
      </c>
      <c r="AA28" s="155">
        <f t="shared" si="8"/>
        <v>0</v>
      </c>
    </row>
    <row r="29" spans="1:27" ht="30" customHeight="1">
      <c r="A29" s="5" t="s">
        <v>178</v>
      </c>
      <c r="B29" s="5" t="s">
        <v>176</v>
      </c>
      <c r="C29" s="5" t="s">
        <v>172</v>
      </c>
      <c r="D29" s="5" t="s">
        <v>58</v>
      </c>
      <c r="E29" s="9">
        <f>일위대가!F141</f>
        <v>12600</v>
      </c>
      <c r="F29" s="9">
        <f>일위대가!H141</f>
        <v>9921</v>
      </c>
      <c r="G29" s="9">
        <f>일위대가!J141</f>
        <v>198</v>
      </c>
      <c r="H29" s="9">
        <f t="shared" si="0"/>
        <v>22719</v>
      </c>
      <c r="I29" s="5" t="s">
        <v>177</v>
      </c>
      <c r="J29" s="5" t="s">
        <v>52</v>
      </c>
      <c r="K29" s="1" t="s">
        <v>52</v>
      </c>
      <c r="L29" s="1" t="s">
        <v>52</v>
      </c>
      <c r="M29" s="1" t="s">
        <v>52</v>
      </c>
      <c r="N29" s="1" t="s">
        <v>52</v>
      </c>
      <c r="P29" s="185">
        <v>12600</v>
      </c>
      <c r="Q29" s="184">
        <f t="shared" si="1"/>
        <v>12600</v>
      </c>
      <c r="R29" s="168">
        <f t="shared" si="5"/>
        <v>0</v>
      </c>
      <c r="S29" s="160">
        <v>9921</v>
      </c>
      <c r="T29" s="182">
        <f t="shared" si="2"/>
        <v>9921</v>
      </c>
      <c r="U29" s="164">
        <f t="shared" si="6"/>
        <v>0</v>
      </c>
      <c r="V29" s="183">
        <v>198</v>
      </c>
      <c r="W29" s="182">
        <f t="shared" si="3"/>
        <v>198</v>
      </c>
      <c r="X29" s="162">
        <f t="shared" si="7"/>
        <v>0</v>
      </c>
      <c r="Y29" s="189">
        <v>22719</v>
      </c>
      <c r="Z29" s="186">
        <f t="shared" si="4"/>
        <v>22719</v>
      </c>
      <c r="AA29" s="155">
        <f t="shared" si="8"/>
        <v>0</v>
      </c>
    </row>
    <row r="30" spans="1:27" ht="30" customHeight="1">
      <c r="A30" s="5" t="s">
        <v>184</v>
      </c>
      <c r="B30" s="5" t="s">
        <v>180</v>
      </c>
      <c r="C30" s="5" t="s">
        <v>181</v>
      </c>
      <c r="D30" s="5" t="s">
        <v>182</v>
      </c>
      <c r="E30" s="9">
        <f>일위대가!F147</f>
        <v>688</v>
      </c>
      <c r="F30" s="9">
        <f>일위대가!H147</f>
        <v>2059</v>
      </c>
      <c r="G30" s="9">
        <f>일위대가!J147</f>
        <v>81</v>
      </c>
      <c r="H30" s="9">
        <f t="shared" si="0"/>
        <v>2828</v>
      </c>
      <c r="I30" s="5" t="s">
        <v>183</v>
      </c>
      <c r="J30" s="5" t="s">
        <v>52</v>
      </c>
      <c r="K30" s="1" t="s">
        <v>52</v>
      </c>
      <c r="L30" s="1" t="s">
        <v>52</v>
      </c>
      <c r="M30" s="1" t="s">
        <v>52</v>
      </c>
      <c r="N30" s="1" t="s">
        <v>52</v>
      </c>
      <c r="O30" s="199" t="s">
        <v>7954</v>
      </c>
      <c r="P30" s="185">
        <v>1683</v>
      </c>
      <c r="Q30" s="184">
        <f t="shared" si="1"/>
        <v>688</v>
      </c>
      <c r="R30" s="168">
        <f t="shared" si="5"/>
        <v>-995</v>
      </c>
      <c r="S30" s="160">
        <v>2288</v>
      </c>
      <c r="T30" s="182">
        <f t="shared" si="2"/>
        <v>2059</v>
      </c>
      <c r="U30" s="164">
        <f t="shared" si="6"/>
        <v>-229</v>
      </c>
      <c r="V30" s="183">
        <v>91</v>
      </c>
      <c r="W30" s="182">
        <f t="shared" si="3"/>
        <v>81</v>
      </c>
      <c r="X30" s="162">
        <f t="shared" si="7"/>
        <v>-10</v>
      </c>
      <c r="Y30" s="189">
        <v>4062</v>
      </c>
      <c r="Z30" s="186">
        <f t="shared" si="4"/>
        <v>2828</v>
      </c>
      <c r="AA30" s="155">
        <f t="shared" si="8"/>
        <v>-1234</v>
      </c>
    </row>
    <row r="31" spans="1:27" ht="30" customHeight="1">
      <c r="A31" s="5" t="s">
        <v>189</v>
      </c>
      <c r="B31" s="5" t="s">
        <v>186</v>
      </c>
      <c r="C31" s="5" t="s">
        <v>187</v>
      </c>
      <c r="D31" s="5" t="s">
        <v>182</v>
      </c>
      <c r="E31" s="9">
        <f>일위대가!F153</f>
        <v>1225</v>
      </c>
      <c r="F31" s="9">
        <f>일위대가!H153</f>
        <v>1372</v>
      </c>
      <c r="G31" s="9">
        <f>일위대가!J153</f>
        <v>54</v>
      </c>
      <c r="H31" s="9">
        <f t="shared" si="0"/>
        <v>2651</v>
      </c>
      <c r="I31" s="5" t="s">
        <v>188</v>
      </c>
      <c r="J31" s="5" t="s">
        <v>52</v>
      </c>
      <c r="K31" s="1" t="s">
        <v>52</v>
      </c>
      <c r="L31" s="1" t="s">
        <v>52</v>
      </c>
      <c r="M31" s="1" t="s">
        <v>52</v>
      </c>
      <c r="N31" s="1" t="s">
        <v>52</v>
      </c>
      <c r="O31" s="199" t="s">
        <v>7954</v>
      </c>
      <c r="P31" s="185">
        <v>1925</v>
      </c>
      <c r="Q31" s="184">
        <f t="shared" si="1"/>
        <v>1225</v>
      </c>
      <c r="R31" s="168">
        <f t="shared" si="5"/>
        <v>-700</v>
      </c>
      <c r="S31" s="160">
        <v>2288</v>
      </c>
      <c r="T31" s="182">
        <f t="shared" si="2"/>
        <v>1372</v>
      </c>
      <c r="U31" s="164">
        <f t="shared" si="6"/>
        <v>-916</v>
      </c>
      <c r="V31" s="183">
        <v>91</v>
      </c>
      <c r="W31" s="182">
        <f t="shared" si="3"/>
        <v>54</v>
      </c>
      <c r="X31" s="162">
        <f t="shared" si="7"/>
        <v>-37</v>
      </c>
      <c r="Y31" s="189">
        <v>4304</v>
      </c>
      <c r="Z31" s="186">
        <f t="shared" si="4"/>
        <v>2651</v>
      </c>
      <c r="AA31" s="155">
        <f t="shared" si="8"/>
        <v>-1653</v>
      </c>
    </row>
    <row r="32" spans="1:27" ht="30" customHeight="1">
      <c r="A32" s="5" t="s">
        <v>194</v>
      </c>
      <c r="B32" s="5" t="s">
        <v>191</v>
      </c>
      <c r="C32" s="5" t="s">
        <v>192</v>
      </c>
      <c r="D32" s="5" t="s">
        <v>182</v>
      </c>
      <c r="E32" s="9">
        <f>일위대가!F160</f>
        <v>1240</v>
      </c>
      <c r="F32" s="9">
        <f>일위대가!H160</f>
        <v>4590</v>
      </c>
      <c r="G32" s="9">
        <f>일위대가!J160</f>
        <v>91</v>
      </c>
      <c r="H32" s="9">
        <f t="shared" si="0"/>
        <v>5921</v>
      </c>
      <c r="I32" s="5" t="s">
        <v>193</v>
      </c>
      <c r="J32" s="5" t="s">
        <v>52</v>
      </c>
      <c r="K32" s="1" t="s">
        <v>52</v>
      </c>
      <c r="L32" s="1" t="s">
        <v>52</v>
      </c>
      <c r="M32" s="1" t="s">
        <v>52</v>
      </c>
      <c r="N32" s="1" t="s">
        <v>52</v>
      </c>
      <c r="P32" s="185">
        <v>1240</v>
      </c>
      <c r="Q32" s="184">
        <f t="shared" si="1"/>
        <v>1240</v>
      </c>
      <c r="R32" s="168">
        <f t="shared" si="5"/>
        <v>0</v>
      </c>
      <c r="S32" s="160">
        <v>4590</v>
      </c>
      <c r="T32" s="182">
        <f t="shared" si="2"/>
        <v>4590</v>
      </c>
      <c r="U32" s="164">
        <f t="shared" si="6"/>
        <v>0</v>
      </c>
      <c r="V32" s="183">
        <v>91</v>
      </c>
      <c r="W32" s="182">
        <f t="shared" si="3"/>
        <v>91</v>
      </c>
      <c r="X32" s="162">
        <f t="shared" si="7"/>
        <v>0</v>
      </c>
      <c r="Y32" s="189">
        <v>5921</v>
      </c>
      <c r="Z32" s="186">
        <f t="shared" si="4"/>
        <v>5921</v>
      </c>
      <c r="AA32" s="155">
        <f t="shared" si="8"/>
        <v>0</v>
      </c>
    </row>
    <row r="33" spans="1:27" ht="30" customHeight="1">
      <c r="A33" s="5" t="s">
        <v>198</v>
      </c>
      <c r="B33" s="5" t="s">
        <v>196</v>
      </c>
      <c r="C33" s="5" t="s">
        <v>192</v>
      </c>
      <c r="D33" s="5" t="s">
        <v>182</v>
      </c>
      <c r="E33" s="9">
        <f>일위대가!F167</f>
        <v>564</v>
      </c>
      <c r="F33" s="9">
        <f>일위대가!H167</f>
        <v>5512</v>
      </c>
      <c r="G33" s="9">
        <f>일위대가!J167</f>
        <v>109</v>
      </c>
      <c r="H33" s="9">
        <f t="shared" si="0"/>
        <v>6185</v>
      </c>
      <c r="I33" s="5" t="s">
        <v>197</v>
      </c>
      <c r="J33" s="5" t="s">
        <v>52</v>
      </c>
      <c r="K33" s="1" t="s">
        <v>52</v>
      </c>
      <c r="L33" s="1" t="s">
        <v>52</v>
      </c>
      <c r="M33" s="1" t="s">
        <v>52</v>
      </c>
      <c r="N33" s="1" t="s">
        <v>52</v>
      </c>
      <c r="P33" s="181">
        <v>564</v>
      </c>
      <c r="Q33" s="184">
        <f t="shared" si="1"/>
        <v>564</v>
      </c>
      <c r="R33" s="168">
        <f t="shared" si="5"/>
        <v>0</v>
      </c>
      <c r="S33" s="160">
        <v>5512</v>
      </c>
      <c r="T33" s="182">
        <f t="shared" si="2"/>
        <v>5512</v>
      </c>
      <c r="U33" s="164">
        <f t="shared" si="6"/>
        <v>0</v>
      </c>
      <c r="V33" s="183">
        <v>109</v>
      </c>
      <c r="W33" s="182">
        <f t="shared" si="3"/>
        <v>109</v>
      </c>
      <c r="X33" s="162">
        <f t="shared" si="7"/>
        <v>0</v>
      </c>
      <c r="Y33" s="189">
        <v>6185</v>
      </c>
      <c r="Z33" s="186">
        <f t="shared" si="4"/>
        <v>6185</v>
      </c>
      <c r="AA33" s="155">
        <f t="shared" si="8"/>
        <v>0</v>
      </c>
    </row>
    <row r="34" spans="1:27" ht="30" customHeight="1">
      <c r="A34" s="5" t="s">
        <v>203</v>
      </c>
      <c r="B34" s="5" t="s">
        <v>200</v>
      </c>
      <c r="C34" s="5" t="s">
        <v>201</v>
      </c>
      <c r="D34" s="5" t="s">
        <v>58</v>
      </c>
      <c r="E34" s="9">
        <f>일위대가!F173</f>
        <v>5467</v>
      </c>
      <c r="F34" s="9">
        <f>일위대가!H173</f>
        <v>16988</v>
      </c>
      <c r="G34" s="9">
        <f>일위대가!J173</f>
        <v>339</v>
      </c>
      <c r="H34" s="9">
        <f t="shared" si="0"/>
        <v>22794</v>
      </c>
      <c r="I34" s="5" t="s">
        <v>202</v>
      </c>
      <c r="J34" s="5" t="s">
        <v>52</v>
      </c>
      <c r="K34" s="1" t="s">
        <v>52</v>
      </c>
      <c r="L34" s="1" t="s">
        <v>52</v>
      </c>
      <c r="M34" s="1" t="s">
        <v>52</v>
      </c>
      <c r="N34" s="1" t="s">
        <v>52</v>
      </c>
      <c r="P34" s="185">
        <v>5467</v>
      </c>
      <c r="Q34" s="184">
        <f t="shared" si="1"/>
        <v>5467</v>
      </c>
      <c r="R34" s="168">
        <f t="shared" si="5"/>
        <v>0</v>
      </c>
      <c r="S34" s="160">
        <v>25101</v>
      </c>
      <c r="T34" s="182">
        <f t="shared" si="2"/>
        <v>16988</v>
      </c>
      <c r="U34" s="164">
        <f t="shared" si="6"/>
        <v>-8113</v>
      </c>
      <c r="V34" s="183">
        <v>501</v>
      </c>
      <c r="W34" s="182">
        <f t="shared" si="3"/>
        <v>339</v>
      </c>
      <c r="X34" s="162">
        <f t="shared" si="7"/>
        <v>-162</v>
      </c>
      <c r="Y34" s="189">
        <v>31069</v>
      </c>
      <c r="Z34" s="186">
        <f t="shared" si="4"/>
        <v>22794</v>
      </c>
      <c r="AA34" s="155">
        <f t="shared" si="8"/>
        <v>-8275</v>
      </c>
    </row>
    <row r="35" spans="1:27" ht="30" customHeight="1">
      <c r="A35" s="5" t="s">
        <v>209</v>
      </c>
      <c r="B35" s="5" t="s">
        <v>207</v>
      </c>
      <c r="C35" s="5" t="s">
        <v>201</v>
      </c>
      <c r="D35" s="5" t="s">
        <v>58</v>
      </c>
      <c r="E35" s="9">
        <f>일위대가!F179</f>
        <v>11194</v>
      </c>
      <c r="F35" s="9">
        <f>일위대가!H179</f>
        <v>16988</v>
      </c>
      <c r="G35" s="9">
        <f>일위대가!J179</f>
        <v>339</v>
      </c>
      <c r="H35" s="9">
        <f t="shared" si="0"/>
        <v>28521</v>
      </c>
      <c r="I35" s="5" t="s">
        <v>208</v>
      </c>
      <c r="J35" s="5" t="s">
        <v>52</v>
      </c>
      <c r="K35" s="1" t="s">
        <v>52</v>
      </c>
      <c r="L35" s="1" t="s">
        <v>52</v>
      </c>
      <c r="M35" s="1" t="s">
        <v>52</v>
      </c>
      <c r="N35" s="1" t="s">
        <v>52</v>
      </c>
      <c r="P35" s="185">
        <v>11194</v>
      </c>
      <c r="Q35" s="184">
        <f t="shared" si="1"/>
        <v>11194</v>
      </c>
      <c r="R35" s="168">
        <f t="shared" si="5"/>
        <v>0</v>
      </c>
      <c r="S35" s="160">
        <v>25101</v>
      </c>
      <c r="T35" s="182">
        <f t="shared" si="2"/>
        <v>16988</v>
      </c>
      <c r="U35" s="164">
        <f t="shared" si="6"/>
        <v>-8113</v>
      </c>
      <c r="V35" s="183">
        <v>501</v>
      </c>
      <c r="W35" s="182">
        <f t="shared" si="3"/>
        <v>339</v>
      </c>
      <c r="X35" s="162">
        <f t="shared" si="7"/>
        <v>-162</v>
      </c>
      <c r="Y35" s="189">
        <v>36796</v>
      </c>
      <c r="Z35" s="186">
        <f t="shared" si="4"/>
        <v>28521</v>
      </c>
      <c r="AA35" s="155">
        <f t="shared" si="8"/>
        <v>-8275</v>
      </c>
    </row>
    <row r="36" spans="1:27" ht="30" customHeight="1">
      <c r="A36" s="5" t="s">
        <v>214</v>
      </c>
      <c r="B36" s="5" t="s">
        <v>211</v>
      </c>
      <c r="C36" s="5" t="s">
        <v>212</v>
      </c>
      <c r="D36" s="5" t="s">
        <v>58</v>
      </c>
      <c r="E36" s="9">
        <f>일위대가!F184</f>
        <v>3546</v>
      </c>
      <c r="F36" s="9">
        <f>일위대가!H184</f>
        <v>7571</v>
      </c>
      <c r="G36" s="9">
        <f>일위대가!J184</f>
        <v>75</v>
      </c>
      <c r="H36" s="9">
        <f t="shared" si="0"/>
        <v>11192</v>
      </c>
      <c r="I36" s="5" t="s">
        <v>213</v>
      </c>
      <c r="J36" s="5" t="s">
        <v>52</v>
      </c>
      <c r="K36" s="1" t="s">
        <v>52</v>
      </c>
      <c r="L36" s="1" t="s">
        <v>52</v>
      </c>
      <c r="M36" s="1" t="s">
        <v>52</v>
      </c>
      <c r="N36" s="1" t="s">
        <v>52</v>
      </c>
      <c r="P36" s="185">
        <v>3699</v>
      </c>
      <c r="Q36" s="184">
        <f t="shared" ref="Q36:Q67" si="9">E36</f>
        <v>3546</v>
      </c>
      <c r="R36" s="168">
        <f t="shared" si="5"/>
        <v>-153</v>
      </c>
      <c r="S36" s="160">
        <v>8908</v>
      </c>
      <c r="T36" s="182">
        <f t="shared" ref="T36:T67" si="10">F36</f>
        <v>7571</v>
      </c>
      <c r="U36" s="164">
        <f t="shared" si="6"/>
        <v>-1337</v>
      </c>
      <c r="V36" s="183">
        <v>89</v>
      </c>
      <c r="W36" s="182">
        <f t="shared" ref="W36:W67" si="11">G36</f>
        <v>75</v>
      </c>
      <c r="X36" s="162">
        <f t="shared" si="7"/>
        <v>-14</v>
      </c>
      <c r="Y36" s="189">
        <v>12696</v>
      </c>
      <c r="Z36" s="186">
        <f t="shared" ref="Z36:Z67" si="12">H36</f>
        <v>11192</v>
      </c>
      <c r="AA36" s="155">
        <f t="shared" si="8"/>
        <v>-1504</v>
      </c>
    </row>
    <row r="37" spans="1:27" ht="30" customHeight="1">
      <c r="A37" s="5" t="s">
        <v>219</v>
      </c>
      <c r="B37" s="5" t="s">
        <v>216</v>
      </c>
      <c r="C37" s="5" t="s">
        <v>217</v>
      </c>
      <c r="D37" s="5" t="s">
        <v>58</v>
      </c>
      <c r="E37" s="9">
        <f>일위대가!F189</f>
        <v>3546</v>
      </c>
      <c r="F37" s="9">
        <f>일위대가!H189</f>
        <v>9843</v>
      </c>
      <c r="G37" s="9">
        <f>일위대가!J189</f>
        <v>75</v>
      </c>
      <c r="H37" s="9">
        <f t="shared" si="0"/>
        <v>13464</v>
      </c>
      <c r="I37" s="5" t="s">
        <v>218</v>
      </c>
      <c r="J37" s="5" t="s">
        <v>52</v>
      </c>
      <c r="K37" s="1" t="s">
        <v>52</v>
      </c>
      <c r="L37" s="1" t="s">
        <v>52</v>
      </c>
      <c r="M37" s="1" t="s">
        <v>52</v>
      </c>
      <c r="N37" s="1" t="s">
        <v>52</v>
      </c>
      <c r="P37" s="185">
        <v>3699</v>
      </c>
      <c r="Q37" s="184">
        <f t="shared" si="9"/>
        <v>3546</v>
      </c>
      <c r="R37" s="168">
        <f t="shared" si="5"/>
        <v>-153</v>
      </c>
      <c r="S37" s="160">
        <v>11580</v>
      </c>
      <c r="T37" s="182">
        <f t="shared" si="10"/>
        <v>9843</v>
      </c>
      <c r="U37" s="164">
        <f t="shared" si="6"/>
        <v>-1737</v>
      </c>
      <c r="V37" s="183">
        <v>89</v>
      </c>
      <c r="W37" s="182">
        <f t="shared" si="11"/>
        <v>75</v>
      </c>
      <c r="X37" s="162">
        <f t="shared" si="7"/>
        <v>-14</v>
      </c>
      <c r="Y37" s="189">
        <v>15368</v>
      </c>
      <c r="Z37" s="186">
        <f t="shared" si="12"/>
        <v>13464</v>
      </c>
      <c r="AA37" s="155">
        <f t="shared" si="8"/>
        <v>-1904</v>
      </c>
    </row>
    <row r="38" spans="1:27" ht="30" customHeight="1">
      <c r="A38" s="5" t="s">
        <v>223</v>
      </c>
      <c r="B38" s="5" t="s">
        <v>221</v>
      </c>
      <c r="C38" s="5" t="s">
        <v>212</v>
      </c>
      <c r="D38" s="5" t="s">
        <v>58</v>
      </c>
      <c r="E38" s="9">
        <f>일위대가!F194</f>
        <v>2605</v>
      </c>
      <c r="F38" s="9">
        <f>일위대가!H194</f>
        <v>10066</v>
      </c>
      <c r="G38" s="9">
        <f>일위대가!J194</f>
        <v>100</v>
      </c>
      <c r="H38" s="9">
        <f t="shared" si="0"/>
        <v>12771</v>
      </c>
      <c r="I38" s="5" t="s">
        <v>222</v>
      </c>
      <c r="J38" s="5" t="s">
        <v>52</v>
      </c>
      <c r="K38" s="1" t="s">
        <v>52</v>
      </c>
      <c r="L38" s="1" t="s">
        <v>52</v>
      </c>
      <c r="M38" s="1" t="s">
        <v>52</v>
      </c>
      <c r="N38" s="1" t="s">
        <v>52</v>
      </c>
      <c r="P38" s="185">
        <v>2605</v>
      </c>
      <c r="Q38" s="184">
        <f t="shared" si="9"/>
        <v>2605</v>
      </c>
      <c r="R38" s="168">
        <f t="shared" si="5"/>
        <v>0</v>
      </c>
      <c r="S38" s="160">
        <v>10066</v>
      </c>
      <c r="T38" s="182">
        <f t="shared" si="10"/>
        <v>10066</v>
      </c>
      <c r="U38" s="164">
        <f t="shared" si="6"/>
        <v>0</v>
      </c>
      <c r="V38" s="183">
        <v>100</v>
      </c>
      <c r="W38" s="182">
        <f t="shared" si="11"/>
        <v>100</v>
      </c>
      <c r="X38" s="162">
        <f t="shared" si="7"/>
        <v>0</v>
      </c>
      <c r="Y38" s="189">
        <v>12771</v>
      </c>
      <c r="Z38" s="186">
        <f t="shared" si="12"/>
        <v>12771</v>
      </c>
      <c r="AA38" s="155">
        <f t="shared" si="8"/>
        <v>0</v>
      </c>
    </row>
    <row r="39" spans="1:27" ht="30" customHeight="1">
      <c r="A39" s="5" t="s">
        <v>227</v>
      </c>
      <c r="B39" s="5" t="s">
        <v>225</v>
      </c>
      <c r="C39" s="5" t="s">
        <v>217</v>
      </c>
      <c r="D39" s="5" t="s">
        <v>58</v>
      </c>
      <c r="E39" s="9">
        <f>일위대가!F199</f>
        <v>2605</v>
      </c>
      <c r="F39" s="9">
        <f>일위대가!H199</f>
        <v>13140</v>
      </c>
      <c r="G39" s="9">
        <f>일위대가!J199</f>
        <v>131</v>
      </c>
      <c r="H39" s="9">
        <f t="shared" si="0"/>
        <v>15876</v>
      </c>
      <c r="I39" s="5" t="s">
        <v>226</v>
      </c>
      <c r="J39" s="5" t="s">
        <v>52</v>
      </c>
      <c r="K39" s="1" t="s">
        <v>52</v>
      </c>
      <c r="L39" s="1" t="s">
        <v>52</v>
      </c>
      <c r="M39" s="1" t="s">
        <v>52</v>
      </c>
      <c r="N39" s="1" t="s">
        <v>52</v>
      </c>
      <c r="P39" s="185">
        <v>2605</v>
      </c>
      <c r="Q39" s="184">
        <f t="shared" si="9"/>
        <v>2605</v>
      </c>
      <c r="R39" s="168">
        <f t="shared" si="5"/>
        <v>0</v>
      </c>
      <c r="S39" s="160">
        <v>13140</v>
      </c>
      <c r="T39" s="182">
        <f t="shared" si="10"/>
        <v>13140</v>
      </c>
      <c r="U39" s="164">
        <f t="shared" si="6"/>
        <v>0</v>
      </c>
      <c r="V39" s="183">
        <v>131</v>
      </c>
      <c r="W39" s="182">
        <f t="shared" si="11"/>
        <v>131</v>
      </c>
      <c r="X39" s="162">
        <f t="shared" si="7"/>
        <v>0</v>
      </c>
      <c r="Y39" s="189">
        <v>15876</v>
      </c>
      <c r="Z39" s="186">
        <f t="shared" si="12"/>
        <v>15876</v>
      </c>
      <c r="AA39" s="155">
        <f t="shared" si="8"/>
        <v>0</v>
      </c>
    </row>
    <row r="40" spans="1:27" ht="30" customHeight="1">
      <c r="A40" s="5" t="s">
        <v>232</v>
      </c>
      <c r="B40" s="5" t="s">
        <v>229</v>
      </c>
      <c r="C40" s="5" t="s">
        <v>230</v>
      </c>
      <c r="D40" s="5" t="s">
        <v>58</v>
      </c>
      <c r="E40" s="9">
        <f>일위대가!F204</f>
        <v>4256</v>
      </c>
      <c r="F40" s="9">
        <f>일위대가!H204</f>
        <v>7571</v>
      </c>
      <c r="G40" s="9">
        <f>일위대가!J204</f>
        <v>75</v>
      </c>
      <c r="H40" s="9">
        <f t="shared" si="0"/>
        <v>11902</v>
      </c>
      <c r="I40" s="5" t="s">
        <v>231</v>
      </c>
      <c r="J40" s="5" t="s">
        <v>52</v>
      </c>
      <c r="K40" s="1" t="s">
        <v>52</v>
      </c>
      <c r="L40" s="1" t="s">
        <v>52</v>
      </c>
      <c r="M40" s="1" t="s">
        <v>52</v>
      </c>
      <c r="N40" s="1" t="s">
        <v>52</v>
      </c>
      <c r="P40" s="185">
        <v>4409</v>
      </c>
      <c r="Q40" s="184">
        <f t="shared" si="9"/>
        <v>4256</v>
      </c>
      <c r="R40" s="168">
        <f t="shared" si="5"/>
        <v>-153</v>
      </c>
      <c r="S40" s="160">
        <v>8908</v>
      </c>
      <c r="T40" s="182">
        <f t="shared" si="10"/>
        <v>7571</v>
      </c>
      <c r="U40" s="164">
        <f t="shared" si="6"/>
        <v>-1337</v>
      </c>
      <c r="V40" s="183">
        <v>89</v>
      </c>
      <c r="W40" s="182">
        <f t="shared" si="11"/>
        <v>75</v>
      </c>
      <c r="X40" s="162">
        <f t="shared" si="7"/>
        <v>-14</v>
      </c>
      <c r="Y40" s="189">
        <v>13406</v>
      </c>
      <c r="Z40" s="186">
        <f t="shared" si="12"/>
        <v>11902</v>
      </c>
      <c r="AA40" s="155">
        <f t="shared" si="8"/>
        <v>-1504</v>
      </c>
    </row>
    <row r="41" spans="1:27" ht="30" customHeight="1">
      <c r="A41" s="5" t="s">
        <v>237</v>
      </c>
      <c r="B41" s="5" t="s">
        <v>234</v>
      </c>
      <c r="C41" s="5" t="s">
        <v>235</v>
      </c>
      <c r="D41" s="5" t="s">
        <v>58</v>
      </c>
      <c r="E41" s="9">
        <f>일위대가!F209</f>
        <v>3294</v>
      </c>
      <c r="F41" s="9">
        <f>일위대가!H209</f>
        <v>11169</v>
      </c>
      <c r="G41" s="9">
        <f>일위대가!J209</f>
        <v>111</v>
      </c>
      <c r="H41" s="9">
        <f t="shared" si="0"/>
        <v>14574</v>
      </c>
      <c r="I41" s="5" t="s">
        <v>236</v>
      </c>
      <c r="J41" s="5" t="s">
        <v>52</v>
      </c>
      <c r="K41" s="1" t="s">
        <v>52</v>
      </c>
      <c r="L41" s="1" t="s">
        <v>52</v>
      </c>
      <c r="M41" s="1" t="s">
        <v>52</v>
      </c>
      <c r="N41" s="1" t="s">
        <v>52</v>
      </c>
      <c r="P41" s="185">
        <v>3294</v>
      </c>
      <c r="Q41" s="184">
        <f t="shared" si="9"/>
        <v>3294</v>
      </c>
      <c r="R41" s="168">
        <f t="shared" si="5"/>
        <v>0</v>
      </c>
      <c r="S41" s="160">
        <v>13140</v>
      </c>
      <c r="T41" s="182">
        <f t="shared" si="10"/>
        <v>11169</v>
      </c>
      <c r="U41" s="164">
        <f t="shared" si="6"/>
        <v>-1971</v>
      </c>
      <c r="V41" s="183">
        <v>131</v>
      </c>
      <c r="W41" s="182">
        <f t="shared" si="11"/>
        <v>111</v>
      </c>
      <c r="X41" s="162">
        <f t="shared" si="7"/>
        <v>-20</v>
      </c>
      <c r="Y41" s="189">
        <v>16565</v>
      </c>
      <c r="Z41" s="186">
        <f t="shared" si="12"/>
        <v>14574</v>
      </c>
      <c r="AA41" s="155">
        <f t="shared" si="8"/>
        <v>-1991</v>
      </c>
    </row>
    <row r="42" spans="1:27" ht="30" customHeight="1">
      <c r="A42" s="5" t="s">
        <v>242</v>
      </c>
      <c r="B42" s="5" t="s">
        <v>239</v>
      </c>
      <c r="C42" s="5" t="s">
        <v>240</v>
      </c>
      <c r="D42" s="5" t="s">
        <v>58</v>
      </c>
      <c r="E42" s="9">
        <f>일위대가!F214</f>
        <v>4972</v>
      </c>
      <c r="F42" s="9">
        <f>일위대가!H214</f>
        <v>10066</v>
      </c>
      <c r="G42" s="9">
        <f>일위대가!J214</f>
        <v>100</v>
      </c>
      <c r="H42" s="9">
        <f t="shared" si="0"/>
        <v>15138</v>
      </c>
      <c r="I42" s="5" t="s">
        <v>241</v>
      </c>
      <c r="J42" s="5" t="s">
        <v>52</v>
      </c>
      <c r="K42" s="1" t="s">
        <v>52</v>
      </c>
      <c r="L42" s="1" t="s">
        <v>52</v>
      </c>
      <c r="M42" s="1" t="s">
        <v>52</v>
      </c>
      <c r="N42" s="1" t="s">
        <v>52</v>
      </c>
      <c r="P42" s="185">
        <v>4972</v>
      </c>
      <c r="Q42" s="184">
        <f t="shared" si="9"/>
        <v>4972</v>
      </c>
      <c r="R42" s="168">
        <f t="shared" si="5"/>
        <v>0</v>
      </c>
      <c r="S42" s="160">
        <v>10066</v>
      </c>
      <c r="T42" s="182">
        <f t="shared" si="10"/>
        <v>10066</v>
      </c>
      <c r="U42" s="164">
        <f t="shared" si="6"/>
        <v>0</v>
      </c>
      <c r="V42" s="183">
        <v>100</v>
      </c>
      <c r="W42" s="182">
        <f t="shared" si="11"/>
        <v>100</v>
      </c>
      <c r="X42" s="162">
        <f t="shared" si="7"/>
        <v>0</v>
      </c>
      <c r="Y42" s="189">
        <v>15138</v>
      </c>
      <c r="Z42" s="186">
        <f t="shared" si="12"/>
        <v>15138</v>
      </c>
      <c r="AA42" s="155">
        <f t="shared" si="8"/>
        <v>0</v>
      </c>
    </row>
    <row r="43" spans="1:27" ht="30" customHeight="1">
      <c r="A43" s="5" t="s">
        <v>247</v>
      </c>
      <c r="B43" s="5" t="s">
        <v>244</v>
      </c>
      <c r="C43" s="5" t="s">
        <v>245</v>
      </c>
      <c r="D43" s="5" t="s">
        <v>58</v>
      </c>
      <c r="E43" s="9">
        <f>일위대가!F219</f>
        <v>5981</v>
      </c>
      <c r="F43" s="9">
        <f>일위대가!H219</f>
        <v>9843</v>
      </c>
      <c r="G43" s="9">
        <f>일위대가!J219</f>
        <v>75</v>
      </c>
      <c r="H43" s="9">
        <f t="shared" si="0"/>
        <v>15899</v>
      </c>
      <c r="I43" s="5" t="s">
        <v>246</v>
      </c>
      <c r="J43" s="5" t="s">
        <v>52</v>
      </c>
      <c r="K43" s="1" t="s">
        <v>52</v>
      </c>
      <c r="L43" s="1" t="s">
        <v>52</v>
      </c>
      <c r="M43" s="1" t="s">
        <v>52</v>
      </c>
      <c r="N43" s="1" t="s">
        <v>52</v>
      </c>
      <c r="P43" s="185">
        <v>6134</v>
      </c>
      <c r="Q43" s="184">
        <f t="shared" si="9"/>
        <v>5981</v>
      </c>
      <c r="R43" s="168">
        <f t="shared" si="5"/>
        <v>-153</v>
      </c>
      <c r="S43" s="160">
        <v>11580</v>
      </c>
      <c r="T43" s="182">
        <f t="shared" si="10"/>
        <v>9843</v>
      </c>
      <c r="U43" s="164">
        <f t="shared" si="6"/>
        <v>-1737</v>
      </c>
      <c r="V43" s="183">
        <v>89</v>
      </c>
      <c r="W43" s="182">
        <f t="shared" si="11"/>
        <v>75</v>
      </c>
      <c r="X43" s="162">
        <f t="shared" si="7"/>
        <v>-14</v>
      </c>
      <c r="Y43" s="189">
        <v>17803</v>
      </c>
      <c r="Z43" s="186">
        <f t="shared" si="12"/>
        <v>15899</v>
      </c>
      <c r="AA43" s="155">
        <f t="shared" si="8"/>
        <v>-1904</v>
      </c>
    </row>
    <row r="44" spans="1:27" ht="30" customHeight="1">
      <c r="A44" s="5" t="s">
        <v>252</v>
      </c>
      <c r="B44" s="5" t="s">
        <v>249</v>
      </c>
      <c r="C44" s="5" t="s">
        <v>250</v>
      </c>
      <c r="D44" s="5" t="s">
        <v>58</v>
      </c>
      <c r="E44" s="9">
        <f>일위대가!F224</f>
        <v>3654</v>
      </c>
      <c r="F44" s="9">
        <f>일위대가!H224</f>
        <v>8556</v>
      </c>
      <c r="G44" s="9">
        <f>일위대가!J224</f>
        <v>85</v>
      </c>
      <c r="H44" s="9">
        <f t="shared" si="0"/>
        <v>12295</v>
      </c>
      <c r="I44" s="5" t="s">
        <v>251</v>
      </c>
      <c r="J44" s="5" t="s">
        <v>52</v>
      </c>
      <c r="K44" s="1" t="s">
        <v>52</v>
      </c>
      <c r="L44" s="1" t="s">
        <v>52</v>
      </c>
      <c r="M44" s="1" t="s">
        <v>52</v>
      </c>
      <c r="N44" s="1" t="s">
        <v>52</v>
      </c>
      <c r="P44" s="185">
        <v>3654</v>
      </c>
      <c r="Q44" s="184">
        <f t="shared" si="9"/>
        <v>3654</v>
      </c>
      <c r="R44" s="168">
        <f t="shared" si="5"/>
        <v>0</v>
      </c>
      <c r="S44" s="160">
        <v>10066</v>
      </c>
      <c r="T44" s="182">
        <f t="shared" si="10"/>
        <v>8556</v>
      </c>
      <c r="U44" s="164">
        <f t="shared" si="6"/>
        <v>-1510</v>
      </c>
      <c r="V44" s="183">
        <v>100</v>
      </c>
      <c r="W44" s="182">
        <f t="shared" si="11"/>
        <v>85</v>
      </c>
      <c r="X44" s="162">
        <f t="shared" si="7"/>
        <v>-15</v>
      </c>
      <c r="Y44" s="189">
        <v>13820</v>
      </c>
      <c r="Z44" s="186">
        <f t="shared" si="12"/>
        <v>12295</v>
      </c>
      <c r="AA44" s="155">
        <f t="shared" si="8"/>
        <v>-1525</v>
      </c>
    </row>
    <row r="45" spans="1:27" ht="30" customHeight="1">
      <c r="A45" s="5" t="s">
        <v>259</v>
      </c>
      <c r="B45" s="5" t="s">
        <v>256</v>
      </c>
      <c r="C45" s="5" t="s">
        <v>257</v>
      </c>
      <c r="D45" s="5" t="s">
        <v>58</v>
      </c>
      <c r="E45" s="9">
        <f>일위대가!F229</f>
        <v>3294</v>
      </c>
      <c r="F45" s="9">
        <f>일위대가!H229</f>
        <v>8556</v>
      </c>
      <c r="G45" s="9">
        <f>일위대가!J229</f>
        <v>85</v>
      </c>
      <c r="H45" s="9">
        <f t="shared" si="0"/>
        <v>11935</v>
      </c>
      <c r="I45" s="5" t="s">
        <v>258</v>
      </c>
      <c r="J45" s="5" t="s">
        <v>52</v>
      </c>
      <c r="K45" s="1" t="s">
        <v>52</v>
      </c>
      <c r="L45" s="1" t="s">
        <v>52</v>
      </c>
      <c r="M45" s="1" t="s">
        <v>52</v>
      </c>
      <c r="N45" s="1" t="s">
        <v>52</v>
      </c>
      <c r="P45" s="185">
        <v>3294</v>
      </c>
      <c r="Q45" s="184">
        <f t="shared" si="9"/>
        <v>3294</v>
      </c>
      <c r="R45" s="168">
        <f t="shared" si="5"/>
        <v>0</v>
      </c>
      <c r="S45" s="160">
        <v>10066</v>
      </c>
      <c r="T45" s="182">
        <f t="shared" si="10"/>
        <v>8556</v>
      </c>
      <c r="U45" s="164">
        <f t="shared" si="6"/>
        <v>-1510</v>
      </c>
      <c r="V45" s="183">
        <v>100</v>
      </c>
      <c r="W45" s="182">
        <f t="shared" si="11"/>
        <v>85</v>
      </c>
      <c r="X45" s="162">
        <f t="shared" si="7"/>
        <v>-15</v>
      </c>
      <c r="Y45" s="189">
        <v>13460</v>
      </c>
      <c r="Z45" s="186">
        <f t="shared" si="12"/>
        <v>11935</v>
      </c>
      <c r="AA45" s="155">
        <f t="shared" si="8"/>
        <v>-1525</v>
      </c>
    </row>
    <row r="46" spans="1:27" ht="30" customHeight="1">
      <c r="A46" s="5" t="s">
        <v>263</v>
      </c>
      <c r="B46" s="5" t="s">
        <v>261</v>
      </c>
      <c r="C46" s="5" t="s">
        <v>250</v>
      </c>
      <c r="D46" s="5" t="s">
        <v>58</v>
      </c>
      <c r="E46" s="9">
        <f>일위대가!F234</f>
        <v>4625</v>
      </c>
      <c r="F46" s="9">
        <f>일위대가!H234</f>
        <v>7571</v>
      </c>
      <c r="G46" s="9">
        <f>일위대가!J234</f>
        <v>75</v>
      </c>
      <c r="H46" s="9">
        <f t="shared" si="0"/>
        <v>12271</v>
      </c>
      <c r="I46" s="5" t="s">
        <v>262</v>
      </c>
      <c r="J46" s="5" t="s">
        <v>52</v>
      </c>
      <c r="K46" s="1" t="s">
        <v>52</v>
      </c>
      <c r="L46" s="1" t="s">
        <v>52</v>
      </c>
      <c r="M46" s="1" t="s">
        <v>52</v>
      </c>
      <c r="N46" s="1" t="s">
        <v>52</v>
      </c>
      <c r="P46" s="185">
        <v>4778</v>
      </c>
      <c r="Q46" s="184">
        <f t="shared" si="9"/>
        <v>4625</v>
      </c>
      <c r="R46" s="168">
        <f t="shared" si="5"/>
        <v>-153</v>
      </c>
      <c r="S46" s="160">
        <v>8908</v>
      </c>
      <c r="T46" s="182">
        <f t="shared" si="10"/>
        <v>7571</v>
      </c>
      <c r="U46" s="164">
        <f t="shared" si="6"/>
        <v>-1337</v>
      </c>
      <c r="V46" s="183">
        <v>89</v>
      </c>
      <c r="W46" s="182">
        <f t="shared" si="11"/>
        <v>75</v>
      </c>
      <c r="X46" s="162">
        <f t="shared" si="7"/>
        <v>-14</v>
      </c>
      <c r="Y46" s="189">
        <v>13775</v>
      </c>
      <c r="Z46" s="186">
        <f t="shared" si="12"/>
        <v>12271</v>
      </c>
      <c r="AA46" s="155">
        <f t="shared" si="8"/>
        <v>-1504</v>
      </c>
    </row>
    <row r="47" spans="1:27" ht="30" customHeight="1">
      <c r="A47" s="5" t="s">
        <v>268</v>
      </c>
      <c r="B47" s="5" t="s">
        <v>265</v>
      </c>
      <c r="C47" s="5" t="s">
        <v>266</v>
      </c>
      <c r="D47" s="5" t="s">
        <v>58</v>
      </c>
      <c r="E47" s="9">
        <f>일위대가!F239</f>
        <v>5981</v>
      </c>
      <c r="F47" s="9">
        <f>일위대가!H239</f>
        <v>7571</v>
      </c>
      <c r="G47" s="9">
        <f>일위대가!J239</f>
        <v>75</v>
      </c>
      <c r="H47" s="9">
        <f t="shared" si="0"/>
        <v>13627</v>
      </c>
      <c r="I47" s="5" t="s">
        <v>267</v>
      </c>
      <c r="J47" s="5" t="s">
        <v>52</v>
      </c>
      <c r="K47" s="1" t="s">
        <v>52</v>
      </c>
      <c r="L47" s="1" t="s">
        <v>52</v>
      </c>
      <c r="M47" s="1" t="s">
        <v>52</v>
      </c>
      <c r="N47" s="1" t="s">
        <v>52</v>
      </c>
      <c r="P47" s="185">
        <v>6134</v>
      </c>
      <c r="Q47" s="184">
        <f t="shared" si="9"/>
        <v>5981</v>
      </c>
      <c r="R47" s="168">
        <f t="shared" si="5"/>
        <v>-153</v>
      </c>
      <c r="S47" s="160">
        <v>8908</v>
      </c>
      <c r="T47" s="182">
        <f t="shared" si="10"/>
        <v>7571</v>
      </c>
      <c r="U47" s="164">
        <f t="shared" si="6"/>
        <v>-1337</v>
      </c>
      <c r="V47" s="183">
        <v>89</v>
      </c>
      <c r="W47" s="182">
        <f t="shared" si="11"/>
        <v>75</v>
      </c>
      <c r="X47" s="162">
        <f t="shared" si="7"/>
        <v>-14</v>
      </c>
      <c r="Y47" s="189">
        <v>15131</v>
      </c>
      <c r="Z47" s="186">
        <f t="shared" si="12"/>
        <v>13627</v>
      </c>
      <c r="AA47" s="155">
        <f t="shared" si="8"/>
        <v>-1504</v>
      </c>
    </row>
    <row r="48" spans="1:27" ht="30" customHeight="1">
      <c r="A48" s="5" t="s">
        <v>273</v>
      </c>
      <c r="B48" s="5" t="s">
        <v>270</v>
      </c>
      <c r="C48" s="5" t="s">
        <v>271</v>
      </c>
      <c r="D48" s="5" t="s">
        <v>58</v>
      </c>
      <c r="E48" s="9">
        <f>일위대가!F244</f>
        <v>3654</v>
      </c>
      <c r="F48" s="9">
        <f>일위대가!H244</f>
        <v>11169</v>
      </c>
      <c r="G48" s="9">
        <f>일위대가!J244</f>
        <v>111</v>
      </c>
      <c r="H48" s="9">
        <f t="shared" si="0"/>
        <v>14934</v>
      </c>
      <c r="I48" s="5" t="s">
        <v>272</v>
      </c>
      <c r="J48" s="5" t="s">
        <v>52</v>
      </c>
      <c r="K48" s="1" t="s">
        <v>52</v>
      </c>
      <c r="L48" s="1" t="s">
        <v>52</v>
      </c>
      <c r="M48" s="1" t="s">
        <v>52</v>
      </c>
      <c r="N48" s="1" t="s">
        <v>52</v>
      </c>
      <c r="P48" s="185">
        <v>3654</v>
      </c>
      <c r="Q48" s="184">
        <f t="shared" si="9"/>
        <v>3654</v>
      </c>
      <c r="R48" s="168">
        <f t="shared" si="5"/>
        <v>0</v>
      </c>
      <c r="S48" s="160">
        <v>13140</v>
      </c>
      <c r="T48" s="182">
        <f t="shared" si="10"/>
        <v>11169</v>
      </c>
      <c r="U48" s="164">
        <f t="shared" si="6"/>
        <v>-1971</v>
      </c>
      <c r="V48" s="183">
        <v>131</v>
      </c>
      <c r="W48" s="182">
        <f t="shared" si="11"/>
        <v>111</v>
      </c>
      <c r="X48" s="162">
        <f t="shared" si="7"/>
        <v>-20</v>
      </c>
      <c r="Y48" s="189">
        <v>16925</v>
      </c>
      <c r="Z48" s="186">
        <f t="shared" si="12"/>
        <v>14934</v>
      </c>
      <c r="AA48" s="155">
        <f t="shared" si="8"/>
        <v>-1991</v>
      </c>
    </row>
    <row r="49" spans="1:27" ht="30" customHeight="1">
      <c r="A49" s="5" t="s">
        <v>278</v>
      </c>
      <c r="B49" s="5" t="s">
        <v>275</v>
      </c>
      <c r="C49" s="5" t="s">
        <v>276</v>
      </c>
      <c r="D49" s="5" t="s">
        <v>58</v>
      </c>
      <c r="E49" s="9">
        <f>일위대가!F249</f>
        <v>4972</v>
      </c>
      <c r="F49" s="9">
        <f>일위대가!H249</f>
        <v>11169</v>
      </c>
      <c r="G49" s="9">
        <f>일위대가!J249</f>
        <v>111</v>
      </c>
      <c r="H49" s="9">
        <f t="shared" si="0"/>
        <v>16252</v>
      </c>
      <c r="I49" s="5" t="s">
        <v>277</v>
      </c>
      <c r="J49" s="5" t="s">
        <v>52</v>
      </c>
      <c r="K49" s="1" t="s">
        <v>52</v>
      </c>
      <c r="L49" s="1" t="s">
        <v>52</v>
      </c>
      <c r="M49" s="1" t="s">
        <v>52</v>
      </c>
      <c r="N49" s="1" t="s">
        <v>52</v>
      </c>
      <c r="P49" s="185">
        <v>4972</v>
      </c>
      <c r="Q49" s="184">
        <f t="shared" si="9"/>
        <v>4972</v>
      </c>
      <c r="R49" s="168">
        <f t="shared" si="5"/>
        <v>0</v>
      </c>
      <c r="S49" s="160">
        <v>13140</v>
      </c>
      <c r="T49" s="182">
        <f t="shared" si="10"/>
        <v>11169</v>
      </c>
      <c r="U49" s="164">
        <f t="shared" si="6"/>
        <v>-1971</v>
      </c>
      <c r="V49" s="183">
        <v>131</v>
      </c>
      <c r="W49" s="182">
        <f t="shared" si="11"/>
        <v>111</v>
      </c>
      <c r="X49" s="162">
        <f t="shared" si="7"/>
        <v>-20</v>
      </c>
      <c r="Y49" s="189">
        <v>18243</v>
      </c>
      <c r="Z49" s="186">
        <f t="shared" si="12"/>
        <v>16252</v>
      </c>
      <c r="AA49" s="155">
        <f t="shared" si="8"/>
        <v>-1991</v>
      </c>
    </row>
    <row r="50" spans="1:27" ht="30" customHeight="1">
      <c r="A50" s="5" t="s">
        <v>282</v>
      </c>
      <c r="B50" s="5" t="s">
        <v>280</v>
      </c>
      <c r="C50" s="5" t="s">
        <v>271</v>
      </c>
      <c r="D50" s="5" t="s">
        <v>58</v>
      </c>
      <c r="E50" s="9">
        <f>일위대가!F254</f>
        <v>4625</v>
      </c>
      <c r="F50" s="9">
        <f>일위대가!H254</f>
        <v>9843</v>
      </c>
      <c r="G50" s="9">
        <f>일위대가!J254</f>
        <v>75</v>
      </c>
      <c r="H50" s="9">
        <f t="shared" si="0"/>
        <v>14543</v>
      </c>
      <c r="I50" s="5" t="s">
        <v>281</v>
      </c>
      <c r="J50" s="5" t="s">
        <v>52</v>
      </c>
      <c r="K50" s="1" t="s">
        <v>52</v>
      </c>
      <c r="L50" s="1" t="s">
        <v>52</v>
      </c>
      <c r="M50" s="1" t="s">
        <v>52</v>
      </c>
      <c r="N50" s="1" t="s">
        <v>52</v>
      </c>
      <c r="P50" s="185">
        <v>4778</v>
      </c>
      <c r="Q50" s="184">
        <f t="shared" si="9"/>
        <v>4625</v>
      </c>
      <c r="R50" s="168">
        <f t="shared" si="5"/>
        <v>-153</v>
      </c>
      <c r="S50" s="160">
        <v>11580</v>
      </c>
      <c r="T50" s="182">
        <f t="shared" si="10"/>
        <v>9843</v>
      </c>
      <c r="U50" s="164">
        <f t="shared" si="6"/>
        <v>-1737</v>
      </c>
      <c r="V50" s="183">
        <v>89</v>
      </c>
      <c r="W50" s="182">
        <f t="shared" si="11"/>
        <v>75</v>
      </c>
      <c r="X50" s="162">
        <f t="shared" si="7"/>
        <v>-14</v>
      </c>
      <c r="Y50" s="189">
        <v>16447</v>
      </c>
      <c r="Z50" s="186">
        <f t="shared" si="12"/>
        <v>14543</v>
      </c>
      <c r="AA50" s="155">
        <f t="shared" si="8"/>
        <v>-1904</v>
      </c>
    </row>
    <row r="51" spans="1:27" ht="30" customHeight="1">
      <c r="A51" s="5" t="s">
        <v>287</v>
      </c>
      <c r="B51" s="5" t="s">
        <v>284</v>
      </c>
      <c r="C51" s="5" t="s">
        <v>285</v>
      </c>
      <c r="D51" s="5" t="s">
        <v>58</v>
      </c>
      <c r="E51" s="9">
        <f>일위대가!F259</f>
        <v>4256</v>
      </c>
      <c r="F51" s="9">
        <f>일위대가!H259</f>
        <v>9843</v>
      </c>
      <c r="G51" s="9">
        <f>일위대가!J259</f>
        <v>75</v>
      </c>
      <c r="H51" s="9">
        <f t="shared" si="0"/>
        <v>14174</v>
      </c>
      <c r="I51" s="5" t="s">
        <v>286</v>
      </c>
      <c r="J51" s="5" t="s">
        <v>52</v>
      </c>
      <c r="K51" s="1" t="s">
        <v>52</v>
      </c>
      <c r="L51" s="1" t="s">
        <v>52</v>
      </c>
      <c r="M51" s="1" t="s">
        <v>52</v>
      </c>
      <c r="N51" s="1" t="s">
        <v>52</v>
      </c>
      <c r="P51" s="185">
        <v>4409</v>
      </c>
      <c r="Q51" s="184">
        <f t="shared" si="9"/>
        <v>4256</v>
      </c>
      <c r="R51" s="168">
        <f t="shared" si="5"/>
        <v>-153</v>
      </c>
      <c r="S51" s="160">
        <v>11580</v>
      </c>
      <c r="T51" s="182">
        <f t="shared" si="10"/>
        <v>9843</v>
      </c>
      <c r="U51" s="164">
        <f t="shared" si="6"/>
        <v>-1737</v>
      </c>
      <c r="V51" s="183">
        <v>89</v>
      </c>
      <c r="W51" s="182">
        <f t="shared" si="11"/>
        <v>75</v>
      </c>
      <c r="X51" s="162">
        <f t="shared" si="7"/>
        <v>-14</v>
      </c>
      <c r="Y51" s="189">
        <v>16078</v>
      </c>
      <c r="Z51" s="186">
        <f t="shared" si="12"/>
        <v>14174</v>
      </c>
      <c r="AA51" s="155">
        <f t="shared" si="8"/>
        <v>-1904</v>
      </c>
    </row>
    <row r="52" spans="1:27" ht="30" customHeight="1">
      <c r="A52" s="5" t="s">
        <v>292</v>
      </c>
      <c r="B52" s="5" t="s">
        <v>289</v>
      </c>
      <c r="C52" s="5" t="s">
        <v>290</v>
      </c>
      <c r="D52" s="5" t="s">
        <v>58</v>
      </c>
      <c r="E52" s="9">
        <f>일위대가!F266</f>
        <v>4337</v>
      </c>
      <c r="F52" s="9">
        <f>일위대가!H266</f>
        <v>12544</v>
      </c>
      <c r="G52" s="9">
        <f>일위대가!J266</f>
        <v>0</v>
      </c>
      <c r="H52" s="9">
        <f t="shared" si="0"/>
        <v>16881</v>
      </c>
      <c r="I52" s="5" t="s">
        <v>291</v>
      </c>
      <c r="J52" s="5" t="s">
        <v>52</v>
      </c>
      <c r="K52" s="1" t="s">
        <v>52</v>
      </c>
      <c r="L52" s="1" t="s">
        <v>52</v>
      </c>
      <c r="M52" s="1" t="s">
        <v>52</v>
      </c>
      <c r="N52" s="1" t="s">
        <v>52</v>
      </c>
      <c r="O52" s="199" t="s">
        <v>7954</v>
      </c>
      <c r="P52" s="185">
        <v>4337</v>
      </c>
      <c r="Q52" s="184">
        <f t="shared" si="9"/>
        <v>4337</v>
      </c>
      <c r="R52" s="168">
        <f t="shared" si="5"/>
        <v>0</v>
      </c>
      <c r="S52" s="160">
        <v>12544</v>
      </c>
      <c r="T52" s="182">
        <f t="shared" si="10"/>
        <v>12544</v>
      </c>
      <c r="U52" s="164">
        <f t="shared" si="6"/>
        <v>0</v>
      </c>
      <c r="V52" s="183">
        <v>0</v>
      </c>
      <c r="W52" s="182">
        <f t="shared" si="11"/>
        <v>0</v>
      </c>
      <c r="X52" s="162">
        <f t="shared" si="7"/>
        <v>0</v>
      </c>
      <c r="Y52" s="189">
        <v>16881</v>
      </c>
      <c r="Z52" s="186">
        <f t="shared" si="12"/>
        <v>16881</v>
      </c>
      <c r="AA52" s="155">
        <f t="shared" si="8"/>
        <v>0</v>
      </c>
    </row>
    <row r="53" spans="1:27" ht="30" customHeight="1">
      <c r="A53" s="5" t="s">
        <v>296</v>
      </c>
      <c r="B53" s="5" t="s">
        <v>294</v>
      </c>
      <c r="C53" s="5" t="s">
        <v>52</v>
      </c>
      <c r="D53" s="5" t="s">
        <v>182</v>
      </c>
      <c r="E53" s="9">
        <f>일위대가!F271</f>
        <v>415</v>
      </c>
      <c r="F53" s="9">
        <f>일위대가!H271</f>
        <v>266</v>
      </c>
      <c r="G53" s="9">
        <f>일위대가!J271</f>
        <v>5</v>
      </c>
      <c r="H53" s="9">
        <f t="shared" si="0"/>
        <v>686</v>
      </c>
      <c r="I53" s="5" t="s">
        <v>295</v>
      </c>
      <c r="J53" s="5" t="s">
        <v>52</v>
      </c>
      <c r="K53" s="1" t="s">
        <v>52</v>
      </c>
      <c r="L53" s="1" t="s">
        <v>52</v>
      </c>
      <c r="M53" s="1" t="s">
        <v>52</v>
      </c>
      <c r="N53" s="1" t="s">
        <v>52</v>
      </c>
      <c r="P53" s="181">
        <v>415</v>
      </c>
      <c r="Q53" s="184">
        <f t="shared" si="9"/>
        <v>415</v>
      </c>
      <c r="R53" s="168">
        <f t="shared" si="5"/>
        <v>0</v>
      </c>
      <c r="S53" s="183">
        <v>266</v>
      </c>
      <c r="T53" s="182">
        <f t="shared" si="10"/>
        <v>266</v>
      </c>
      <c r="U53" s="164">
        <f t="shared" si="6"/>
        <v>0</v>
      </c>
      <c r="V53" s="183">
        <v>5</v>
      </c>
      <c r="W53" s="182">
        <f t="shared" si="11"/>
        <v>5</v>
      </c>
      <c r="X53" s="162">
        <f t="shared" si="7"/>
        <v>0</v>
      </c>
      <c r="Y53" s="190">
        <v>686</v>
      </c>
      <c r="Z53" s="186">
        <f t="shared" si="12"/>
        <v>686</v>
      </c>
      <c r="AA53" s="155">
        <f t="shared" si="8"/>
        <v>0</v>
      </c>
    </row>
    <row r="54" spans="1:27" ht="30" customHeight="1">
      <c r="A54" s="5" t="s">
        <v>301</v>
      </c>
      <c r="B54" s="5" t="s">
        <v>298</v>
      </c>
      <c r="C54" s="5" t="s">
        <v>299</v>
      </c>
      <c r="D54" s="5" t="s">
        <v>58</v>
      </c>
      <c r="E54" s="9">
        <f>일위대가!F276</f>
        <v>3287</v>
      </c>
      <c r="F54" s="9">
        <f>일위대가!H276</f>
        <v>21092</v>
      </c>
      <c r="G54" s="9">
        <f>일위대가!J276</f>
        <v>324</v>
      </c>
      <c r="H54" s="9">
        <f t="shared" si="0"/>
        <v>24703</v>
      </c>
      <c r="I54" s="5" t="s">
        <v>300</v>
      </c>
      <c r="J54" s="5" t="s">
        <v>52</v>
      </c>
      <c r="K54" s="1" t="s">
        <v>52</v>
      </c>
      <c r="L54" s="1" t="s">
        <v>52</v>
      </c>
      <c r="M54" s="1" t="s">
        <v>52</v>
      </c>
      <c r="N54" s="1" t="s">
        <v>52</v>
      </c>
      <c r="P54" s="185">
        <v>3287</v>
      </c>
      <c r="Q54" s="184">
        <f t="shared" si="9"/>
        <v>3287</v>
      </c>
      <c r="R54" s="168">
        <f t="shared" si="5"/>
        <v>0</v>
      </c>
      <c r="S54" s="160">
        <v>21092</v>
      </c>
      <c r="T54" s="182">
        <f t="shared" si="10"/>
        <v>21092</v>
      </c>
      <c r="U54" s="164">
        <f t="shared" si="6"/>
        <v>0</v>
      </c>
      <c r="V54" s="183">
        <v>324</v>
      </c>
      <c r="W54" s="182">
        <f t="shared" si="11"/>
        <v>324</v>
      </c>
      <c r="X54" s="162">
        <f t="shared" si="7"/>
        <v>0</v>
      </c>
      <c r="Y54" s="189">
        <v>24703</v>
      </c>
      <c r="Z54" s="186">
        <f t="shared" si="12"/>
        <v>24703</v>
      </c>
      <c r="AA54" s="155">
        <f t="shared" si="8"/>
        <v>0</v>
      </c>
    </row>
    <row r="55" spans="1:27" ht="30" customHeight="1">
      <c r="A55" s="5" t="s">
        <v>308</v>
      </c>
      <c r="B55" s="5" t="s">
        <v>305</v>
      </c>
      <c r="C55" s="5" t="s">
        <v>306</v>
      </c>
      <c r="D55" s="5" t="s">
        <v>58</v>
      </c>
      <c r="E55" s="9">
        <f>일위대가!F281</f>
        <v>3857</v>
      </c>
      <c r="F55" s="9">
        <f>일위대가!H281</f>
        <v>21092</v>
      </c>
      <c r="G55" s="9">
        <f>일위대가!J281</f>
        <v>324</v>
      </c>
      <c r="H55" s="9">
        <f t="shared" si="0"/>
        <v>25273</v>
      </c>
      <c r="I55" s="5" t="s">
        <v>307</v>
      </c>
      <c r="J55" s="5" t="s">
        <v>52</v>
      </c>
      <c r="K55" s="1" t="s">
        <v>52</v>
      </c>
      <c r="L55" s="1" t="s">
        <v>52</v>
      </c>
      <c r="M55" s="1" t="s">
        <v>52</v>
      </c>
      <c r="N55" s="1" t="s">
        <v>52</v>
      </c>
      <c r="P55" s="185">
        <v>3857</v>
      </c>
      <c r="Q55" s="184">
        <f t="shared" si="9"/>
        <v>3857</v>
      </c>
      <c r="R55" s="168">
        <f t="shared" si="5"/>
        <v>0</v>
      </c>
      <c r="S55" s="160">
        <v>21092</v>
      </c>
      <c r="T55" s="182">
        <f t="shared" si="10"/>
        <v>21092</v>
      </c>
      <c r="U55" s="164">
        <f t="shared" si="6"/>
        <v>0</v>
      </c>
      <c r="V55" s="183">
        <v>324</v>
      </c>
      <c r="W55" s="182">
        <f t="shared" si="11"/>
        <v>324</v>
      </c>
      <c r="X55" s="162">
        <f t="shared" si="7"/>
        <v>0</v>
      </c>
      <c r="Y55" s="189">
        <v>25273</v>
      </c>
      <c r="Z55" s="186">
        <f t="shared" si="12"/>
        <v>25273</v>
      </c>
      <c r="AA55" s="155">
        <f t="shared" si="8"/>
        <v>0</v>
      </c>
    </row>
    <row r="56" spans="1:27" ht="30" customHeight="1">
      <c r="A56" s="5" t="s">
        <v>313</v>
      </c>
      <c r="B56" s="5" t="s">
        <v>310</v>
      </c>
      <c r="C56" s="5" t="s">
        <v>311</v>
      </c>
      <c r="D56" s="5" t="s">
        <v>58</v>
      </c>
      <c r="E56" s="9">
        <f>일위대가!F288</f>
        <v>67135</v>
      </c>
      <c r="F56" s="9">
        <f>일위대가!H288</f>
        <v>23413</v>
      </c>
      <c r="G56" s="9">
        <f>일위대가!J288</f>
        <v>326</v>
      </c>
      <c r="H56" s="9">
        <f t="shared" si="0"/>
        <v>90874</v>
      </c>
      <c r="I56" s="5" t="s">
        <v>312</v>
      </c>
      <c r="J56" s="5" t="s">
        <v>52</v>
      </c>
      <c r="K56" s="1" t="s">
        <v>52</v>
      </c>
      <c r="L56" s="1" t="s">
        <v>52</v>
      </c>
      <c r="M56" s="1" t="s">
        <v>52</v>
      </c>
      <c r="N56" s="1" t="s">
        <v>52</v>
      </c>
      <c r="P56" s="185">
        <v>67135</v>
      </c>
      <c r="Q56" s="184">
        <f t="shared" si="9"/>
        <v>67135</v>
      </c>
      <c r="R56" s="168">
        <f t="shared" si="5"/>
        <v>0</v>
      </c>
      <c r="S56" s="160">
        <v>23413</v>
      </c>
      <c r="T56" s="182">
        <f t="shared" si="10"/>
        <v>23413</v>
      </c>
      <c r="U56" s="164">
        <f t="shared" si="6"/>
        <v>0</v>
      </c>
      <c r="V56" s="183">
        <v>326</v>
      </c>
      <c r="W56" s="182">
        <f t="shared" si="11"/>
        <v>326</v>
      </c>
      <c r="X56" s="162">
        <f t="shared" si="7"/>
        <v>0</v>
      </c>
      <c r="Y56" s="189">
        <v>90874</v>
      </c>
      <c r="Z56" s="186">
        <f t="shared" si="12"/>
        <v>90874</v>
      </c>
      <c r="AA56" s="155">
        <f t="shared" si="8"/>
        <v>0</v>
      </c>
    </row>
    <row r="57" spans="1:27" ht="30" customHeight="1">
      <c r="A57" s="5" t="s">
        <v>317</v>
      </c>
      <c r="B57" s="5" t="s">
        <v>315</v>
      </c>
      <c r="C57" s="5" t="s">
        <v>311</v>
      </c>
      <c r="D57" s="5" t="s">
        <v>58</v>
      </c>
      <c r="E57" s="9">
        <f>일위대가!F295</f>
        <v>67135</v>
      </c>
      <c r="F57" s="9">
        <f>일위대가!H295</f>
        <v>23413</v>
      </c>
      <c r="G57" s="9">
        <f>일위대가!J295</f>
        <v>326</v>
      </c>
      <c r="H57" s="9">
        <f t="shared" si="0"/>
        <v>90874</v>
      </c>
      <c r="I57" s="5" t="s">
        <v>316</v>
      </c>
      <c r="J57" s="5" t="s">
        <v>52</v>
      </c>
      <c r="K57" s="1" t="s">
        <v>52</v>
      </c>
      <c r="L57" s="1" t="s">
        <v>52</v>
      </c>
      <c r="M57" s="1" t="s">
        <v>52</v>
      </c>
      <c r="N57" s="1" t="s">
        <v>52</v>
      </c>
      <c r="P57" s="185">
        <v>67135</v>
      </c>
      <c r="Q57" s="184">
        <f t="shared" si="9"/>
        <v>67135</v>
      </c>
      <c r="R57" s="168">
        <f t="shared" si="5"/>
        <v>0</v>
      </c>
      <c r="S57" s="160">
        <v>23413</v>
      </c>
      <c r="T57" s="182">
        <f t="shared" si="10"/>
        <v>23413</v>
      </c>
      <c r="U57" s="164">
        <f t="shared" si="6"/>
        <v>0</v>
      </c>
      <c r="V57" s="183">
        <v>326</v>
      </c>
      <c r="W57" s="182">
        <f t="shared" si="11"/>
        <v>326</v>
      </c>
      <c r="X57" s="162">
        <f t="shared" si="7"/>
        <v>0</v>
      </c>
      <c r="Y57" s="189">
        <v>90874</v>
      </c>
      <c r="Z57" s="186">
        <f t="shared" si="12"/>
        <v>90874</v>
      </c>
      <c r="AA57" s="155">
        <f t="shared" si="8"/>
        <v>0</v>
      </c>
    </row>
    <row r="58" spans="1:27" ht="30" customHeight="1">
      <c r="A58" s="5" t="s">
        <v>322</v>
      </c>
      <c r="B58" s="5" t="s">
        <v>319</v>
      </c>
      <c r="C58" s="5" t="s">
        <v>320</v>
      </c>
      <c r="D58" s="5" t="s">
        <v>58</v>
      </c>
      <c r="E58" s="9">
        <f>일위대가!F302</f>
        <v>25468</v>
      </c>
      <c r="F58" s="9">
        <f>일위대가!H302</f>
        <v>23413</v>
      </c>
      <c r="G58" s="9">
        <f>일위대가!J302</f>
        <v>326</v>
      </c>
      <c r="H58" s="9">
        <f t="shared" si="0"/>
        <v>49207</v>
      </c>
      <c r="I58" s="5" t="s">
        <v>321</v>
      </c>
      <c r="J58" s="5" t="s">
        <v>52</v>
      </c>
      <c r="K58" s="1" t="s">
        <v>52</v>
      </c>
      <c r="L58" s="1" t="s">
        <v>52</v>
      </c>
      <c r="M58" s="1" t="s">
        <v>52</v>
      </c>
      <c r="N58" s="1" t="s">
        <v>52</v>
      </c>
      <c r="P58" s="185">
        <v>25468</v>
      </c>
      <c r="Q58" s="184">
        <f t="shared" si="9"/>
        <v>25468</v>
      </c>
      <c r="R58" s="168">
        <f t="shared" si="5"/>
        <v>0</v>
      </c>
      <c r="S58" s="160">
        <v>23413</v>
      </c>
      <c r="T58" s="182">
        <f t="shared" si="10"/>
        <v>23413</v>
      </c>
      <c r="U58" s="164">
        <f t="shared" si="6"/>
        <v>0</v>
      </c>
      <c r="V58" s="183">
        <v>326</v>
      </c>
      <c r="W58" s="182">
        <f t="shared" si="11"/>
        <v>326</v>
      </c>
      <c r="X58" s="162">
        <f t="shared" si="7"/>
        <v>0</v>
      </c>
      <c r="Y58" s="189">
        <v>49207</v>
      </c>
      <c r="Z58" s="186">
        <f t="shared" si="12"/>
        <v>49207</v>
      </c>
      <c r="AA58" s="155">
        <f t="shared" si="8"/>
        <v>0</v>
      </c>
    </row>
    <row r="59" spans="1:27" ht="30" customHeight="1">
      <c r="A59" s="5" t="s">
        <v>327</v>
      </c>
      <c r="B59" s="5" t="s">
        <v>324</v>
      </c>
      <c r="C59" s="5" t="s">
        <v>325</v>
      </c>
      <c r="D59" s="5" t="s">
        <v>58</v>
      </c>
      <c r="E59" s="9">
        <f>일위대가!F309</f>
        <v>4738</v>
      </c>
      <c r="F59" s="9">
        <f>일위대가!H309</f>
        <v>21239</v>
      </c>
      <c r="G59" s="9">
        <f>일위대가!J309</f>
        <v>637</v>
      </c>
      <c r="H59" s="9">
        <f t="shared" si="0"/>
        <v>26614</v>
      </c>
      <c r="I59" s="5" t="s">
        <v>326</v>
      </c>
      <c r="J59" s="5" t="s">
        <v>52</v>
      </c>
      <c r="K59" s="1" t="s">
        <v>52</v>
      </c>
      <c r="L59" s="1" t="s">
        <v>52</v>
      </c>
      <c r="M59" s="1" t="s">
        <v>52</v>
      </c>
      <c r="N59" s="1" t="s">
        <v>52</v>
      </c>
      <c r="P59" s="185">
        <v>4738</v>
      </c>
      <c r="Q59" s="184">
        <f t="shared" si="9"/>
        <v>4738</v>
      </c>
      <c r="R59" s="168">
        <f t="shared" si="5"/>
        <v>0</v>
      </c>
      <c r="S59" s="160">
        <v>21239</v>
      </c>
      <c r="T59" s="182">
        <f t="shared" si="10"/>
        <v>21239</v>
      </c>
      <c r="U59" s="164">
        <f t="shared" si="6"/>
        <v>0</v>
      </c>
      <c r="V59" s="183">
        <v>637</v>
      </c>
      <c r="W59" s="182">
        <f t="shared" si="11"/>
        <v>637</v>
      </c>
      <c r="X59" s="162">
        <f t="shared" si="7"/>
        <v>0</v>
      </c>
      <c r="Y59" s="189">
        <v>26614</v>
      </c>
      <c r="Z59" s="186">
        <f t="shared" si="12"/>
        <v>26614</v>
      </c>
      <c r="AA59" s="155">
        <f t="shared" si="8"/>
        <v>0</v>
      </c>
    </row>
    <row r="60" spans="1:27" ht="30" customHeight="1">
      <c r="A60" s="5" t="s">
        <v>332</v>
      </c>
      <c r="B60" s="5" t="s">
        <v>329</v>
      </c>
      <c r="C60" s="5" t="s">
        <v>330</v>
      </c>
      <c r="D60" s="5" t="s">
        <v>58</v>
      </c>
      <c r="E60" s="9">
        <f>일위대가!F316</f>
        <v>3000</v>
      </c>
      <c r="F60" s="9">
        <f>일위대가!H316</f>
        <v>16677</v>
      </c>
      <c r="G60" s="9">
        <f>일위대가!J316</f>
        <v>500</v>
      </c>
      <c r="H60" s="9">
        <f t="shared" si="0"/>
        <v>20177</v>
      </c>
      <c r="I60" s="5" t="s">
        <v>331</v>
      </c>
      <c r="J60" s="5" t="s">
        <v>52</v>
      </c>
      <c r="K60" s="1" t="s">
        <v>52</v>
      </c>
      <c r="L60" s="1" t="s">
        <v>52</v>
      </c>
      <c r="M60" s="1" t="s">
        <v>52</v>
      </c>
      <c r="N60" s="1" t="s">
        <v>52</v>
      </c>
      <c r="P60" s="185">
        <v>3000</v>
      </c>
      <c r="Q60" s="184">
        <f t="shared" si="9"/>
        <v>3000</v>
      </c>
      <c r="R60" s="168">
        <f t="shared" si="5"/>
        <v>0</v>
      </c>
      <c r="S60" s="160">
        <v>16677</v>
      </c>
      <c r="T60" s="182">
        <f t="shared" si="10"/>
        <v>16677</v>
      </c>
      <c r="U60" s="164">
        <f t="shared" si="6"/>
        <v>0</v>
      </c>
      <c r="V60" s="183">
        <v>500</v>
      </c>
      <c r="W60" s="182">
        <f t="shared" si="11"/>
        <v>500</v>
      </c>
      <c r="X60" s="162">
        <f t="shared" si="7"/>
        <v>0</v>
      </c>
      <c r="Y60" s="189">
        <v>20177</v>
      </c>
      <c r="Z60" s="186">
        <f t="shared" si="12"/>
        <v>20177</v>
      </c>
      <c r="AA60" s="155">
        <f t="shared" si="8"/>
        <v>0</v>
      </c>
    </row>
    <row r="61" spans="1:27" ht="30" customHeight="1">
      <c r="A61" s="5" t="s">
        <v>337</v>
      </c>
      <c r="B61" s="5" t="s">
        <v>334</v>
      </c>
      <c r="C61" s="5" t="s">
        <v>335</v>
      </c>
      <c r="D61" s="5" t="s">
        <v>58</v>
      </c>
      <c r="E61" s="9">
        <f>일위대가!F326</f>
        <v>22334</v>
      </c>
      <c r="F61" s="9">
        <f>일위대가!H326</f>
        <v>35063</v>
      </c>
      <c r="G61" s="9">
        <f>일위대가!J326</f>
        <v>786</v>
      </c>
      <c r="H61" s="9">
        <f t="shared" si="0"/>
        <v>58183</v>
      </c>
      <c r="I61" s="5" t="s">
        <v>336</v>
      </c>
      <c r="J61" s="5" t="s">
        <v>52</v>
      </c>
      <c r="K61" s="1" t="s">
        <v>52</v>
      </c>
      <c r="L61" s="1" t="s">
        <v>52</v>
      </c>
      <c r="M61" s="1" t="s">
        <v>52</v>
      </c>
      <c r="N61" s="1" t="s">
        <v>52</v>
      </c>
      <c r="P61" s="185">
        <v>22334</v>
      </c>
      <c r="Q61" s="184">
        <f t="shared" si="9"/>
        <v>22334</v>
      </c>
      <c r="R61" s="168">
        <f t="shared" si="5"/>
        <v>0</v>
      </c>
      <c r="S61" s="160">
        <v>53973</v>
      </c>
      <c r="T61" s="182">
        <f t="shared" si="10"/>
        <v>35063</v>
      </c>
      <c r="U61" s="164">
        <f t="shared" si="6"/>
        <v>-18910</v>
      </c>
      <c r="V61" s="160">
        <v>1311</v>
      </c>
      <c r="W61" s="182">
        <f t="shared" si="11"/>
        <v>786</v>
      </c>
      <c r="X61" s="162">
        <f t="shared" si="7"/>
        <v>-525</v>
      </c>
      <c r="Y61" s="189">
        <v>77618</v>
      </c>
      <c r="Z61" s="186">
        <f t="shared" si="12"/>
        <v>58183</v>
      </c>
      <c r="AA61" s="155">
        <f t="shared" si="8"/>
        <v>-19435</v>
      </c>
    </row>
    <row r="62" spans="1:27" ht="30" customHeight="1">
      <c r="A62" s="5" t="s">
        <v>342</v>
      </c>
      <c r="B62" s="5" t="s">
        <v>339</v>
      </c>
      <c r="C62" s="5" t="s">
        <v>340</v>
      </c>
      <c r="D62" s="5" t="s">
        <v>58</v>
      </c>
      <c r="E62" s="9">
        <f>일위대가!F334</f>
        <v>16658</v>
      </c>
      <c r="F62" s="9">
        <f>일위대가!H334</f>
        <v>39842</v>
      </c>
      <c r="G62" s="9">
        <f>일위대가!J334</f>
        <v>1004</v>
      </c>
      <c r="H62" s="9">
        <f t="shared" si="0"/>
        <v>57504</v>
      </c>
      <c r="I62" s="5" t="s">
        <v>341</v>
      </c>
      <c r="J62" s="5" t="s">
        <v>52</v>
      </c>
      <c r="K62" s="1" t="s">
        <v>52</v>
      </c>
      <c r="L62" s="1" t="s">
        <v>52</v>
      </c>
      <c r="M62" s="1" t="s">
        <v>52</v>
      </c>
      <c r="N62" s="1" t="s">
        <v>52</v>
      </c>
      <c r="P62" s="185">
        <v>18561</v>
      </c>
      <c r="Q62" s="184">
        <f t="shared" si="9"/>
        <v>16658</v>
      </c>
      <c r="R62" s="168">
        <f t="shared" si="5"/>
        <v>-1903</v>
      </c>
      <c r="S62" s="160">
        <v>51001</v>
      </c>
      <c r="T62" s="182">
        <f t="shared" si="10"/>
        <v>39842</v>
      </c>
      <c r="U62" s="164">
        <f t="shared" si="6"/>
        <v>-11159</v>
      </c>
      <c r="V62" s="160">
        <v>1339</v>
      </c>
      <c r="W62" s="182">
        <f t="shared" si="11"/>
        <v>1004</v>
      </c>
      <c r="X62" s="162">
        <f t="shared" si="7"/>
        <v>-335</v>
      </c>
      <c r="Y62" s="189">
        <v>70901</v>
      </c>
      <c r="Z62" s="186">
        <f t="shared" si="12"/>
        <v>57504</v>
      </c>
      <c r="AA62" s="155">
        <f t="shared" si="8"/>
        <v>-13397</v>
      </c>
    </row>
    <row r="63" spans="1:27" ht="30" customHeight="1">
      <c r="A63" s="5" t="s">
        <v>347</v>
      </c>
      <c r="B63" s="5" t="s">
        <v>344</v>
      </c>
      <c r="C63" s="5" t="s">
        <v>345</v>
      </c>
      <c r="D63" s="5" t="s">
        <v>58</v>
      </c>
      <c r="E63" s="9">
        <f>일위대가!F344</f>
        <v>12112</v>
      </c>
      <c r="F63" s="9">
        <f>일위대가!H344</f>
        <v>33921</v>
      </c>
      <c r="G63" s="9">
        <f>일위대가!J344</f>
        <v>810</v>
      </c>
      <c r="H63" s="9">
        <f t="shared" si="0"/>
        <v>46843</v>
      </c>
      <c r="I63" s="5" t="s">
        <v>346</v>
      </c>
      <c r="J63" s="5" t="s">
        <v>52</v>
      </c>
      <c r="K63" s="1" t="s">
        <v>52</v>
      </c>
      <c r="L63" s="1" t="s">
        <v>52</v>
      </c>
      <c r="M63" s="1" t="s">
        <v>52</v>
      </c>
      <c r="N63" s="1" t="s">
        <v>52</v>
      </c>
      <c r="P63" s="185">
        <v>16270</v>
      </c>
      <c r="Q63" s="184">
        <f t="shared" si="9"/>
        <v>12112</v>
      </c>
      <c r="R63" s="168">
        <f t="shared" si="5"/>
        <v>-4158</v>
      </c>
      <c r="S63" s="160">
        <v>53455</v>
      </c>
      <c r="T63" s="182">
        <f t="shared" si="10"/>
        <v>33921</v>
      </c>
      <c r="U63" s="164">
        <f t="shared" si="6"/>
        <v>-19534</v>
      </c>
      <c r="V63" s="160">
        <v>1311</v>
      </c>
      <c r="W63" s="182">
        <f t="shared" si="11"/>
        <v>810</v>
      </c>
      <c r="X63" s="162">
        <f t="shared" si="7"/>
        <v>-501</v>
      </c>
      <c r="Y63" s="189">
        <v>71036</v>
      </c>
      <c r="Z63" s="186">
        <f t="shared" si="12"/>
        <v>46843</v>
      </c>
      <c r="AA63" s="155">
        <f t="shared" si="8"/>
        <v>-24193</v>
      </c>
    </row>
    <row r="64" spans="1:27" ht="30" customHeight="1">
      <c r="A64" s="5" t="s">
        <v>352</v>
      </c>
      <c r="B64" s="5" t="s">
        <v>349</v>
      </c>
      <c r="C64" s="5" t="s">
        <v>350</v>
      </c>
      <c r="D64" s="5" t="s">
        <v>58</v>
      </c>
      <c r="E64" s="9">
        <f>일위대가!F350</f>
        <v>16805</v>
      </c>
      <c r="F64" s="9">
        <f>일위대가!H350</f>
        <v>23742</v>
      </c>
      <c r="G64" s="9">
        <f>일위대가!J350</f>
        <v>711</v>
      </c>
      <c r="H64" s="9">
        <f t="shared" si="0"/>
        <v>41258</v>
      </c>
      <c r="I64" s="5" t="s">
        <v>351</v>
      </c>
      <c r="J64" s="5" t="s">
        <v>52</v>
      </c>
      <c r="K64" s="1" t="s">
        <v>52</v>
      </c>
      <c r="L64" s="1" t="s">
        <v>52</v>
      </c>
      <c r="M64" s="1" t="s">
        <v>52</v>
      </c>
      <c r="N64" s="1" t="s">
        <v>52</v>
      </c>
      <c r="P64" s="185">
        <v>18708</v>
      </c>
      <c r="Q64" s="184">
        <f t="shared" si="9"/>
        <v>16805</v>
      </c>
      <c r="R64" s="168">
        <f t="shared" si="5"/>
        <v>-1903</v>
      </c>
      <c r="S64" s="160">
        <v>24992</v>
      </c>
      <c r="T64" s="182">
        <f t="shared" si="10"/>
        <v>23742</v>
      </c>
      <c r="U64" s="164">
        <f t="shared" si="6"/>
        <v>-1250</v>
      </c>
      <c r="V64" s="183">
        <v>749</v>
      </c>
      <c r="W64" s="182">
        <f t="shared" si="11"/>
        <v>711</v>
      </c>
      <c r="X64" s="162">
        <f t="shared" si="7"/>
        <v>-38</v>
      </c>
      <c r="Y64" s="189">
        <v>44449</v>
      </c>
      <c r="Z64" s="186">
        <f t="shared" si="12"/>
        <v>41258</v>
      </c>
      <c r="AA64" s="155">
        <f t="shared" si="8"/>
        <v>-3191</v>
      </c>
    </row>
    <row r="65" spans="1:27" ht="30" customHeight="1">
      <c r="A65" s="5" t="s">
        <v>359</v>
      </c>
      <c r="B65" s="5" t="s">
        <v>356</v>
      </c>
      <c r="C65" s="5" t="s">
        <v>357</v>
      </c>
      <c r="D65" s="5" t="s">
        <v>58</v>
      </c>
      <c r="E65" s="9">
        <f>일위대가!F357</f>
        <v>1283</v>
      </c>
      <c r="F65" s="9">
        <f>일위대가!H357</f>
        <v>9535</v>
      </c>
      <c r="G65" s="9">
        <f>일위대가!J357</f>
        <v>572</v>
      </c>
      <c r="H65" s="9">
        <f t="shared" si="0"/>
        <v>11390</v>
      </c>
      <c r="I65" s="5" t="s">
        <v>358</v>
      </c>
      <c r="J65" s="5" t="s">
        <v>52</v>
      </c>
      <c r="K65" s="1" t="s">
        <v>52</v>
      </c>
      <c r="L65" s="1" t="s">
        <v>52</v>
      </c>
      <c r="M65" s="1" t="s">
        <v>52</v>
      </c>
      <c r="N65" s="1" t="s">
        <v>52</v>
      </c>
      <c r="P65" s="185">
        <v>1283</v>
      </c>
      <c r="Q65" s="184">
        <f t="shared" si="9"/>
        <v>1283</v>
      </c>
      <c r="R65" s="168">
        <f t="shared" si="5"/>
        <v>0</v>
      </c>
      <c r="S65" s="160">
        <v>9535</v>
      </c>
      <c r="T65" s="182">
        <f t="shared" si="10"/>
        <v>9535</v>
      </c>
      <c r="U65" s="164">
        <f t="shared" si="6"/>
        <v>0</v>
      </c>
      <c r="V65" s="183">
        <v>572</v>
      </c>
      <c r="W65" s="182">
        <f t="shared" si="11"/>
        <v>572</v>
      </c>
      <c r="X65" s="162">
        <f t="shared" si="7"/>
        <v>0</v>
      </c>
      <c r="Y65" s="189">
        <v>11390</v>
      </c>
      <c r="Z65" s="186">
        <f t="shared" si="12"/>
        <v>11390</v>
      </c>
      <c r="AA65" s="155">
        <f t="shared" si="8"/>
        <v>0</v>
      </c>
    </row>
    <row r="66" spans="1:27" ht="30" customHeight="1">
      <c r="A66" s="5" t="s">
        <v>363</v>
      </c>
      <c r="B66" s="5" t="s">
        <v>361</v>
      </c>
      <c r="C66" s="5" t="s">
        <v>357</v>
      </c>
      <c r="D66" s="5" t="s">
        <v>58</v>
      </c>
      <c r="E66" s="9">
        <f>일위대가!F364</f>
        <v>1283</v>
      </c>
      <c r="F66" s="9">
        <f>일위대가!H364</f>
        <v>10647</v>
      </c>
      <c r="G66" s="9">
        <f>일위대가!J364</f>
        <v>638</v>
      </c>
      <c r="H66" s="9">
        <f t="shared" si="0"/>
        <v>12568</v>
      </c>
      <c r="I66" s="5" t="s">
        <v>362</v>
      </c>
      <c r="J66" s="5" t="s">
        <v>52</v>
      </c>
      <c r="K66" s="1" t="s">
        <v>52</v>
      </c>
      <c r="L66" s="1" t="s">
        <v>52</v>
      </c>
      <c r="M66" s="1" t="s">
        <v>52</v>
      </c>
      <c r="N66" s="1" t="s">
        <v>52</v>
      </c>
      <c r="P66" s="185">
        <v>1283</v>
      </c>
      <c r="Q66" s="184">
        <f t="shared" si="9"/>
        <v>1283</v>
      </c>
      <c r="R66" s="168">
        <f t="shared" si="5"/>
        <v>0</v>
      </c>
      <c r="S66" s="160">
        <v>10647</v>
      </c>
      <c r="T66" s="182">
        <f t="shared" si="10"/>
        <v>10647</v>
      </c>
      <c r="U66" s="164">
        <f t="shared" si="6"/>
        <v>0</v>
      </c>
      <c r="V66" s="183">
        <v>638</v>
      </c>
      <c r="W66" s="182">
        <f t="shared" si="11"/>
        <v>638</v>
      </c>
      <c r="X66" s="162">
        <f t="shared" si="7"/>
        <v>0</v>
      </c>
      <c r="Y66" s="189">
        <v>12568</v>
      </c>
      <c r="Z66" s="186">
        <f t="shared" si="12"/>
        <v>12568</v>
      </c>
      <c r="AA66" s="155">
        <f t="shared" si="8"/>
        <v>0</v>
      </c>
    </row>
    <row r="67" spans="1:27" ht="30" customHeight="1">
      <c r="A67" s="5" t="s">
        <v>368</v>
      </c>
      <c r="B67" s="5" t="s">
        <v>365</v>
      </c>
      <c r="C67" s="5" t="s">
        <v>52</v>
      </c>
      <c r="D67" s="5" t="s">
        <v>366</v>
      </c>
      <c r="E67" s="9">
        <f>일위대가!F371</f>
        <v>134808</v>
      </c>
      <c r="F67" s="9">
        <f>일위대가!H371</f>
        <v>160272</v>
      </c>
      <c r="G67" s="9">
        <f>일위대가!J371</f>
        <v>0</v>
      </c>
      <c r="H67" s="9">
        <f t="shared" si="0"/>
        <v>295080</v>
      </c>
      <c r="I67" s="5" t="s">
        <v>367</v>
      </c>
      <c r="J67" s="5" t="s">
        <v>52</v>
      </c>
      <c r="K67" s="1" t="s">
        <v>52</v>
      </c>
      <c r="L67" s="1" t="s">
        <v>52</v>
      </c>
      <c r="M67" s="1" t="s">
        <v>52</v>
      </c>
      <c r="N67" s="1" t="s">
        <v>52</v>
      </c>
      <c r="P67" s="185">
        <v>134808</v>
      </c>
      <c r="Q67" s="184">
        <f t="shared" si="9"/>
        <v>134808</v>
      </c>
      <c r="R67" s="168">
        <f t="shared" si="5"/>
        <v>0</v>
      </c>
      <c r="S67" s="160">
        <v>160272</v>
      </c>
      <c r="T67" s="182">
        <f t="shared" si="10"/>
        <v>160272</v>
      </c>
      <c r="U67" s="164">
        <f t="shared" si="6"/>
        <v>0</v>
      </c>
      <c r="V67" s="183">
        <v>0</v>
      </c>
      <c r="W67" s="182">
        <f t="shared" si="11"/>
        <v>0</v>
      </c>
      <c r="X67" s="162">
        <f t="shared" si="7"/>
        <v>0</v>
      </c>
      <c r="Y67" s="189">
        <v>295080</v>
      </c>
      <c r="Z67" s="186">
        <f t="shared" si="12"/>
        <v>295080</v>
      </c>
      <c r="AA67" s="155">
        <f t="shared" si="8"/>
        <v>0</v>
      </c>
    </row>
    <row r="68" spans="1:27" ht="30" customHeight="1">
      <c r="A68" s="5" t="s">
        <v>373</v>
      </c>
      <c r="B68" s="5" t="s">
        <v>370</v>
      </c>
      <c r="C68" s="5" t="s">
        <v>371</v>
      </c>
      <c r="D68" s="5" t="s">
        <v>366</v>
      </c>
      <c r="E68" s="9">
        <f>일위대가!F378</f>
        <v>220808</v>
      </c>
      <c r="F68" s="9">
        <f>일위대가!H378</f>
        <v>160272</v>
      </c>
      <c r="G68" s="9">
        <f>일위대가!J378</f>
        <v>0</v>
      </c>
      <c r="H68" s="9">
        <f t="shared" ref="H68:H131" si="13">E68+F68+G68</f>
        <v>381080</v>
      </c>
      <c r="I68" s="5" t="s">
        <v>372</v>
      </c>
      <c r="J68" s="5" t="s">
        <v>52</v>
      </c>
      <c r="K68" s="1" t="s">
        <v>52</v>
      </c>
      <c r="L68" s="1" t="s">
        <v>52</v>
      </c>
      <c r="M68" s="1" t="s">
        <v>52</v>
      </c>
      <c r="N68" s="1" t="s">
        <v>52</v>
      </c>
      <c r="P68" s="185">
        <v>220808</v>
      </c>
      <c r="Q68" s="184">
        <f t="shared" ref="Q68:Q99" si="14">E68</f>
        <v>220808</v>
      </c>
      <c r="R68" s="167">
        <f t="shared" si="5"/>
        <v>0</v>
      </c>
      <c r="S68" s="160">
        <v>160272</v>
      </c>
      <c r="T68" s="182">
        <f t="shared" ref="T68:T99" si="15">F68</f>
        <v>160272</v>
      </c>
      <c r="U68" s="164">
        <f t="shared" si="6"/>
        <v>0</v>
      </c>
      <c r="V68" s="183">
        <v>0</v>
      </c>
      <c r="W68" s="182">
        <f t="shared" ref="W68:W99" si="16">G68</f>
        <v>0</v>
      </c>
      <c r="X68" s="162">
        <f t="shared" si="7"/>
        <v>0</v>
      </c>
      <c r="Y68" s="189">
        <v>381080</v>
      </c>
      <c r="Z68" s="186">
        <f t="shared" ref="Z68:Z99" si="17">H68</f>
        <v>381080</v>
      </c>
      <c r="AA68" s="155">
        <f t="shared" si="8"/>
        <v>0</v>
      </c>
    </row>
    <row r="69" spans="1:27" ht="30" customHeight="1">
      <c r="A69" s="5" t="s">
        <v>377</v>
      </c>
      <c r="B69" s="5" t="s">
        <v>375</v>
      </c>
      <c r="C69" s="5" t="s">
        <v>7822</v>
      </c>
      <c r="D69" s="5" t="s">
        <v>366</v>
      </c>
      <c r="E69" s="9">
        <f>일위대가!F385</f>
        <v>179812</v>
      </c>
      <c r="F69" s="9">
        <f>일위대가!H385</f>
        <v>127084</v>
      </c>
      <c r="G69" s="9">
        <f>일위대가!J385</f>
        <v>0</v>
      </c>
      <c r="H69" s="9">
        <f t="shared" si="13"/>
        <v>306896</v>
      </c>
      <c r="I69" s="5" t="s">
        <v>376</v>
      </c>
      <c r="J69" s="5" t="s">
        <v>52</v>
      </c>
      <c r="K69" s="1" t="s">
        <v>52</v>
      </c>
      <c r="L69" s="1" t="s">
        <v>52</v>
      </c>
      <c r="M69" s="1" t="s">
        <v>52</v>
      </c>
      <c r="N69" s="1" t="s">
        <v>52</v>
      </c>
      <c r="O69" s="199" t="s">
        <v>7941</v>
      </c>
      <c r="P69" s="185">
        <v>180973</v>
      </c>
      <c r="Q69" s="184">
        <f t="shared" si="14"/>
        <v>179812</v>
      </c>
      <c r="R69" s="168">
        <f t="shared" ref="R69:R132" si="18">Q69-P69</f>
        <v>-1161</v>
      </c>
      <c r="S69" s="160">
        <v>165789</v>
      </c>
      <c r="T69" s="182">
        <f t="shared" si="15"/>
        <v>127084</v>
      </c>
      <c r="U69" s="164">
        <f t="shared" ref="U69:U132" si="19">T69-S69</f>
        <v>-38705</v>
      </c>
      <c r="V69" s="183">
        <v>0</v>
      </c>
      <c r="W69" s="182">
        <f t="shared" si="16"/>
        <v>0</v>
      </c>
      <c r="X69" s="162">
        <f t="shared" ref="X69:X132" si="20">W69-V69</f>
        <v>0</v>
      </c>
      <c r="Y69" s="189">
        <v>346762</v>
      </c>
      <c r="Z69" s="186">
        <f t="shared" si="17"/>
        <v>306896</v>
      </c>
      <c r="AA69" s="155">
        <f t="shared" ref="AA69:AA132" si="21">Z69-Y69</f>
        <v>-39866</v>
      </c>
    </row>
    <row r="70" spans="1:27" ht="30" customHeight="1">
      <c r="A70" s="5" t="s">
        <v>382</v>
      </c>
      <c r="B70" s="5" t="s">
        <v>379</v>
      </c>
      <c r="C70" s="5" t="s">
        <v>380</v>
      </c>
      <c r="D70" s="5" t="s">
        <v>366</v>
      </c>
      <c r="E70" s="9">
        <f>일위대가!F393</f>
        <v>161538</v>
      </c>
      <c r="F70" s="9">
        <f>일위대가!H393</f>
        <v>15168</v>
      </c>
      <c r="G70" s="9">
        <f>일위대가!J393</f>
        <v>151</v>
      </c>
      <c r="H70" s="9">
        <f t="shared" si="13"/>
        <v>176857</v>
      </c>
      <c r="I70" s="5" t="s">
        <v>381</v>
      </c>
      <c r="J70" s="5" t="s">
        <v>52</v>
      </c>
      <c r="K70" s="1" t="s">
        <v>52</v>
      </c>
      <c r="L70" s="1" t="s">
        <v>52</v>
      </c>
      <c r="M70" s="1" t="s">
        <v>52</v>
      </c>
      <c r="N70" s="1" t="s">
        <v>52</v>
      </c>
      <c r="P70" s="185">
        <v>161538</v>
      </c>
      <c r="Q70" s="184">
        <f t="shared" si="14"/>
        <v>161538</v>
      </c>
      <c r="R70" s="168">
        <f t="shared" si="18"/>
        <v>0</v>
      </c>
      <c r="S70" s="160">
        <v>15168</v>
      </c>
      <c r="T70" s="182">
        <f t="shared" si="15"/>
        <v>15168</v>
      </c>
      <c r="U70" s="164">
        <f t="shared" si="19"/>
        <v>0</v>
      </c>
      <c r="V70" s="183">
        <v>151</v>
      </c>
      <c r="W70" s="182">
        <f t="shared" si="16"/>
        <v>151</v>
      </c>
      <c r="X70" s="162">
        <f t="shared" si="20"/>
        <v>0</v>
      </c>
      <c r="Y70" s="189">
        <v>176857</v>
      </c>
      <c r="Z70" s="186">
        <f t="shared" si="17"/>
        <v>176857</v>
      </c>
      <c r="AA70" s="155">
        <f t="shared" si="21"/>
        <v>0</v>
      </c>
    </row>
    <row r="71" spans="1:27" ht="30" customHeight="1">
      <c r="A71" s="5" t="s">
        <v>386</v>
      </c>
      <c r="B71" s="5" t="s">
        <v>384</v>
      </c>
      <c r="C71" s="5" t="s">
        <v>52</v>
      </c>
      <c r="D71" s="5" t="s">
        <v>366</v>
      </c>
      <c r="E71" s="9">
        <f>일위대가!F397</f>
        <v>229000</v>
      </c>
      <c r="F71" s="9">
        <f>일위대가!H397</f>
        <v>0</v>
      </c>
      <c r="G71" s="9">
        <f>일위대가!J397</f>
        <v>0</v>
      </c>
      <c r="H71" s="9">
        <f t="shared" si="13"/>
        <v>229000</v>
      </c>
      <c r="I71" s="5" t="s">
        <v>385</v>
      </c>
      <c r="J71" s="5" t="s">
        <v>52</v>
      </c>
      <c r="K71" s="1" t="s">
        <v>52</v>
      </c>
      <c r="L71" s="1" t="s">
        <v>52</v>
      </c>
      <c r="M71" s="1" t="s">
        <v>52</v>
      </c>
      <c r="N71" s="1" t="s">
        <v>52</v>
      </c>
      <c r="P71" s="185">
        <v>229000</v>
      </c>
      <c r="Q71" s="184">
        <f t="shared" si="14"/>
        <v>229000</v>
      </c>
      <c r="R71" s="168">
        <f t="shared" si="18"/>
        <v>0</v>
      </c>
      <c r="S71" s="183">
        <v>0</v>
      </c>
      <c r="T71" s="182">
        <f t="shared" si="15"/>
        <v>0</v>
      </c>
      <c r="U71" s="164">
        <f t="shared" si="19"/>
        <v>0</v>
      </c>
      <c r="V71" s="183">
        <v>0</v>
      </c>
      <c r="W71" s="182">
        <f t="shared" si="16"/>
        <v>0</v>
      </c>
      <c r="X71" s="162">
        <f t="shared" si="20"/>
        <v>0</v>
      </c>
      <c r="Y71" s="189">
        <v>229000</v>
      </c>
      <c r="Z71" s="186">
        <f t="shared" si="17"/>
        <v>229000</v>
      </c>
      <c r="AA71" s="155">
        <f t="shared" si="21"/>
        <v>0</v>
      </c>
    </row>
    <row r="72" spans="1:27" ht="30" customHeight="1">
      <c r="A72" s="5" t="s">
        <v>391</v>
      </c>
      <c r="B72" s="5" t="s">
        <v>388</v>
      </c>
      <c r="C72" s="5" t="s">
        <v>389</v>
      </c>
      <c r="D72" s="5" t="s">
        <v>366</v>
      </c>
      <c r="E72" s="9">
        <f>일위대가!F404</f>
        <v>135976</v>
      </c>
      <c r="F72" s="9">
        <f>일위대가!H404</f>
        <v>65898</v>
      </c>
      <c r="G72" s="9">
        <f>일위대가!J404</f>
        <v>0</v>
      </c>
      <c r="H72" s="9">
        <f t="shared" si="13"/>
        <v>201874</v>
      </c>
      <c r="I72" s="5" t="s">
        <v>390</v>
      </c>
      <c r="J72" s="5" t="s">
        <v>52</v>
      </c>
      <c r="K72" s="1" t="s">
        <v>52</v>
      </c>
      <c r="L72" s="1" t="s">
        <v>52</v>
      </c>
      <c r="M72" s="1" t="s">
        <v>52</v>
      </c>
      <c r="N72" s="1" t="s">
        <v>52</v>
      </c>
      <c r="P72" s="185">
        <v>135976</v>
      </c>
      <c r="Q72" s="184">
        <f t="shared" si="14"/>
        <v>135976</v>
      </c>
      <c r="R72" s="168">
        <f t="shared" si="18"/>
        <v>0</v>
      </c>
      <c r="S72" s="160">
        <v>65898</v>
      </c>
      <c r="T72" s="182">
        <f t="shared" si="15"/>
        <v>65898</v>
      </c>
      <c r="U72" s="164">
        <f t="shared" si="19"/>
        <v>0</v>
      </c>
      <c r="V72" s="183">
        <v>0</v>
      </c>
      <c r="W72" s="182">
        <f t="shared" si="16"/>
        <v>0</v>
      </c>
      <c r="X72" s="162">
        <f t="shared" si="20"/>
        <v>0</v>
      </c>
      <c r="Y72" s="189">
        <v>201874</v>
      </c>
      <c r="Z72" s="186">
        <f t="shared" si="17"/>
        <v>201874</v>
      </c>
      <c r="AA72" s="155">
        <f t="shared" si="21"/>
        <v>0</v>
      </c>
    </row>
    <row r="73" spans="1:27" ht="30" customHeight="1">
      <c r="A73" s="5" t="s">
        <v>396</v>
      </c>
      <c r="B73" s="5" t="s">
        <v>393</v>
      </c>
      <c r="C73" s="5" t="s">
        <v>394</v>
      </c>
      <c r="D73" s="5" t="s">
        <v>366</v>
      </c>
      <c r="E73" s="9">
        <f>일위대가!F412</f>
        <v>435626</v>
      </c>
      <c r="F73" s="9">
        <f>일위대가!H412</f>
        <v>65898</v>
      </c>
      <c r="G73" s="9">
        <f>일위대가!J412</f>
        <v>0</v>
      </c>
      <c r="H73" s="9">
        <f t="shared" si="13"/>
        <v>501524</v>
      </c>
      <c r="I73" s="5" t="s">
        <v>395</v>
      </c>
      <c r="J73" s="5" t="s">
        <v>52</v>
      </c>
      <c r="K73" s="1" t="s">
        <v>52</v>
      </c>
      <c r="L73" s="1" t="s">
        <v>52</v>
      </c>
      <c r="M73" s="1" t="s">
        <v>52</v>
      </c>
      <c r="N73" s="1" t="s">
        <v>52</v>
      </c>
      <c r="P73" s="185">
        <v>621476</v>
      </c>
      <c r="Q73" s="184">
        <f t="shared" si="14"/>
        <v>435626</v>
      </c>
      <c r="R73" s="168">
        <f t="shared" si="18"/>
        <v>-185850</v>
      </c>
      <c r="S73" s="160">
        <v>65898</v>
      </c>
      <c r="T73" s="182">
        <f t="shared" si="15"/>
        <v>65898</v>
      </c>
      <c r="U73" s="164">
        <f t="shared" si="19"/>
        <v>0</v>
      </c>
      <c r="V73" s="183">
        <v>0</v>
      </c>
      <c r="W73" s="182">
        <f t="shared" si="16"/>
        <v>0</v>
      </c>
      <c r="X73" s="162">
        <f t="shared" si="20"/>
        <v>0</v>
      </c>
      <c r="Y73" s="189">
        <v>687374</v>
      </c>
      <c r="Z73" s="186">
        <f t="shared" si="17"/>
        <v>501524</v>
      </c>
      <c r="AA73" s="155">
        <f t="shared" si="21"/>
        <v>-185850</v>
      </c>
    </row>
    <row r="74" spans="1:27" ht="30" customHeight="1">
      <c r="A74" s="5" t="s">
        <v>401</v>
      </c>
      <c r="B74" s="5" t="s">
        <v>398</v>
      </c>
      <c r="C74" s="5" t="s">
        <v>399</v>
      </c>
      <c r="D74" s="5" t="s">
        <v>366</v>
      </c>
      <c r="E74" s="9">
        <f>일위대가!F419</f>
        <v>140431</v>
      </c>
      <c r="F74" s="9">
        <f>일위대가!H419</f>
        <v>35429</v>
      </c>
      <c r="G74" s="9">
        <f>일위대가!J419</f>
        <v>0</v>
      </c>
      <c r="H74" s="9">
        <f t="shared" si="13"/>
        <v>175860</v>
      </c>
      <c r="I74" s="5" t="s">
        <v>400</v>
      </c>
      <c r="J74" s="5" t="s">
        <v>52</v>
      </c>
      <c r="K74" s="1" t="s">
        <v>52</v>
      </c>
      <c r="L74" s="1" t="s">
        <v>52</v>
      </c>
      <c r="M74" s="1" t="s">
        <v>52</v>
      </c>
      <c r="N74" s="1" t="s">
        <v>52</v>
      </c>
      <c r="P74" s="185">
        <v>140431</v>
      </c>
      <c r="Q74" s="184">
        <f t="shared" si="14"/>
        <v>140431</v>
      </c>
      <c r="R74" s="167">
        <f t="shared" si="18"/>
        <v>0</v>
      </c>
      <c r="S74" s="160">
        <v>35429</v>
      </c>
      <c r="T74" s="182">
        <f t="shared" si="15"/>
        <v>35429</v>
      </c>
      <c r="U74" s="164">
        <f t="shared" si="19"/>
        <v>0</v>
      </c>
      <c r="V74" s="183">
        <v>0</v>
      </c>
      <c r="W74" s="182">
        <f t="shared" si="16"/>
        <v>0</v>
      </c>
      <c r="X74" s="162">
        <f t="shared" si="20"/>
        <v>0</v>
      </c>
      <c r="Y74" s="189">
        <v>175860</v>
      </c>
      <c r="Z74" s="186">
        <f t="shared" si="17"/>
        <v>175860</v>
      </c>
      <c r="AA74" s="155">
        <f t="shared" si="21"/>
        <v>0</v>
      </c>
    </row>
    <row r="75" spans="1:27" ht="30" customHeight="1">
      <c r="A75" s="5" t="s">
        <v>407</v>
      </c>
      <c r="B75" s="5" t="s">
        <v>405</v>
      </c>
      <c r="C75" s="5" t="s">
        <v>399</v>
      </c>
      <c r="D75" s="5" t="s">
        <v>366</v>
      </c>
      <c r="E75" s="9">
        <f>일위대가!F426</f>
        <v>80976</v>
      </c>
      <c r="F75" s="9">
        <f>일위대가!H426</f>
        <v>32545</v>
      </c>
      <c r="G75" s="9">
        <f>일위대가!J426</f>
        <v>0</v>
      </c>
      <c r="H75" s="9">
        <f t="shared" si="13"/>
        <v>113521</v>
      </c>
      <c r="I75" s="5" t="s">
        <v>406</v>
      </c>
      <c r="J75" s="5" t="s">
        <v>52</v>
      </c>
      <c r="K75" s="1" t="s">
        <v>52</v>
      </c>
      <c r="L75" s="1" t="s">
        <v>52</v>
      </c>
      <c r="M75" s="1" t="s">
        <v>52</v>
      </c>
      <c r="N75" s="1" t="s">
        <v>52</v>
      </c>
      <c r="P75" s="185">
        <v>80976</v>
      </c>
      <c r="Q75" s="184">
        <f t="shared" si="14"/>
        <v>80976</v>
      </c>
      <c r="R75" s="168">
        <f t="shared" si="18"/>
        <v>0</v>
      </c>
      <c r="S75" s="160">
        <v>32545</v>
      </c>
      <c r="T75" s="182">
        <f t="shared" si="15"/>
        <v>32545</v>
      </c>
      <c r="U75" s="164">
        <f t="shared" si="19"/>
        <v>0</v>
      </c>
      <c r="V75" s="183">
        <v>0</v>
      </c>
      <c r="W75" s="182">
        <f t="shared" si="16"/>
        <v>0</v>
      </c>
      <c r="X75" s="162">
        <f t="shared" si="20"/>
        <v>0</v>
      </c>
      <c r="Y75" s="189">
        <v>113521</v>
      </c>
      <c r="Z75" s="186">
        <f t="shared" si="17"/>
        <v>113521</v>
      </c>
      <c r="AA75" s="155">
        <f t="shared" si="21"/>
        <v>0</v>
      </c>
    </row>
    <row r="76" spans="1:27" ht="30" customHeight="1">
      <c r="A76" s="5" t="s">
        <v>412</v>
      </c>
      <c r="B76" s="5" t="s">
        <v>409</v>
      </c>
      <c r="C76" s="5" t="s">
        <v>410</v>
      </c>
      <c r="D76" s="5" t="s">
        <v>366</v>
      </c>
      <c r="E76" s="9">
        <f>일위대가!F433</f>
        <v>14608</v>
      </c>
      <c r="F76" s="9">
        <f>일위대가!H433</f>
        <v>20287</v>
      </c>
      <c r="G76" s="9">
        <f>일위대가!J433</f>
        <v>0</v>
      </c>
      <c r="H76" s="9">
        <f t="shared" si="13"/>
        <v>34895</v>
      </c>
      <c r="I76" s="5" t="s">
        <v>411</v>
      </c>
      <c r="J76" s="5" t="s">
        <v>52</v>
      </c>
      <c r="K76" s="1" t="s">
        <v>52</v>
      </c>
      <c r="L76" s="1" t="s">
        <v>52</v>
      </c>
      <c r="M76" s="1" t="s">
        <v>52</v>
      </c>
      <c r="N76" s="1" t="s">
        <v>52</v>
      </c>
      <c r="P76" s="185">
        <v>14608</v>
      </c>
      <c r="Q76" s="184">
        <f t="shared" si="14"/>
        <v>14608</v>
      </c>
      <c r="R76" s="168">
        <f t="shared" si="18"/>
        <v>0</v>
      </c>
      <c r="S76" s="160">
        <v>20287</v>
      </c>
      <c r="T76" s="182">
        <f t="shared" si="15"/>
        <v>20287</v>
      </c>
      <c r="U76" s="164">
        <f t="shared" si="19"/>
        <v>0</v>
      </c>
      <c r="V76" s="183">
        <v>0</v>
      </c>
      <c r="W76" s="182">
        <f t="shared" si="16"/>
        <v>0</v>
      </c>
      <c r="X76" s="162">
        <f t="shared" si="20"/>
        <v>0</v>
      </c>
      <c r="Y76" s="189">
        <v>34895</v>
      </c>
      <c r="Z76" s="186">
        <f t="shared" si="17"/>
        <v>34895</v>
      </c>
      <c r="AA76" s="155">
        <f t="shared" si="21"/>
        <v>0</v>
      </c>
    </row>
    <row r="77" spans="1:27" ht="30" customHeight="1">
      <c r="A77" s="5" t="s">
        <v>417</v>
      </c>
      <c r="B77" s="5" t="s">
        <v>414</v>
      </c>
      <c r="C77" s="5" t="s">
        <v>415</v>
      </c>
      <c r="D77" s="5" t="s">
        <v>366</v>
      </c>
      <c r="E77" s="9">
        <f>일위대가!F439</f>
        <v>170431</v>
      </c>
      <c r="F77" s="9">
        <f>일위대가!H439</f>
        <v>14377</v>
      </c>
      <c r="G77" s="9">
        <f>일위대가!J439</f>
        <v>0</v>
      </c>
      <c r="H77" s="9">
        <f t="shared" si="13"/>
        <v>184808</v>
      </c>
      <c r="I77" s="5" t="s">
        <v>416</v>
      </c>
      <c r="J77" s="5" t="s">
        <v>52</v>
      </c>
      <c r="K77" s="1" t="s">
        <v>52</v>
      </c>
      <c r="L77" s="1" t="s">
        <v>52</v>
      </c>
      <c r="M77" s="1" t="s">
        <v>52</v>
      </c>
      <c r="N77" s="1" t="s">
        <v>52</v>
      </c>
      <c r="P77" s="185">
        <v>170431</v>
      </c>
      <c r="Q77" s="184">
        <f t="shared" si="14"/>
        <v>170431</v>
      </c>
      <c r="R77" s="168">
        <f t="shared" si="18"/>
        <v>0</v>
      </c>
      <c r="S77" s="160">
        <v>14377</v>
      </c>
      <c r="T77" s="182">
        <f t="shared" si="15"/>
        <v>14377</v>
      </c>
      <c r="U77" s="164">
        <f t="shared" si="19"/>
        <v>0</v>
      </c>
      <c r="V77" s="183">
        <v>0</v>
      </c>
      <c r="W77" s="182">
        <f t="shared" si="16"/>
        <v>0</v>
      </c>
      <c r="X77" s="162">
        <f t="shared" si="20"/>
        <v>0</v>
      </c>
      <c r="Y77" s="189">
        <v>184808</v>
      </c>
      <c r="Z77" s="186">
        <f t="shared" si="17"/>
        <v>184808</v>
      </c>
      <c r="AA77" s="155">
        <f t="shared" si="21"/>
        <v>0</v>
      </c>
    </row>
    <row r="78" spans="1:27" ht="30" customHeight="1">
      <c r="A78" s="5" t="s">
        <v>422</v>
      </c>
      <c r="B78" s="5" t="s">
        <v>419</v>
      </c>
      <c r="C78" s="5" t="s">
        <v>420</v>
      </c>
      <c r="D78" s="5" t="s">
        <v>366</v>
      </c>
      <c r="E78" s="9">
        <f>일위대가!F445</f>
        <v>30900</v>
      </c>
      <c r="F78" s="9">
        <f>일위대가!H445</f>
        <v>20047</v>
      </c>
      <c r="G78" s="9">
        <f>일위대가!J445</f>
        <v>0</v>
      </c>
      <c r="H78" s="9">
        <f t="shared" si="13"/>
        <v>50947</v>
      </c>
      <c r="I78" s="5" t="s">
        <v>421</v>
      </c>
      <c r="J78" s="5" t="s">
        <v>52</v>
      </c>
      <c r="K78" s="1" t="s">
        <v>52</v>
      </c>
      <c r="L78" s="1" t="s">
        <v>52</v>
      </c>
      <c r="M78" s="1" t="s">
        <v>52</v>
      </c>
      <c r="N78" s="1" t="s">
        <v>52</v>
      </c>
      <c r="P78" s="185">
        <v>30900</v>
      </c>
      <c r="Q78" s="184">
        <f t="shared" si="14"/>
        <v>30900</v>
      </c>
      <c r="R78" s="168">
        <f t="shared" si="18"/>
        <v>0</v>
      </c>
      <c r="S78" s="160">
        <v>20047</v>
      </c>
      <c r="T78" s="182">
        <f t="shared" si="15"/>
        <v>20047</v>
      </c>
      <c r="U78" s="164">
        <f t="shared" si="19"/>
        <v>0</v>
      </c>
      <c r="V78" s="183">
        <v>0</v>
      </c>
      <c r="W78" s="182">
        <f t="shared" si="16"/>
        <v>0</v>
      </c>
      <c r="X78" s="162">
        <f t="shared" si="20"/>
        <v>0</v>
      </c>
      <c r="Y78" s="189">
        <v>50947</v>
      </c>
      <c r="Z78" s="186">
        <f t="shared" si="17"/>
        <v>50947</v>
      </c>
      <c r="AA78" s="155">
        <f t="shared" si="21"/>
        <v>0</v>
      </c>
    </row>
    <row r="79" spans="1:27" ht="30" customHeight="1">
      <c r="A79" s="5" t="s">
        <v>427</v>
      </c>
      <c r="B79" s="5" t="s">
        <v>424</v>
      </c>
      <c r="C79" s="5" t="s">
        <v>425</v>
      </c>
      <c r="D79" s="5" t="s">
        <v>366</v>
      </c>
      <c r="E79" s="9">
        <f>일위대가!F452</f>
        <v>205777</v>
      </c>
      <c r="F79" s="9">
        <f>일위대가!H452</f>
        <v>28899</v>
      </c>
      <c r="G79" s="9">
        <f>일위대가!J452</f>
        <v>0</v>
      </c>
      <c r="H79" s="9">
        <f t="shared" si="13"/>
        <v>234676</v>
      </c>
      <c r="I79" s="5" t="s">
        <v>426</v>
      </c>
      <c r="J79" s="5" t="s">
        <v>52</v>
      </c>
      <c r="K79" s="1" t="s">
        <v>52</v>
      </c>
      <c r="L79" s="1" t="s">
        <v>52</v>
      </c>
      <c r="M79" s="1" t="s">
        <v>52</v>
      </c>
      <c r="N79" s="1" t="s">
        <v>52</v>
      </c>
      <c r="P79" s="185">
        <v>343250</v>
      </c>
      <c r="Q79" s="184">
        <f t="shared" si="14"/>
        <v>205777</v>
      </c>
      <c r="R79" s="168">
        <f t="shared" si="18"/>
        <v>-137473</v>
      </c>
      <c r="S79" s="160">
        <v>62543</v>
      </c>
      <c r="T79" s="182">
        <f t="shared" si="15"/>
        <v>28899</v>
      </c>
      <c r="U79" s="164">
        <f t="shared" si="19"/>
        <v>-33644</v>
      </c>
      <c r="V79" s="183">
        <v>0</v>
      </c>
      <c r="W79" s="182">
        <f t="shared" si="16"/>
        <v>0</v>
      </c>
      <c r="X79" s="162">
        <f t="shared" si="20"/>
        <v>0</v>
      </c>
      <c r="Y79" s="189">
        <v>405793</v>
      </c>
      <c r="Z79" s="186">
        <f t="shared" si="17"/>
        <v>234676</v>
      </c>
      <c r="AA79" s="155">
        <f t="shared" si="21"/>
        <v>-171117</v>
      </c>
    </row>
    <row r="80" spans="1:27" ht="30" customHeight="1">
      <c r="A80" s="5" t="s">
        <v>432</v>
      </c>
      <c r="B80" s="5" t="s">
        <v>429</v>
      </c>
      <c r="C80" s="5" t="s">
        <v>430</v>
      </c>
      <c r="D80" s="5" t="s">
        <v>366</v>
      </c>
      <c r="E80" s="9">
        <f>일위대가!F457</f>
        <v>504000</v>
      </c>
      <c r="F80" s="9">
        <f>일위대가!H457</f>
        <v>86664</v>
      </c>
      <c r="G80" s="9">
        <f>일위대가!J457</f>
        <v>0</v>
      </c>
      <c r="H80" s="9">
        <f t="shared" si="13"/>
        <v>590664</v>
      </c>
      <c r="I80" s="5" t="s">
        <v>431</v>
      </c>
      <c r="J80" s="5" t="s">
        <v>52</v>
      </c>
      <c r="K80" s="1" t="s">
        <v>52</v>
      </c>
      <c r="L80" s="1" t="s">
        <v>52</v>
      </c>
      <c r="M80" s="1" t="s">
        <v>52</v>
      </c>
      <c r="N80" s="1" t="s">
        <v>52</v>
      </c>
      <c r="P80" s="185">
        <v>720000</v>
      </c>
      <c r="Q80" s="184">
        <f t="shared" si="14"/>
        <v>504000</v>
      </c>
      <c r="R80" s="168">
        <f t="shared" si="18"/>
        <v>-216000</v>
      </c>
      <c r="S80" s="160">
        <v>247614</v>
      </c>
      <c r="T80" s="182">
        <f t="shared" si="15"/>
        <v>86664</v>
      </c>
      <c r="U80" s="164">
        <f t="shared" si="19"/>
        <v>-160950</v>
      </c>
      <c r="V80" s="183">
        <v>0</v>
      </c>
      <c r="W80" s="182">
        <f t="shared" si="16"/>
        <v>0</v>
      </c>
      <c r="X80" s="162">
        <f t="shared" si="20"/>
        <v>0</v>
      </c>
      <c r="Y80" s="189">
        <v>967614</v>
      </c>
      <c r="Z80" s="186">
        <f t="shared" si="17"/>
        <v>590664</v>
      </c>
      <c r="AA80" s="155">
        <f t="shared" si="21"/>
        <v>-376950</v>
      </c>
    </row>
    <row r="81" spans="1:27" ht="30" customHeight="1">
      <c r="A81" s="5" t="s">
        <v>438</v>
      </c>
      <c r="B81" s="5" t="s">
        <v>434</v>
      </c>
      <c r="C81" s="5" t="s">
        <v>435</v>
      </c>
      <c r="D81" s="5" t="s">
        <v>436</v>
      </c>
      <c r="E81" s="9">
        <f>일위대가!F461</f>
        <v>23879</v>
      </c>
      <c r="F81" s="9">
        <f>일위대가!H461</f>
        <v>31849</v>
      </c>
      <c r="G81" s="9">
        <f>일위대가!J461</f>
        <v>185</v>
      </c>
      <c r="H81" s="9">
        <f t="shared" si="13"/>
        <v>55913</v>
      </c>
      <c r="I81" s="5" t="s">
        <v>437</v>
      </c>
      <c r="J81" s="5" t="s">
        <v>52</v>
      </c>
      <c r="K81" s="1" t="s">
        <v>52</v>
      </c>
      <c r="L81" s="1" t="s">
        <v>52</v>
      </c>
      <c r="M81" s="1" t="s">
        <v>52</v>
      </c>
      <c r="N81" s="1" t="s">
        <v>52</v>
      </c>
      <c r="P81" s="185">
        <v>23879</v>
      </c>
      <c r="Q81" s="184">
        <f t="shared" si="14"/>
        <v>23879</v>
      </c>
      <c r="R81" s="168">
        <f t="shared" si="18"/>
        <v>0</v>
      </c>
      <c r="S81" s="160">
        <v>31849</v>
      </c>
      <c r="T81" s="182">
        <f t="shared" si="15"/>
        <v>31849</v>
      </c>
      <c r="U81" s="164">
        <f t="shared" si="19"/>
        <v>0</v>
      </c>
      <c r="V81" s="183">
        <v>185</v>
      </c>
      <c r="W81" s="182">
        <f t="shared" si="16"/>
        <v>185</v>
      </c>
      <c r="X81" s="162">
        <f t="shared" si="20"/>
        <v>0</v>
      </c>
      <c r="Y81" s="189">
        <v>55913</v>
      </c>
      <c r="Z81" s="186">
        <f t="shared" si="17"/>
        <v>55913</v>
      </c>
      <c r="AA81" s="155">
        <f t="shared" si="21"/>
        <v>0</v>
      </c>
    </row>
    <row r="82" spans="1:27" ht="30" customHeight="1">
      <c r="A82" s="5" t="s">
        <v>442</v>
      </c>
      <c r="B82" s="5" t="s">
        <v>440</v>
      </c>
      <c r="C82" s="5" t="s">
        <v>52</v>
      </c>
      <c r="D82" s="5" t="s">
        <v>366</v>
      </c>
      <c r="E82" s="9">
        <f>일위대가!F467</f>
        <v>10101</v>
      </c>
      <c r="F82" s="9">
        <f>일위대가!H467</f>
        <v>20047</v>
      </c>
      <c r="G82" s="9">
        <f>일위대가!J467</f>
        <v>0</v>
      </c>
      <c r="H82" s="9">
        <f t="shared" si="13"/>
        <v>30148</v>
      </c>
      <c r="I82" s="5" t="s">
        <v>441</v>
      </c>
      <c r="J82" s="5" t="s">
        <v>52</v>
      </c>
      <c r="K82" s="1" t="s">
        <v>52</v>
      </c>
      <c r="L82" s="1" t="s">
        <v>52</v>
      </c>
      <c r="M82" s="1" t="s">
        <v>52</v>
      </c>
      <c r="N82" s="1" t="s">
        <v>52</v>
      </c>
      <c r="P82" s="185">
        <v>10101</v>
      </c>
      <c r="Q82" s="184">
        <f t="shared" si="14"/>
        <v>10101</v>
      </c>
      <c r="R82" s="168">
        <f t="shared" si="18"/>
        <v>0</v>
      </c>
      <c r="S82" s="160">
        <v>20047</v>
      </c>
      <c r="T82" s="182">
        <f t="shared" si="15"/>
        <v>20047</v>
      </c>
      <c r="U82" s="164">
        <f t="shared" si="19"/>
        <v>0</v>
      </c>
      <c r="V82" s="183">
        <v>0</v>
      </c>
      <c r="W82" s="182">
        <f t="shared" si="16"/>
        <v>0</v>
      </c>
      <c r="X82" s="162">
        <f t="shared" si="20"/>
        <v>0</v>
      </c>
      <c r="Y82" s="189">
        <v>30148</v>
      </c>
      <c r="Z82" s="186">
        <f t="shared" si="17"/>
        <v>30148</v>
      </c>
      <c r="AA82" s="155">
        <f t="shared" si="21"/>
        <v>0</v>
      </c>
    </row>
    <row r="83" spans="1:27" ht="30" customHeight="1">
      <c r="A83" s="5" t="s">
        <v>446</v>
      </c>
      <c r="B83" s="5" t="s">
        <v>444</v>
      </c>
      <c r="C83" s="5" t="s">
        <v>52</v>
      </c>
      <c r="D83" s="5" t="s">
        <v>366</v>
      </c>
      <c r="E83" s="9">
        <f>일위대가!F473</f>
        <v>7931</v>
      </c>
      <c r="F83" s="9">
        <f>일위대가!H473</f>
        <v>14377</v>
      </c>
      <c r="G83" s="9">
        <f>일위대가!J473</f>
        <v>0</v>
      </c>
      <c r="H83" s="9">
        <f t="shared" si="13"/>
        <v>22308</v>
      </c>
      <c r="I83" s="5" t="s">
        <v>445</v>
      </c>
      <c r="J83" s="5" t="s">
        <v>52</v>
      </c>
      <c r="K83" s="1" t="s">
        <v>52</v>
      </c>
      <c r="L83" s="1" t="s">
        <v>52</v>
      </c>
      <c r="M83" s="1" t="s">
        <v>52</v>
      </c>
      <c r="N83" s="1" t="s">
        <v>52</v>
      </c>
      <c r="P83" s="185">
        <v>7931</v>
      </c>
      <c r="Q83" s="184">
        <f t="shared" si="14"/>
        <v>7931</v>
      </c>
      <c r="R83" s="168">
        <f t="shared" si="18"/>
        <v>0</v>
      </c>
      <c r="S83" s="160">
        <v>14377</v>
      </c>
      <c r="T83" s="182">
        <f t="shared" si="15"/>
        <v>14377</v>
      </c>
      <c r="U83" s="164">
        <f t="shared" si="19"/>
        <v>0</v>
      </c>
      <c r="V83" s="183">
        <v>0</v>
      </c>
      <c r="W83" s="182">
        <f t="shared" si="16"/>
        <v>0</v>
      </c>
      <c r="X83" s="162">
        <f t="shared" si="20"/>
        <v>0</v>
      </c>
      <c r="Y83" s="189">
        <v>22308</v>
      </c>
      <c r="Z83" s="186">
        <f t="shared" si="17"/>
        <v>22308</v>
      </c>
      <c r="AA83" s="155">
        <f t="shared" si="21"/>
        <v>0</v>
      </c>
    </row>
    <row r="84" spans="1:27" ht="30" customHeight="1">
      <c r="A84" s="5" t="s">
        <v>451</v>
      </c>
      <c r="B84" s="5" t="s">
        <v>448</v>
      </c>
      <c r="C84" s="5" t="s">
        <v>52</v>
      </c>
      <c r="D84" s="5" t="s">
        <v>449</v>
      </c>
      <c r="E84" s="9">
        <f>일위대가!F478</f>
        <v>18430</v>
      </c>
      <c r="F84" s="9">
        <f>일위대가!H478</f>
        <v>14376</v>
      </c>
      <c r="G84" s="9">
        <f>일위대가!J478</f>
        <v>0</v>
      </c>
      <c r="H84" s="9">
        <f t="shared" si="13"/>
        <v>32806</v>
      </c>
      <c r="I84" s="5" t="s">
        <v>450</v>
      </c>
      <c r="J84" s="5" t="s">
        <v>52</v>
      </c>
      <c r="K84" s="1" t="s">
        <v>52</v>
      </c>
      <c r="L84" s="1" t="s">
        <v>52</v>
      </c>
      <c r="M84" s="1" t="s">
        <v>52</v>
      </c>
      <c r="N84" s="1" t="s">
        <v>52</v>
      </c>
      <c r="O84" s="199" t="s">
        <v>7955</v>
      </c>
      <c r="P84" s="185">
        <v>18430</v>
      </c>
      <c r="Q84" s="184">
        <f t="shared" si="14"/>
        <v>18430</v>
      </c>
      <c r="R84" s="168">
        <f t="shared" si="18"/>
        <v>0</v>
      </c>
      <c r="S84" s="160">
        <v>14376</v>
      </c>
      <c r="T84" s="182">
        <f t="shared" si="15"/>
        <v>14376</v>
      </c>
      <c r="U84" s="164">
        <f t="shared" si="19"/>
        <v>0</v>
      </c>
      <c r="V84" s="183">
        <v>0</v>
      </c>
      <c r="W84" s="182">
        <f t="shared" si="16"/>
        <v>0</v>
      </c>
      <c r="X84" s="162">
        <f t="shared" si="20"/>
        <v>0</v>
      </c>
      <c r="Y84" s="189">
        <v>32806</v>
      </c>
      <c r="Z84" s="186">
        <f t="shared" si="17"/>
        <v>32806</v>
      </c>
      <c r="AA84" s="155">
        <f t="shared" si="21"/>
        <v>0</v>
      </c>
    </row>
    <row r="85" spans="1:27" ht="30" customHeight="1">
      <c r="A85" s="5" t="s">
        <v>457</v>
      </c>
      <c r="B85" s="5" t="s">
        <v>455</v>
      </c>
      <c r="C85" s="5" t="s">
        <v>52</v>
      </c>
      <c r="D85" s="5" t="s">
        <v>366</v>
      </c>
      <c r="E85" s="9">
        <f>일위대가!F484</f>
        <v>6931</v>
      </c>
      <c r="F85" s="9">
        <f>일위대가!H484</f>
        <v>14377</v>
      </c>
      <c r="G85" s="9">
        <f>일위대가!J484</f>
        <v>0</v>
      </c>
      <c r="H85" s="9">
        <f t="shared" si="13"/>
        <v>21308</v>
      </c>
      <c r="I85" s="5" t="s">
        <v>456</v>
      </c>
      <c r="J85" s="5" t="s">
        <v>52</v>
      </c>
      <c r="K85" s="1" t="s">
        <v>52</v>
      </c>
      <c r="L85" s="1" t="s">
        <v>52</v>
      </c>
      <c r="M85" s="1" t="s">
        <v>52</v>
      </c>
      <c r="N85" s="1" t="s">
        <v>52</v>
      </c>
      <c r="P85" s="185">
        <v>6931</v>
      </c>
      <c r="Q85" s="184">
        <f t="shared" si="14"/>
        <v>6931</v>
      </c>
      <c r="R85" s="168">
        <f t="shared" si="18"/>
        <v>0</v>
      </c>
      <c r="S85" s="160">
        <v>14377</v>
      </c>
      <c r="T85" s="182">
        <f t="shared" si="15"/>
        <v>14377</v>
      </c>
      <c r="U85" s="164">
        <f t="shared" si="19"/>
        <v>0</v>
      </c>
      <c r="V85" s="183">
        <v>0</v>
      </c>
      <c r="W85" s="182">
        <f t="shared" si="16"/>
        <v>0</v>
      </c>
      <c r="X85" s="162">
        <f t="shared" si="20"/>
        <v>0</v>
      </c>
      <c r="Y85" s="189">
        <v>21308</v>
      </c>
      <c r="Z85" s="186">
        <f t="shared" si="17"/>
        <v>21308</v>
      </c>
      <c r="AA85" s="155">
        <f t="shared" si="21"/>
        <v>0</v>
      </c>
    </row>
    <row r="86" spans="1:27" ht="30" customHeight="1">
      <c r="A86" s="5" t="s">
        <v>462</v>
      </c>
      <c r="B86" s="5" t="s">
        <v>459</v>
      </c>
      <c r="C86" s="5" t="s">
        <v>460</v>
      </c>
      <c r="D86" s="5" t="s">
        <v>366</v>
      </c>
      <c r="E86" s="9">
        <f>일위대가!F491</f>
        <v>78845</v>
      </c>
      <c r="F86" s="9">
        <f>일위대가!H491</f>
        <v>14377</v>
      </c>
      <c r="G86" s="9">
        <f>일위대가!J491</f>
        <v>0</v>
      </c>
      <c r="H86" s="9">
        <f t="shared" si="13"/>
        <v>93222</v>
      </c>
      <c r="I86" s="5" t="s">
        <v>461</v>
      </c>
      <c r="J86" s="5" t="s">
        <v>52</v>
      </c>
      <c r="K86" s="1" t="s">
        <v>52</v>
      </c>
      <c r="L86" s="1" t="s">
        <v>52</v>
      </c>
      <c r="M86" s="1" t="s">
        <v>52</v>
      </c>
      <c r="N86" s="1" t="s">
        <v>52</v>
      </c>
      <c r="P86" s="185">
        <v>78845</v>
      </c>
      <c r="Q86" s="184">
        <f t="shared" si="14"/>
        <v>78845</v>
      </c>
      <c r="R86" s="168">
        <f t="shared" si="18"/>
        <v>0</v>
      </c>
      <c r="S86" s="160">
        <v>14377</v>
      </c>
      <c r="T86" s="182">
        <f t="shared" si="15"/>
        <v>14377</v>
      </c>
      <c r="U86" s="164">
        <f t="shared" si="19"/>
        <v>0</v>
      </c>
      <c r="V86" s="183">
        <v>0</v>
      </c>
      <c r="W86" s="182">
        <f t="shared" si="16"/>
        <v>0</v>
      </c>
      <c r="X86" s="162">
        <f t="shared" si="20"/>
        <v>0</v>
      </c>
      <c r="Y86" s="189">
        <v>93222</v>
      </c>
      <c r="Z86" s="186">
        <f t="shared" si="17"/>
        <v>93222</v>
      </c>
      <c r="AA86" s="155">
        <f t="shared" si="21"/>
        <v>0</v>
      </c>
    </row>
    <row r="87" spans="1:27" ht="30" customHeight="1">
      <c r="A87" s="5" t="s">
        <v>467</v>
      </c>
      <c r="B87" s="5" t="s">
        <v>464</v>
      </c>
      <c r="C87" s="5" t="s">
        <v>465</v>
      </c>
      <c r="D87" s="5" t="s">
        <v>366</v>
      </c>
      <c r="E87" s="9">
        <f>일위대가!F498</f>
        <v>104982</v>
      </c>
      <c r="F87" s="9">
        <f>일위대가!H498</f>
        <v>14377</v>
      </c>
      <c r="G87" s="9">
        <f>일위대가!J498</f>
        <v>0</v>
      </c>
      <c r="H87" s="9">
        <f t="shared" si="13"/>
        <v>119359</v>
      </c>
      <c r="I87" s="5" t="s">
        <v>466</v>
      </c>
      <c r="J87" s="5" t="s">
        <v>52</v>
      </c>
      <c r="K87" s="1" t="s">
        <v>52</v>
      </c>
      <c r="L87" s="1" t="s">
        <v>52</v>
      </c>
      <c r="M87" s="1" t="s">
        <v>52</v>
      </c>
      <c r="N87" s="1" t="s">
        <v>52</v>
      </c>
      <c r="P87" s="185">
        <v>104982</v>
      </c>
      <c r="Q87" s="184">
        <f t="shared" si="14"/>
        <v>104982</v>
      </c>
      <c r="R87" s="168">
        <f t="shared" si="18"/>
        <v>0</v>
      </c>
      <c r="S87" s="160">
        <v>14377</v>
      </c>
      <c r="T87" s="182">
        <f t="shared" si="15"/>
        <v>14377</v>
      </c>
      <c r="U87" s="164">
        <f t="shared" si="19"/>
        <v>0</v>
      </c>
      <c r="V87" s="183">
        <v>0</v>
      </c>
      <c r="W87" s="182">
        <f t="shared" si="16"/>
        <v>0</v>
      </c>
      <c r="X87" s="162">
        <f t="shared" si="20"/>
        <v>0</v>
      </c>
      <c r="Y87" s="189">
        <v>119359</v>
      </c>
      <c r="Z87" s="186">
        <f t="shared" si="17"/>
        <v>119359</v>
      </c>
      <c r="AA87" s="155">
        <f t="shared" si="21"/>
        <v>0</v>
      </c>
    </row>
    <row r="88" spans="1:27" ht="30" customHeight="1">
      <c r="A88" s="5" t="s">
        <v>472</v>
      </c>
      <c r="B88" s="5" t="s">
        <v>469</v>
      </c>
      <c r="C88" s="5" t="s">
        <v>470</v>
      </c>
      <c r="D88" s="5" t="s">
        <v>366</v>
      </c>
      <c r="E88" s="9">
        <f>일위대가!F505</f>
        <v>125948</v>
      </c>
      <c r="F88" s="9">
        <f>일위대가!H505</f>
        <v>14377</v>
      </c>
      <c r="G88" s="9">
        <f>일위대가!J505</f>
        <v>0</v>
      </c>
      <c r="H88" s="9">
        <f t="shared" si="13"/>
        <v>140325</v>
      </c>
      <c r="I88" s="5" t="s">
        <v>471</v>
      </c>
      <c r="J88" s="5" t="s">
        <v>52</v>
      </c>
      <c r="K88" s="1" t="s">
        <v>52</v>
      </c>
      <c r="L88" s="1" t="s">
        <v>52</v>
      </c>
      <c r="M88" s="1" t="s">
        <v>52</v>
      </c>
      <c r="N88" s="1" t="s">
        <v>52</v>
      </c>
      <c r="P88" s="185">
        <v>125948</v>
      </c>
      <c r="Q88" s="184">
        <f t="shared" si="14"/>
        <v>125948</v>
      </c>
      <c r="R88" s="168">
        <f t="shared" si="18"/>
        <v>0</v>
      </c>
      <c r="S88" s="160">
        <v>14377</v>
      </c>
      <c r="T88" s="182">
        <f t="shared" si="15"/>
        <v>14377</v>
      </c>
      <c r="U88" s="164">
        <f t="shared" si="19"/>
        <v>0</v>
      </c>
      <c r="V88" s="183">
        <v>0</v>
      </c>
      <c r="W88" s="182">
        <f t="shared" si="16"/>
        <v>0</v>
      </c>
      <c r="X88" s="162">
        <f t="shared" si="20"/>
        <v>0</v>
      </c>
      <c r="Y88" s="189">
        <v>140325</v>
      </c>
      <c r="Z88" s="186">
        <f t="shared" si="17"/>
        <v>140325</v>
      </c>
      <c r="AA88" s="155">
        <f t="shared" si="21"/>
        <v>0</v>
      </c>
    </row>
    <row r="89" spans="1:27" ht="30" customHeight="1">
      <c r="A89" s="5" t="s">
        <v>477</v>
      </c>
      <c r="B89" s="5" t="s">
        <v>474</v>
      </c>
      <c r="C89" s="5" t="s">
        <v>475</v>
      </c>
      <c r="D89" s="5" t="s">
        <v>366</v>
      </c>
      <c r="E89" s="9">
        <f>일위대가!F510</f>
        <v>31140</v>
      </c>
      <c r="F89" s="9">
        <f>일위대가!H510</f>
        <v>32476</v>
      </c>
      <c r="G89" s="9">
        <f>일위대가!J510</f>
        <v>0</v>
      </c>
      <c r="H89" s="9">
        <f t="shared" si="13"/>
        <v>63616</v>
      </c>
      <c r="I89" s="5" t="s">
        <v>476</v>
      </c>
      <c r="J89" s="5" t="s">
        <v>52</v>
      </c>
      <c r="K89" s="1" t="s">
        <v>52</v>
      </c>
      <c r="L89" s="1" t="s">
        <v>52</v>
      </c>
      <c r="M89" s="1" t="s">
        <v>52</v>
      </c>
      <c r="N89" s="1" t="s">
        <v>52</v>
      </c>
      <c r="O89" s="199" t="s">
        <v>7956</v>
      </c>
      <c r="P89" s="185">
        <v>31140</v>
      </c>
      <c r="Q89" s="184">
        <f t="shared" si="14"/>
        <v>31140</v>
      </c>
      <c r="R89" s="168">
        <f t="shared" si="18"/>
        <v>0</v>
      </c>
      <c r="S89" s="160">
        <v>32476</v>
      </c>
      <c r="T89" s="182">
        <f t="shared" si="15"/>
        <v>32476</v>
      </c>
      <c r="U89" s="164">
        <f t="shared" si="19"/>
        <v>0</v>
      </c>
      <c r="V89" s="183">
        <v>0</v>
      </c>
      <c r="W89" s="182">
        <f t="shared" si="16"/>
        <v>0</v>
      </c>
      <c r="X89" s="162">
        <f t="shared" si="20"/>
        <v>0</v>
      </c>
      <c r="Y89" s="189">
        <v>63616</v>
      </c>
      <c r="Z89" s="186">
        <f t="shared" si="17"/>
        <v>63616</v>
      </c>
      <c r="AA89" s="155">
        <f t="shared" si="21"/>
        <v>0</v>
      </c>
    </row>
    <row r="90" spans="1:27" ht="30" customHeight="1">
      <c r="A90" s="5" t="s">
        <v>482</v>
      </c>
      <c r="B90" s="5" t="s">
        <v>479</v>
      </c>
      <c r="C90" s="5" t="s">
        <v>480</v>
      </c>
      <c r="D90" s="5" t="s">
        <v>366</v>
      </c>
      <c r="E90" s="9">
        <f>일위대가!F515</f>
        <v>31900</v>
      </c>
      <c r="F90" s="9">
        <f>일위대가!H515</f>
        <v>32476</v>
      </c>
      <c r="G90" s="9">
        <f>일위대가!J515</f>
        <v>0</v>
      </c>
      <c r="H90" s="9">
        <f t="shared" si="13"/>
        <v>64376</v>
      </c>
      <c r="I90" s="5" t="s">
        <v>481</v>
      </c>
      <c r="J90" s="5" t="s">
        <v>52</v>
      </c>
      <c r="K90" s="1" t="s">
        <v>52</v>
      </c>
      <c r="L90" s="1" t="s">
        <v>52</v>
      </c>
      <c r="M90" s="1" t="s">
        <v>52</v>
      </c>
      <c r="N90" s="1" t="s">
        <v>52</v>
      </c>
      <c r="O90" s="199" t="s">
        <v>7956</v>
      </c>
      <c r="P90" s="185">
        <v>31900</v>
      </c>
      <c r="Q90" s="184">
        <f t="shared" si="14"/>
        <v>31900</v>
      </c>
      <c r="R90" s="168">
        <f t="shared" si="18"/>
        <v>0</v>
      </c>
      <c r="S90" s="160">
        <v>32476</v>
      </c>
      <c r="T90" s="182">
        <f t="shared" si="15"/>
        <v>32476</v>
      </c>
      <c r="U90" s="164">
        <f t="shared" si="19"/>
        <v>0</v>
      </c>
      <c r="V90" s="183">
        <v>0</v>
      </c>
      <c r="W90" s="182">
        <f t="shared" si="16"/>
        <v>0</v>
      </c>
      <c r="X90" s="162">
        <f t="shared" si="20"/>
        <v>0</v>
      </c>
      <c r="Y90" s="189">
        <v>64376</v>
      </c>
      <c r="Z90" s="186">
        <f t="shared" si="17"/>
        <v>64376</v>
      </c>
      <c r="AA90" s="155">
        <f t="shared" si="21"/>
        <v>0</v>
      </c>
    </row>
    <row r="91" spans="1:27" ht="30" customHeight="1">
      <c r="A91" s="5" t="s">
        <v>487</v>
      </c>
      <c r="B91" s="5" t="s">
        <v>484</v>
      </c>
      <c r="C91" s="5" t="s">
        <v>485</v>
      </c>
      <c r="D91" s="5" t="s">
        <v>366</v>
      </c>
      <c r="E91" s="9">
        <f>일위대가!F520</f>
        <v>31900</v>
      </c>
      <c r="F91" s="9">
        <f>일위대가!H520</f>
        <v>32476</v>
      </c>
      <c r="G91" s="9">
        <f>일위대가!J520</f>
        <v>0</v>
      </c>
      <c r="H91" s="9">
        <f t="shared" si="13"/>
        <v>64376</v>
      </c>
      <c r="I91" s="5" t="s">
        <v>486</v>
      </c>
      <c r="J91" s="5" t="s">
        <v>52</v>
      </c>
      <c r="K91" s="1" t="s">
        <v>52</v>
      </c>
      <c r="L91" s="1" t="s">
        <v>52</v>
      </c>
      <c r="M91" s="1" t="s">
        <v>52</v>
      </c>
      <c r="N91" s="1" t="s">
        <v>52</v>
      </c>
      <c r="O91" s="199" t="s">
        <v>7956</v>
      </c>
      <c r="P91" s="185">
        <v>31900</v>
      </c>
      <c r="Q91" s="184">
        <f t="shared" si="14"/>
        <v>31900</v>
      </c>
      <c r="R91" s="168">
        <f t="shared" si="18"/>
        <v>0</v>
      </c>
      <c r="S91" s="160">
        <v>32476</v>
      </c>
      <c r="T91" s="182">
        <f t="shared" si="15"/>
        <v>32476</v>
      </c>
      <c r="U91" s="164">
        <f t="shared" si="19"/>
        <v>0</v>
      </c>
      <c r="V91" s="183">
        <v>0</v>
      </c>
      <c r="W91" s="182">
        <f t="shared" si="16"/>
        <v>0</v>
      </c>
      <c r="X91" s="162">
        <f t="shared" si="20"/>
        <v>0</v>
      </c>
      <c r="Y91" s="189">
        <v>64376</v>
      </c>
      <c r="Z91" s="186">
        <f t="shared" si="17"/>
        <v>64376</v>
      </c>
      <c r="AA91" s="155">
        <f t="shared" si="21"/>
        <v>0</v>
      </c>
    </row>
    <row r="92" spans="1:27" ht="30" customHeight="1">
      <c r="A92" s="5" t="s">
        <v>492</v>
      </c>
      <c r="B92" s="5" t="s">
        <v>489</v>
      </c>
      <c r="C92" s="5" t="s">
        <v>490</v>
      </c>
      <c r="D92" s="5" t="s">
        <v>366</v>
      </c>
      <c r="E92" s="9">
        <f>일위대가!F525</f>
        <v>14400</v>
      </c>
      <c r="F92" s="9">
        <f>일위대가!H525</f>
        <v>32476</v>
      </c>
      <c r="G92" s="9">
        <f>일위대가!J525</f>
        <v>0</v>
      </c>
      <c r="H92" s="9">
        <f t="shared" si="13"/>
        <v>46876</v>
      </c>
      <c r="I92" s="5" t="s">
        <v>491</v>
      </c>
      <c r="J92" s="5" t="s">
        <v>52</v>
      </c>
      <c r="K92" s="1" t="s">
        <v>52</v>
      </c>
      <c r="L92" s="1" t="s">
        <v>52</v>
      </c>
      <c r="M92" s="1" t="s">
        <v>52</v>
      </c>
      <c r="N92" s="1" t="s">
        <v>52</v>
      </c>
      <c r="O92" s="199" t="s">
        <v>7956</v>
      </c>
      <c r="P92" s="185">
        <v>14400</v>
      </c>
      <c r="Q92" s="184">
        <f t="shared" si="14"/>
        <v>14400</v>
      </c>
      <c r="R92" s="168">
        <f t="shared" si="18"/>
        <v>0</v>
      </c>
      <c r="S92" s="160">
        <v>32476</v>
      </c>
      <c r="T92" s="182">
        <f t="shared" si="15"/>
        <v>32476</v>
      </c>
      <c r="U92" s="164">
        <f t="shared" si="19"/>
        <v>0</v>
      </c>
      <c r="V92" s="183">
        <v>0</v>
      </c>
      <c r="W92" s="182">
        <f t="shared" si="16"/>
        <v>0</v>
      </c>
      <c r="X92" s="162">
        <f t="shared" si="20"/>
        <v>0</v>
      </c>
      <c r="Y92" s="189">
        <v>46876</v>
      </c>
      <c r="Z92" s="186">
        <f t="shared" si="17"/>
        <v>46876</v>
      </c>
      <c r="AA92" s="155">
        <f t="shared" si="21"/>
        <v>0</v>
      </c>
    </row>
    <row r="93" spans="1:27" ht="30" customHeight="1">
      <c r="A93" s="5" t="s">
        <v>497</v>
      </c>
      <c r="B93" s="5" t="s">
        <v>494</v>
      </c>
      <c r="C93" s="5" t="s">
        <v>495</v>
      </c>
      <c r="D93" s="5" t="s">
        <v>366</v>
      </c>
      <c r="E93" s="9">
        <f>일위대가!F530</f>
        <v>16640</v>
      </c>
      <c r="F93" s="9">
        <f>일위대가!H530</f>
        <v>32476</v>
      </c>
      <c r="G93" s="9">
        <f>일위대가!J530</f>
        <v>0</v>
      </c>
      <c r="H93" s="9">
        <f t="shared" si="13"/>
        <v>49116</v>
      </c>
      <c r="I93" s="5" t="s">
        <v>496</v>
      </c>
      <c r="J93" s="5" t="s">
        <v>52</v>
      </c>
      <c r="K93" s="1" t="s">
        <v>52</v>
      </c>
      <c r="L93" s="1" t="s">
        <v>52</v>
      </c>
      <c r="M93" s="1" t="s">
        <v>52</v>
      </c>
      <c r="N93" s="1" t="s">
        <v>52</v>
      </c>
      <c r="O93" s="199" t="s">
        <v>7956</v>
      </c>
      <c r="P93" s="185">
        <v>16640</v>
      </c>
      <c r="Q93" s="184">
        <f t="shared" si="14"/>
        <v>16640</v>
      </c>
      <c r="R93" s="168">
        <f t="shared" si="18"/>
        <v>0</v>
      </c>
      <c r="S93" s="160">
        <v>32476</v>
      </c>
      <c r="T93" s="182">
        <f t="shared" si="15"/>
        <v>32476</v>
      </c>
      <c r="U93" s="164">
        <f t="shared" si="19"/>
        <v>0</v>
      </c>
      <c r="V93" s="183">
        <v>0</v>
      </c>
      <c r="W93" s="182">
        <f t="shared" si="16"/>
        <v>0</v>
      </c>
      <c r="X93" s="162">
        <f t="shared" si="20"/>
        <v>0</v>
      </c>
      <c r="Y93" s="189">
        <v>49116</v>
      </c>
      <c r="Z93" s="186">
        <f t="shared" si="17"/>
        <v>49116</v>
      </c>
      <c r="AA93" s="155">
        <f t="shared" si="21"/>
        <v>0</v>
      </c>
    </row>
    <row r="94" spans="1:27" ht="30" customHeight="1">
      <c r="A94" s="5" t="s">
        <v>502</v>
      </c>
      <c r="B94" s="5" t="s">
        <v>499</v>
      </c>
      <c r="C94" s="5" t="s">
        <v>500</v>
      </c>
      <c r="D94" s="5" t="s">
        <v>366</v>
      </c>
      <c r="E94" s="9">
        <f>일위대가!F535</f>
        <v>37440</v>
      </c>
      <c r="F94" s="9">
        <f>일위대가!H535</f>
        <v>32476</v>
      </c>
      <c r="G94" s="9">
        <f>일위대가!J535</f>
        <v>0</v>
      </c>
      <c r="H94" s="9">
        <f t="shared" si="13"/>
        <v>69916</v>
      </c>
      <c r="I94" s="5" t="s">
        <v>501</v>
      </c>
      <c r="J94" s="5" t="s">
        <v>52</v>
      </c>
      <c r="K94" s="1" t="s">
        <v>52</v>
      </c>
      <c r="L94" s="1" t="s">
        <v>52</v>
      </c>
      <c r="M94" s="1" t="s">
        <v>52</v>
      </c>
      <c r="N94" s="1" t="s">
        <v>52</v>
      </c>
      <c r="O94" s="199" t="s">
        <v>7956</v>
      </c>
      <c r="P94" s="185">
        <v>37440</v>
      </c>
      <c r="Q94" s="184">
        <f t="shared" si="14"/>
        <v>37440</v>
      </c>
      <c r="R94" s="168">
        <f t="shared" si="18"/>
        <v>0</v>
      </c>
      <c r="S94" s="160">
        <v>32476</v>
      </c>
      <c r="T94" s="182">
        <f t="shared" si="15"/>
        <v>32476</v>
      </c>
      <c r="U94" s="164">
        <f t="shared" si="19"/>
        <v>0</v>
      </c>
      <c r="V94" s="183">
        <v>0</v>
      </c>
      <c r="W94" s="182">
        <f t="shared" si="16"/>
        <v>0</v>
      </c>
      <c r="X94" s="162">
        <f t="shared" si="20"/>
        <v>0</v>
      </c>
      <c r="Y94" s="189">
        <v>69916</v>
      </c>
      <c r="Z94" s="186">
        <f t="shared" si="17"/>
        <v>69916</v>
      </c>
      <c r="AA94" s="155">
        <f t="shared" si="21"/>
        <v>0</v>
      </c>
    </row>
    <row r="95" spans="1:27" ht="30" customHeight="1">
      <c r="A95" s="5" t="s">
        <v>508</v>
      </c>
      <c r="B95" s="5" t="s">
        <v>506</v>
      </c>
      <c r="C95" s="5" t="s">
        <v>475</v>
      </c>
      <c r="D95" s="5" t="s">
        <v>366</v>
      </c>
      <c r="E95" s="9">
        <f>일위대가!F540</f>
        <v>42240</v>
      </c>
      <c r="F95" s="9">
        <f>일위대가!H540</f>
        <v>32476</v>
      </c>
      <c r="G95" s="9">
        <f>일위대가!J540</f>
        <v>0</v>
      </c>
      <c r="H95" s="9">
        <f t="shared" si="13"/>
        <v>74716</v>
      </c>
      <c r="I95" s="5" t="s">
        <v>507</v>
      </c>
      <c r="J95" s="5" t="s">
        <v>52</v>
      </c>
      <c r="K95" s="1" t="s">
        <v>52</v>
      </c>
      <c r="L95" s="1" t="s">
        <v>52</v>
      </c>
      <c r="M95" s="1" t="s">
        <v>52</v>
      </c>
      <c r="N95" s="1" t="s">
        <v>52</v>
      </c>
      <c r="O95" s="199" t="s">
        <v>7956</v>
      </c>
      <c r="P95" s="185">
        <v>42240</v>
      </c>
      <c r="Q95" s="184">
        <f t="shared" si="14"/>
        <v>42240</v>
      </c>
      <c r="R95" s="168">
        <f t="shared" si="18"/>
        <v>0</v>
      </c>
      <c r="S95" s="160">
        <v>32476</v>
      </c>
      <c r="T95" s="182">
        <f t="shared" si="15"/>
        <v>32476</v>
      </c>
      <c r="U95" s="164">
        <f t="shared" si="19"/>
        <v>0</v>
      </c>
      <c r="V95" s="183">
        <v>0</v>
      </c>
      <c r="W95" s="182">
        <f t="shared" si="16"/>
        <v>0</v>
      </c>
      <c r="X95" s="162">
        <f t="shared" si="20"/>
        <v>0</v>
      </c>
      <c r="Y95" s="189">
        <v>74716</v>
      </c>
      <c r="Z95" s="186">
        <f t="shared" si="17"/>
        <v>74716</v>
      </c>
      <c r="AA95" s="155">
        <f t="shared" si="21"/>
        <v>0</v>
      </c>
    </row>
    <row r="96" spans="1:27" ht="30" customHeight="1">
      <c r="A96" s="5" t="s">
        <v>513</v>
      </c>
      <c r="B96" s="5" t="s">
        <v>510</v>
      </c>
      <c r="C96" s="5" t="s">
        <v>511</v>
      </c>
      <c r="D96" s="5" t="s">
        <v>366</v>
      </c>
      <c r="E96" s="9">
        <f>일위대가!F548</f>
        <v>7210</v>
      </c>
      <c r="F96" s="9">
        <f>일위대가!H548</f>
        <v>68799</v>
      </c>
      <c r="G96" s="9">
        <f>일위대가!J548</f>
        <v>2063</v>
      </c>
      <c r="H96" s="9">
        <f t="shared" si="13"/>
        <v>78072</v>
      </c>
      <c r="I96" s="5" t="s">
        <v>512</v>
      </c>
      <c r="J96" s="5" t="s">
        <v>52</v>
      </c>
      <c r="K96" s="1" t="s">
        <v>52</v>
      </c>
      <c r="L96" s="1" t="s">
        <v>52</v>
      </c>
      <c r="M96" s="1" t="s">
        <v>52</v>
      </c>
      <c r="N96" s="1" t="s">
        <v>52</v>
      </c>
      <c r="P96" s="185">
        <v>7210</v>
      </c>
      <c r="Q96" s="184">
        <f t="shared" si="14"/>
        <v>7210</v>
      </c>
      <c r="R96" s="168">
        <f t="shared" si="18"/>
        <v>0</v>
      </c>
      <c r="S96" s="160">
        <v>79448</v>
      </c>
      <c r="T96" s="182">
        <f t="shared" si="15"/>
        <v>68799</v>
      </c>
      <c r="U96" s="164">
        <f t="shared" si="19"/>
        <v>-10649</v>
      </c>
      <c r="V96" s="160">
        <v>2383</v>
      </c>
      <c r="W96" s="182">
        <f t="shared" si="16"/>
        <v>2063</v>
      </c>
      <c r="X96" s="162">
        <f t="shared" si="20"/>
        <v>-320</v>
      </c>
      <c r="Y96" s="189">
        <v>89041</v>
      </c>
      <c r="Z96" s="186">
        <f t="shared" si="17"/>
        <v>78072</v>
      </c>
      <c r="AA96" s="155">
        <f t="shared" si="21"/>
        <v>-10969</v>
      </c>
    </row>
    <row r="97" spans="1:27" ht="30" customHeight="1">
      <c r="A97" s="5" t="s">
        <v>519</v>
      </c>
      <c r="B97" s="5" t="s">
        <v>515</v>
      </c>
      <c r="C97" s="5" t="s">
        <v>516</v>
      </c>
      <c r="D97" s="5" t="s">
        <v>517</v>
      </c>
      <c r="E97" s="9">
        <f>일위대가!F555</f>
        <v>14700</v>
      </c>
      <c r="F97" s="9">
        <f>일위대가!H555</f>
        <v>35688</v>
      </c>
      <c r="G97" s="9">
        <f>일위대가!J555</f>
        <v>0</v>
      </c>
      <c r="H97" s="9">
        <f t="shared" si="13"/>
        <v>50388</v>
      </c>
      <c r="I97" s="5" t="s">
        <v>518</v>
      </c>
      <c r="J97" s="5" t="s">
        <v>52</v>
      </c>
      <c r="K97" s="1" t="s">
        <v>52</v>
      </c>
      <c r="L97" s="1" t="s">
        <v>52</v>
      </c>
      <c r="M97" s="1" t="s">
        <v>52</v>
      </c>
      <c r="N97" s="1" t="s">
        <v>52</v>
      </c>
      <c r="O97" s="199" t="s">
        <v>7957</v>
      </c>
      <c r="P97" s="185">
        <v>14700</v>
      </c>
      <c r="Q97" s="184">
        <f t="shared" si="14"/>
        <v>14700</v>
      </c>
      <c r="R97" s="168">
        <f t="shared" si="18"/>
        <v>0</v>
      </c>
      <c r="S97" s="160">
        <v>25694</v>
      </c>
      <c r="T97" s="182">
        <f t="shared" si="15"/>
        <v>35688</v>
      </c>
      <c r="U97" s="164">
        <f t="shared" si="19"/>
        <v>9994</v>
      </c>
      <c r="V97" s="183">
        <v>0</v>
      </c>
      <c r="W97" s="182">
        <f t="shared" si="16"/>
        <v>0</v>
      </c>
      <c r="X97" s="162">
        <f t="shared" si="20"/>
        <v>0</v>
      </c>
      <c r="Y97" s="189">
        <v>40394</v>
      </c>
      <c r="Z97" s="186">
        <f t="shared" si="17"/>
        <v>50388</v>
      </c>
      <c r="AA97" s="155">
        <f t="shared" si="21"/>
        <v>9994</v>
      </c>
    </row>
    <row r="98" spans="1:27" ht="30" customHeight="1">
      <c r="A98" s="5" t="s">
        <v>524</v>
      </c>
      <c r="B98" s="5" t="s">
        <v>521</v>
      </c>
      <c r="C98" s="5" t="s">
        <v>522</v>
      </c>
      <c r="D98" s="5" t="s">
        <v>517</v>
      </c>
      <c r="E98" s="9">
        <f>일위대가!F562</f>
        <v>15750</v>
      </c>
      <c r="F98" s="9">
        <f>일위대가!H562</f>
        <v>35688</v>
      </c>
      <c r="G98" s="9">
        <f>일위대가!J562</f>
        <v>0</v>
      </c>
      <c r="H98" s="9">
        <f t="shared" si="13"/>
        <v>51438</v>
      </c>
      <c r="I98" s="5" t="s">
        <v>523</v>
      </c>
      <c r="J98" s="5" t="s">
        <v>52</v>
      </c>
      <c r="K98" s="1" t="s">
        <v>52</v>
      </c>
      <c r="L98" s="1" t="s">
        <v>52</v>
      </c>
      <c r="M98" s="1" t="s">
        <v>52</v>
      </c>
      <c r="N98" s="1" t="s">
        <v>52</v>
      </c>
      <c r="O98" s="199" t="s">
        <v>7957</v>
      </c>
      <c r="P98" s="185">
        <v>15750</v>
      </c>
      <c r="Q98" s="184">
        <f t="shared" si="14"/>
        <v>15750</v>
      </c>
      <c r="R98" s="168">
        <f t="shared" si="18"/>
        <v>0</v>
      </c>
      <c r="S98" s="160">
        <v>25694</v>
      </c>
      <c r="T98" s="182">
        <f t="shared" si="15"/>
        <v>35688</v>
      </c>
      <c r="U98" s="164">
        <f t="shared" si="19"/>
        <v>9994</v>
      </c>
      <c r="V98" s="183">
        <v>0</v>
      </c>
      <c r="W98" s="182">
        <f t="shared" si="16"/>
        <v>0</v>
      </c>
      <c r="X98" s="162">
        <f t="shared" si="20"/>
        <v>0</v>
      </c>
      <c r="Y98" s="189">
        <v>41444</v>
      </c>
      <c r="Z98" s="186">
        <f t="shared" si="17"/>
        <v>51438</v>
      </c>
      <c r="AA98" s="155">
        <f t="shared" si="21"/>
        <v>9994</v>
      </c>
    </row>
    <row r="99" spans="1:27" ht="30" customHeight="1">
      <c r="A99" s="5" t="s">
        <v>529</v>
      </c>
      <c r="B99" s="5" t="s">
        <v>526</v>
      </c>
      <c r="C99" s="5" t="s">
        <v>527</v>
      </c>
      <c r="D99" s="5" t="s">
        <v>182</v>
      </c>
      <c r="E99" s="9">
        <f>일위대가!F572</f>
        <v>2019</v>
      </c>
      <c r="F99" s="9">
        <f>일위대가!H572</f>
        <v>7822</v>
      </c>
      <c r="G99" s="9">
        <f>일위대가!J572</f>
        <v>382</v>
      </c>
      <c r="H99" s="9">
        <f t="shared" si="13"/>
        <v>10223</v>
      </c>
      <c r="I99" s="5" t="s">
        <v>528</v>
      </c>
      <c r="J99" s="5" t="s">
        <v>52</v>
      </c>
      <c r="K99" s="1" t="s">
        <v>52</v>
      </c>
      <c r="L99" s="1" t="s">
        <v>52</v>
      </c>
      <c r="M99" s="1" t="s">
        <v>52</v>
      </c>
      <c r="N99" s="1" t="s">
        <v>52</v>
      </c>
      <c r="P99" s="185">
        <v>2019</v>
      </c>
      <c r="Q99" s="184">
        <f t="shared" si="14"/>
        <v>2019</v>
      </c>
      <c r="R99" s="168">
        <f t="shared" si="18"/>
        <v>0</v>
      </c>
      <c r="S99" s="160">
        <v>7822</v>
      </c>
      <c r="T99" s="182">
        <f t="shared" si="15"/>
        <v>7822</v>
      </c>
      <c r="U99" s="164">
        <f t="shared" si="19"/>
        <v>0</v>
      </c>
      <c r="V99" s="183">
        <v>382</v>
      </c>
      <c r="W99" s="182">
        <f t="shared" si="16"/>
        <v>382</v>
      </c>
      <c r="X99" s="162">
        <f t="shared" si="20"/>
        <v>0</v>
      </c>
      <c r="Y99" s="189">
        <v>10223</v>
      </c>
      <c r="Z99" s="186">
        <f t="shared" si="17"/>
        <v>10223</v>
      </c>
      <c r="AA99" s="155">
        <f t="shared" si="21"/>
        <v>0</v>
      </c>
    </row>
    <row r="100" spans="1:27" ht="30" customHeight="1">
      <c r="A100" s="5" t="s">
        <v>534</v>
      </c>
      <c r="B100" s="5" t="s">
        <v>531</v>
      </c>
      <c r="C100" s="5" t="s">
        <v>532</v>
      </c>
      <c r="D100" s="5" t="s">
        <v>182</v>
      </c>
      <c r="E100" s="9">
        <f>일위대가!F582</f>
        <v>4038</v>
      </c>
      <c r="F100" s="9">
        <f>일위대가!H582</f>
        <v>15640</v>
      </c>
      <c r="G100" s="9">
        <f>일위대가!J582</f>
        <v>765</v>
      </c>
      <c r="H100" s="9">
        <f t="shared" si="13"/>
        <v>20443</v>
      </c>
      <c r="I100" s="5" t="s">
        <v>533</v>
      </c>
      <c r="J100" s="5" t="s">
        <v>52</v>
      </c>
      <c r="K100" s="1" t="s">
        <v>52</v>
      </c>
      <c r="L100" s="1" t="s">
        <v>52</v>
      </c>
      <c r="M100" s="1" t="s">
        <v>52</v>
      </c>
      <c r="N100" s="1" t="s">
        <v>52</v>
      </c>
      <c r="P100" s="185">
        <v>4038</v>
      </c>
      <c r="Q100" s="184">
        <f t="shared" ref="Q100:Q131" si="22">E100</f>
        <v>4038</v>
      </c>
      <c r="R100" s="168">
        <f t="shared" si="18"/>
        <v>0</v>
      </c>
      <c r="S100" s="160">
        <v>15640</v>
      </c>
      <c r="T100" s="182">
        <f t="shared" ref="T100:T131" si="23">F100</f>
        <v>15640</v>
      </c>
      <c r="U100" s="164">
        <f t="shared" si="19"/>
        <v>0</v>
      </c>
      <c r="V100" s="183">
        <v>765</v>
      </c>
      <c r="W100" s="182">
        <f t="shared" ref="W100:W131" si="24">G100</f>
        <v>765</v>
      </c>
      <c r="X100" s="162">
        <f t="shared" si="20"/>
        <v>0</v>
      </c>
      <c r="Y100" s="189">
        <v>20443</v>
      </c>
      <c r="Z100" s="186">
        <f t="shared" ref="Z100:Z131" si="25">H100</f>
        <v>20443</v>
      </c>
      <c r="AA100" s="155">
        <f t="shared" si="21"/>
        <v>0</v>
      </c>
    </row>
    <row r="101" spans="1:27" ht="30" customHeight="1">
      <c r="A101" s="5" t="s">
        <v>539</v>
      </c>
      <c r="B101" s="5" t="s">
        <v>536</v>
      </c>
      <c r="C101" s="5" t="s">
        <v>537</v>
      </c>
      <c r="D101" s="5" t="s">
        <v>366</v>
      </c>
      <c r="E101" s="9">
        <f>일위대가!F597</f>
        <v>354204</v>
      </c>
      <c r="F101" s="9">
        <f>일위대가!H597</f>
        <v>47709</v>
      </c>
      <c r="G101" s="9">
        <f>일위대가!J597</f>
        <v>4255</v>
      </c>
      <c r="H101" s="9">
        <f t="shared" si="13"/>
        <v>406168</v>
      </c>
      <c r="I101" s="5" t="s">
        <v>538</v>
      </c>
      <c r="J101" s="5" t="s">
        <v>52</v>
      </c>
      <c r="K101" s="1" t="s">
        <v>52</v>
      </c>
      <c r="L101" s="1" t="s">
        <v>52</v>
      </c>
      <c r="M101" s="1" t="s">
        <v>52</v>
      </c>
      <c r="N101" s="1" t="s">
        <v>52</v>
      </c>
      <c r="P101" s="185">
        <v>354205</v>
      </c>
      <c r="Q101" s="184">
        <f t="shared" si="22"/>
        <v>354204</v>
      </c>
      <c r="R101" s="168">
        <f t="shared" si="18"/>
        <v>-1</v>
      </c>
      <c r="S101" s="160">
        <v>47709</v>
      </c>
      <c r="T101" s="182">
        <f t="shared" si="23"/>
        <v>47709</v>
      </c>
      <c r="U101" s="164">
        <f t="shared" si="19"/>
        <v>0</v>
      </c>
      <c r="V101" s="160">
        <v>4255</v>
      </c>
      <c r="W101" s="182">
        <f t="shared" si="24"/>
        <v>4255</v>
      </c>
      <c r="X101" s="162">
        <f t="shared" si="20"/>
        <v>0</v>
      </c>
      <c r="Y101" s="189">
        <v>406169</v>
      </c>
      <c r="Z101" s="186">
        <f t="shared" si="25"/>
        <v>406168</v>
      </c>
      <c r="AA101" s="155">
        <f t="shared" si="21"/>
        <v>-1</v>
      </c>
    </row>
    <row r="102" spans="1:27" ht="30" customHeight="1">
      <c r="A102" s="5" t="s">
        <v>544</v>
      </c>
      <c r="B102" s="5" t="s">
        <v>541</v>
      </c>
      <c r="C102" s="5" t="s">
        <v>542</v>
      </c>
      <c r="D102" s="5" t="s">
        <v>182</v>
      </c>
      <c r="E102" s="9">
        <f>일위대가!F605</f>
        <v>3704</v>
      </c>
      <c r="F102" s="9">
        <f>일위대가!H605</f>
        <v>10135</v>
      </c>
      <c r="G102" s="9">
        <f>일위대가!J605</f>
        <v>0</v>
      </c>
      <c r="H102" s="9">
        <f t="shared" si="13"/>
        <v>13839</v>
      </c>
      <c r="I102" s="5" t="s">
        <v>543</v>
      </c>
      <c r="J102" s="5" t="s">
        <v>52</v>
      </c>
      <c r="K102" s="1" t="s">
        <v>52</v>
      </c>
      <c r="L102" s="1" t="s">
        <v>52</v>
      </c>
      <c r="M102" s="1" t="s">
        <v>52</v>
      </c>
      <c r="N102" s="1" t="s">
        <v>52</v>
      </c>
      <c r="P102" s="185">
        <v>4017</v>
      </c>
      <c r="Q102" s="184">
        <f t="shared" si="22"/>
        <v>3704</v>
      </c>
      <c r="R102" s="168">
        <f t="shared" si="18"/>
        <v>-313</v>
      </c>
      <c r="S102" s="160">
        <v>25796</v>
      </c>
      <c r="T102" s="182">
        <f t="shared" si="23"/>
        <v>10135</v>
      </c>
      <c r="U102" s="164">
        <f t="shared" si="19"/>
        <v>-15661</v>
      </c>
      <c r="V102" s="183">
        <v>0</v>
      </c>
      <c r="W102" s="182">
        <f t="shared" si="24"/>
        <v>0</v>
      </c>
      <c r="X102" s="162">
        <f t="shared" si="20"/>
        <v>0</v>
      </c>
      <c r="Y102" s="189">
        <v>29813</v>
      </c>
      <c r="Z102" s="186">
        <f t="shared" si="25"/>
        <v>13839</v>
      </c>
      <c r="AA102" s="155">
        <f t="shared" si="21"/>
        <v>-15974</v>
      </c>
    </row>
    <row r="103" spans="1:27" ht="30" customHeight="1">
      <c r="A103" s="5" t="s">
        <v>548</v>
      </c>
      <c r="B103" s="5" t="s">
        <v>546</v>
      </c>
      <c r="C103" s="5" t="s">
        <v>542</v>
      </c>
      <c r="D103" s="5" t="s">
        <v>182</v>
      </c>
      <c r="E103" s="9">
        <f>일위대가!F613</f>
        <v>3704</v>
      </c>
      <c r="F103" s="9">
        <f>일위대가!H613</f>
        <v>10107</v>
      </c>
      <c r="G103" s="9">
        <f>일위대가!J613</f>
        <v>0</v>
      </c>
      <c r="H103" s="9">
        <f t="shared" si="13"/>
        <v>13811</v>
      </c>
      <c r="I103" s="5" t="s">
        <v>547</v>
      </c>
      <c r="J103" s="5" t="s">
        <v>52</v>
      </c>
      <c r="K103" s="1" t="s">
        <v>52</v>
      </c>
      <c r="L103" s="1" t="s">
        <v>52</v>
      </c>
      <c r="M103" s="1" t="s">
        <v>52</v>
      </c>
      <c r="N103" s="1" t="s">
        <v>52</v>
      </c>
      <c r="P103" s="185">
        <v>3704</v>
      </c>
      <c r="Q103" s="184">
        <f t="shared" si="22"/>
        <v>3704</v>
      </c>
      <c r="R103" s="168">
        <f t="shared" si="18"/>
        <v>0</v>
      </c>
      <c r="S103" s="160">
        <v>10107</v>
      </c>
      <c r="T103" s="182">
        <f t="shared" si="23"/>
        <v>10107</v>
      </c>
      <c r="U103" s="164">
        <f t="shared" si="19"/>
        <v>0</v>
      </c>
      <c r="V103" s="183">
        <v>0</v>
      </c>
      <c r="W103" s="182">
        <f t="shared" si="24"/>
        <v>0</v>
      </c>
      <c r="X103" s="162">
        <f t="shared" si="20"/>
        <v>0</v>
      </c>
      <c r="Y103" s="189">
        <v>13811</v>
      </c>
      <c r="Z103" s="186">
        <f t="shared" si="25"/>
        <v>13811</v>
      </c>
      <c r="AA103" s="155">
        <f t="shared" si="21"/>
        <v>0</v>
      </c>
    </row>
    <row r="104" spans="1:27" ht="30" customHeight="1">
      <c r="A104" s="5" t="s">
        <v>553</v>
      </c>
      <c r="B104" s="5" t="s">
        <v>550</v>
      </c>
      <c r="C104" s="5" t="s">
        <v>551</v>
      </c>
      <c r="D104" s="5" t="s">
        <v>182</v>
      </c>
      <c r="E104" s="9">
        <f>일위대가!F621</f>
        <v>10996</v>
      </c>
      <c r="F104" s="9">
        <f>일위대가!H621</f>
        <v>19485</v>
      </c>
      <c r="G104" s="9">
        <f>일위대가!J621</f>
        <v>0</v>
      </c>
      <c r="H104" s="9">
        <f t="shared" si="13"/>
        <v>30481</v>
      </c>
      <c r="I104" s="5" t="s">
        <v>552</v>
      </c>
      <c r="J104" s="5" t="s">
        <v>52</v>
      </c>
      <c r="K104" s="1" t="s">
        <v>52</v>
      </c>
      <c r="L104" s="1" t="s">
        <v>52</v>
      </c>
      <c r="M104" s="1" t="s">
        <v>52</v>
      </c>
      <c r="N104" s="1" t="s">
        <v>52</v>
      </c>
      <c r="P104" s="185">
        <v>11468</v>
      </c>
      <c r="Q104" s="184">
        <f t="shared" si="22"/>
        <v>10996</v>
      </c>
      <c r="R104" s="168">
        <f t="shared" si="18"/>
        <v>-472</v>
      </c>
      <c r="S104" s="160">
        <v>43098</v>
      </c>
      <c r="T104" s="182">
        <f t="shared" si="23"/>
        <v>19485</v>
      </c>
      <c r="U104" s="164">
        <f t="shared" si="19"/>
        <v>-23613</v>
      </c>
      <c r="V104" s="183">
        <v>0</v>
      </c>
      <c r="W104" s="182">
        <f t="shared" si="24"/>
        <v>0</v>
      </c>
      <c r="X104" s="162">
        <f t="shared" si="20"/>
        <v>0</v>
      </c>
      <c r="Y104" s="189">
        <v>54566</v>
      </c>
      <c r="Z104" s="186">
        <f t="shared" si="25"/>
        <v>30481</v>
      </c>
      <c r="AA104" s="155">
        <f t="shared" si="21"/>
        <v>-24085</v>
      </c>
    </row>
    <row r="105" spans="1:27" ht="30" customHeight="1">
      <c r="A105" s="5" t="s">
        <v>557</v>
      </c>
      <c r="B105" s="5" t="s">
        <v>555</v>
      </c>
      <c r="C105" s="5" t="s">
        <v>551</v>
      </c>
      <c r="D105" s="5" t="s">
        <v>182</v>
      </c>
      <c r="E105" s="9">
        <f>일위대가!F629</f>
        <v>10987</v>
      </c>
      <c r="F105" s="9">
        <f>일위대가!H629</f>
        <v>19043</v>
      </c>
      <c r="G105" s="9">
        <f>일위대가!J629</f>
        <v>0</v>
      </c>
      <c r="H105" s="9">
        <f t="shared" si="13"/>
        <v>30030</v>
      </c>
      <c r="I105" s="5" t="s">
        <v>556</v>
      </c>
      <c r="J105" s="5" t="s">
        <v>52</v>
      </c>
      <c r="K105" s="1" t="s">
        <v>52</v>
      </c>
      <c r="L105" s="1" t="s">
        <v>52</v>
      </c>
      <c r="M105" s="1" t="s">
        <v>52</v>
      </c>
      <c r="N105" s="1" t="s">
        <v>52</v>
      </c>
      <c r="P105" s="185">
        <v>10987</v>
      </c>
      <c r="Q105" s="184">
        <f t="shared" si="22"/>
        <v>10987</v>
      </c>
      <c r="R105" s="168">
        <f t="shared" si="18"/>
        <v>0</v>
      </c>
      <c r="S105" s="160">
        <v>19043</v>
      </c>
      <c r="T105" s="182">
        <f t="shared" si="23"/>
        <v>19043</v>
      </c>
      <c r="U105" s="164">
        <f t="shared" si="19"/>
        <v>0</v>
      </c>
      <c r="V105" s="183">
        <v>0</v>
      </c>
      <c r="W105" s="182">
        <f t="shared" si="24"/>
        <v>0</v>
      </c>
      <c r="X105" s="162">
        <f t="shared" si="20"/>
        <v>0</v>
      </c>
      <c r="Y105" s="189">
        <v>30030</v>
      </c>
      <c r="Z105" s="186">
        <f t="shared" si="25"/>
        <v>30030</v>
      </c>
      <c r="AA105" s="155">
        <f t="shared" si="21"/>
        <v>0</v>
      </c>
    </row>
    <row r="106" spans="1:27" ht="30" customHeight="1">
      <c r="A106" s="5" t="s">
        <v>562</v>
      </c>
      <c r="B106" s="5" t="s">
        <v>559</v>
      </c>
      <c r="C106" s="5" t="s">
        <v>560</v>
      </c>
      <c r="D106" s="5" t="s">
        <v>182</v>
      </c>
      <c r="E106" s="9">
        <f>일위대가!F637</f>
        <v>919</v>
      </c>
      <c r="F106" s="9">
        <f>일위대가!H637</f>
        <v>6495</v>
      </c>
      <c r="G106" s="9">
        <f>일위대가!J637</f>
        <v>0</v>
      </c>
      <c r="H106" s="9">
        <f t="shared" si="13"/>
        <v>7414</v>
      </c>
      <c r="I106" s="5" t="s">
        <v>561</v>
      </c>
      <c r="J106" s="5" t="s">
        <v>52</v>
      </c>
      <c r="K106" s="1" t="s">
        <v>52</v>
      </c>
      <c r="L106" s="1" t="s">
        <v>52</v>
      </c>
      <c r="M106" s="1" t="s">
        <v>52</v>
      </c>
      <c r="N106" s="1" t="s">
        <v>52</v>
      </c>
      <c r="P106" s="181">
        <v>959</v>
      </c>
      <c r="Q106" s="184">
        <f t="shared" si="22"/>
        <v>919</v>
      </c>
      <c r="R106" s="168">
        <f t="shared" si="18"/>
        <v>-40</v>
      </c>
      <c r="S106" s="160">
        <v>10492</v>
      </c>
      <c r="T106" s="182">
        <f t="shared" si="23"/>
        <v>6495</v>
      </c>
      <c r="U106" s="164">
        <f t="shared" si="19"/>
        <v>-3997</v>
      </c>
      <c r="V106" s="183">
        <v>0</v>
      </c>
      <c r="W106" s="182">
        <f t="shared" si="24"/>
        <v>0</v>
      </c>
      <c r="X106" s="162">
        <f t="shared" si="20"/>
        <v>0</v>
      </c>
      <c r="Y106" s="189">
        <v>11451</v>
      </c>
      <c r="Z106" s="186">
        <f t="shared" si="25"/>
        <v>7414</v>
      </c>
      <c r="AA106" s="155">
        <f t="shared" si="21"/>
        <v>-4037</v>
      </c>
    </row>
    <row r="107" spans="1:27" ht="30" customHeight="1">
      <c r="A107" s="5" t="s">
        <v>569</v>
      </c>
      <c r="B107" s="5" t="s">
        <v>566</v>
      </c>
      <c r="C107" s="5" t="s">
        <v>567</v>
      </c>
      <c r="D107" s="5" t="s">
        <v>366</v>
      </c>
      <c r="E107" s="9">
        <f>일위대가!F642</f>
        <v>927</v>
      </c>
      <c r="F107" s="9">
        <f>일위대가!H642</f>
        <v>0</v>
      </c>
      <c r="G107" s="9">
        <f>일위대가!J642</f>
        <v>0</v>
      </c>
      <c r="H107" s="9">
        <f t="shared" si="13"/>
        <v>927</v>
      </c>
      <c r="I107" s="5" t="s">
        <v>568</v>
      </c>
      <c r="J107" s="5" t="s">
        <v>52</v>
      </c>
      <c r="K107" s="1" t="s">
        <v>52</v>
      </c>
      <c r="L107" s="1" t="s">
        <v>52</v>
      </c>
      <c r="M107" s="1" t="s">
        <v>52</v>
      </c>
      <c r="N107" s="1" t="s">
        <v>52</v>
      </c>
      <c r="P107" s="185">
        <v>2186</v>
      </c>
      <c r="Q107" s="184">
        <f t="shared" si="22"/>
        <v>927</v>
      </c>
      <c r="R107" s="168">
        <f t="shared" si="18"/>
        <v>-1259</v>
      </c>
      <c r="S107" s="160">
        <v>12662</v>
      </c>
      <c r="T107" s="182">
        <f t="shared" si="23"/>
        <v>0</v>
      </c>
      <c r="U107" s="164">
        <f t="shared" si="19"/>
        <v>-12662</v>
      </c>
      <c r="V107" s="183">
        <v>0</v>
      </c>
      <c r="W107" s="182">
        <f t="shared" si="24"/>
        <v>0</v>
      </c>
      <c r="X107" s="162">
        <f t="shared" si="20"/>
        <v>0</v>
      </c>
      <c r="Y107" s="189">
        <v>14848</v>
      </c>
      <c r="Z107" s="186">
        <f t="shared" si="25"/>
        <v>927</v>
      </c>
      <c r="AA107" s="155">
        <f t="shared" si="21"/>
        <v>-13921</v>
      </c>
    </row>
    <row r="108" spans="1:27" ht="30" customHeight="1">
      <c r="A108" s="5" t="s">
        <v>574</v>
      </c>
      <c r="B108" s="5" t="s">
        <v>571</v>
      </c>
      <c r="C108" s="5" t="s">
        <v>572</v>
      </c>
      <c r="D108" s="5" t="s">
        <v>366</v>
      </c>
      <c r="E108" s="9">
        <f>일위대가!F647</f>
        <v>1430</v>
      </c>
      <c r="F108" s="9">
        <f>일위대가!H647</f>
        <v>0</v>
      </c>
      <c r="G108" s="9">
        <f>일위대가!J647</f>
        <v>0</v>
      </c>
      <c r="H108" s="9">
        <f t="shared" si="13"/>
        <v>1430</v>
      </c>
      <c r="I108" s="5" t="s">
        <v>573</v>
      </c>
      <c r="J108" s="5" t="s">
        <v>52</v>
      </c>
      <c r="K108" s="1" t="s">
        <v>52</v>
      </c>
      <c r="L108" s="1" t="s">
        <v>52</v>
      </c>
      <c r="M108" s="1" t="s">
        <v>52</v>
      </c>
      <c r="N108" s="1" t="s">
        <v>52</v>
      </c>
      <c r="P108" s="185">
        <v>3023</v>
      </c>
      <c r="Q108" s="184">
        <f t="shared" si="22"/>
        <v>1430</v>
      </c>
      <c r="R108" s="168">
        <f t="shared" si="18"/>
        <v>-1593</v>
      </c>
      <c r="S108" s="160">
        <v>16331</v>
      </c>
      <c r="T108" s="182">
        <f t="shared" si="23"/>
        <v>0</v>
      </c>
      <c r="U108" s="164">
        <f t="shared" si="19"/>
        <v>-16331</v>
      </c>
      <c r="V108" s="183">
        <v>0</v>
      </c>
      <c r="W108" s="182">
        <f t="shared" si="24"/>
        <v>0</v>
      </c>
      <c r="X108" s="162">
        <f t="shared" si="20"/>
        <v>0</v>
      </c>
      <c r="Y108" s="189">
        <v>19354</v>
      </c>
      <c r="Z108" s="186">
        <f t="shared" si="25"/>
        <v>1430</v>
      </c>
      <c r="AA108" s="155">
        <f t="shared" si="21"/>
        <v>-17924</v>
      </c>
    </row>
    <row r="109" spans="1:27" ht="30" customHeight="1">
      <c r="A109" s="5" t="s">
        <v>579</v>
      </c>
      <c r="B109" s="5" t="s">
        <v>576</v>
      </c>
      <c r="C109" s="5" t="s">
        <v>577</v>
      </c>
      <c r="D109" s="5" t="s">
        <v>366</v>
      </c>
      <c r="E109" s="9">
        <f>일위대가!F653</f>
        <v>258540</v>
      </c>
      <c r="F109" s="9">
        <f>일위대가!H653</f>
        <v>17297</v>
      </c>
      <c r="G109" s="9">
        <f>일위대가!J653</f>
        <v>0</v>
      </c>
      <c r="H109" s="9">
        <f t="shared" si="13"/>
        <v>275837</v>
      </c>
      <c r="I109" s="5" t="s">
        <v>578</v>
      </c>
      <c r="J109" s="5" t="s">
        <v>52</v>
      </c>
      <c r="K109" s="1" t="s">
        <v>52</v>
      </c>
      <c r="L109" s="1" t="s">
        <v>52</v>
      </c>
      <c r="M109" s="1" t="s">
        <v>52</v>
      </c>
      <c r="N109" s="1" t="s">
        <v>52</v>
      </c>
      <c r="P109" s="185">
        <v>278000</v>
      </c>
      <c r="Q109" s="184">
        <f t="shared" si="22"/>
        <v>258540</v>
      </c>
      <c r="R109" s="168">
        <f t="shared" si="18"/>
        <v>-19460</v>
      </c>
      <c r="S109" s="160">
        <v>17297</v>
      </c>
      <c r="T109" s="182">
        <f t="shared" si="23"/>
        <v>17297</v>
      </c>
      <c r="U109" s="164">
        <f t="shared" si="19"/>
        <v>0</v>
      </c>
      <c r="V109" s="183">
        <v>0</v>
      </c>
      <c r="W109" s="182">
        <f t="shared" si="24"/>
        <v>0</v>
      </c>
      <c r="X109" s="162">
        <f t="shared" si="20"/>
        <v>0</v>
      </c>
      <c r="Y109" s="189">
        <v>295297</v>
      </c>
      <c r="Z109" s="186">
        <f t="shared" si="25"/>
        <v>275837</v>
      </c>
      <c r="AA109" s="155">
        <f t="shared" si="21"/>
        <v>-19460</v>
      </c>
    </row>
    <row r="110" spans="1:27" ht="30" customHeight="1">
      <c r="A110" s="5" t="s">
        <v>584</v>
      </c>
      <c r="B110" s="5" t="s">
        <v>581</v>
      </c>
      <c r="C110" s="5" t="s">
        <v>582</v>
      </c>
      <c r="D110" s="5" t="s">
        <v>366</v>
      </c>
      <c r="E110" s="9">
        <f>일위대가!F660</f>
        <v>171412</v>
      </c>
      <c r="F110" s="9">
        <f>일위대가!H660</f>
        <v>8481</v>
      </c>
      <c r="G110" s="9">
        <f>일위대가!J660</f>
        <v>0</v>
      </c>
      <c r="H110" s="9">
        <f t="shared" si="13"/>
        <v>179893</v>
      </c>
      <c r="I110" s="5" t="s">
        <v>583</v>
      </c>
      <c r="J110" s="5" t="s">
        <v>52</v>
      </c>
      <c r="K110" s="1" t="s">
        <v>52</v>
      </c>
      <c r="L110" s="1" t="s">
        <v>52</v>
      </c>
      <c r="M110" s="1" t="s">
        <v>52</v>
      </c>
      <c r="N110" s="1" t="s">
        <v>52</v>
      </c>
      <c r="P110" s="185">
        <v>685650</v>
      </c>
      <c r="Q110" s="184">
        <f t="shared" si="22"/>
        <v>171412</v>
      </c>
      <c r="R110" s="168">
        <f t="shared" si="18"/>
        <v>-514238</v>
      </c>
      <c r="S110" s="160">
        <v>125158</v>
      </c>
      <c r="T110" s="182">
        <f t="shared" si="23"/>
        <v>8481</v>
      </c>
      <c r="U110" s="164">
        <f t="shared" si="19"/>
        <v>-116677</v>
      </c>
      <c r="V110" s="183">
        <v>0</v>
      </c>
      <c r="W110" s="182">
        <f t="shared" si="24"/>
        <v>0</v>
      </c>
      <c r="X110" s="162">
        <f t="shared" si="20"/>
        <v>0</v>
      </c>
      <c r="Y110" s="189">
        <v>810808</v>
      </c>
      <c r="Z110" s="186">
        <f t="shared" si="25"/>
        <v>179893</v>
      </c>
      <c r="AA110" s="155">
        <f t="shared" si="21"/>
        <v>-630915</v>
      </c>
    </row>
    <row r="111" spans="1:27" ht="30" customHeight="1">
      <c r="A111" s="5" t="s">
        <v>590</v>
      </c>
      <c r="B111" s="5" t="s">
        <v>586</v>
      </c>
      <c r="C111" s="5" t="s">
        <v>587</v>
      </c>
      <c r="D111" s="5" t="s">
        <v>588</v>
      </c>
      <c r="E111" s="9">
        <f>일위대가!F665</f>
        <v>90413</v>
      </c>
      <c r="F111" s="9">
        <f>일위대가!H665</f>
        <v>363085</v>
      </c>
      <c r="G111" s="9">
        <f>일위대가!J665</f>
        <v>0</v>
      </c>
      <c r="H111" s="9">
        <f t="shared" si="13"/>
        <v>453498</v>
      </c>
      <c r="I111" s="5" t="s">
        <v>589</v>
      </c>
      <c r="J111" s="5" t="s">
        <v>52</v>
      </c>
      <c r="K111" s="1" t="s">
        <v>52</v>
      </c>
      <c r="L111" s="1" t="s">
        <v>52</v>
      </c>
      <c r="M111" s="1" t="s">
        <v>52</v>
      </c>
      <c r="N111" s="1" t="s">
        <v>52</v>
      </c>
      <c r="P111" s="185">
        <v>100459</v>
      </c>
      <c r="Q111" s="184">
        <f t="shared" si="22"/>
        <v>90413</v>
      </c>
      <c r="R111" s="168">
        <f t="shared" si="18"/>
        <v>-10046</v>
      </c>
      <c r="S111" s="160">
        <v>440899</v>
      </c>
      <c r="T111" s="182">
        <f t="shared" si="23"/>
        <v>363085</v>
      </c>
      <c r="U111" s="164">
        <f t="shared" si="19"/>
        <v>-77814</v>
      </c>
      <c r="V111" s="183">
        <v>0</v>
      </c>
      <c r="W111" s="182">
        <f t="shared" si="24"/>
        <v>0</v>
      </c>
      <c r="X111" s="162">
        <f t="shared" si="20"/>
        <v>0</v>
      </c>
      <c r="Y111" s="189">
        <v>541358</v>
      </c>
      <c r="Z111" s="186">
        <f t="shared" si="25"/>
        <v>453498</v>
      </c>
      <c r="AA111" s="155">
        <f t="shared" si="21"/>
        <v>-87860</v>
      </c>
    </row>
    <row r="112" spans="1:27" ht="30" customHeight="1">
      <c r="A112" s="5" t="s">
        <v>595</v>
      </c>
      <c r="B112" s="5" t="s">
        <v>592</v>
      </c>
      <c r="C112" s="5" t="s">
        <v>593</v>
      </c>
      <c r="D112" s="5" t="s">
        <v>58</v>
      </c>
      <c r="E112" s="9">
        <f>일위대가!F673</f>
        <v>7083</v>
      </c>
      <c r="F112" s="9">
        <f>일위대가!H673</f>
        <v>24949</v>
      </c>
      <c r="G112" s="9">
        <f>일위대가!J673</f>
        <v>459</v>
      </c>
      <c r="H112" s="9">
        <f t="shared" si="13"/>
        <v>32491</v>
      </c>
      <c r="I112" s="5" t="s">
        <v>594</v>
      </c>
      <c r="J112" s="5" t="s">
        <v>52</v>
      </c>
      <c r="K112" s="1" t="s">
        <v>52</v>
      </c>
      <c r="L112" s="1" t="s">
        <v>52</v>
      </c>
      <c r="M112" s="1" t="s">
        <v>52</v>
      </c>
      <c r="N112" s="1" t="s">
        <v>52</v>
      </c>
      <c r="P112" s="185">
        <v>7083</v>
      </c>
      <c r="Q112" s="184">
        <f t="shared" si="22"/>
        <v>7083</v>
      </c>
      <c r="R112" s="168">
        <f t="shared" si="18"/>
        <v>0</v>
      </c>
      <c r="S112" s="160">
        <v>33371</v>
      </c>
      <c r="T112" s="182">
        <f t="shared" si="23"/>
        <v>24949</v>
      </c>
      <c r="U112" s="164">
        <f t="shared" si="19"/>
        <v>-8422</v>
      </c>
      <c r="V112" s="183">
        <v>628</v>
      </c>
      <c r="W112" s="182">
        <f t="shared" si="24"/>
        <v>459</v>
      </c>
      <c r="X112" s="162">
        <f t="shared" si="20"/>
        <v>-169</v>
      </c>
      <c r="Y112" s="189">
        <v>41082</v>
      </c>
      <c r="Z112" s="186">
        <f t="shared" si="25"/>
        <v>32491</v>
      </c>
      <c r="AA112" s="155">
        <f t="shared" si="21"/>
        <v>-8591</v>
      </c>
    </row>
    <row r="113" spans="1:27" ht="30" customHeight="1">
      <c r="A113" s="5" t="s">
        <v>599</v>
      </c>
      <c r="B113" s="5" t="s">
        <v>597</v>
      </c>
      <c r="C113" s="5" t="s">
        <v>593</v>
      </c>
      <c r="D113" s="5" t="s">
        <v>58</v>
      </c>
      <c r="E113" s="9">
        <f>일위대가!F681</f>
        <v>7083</v>
      </c>
      <c r="F113" s="9">
        <f>일위대가!H681</f>
        <v>33371</v>
      </c>
      <c r="G113" s="9">
        <f>일위대가!J681</f>
        <v>628</v>
      </c>
      <c r="H113" s="9">
        <f t="shared" si="13"/>
        <v>41082</v>
      </c>
      <c r="I113" s="5" t="s">
        <v>598</v>
      </c>
      <c r="J113" s="5" t="s">
        <v>52</v>
      </c>
      <c r="K113" s="1" t="s">
        <v>52</v>
      </c>
      <c r="L113" s="1" t="s">
        <v>52</v>
      </c>
      <c r="M113" s="1" t="s">
        <v>52</v>
      </c>
      <c r="N113" s="1" t="s">
        <v>52</v>
      </c>
      <c r="P113" s="185">
        <v>7083</v>
      </c>
      <c r="Q113" s="184">
        <f t="shared" si="22"/>
        <v>7083</v>
      </c>
      <c r="R113" s="168">
        <f t="shared" si="18"/>
        <v>0</v>
      </c>
      <c r="S113" s="160">
        <v>43792</v>
      </c>
      <c r="T113" s="182">
        <f t="shared" si="23"/>
        <v>33371</v>
      </c>
      <c r="U113" s="164">
        <f t="shared" si="19"/>
        <v>-10421</v>
      </c>
      <c r="V113" s="183">
        <v>836</v>
      </c>
      <c r="W113" s="182">
        <f t="shared" si="24"/>
        <v>628</v>
      </c>
      <c r="X113" s="162">
        <f t="shared" si="20"/>
        <v>-208</v>
      </c>
      <c r="Y113" s="189">
        <v>51711</v>
      </c>
      <c r="Z113" s="186">
        <f t="shared" si="25"/>
        <v>41082</v>
      </c>
      <c r="AA113" s="155">
        <f t="shared" si="21"/>
        <v>-10629</v>
      </c>
    </row>
    <row r="114" spans="1:27" ht="30" customHeight="1">
      <c r="A114" s="5" t="s">
        <v>604</v>
      </c>
      <c r="B114" s="5" t="s">
        <v>601</v>
      </c>
      <c r="C114" s="5" t="s">
        <v>602</v>
      </c>
      <c r="D114" s="5" t="s">
        <v>58</v>
      </c>
      <c r="E114" s="9">
        <f>일위대가!F690</f>
        <v>15470</v>
      </c>
      <c r="F114" s="9">
        <f>일위대가!H690</f>
        <v>50123</v>
      </c>
      <c r="G114" s="9">
        <f>일위대가!J690</f>
        <v>1301</v>
      </c>
      <c r="H114" s="9">
        <f t="shared" si="13"/>
        <v>66894</v>
      </c>
      <c r="I114" s="5" t="s">
        <v>603</v>
      </c>
      <c r="J114" s="5" t="s">
        <v>52</v>
      </c>
      <c r="K114" s="1" t="s">
        <v>52</v>
      </c>
      <c r="L114" s="1" t="s">
        <v>52</v>
      </c>
      <c r="M114" s="1" t="s">
        <v>52</v>
      </c>
      <c r="N114" s="1" t="s">
        <v>52</v>
      </c>
      <c r="P114" s="185">
        <v>15470</v>
      </c>
      <c r="Q114" s="184">
        <f t="shared" si="22"/>
        <v>15470</v>
      </c>
      <c r="R114" s="168">
        <f t="shared" si="18"/>
        <v>0</v>
      </c>
      <c r="S114" s="160">
        <v>50123</v>
      </c>
      <c r="T114" s="182">
        <f t="shared" si="23"/>
        <v>50123</v>
      </c>
      <c r="U114" s="164">
        <f t="shared" si="19"/>
        <v>0</v>
      </c>
      <c r="V114" s="160">
        <v>1301</v>
      </c>
      <c r="W114" s="182">
        <f t="shared" si="24"/>
        <v>1301</v>
      </c>
      <c r="X114" s="162">
        <f t="shared" si="20"/>
        <v>0</v>
      </c>
      <c r="Y114" s="189">
        <v>66894</v>
      </c>
      <c r="Z114" s="186">
        <f t="shared" si="25"/>
        <v>66894</v>
      </c>
      <c r="AA114" s="155">
        <f t="shared" si="21"/>
        <v>0</v>
      </c>
    </row>
    <row r="115" spans="1:27" ht="30" customHeight="1">
      <c r="A115" s="5" t="s">
        <v>608</v>
      </c>
      <c r="B115" s="5" t="s">
        <v>606</v>
      </c>
      <c r="C115" s="5" t="s">
        <v>602</v>
      </c>
      <c r="D115" s="5" t="s">
        <v>58</v>
      </c>
      <c r="E115" s="9">
        <f>일위대가!F699</f>
        <v>15470</v>
      </c>
      <c r="F115" s="9">
        <f>일위대가!H699</f>
        <v>54320</v>
      </c>
      <c r="G115" s="9">
        <f>일위대가!J699</f>
        <v>1421</v>
      </c>
      <c r="H115" s="9">
        <f t="shared" si="13"/>
        <v>71211</v>
      </c>
      <c r="I115" s="5" t="s">
        <v>607</v>
      </c>
      <c r="J115" s="5" t="s">
        <v>52</v>
      </c>
      <c r="K115" s="1" t="s">
        <v>52</v>
      </c>
      <c r="L115" s="1" t="s">
        <v>52</v>
      </c>
      <c r="M115" s="1" t="s">
        <v>52</v>
      </c>
      <c r="N115" s="1" t="s">
        <v>52</v>
      </c>
      <c r="P115" s="185">
        <v>15470</v>
      </c>
      <c r="Q115" s="184">
        <f t="shared" si="22"/>
        <v>15470</v>
      </c>
      <c r="R115" s="168">
        <f t="shared" si="18"/>
        <v>0</v>
      </c>
      <c r="S115" s="160">
        <v>54320</v>
      </c>
      <c r="T115" s="182">
        <f t="shared" si="23"/>
        <v>54320</v>
      </c>
      <c r="U115" s="164">
        <f t="shared" si="19"/>
        <v>0</v>
      </c>
      <c r="V115" s="160">
        <v>1421</v>
      </c>
      <c r="W115" s="182">
        <f t="shared" si="24"/>
        <v>1421</v>
      </c>
      <c r="X115" s="162">
        <f t="shared" si="20"/>
        <v>0</v>
      </c>
      <c r="Y115" s="189">
        <v>71211</v>
      </c>
      <c r="Z115" s="186">
        <f t="shared" si="25"/>
        <v>71211</v>
      </c>
      <c r="AA115" s="155">
        <f t="shared" si="21"/>
        <v>0</v>
      </c>
    </row>
    <row r="116" spans="1:27" ht="30" customHeight="1">
      <c r="A116" s="5" t="s">
        <v>612</v>
      </c>
      <c r="B116" s="5" t="s">
        <v>610</v>
      </c>
      <c r="C116" s="5" t="s">
        <v>602</v>
      </c>
      <c r="D116" s="5" t="s">
        <v>58</v>
      </c>
      <c r="E116" s="9">
        <f>일위대가!F708</f>
        <v>15470</v>
      </c>
      <c r="F116" s="9">
        <f>일위대가!H708</f>
        <v>58665</v>
      </c>
      <c r="G116" s="9">
        <f>일위대가!J708</f>
        <v>1545</v>
      </c>
      <c r="H116" s="9">
        <f t="shared" si="13"/>
        <v>75680</v>
      </c>
      <c r="I116" s="5" t="s">
        <v>611</v>
      </c>
      <c r="J116" s="5" t="s">
        <v>52</v>
      </c>
      <c r="K116" s="1" t="s">
        <v>52</v>
      </c>
      <c r="L116" s="1" t="s">
        <v>52</v>
      </c>
      <c r="M116" s="1" t="s">
        <v>52</v>
      </c>
      <c r="N116" s="1" t="s">
        <v>52</v>
      </c>
      <c r="P116" s="185">
        <v>15470</v>
      </c>
      <c r="Q116" s="184">
        <f t="shared" si="22"/>
        <v>15470</v>
      </c>
      <c r="R116" s="168">
        <f t="shared" si="18"/>
        <v>0</v>
      </c>
      <c r="S116" s="160">
        <v>63612</v>
      </c>
      <c r="T116" s="182">
        <f t="shared" si="23"/>
        <v>58665</v>
      </c>
      <c r="U116" s="164">
        <f t="shared" si="19"/>
        <v>-4947</v>
      </c>
      <c r="V116" s="160">
        <v>1687</v>
      </c>
      <c r="W116" s="182">
        <f t="shared" si="24"/>
        <v>1545</v>
      </c>
      <c r="X116" s="162">
        <f t="shared" si="20"/>
        <v>-142</v>
      </c>
      <c r="Y116" s="189">
        <v>80769</v>
      </c>
      <c r="Z116" s="186">
        <f t="shared" si="25"/>
        <v>75680</v>
      </c>
      <c r="AA116" s="155">
        <f t="shared" si="21"/>
        <v>-5089</v>
      </c>
    </row>
    <row r="117" spans="1:27" ht="30" customHeight="1">
      <c r="A117" s="5" t="s">
        <v>616</v>
      </c>
      <c r="B117" s="5" t="s">
        <v>614</v>
      </c>
      <c r="C117" s="5" t="s">
        <v>602</v>
      </c>
      <c r="D117" s="5" t="s">
        <v>58</v>
      </c>
      <c r="E117" s="9">
        <f>일위대가!F717</f>
        <v>15470</v>
      </c>
      <c r="F117" s="9">
        <f>일위대가!H717</f>
        <v>58665</v>
      </c>
      <c r="G117" s="9">
        <f>일위대가!J717</f>
        <v>1545</v>
      </c>
      <c r="H117" s="9">
        <f t="shared" si="13"/>
        <v>75680</v>
      </c>
      <c r="I117" s="5" t="s">
        <v>615</v>
      </c>
      <c r="J117" s="5" t="s">
        <v>52</v>
      </c>
      <c r="K117" s="1" t="s">
        <v>52</v>
      </c>
      <c r="L117" s="1" t="s">
        <v>52</v>
      </c>
      <c r="M117" s="1" t="s">
        <v>52</v>
      </c>
      <c r="N117" s="1" t="s">
        <v>52</v>
      </c>
      <c r="P117" s="185">
        <v>15470</v>
      </c>
      <c r="Q117" s="184">
        <f t="shared" si="22"/>
        <v>15470</v>
      </c>
      <c r="R117" s="168">
        <f t="shared" si="18"/>
        <v>0</v>
      </c>
      <c r="S117" s="160">
        <v>67809</v>
      </c>
      <c r="T117" s="182">
        <f t="shared" si="23"/>
        <v>58665</v>
      </c>
      <c r="U117" s="164">
        <f t="shared" si="19"/>
        <v>-9144</v>
      </c>
      <c r="V117" s="160">
        <v>1807</v>
      </c>
      <c r="W117" s="182">
        <f t="shared" si="24"/>
        <v>1545</v>
      </c>
      <c r="X117" s="162">
        <f t="shared" si="20"/>
        <v>-262</v>
      </c>
      <c r="Y117" s="189">
        <v>85086</v>
      </c>
      <c r="Z117" s="186">
        <f t="shared" si="25"/>
        <v>75680</v>
      </c>
      <c r="AA117" s="155">
        <f t="shared" si="21"/>
        <v>-9406</v>
      </c>
    </row>
    <row r="118" spans="1:27" ht="30" customHeight="1">
      <c r="A118" s="5" t="s">
        <v>621</v>
      </c>
      <c r="B118" s="5" t="s">
        <v>618</v>
      </c>
      <c r="C118" s="5" t="s">
        <v>619</v>
      </c>
      <c r="D118" s="5" t="s">
        <v>58</v>
      </c>
      <c r="E118" s="9">
        <f>일위대가!F726</f>
        <v>37404</v>
      </c>
      <c r="F118" s="9">
        <f>일위대가!H726</f>
        <v>35751</v>
      </c>
      <c r="G118" s="9">
        <f>일위대가!J726</f>
        <v>3671</v>
      </c>
      <c r="H118" s="9">
        <f t="shared" si="13"/>
        <v>76826</v>
      </c>
      <c r="I118" s="5" t="s">
        <v>620</v>
      </c>
      <c r="J118" s="5" t="s">
        <v>52</v>
      </c>
      <c r="K118" s="1" t="s">
        <v>52</v>
      </c>
      <c r="L118" s="1" t="s">
        <v>52</v>
      </c>
      <c r="M118" s="1" t="s">
        <v>52</v>
      </c>
      <c r="N118" s="1" t="s">
        <v>52</v>
      </c>
      <c r="P118" s="185">
        <v>40305</v>
      </c>
      <c r="Q118" s="184">
        <f t="shared" si="22"/>
        <v>37404</v>
      </c>
      <c r="R118" s="168">
        <f t="shared" si="18"/>
        <v>-2901</v>
      </c>
      <c r="S118" s="160">
        <v>44712</v>
      </c>
      <c r="T118" s="182">
        <f t="shared" si="23"/>
        <v>35751</v>
      </c>
      <c r="U118" s="164">
        <f t="shared" si="19"/>
        <v>-8961</v>
      </c>
      <c r="V118" s="160">
        <v>3671</v>
      </c>
      <c r="W118" s="182">
        <f t="shared" si="24"/>
        <v>3671</v>
      </c>
      <c r="X118" s="162">
        <f t="shared" si="20"/>
        <v>0</v>
      </c>
      <c r="Y118" s="189">
        <v>88688</v>
      </c>
      <c r="Z118" s="186">
        <f t="shared" si="25"/>
        <v>76826</v>
      </c>
      <c r="AA118" s="155">
        <f t="shared" si="21"/>
        <v>-11862</v>
      </c>
    </row>
    <row r="119" spans="1:27" ht="30" customHeight="1">
      <c r="A119" s="5" t="s">
        <v>627</v>
      </c>
      <c r="B119" s="5" t="s">
        <v>623</v>
      </c>
      <c r="C119" s="5" t="s">
        <v>624</v>
      </c>
      <c r="D119" s="5" t="s">
        <v>625</v>
      </c>
      <c r="E119" s="9">
        <f>일위대가!F739</f>
        <v>24953</v>
      </c>
      <c r="F119" s="9">
        <f>일위대가!H739</f>
        <v>13463</v>
      </c>
      <c r="G119" s="9">
        <f>일위대가!J739</f>
        <v>0</v>
      </c>
      <c r="H119" s="9">
        <f t="shared" si="13"/>
        <v>38416</v>
      </c>
      <c r="I119" s="5" t="s">
        <v>626</v>
      </c>
      <c r="J119" s="5" t="s">
        <v>52</v>
      </c>
      <c r="K119" s="1" t="s">
        <v>52</v>
      </c>
      <c r="L119" s="1" t="s">
        <v>52</v>
      </c>
      <c r="M119" s="1" t="s">
        <v>52</v>
      </c>
      <c r="N119" s="1" t="s">
        <v>52</v>
      </c>
      <c r="O119" s="199" t="s">
        <v>7958</v>
      </c>
      <c r="P119" s="185">
        <v>29142</v>
      </c>
      <c r="Q119" s="184">
        <f t="shared" si="22"/>
        <v>24953</v>
      </c>
      <c r="R119" s="168">
        <f t="shared" si="18"/>
        <v>-4189</v>
      </c>
      <c r="S119" s="160">
        <v>13463</v>
      </c>
      <c r="T119" s="182">
        <f t="shared" si="23"/>
        <v>13463</v>
      </c>
      <c r="U119" s="164">
        <f t="shared" si="19"/>
        <v>0</v>
      </c>
      <c r="V119" s="183">
        <v>0</v>
      </c>
      <c r="W119" s="182">
        <f t="shared" si="24"/>
        <v>0</v>
      </c>
      <c r="X119" s="162">
        <f t="shared" si="20"/>
        <v>0</v>
      </c>
      <c r="Y119" s="189">
        <v>42605</v>
      </c>
      <c r="Z119" s="186">
        <f t="shared" si="25"/>
        <v>38416</v>
      </c>
      <c r="AA119" s="155">
        <f t="shared" si="21"/>
        <v>-4189</v>
      </c>
    </row>
    <row r="120" spans="1:27" ht="30" customHeight="1">
      <c r="A120" s="5" t="s">
        <v>634</v>
      </c>
      <c r="B120" s="5" t="s">
        <v>631</v>
      </c>
      <c r="C120" s="5" t="s">
        <v>632</v>
      </c>
      <c r="D120" s="5" t="s">
        <v>625</v>
      </c>
      <c r="E120" s="9">
        <f>일위대가!F752</f>
        <v>29494</v>
      </c>
      <c r="F120" s="9">
        <f>일위대가!H752</f>
        <v>13463</v>
      </c>
      <c r="G120" s="9">
        <f>일위대가!J752</f>
        <v>0</v>
      </c>
      <c r="H120" s="9">
        <f t="shared" si="13"/>
        <v>42957</v>
      </c>
      <c r="I120" s="5" t="s">
        <v>633</v>
      </c>
      <c r="J120" s="5" t="s">
        <v>52</v>
      </c>
      <c r="K120" s="1" t="s">
        <v>52</v>
      </c>
      <c r="L120" s="1" t="s">
        <v>52</v>
      </c>
      <c r="M120" s="1" t="s">
        <v>52</v>
      </c>
      <c r="N120" s="1" t="s">
        <v>52</v>
      </c>
      <c r="O120" s="199" t="s">
        <v>7959</v>
      </c>
      <c r="P120" s="185">
        <v>35046</v>
      </c>
      <c r="Q120" s="184">
        <f t="shared" si="22"/>
        <v>29494</v>
      </c>
      <c r="R120" s="168">
        <f t="shared" si="18"/>
        <v>-5552</v>
      </c>
      <c r="S120" s="160">
        <v>13463</v>
      </c>
      <c r="T120" s="182">
        <f t="shared" si="23"/>
        <v>13463</v>
      </c>
      <c r="U120" s="164">
        <f t="shared" si="19"/>
        <v>0</v>
      </c>
      <c r="V120" s="183">
        <v>0</v>
      </c>
      <c r="W120" s="182">
        <f t="shared" si="24"/>
        <v>0</v>
      </c>
      <c r="X120" s="162">
        <f t="shared" si="20"/>
        <v>0</v>
      </c>
      <c r="Y120" s="189">
        <v>48509</v>
      </c>
      <c r="Z120" s="186">
        <f t="shared" si="25"/>
        <v>42957</v>
      </c>
      <c r="AA120" s="155">
        <f t="shared" si="21"/>
        <v>-5552</v>
      </c>
    </row>
    <row r="121" spans="1:27" ht="30" customHeight="1">
      <c r="A121" s="5" t="s">
        <v>638</v>
      </c>
      <c r="B121" s="5" t="s">
        <v>636</v>
      </c>
      <c r="C121" s="5" t="s">
        <v>632</v>
      </c>
      <c r="D121" s="5" t="s">
        <v>625</v>
      </c>
      <c r="E121" s="9">
        <f>일위대가!F765</f>
        <v>29568</v>
      </c>
      <c r="F121" s="9">
        <f>일위대가!H765</f>
        <v>15926</v>
      </c>
      <c r="G121" s="9">
        <f>일위대가!J765</f>
        <v>0</v>
      </c>
      <c r="H121" s="9">
        <f t="shared" si="13"/>
        <v>45494</v>
      </c>
      <c r="I121" s="5" t="s">
        <v>637</v>
      </c>
      <c r="J121" s="5" t="s">
        <v>52</v>
      </c>
      <c r="K121" s="1" t="s">
        <v>52</v>
      </c>
      <c r="L121" s="1" t="s">
        <v>52</v>
      </c>
      <c r="M121" s="1" t="s">
        <v>52</v>
      </c>
      <c r="N121" s="1" t="s">
        <v>52</v>
      </c>
      <c r="O121" s="199" t="s">
        <v>7959</v>
      </c>
      <c r="P121" s="185">
        <v>35120</v>
      </c>
      <c r="Q121" s="184">
        <f t="shared" si="22"/>
        <v>29568</v>
      </c>
      <c r="R121" s="168">
        <f t="shared" si="18"/>
        <v>-5552</v>
      </c>
      <c r="S121" s="160">
        <v>15926</v>
      </c>
      <c r="T121" s="182">
        <f t="shared" si="23"/>
        <v>15926</v>
      </c>
      <c r="U121" s="164">
        <f t="shared" si="19"/>
        <v>0</v>
      </c>
      <c r="V121" s="183">
        <v>0</v>
      </c>
      <c r="W121" s="182">
        <f t="shared" si="24"/>
        <v>0</v>
      </c>
      <c r="X121" s="162">
        <f t="shared" si="20"/>
        <v>0</v>
      </c>
      <c r="Y121" s="189">
        <v>51046</v>
      </c>
      <c r="Z121" s="186">
        <f t="shared" si="25"/>
        <v>45494</v>
      </c>
      <c r="AA121" s="155">
        <f t="shared" si="21"/>
        <v>-5552</v>
      </c>
    </row>
    <row r="122" spans="1:27" ht="30" customHeight="1">
      <c r="A122" s="5" t="s">
        <v>643</v>
      </c>
      <c r="B122" s="5" t="s">
        <v>640</v>
      </c>
      <c r="C122" s="5" t="s">
        <v>641</v>
      </c>
      <c r="D122" s="5" t="s">
        <v>182</v>
      </c>
      <c r="E122" s="9">
        <f>일위대가!F772</f>
        <v>10645</v>
      </c>
      <c r="F122" s="9">
        <f>일위대가!H772</f>
        <v>15687</v>
      </c>
      <c r="G122" s="9">
        <f>일위대가!J772</f>
        <v>313</v>
      </c>
      <c r="H122" s="9">
        <f t="shared" si="13"/>
        <v>26645</v>
      </c>
      <c r="I122" s="5" t="s">
        <v>642</v>
      </c>
      <c r="J122" s="5" t="s">
        <v>52</v>
      </c>
      <c r="K122" s="1" t="s">
        <v>52</v>
      </c>
      <c r="L122" s="1" t="s">
        <v>52</v>
      </c>
      <c r="M122" s="1" t="s">
        <v>52</v>
      </c>
      <c r="N122" s="1" t="s">
        <v>52</v>
      </c>
      <c r="O122" s="199" t="s">
        <v>7960</v>
      </c>
      <c r="P122" s="185">
        <v>38580</v>
      </c>
      <c r="Q122" s="184">
        <f t="shared" si="22"/>
        <v>10645</v>
      </c>
      <c r="R122" s="168">
        <f t="shared" si="18"/>
        <v>-27935</v>
      </c>
      <c r="S122" s="160">
        <v>22411</v>
      </c>
      <c r="T122" s="182">
        <f t="shared" si="23"/>
        <v>15687</v>
      </c>
      <c r="U122" s="164">
        <f t="shared" si="19"/>
        <v>-6724</v>
      </c>
      <c r="V122" s="183">
        <v>448</v>
      </c>
      <c r="W122" s="182">
        <f t="shared" si="24"/>
        <v>313</v>
      </c>
      <c r="X122" s="162">
        <f t="shared" si="20"/>
        <v>-135</v>
      </c>
      <c r="Y122" s="189">
        <v>61439</v>
      </c>
      <c r="Z122" s="186">
        <f t="shared" si="25"/>
        <v>26645</v>
      </c>
      <c r="AA122" s="155">
        <f t="shared" si="21"/>
        <v>-34794</v>
      </c>
    </row>
    <row r="123" spans="1:27" ht="30" customHeight="1">
      <c r="A123" s="5" t="s">
        <v>647</v>
      </c>
      <c r="B123" s="62" t="s">
        <v>7921</v>
      </c>
      <c r="C123" s="5" t="s">
        <v>7923</v>
      </c>
      <c r="D123" s="5" t="s">
        <v>182</v>
      </c>
      <c r="E123" s="9">
        <f>일위대가!F781</f>
        <v>4768</v>
      </c>
      <c r="F123" s="9">
        <f>일위대가!H781</f>
        <v>14417</v>
      </c>
      <c r="G123" s="9">
        <f>일위대가!J781</f>
        <v>256</v>
      </c>
      <c r="H123" s="9">
        <f t="shared" si="13"/>
        <v>19441</v>
      </c>
      <c r="I123" s="5" t="s">
        <v>646</v>
      </c>
      <c r="J123" s="5" t="s">
        <v>52</v>
      </c>
      <c r="K123" s="1" t="s">
        <v>52</v>
      </c>
      <c r="L123" s="1" t="s">
        <v>52</v>
      </c>
      <c r="M123" s="1" t="s">
        <v>52</v>
      </c>
      <c r="N123" s="1" t="s">
        <v>52</v>
      </c>
      <c r="P123" s="185">
        <v>10626</v>
      </c>
      <c r="Q123" s="184">
        <f t="shared" si="22"/>
        <v>4768</v>
      </c>
      <c r="R123" s="168">
        <f t="shared" si="18"/>
        <v>-5858</v>
      </c>
      <c r="S123" s="160">
        <v>14417</v>
      </c>
      <c r="T123" s="182">
        <f t="shared" si="23"/>
        <v>14417</v>
      </c>
      <c r="U123" s="164">
        <f t="shared" si="19"/>
        <v>0</v>
      </c>
      <c r="V123" s="183">
        <v>256</v>
      </c>
      <c r="W123" s="182">
        <f t="shared" si="24"/>
        <v>256</v>
      </c>
      <c r="X123" s="162">
        <f t="shared" si="20"/>
        <v>0</v>
      </c>
      <c r="Y123" s="189">
        <v>25299</v>
      </c>
      <c r="Z123" s="186">
        <f t="shared" si="25"/>
        <v>19441</v>
      </c>
      <c r="AA123" s="155">
        <f t="shared" si="21"/>
        <v>-5858</v>
      </c>
    </row>
    <row r="124" spans="1:27" ht="30" customHeight="1">
      <c r="A124" s="5" t="s">
        <v>650</v>
      </c>
      <c r="B124" s="62" t="s">
        <v>7926</v>
      </c>
      <c r="C124" s="5" t="s">
        <v>7929</v>
      </c>
      <c r="D124" s="5" t="s">
        <v>182</v>
      </c>
      <c r="E124" s="9">
        <f>일위대가!F789</f>
        <v>14021</v>
      </c>
      <c r="F124" s="9">
        <f>일위대가!H789</f>
        <v>27221</v>
      </c>
      <c r="G124" s="9">
        <f>일위대가!J789</f>
        <v>288</v>
      </c>
      <c r="H124" s="9">
        <f t="shared" si="13"/>
        <v>41530</v>
      </c>
      <c r="I124" s="5" t="s">
        <v>649</v>
      </c>
      <c r="J124" s="5" t="s">
        <v>52</v>
      </c>
      <c r="K124" s="1" t="s">
        <v>52</v>
      </c>
      <c r="L124" s="1" t="s">
        <v>52</v>
      </c>
      <c r="M124" s="1" t="s">
        <v>52</v>
      </c>
      <c r="N124" s="1" t="s">
        <v>52</v>
      </c>
      <c r="O124" s="199" t="s">
        <v>7961</v>
      </c>
      <c r="P124" s="185">
        <v>35574</v>
      </c>
      <c r="Q124" s="184">
        <f t="shared" si="22"/>
        <v>14021</v>
      </c>
      <c r="R124" s="168">
        <f t="shared" si="18"/>
        <v>-21553</v>
      </c>
      <c r="S124" s="160">
        <v>35758</v>
      </c>
      <c r="T124" s="182">
        <f t="shared" si="23"/>
        <v>27221</v>
      </c>
      <c r="U124" s="164">
        <f t="shared" si="19"/>
        <v>-8537</v>
      </c>
      <c r="V124" s="183">
        <v>288</v>
      </c>
      <c r="W124" s="182">
        <f t="shared" si="24"/>
        <v>288</v>
      </c>
      <c r="X124" s="162">
        <f t="shared" si="20"/>
        <v>0</v>
      </c>
      <c r="Y124" s="189">
        <v>71620</v>
      </c>
      <c r="Z124" s="186">
        <f t="shared" si="25"/>
        <v>41530</v>
      </c>
      <c r="AA124" s="155">
        <f t="shared" si="21"/>
        <v>-30090</v>
      </c>
    </row>
    <row r="125" spans="1:27" ht="30" customHeight="1">
      <c r="A125" s="5" t="s">
        <v>654</v>
      </c>
      <c r="B125" s="5" t="s">
        <v>652</v>
      </c>
      <c r="C125" s="5" t="s">
        <v>645</v>
      </c>
      <c r="D125" s="5" t="s">
        <v>182</v>
      </c>
      <c r="E125" s="9">
        <f>일위대가!F797</f>
        <v>10634</v>
      </c>
      <c r="F125" s="9">
        <f>일위대가!H797</f>
        <v>22953</v>
      </c>
      <c r="G125" s="9">
        <f>일위대가!J797</f>
        <v>288</v>
      </c>
      <c r="H125" s="9">
        <f t="shared" si="13"/>
        <v>33875</v>
      </c>
      <c r="I125" s="5" t="s">
        <v>653</v>
      </c>
      <c r="J125" s="5" t="s">
        <v>52</v>
      </c>
      <c r="K125" s="1" t="s">
        <v>52</v>
      </c>
      <c r="L125" s="1" t="s">
        <v>52</v>
      </c>
      <c r="M125" s="1" t="s">
        <v>52</v>
      </c>
      <c r="N125" s="1" t="s">
        <v>52</v>
      </c>
      <c r="O125" s="199" t="s">
        <v>7961</v>
      </c>
      <c r="P125" s="185">
        <v>16690</v>
      </c>
      <c r="Q125" s="184">
        <f t="shared" si="22"/>
        <v>10634</v>
      </c>
      <c r="R125" s="168">
        <f t="shared" si="18"/>
        <v>-6056</v>
      </c>
      <c r="S125" s="160">
        <v>22953</v>
      </c>
      <c r="T125" s="182">
        <f t="shared" si="23"/>
        <v>22953</v>
      </c>
      <c r="U125" s="164">
        <f t="shared" si="19"/>
        <v>0</v>
      </c>
      <c r="V125" s="183">
        <v>288</v>
      </c>
      <c r="W125" s="182">
        <f t="shared" si="24"/>
        <v>288</v>
      </c>
      <c r="X125" s="162">
        <f t="shared" si="20"/>
        <v>0</v>
      </c>
      <c r="Y125" s="189">
        <v>39931</v>
      </c>
      <c r="Z125" s="186">
        <f t="shared" si="25"/>
        <v>33875</v>
      </c>
      <c r="AA125" s="155">
        <f t="shared" si="21"/>
        <v>-6056</v>
      </c>
    </row>
    <row r="126" spans="1:27" ht="30" customHeight="1">
      <c r="A126" s="5" t="s">
        <v>659</v>
      </c>
      <c r="B126" s="5" t="s">
        <v>656</v>
      </c>
      <c r="C126" s="5" t="s">
        <v>657</v>
      </c>
      <c r="D126" s="5" t="s">
        <v>58</v>
      </c>
      <c r="E126" s="9">
        <f>일위대가!F804</f>
        <v>5160</v>
      </c>
      <c r="F126" s="9">
        <f>일위대가!H804</f>
        <v>22404</v>
      </c>
      <c r="G126" s="9">
        <f>일위대가!J804</f>
        <v>547</v>
      </c>
      <c r="H126" s="9">
        <f t="shared" si="13"/>
        <v>28111</v>
      </c>
      <c r="I126" s="5" t="s">
        <v>658</v>
      </c>
      <c r="J126" s="5" t="s">
        <v>52</v>
      </c>
      <c r="K126" s="1" t="s">
        <v>52</v>
      </c>
      <c r="L126" s="1" t="s">
        <v>52</v>
      </c>
      <c r="M126" s="1" t="s">
        <v>52</v>
      </c>
      <c r="N126" s="1" t="s">
        <v>52</v>
      </c>
      <c r="P126" s="185">
        <v>5160</v>
      </c>
      <c r="Q126" s="184">
        <f t="shared" si="22"/>
        <v>5160</v>
      </c>
      <c r="R126" s="168">
        <f t="shared" si="18"/>
        <v>0</v>
      </c>
      <c r="S126" s="160">
        <v>22404</v>
      </c>
      <c r="T126" s="182">
        <f t="shared" si="23"/>
        <v>22404</v>
      </c>
      <c r="U126" s="164">
        <f t="shared" si="19"/>
        <v>0</v>
      </c>
      <c r="V126" s="183">
        <v>547</v>
      </c>
      <c r="W126" s="182">
        <f t="shared" si="24"/>
        <v>547</v>
      </c>
      <c r="X126" s="162">
        <f t="shared" si="20"/>
        <v>0</v>
      </c>
      <c r="Y126" s="189">
        <v>28111</v>
      </c>
      <c r="Z126" s="186">
        <f t="shared" si="25"/>
        <v>28111</v>
      </c>
      <c r="AA126" s="155">
        <f t="shared" si="21"/>
        <v>0</v>
      </c>
    </row>
    <row r="127" spans="1:27" ht="30" customHeight="1">
      <c r="A127" s="5" t="s">
        <v>664</v>
      </c>
      <c r="B127" s="5" t="s">
        <v>661</v>
      </c>
      <c r="C127" s="5" t="s">
        <v>662</v>
      </c>
      <c r="D127" s="5" t="s">
        <v>58</v>
      </c>
      <c r="E127" s="9">
        <f>일위대가!F811</f>
        <v>3686</v>
      </c>
      <c r="F127" s="9">
        <f>일위대가!H811</f>
        <v>14086</v>
      </c>
      <c r="G127" s="9">
        <f>일위대가!J811</f>
        <v>333</v>
      </c>
      <c r="H127" s="9">
        <f t="shared" si="13"/>
        <v>18105</v>
      </c>
      <c r="I127" s="5" t="s">
        <v>663</v>
      </c>
      <c r="J127" s="5" t="s">
        <v>52</v>
      </c>
      <c r="K127" s="1" t="s">
        <v>52</v>
      </c>
      <c r="L127" s="1" t="s">
        <v>52</v>
      </c>
      <c r="M127" s="1" t="s">
        <v>52</v>
      </c>
      <c r="N127" s="1" t="s">
        <v>52</v>
      </c>
      <c r="P127" s="185">
        <v>3686</v>
      </c>
      <c r="Q127" s="184">
        <f t="shared" si="22"/>
        <v>3686</v>
      </c>
      <c r="R127" s="168">
        <f t="shared" si="18"/>
        <v>0</v>
      </c>
      <c r="S127" s="160">
        <v>14086</v>
      </c>
      <c r="T127" s="182">
        <f t="shared" si="23"/>
        <v>14086</v>
      </c>
      <c r="U127" s="164">
        <f t="shared" si="19"/>
        <v>0</v>
      </c>
      <c r="V127" s="183">
        <v>333</v>
      </c>
      <c r="W127" s="182">
        <f t="shared" si="24"/>
        <v>333</v>
      </c>
      <c r="X127" s="162">
        <f t="shared" si="20"/>
        <v>0</v>
      </c>
      <c r="Y127" s="189">
        <v>18105</v>
      </c>
      <c r="Z127" s="186">
        <f t="shared" si="25"/>
        <v>18105</v>
      </c>
      <c r="AA127" s="155">
        <f t="shared" si="21"/>
        <v>0</v>
      </c>
    </row>
    <row r="128" spans="1:27" ht="30" customHeight="1">
      <c r="A128" s="5" t="s">
        <v>669</v>
      </c>
      <c r="B128" s="5" t="s">
        <v>666</v>
      </c>
      <c r="C128" s="5" t="s">
        <v>667</v>
      </c>
      <c r="D128" s="5" t="s">
        <v>58</v>
      </c>
      <c r="E128" s="9">
        <f>일위대가!F815</f>
        <v>17948</v>
      </c>
      <c r="F128" s="9">
        <f>일위대가!H815</f>
        <v>13246</v>
      </c>
      <c r="G128" s="9">
        <f>일위대가!J815</f>
        <v>0</v>
      </c>
      <c r="H128" s="9">
        <f t="shared" si="13"/>
        <v>31194</v>
      </c>
      <c r="I128" s="5" t="s">
        <v>668</v>
      </c>
      <c r="J128" s="5" t="s">
        <v>52</v>
      </c>
      <c r="K128" s="1" t="s">
        <v>52</v>
      </c>
      <c r="L128" s="1" t="s">
        <v>52</v>
      </c>
      <c r="M128" s="1" t="s">
        <v>52</v>
      </c>
      <c r="N128" s="1" t="s">
        <v>52</v>
      </c>
      <c r="P128" s="185">
        <v>17948</v>
      </c>
      <c r="Q128" s="184">
        <f t="shared" si="22"/>
        <v>17948</v>
      </c>
      <c r="R128" s="167">
        <f t="shared" si="18"/>
        <v>0</v>
      </c>
      <c r="S128" s="160">
        <v>13246</v>
      </c>
      <c r="T128" s="182">
        <f t="shared" si="23"/>
        <v>13246</v>
      </c>
      <c r="U128" s="164">
        <f t="shared" si="19"/>
        <v>0</v>
      </c>
      <c r="V128" s="183">
        <v>0</v>
      </c>
      <c r="W128" s="182">
        <f t="shared" si="24"/>
        <v>0</v>
      </c>
      <c r="X128" s="162">
        <f t="shared" si="20"/>
        <v>0</v>
      </c>
      <c r="Y128" s="189">
        <v>31194</v>
      </c>
      <c r="Z128" s="186">
        <f t="shared" si="25"/>
        <v>31194</v>
      </c>
      <c r="AA128" s="155">
        <f t="shared" si="21"/>
        <v>0</v>
      </c>
    </row>
    <row r="129" spans="1:27" ht="30" customHeight="1">
      <c r="A129" s="5" t="s">
        <v>673</v>
      </c>
      <c r="B129" s="5" t="s">
        <v>671</v>
      </c>
      <c r="C129" s="5" t="s">
        <v>667</v>
      </c>
      <c r="D129" s="5" t="s">
        <v>58</v>
      </c>
      <c r="E129" s="9">
        <f>일위대가!F819</f>
        <v>14224</v>
      </c>
      <c r="F129" s="9">
        <f>일위대가!H819</f>
        <v>16060</v>
      </c>
      <c r="G129" s="9">
        <f>일위대가!J819</f>
        <v>0</v>
      </c>
      <c r="H129" s="9">
        <f t="shared" si="13"/>
        <v>30284</v>
      </c>
      <c r="I129" s="5" t="s">
        <v>672</v>
      </c>
      <c r="J129" s="5" t="s">
        <v>52</v>
      </c>
      <c r="K129" s="1" t="s">
        <v>52</v>
      </c>
      <c r="L129" s="1" t="s">
        <v>52</v>
      </c>
      <c r="M129" s="1" t="s">
        <v>52</v>
      </c>
      <c r="N129" s="1" t="s">
        <v>52</v>
      </c>
      <c r="P129" s="185">
        <v>15805</v>
      </c>
      <c r="Q129" s="184">
        <f t="shared" si="22"/>
        <v>14224</v>
      </c>
      <c r="R129" s="168">
        <f t="shared" si="18"/>
        <v>-1581</v>
      </c>
      <c r="S129" s="160">
        <v>17845</v>
      </c>
      <c r="T129" s="182">
        <f t="shared" si="23"/>
        <v>16060</v>
      </c>
      <c r="U129" s="164">
        <f t="shared" si="19"/>
        <v>-1785</v>
      </c>
      <c r="V129" s="183">
        <v>0</v>
      </c>
      <c r="W129" s="182">
        <f t="shared" si="24"/>
        <v>0</v>
      </c>
      <c r="X129" s="162">
        <f t="shared" si="20"/>
        <v>0</v>
      </c>
      <c r="Y129" s="189">
        <v>33650</v>
      </c>
      <c r="Z129" s="186">
        <f t="shared" si="25"/>
        <v>30284</v>
      </c>
      <c r="AA129" s="155">
        <f t="shared" si="21"/>
        <v>-3366</v>
      </c>
    </row>
    <row r="130" spans="1:27" ht="30" customHeight="1">
      <c r="A130" s="5" t="s">
        <v>678</v>
      </c>
      <c r="B130" s="5" t="s">
        <v>675</v>
      </c>
      <c r="C130" s="5" t="s">
        <v>676</v>
      </c>
      <c r="D130" s="5" t="s">
        <v>58</v>
      </c>
      <c r="E130" s="9">
        <f>일위대가!F823</f>
        <v>17948</v>
      </c>
      <c r="F130" s="9">
        <f>일위대가!H823</f>
        <v>13246</v>
      </c>
      <c r="G130" s="9">
        <f>일위대가!J823</f>
        <v>0</v>
      </c>
      <c r="H130" s="9">
        <f t="shared" si="13"/>
        <v>31194</v>
      </c>
      <c r="I130" s="5" t="s">
        <v>677</v>
      </c>
      <c r="J130" s="5" t="s">
        <v>52</v>
      </c>
      <c r="K130" s="1" t="s">
        <v>52</v>
      </c>
      <c r="L130" s="1" t="s">
        <v>52</v>
      </c>
      <c r="M130" s="1" t="s">
        <v>52</v>
      </c>
      <c r="N130" s="1" t="s">
        <v>52</v>
      </c>
      <c r="P130" s="185">
        <v>17948</v>
      </c>
      <c r="Q130" s="184">
        <f t="shared" si="22"/>
        <v>17948</v>
      </c>
      <c r="R130" s="168">
        <f t="shared" si="18"/>
        <v>0</v>
      </c>
      <c r="S130" s="160">
        <v>13246</v>
      </c>
      <c r="T130" s="182">
        <f t="shared" si="23"/>
        <v>13246</v>
      </c>
      <c r="U130" s="164">
        <f t="shared" si="19"/>
        <v>0</v>
      </c>
      <c r="V130" s="183">
        <v>0</v>
      </c>
      <c r="W130" s="182">
        <f t="shared" si="24"/>
        <v>0</v>
      </c>
      <c r="X130" s="162">
        <f t="shared" si="20"/>
        <v>0</v>
      </c>
      <c r="Y130" s="189">
        <v>31194</v>
      </c>
      <c r="Z130" s="186">
        <f t="shared" si="25"/>
        <v>31194</v>
      </c>
      <c r="AA130" s="155">
        <f t="shared" si="21"/>
        <v>0</v>
      </c>
    </row>
    <row r="131" spans="1:27" ht="30" customHeight="1">
      <c r="A131" s="5" t="s">
        <v>685</v>
      </c>
      <c r="B131" s="5" t="s">
        <v>682</v>
      </c>
      <c r="C131" s="5" t="s">
        <v>683</v>
      </c>
      <c r="D131" s="5" t="s">
        <v>182</v>
      </c>
      <c r="E131" s="9">
        <f>일위대가!F828</f>
        <v>2077</v>
      </c>
      <c r="F131" s="9">
        <f>일위대가!H828</f>
        <v>4870</v>
      </c>
      <c r="G131" s="9">
        <f>일위대가!J828</f>
        <v>0</v>
      </c>
      <c r="H131" s="9">
        <f t="shared" si="13"/>
        <v>6947</v>
      </c>
      <c r="I131" s="5" t="s">
        <v>684</v>
      </c>
      <c r="J131" s="5" t="s">
        <v>52</v>
      </c>
      <c r="K131" s="1" t="s">
        <v>52</v>
      </c>
      <c r="L131" s="1" t="s">
        <v>52</v>
      </c>
      <c r="M131" s="1" t="s">
        <v>52</v>
      </c>
      <c r="N131" s="1" t="s">
        <v>52</v>
      </c>
      <c r="P131" s="185">
        <v>2077</v>
      </c>
      <c r="Q131" s="184">
        <f t="shared" si="22"/>
        <v>2077</v>
      </c>
      <c r="R131" s="168">
        <f t="shared" si="18"/>
        <v>0</v>
      </c>
      <c r="S131" s="160">
        <v>4870</v>
      </c>
      <c r="T131" s="182">
        <f t="shared" si="23"/>
        <v>4870</v>
      </c>
      <c r="U131" s="164">
        <f t="shared" si="19"/>
        <v>0</v>
      </c>
      <c r="V131" s="183">
        <v>0</v>
      </c>
      <c r="W131" s="182">
        <f t="shared" si="24"/>
        <v>0</v>
      </c>
      <c r="X131" s="162">
        <f t="shared" si="20"/>
        <v>0</v>
      </c>
      <c r="Y131" s="189">
        <v>6947</v>
      </c>
      <c r="Z131" s="186">
        <f t="shared" si="25"/>
        <v>6947</v>
      </c>
      <c r="AA131" s="155">
        <f t="shared" si="21"/>
        <v>0</v>
      </c>
    </row>
    <row r="132" spans="1:27" ht="30" customHeight="1">
      <c r="A132" s="5" t="s">
        <v>690</v>
      </c>
      <c r="B132" s="5" t="s">
        <v>687</v>
      </c>
      <c r="C132" s="5" t="s">
        <v>688</v>
      </c>
      <c r="D132" s="5" t="s">
        <v>625</v>
      </c>
      <c r="E132" s="9">
        <f>일위대가!F834</f>
        <v>7421</v>
      </c>
      <c r="F132" s="9">
        <f>일위대가!H834</f>
        <v>16242</v>
      </c>
      <c r="G132" s="9">
        <f>일위대가!J834</f>
        <v>0</v>
      </c>
      <c r="H132" s="9">
        <f t="shared" ref="H132:H198" si="26">E132+F132+G132</f>
        <v>23663</v>
      </c>
      <c r="I132" s="5" t="s">
        <v>689</v>
      </c>
      <c r="J132" s="5" t="s">
        <v>52</v>
      </c>
      <c r="K132" s="1" t="s">
        <v>52</v>
      </c>
      <c r="L132" s="1" t="s">
        <v>52</v>
      </c>
      <c r="M132" s="1" t="s">
        <v>52</v>
      </c>
      <c r="N132" s="1" t="s">
        <v>52</v>
      </c>
      <c r="P132" s="185">
        <v>7421</v>
      </c>
      <c r="Q132" s="184">
        <f t="shared" ref="Q132:Q163" si="27">E132</f>
        <v>7421</v>
      </c>
      <c r="R132" s="168">
        <f t="shared" si="18"/>
        <v>0</v>
      </c>
      <c r="S132" s="160">
        <v>16242</v>
      </c>
      <c r="T132" s="182">
        <f t="shared" ref="T132:T163" si="28">F132</f>
        <v>16242</v>
      </c>
      <c r="U132" s="164">
        <f t="shared" si="19"/>
        <v>0</v>
      </c>
      <c r="V132" s="183">
        <v>0</v>
      </c>
      <c r="W132" s="182">
        <f t="shared" ref="W132:W163" si="29">G132</f>
        <v>0</v>
      </c>
      <c r="X132" s="162">
        <f t="shared" si="20"/>
        <v>0</v>
      </c>
      <c r="Y132" s="189">
        <v>23663</v>
      </c>
      <c r="Z132" s="186">
        <f t="shared" ref="Z132:Z163" si="30">H132</f>
        <v>23663</v>
      </c>
      <c r="AA132" s="155">
        <f t="shared" si="21"/>
        <v>0</v>
      </c>
    </row>
    <row r="133" spans="1:27" ht="30" customHeight="1">
      <c r="A133" s="5" t="s">
        <v>695</v>
      </c>
      <c r="B133" s="5" t="s">
        <v>692</v>
      </c>
      <c r="C133" s="5" t="s">
        <v>693</v>
      </c>
      <c r="D133" s="5" t="s">
        <v>625</v>
      </c>
      <c r="E133" s="9">
        <f>일위대가!F840</f>
        <v>7421</v>
      </c>
      <c r="F133" s="9">
        <f>일위대가!H840</f>
        <v>19491</v>
      </c>
      <c r="G133" s="9">
        <f>일위대가!J840</f>
        <v>0</v>
      </c>
      <c r="H133" s="9">
        <f t="shared" si="26"/>
        <v>26912</v>
      </c>
      <c r="I133" s="5" t="s">
        <v>694</v>
      </c>
      <c r="J133" s="5" t="s">
        <v>52</v>
      </c>
      <c r="K133" s="1" t="s">
        <v>52</v>
      </c>
      <c r="L133" s="1" t="s">
        <v>52</v>
      </c>
      <c r="M133" s="1" t="s">
        <v>52</v>
      </c>
      <c r="N133" s="1" t="s">
        <v>52</v>
      </c>
      <c r="P133" s="185">
        <v>7421</v>
      </c>
      <c r="Q133" s="184">
        <f t="shared" si="27"/>
        <v>7421</v>
      </c>
      <c r="R133" s="168">
        <f t="shared" ref="R133:R202" si="31">Q133-P133</f>
        <v>0</v>
      </c>
      <c r="S133" s="160">
        <v>19491</v>
      </c>
      <c r="T133" s="182">
        <f t="shared" si="28"/>
        <v>19491</v>
      </c>
      <c r="U133" s="164">
        <f t="shared" ref="U133:U202" si="32">T133-S133</f>
        <v>0</v>
      </c>
      <c r="V133" s="183">
        <v>0</v>
      </c>
      <c r="W133" s="182">
        <f t="shared" si="29"/>
        <v>0</v>
      </c>
      <c r="X133" s="162">
        <f t="shared" ref="X133:X202" si="33">W133-V133</f>
        <v>0</v>
      </c>
      <c r="Y133" s="189">
        <v>26912</v>
      </c>
      <c r="Z133" s="186">
        <f t="shared" si="30"/>
        <v>26912</v>
      </c>
      <c r="AA133" s="155">
        <f t="shared" ref="AA133:AA202" si="34">Z133-Y133</f>
        <v>0</v>
      </c>
    </row>
    <row r="134" spans="1:27" ht="30" customHeight="1">
      <c r="A134" s="5" t="s">
        <v>700</v>
      </c>
      <c r="B134" s="5" t="s">
        <v>697</v>
      </c>
      <c r="C134" s="5" t="s">
        <v>698</v>
      </c>
      <c r="D134" s="5" t="s">
        <v>182</v>
      </c>
      <c r="E134" s="9">
        <f>일위대가!F847</f>
        <v>6997</v>
      </c>
      <c r="F134" s="9">
        <f>일위대가!H847</f>
        <v>11497</v>
      </c>
      <c r="G134" s="9">
        <f>일위대가!J847</f>
        <v>209</v>
      </c>
      <c r="H134" s="9">
        <f t="shared" si="26"/>
        <v>18703</v>
      </c>
      <c r="I134" s="5" t="s">
        <v>699</v>
      </c>
      <c r="J134" s="5" t="s">
        <v>52</v>
      </c>
      <c r="K134" s="1" t="s">
        <v>52</v>
      </c>
      <c r="L134" s="1" t="s">
        <v>52</v>
      </c>
      <c r="M134" s="1" t="s">
        <v>52</v>
      </c>
      <c r="N134" s="1" t="s">
        <v>52</v>
      </c>
      <c r="P134" s="185">
        <v>6997</v>
      </c>
      <c r="Q134" s="184">
        <f t="shared" si="27"/>
        <v>6997</v>
      </c>
      <c r="R134" s="168">
        <f t="shared" si="31"/>
        <v>0</v>
      </c>
      <c r="S134" s="160">
        <v>11497</v>
      </c>
      <c r="T134" s="182">
        <f t="shared" si="28"/>
        <v>11497</v>
      </c>
      <c r="U134" s="164">
        <f t="shared" si="32"/>
        <v>0</v>
      </c>
      <c r="V134" s="183">
        <v>209</v>
      </c>
      <c r="W134" s="182">
        <f t="shared" si="29"/>
        <v>209</v>
      </c>
      <c r="X134" s="162">
        <f t="shared" si="33"/>
        <v>0</v>
      </c>
      <c r="Y134" s="189">
        <v>18703</v>
      </c>
      <c r="Z134" s="186">
        <f t="shared" si="30"/>
        <v>18703</v>
      </c>
      <c r="AA134" s="155">
        <f t="shared" si="34"/>
        <v>0</v>
      </c>
    </row>
    <row r="135" spans="1:27" ht="30" customHeight="1">
      <c r="A135" s="5" t="s">
        <v>705</v>
      </c>
      <c r="B135" s="5" t="s">
        <v>702</v>
      </c>
      <c r="C135" s="5" t="s">
        <v>703</v>
      </c>
      <c r="D135" s="5" t="s">
        <v>58</v>
      </c>
      <c r="E135" s="9">
        <f>일위대가!F853</f>
        <v>48763</v>
      </c>
      <c r="F135" s="9">
        <f>일위대가!H853</f>
        <v>36152</v>
      </c>
      <c r="G135" s="9">
        <f>일위대가!J853</f>
        <v>1084</v>
      </c>
      <c r="H135" s="9">
        <f t="shared" si="26"/>
        <v>85999</v>
      </c>
      <c r="I135" s="5" t="s">
        <v>704</v>
      </c>
      <c r="J135" s="5" t="s">
        <v>52</v>
      </c>
      <c r="K135" s="1" t="s">
        <v>52</v>
      </c>
      <c r="L135" s="1" t="s">
        <v>52</v>
      </c>
      <c r="M135" s="1" t="s">
        <v>52</v>
      </c>
      <c r="N135" s="1" t="s">
        <v>52</v>
      </c>
      <c r="P135" s="185">
        <v>48763</v>
      </c>
      <c r="Q135" s="184">
        <f t="shared" si="27"/>
        <v>48763</v>
      </c>
      <c r="R135" s="168">
        <f t="shared" si="31"/>
        <v>0</v>
      </c>
      <c r="S135" s="160">
        <v>36152</v>
      </c>
      <c r="T135" s="182">
        <f t="shared" si="28"/>
        <v>36152</v>
      </c>
      <c r="U135" s="164">
        <f t="shared" si="32"/>
        <v>0</v>
      </c>
      <c r="V135" s="160">
        <v>1084</v>
      </c>
      <c r="W135" s="182">
        <f t="shared" si="29"/>
        <v>1084</v>
      </c>
      <c r="X135" s="162">
        <f t="shared" si="33"/>
        <v>0</v>
      </c>
      <c r="Y135" s="189">
        <v>85999</v>
      </c>
      <c r="Z135" s="186">
        <f t="shared" si="30"/>
        <v>85999</v>
      </c>
      <c r="AA135" s="155">
        <f t="shared" si="34"/>
        <v>0</v>
      </c>
    </row>
    <row r="136" spans="1:27" ht="30" customHeight="1">
      <c r="A136" s="5" t="s">
        <v>711</v>
      </c>
      <c r="B136" s="5" t="s">
        <v>707</v>
      </c>
      <c r="C136" s="5" t="s">
        <v>708</v>
      </c>
      <c r="D136" s="5" t="s">
        <v>709</v>
      </c>
      <c r="E136" s="9">
        <f>일위대가!F858</f>
        <v>11572</v>
      </c>
      <c r="F136" s="9">
        <f>일위대가!H858</f>
        <v>26029</v>
      </c>
      <c r="G136" s="9">
        <f>일위대가!J858</f>
        <v>780</v>
      </c>
      <c r="H136" s="9">
        <f t="shared" si="26"/>
        <v>38381</v>
      </c>
      <c r="I136" s="5" t="s">
        <v>710</v>
      </c>
      <c r="J136" s="5" t="s">
        <v>52</v>
      </c>
      <c r="K136" s="1" t="s">
        <v>52</v>
      </c>
      <c r="L136" s="1" t="s">
        <v>52</v>
      </c>
      <c r="M136" s="1" t="s">
        <v>52</v>
      </c>
      <c r="N136" s="1" t="s">
        <v>52</v>
      </c>
      <c r="P136" s="185">
        <v>11572</v>
      </c>
      <c r="Q136" s="184">
        <f t="shared" si="27"/>
        <v>11572</v>
      </c>
      <c r="R136" s="168">
        <f t="shared" si="31"/>
        <v>0</v>
      </c>
      <c r="S136" s="160">
        <v>26029</v>
      </c>
      <c r="T136" s="182">
        <f t="shared" si="28"/>
        <v>26029</v>
      </c>
      <c r="U136" s="164">
        <f t="shared" si="32"/>
        <v>0</v>
      </c>
      <c r="V136" s="183">
        <v>780</v>
      </c>
      <c r="W136" s="182">
        <f t="shared" si="29"/>
        <v>780</v>
      </c>
      <c r="X136" s="162">
        <f t="shared" si="33"/>
        <v>0</v>
      </c>
      <c r="Y136" s="189">
        <v>38381</v>
      </c>
      <c r="Z136" s="186">
        <f t="shared" si="30"/>
        <v>38381</v>
      </c>
      <c r="AA136" s="155">
        <f t="shared" si="34"/>
        <v>0</v>
      </c>
    </row>
    <row r="137" spans="1:27" ht="30" customHeight="1">
      <c r="A137" s="5" t="s">
        <v>717</v>
      </c>
      <c r="B137" s="5" t="s">
        <v>713</v>
      </c>
      <c r="C137" s="5" t="s">
        <v>714</v>
      </c>
      <c r="D137" s="5" t="s">
        <v>715</v>
      </c>
      <c r="E137" s="9">
        <f>일위대가!F865</f>
        <v>2325</v>
      </c>
      <c r="F137" s="9">
        <f>일위대가!H865</f>
        <v>4692</v>
      </c>
      <c r="G137" s="9">
        <f>일위대가!J865</f>
        <v>184</v>
      </c>
      <c r="H137" s="9">
        <f t="shared" si="26"/>
        <v>7201</v>
      </c>
      <c r="I137" s="5" t="s">
        <v>716</v>
      </c>
      <c r="J137" s="5" t="s">
        <v>52</v>
      </c>
      <c r="K137" s="1" t="s">
        <v>52</v>
      </c>
      <c r="L137" s="1" t="s">
        <v>52</v>
      </c>
      <c r="M137" s="1" t="s">
        <v>52</v>
      </c>
      <c r="N137" s="1" t="s">
        <v>52</v>
      </c>
      <c r="P137" s="185">
        <v>2325</v>
      </c>
      <c r="Q137" s="184">
        <f t="shared" si="27"/>
        <v>2325</v>
      </c>
      <c r="R137" s="168">
        <f t="shared" si="31"/>
        <v>0</v>
      </c>
      <c r="S137" s="160">
        <v>4692</v>
      </c>
      <c r="T137" s="182">
        <f t="shared" si="28"/>
        <v>4692</v>
      </c>
      <c r="U137" s="164">
        <f t="shared" si="32"/>
        <v>0</v>
      </c>
      <c r="V137" s="183">
        <v>184</v>
      </c>
      <c r="W137" s="182">
        <f t="shared" si="29"/>
        <v>184</v>
      </c>
      <c r="X137" s="162">
        <f t="shared" si="33"/>
        <v>0</v>
      </c>
      <c r="Y137" s="189">
        <v>7201</v>
      </c>
      <c r="Z137" s="186">
        <f t="shared" si="30"/>
        <v>7201</v>
      </c>
      <c r="AA137" s="155">
        <f t="shared" si="34"/>
        <v>0</v>
      </c>
    </row>
    <row r="138" spans="1:27" ht="30" customHeight="1">
      <c r="A138" s="5" t="s">
        <v>722</v>
      </c>
      <c r="B138" s="5" t="s">
        <v>719</v>
      </c>
      <c r="C138" s="5" t="s">
        <v>720</v>
      </c>
      <c r="D138" s="5" t="s">
        <v>715</v>
      </c>
      <c r="E138" s="9">
        <f>일위대가!F872</f>
        <v>3183</v>
      </c>
      <c r="F138" s="9">
        <f>일위대가!H872</f>
        <v>6963</v>
      </c>
      <c r="G138" s="9">
        <f>일위대가!J872</f>
        <v>281</v>
      </c>
      <c r="H138" s="9">
        <f t="shared" si="26"/>
        <v>10427</v>
      </c>
      <c r="I138" s="5" t="s">
        <v>721</v>
      </c>
      <c r="J138" s="5" t="s">
        <v>52</v>
      </c>
      <c r="K138" s="1" t="s">
        <v>52</v>
      </c>
      <c r="L138" s="1" t="s">
        <v>52</v>
      </c>
      <c r="M138" s="1" t="s">
        <v>52</v>
      </c>
      <c r="N138" s="1" t="s">
        <v>52</v>
      </c>
      <c r="P138" s="185">
        <v>3183</v>
      </c>
      <c r="Q138" s="184">
        <f t="shared" si="27"/>
        <v>3183</v>
      </c>
      <c r="R138" s="168">
        <f t="shared" si="31"/>
        <v>0</v>
      </c>
      <c r="S138" s="160">
        <v>6963</v>
      </c>
      <c r="T138" s="182">
        <f t="shared" si="28"/>
        <v>6963</v>
      </c>
      <c r="U138" s="164">
        <f t="shared" si="32"/>
        <v>0</v>
      </c>
      <c r="V138" s="183">
        <v>281</v>
      </c>
      <c r="W138" s="182">
        <f t="shared" si="29"/>
        <v>281</v>
      </c>
      <c r="X138" s="162">
        <f t="shared" si="33"/>
        <v>0</v>
      </c>
      <c r="Y138" s="189">
        <v>10427</v>
      </c>
      <c r="Z138" s="186">
        <f t="shared" si="30"/>
        <v>10427</v>
      </c>
      <c r="AA138" s="155">
        <f t="shared" si="34"/>
        <v>0</v>
      </c>
    </row>
    <row r="139" spans="1:27" ht="30" customHeight="1">
      <c r="A139" s="5" t="s">
        <v>727</v>
      </c>
      <c r="B139" s="5" t="s">
        <v>724</v>
      </c>
      <c r="C139" s="5" t="s">
        <v>725</v>
      </c>
      <c r="D139" s="5" t="s">
        <v>715</v>
      </c>
      <c r="E139" s="9">
        <f>일위대가!F879</f>
        <v>7877</v>
      </c>
      <c r="F139" s="9">
        <f>일위대가!H879</f>
        <v>17332</v>
      </c>
      <c r="G139" s="9">
        <f>일위대가!J879</f>
        <v>764</v>
      </c>
      <c r="H139" s="9">
        <f t="shared" si="26"/>
        <v>25973</v>
      </c>
      <c r="I139" s="5" t="s">
        <v>726</v>
      </c>
      <c r="J139" s="5" t="s">
        <v>52</v>
      </c>
      <c r="K139" s="1" t="s">
        <v>52</v>
      </c>
      <c r="L139" s="1" t="s">
        <v>52</v>
      </c>
      <c r="M139" s="1" t="s">
        <v>52</v>
      </c>
      <c r="N139" s="1" t="s">
        <v>52</v>
      </c>
      <c r="P139" s="185">
        <v>9529</v>
      </c>
      <c r="Q139" s="184">
        <f t="shared" si="27"/>
        <v>7877</v>
      </c>
      <c r="R139" s="168">
        <f t="shared" si="31"/>
        <v>-1652</v>
      </c>
      <c r="S139" s="160">
        <v>17332</v>
      </c>
      <c r="T139" s="182">
        <f t="shared" si="28"/>
        <v>17332</v>
      </c>
      <c r="U139" s="164">
        <f t="shared" si="32"/>
        <v>0</v>
      </c>
      <c r="V139" s="183">
        <v>764</v>
      </c>
      <c r="W139" s="182">
        <f t="shared" si="29"/>
        <v>764</v>
      </c>
      <c r="X139" s="162">
        <f t="shared" si="33"/>
        <v>0</v>
      </c>
      <c r="Y139" s="189">
        <v>27625</v>
      </c>
      <c r="Z139" s="186">
        <f t="shared" si="30"/>
        <v>25973</v>
      </c>
      <c r="AA139" s="155">
        <f t="shared" si="34"/>
        <v>-1652</v>
      </c>
    </row>
    <row r="140" spans="1:27" ht="30" customHeight="1">
      <c r="A140" s="5" t="s">
        <v>732</v>
      </c>
      <c r="B140" s="5" t="s">
        <v>729</v>
      </c>
      <c r="C140" s="5" t="s">
        <v>730</v>
      </c>
      <c r="D140" s="5" t="s">
        <v>715</v>
      </c>
      <c r="E140" s="9">
        <f>일위대가!F886</f>
        <v>13091</v>
      </c>
      <c r="F140" s="9">
        <f>일위대가!H886</f>
        <v>23109</v>
      </c>
      <c r="G140" s="9">
        <f>일위대가!J886</f>
        <v>1019</v>
      </c>
      <c r="H140" s="9">
        <f t="shared" si="26"/>
        <v>37219</v>
      </c>
      <c r="I140" s="5" t="s">
        <v>731</v>
      </c>
      <c r="J140" s="5" t="s">
        <v>52</v>
      </c>
      <c r="K140" s="1" t="s">
        <v>52</v>
      </c>
      <c r="L140" s="1" t="s">
        <v>52</v>
      </c>
      <c r="M140" s="1" t="s">
        <v>52</v>
      </c>
      <c r="N140" s="1" t="s">
        <v>52</v>
      </c>
      <c r="P140" s="185">
        <v>13091</v>
      </c>
      <c r="Q140" s="184">
        <f t="shared" si="27"/>
        <v>13091</v>
      </c>
      <c r="R140" s="168">
        <f t="shared" si="31"/>
        <v>0</v>
      </c>
      <c r="S140" s="160">
        <v>23109</v>
      </c>
      <c r="T140" s="182">
        <f t="shared" si="28"/>
        <v>23109</v>
      </c>
      <c r="U140" s="164">
        <f t="shared" si="32"/>
        <v>0</v>
      </c>
      <c r="V140" s="160">
        <v>1019</v>
      </c>
      <c r="W140" s="182">
        <f t="shared" si="29"/>
        <v>1019</v>
      </c>
      <c r="X140" s="162">
        <f t="shared" si="33"/>
        <v>0</v>
      </c>
      <c r="Y140" s="189">
        <v>37219</v>
      </c>
      <c r="Z140" s="186">
        <f t="shared" si="30"/>
        <v>37219</v>
      </c>
      <c r="AA140" s="155">
        <f t="shared" si="34"/>
        <v>0</v>
      </c>
    </row>
    <row r="141" spans="1:27" ht="30" customHeight="1">
      <c r="A141" s="5" t="s">
        <v>737</v>
      </c>
      <c r="B141" s="5" t="s">
        <v>734</v>
      </c>
      <c r="C141" s="5" t="s">
        <v>735</v>
      </c>
      <c r="D141" s="5" t="s">
        <v>715</v>
      </c>
      <c r="E141" s="9">
        <f>일위대가!F893</f>
        <v>9983</v>
      </c>
      <c r="F141" s="9">
        <f>일위대가!H893</f>
        <v>23589</v>
      </c>
      <c r="G141" s="9">
        <f>일위대가!J893</f>
        <v>1011</v>
      </c>
      <c r="H141" s="9">
        <f t="shared" si="26"/>
        <v>34583</v>
      </c>
      <c r="I141" s="5" t="s">
        <v>736</v>
      </c>
      <c r="J141" s="5" t="s">
        <v>52</v>
      </c>
      <c r="K141" s="1" t="s">
        <v>52</v>
      </c>
      <c r="L141" s="1" t="s">
        <v>52</v>
      </c>
      <c r="M141" s="1" t="s">
        <v>52</v>
      </c>
      <c r="N141" s="1" t="s">
        <v>52</v>
      </c>
      <c r="P141" s="185">
        <v>9983</v>
      </c>
      <c r="Q141" s="184">
        <f t="shared" si="27"/>
        <v>9983</v>
      </c>
      <c r="R141" s="168">
        <f t="shared" si="31"/>
        <v>0</v>
      </c>
      <c r="S141" s="160">
        <v>23589</v>
      </c>
      <c r="T141" s="182">
        <f t="shared" si="28"/>
        <v>23589</v>
      </c>
      <c r="U141" s="164">
        <f t="shared" si="32"/>
        <v>0</v>
      </c>
      <c r="V141" s="160">
        <v>1011</v>
      </c>
      <c r="W141" s="182">
        <f t="shared" si="29"/>
        <v>1011</v>
      </c>
      <c r="X141" s="162">
        <f t="shared" si="33"/>
        <v>0</v>
      </c>
      <c r="Y141" s="189">
        <v>34583</v>
      </c>
      <c r="Z141" s="186">
        <f t="shared" si="30"/>
        <v>34583</v>
      </c>
      <c r="AA141" s="155">
        <f t="shared" si="34"/>
        <v>0</v>
      </c>
    </row>
    <row r="142" spans="1:27" ht="30" customHeight="1">
      <c r="A142" s="5" t="s">
        <v>744</v>
      </c>
      <c r="B142" s="5" t="s">
        <v>741</v>
      </c>
      <c r="C142" s="5" t="s">
        <v>742</v>
      </c>
      <c r="D142" s="5" t="s">
        <v>715</v>
      </c>
      <c r="E142" s="9">
        <f>일위대가!F900</f>
        <v>26060</v>
      </c>
      <c r="F142" s="9">
        <f>일위대가!H900</f>
        <v>43330</v>
      </c>
      <c r="G142" s="9">
        <f>일위대가!J900</f>
        <v>1912</v>
      </c>
      <c r="H142" s="9">
        <f t="shared" si="26"/>
        <v>71302</v>
      </c>
      <c r="I142" s="5" t="s">
        <v>743</v>
      </c>
      <c r="J142" s="5" t="s">
        <v>52</v>
      </c>
      <c r="K142" s="1" t="s">
        <v>52</v>
      </c>
      <c r="L142" s="1" t="s">
        <v>52</v>
      </c>
      <c r="M142" s="1" t="s">
        <v>52</v>
      </c>
      <c r="N142" s="1" t="s">
        <v>52</v>
      </c>
      <c r="P142" s="185">
        <v>26060</v>
      </c>
      <c r="Q142" s="184">
        <f t="shared" si="27"/>
        <v>26060</v>
      </c>
      <c r="R142" s="168">
        <f t="shared" si="31"/>
        <v>0</v>
      </c>
      <c r="S142" s="160">
        <v>43330</v>
      </c>
      <c r="T142" s="182">
        <f t="shared" si="28"/>
        <v>43330</v>
      </c>
      <c r="U142" s="164">
        <f t="shared" si="32"/>
        <v>0</v>
      </c>
      <c r="V142" s="160">
        <v>1912</v>
      </c>
      <c r="W142" s="182">
        <f t="shared" si="29"/>
        <v>1912</v>
      </c>
      <c r="X142" s="162">
        <f t="shared" si="33"/>
        <v>0</v>
      </c>
      <c r="Y142" s="189">
        <v>71302</v>
      </c>
      <c r="Z142" s="186">
        <f t="shared" si="30"/>
        <v>71302</v>
      </c>
      <c r="AA142" s="155">
        <f t="shared" si="34"/>
        <v>0</v>
      </c>
    </row>
    <row r="143" spans="1:27" ht="30" customHeight="1">
      <c r="A143" s="5" t="s">
        <v>749</v>
      </c>
      <c r="B143" s="5" t="s">
        <v>746</v>
      </c>
      <c r="C143" s="5" t="s">
        <v>747</v>
      </c>
      <c r="D143" s="5" t="s">
        <v>715</v>
      </c>
      <c r="E143" s="9">
        <f>일위대가!F907</f>
        <v>20683</v>
      </c>
      <c r="F143" s="9">
        <f>일위대가!H907</f>
        <v>47178</v>
      </c>
      <c r="G143" s="9">
        <f>일위대가!J907</f>
        <v>2022</v>
      </c>
      <c r="H143" s="9">
        <f t="shared" si="26"/>
        <v>69883</v>
      </c>
      <c r="I143" s="5" t="s">
        <v>748</v>
      </c>
      <c r="J143" s="5" t="s">
        <v>52</v>
      </c>
      <c r="K143" s="1" t="s">
        <v>52</v>
      </c>
      <c r="L143" s="1" t="s">
        <v>52</v>
      </c>
      <c r="M143" s="1" t="s">
        <v>52</v>
      </c>
      <c r="N143" s="1" t="s">
        <v>52</v>
      </c>
      <c r="P143" s="185">
        <v>20683</v>
      </c>
      <c r="Q143" s="184">
        <f t="shared" si="27"/>
        <v>20683</v>
      </c>
      <c r="R143" s="168">
        <f t="shared" si="31"/>
        <v>0</v>
      </c>
      <c r="S143" s="160">
        <v>47178</v>
      </c>
      <c r="T143" s="182">
        <f t="shared" si="28"/>
        <v>47178</v>
      </c>
      <c r="U143" s="164">
        <f t="shared" si="32"/>
        <v>0</v>
      </c>
      <c r="V143" s="160">
        <v>2022</v>
      </c>
      <c r="W143" s="182">
        <f t="shared" si="29"/>
        <v>2022</v>
      </c>
      <c r="X143" s="162">
        <f t="shared" si="33"/>
        <v>0</v>
      </c>
      <c r="Y143" s="189">
        <v>69883</v>
      </c>
      <c r="Z143" s="186">
        <f t="shared" si="30"/>
        <v>69883</v>
      </c>
      <c r="AA143" s="155">
        <f t="shared" si="34"/>
        <v>0</v>
      </c>
    </row>
    <row r="144" spans="1:27" ht="30" customHeight="1">
      <c r="A144" s="5" t="s">
        <v>754</v>
      </c>
      <c r="B144" s="5" t="s">
        <v>751</v>
      </c>
      <c r="C144" s="5" t="s">
        <v>752</v>
      </c>
      <c r="D144" s="5" t="s">
        <v>58</v>
      </c>
      <c r="E144" s="9">
        <f>일위대가!F914</f>
        <v>25954</v>
      </c>
      <c r="F144" s="9">
        <f>일위대가!H914</f>
        <v>31993</v>
      </c>
      <c r="G144" s="9">
        <f>일위대가!J914</f>
        <v>639</v>
      </c>
      <c r="H144" s="9">
        <f t="shared" si="26"/>
        <v>58586</v>
      </c>
      <c r="I144" s="5" t="s">
        <v>753</v>
      </c>
      <c r="J144" s="5" t="s">
        <v>52</v>
      </c>
      <c r="K144" s="1" t="s">
        <v>52</v>
      </c>
      <c r="L144" s="1" t="s">
        <v>52</v>
      </c>
      <c r="M144" s="1" t="s">
        <v>52</v>
      </c>
      <c r="N144" s="1" t="s">
        <v>52</v>
      </c>
      <c r="P144" s="185">
        <v>51909</v>
      </c>
      <c r="Q144" s="184">
        <f t="shared" si="27"/>
        <v>25954</v>
      </c>
      <c r="R144" s="168">
        <f t="shared" si="31"/>
        <v>-25955</v>
      </c>
      <c r="S144" s="160">
        <v>31993</v>
      </c>
      <c r="T144" s="182">
        <f t="shared" si="28"/>
        <v>31993</v>
      </c>
      <c r="U144" s="164">
        <f t="shared" si="32"/>
        <v>0</v>
      </c>
      <c r="V144" s="183">
        <v>639</v>
      </c>
      <c r="W144" s="182">
        <f t="shared" si="29"/>
        <v>639</v>
      </c>
      <c r="X144" s="162">
        <f t="shared" si="33"/>
        <v>0</v>
      </c>
      <c r="Y144" s="189">
        <v>84541</v>
      </c>
      <c r="Z144" s="186">
        <f t="shared" si="30"/>
        <v>58586</v>
      </c>
      <c r="AA144" s="155">
        <f t="shared" si="34"/>
        <v>-25955</v>
      </c>
    </row>
    <row r="145" spans="1:27" ht="30" customHeight="1">
      <c r="A145" s="5" t="s">
        <v>758</v>
      </c>
      <c r="B145" s="5" t="s">
        <v>756</v>
      </c>
      <c r="C145" s="5" t="s">
        <v>752</v>
      </c>
      <c r="D145" s="5" t="s">
        <v>58</v>
      </c>
      <c r="E145" s="9">
        <f>일위대가!F922</f>
        <v>42364</v>
      </c>
      <c r="F145" s="9">
        <f>일위대가!H922</f>
        <v>18330</v>
      </c>
      <c r="G145" s="9">
        <f>일위대가!J922</f>
        <v>2735</v>
      </c>
      <c r="H145" s="9">
        <f t="shared" si="26"/>
        <v>63429</v>
      </c>
      <c r="I145" s="5" t="s">
        <v>757</v>
      </c>
      <c r="J145" s="5" t="s">
        <v>52</v>
      </c>
      <c r="K145" s="1" t="s">
        <v>52</v>
      </c>
      <c r="L145" s="1" t="s">
        <v>52</v>
      </c>
      <c r="M145" s="1" t="s">
        <v>52</v>
      </c>
      <c r="N145" s="1" t="s">
        <v>52</v>
      </c>
      <c r="P145" s="185">
        <v>54684</v>
      </c>
      <c r="Q145" s="184">
        <f t="shared" si="27"/>
        <v>42364</v>
      </c>
      <c r="R145" s="168">
        <f t="shared" si="31"/>
        <v>-12320</v>
      </c>
      <c r="S145" s="160">
        <v>18330</v>
      </c>
      <c r="T145" s="182">
        <f t="shared" si="28"/>
        <v>18330</v>
      </c>
      <c r="U145" s="164">
        <f t="shared" si="32"/>
        <v>0</v>
      </c>
      <c r="V145" s="160">
        <v>2735</v>
      </c>
      <c r="W145" s="182">
        <f t="shared" si="29"/>
        <v>2735</v>
      </c>
      <c r="X145" s="162">
        <f t="shared" si="33"/>
        <v>0</v>
      </c>
      <c r="Y145" s="189">
        <v>75749</v>
      </c>
      <c r="Z145" s="186">
        <f t="shared" si="30"/>
        <v>63429</v>
      </c>
      <c r="AA145" s="155">
        <f t="shared" si="34"/>
        <v>-12320</v>
      </c>
    </row>
    <row r="146" spans="1:27" ht="30" customHeight="1">
      <c r="A146" s="5" t="s">
        <v>762</v>
      </c>
      <c r="B146" s="5" t="s">
        <v>760</v>
      </c>
      <c r="C146" s="5" t="s">
        <v>752</v>
      </c>
      <c r="D146" s="5" t="s">
        <v>58</v>
      </c>
      <c r="E146" s="9">
        <f>일위대가!F929</f>
        <v>27670</v>
      </c>
      <c r="F146" s="9">
        <f>일위대가!H929</f>
        <v>31993</v>
      </c>
      <c r="G146" s="9">
        <f>일위대가!J929</f>
        <v>639</v>
      </c>
      <c r="H146" s="9">
        <f t="shared" si="26"/>
        <v>60302</v>
      </c>
      <c r="I146" s="5" t="s">
        <v>761</v>
      </c>
      <c r="J146" s="5" t="s">
        <v>52</v>
      </c>
      <c r="K146" s="1" t="s">
        <v>52</v>
      </c>
      <c r="L146" s="1" t="s">
        <v>52</v>
      </c>
      <c r="M146" s="1" t="s">
        <v>52</v>
      </c>
      <c r="N146" s="1" t="s">
        <v>52</v>
      </c>
      <c r="P146" s="185">
        <v>67639</v>
      </c>
      <c r="Q146" s="184">
        <f t="shared" si="27"/>
        <v>27670</v>
      </c>
      <c r="R146" s="168">
        <f t="shared" si="31"/>
        <v>-39969</v>
      </c>
      <c r="S146" s="160">
        <v>31993</v>
      </c>
      <c r="T146" s="182">
        <f t="shared" si="28"/>
        <v>31993</v>
      </c>
      <c r="U146" s="164">
        <f t="shared" si="32"/>
        <v>0</v>
      </c>
      <c r="V146" s="183">
        <v>639</v>
      </c>
      <c r="W146" s="182">
        <f t="shared" si="29"/>
        <v>639</v>
      </c>
      <c r="X146" s="162">
        <f t="shared" si="33"/>
        <v>0</v>
      </c>
      <c r="Y146" s="189">
        <v>100271</v>
      </c>
      <c r="Z146" s="186">
        <f t="shared" si="30"/>
        <v>60302</v>
      </c>
      <c r="AA146" s="155">
        <f t="shared" si="34"/>
        <v>-39969</v>
      </c>
    </row>
    <row r="147" spans="1:27" ht="30" customHeight="1">
      <c r="A147" s="5" t="s">
        <v>766</v>
      </c>
      <c r="B147" s="5" t="s">
        <v>764</v>
      </c>
      <c r="C147" s="5" t="s">
        <v>752</v>
      </c>
      <c r="D147" s="5" t="s">
        <v>58</v>
      </c>
      <c r="E147" s="9">
        <f>일위대가!F937</f>
        <v>41803</v>
      </c>
      <c r="F147" s="9">
        <f>일위대가!H937</f>
        <v>18330</v>
      </c>
      <c r="G147" s="9">
        <f>일위대가!J937</f>
        <v>2735</v>
      </c>
      <c r="H147" s="9">
        <f t="shared" si="26"/>
        <v>62868</v>
      </c>
      <c r="I147" s="5" t="s">
        <v>765</v>
      </c>
      <c r="J147" s="5" t="s">
        <v>52</v>
      </c>
      <c r="K147" s="1" t="s">
        <v>52</v>
      </c>
      <c r="L147" s="1" t="s">
        <v>52</v>
      </c>
      <c r="M147" s="1" t="s">
        <v>52</v>
      </c>
      <c r="N147" s="1" t="s">
        <v>52</v>
      </c>
      <c r="P147" s="185">
        <v>70414</v>
      </c>
      <c r="Q147" s="184">
        <f t="shared" si="27"/>
        <v>41803</v>
      </c>
      <c r="R147" s="168">
        <f t="shared" si="31"/>
        <v>-28611</v>
      </c>
      <c r="S147" s="160">
        <v>18330</v>
      </c>
      <c r="T147" s="182">
        <f t="shared" si="28"/>
        <v>18330</v>
      </c>
      <c r="U147" s="164">
        <f t="shared" si="32"/>
        <v>0</v>
      </c>
      <c r="V147" s="160">
        <v>2735</v>
      </c>
      <c r="W147" s="182">
        <f t="shared" si="29"/>
        <v>2735</v>
      </c>
      <c r="X147" s="162">
        <f t="shared" si="33"/>
        <v>0</v>
      </c>
      <c r="Y147" s="189">
        <v>91479</v>
      </c>
      <c r="Z147" s="186">
        <f t="shared" si="30"/>
        <v>62868</v>
      </c>
      <c r="AA147" s="155">
        <f t="shared" si="34"/>
        <v>-28611</v>
      </c>
    </row>
    <row r="148" spans="1:27" ht="30" customHeight="1">
      <c r="A148" s="5" t="s">
        <v>770</v>
      </c>
      <c r="B148" s="5" t="s">
        <v>768</v>
      </c>
      <c r="C148" s="5" t="s">
        <v>752</v>
      </c>
      <c r="D148" s="5" t="s">
        <v>58</v>
      </c>
      <c r="E148" s="9">
        <f>일위대가!F944</f>
        <v>58558</v>
      </c>
      <c r="F148" s="9">
        <f>일위대가!H944</f>
        <v>31993</v>
      </c>
      <c r="G148" s="9">
        <f>일위대가!J944</f>
        <v>639</v>
      </c>
      <c r="H148" s="9">
        <f t="shared" si="26"/>
        <v>91190</v>
      </c>
      <c r="I148" s="5" t="s">
        <v>769</v>
      </c>
      <c r="J148" s="5" t="s">
        <v>52</v>
      </c>
      <c r="K148" s="1" t="s">
        <v>52</v>
      </c>
      <c r="L148" s="1" t="s">
        <v>52</v>
      </c>
      <c r="M148" s="1" t="s">
        <v>52</v>
      </c>
      <c r="N148" s="1" t="s">
        <v>52</v>
      </c>
      <c r="P148" s="185">
        <v>99099</v>
      </c>
      <c r="Q148" s="184">
        <f t="shared" si="27"/>
        <v>58558</v>
      </c>
      <c r="R148" s="168">
        <f t="shared" si="31"/>
        <v>-40541</v>
      </c>
      <c r="S148" s="160">
        <v>31993</v>
      </c>
      <c r="T148" s="182">
        <f t="shared" si="28"/>
        <v>31993</v>
      </c>
      <c r="U148" s="164">
        <f t="shared" si="32"/>
        <v>0</v>
      </c>
      <c r="V148" s="183">
        <v>639</v>
      </c>
      <c r="W148" s="182">
        <f t="shared" si="29"/>
        <v>639</v>
      </c>
      <c r="X148" s="162">
        <f t="shared" si="33"/>
        <v>0</v>
      </c>
      <c r="Y148" s="189">
        <v>131731</v>
      </c>
      <c r="Z148" s="186">
        <f t="shared" si="30"/>
        <v>91190</v>
      </c>
      <c r="AA148" s="155">
        <f t="shared" si="34"/>
        <v>-40541</v>
      </c>
    </row>
    <row r="149" spans="1:27" ht="30" customHeight="1">
      <c r="A149" s="5" t="s">
        <v>774</v>
      </c>
      <c r="B149" s="5" t="s">
        <v>772</v>
      </c>
      <c r="C149" s="5" t="s">
        <v>752</v>
      </c>
      <c r="D149" s="5" t="s">
        <v>58</v>
      </c>
      <c r="E149" s="9">
        <f>일위대가!F952</f>
        <v>74220</v>
      </c>
      <c r="F149" s="9">
        <f>일위대가!H952</f>
        <v>18330</v>
      </c>
      <c r="G149" s="9">
        <f>일위대가!J952</f>
        <v>2735</v>
      </c>
      <c r="H149" s="9">
        <f t="shared" si="26"/>
        <v>95285</v>
      </c>
      <c r="I149" s="5" t="s">
        <v>773</v>
      </c>
      <c r="J149" s="5" t="s">
        <v>52</v>
      </c>
      <c r="K149" s="1" t="s">
        <v>52</v>
      </c>
      <c r="L149" s="1" t="s">
        <v>52</v>
      </c>
      <c r="M149" s="1" t="s">
        <v>52</v>
      </c>
      <c r="N149" s="1" t="s">
        <v>52</v>
      </c>
      <c r="P149" s="185">
        <v>101874</v>
      </c>
      <c r="Q149" s="184">
        <f t="shared" si="27"/>
        <v>74220</v>
      </c>
      <c r="R149" s="168">
        <f t="shared" si="31"/>
        <v>-27654</v>
      </c>
      <c r="S149" s="160">
        <v>18330</v>
      </c>
      <c r="T149" s="182">
        <f t="shared" si="28"/>
        <v>18330</v>
      </c>
      <c r="U149" s="164">
        <f t="shared" si="32"/>
        <v>0</v>
      </c>
      <c r="V149" s="160">
        <v>2735</v>
      </c>
      <c r="W149" s="182">
        <f t="shared" si="29"/>
        <v>2735</v>
      </c>
      <c r="X149" s="162">
        <f t="shared" si="33"/>
        <v>0</v>
      </c>
      <c r="Y149" s="189">
        <v>122939</v>
      </c>
      <c r="Z149" s="186">
        <f t="shared" si="30"/>
        <v>95285</v>
      </c>
      <c r="AA149" s="155">
        <f t="shared" si="34"/>
        <v>-27654</v>
      </c>
    </row>
    <row r="150" spans="1:27" ht="30" customHeight="1">
      <c r="A150" s="5" t="s">
        <v>779</v>
      </c>
      <c r="B150" s="5" t="s">
        <v>776</v>
      </c>
      <c r="C150" s="5" t="s">
        <v>777</v>
      </c>
      <c r="D150" s="5" t="s">
        <v>58</v>
      </c>
      <c r="E150" s="9">
        <f>일위대가!F957</f>
        <v>974</v>
      </c>
      <c r="F150" s="9">
        <f>일위대가!H957</f>
        <v>8338</v>
      </c>
      <c r="G150" s="9">
        <f>일위대가!J957</f>
        <v>166</v>
      </c>
      <c r="H150" s="9">
        <f t="shared" si="26"/>
        <v>9478</v>
      </c>
      <c r="I150" s="5" t="s">
        <v>778</v>
      </c>
      <c r="J150" s="5" t="s">
        <v>52</v>
      </c>
      <c r="K150" s="1" t="s">
        <v>52</v>
      </c>
      <c r="L150" s="1" t="s">
        <v>52</v>
      </c>
      <c r="M150" s="1" t="s">
        <v>52</v>
      </c>
      <c r="N150" s="1" t="s">
        <v>52</v>
      </c>
      <c r="P150" s="181">
        <v>974</v>
      </c>
      <c r="Q150" s="184">
        <f t="shared" si="27"/>
        <v>974</v>
      </c>
      <c r="R150" s="168">
        <f t="shared" si="31"/>
        <v>0</v>
      </c>
      <c r="S150" s="160">
        <v>8338</v>
      </c>
      <c r="T150" s="182">
        <f t="shared" si="28"/>
        <v>8338</v>
      </c>
      <c r="U150" s="164">
        <f t="shared" si="32"/>
        <v>0</v>
      </c>
      <c r="V150" s="183">
        <v>166</v>
      </c>
      <c r="W150" s="182">
        <f t="shared" si="29"/>
        <v>166</v>
      </c>
      <c r="X150" s="162">
        <f t="shared" si="33"/>
        <v>0</v>
      </c>
      <c r="Y150" s="189">
        <v>9478</v>
      </c>
      <c r="Z150" s="186">
        <f t="shared" si="30"/>
        <v>9478</v>
      </c>
      <c r="AA150" s="155">
        <f t="shared" si="34"/>
        <v>0</v>
      </c>
    </row>
    <row r="151" spans="1:27" ht="30" customHeight="1">
      <c r="A151" s="5" t="s">
        <v>783</v>
      </c>
      <c r="B151" s="5" t="s">
        <v>781</v>
      </c>
      <c r="C151" s="5" t="s">
        <v>777</v>
      </c>
      <c r="D151" s="5" t="s">
        <v>58</v>
      </c>
      <c r="E151" s="9">
        <f>일위대가!F963</f>
        <v>1166</v>
      </c>
      <c r="F151" s="9">
        <f>일위대가!H963</f>
        <v>9160</v>
      </c>
      <c r="G151" s="9">
        <f>일위대가!J963</f>
        <v>0</v>
      </c>
      <c r="H151" s="9">
        <f t="shared" si="26"/>
        <v>10326</v>
      </c>
      <c r="I151" s="5" t="s">
        <v>782</v>
      </c>
      <c r="J151" s="5" t="s">
        <v>52</v>
      </c>
      <c r="K151" s="1" t="s">
        <v>52</v>
      </c>
      <c r="L151" s="1" t="s">
        <v>52</v>
      </c>
      <c r="M151" s="1" t="s">
        <v>52</v>
      </c>
      <c r="N151" s="1" t="s">
        <v>52</v>
      </c>
      <c r="P151" s="185">
        <v>1661</v>
      </c>
      <c r="Q151" s="184">
        <f t="shared" si="27"/>
        <v>1166</v>
      </c>
      <c r="R151" s="168">
        <f t="shared" si="31"/>
        <v>-495</v>
      </c>
      <c r="S151" s="160">
        <v>13086</v>
      </c>
      <c r="T151" s="182">
        <f t="shared" si="28"/>
        <v>9160</v>
      </c>
      <c r="U151" s="164">
        <f t="shared" si="32"/>
        <v>-3926</v>
      </c>
      <c r="V151" s="183">
        <v>0</v>
      </c>
      <c r="W151" s="182">
        <f t="shared" si="29"/>
        <v>0</v>
      </c>
      <c r="X151" s="162">
        <f t="shared" si="33"/>
        <v>0</v>
      </c>
      <c r="Y151" s="189">
        <v>14747</v>
      </c>
      <c r="Z151" s="186">
        <f t="shared" si="30"/>
        <v>10326</v>
      </c>
      <c r="AA151" s="155">
        <f t="shared" si="34"/>
        <v>-4421</v>
      </c>
    </row>
    <row r="152" spans="1:27" ht="30" customHeight="1">
      <c r="A152" s="5" t="s">
        <v>788</v>
      </c>
      <c r="B152" s="5" t="s">
        <v>785</v>
      </c>
      <c r="C152" s="5" t="s">
        <v>786</v>
      </c>
      <c r="D152" s="5" t="s">
        <v>58</v>
      </c>
      <c r="E152" s="9">
        <f>일위대가!F968</f>
        <v>1950</v>
      </c>
      <c r="F152" s="9">
        <f>일위대가!H968</f>
        <v>8338</v>
      </c>
      <c r="G152" s="9">
        <f>일위대가!J968</f>
        <v>166</v>
      </c>
      <c r="H152" s="9">
        <f t="shared" si="26"/>
        <v>10454</v>
      </c>
      <c r="I152" s="5" t="s">
        <v>787</v>
      </c>
      <c r="J152" s="5" t="s">
        <v>52</v>
      </c>
      <c r="K152" s="1" t="s">
        <v>52</v>
      </c>
      <c r="L152" s="1" t="s">
        <v>52</v>
      </c>
      <c r="M152" s="1" t="s">
        <v>52</v>
      </c>
      <c r="N152" s="1" t="s">
        <v>52</v>
      </c>
      <c r="P152" s="185">
        <v>1950</v>
      </c>
      <c r="Q152" s="184">
        <f t="shared" si="27"/>
        <v>1950</v>
      </c>
      <c r="R152" s="168">
        <f t="shared" si="31"/>
        <v>0</v>
      </c>
      <c r="S152" s="160">
        <v>8338</v>
      </c>
      <c r="T152" s="182">
        <f t="shared" si="28"/>
        <v>8338</v>
      </c>
      <c r="U152" s="164">
        <f t="shared" si="32"/>
        <v>0</v>
      </c>
      <c r="V152" s="183">
        <v>166</v>
      </c>
      <c r="W152" s="182">
        <f t="shared" si="29"/>
        <v>166</v>
      </c>
      <c r="X152" s="162">
        <f t="shared" si="33"/>
        <v>0</v>
      </c>
      <c r="Y152" s="189">
        <v>10454</v>
      </c>
      <c r="Z152" s="186">
        <f t="shared" si="30"/>
        <v>10454</v>
      </c>
      <c r="AA152" s="155">
        <f t="shared" si="34"/>
        <v>0</v>
      </c>
    </row>
    <row r="153" spans="1:27" ht="30" customHeight="1">
      <c r="A153" s="5" t="s">
        <v>792</v>
      </c>
      <c r="B153" s="5" t="s">
        <v>790</v>
      </c>
      <c r="C153" s="5" t="s">
        <v>786</v>
      </c>
      <c r="D153" s="5" t="s">
        <v>58</v>
      </c>
      <c r="E153" s="9">
        <f>일위대가!F974</f>
        <v>1876</v>
      </c>
      <c r="F153" s="9">
        <f>일위대가!H974</f>
        <v>10468</v>
      </c>
      <c r="G153" s="9">
        <f>일위대가!J974</f>
        <v>0</v>
      </c>
      <c r="H153" s="9">
        <f t="shared" si="26"/>
        <v>12344</v>
      </c>
      <c r="I153" s="5" t="s">
        <v>791</v>
      </c>
      <c r="J153" s="5" t="s">
        <v>52</v>
      </c>
      <c r="K153" s="1" t="s">
        <v>52</v>
      </c>
      <c r="L153" s="1" t="s">
        <v>52</v>
      </c>
      <c r="M153" s="1" t="s">
        <v>52</v>
      </c>
      <c r="N153" s="1" t="s">
        <v>52</v>
      </c>
      <c r="P153" s="185">
        <v>2637</v>
      </c>
      <c r="Q153" s="184">
        <f t="shared" si="27"/>
        <v>1876</v>
      </c>
      <c r="R153" s="168">
        <f t="shared" si="31"/>
        <v>-761</v>
      </c>
      <c r="S153" s="160">
        <v>13086</v>
      </c>
      <c r="T153" s="182">
        <f t="shared" si="28"/>
        <v>10468</v>
      </c>
      <c r="U153" s="164">
        <f t="shared" si="32"/>
        <v>-2618</v>
      </c>
      <c r="V153" s="183">
        <v>0</v>
      </c>
      <c r="W153" s="182">
        <f t="shared" si="29"/>
        <v>0</v>
      </c>
      <c r="X153" s="162">
        <f t="shared" si="33"/>
        <v>0</v>
      </c>
      <c r="Y153" s="189">
        <v>15723</v>
      </c>
      <c r="Z153" s="186">
        <f t="shared" si="30"/>
        <v>12344</v>
      </c>
      <c r="AA153" s="155">
        <f t="shared" si="34"/>
        <v>-3379</v>
      </c>
    </row>
    <row r="154" spans="1:27" ht="30" customHeight="1">
      <c r="A154" s="5" t="s">
        <v>799</v>
      </c>
      <c r="B154" s="5" t="s">
        <v>796</v>
      </c>
      <c r="C154" s="5" t="s">
        <v>797</v>
      </c>
      <c r="D154" s="5" t="s">
        <v>58</v>
      </c>
      <c r="E154" s="9">
        <f>일위대가!F979</f>
        <v>2437</v>
      </c>
      <c r="F154" s="9">
        <f>일위대가!H979</f>
        <v>8338</v>
      </c>
      <c r="G154" s="9">
        <f>일위대가!J979</f>
        <v>166</v>
      </c>
      <c r="H154" s="9">
        <f t="shared" si="26"/>
        <v>10941</v>
      </c>
      <c r="I154" s="5" t="s">
        <v>798</v>
      </c>
      <c r="J154" s="5" t="s">
        <v>52</v>
      </c>
      <c r="K154" s="1" t="s">
        <v>52</v>
      </c>
      <c r="L154" s="1" t="s">
        <v>52</v>
      </c>
      <c r="M154" s="1" t="s">
        <v>52</v>
      </c>
      <c r="N154" s="1" t="s">
        <v>52</v>
      </c>
      <c r="P154" s="185">
        <v>2437</v>
      </c>
      <c r="Q154" s="184">
        <f t="shared" si="27"/>
        <v>2437</v>
      </c>
      <c r="R154" s="168">
        <f t="shared" si="31"/>
        <v>0</v>
      </c>
      <c r="S154" s="160">
        <v>8338</v>
      </c>
      <c r="T154" s="182">
        <f t="shared" si="28"/>
        <v>8338</v>
      </c>
      <c r="U154" s="164">
        <f t="shared" si="32"/>
        <v>0</v>
      </c>
      <c r="V154" s="183">
        <v>166</v>
      </c>
      <c r="W154" s="182">
        <f t="shared" si="29"/>
        <v>166</v>
      </c>
      <c r="X154" s="162">
        <f t="shared" si="33"/>
        <v>0</v>
      </c>
      <c r="Y154" s="189">
        <v>10941</v>
      </c>
      <c r="Z154" s="186">
        <f t="shared" si="30"/>
        <v>10941</v>
      </c>
      <c r="AA154" s="155">
        <f t="shared" si="34"/>
        <v>0</v>
      </c>
    </row>
    <row r="155" spans="1:27" ht="30" customHeight="1">
      <c r="A155" s="5" t="s">
        <v>803</v>
      </c>
      <c r="B155" s="5" t="s">
        <v>801</v>
      </c>
      <c r="C155" s="5" t="s">
        <v>797</v>
      </c>
      <c r="D155" s="5" t="s">
        <v>58</v>
      </c>
      <c r="E155" s="9">
        <f>일위대가!F985</f>
        <v>2230</v>
      </c>
      <c r="F155" s="9">
        <f>일위대가!H985</f>
        <v>10468</v>
      </c>
      <c r="G155" s="9">
        <f>일위대가!J985</f>
        <v>0</v>
      </c>
      <c r="H155" s="9">
        <f t="shared" si="26"/>
        <v>12698</v>
      </c>
      <c r="I155" s="5" t="s">
        <v>802</v>
      </c>
      <c r="J155" s="5" t="s">
        <v>52</v>
      </c>
      <c r="K155" s="1" t="s">
        <v>52</v>
      </c>
      <c r="L155" s="1" t="s">
        <v>52</v>
      </c>
      <c r="M155" s="1" t="s">
        <v>52</v>
      </c>
      <c r="N155" s="1" t="s">
        <v>52</v>
      </c>
      <c r="P155" s="185">
        <v>3124</v>
      </c>
      <c r="Q155" s="184">
        <f t="shared" si="27"/>
        <v>2230</v>
      </c>
      <c r="R155" s="168">
        <f t="shared" si="31"/>
        <v>-894</v>
      </c>
      <c r="S155" s="160">
        <v>13086</v>
      </c>
      <c r="T155" s="182">
        <f t="shared" si="28"/>
        <v>10468</v>
      </c>
      <c r="U155" s="164">
        <f t="shared" si="32"/>
        <v>-2618</v>
      </c>
      <c r="V155" s="183">
        <v>0</v>
      </c>
      <c r="W155" s="182">
        <f t="shared" si="29"/>
        <v>0</v>
      </c>
      <c r="X155" s="162">
        <f t="shared" si="33"/>
        <v>0</v>
      </c>
      <c r="Y155" s="189">
        <v>16210</v>
      </c>
      <c r="Z155" s="186">
        <f t="shared" si="30"/>
        <v>12698</v>
      </c>
      <c r="AA155" s="155">
        <f t="shared" si="34"/>
        <v>-3512</v>
      </c>
    </row>
    <row r="156" spans="1:27" ht="30" customHeight="1">
      <c r="A156" s="5" t="s">
        <v>808</v>
      </c>
      <c r="B156" s="5" t="s">
        <v>805</v>
      </c>
      <c r="C156" s="5" t="s">
        <v>806</v>
      </c>
      <c r="D156" s="5" t="s">
        <v>58</v>
      </c>
      <c r="E156" s="9">
        <f>일위대가!F990</f>
        <v>3412</v>
      </c>
      <c r="F156" s="9">
        <f>일위대가!H990</f>
        <v>9182</v>
      </c>
      <c r="G156" s="9">
        <f>일위대가!J990</f>
        <v>183</v>
      </c>
      <c r="H156" s="9">
        <f t="shared" si="26"/>
        <v>12777</v>
      </c>
      <c r="I156" s="5" t="s">
        <v>807</v>
      </c>
      <c r="J156" s="5" t="s">
        <v>52</v>
      </c>
      <c r="K156" s="1" t="s">
        <v>52</v>
      </c>
      <c r="L156" s="1" t="s">
        <v>52</v>
      </c>
      <c r="M156" s="1" t="s">
        <v>52</v>
      </c>
      <c r="N156" s="1" t="s">
        <v>52</v>
      </c>
      <c r="P156" s="185">
        <v>3412</v>
      </c>
      <c r="Q156" s="184">
        <f t="shared" si="27"/>
        <v>3412</v>
      </c>
      <c r="R156" s="168">
        <f t="shared" si="31"/>
        <v>0</v>
      </c>
      <c r="S156" s="160">
        <v>9182</v>
      </c>
      <c r="T156" s="182">
        <f t="shared" si="28"/>
        <v>9182</v>
      </c>
      <c r="U156" s="164">
        <f t="shared" si="32"/>
        <v>0</v>
      </c>
      <c r="V156" s="183">
        <v>183</v>
      </c>
      <c r="W156" s="182">
        <f t="shared" si="29"/>
        <v>183</v>
      </c>
      <c r="X156" s="162">
        <f t="shared" si="33"/>
        <v>0</v>
      </c>
      <c r="Y156" s="189">
        <v>12777</v>
      </c>
      <c r="Z156" s="186">
        <f t="shared" si="30"/>
        <v>12777</v>
      </c>
      <c r="AA156" s="155">
        <f t="shared" si="34"/>
        <v>0</v>
      </c>
    </row>
    <row r="157" spans="1:27" ht="30" customHeight="1">
      <c r="A157" s="5" t="s">
        <v>812</v>
      </c>
      <c r="B157" s="5" t="s">
        <v>810</v>
      </c>
      <c r="C157" s="5" t="s">
        <v>806</v>
      </c>
      <c r="D157" s="5" t="s">
        <v>58</v>
      </c>
      <c r="E157" s="9">
        <f>일위대가!F996</f>
        <v>1779</v>
      </c>
      <c r="F157" s="9">
        <f>일위대가!H996</f>
        <v>11692</v>
      </c>
      <c r="G157" s="9">
        <f>일위대가!J996</f>
        <v>0</v>
      </c>
      <c r="H157" s="9">
        <f t="shared" si="26"/>
        <v>13471</v>
      </c>
      <c r="I157" s="5" t="s">
        <v>811</v>
      </c>
      <c r="J157" s="5" t="s">
        <v>52</v>
      </c>
      <c r="K157" s="1" t="s">
        <v>52</v>
      </c>
      <c r="L157" s="1" t="s">
        <v>52</v>
      </c>
      <c r="M157" s="1" t="s">
        <v>52</v>
      </c>
      <c r="N157" s="1" t="s">
        <v>52</v>
      </c>
      <c r="P157" s="185">
        <v>4098</v>
      </c>
      <c r="Q157" s="184">
        <f t="shared" si="27"/>
        <v>1779</v>
      </c>
      <c r="R157" s="168">
        <f t="shared" si="31"/>
        <v>-2319</v>
      </c>
      <c r="S157" s="160">
        <v>14616</v>
      </c>
      <c r="T157" s="182">
        <f t="shared" si="28"/>
        <v>11692</v>
      </c>
      <c r="U157" s="164">
        <f t="shared" si="32"/>
        <v>-2924</v>
      </c>
      <c r="V157" s="183">
        <v>0</v>
      </c>
      <c r="W157" s="182">
        <f t="shared" si="29"/>
        <v>0</v>
      </c>
      <c r="X157" s="162">
        <f t="shared" si="33"/>
        <v>0</v>
      </c>
      <c r="Y157" s="189">
        <v>18714</v>
      </c>
      <c r="Z157" s="186">
        <f t="shared" si="30"/>
        <v>13471</v>
      </c>
      <c r="AA157" s="155">
        <f t="shared" si="34"/>
        <v>-5243</v>
      </c>
    </row>
    <row r="158" spans="1:27" ht="30" customHeight="1">
      <c r="A158" s="5" t="s">
        <v>817</v>
      </c>
      <c r="B158" s="5" t="s">
        <v>814</v>
      </c>
      <c r="C158" s="5" t="s">
        <v>815</v>
      </c>
      <c r="D158" s="5" t="s">
        <v>58</v>
      </c>
      <c r="E158" s="9">
        <f>일위대가!F1001</f>
        <v>464</v>
      </c>
      <c r="F158" s="9">
        <f>일위대가!H1001</f>
        <v>8338</v>
      </c>
      <c r="G158" s="9">
        <f>일위대가!J1001</f>
        <v>166</v>
      </c>
      <c r="H158" s="9">
        <f t="shared" si="26"/>
        <v>8968</v>
      </c>
      <c r="I158" s="5" t="s">
        <v>816</v>
      </c>
      <c r="J158" s="5" t="s">
        <v>52</v>
      </c>
      <c r="K158" s="1" t="s">
        <v>52</v>
      </c>
      <c r="L158" s="1" t="s">
        <v>52</v>
      </c>
      <c r="M158" s="1" t="s">
        <v>52</v>
      </c>
      <c r="N158" s="1" t="s">
        <v>52</v>
      </c>
      <c r="P158" s="185">
        <v>4646</v>
      </c>
      <c r="Q158" s="184">
        <f t="shared" si="27"/>
        <v>464</v>
      </c>
      <c r="R158" s="168">
        <f t="shared" si="31"/>
        <v>-4182</v>
      </c>
      <c r="S158" s="160">
        <v>8338</v>
      </c>
      <c r="T158" s="182">
        <f t="shared" si="28"/>
        <v>8338</v>
      </c>
      <c r="U158" s="164">
        <f t="shared" si="32"/>
        <v>0</v>
      </c>
      <c r="V158" s="183">
        <v>166</v>
      </c>
      <c r="W158" s="182">
        <f t="shared" si="29"/>
        <v>166</v>
      </c>
      <c r="X158" s="162">
        <f t="shared" si="33"/>
        <v>0</v>
      </c>
      <c r="Y158" s="189">
        <v>13150</v>
      </c>
      <c r="Z158" s="186">
        <f t="shared" si="30"/>
        <v>8968</v>
      </c>
      <c r="AA158" s="155">
        <f t="shared" si="34"/>
        <v>-4182</v>
      </c>
    </row>
    <row r="159" spans="1:27" ht="30" customHeight="1">
      <c r="A159" s="5" t="s">
        <v>821</v>
      </c>
      <c r="B159" s="5" t="s">
        <v>819</v>
      </c>
      <c r="C159" s="5" t="s">
        <v>815</v>
      </c>
      <c r="D159" s="5" t="s">
        <v>58</v>
      </c>
      <c r="E159" s="9">
        <f>일위대가!F1007</f>
        <v>1151</v>
      </c>
      <c r="F159" s="9">
        <f>일위대가!H1007</f>
        <v>13086</v>
      </c>
      <c r="G159" s="9">
        <f>일위대가!J1007</f>
        <v>0</v>
      </c>
      <c r="H159" s="9">
        <f t="shared" si="26"/>
        <v>14237</v>
      </c>
      <c r="I159" s="5" t="s">
        <v>820</v>
      </c>
      <c r="J159" s="5" t="s">
        <v>52</v>
      </c>
      <c r="K159" s="1" t="s">
        <v>52</v>
      </c>
      <c r="L159" s="1" t="s">
        <v>52</v>
      </c>
      <c r="M159" s="1" t="s">
        <v>52</v>
      </c>
      <c r="N159" s="1" t="s">
        <v>52</v>
      </c>
      <c r="P159" s="185">
        <v>5333</v>
      </c>
      <c r="Q159" s="184">
        <f t="shared" si="27"/>
        <v>1151</v>
      </c>
      <c r="R159" s="168">
        <f t="shared" si="31"/>
        <v>-4182</v>
      </c>
      <c r="S159" s="160">
        <v>13086</v>
      </c>
      <c r="T159" s="182">
        <f t="shared" si="28"/>
        <v>13086</v>
      </c>
      <c r="U159" s="164">
        <f t="shared" si="32"/>
        <v>0</v>
      </c>
      <c r="V159" s="183">
        <v>0</v>
      </c>
      <c r="W159" s="182">
        <f t="shared" si="29"/>
        <v>0</v>
      </c>
      <c r="X159" s="162">
        <f t="shared" si="33"/>
        <v>0</v>
      </c>
      <c r="Y159" s="189">
        <v>18419</v>
      </c>
      <c r="Z159" s="186">
        <f t="shared" si="30"/>
        <v>14237</v>
      </c>
      <c r="AA159" s="155">
        <f t="shared" si="34"/>
        <v>-4182</v>
      </c>
    </row>
    <row r="160" spans="1:27" ht="30" customHeight="1">
      <c r="A160" s="5" t="s">
        <v>826</v>
      </c>
      <c r="B160" s="5" t="s">
        <v>823</v>
      </c>
      <c r="C160" s="5" t="s">
        <v>824</v>
      </c>
      <c r="D160" s="5" t="s">
        <v>58</v>
      </c>
      <c r="E160" s="9">
        <f>일위대가!F1012</f>
        <v>5974</v>
      </c>
      <c r="F160" s="9">
        <f>일위대가!H1012</f>
        <v>8338</v>
      </c>
      <c r="G160" s="9">
        <f>일위대가!J1012</f>
        <v>166</v>
      </c>
      <c r="H160" s="9">
        <f t="shared" si="26"/>
        <v>14478</v>
      </c>
      <c r="I160" s="5" t="s">
        <v>825</v>
      </c>
      <c r="J160" s="5" t="s">
        <v>52</v>
      </c>
      <c r="K160" s="1" t="s">
        <v>52</v>
      </c>
      <c r="L160" s="1" t="s">
        <v>52</v>
      </c>
      <c r="M160" s="1" t="s">
        <v>52</v>
      </c>
      <c r="N160" s="1" t="s">
        <v>52</v>
      </c>
      <c r="P160" s="185">
        <v>5974</v>
      </c>
      <c r="Q160" s="184">
        <f t="shared" si="27"/>
        <v>5974</v>
      </c>
      <c r="R160" s="168">
        <f t="shared" si="31"/>
        <v>0</v>
      </c>
      <c r="S160" s="160">
        <v>8338</v>
      </c>
      <c r="T160" s="182">
        <f t="shared" si="28"/>
        <v>8338</v>
      </c>
      <c r="U160" s="164">
        <f t="shared" si="32"/>
        <v>0</v>
      </c>
      <c r="V160" s="183">
        <v>166</v>
      </c>
      <c r="W160" s="182">
        <f t="shared" si="29"/>
        <v>166</v>
      </c>
      <c r="X160" s="162">
        <f t="shared" si="33"/>
        <v>0</v>
      </c>
      <c r="Y160" s="189">
        <v>14478</v>
      </c>
      <c r="Z160" s="186">
        <f t="shared" si="30"/>
        <v>14478</v>
      </c>
      <c r="AA160" s="155">
        <f t="shared" si="34"/>
        <v>0</v>
      </c>
    </row>
    <row r="161" spans="1:27" ht="30" customHeight="1">
      <c r="A161" s="5" t="s">
        <v>830</v>
      </c>
      <c r="B161" s="5" t="s">
        <v>828</v>
      </c>
      <c r="C161" s="5" t="s">
        <v>824</v>
      </c>
      <c r="D161" s="5" t="s">
        <v>58</v>
      </c>
      <c r="E161" s="9">
        <f>일위대가!F1018</f>
        <v>6661</v>
      </c>
      <c r="F161" s="9">
        <f>일위대가!H1018</f>
        <v>13086</v>
      </c>
      <c r="G161" s="9">
        <f>일위대가!J1018</f>
        <v>0</v>
      </c>
      <c r="H161" s="9">
        <f t="shared" si="26"/>
        <v>19747</v>
      </c>
      <c r="I161" s="5" t="s">
        <v>829</v>
      </c>
      <c r="J161" s="5" t="s">
        <v>52</v>
      </c>
      <c r="K161" s="1" t="s">
        <v>52</v>
      </c>
      <c r="L161" s="1" t="s">
        <v>52</v>
      </c>
      <c r="M161" s="1" t="s">
        <v>52</v>
      </c>
      <c r="N161" s="1" t="s">
        <v>52</v>
      </c>
      <c r="P161" s="185">
        <v>6661</v>
      </c>
      <c r="Q161" s="184">
        <f t="shared" si="27"/>
        <v>6661</v>
      </c>
      <c r="R161" s="168">
        <f t="shared" si="31"/>
        <v>0</v>
      </c>
      <c r="S161" s="160">
        <v>13086</v>
      </c>
      <c r="T161" s="182">
        <f t="shared" si="28"/>
        <v>13086</v>
      </c>
      <c r="U161" s="164">
        <f t="shared" si="32"/>
        <v>0</v>
      </c>
      <c r="V161" s="183">
        <v>0</v>
      </c>
      <c r="W161" s="182">
        <f t="shared" si="29"/>
        <v>0</v>
      </c>
      <c r="X161" s="162">
        <f t="shared" si="33"/>
        <v>0</v>
      </c>
      <c r="Y161" s="189">
        <v>19747</v>
      </c>
      <c r="Z161" s="186">
        <f t="shared" si="30"/>
        <v>19747</v>
      </c>
      <c r="AA161" s="155">
        <f t="shared" si="34"/>
        <v>0</v>
      </c>
    </row>
    <row r="162" spans="1:27" ht="30" customHeight="1">
      <c r="A162" s="5" t="s">
        <v>835</v>
      </c>
      <c r="B162" s="5" t="s">
        <v>832</v>
      </c>
      <c r="C162" s="5" t="s">
        <v>833</v>
      </c>
      <c r="D162" s="5" t="s">
        <v>58</v>
      </c>
      <c r="E162" s="9">
        <f>일위대가!F1023</f>
        <v>8630</v>
      </c>
      <c r="F162" s="9">
        <f>일위대가!H1023</f>
        <v>9182</v>
      </c>
      <c r="G162" s="9">
        <f>일위대가!J1023</f>
        <v>183</v>
      </c>
      <c r="H162" s="9">
        <f t="shared" si="26"/>
        <v>17995</v>
      </c>
      <c r="I162" s="5" t="s">
        <v>834</v>
      </c>
      <c r="J162" s="5" t="s">
        <v>52</v>
      </c>
      <c r="K162" s="1" t="s">
        <v>52</v>
      </c>
      <c r="L162" s="1" t="s">
        <v>52</v>
      </c>
      <c r="M162" s="1" t="s">
        <v>52</v>
      </c>
      <c r="N162" s="1" t="s">
        <v>52</v>
      </c>
      <c r="P162" s="185">
        <v>8630</v>
      </c>
      <c r="Q162" s="184">
        <f t="shared" si="27"/>
        <v>8630</v>
      </c>
      <c r="R162" s="168">
        <f t="shared" si="31"/>
        <v>0</v>
      </c>
      <c r="S162" s="160">
        <v>9182</v>
      </c>
      <c r="T162" s="182">
        <f t="shared" si="28"/>
        <v>9182</v>
      </c>
      <c r="U162" s="164">
        <f t="shared" si="32"/>
        <v>0</v>
      </c>
      <c r="V162" s="183">
        <v>183</v>
      </c>
      <c r="W162" s="182">
        <f t="shared" si="29"/>
        <v>183</v>
      </c>
      <c r="X162" s="162">
        <f t="shared" si="33"/>
        <v>0</v>
      </c>
      <c r="Y162" s="189">
        <v>17995</v>
      </c>
      <c r="Z162" s="186">
        <f t="shared" si="30"/>
        <v>17995</v>
      </c>
      <c r="AA162" s="155">
        <f t="shared" si="34"/>
        <v>0</v>
      </c>
    </row>
    <row r="163" spans="1:27" ht="30" customHeight="1">
      <c r="A163" s="5" t="s">
        <v>839</v>
      </c>
      <c r="B163" s="5" t="s">
        <v>837</v>
      </c>
      <c r="C163" s="5" t="s">
        <v>833</v>
      </c>
      <c r="D163" s="5" t="s">
        <v>58</v>
      </c>
      <c r="E163" s="9">
        <f>일위대가!F1029</f>
        <v>9316</v>
      </c>
      <c r="F163" s="9">
        <f>일위대가!H1029</f>
        <v>14616</v>
      </c>
      <c r="G163" s="9">
        <f>일위대가!J1029</f>
        <v>0</v>
      </c>
      <c r="H163" s="9">
        <f t="shared" si="26"/>
        <v>23932</v>
      </c>
      <c r="I163" s="5" t="s">
        <v>838</v>
      </c>
      <c r="J163" s="5" t="s">
        <v>52</v>
      </c>
      <c r="K163" s="1" t="s">
        <v>52</v>
      </c>
      <c r="L163" s="1" t="s">
        <v>52</v>
      </c>
      <c r="M163" s="1" t="s">
        <v>52</v>
      </c>
      <c r="N163" s="1" t="s">
        <v>52</v>
      </c>
      <c r="P163" s="185">
        <v>9316</v>
      </c>
      <c r="Q163" s="184">
        <f t="shared" si="27"/>
        <v>9316</v>
      </c>
      <c r="R163" s="168">
        <f t="shared" si="31"/>
        <v>0</v>
      </c>
      <c r="S163" s="160">
        <v>14616</v>
      </c>
      <c r="T163" s="182">
        <f t="shared" si="28"/>
        <v>14616</v>
      </c>
      <c r="U163" s="164">
        <f t="shared" si="32"/>
        <v>0</v>
      </c>
      <c r="V163" s="183">
        <v>0</v>
      </c>
      <c r="W163" s="182">
        <f t="shared" si="29"/>
        <v>0</v>
      </c>
      <c r="X163" s="162">
        <f t="shared" si="33"/>
        <v>0</v>
      </c>
      <c r="Y163" s="189">
        <v>23932</v>
      </c>
      <c r="Z163" s="186">
        <f t="shared" si="30"/>
        <v>23932</v>
      </c>
      <c r="AA163" s="155">
        <f t="shared" si="34"/>
        <v>0</v>
      </c>
    </row>
    <row r="164" spans="1:27" ht="30" customHeight="1">
      <c r="A164" s="5" t="s">
        <v>844</v>
      </c>
      <c r="B164" s="5" t="s">
        <v>841</v>
      </c>
      <c r="C164" s="5" t="s">
        <v>842</v>
      </c>
      <c r="D164" s="5" t="s">
        <v>58</v>
      </c>
      <c r="E164" s="9">
        <f>일위대가!F1034</f>
        <v>10621</v>
      </c>
      <c r="F164" s="9">
        <f>일위대가!H1034</f>
        <v>9182</v>
      </c>
      <c r="G164" s="9">
        <f>일위대가!J1034</f>
        <v>183</v>
      </c>
      <c r="H164" s="9">
        <f t="shared" si="26"/>
        <v>19986</v>
      </c>
      <c r="I164" s="5" t="s">
        <v>843</v>
      </c>
      <c r="J164" s="5" t="s">
        <v>52</v>
      </c>
      <c r="K164" s="1" t="s">
        <v>52</v>
      </c>
      <c r="L164" s="1" t="s">
        <v>52</v>
      </c>
      <c r="M164" s="1" t="s">
        <v>52</v>
      </c>
      <c r="N164" s="1" t="s">
        <v>52</v>
      </c>
      <c r="P164" s="185">
        <v>10621</v>
      </c>
      <c r="Q164" s="184">
        <f t="shared" ref="Q164:Q195" si="35">E164</f>
        <v>10621</v>
      </c>
      <c r="R164" s="168">
        <f t="shared" si="31"/>
        <v>0</v>
      </c>
      <c r="S164" s="160">
        <v>9182</v>
      </c>
      <c r="T164" s="182">
        <f t="shared" ref="T164:T195" si="36">F164</f>
        <v>9182</v>
      </c>
      <c r="U164" s="164">
        <f t="shared" si="32"/>
        <v>0</v>
      </c>
      <c r="V164" s="183">
        <v>183</v>
      </c>
      <c r="W164" s="182">
        <f t="shared" ref="W164:W195" si="37">G164</f>
        <v>183</v>
      </c>
      <c r="X164" s="162">
        <f t="shared" si="33"/>
        <v>0</v>
      </c>
      <c r="Y164" s="189">
        <v>19986</v>
      </c>
      <c r="Z164" s="186">
        <f t="shared" ref="Z164:Z195" si="38">H164</f>
        <v>19986</v>
      </c>
      <c r="AA164" s="155">
        <f t="shared" si="34"/>
        <v>0</v>
      </c>
    </row>
    <row r="165" spans="1:27" ht="30" customHeight="1">
      <c r="A165" s="5" t="s">
        <v>848</v>
      </c>
      <c r="B165" s="5" t="s">
        <v>846</v>
      </c>
      <c r="C165" s="5" t="s">
        <v>842</v>
      </c>
      <c r="D165" s="5" t="s">
        <v>58</v>
      </c>
      <c r="E165" s="9">
        <f>일위대가!F1040</f>
        <v>11079</v>
      </c>
      <c r="F165" s="9">
        <f>일위대가!H1040</f>
        <v>11692</v>
      </c>
      <c r="G165" s="9">
        <f>일위대가!J1040</f>
        <v>0</v>
      </c>
      <c r="H165" s="9">
        <f t="shared" si="26"/>
        <v>22771</v>
      </c>
      <c r="I165" s="5" t="s">
        <v>847</v>
      </c>
      <c r="J165" s="5" t="s">
        <v>52</v>
      </c>
      <c r="K165" s="1" t="s">
        <v>52</v>
      </c>
      <c r="L165" s="1" t="s">
        <v>52</v>
      </c>
      <c r="M165" s="1" t="s">
        <v>52</v>
      </c>
      <c r="N165" s="1" t="s">
        <v>52</v>
      </c>
      <c r="P165" s="185">
        <v>11308</v>
      </c>
      <c r="Q165" s="184">
        <f t="shared" si="35"/>
        <v>11079</v>
      </c>
      <c r="R165" s="168">
        <f t="shared" si="31"/>
        <v>-229</v>
      </c>
      <c r="S165" s="160">
        <v>14616</v>
      </c>
      <c r="T165" s="182">
        <f t="shared" si="36"/>
        <v>11692</v>
      </c>
      <c r="U165" s="164">
        <f t="shared" si="32"/>
        <v>-2924</v>
      </c>
      <c r="V165" s="183">
        <v>0</v>
      </c>
      <c r="W165" s="182">
        <f t="shared" si="37"/>
        <v>0</v>
      </c>
      <c r="X165" s="162">
        <f t="shared" si="33"/>
        <v>0</v>
      </c>
      <c r="Y165" s="189">
        <v>25924</v>
      </c>
      <c r="Z165" s="186">
        <f t="shared" si="38"/>
        <v>22771</v>
      </c>
      <c r="AA165" s="155">
        <f t="shared" si="34"/>
        <v>-3153</v>
      </c>
    </row>
    <row r="166" spans="1:27" ht="30" customHeight="1">
      <c r="A166" s="5" t="s">
        <v>853</v>
      </c>
      <c r="B166" s="5" t="s">
        <v>850</v>
      </c>
      <c r="C166" s="5" t="s">
        <v>851</v>
      </c>
      <c r="D166" s="5" t="s">
        <v>58</v>
      </c>
      <c r="E166" s="9">
        <f>일위대가!F1045</f>
        <v>1950</v>
      </c>
      <c r="F166" s="9">
        <f>일위대가!H1045</f>
        <v>8338</v>
      </c>
      <c r="G166" s="9">
        <f>일위대가!J1045</f>
        <v>166</v>
      </c>
      <c r="H166" s="9">
        <f t="shared" si="26"/>
        <v>10454</v>
      </c>
      <c r="I166" s="5" t="s">
        <v>852</v>
      </c>
      <c r="J166" s="5" t="s">
        <v>52</v>
      </c>
      <c r="K166" s="1" t="s">
        <v>52</v>
      </c>
      <c r="L166" s="1" t="s">
        <v>52</v>
      </c>
      <c r="M166" s="1" t="s">
        <v>52</v>
      </c>
      <c r="N166" s="1" t="s">
        <v>52</v>
      </c>
      <c r="P166" s="185">
        <v>1950</v>
      </c>
      <c r="Q166" s="184">
        <f t="shared" si="35"/>
        <v>1950</v>
      </c>
      <c r="R166" s="168">
        <f t="shared" si="31"/>
        <v>0</v>
      </c>
      <c r="S166" s="160">
        <v>8338</v>
      </c>
      <c r="T166" s="182">
        <f t="shared" si="36"/>
        <v>8338</v>
      </c>
      <c r="U166" s="164">
        <f t="shared" si="32"/>
        <v>0</v>
      </c>
      <c r="V166" s="183">
        <v>166</v>
      </c>
      <c r="W166" s="182">
        <f t="shared" si="37"/>
        <v>166</v>
      </c>
      <c r="X166" s="162">
        <f t="shared" si="33"/>
        <v>0</v>
      </c>
      <c r="Y166" s="189">
        <v>10454</v>
      </c>
      <c r="Z166" s="186">
        <f t="shared" si="38"/>
        <v>10454</v>
      </c>
      <c r="AA166" s="155">
        <f t="shared" si="34"/>
        <v>0</v>
      </c>
    </row>
    <row r="167" spans="1:27" ht="30" customHeight="1">
      <c r="A167" s="5" t="s">
        <v>857</v>
      </c>
      <c r="B167" s="5" t="s">
        <v>855</v>
      </c>
      <c r="C167" s="5" t="s">
        <v>851</v>
      </c>
      <c r="D167" s="5" t="s">
        <v>58</v>
      </c>
      <c r="E167" s="9">
        <f>일위대가!F1051</f>
        <v>2751</v>
      </c>
      <c r="F167" s="9">
        <f>일위대가!H1051</f>
        <v>15761</v>
      </c>
      <c r="G167" s="9">
        <f>일위대가!J1051</f>
        <v>0</v>
      </c>
      <c r="H167" s="9">
        <f t="shared" si="26"/>
        <v>18512</v>
      </c>
      <c r="I167" s="5" t="s">
        <v>856</v>
      </c>
      <c r="J167" s="5" t="s">
        <v>52</v>
      </c>
      <c r="K167" s="1" t="s">
        <v>52</v>
      </c>
      <c r="L167" s="1" t="s">
        <v>52</v>
      </c>
      <c r="M167" s="1" t="s">
        <v>52</v>
      </c>
      <c r="N167" s="1" t="s">
        <v>52</v>
      </c>
      <c r="P167" s="185">
        <v>2751</v>
      </c>
      <c r="Q167" s="184">
        <f t="shared" si="35"/>
        <v>2751</v>
      </c>
      <c r="R167" s="168">
        <f t="shared" si="31"/>
        <v>0</v>
      </c>
      <c r="S167" s="160">
        <v>15761</v>
      </c>
      <c r="T167" s="182">
        <f t="shared" si="36"/>
        <v>15761</v>
      </c>
      <c r="U167" s="164">
        <f t="shared" si="32"/>
        <v>0</v>
      </c>
      <c r="V167" s="183">
        <v>0</v>
      </c>
      <c r="W167" s="182">
        <f t="shared" si="37"/>
        <v>0</v>
      </c>
      <c r="X167" s="162">
        <f t="shared" si="33"/>
        <v>0</v>
      </c>
      <c r="Y167" s="189">
        <v>18512</v>
      </c>
      <c r="Z167" s="186">
        <f t="shared" si="38"/>
        <v>18512</v>
      </c>
      <c r="AA167" s="155">
        <f t="shared" si="34"/>
        <v>0</v>
      </c>
    </row>
    <row r="168" spans="1:27" ht="30" customHeight="1">
      <c r="A168" s="5" t="s">
        <v>862</v>
      </c>
      <c r="B168" s="5" t="s">
        <v>859</v>
      </c>
      <c r="C168" s="5" t="s">
        <v>860</v>
      </c>
      <c r="D168" s="5" t="s">
        <v>58</v>
      </c>
      <c r="E168" s="9">
        <f>일위대가!F1056</f>
        <v>2437</v>
      </c>
      <c r="F168" s="9">
        <f>일위대가!H1056</f>
        <v>8338</v>
      </c>
      <c r="G168" s="9">
        <f>일위대가!J1056</f>
        <v>166</v>
      </c>
      <c r="H168" s="9">
        <f t="shared" si="26"/>
        <v>10941</v>
      </c>
      <c r="I168" s="5" t="s">
        <v>861</v>
      </c>
      <c r="J168" s="5" t="s">
        <v>52</v>
      </c>
      <c r="K168" s="1" t="s">
        <v>52</v>
      </c>
      <c r="L168" s="1" t="s">
        <v>52</v>
      </c>
      <c r="M168" s="1" t="s">
        <v>52</v>
      </c>
      <c r="N168" s="1" t="s">
        <v>52</v>
      </c>
      <c r="P168" s="185">
        <v>2437</v>
      </c>
      <c r="Q168" s="184">
        <f t="shared" si="35"/>
        <v>2437</v>
      </c>
      <c r="R168" s="168">
        <f t="shared" si="31"/>
        <v>0</v>
      </c>
      <c r="S168" s="160">
        <v>8338</v>
      </c>
      <c r="T168" s="182">
        <f t="shared" si="36"/>
        <v>8338</v>
      </c>
      <c r="U168" s="164">
        <f t="shared" si="32"/>
        <v>0</v>
      </c>
      <c r="V168" s="183">
        <v>166</v>
      </c>
      <c r="W168" s="182">
        <f t="shared" si="37"/>
        <v>166</v>
      </c>
      <c r="X168" s="162">
        <f t="shared" si="33"/>
        <v>0</v>
      </c>
      <c r="Y168" s="189">
        <v>10941</v>
      </c>
      <c r="Z168" s="186">
        <f t="shared" si="38"/>
        <v>10941</v>
      </c>
      <c r="AA168" s="155">
        <f t="shared" si="34"/>
        <v>0</v>
      </c>
    </row>
    <row r="169" spans="1:27" ht="30" customHeight="1">
      <c r="A169" s="5" t="s">
        <v>866</v>
      </c>
      <c r="B169" s="5" t="s">
        <v>864</v>
      </c>
      <c r="C169" s="5" t="s">
        <v>860</v>
      </c>
      <c r="D169" s="5" t="s">
        <v>58</v>
      </c>
      <c r="E169" s="9">
        <f>일위대가!F1062</f>
        <v>3238</v>
      </c>
      <c r="F169" s="9">
        <f>일위대가!H1062</f>
        <v>15761</v>
      </c>
      <c r="G169" s="9">
        <f>일위대가!J1062</f>
        <v>0</v>
      </c>
      <c r="H169" s="9">
        <f t="shared" si="26"/>
        <v>18999</v>
      </c>
      <c r="I169" s="5" t="s">
        <v>865</v>
      </c>
      <c r="J169" s="5" t="s">
        <v>52</v>
      </c>
      <c r="K169" s="1" t="s">
        <v>52</v>
      </c>
      <c r="L169" s="1" t="s">
        <v>52</v>
      </c>
      <c r="M169" s="1" t="s">
        <v>52</v>
      </c>
      <c r="N169" s="1" t="s">
        <v>52</v>
      </c>
      <c r="P169" s="185">
        <v>3238</v>
      </c>
      <c r="Q169" s="184">
        <f t="shared" si="35"/>
        <v>3238</v>
      </c>
      <c r="R169" s="168">
        <f t="shared" si="31"/>
        <v>0</v>
      </c>
      <c r="S169" s="160">
        <v>15761</v>
      </c>
      <c r="T169" s="182">
        <f t="shared" si="36"/>
        <v>15761</v>
      </c>
      <c r="U169" s="164">
        <f t="shared" si="32"/>
        <v>0</v>
      </c>
      <c r="V169" s="183">
        <v>0</v>
      </c>
      <c r="W169" s="182">
        <f t="shared" si="37"/>
        <v>0</v>
      </c>
      <c r="X169" s="162">
        <f t="shared" si="33"/>
        <v>0</v>
      </c>
      <c r="Y169" s="189">
        <v>18999</v>
      </c>
      <c r="Z169" s="186">
        <f t="shared" si="38"/>
        <v>18999</v>
      </c>
      <c r="AA169" s="155">
        <f t="shared" si="34"/>
        <v>0</v>
      </c>
    </row>
    <row r="170" spans="1:27" ht="30" customHeight="1">
      <c r="A170" s="5" t="s">
        <v>871</v>
      </c>
      <c r="B170" s="5" t="s">
        <v>868</v>
      </c>
      <c r="C170" s="5" t="s">
        <v>869</v>
      </c>
      <c r="D170" s="5" t="s">
        <v>58</v>
      </c>
      <c r="E170" s="9">
        <f>일위대가!F1067</f>
        <v>2924</v>
      </c>
      <c r="F170" s="9">
        <f>일위대가!H1067</f>
        <v>9182</v>
      </c>
      <c r="G170" s="9">
        <f>일위대가!J1067</f>
        <v>183</v>
      </c>
      <c r="H170" s="9">
        <f t="shared" si="26"/>
        <v>12289</v>
      </c>
      <c r="I170" s="5" t="s">
        <v>870</v>
      </c>
      <c r="J170" s="5" t="s">
        <v>52</v>
      </c>
      <c r="K170" s="1" t="s">
        <v>52</v>
      </c>
      <c r="L170" s="1" t="s">
        <v>52</v>
      </c>
      <c r="M170" s="1" t="s">
        <v>52</v>
      </c>
      <c r="N170" s="1" t="s">
        <v>52</v>
      </c>
      <c r="P170" s="185">
        <v>2924</v>
      </c>
      <c r="Q170" s="184">
        <f t="shared" si="35"/>
        <v>2924</v>
      </c>
      <c r="R170" s="168">
        <f t="shared" si="31"/>
        <v>0</v>
      </c>
      <c r="S170" s="160">
        <v>9182</v>
      </c>
      <c r="T170" s="182">
        <f t="shared" si="36"/>
        <v>9182</v>
      </c>
      <c r="U170" s="164">
        <f t="shared" si="32"/>
        <v>0</v>
      </c>
      <c r="V170" s="183">
        <v>183</v>
      </c>
      <c r="W170" s="182">
        <f t="shared" si="37"/>
        <v>183</v>
      </c>
      <c r="X170" s="162">
        <f t="shared" si="33"/>
        <v>0</v>
      </c>
      <c r="Y170" s="189">
        <v>12289</v>
      </c>
      <c r="Z170" s="186">
        <f t="shared" si="38"/>
        <v>12289</v>
      </c>
      <c r="AA170" s="155">
        <f t="shared" si="34"/>
        <v>0</v>
      </c>
    </row>
    <row r="171" spans="1:27" ht="30" customHeight="1">
      <c r="A171" s="5" t="s">
        <v>875</v>
      </c>
      <c r="B171" s="5" t="s">
        <v>873</v>
      </c>
      <c r="C171" s="5" t="s">
        <v>869</v>
      </c>
      <c r="D171" s="5" t="s">
        <v>58</v>
      </c>
      <c r="E171" s="9">
        <f>일위대가!F1073</f>
        <v>3726</v>
      </c>
      <c r="F171" s="9">
        <f>일위대가!H1073</f>
        <v>17520</v>
      </c>
      <c r="G171" s="9">
        <f>일위대가!J1073</f>
        <v>0</v>
      </c>
      <c r="H171" s="9">
        <f t="shared" si="26"/>
        <v>21246</v>
      </c>
      <c r="I171" s="5" t="s">
        <v>874</v>
      </c>
      <c r="J171" s="5" t="s">
        <v>52</v>
      </c>
      <c r="K171" s="1" t="s">
        <v>52</v>
      </c>
      <c r="L171" s="1" t="s">
        <v>52</v>
      </c>
      <c r="M171" s="1" t="s">
        <v>52</v>
      </c>
      <c r="N171" s="1" t="s">
        <v>52</v>
      </c>
      <c r="P171" s="185">
        <v>3726</v>
      </c>
      <c r="Q171" s="184">
        <f t="shared" si="35"/>
        <v>3726</v>
      </c>
      <c r="R171" s="168">
        <f t="shared" si="31"/>
        <v>0</v>
      </c>
      <c r="S171" s="160">
        <v>17520</v>
      </c>
      <c r="T171" s="182">
        <f t="shared" si="36"/>
        <v>17520</v>
      </c>
      <c r="U171" s="164">
        <f t="shared" si="32"/>
        <v>0</v>
      </c>
      <c r="V171" s="183">
        <v>0</v>
      </c>
      <c r="W171" s="182">
        <f t="shared" si="37"/>
        <v>0</v>
      </c>
      <c r="X171" s="162">
        <f t="shared" si="33"/>
        <v>0</v>
      </c>
      <c r="Y171" s="189">
        <v>21246</v>
      </c>
      <c r="Z171" s="186">
        <f t="shared" si="38"/>
        <v>21246</v>
      </c>
      <c r="AA171" s="155">
        <f t="shared" si="34"/>
        <v>0</v>
      </c>
    </row>
    <row r="172" spans="1:27" ht="30" customHeight="1">
      <c r="A172" s="5" t="s">
        <v>880</v>
      </c>
      <c r="B172" s="5" t="s">
        <v>877</v>
      </c>
      <c r="C172" s="5" t="s">
        <v>878</v>
      </c>
      <c r="D172" s="5" t="s">
        <v>58</v>
      </c>
      <c r="E172" s="9">
        <f>일위대가!F1078</f>
        <v>3899</v>
      </c>
      <c r="F172" s="9">
        <f>일위대가!H1078</f>
        <v>9182</v>
      </c>
      <c r="G172" s="9">
        <f>일위대가!J1078</f>
        <v>183</v>
      </c>
      <c r="H172" s="9">
        <f t="shared" si="26"/>
        <v>13264</v>
      </c>
      <c r="I172" s="5" t="s">
        <v>879</v>
      </c>
      <c r="J172" s="5" t="s">
        <v>52</v>
      </c>
      <c r="K172" s="1" t="s">
        <v>52</v>
      </c>
      <c r="L172" s="1" t="s">
        <v>52</v>
      </c>
      <c r="M172" s="1" t="s">
        <v>52</v>
      </c>
      <c r="N172" s="1" t="s">
        <v>52</v>
      </c>
      <c r="P172" s="185">
        <v>3899</v>
      </c>
      <c r="Q172" s="184">
        <f t="shared" si="35"/>
        <v>3899</v>
      </c>
      <c r="R172" s="168">
        <f t="shared" si="31"/>
        <v>0</v>
      </c>
      <c r="S172" s="160">
        <v>9182</v>
      </c>
      <c r="T172" s="182">
        <f t="shared" si="36"/>
        <v>9182</v>
      </c>
      <c r="U172" s="164">
        <f t="shared" si="32"/>
        <v>0</v>
      </c>
      <c r="V172" s="183">
        <v>183</v>
      </c>
      <c r="W172" s="182">
        <f t="shared" si="37"/>
        <v>183</v>
      </c>
      <c r="X172" s="162">
        <f t="shared" si="33"/>
        <v>0</v>
      </c>
      <c r="Y172" s="189">
        <v>13264</v>
      </c>
      <c r="Z172" s="186">
        <f t="shared" si="38"/>
        <v>13264</v>
      </c>
      <c r="AA172" s="155">
        <f t="shared" si="34"/>
        <v>0</v>
      </c>
    </row>
    <row r="173" spans="1:27" ht="30" customHeight="1">
      <c r="A173" s="5" t="s">
        <v>884</v>
      </c>
      <c r="B173" s="5" t="s">
        <v>882</v>
      </c>
      <c r="C173" s="5" t="s">
        <v>878</v>
      </c>
      <c r="D173" s="5" t="s">
        <v>58</v>
      </c>
      <c r="E173" s="9">
        <f>일위대가!F1084</f>
        <v>4700</v>
      </c>
      <c r="F173" s="9">
        <f>일위대가!H1084</f>
        <v>17520</v>
      </c>
      <c r="G173" s="9">
        <f>일위대가!J1084</f>
        <v>0</v>
      </c>
      <c r="H173" s="9">
        <f t="shared" si="26"/>
        <v>22220</v>
      </c>
      <c r="I173" s="5" t="s">
        <v>883</v>
      </c>
      <c r="J173" s="5" t="s">
        <v>52</v>
      </c>
      <c r="K173" s="1" t="s">
        <v>52</v>
      </c>
      <c r="L173" s="1" t="s">
        <v>52</v>
      </c>
      <c r="M173" s="1" t="s">
        <v>52</v>
      </c>
      <c r="N173" s="1" t="s">
        <v>52</v>
      </c>
      <c r="P173" s="185">
        <v>4700</v>
      </c>
      <c r="Q173" s="184">
        <f t="shared" si="35"/>
        <v>4700</v>
      </c>
      <c r="R173" s="168">
        <f t="shared" si="31"/>
        <v>0</v>
      </c>
      <c r="S173" s="160">
        <v>17520</v>
      </c>
      <c r="T173" s="182">
        <f t="shared" si="36"/>
        <v>17520</v>
      </c>
      <c r="U173" s="164">
        <f t="shared" si="32"/>
        <v>0</v>
      </c>
      <c r="V173" s="183">
        <v>0</v>
      </c>
      <c r="W173" s="182">
        <f t="shared" si="37"/>
        <v>0</v>
      </c>
      <c r="X173" s="162">
        <f t="shared" si="33"/>
        <v>0</v>
      </c>
      <c r="Y173" s="189">
        <v>22220</v>
      </c>
      <c r="Z173" s="186">
        <f t="shared" si="38"/>
        <v>22220</v>
      </c>
      <c r="AA173" s="155">
        <f t="shared" si="34"/>
        <v>0</v>
      </c>
    </row>
    <row r="174" spans="1:27" ht="30" customHeight="1">
      <c r="A174" s="5" t="s">
        <v>891</v>
      </c>
      <c r="B174" s="5" t="s">
        <v>888</v>
      </c>
      <c r="C174" s="5" t="s">
        <v>889</v>
      </c>
      <c r="D174" s="5" t="s">
        <v>58</v>
      </c>
      <c r="E174" s="9">
        <f>일위대가!F1090</f>
        <v>8325</v>
      </c>
      <c r="F174" s="9">
        <f>일위대가!H1090</f>
        <v>13086</v>
      </c>
      <c r="G174" s="9">
        <f>일위대가!J1090</f>
        <v>0</v>
      </c>
      <c r="H174" s="9">
        <f t="shared" si="26"/>
        <v>21411</v>
      </c>
      <c r="I174" s="5" t="s">
        <v>890</v>
      </c>
      <c r="J174" s="5" t="s">
        <v>52</v>
      </c>
      <c r="K174" s="1" t="s">
        <v>52</v>
      </c>
      <c r="L174" s="1" t="s">
        <v>52</v>
      </c>
      <c r="M174" s="1" t="s">
        <v>52</v>
      </c>
      <c r="N174" s="1" t="s">
        <v>52</v>
      </c>
      <c r="P174" s="185">
        <v>8325</v>
      </c>
      <c r="Q174" s="184">
        <f t="shared" si="35"/>
        <v>8325</v>
      </c>
      <c r="R174" s="168">
        <f t="shared" si="31"/>
        <v>0</v>
      </c>
      <c r="S174" s="160">
        <v>13086</v>
      </c>
      <c r="T174" s="182">
        <f t="shared" si="36"/>
        <v>13086</v>
      </c>
      <c r="U174" s="164">
        <f t="shared" si="32"/>
        <v>0</v>
      </c>
      <c r="V174" s="183">
        <v>0</v>
      </c>
      <c r="W174" s="182">
        <f t="shared" si="37"/>
        <v>0</v>
      </c>
      <c r="X174" s="162">
        <f t="shared" si="33"/>
        <v>0</v>
      </c>
      <c r="Y174" s="189">
        <v>21411</v>
      </c>
      <c r="Z174" s="186">
        <f t="shared" si="38"/>
        <v>21411</v>
      </c>
      <c r="AA174" s="155">
        <f t="shared" si="34"/>
        <v>0</v>
      </c>
    </row>
    <row r="175" spans="1:27" ht="30" customHeight="1">
      <c r="A175" s="5" t="s">
        <v>895</v>
      </c>
      <c r="B175" s="5" t="s">
        <v>893</v>
      </c>
      <c r="C175" s="5" t="s">
        <v>889</v>
      </c>
      <c r="D175" s="5" t="s">
        <v>58</v>
      </c>
      <c r="E175" s="9">
        <f>일위대가!F1096</f>
        <v>8439</v>
      </c>
      <c r="F175" s="9">
        <f>일위대가!H1096</f>
        <v>15761</v>
      </c>
      <c r="G175" s="9">
        <f>일위대가!J1096</f>
        <v>0</v>
      </c>
      <c r="H175" s="9">
        <f t="shared" si="26"/>
        <v>24200</v>
      </c>
      <c r="I175" s="5" t="s">
        <v>894</v>
      </c>
      <c r="J175" s="5" t="s">
        <v>52</v>
      </c>
      <c r="K175" s="1" t="s">
        <v>52</v>
      </c>
      <c r="L175" s="1" t="s">
        <v>52</v>
      </c>
      <c r="M175" s="1" t="s">
        <v>52</v>
      </c>
      <c r="N175" s="1" t="s">
        <v>52</v>
      </c>
      <c r="P175" s="185">
        <v>8439</v>
      </c>
      <c r="Q175" s="184">
        <f t="shared" si="35"/>
        <v>8439</v>
      </c>
      <c r="R175" s="168">
        <f t="shared" si="31"/>
        <v>0</v>
      </c>
      <c r="S175" s="160">
        <v>15761</v>
      </c>
      <c r="T175" s="182">
        <f t="shared" si="36"/>
        <v>15761</v>
      </c>
      <c r="U175" s="164">
        <f t="shared" si="32"/>
        <v>0</v>
      </c>
      <c r="V175" s="183">
        <v>0</v>
      </c>
      <c r="W175" s="182">
        <f t="shared" si="37"/>
        <v>0</v>
      </c>
      <c r="X175" s="162">
        <f t="shared" si="33"/>
        <v>0</v>
      </c>
      <c r="Y175" s="189">
        <v>24200</v>
      </c>
      <c r="Z175" s="186">
        <f t="shared" si="38"/>
        <v>24200</v>
      </c>
      <c r="AA175" s="155">
        <f t="shared" si="34"/>
        <v>0</v>
      </c>
    </row>
    <row r="176" spans="1:27" ht="30" customHeight="1">
      <c r="A176" s="5" t="s">
        <v>900</v>
      </c>
      <c r="B176" s="5" t="s">
        <v>897</v>
      </c>
      <c r="C176" s="5" t="s">
        <v>898</v>
      </c>
      <c r="D176" s="5" t="s">
        <v>58</v>
      </c>
      <c r="E176" s="9">
        <f>일위대가!F1102</f>
        <v>12399</v>
      </c>
      <c r="F176" s="9">
        <f>일위대가!H1102</f>
        <v>13086</v>
      </c>
      <c r="G176" s="9">
        <f>일위대가!J1102</f>
        <v>0</v>
      </c>
      <c r="H176" s="9">
        <f t="shared" si="26"/>
        <v>25485</v>
      </c>
      <c r="I176" s="5" t="s">
        <v>899</v>
      </c>
      <c r="J176" s="5" t="s">
        <v>52</v>
      </c>
      <c r="K176" s="1" t="s">
        <v>52</v>
      </c>
      <c r="L176" s="1" t="s">
        <v>52</v>
      </c>
      <c r="M176" s="1" t="s">
        <v>52</v>
      </c>
      <c r="N176" s="1" t="s">
        <v>52</v>
      </c>
      <c r="P176" s="185">
        <v>12399</v>
      </c>
      <c r="Q176" s="184">
        <f t="shared" si="35"/>
        <v>12399</v>
      </c>
      <c r="R176" s="168">
        <f t="shared" si="31"/>
        <v>0</v>
      </c>
      <c r="S176" s="160">
        <v>13086</v>
      </c>
      <c r="T176" s="182">
        <f t="shared" si="36"/>
        <v>13086</v>
      </c>
      <c r="U176" s="164">
        <f t="shared" si="32"/>
        <v>0</v>
      </c>
      <c r="V176" s="183">
        <v>0</v>
      </c>
      <c r="W176" s="182">
        <f t="shared" si="37"/>
        <v>0</v>
      </c>
      <c r="X176" s="162">
        <f t="shared" si="33"/>
        <v>0</v>
      </c>
      <c r="Y176" s="189">
        <v>25485</v>
      </c>
      <c r="Z176" s="186">
        <f t="shared" si="38"/>
        <v>25485</v>
      </c>
      <c r="AA176" s="155">
        <f t="shared" si="34"/>
        <v>0</v>
      </c>
    </row>
    <row r="177" spans="1:27" ht="30" customHeight="1">
      <c r="A177" s="5" t="s">
        <v>904</v>
      </c>
      <c r="B177" s="5" t="s">
        <v>902</v>
      </c>
      <c r="C177" s="5" t="s">
        <v>898</v>
      </c>
      <c r="D177" s="5" t="s">
        <v>58</v>
      </c>
      <c r="E177" s="9">
        <f>일위대가!F1108</f>
        <v>12514</v>
      </c>
      <c r="F177" s="9">
        <f>일위대가!H1108</f>
        <v>15761</v>
      </c>
      <c r="G177" s="9">
        <f>일위대가!J1108</f>
        <v>0</v>
      </c>
      <c r="H177" s="9">
        <f t="shared" si="26"/>
        <v>28275</v>
      </c>
      <c r="I177" s="5" t="s">
        <v>903</v>
      </c>
      <c r="J177" s="5" t="s">
        <v>52</v>
      </c>
      <c r="K177" s="1" t="s">
        <v>52</v>
      </c>
      <c r="L177" s="1" t="s">
        <v>52</v>
      </c>
      <c r="M177" s="1" t="s">
        <v>52</v>
      </c>
      <c r="N177" s="1" t="s">
        <v>52</v>
      </c>
      <c r="P177" s="185">
        <v>12514</v>
      </c>
      <c r="Q177" s="184">
        <f t="shared" si="35"/>
        <v>12514</v>
      </c>
      <c r="R177" s="168">
        <f t="shared" si="31"/>
        <v>0</v>
      </c>
      <c r="S177" s="160">
        <v>15761</v>
      </c>
      <c r="T177" s="182">
        <f t="shared" si="36"/>
        <v>15761</v>
      </c>
      <c r="U177" s="164">
        <f t="shared" si="32"/>
        <v>0</v>
      </c>
      <c r="V177" s="183">
        <v>0</v>
      </c>
      <c r="W177" s="182">
        <f t="shared" si="37"/>
        <v>0</v>
      </c>
      <c r="X177" s="162">
        <f t="shared" si="33"/>
        <v>0</v>
      </c>
      <c r="Y177" s="189">
        <v>28275</v>
      </c>
      <c r="Z177" s="186">
        <f t="shared" si="38"/>
        <v>28275</v>
      </c>
      <c r="AA177" s="155">
        <f t="shared" si="34"/>
        <v>0</v>
      </c>
    </row>
    <row r="178" spans="1:27" ht="30" customHeight="1">
      <c r="A178" s="5" t="s">
        <v>909</v>
      </c>
      <c r="B178" s="5" t="s">
        <v>906</v>
      </c>
      <c r="C178" s="5" t="s">
        <v>907</v>
      </c>
      <c r="D178" s="5" t="s">
        <v>58</v>
      </c>
      <c r="E178" s="9">
        <f>일위대가!F1114</f>
        <v>8834</v>
      </c>
      <c r="F178" s="9">
        <f>일위대가!H1114</f>
        <v>13086</v>
      </c>
      <c r="G178" s="9">
        <f>일위대가!J1114</f>
        <v>0</v>
      </c>
      <c r="H178" s="9">
        <f t="shared" si="26"/>
        <v>21920</v>
      </c>
      <c r="I178" s="5" t="s">
        <v>908</v>
      </c>
      <c r="J178" s="5" t="s">
        <v>52</v>
      </c>
      <c r="K178" s="1" t="s">
        <v>52</v>
      </c>
      <c r="L178" s="1" t="s">
        <v>52</v>
      </c>
      <c r="M178" s="1" t="s">
        <v>52</v>
      </c>
      <c r="N178" s="1" t="s">
        <v>52</v>
      </c>
      <c r="P178" s="185">
        <v>8834</v>
      </c>
      <c r="Q178" s="184">
        <f t="shared" si="35"/>
        <v>8834</v>
      </c>
      <c r="R178" s="168">
        <f t="shared" si="31"/>
        <v>0</v>
      </c>
      <c r="S178" s="160">
        <v>13086</v>
      </c>
      <c r="T178" s="182">
        <f t="shared" si="36"/>
        <v>13086</v>
      </c>
      <c r="U178" s="164">
        <f t="shared" si="32"/>
        <v>0</v>
      </c>
      <c r="V178" s="183">
        <v>0</v>
      </c>
      <c r="W178" s="182">
        <f t="shared" si="37"/>
        <v>0</v>
      </c>
      <c r="X178" s="162">
        <f t="shared" si="33"/>
        <v>0</v>
      </c>
      <c r="Y178" s="189">
        <v>21920</v>
      </c>
      <c r="Z178" s="186">
        <f t="shared" si="38"/>
        <v>21920</v>
      </c>
      <c r="AA178" s="155">
        <f t="shared" si="34"/>
        <v>0</v>
      </c>
    </row>
    <row r="179" spans="1:27" ht="30" customHeight="1">
      <c r="A179" s="5" t="s">
        <v>913</v>
      </c>
      <c r="B179" s="5" t="s">
        <v>911</v>
      </c>
      <c r="C179" s="5" t="s">
        <v>907</v>
      </c>
      <c r="D179" s="5" t="s">
        <v>58</v>
      </c>
      <c r="E179" s="9">
        <f>일위대가!F1120</f>
        <v>8949</v>
      </c>
      <c r="F179" s="9">
        <f>일위대가!H1120</f>
        <v>15761</v>
      </c>
      <c r="G179" s="9">
        <f>일위대가!J1120</f>
        <v>0</v>
      </c>
      <c r="H179" s="9">
        <f t="shared" si="26"/>
        <v>24710</v>
      </c>
      <c r="I179" s="5" t="s">
        <v>912</v>
      </c>
      <c r="J179" s="5" t="s">
        <v>52</v>
      </c>
      <c r="K179" s="1" t="s">
        <v>52</v>
      </c>
      <c r="L179" s="1" t="s">
        <v>52</v>
      </c>
      <c r="M179" s="1" t="s">
        <v>52</v>
      </c>
      <c r="N179" s="1" t="s">
        <v>52</v>
      </c>
      <c r="P179" s="185">
        <v>8949</v>
      </c>
      <c r="Q179" s="184">
        <f t="shared" si="35"/>
        <v>8949</v>
      </c>
      <c r="R179" s="168">
        <f t="shared" si="31"/>
        <v>0</v>
      </c>
      <c r="S179" s="160">
        <v>15761</v>
      </c>
      <c r="T179" s="182">
        <f t="shared" si="36"/>
        <v>15761</v>
      </c>
      <c r="U179" s="164">
        <f t="shared" si="32"/>
        <v>0</v>
      </c>
      <c r="V179" s="183">
        <v>0</v>
      </c>
      <c r="W179" s="182">
        <f t="shared" si="37"/>
        <v>0</v>
      </c>
      <c r="X179" s="162">
        <f t="shared" si="33"/>
        <v>0</v>
      </c>
      <c r="Y179" s="189">
        <v>24710</v>
      </c>
      <c r="Z179" s="186">
        <f t="shared" si="38"/>
        <v>24710</v>
      </c>
      <c r="AA179" s="155">
        <f t="shared" si="34"/>
        <v>0</v>
      </c>
    </row>
    <row r="180" spans="1:27" ht="30" customHeight="1">
      <c r="A180" s="5" t="s">
        <v>918</v>
      </c>
      <c r="B180" s="5" t="s">
        <v>915</v>
      </c>
      <c r="C180" s="5" t="s">
        <v>916</v>
      </c>
      <c r="D180" s="5" t="s">
        <v>58</v>
      </c>
      <c r="E180" s="9">
        <f>일위대가!F1126</f>
        <v>13418</v>
      </c>
      <c r="F180" s="9">
        <f>일위대가!H1126</f>
        <v>13086</v>
      </c>
      <c r="G180" s="9">
        <f>일위대가!J1126</f>
        <v>0</v>
      </c>
      <c r="H180" s="9">
        <f t="shared" si="26"/>
        <v>26504</v>
      </c>
      <c r="I180" s="5" t="s">
        <v>917</v>
      </c>
      <c r="J180" s="5" t="s">
        <v>52</v>
      </c>
      <c r="K180" s="1" t="s">
        <v>52</v>
      </c>
      <c r="L180" s="1" t="s">
        <v>52</v>
      </c>
      <c r="M180" s="1" t="s">
        <v>52</v>
      </c>
      <c r="N180" s="1" t="s">
        <v>52</v>
      </c>
      <c r="P180" s="185">
        <v>13418</v>
      </c>
      <c r="Q180" s="184">
        <f t="shared" si="35"/>
        <v>13418</v>
      </c>
      <c r="R180" s="168">
        <f t="shared" si="31"/>
        <v>0</v>
      </c>
      <c r="S180" s="160">
        <v>13086</v>
      </c>
      <c r="T180" s="182">
        <f t="shared" si="36"/>
        <v>13086</v>
      </c>
      <c r="U180" s="164">
        <f t="shared" si="32"/>
        <v>0</v>
      </c>
      <c r="V180" s="183">
        <v>0</v>
      </c>
      <c r="W180" s="182">
        <f t="shared" si="37"/>
        <v>0</v>
      </c>
      <c r="X180" s="162">
        <f t="shared" si="33"/>
        <v>0</v>
      </c>
      <c r="Y180" s="189">
        <v>26504</v>
      </c>
      <c r="Z180" s="186">
        <f t="shared" si="38"/>
        <v>26504</v>
      </c>
      <c r="AA180" s="155">
        <f t="shared" si="34"/>
        <v>0</v>
      </c>
    </row>
    <row r="181" spans="1:27" ht="30" customHeight="1">
      <c r="A181" s="5" t="s">
        <v>922</v>
      </c>
      <c r="B181" s="5" t="s">
        <v>920</v>
      </c>
      <c r="C181" s="5" t="s">
        <v>916</v>
      </c>
      <c r="D181" s="5" t="s">
        <v>58</v>
      </c>
      <c r="E181" s="9">
        <f>일위대가!F1132</f>
        <v>13532</v>
      </c>
      <c r="F181" s="9">
        <f>일위대가!H1132</f>
        <v>15761</v>
      </c>
      <c r="G181" s="9">
        <f>일위대가!J1132</f>
        <v>0</v>
      </c>
      <c r="H181" s="9">
        <f t="shared" si="26"/>
        <v>29293</v>
      </c>
      <c r="I181" s="5" t="s">
        <v>921</v>
      </c>
      <c r="J181" s="5" t="s">
        <v>52</v>
      </c>
      <c r="K181" s="1" t="s">
        <v>52</v>
      </c>
      <c r="L181" s="1" t="s">
        <v>52</v>
      </c>
      <c r="M181" s="1" t="s">
        <v>52</v>
      </c>
      <c r="N181" s="1" t="s">
        <v>52</v>
      </c>
      <c r="P181" s="185">
        <v>13532</v>
      </c>
      <c r="Q181" s="184">
        <f t="shared" si="35"/>
        <v>13532</v>
      </c>
      <c r="R181" s="168">
        <f t="shared" si="31"/>
        <v>0</v>
      </c>
      <c r="S181" s="160">
        <v>15761</v>
      </c>
      <c r="T181" s="182">
        <f t="shared" si="36"/>
        <v>15761</v>
      </c>
      <c r="U181" s="164">
        <f t="shared" si="32"/>
        <v>0</v>
      </c>
      <c r="V181" s="183">
        <v>0</v>
      </c>
      <c r="W181" s="182">
        <f t="shared" si="37"/>
        <v>0</v>
      </c>
      <c r="X181" s="162">
        <f t="shared" si="33"/>
        <v>0</v>
      </c>
      <c r="Y181" s="189">
        <v>29293</v>
      </c>
      <c r="Z181" s="186">
        <f t="shared" si="38"/>
        <v>29293</v>
      </c>
      <c r="AA181" s="155">
        <f t="shared" si="34"/>
        <v>0</v>
      </c>
    </row>
    <row r="182" spans="1:27" ht="30" customHeight="1">
      <c r="A182" s="5" t="s">
        <v>927</v>
      </c>
      <c r="B182" s="5" t="s">
        <v>924</v>
      </c>
      <c r="C182" s="5" t="s">
        <v>925</v>
      </c>
      <c r="D182" s="5" t="s">
        <v>58</v>
      </c>
      <c r="E182" s="9">
        <f>일위대가!F1137</f>
        <v>152</v>
      </c>
      <c r="F182" s="9">
        <f>일위대가!H1137</f>
        <v>11181</v>
      </c>
      <c r="G182" s="9">
        <f>일위대가!J1137</f>
        <v>222</v>
      </c>
      <c r="H182" s="9">
        <f t="shared" si="26"/>
        <v>11555</v>
      </c>
      <c r="I182" s="5" t="s">
        <v>926</v>
      </c>
      <c r="J182" s="5" t="s">
        <v>52</v>
      </c>
      <c r="K182" s="1" t="s">
        <v>52</v>
      </c>
      <c r="L182" s="1" t="s">
        <v>52</v>
      </c>
      <c r="M182" s="1" t="s">
        <v>52</v>
      </c>
      <c r="N182" s="1" t="s">
        <v>52</v>
      </c>
      <c r="O182" s="199" t="s">
        <v>7962</v>
      </c>
      <c r="P182" s="181">
        <v>190</v>
      </c>
      <c r="Q182" s="184">
        <f t="shared" si="35"/>
        <v>152</v>
      </c>
      <c r="R182" s="168">
        <f t="shared" si="31"/>
        <v>-38</v>
      </c>
      <c r="S182" s="160">
        <v>14273</v>
      </c>
      <c r="T182" s="182">
        <f t="shared" si="36"/>
        <v>11181</v>
      </c>
      <c r="U182" s="164">
        <f t="shared" si="32"/>
        <v>-3092</v>
      </c>
      <c r="V182" s="183">
        <v>284</v>
      </c>
      <c r="W182" s="182">
        <f t="shared" si="37"/>
        <v>222</v>
      </c>
      <c r="X182" s="162">
        <f t="shared" si="33"/>
        <v>-62</v>
      </c>
      <c r="Y182" s="189">
        <v>14747</v>
      </c>
      <c r="Z182" s="186">
        <f t="shared" si="38"/>
        <v>11555</v>
      </c>
      <c r="AA182" s="155">
        <f t="shared" si="34"/>
        <v>-3192</v>
      </c>
    </row>
    <row r="183" spans="1:27" ht="30" customHeight="1">
      <c r="A183" s="5" t="s">
        <v>932</v>
      </c>
      <c r="B183" s="5" t="s">
        <v>929</v>
      </c>
      <c r="C183" s="5" t="s">
        <v>930</v>
      </c>
      <c r="D183" s="5" t="s">
        <v>58</v>
      </c>
      <c r="E183" s="9">
        <f>일위대가!F1142</f>
        <v>691</v>
      </c>
      <c r="F183" s="9">
        <f>일위대가!H1142</f>
        <v>6437</v>
      </c>
      <c r="G183" s="9">
        <f>일위대가!J1142</f>
        <v>0</v>
      </c>
      <c r="H183" s="9">
        <f t="shared" si="26"/>
        <v>7128</v>
      </c>
      <c r="I183" s="5" t="s">
        <v>931</v>
      </c>
      <c r="J183" s="5" t="s">
        <v>52</v>
      </c>
      <c r="K183" s="1" t="s">
        <v>52</v>
      </c>
      <c r="L183" s="1" t="s">
        <v>52</v>
      </c>
      <c r="M183" s="1" t="s">
        <v>52</v>
      </c>
      <c r="N183" s="1" t="s">
        <v>52</v>
      </c>
      <c r="P183" s="181">
        <v>691</v>
      </c>
      <c r="Q183" s="184">
        <f t="shared" si="35"/>
        <v>691</v>
      </c>
      <c r="R183" s="168">
        <f t="shared" si="31"/>
        <v>0</v>
      </c>
      <c r="S183" s="160">
        <v>6437</v>
      </c>
      <c r="T183" s="182">
        <f t="shared" si="36"/>
        <v>6437</v>
      </c>
      <c r="U183" s="164">
        <f t="shared" si="32"/>
        <v>0</v>
      </c>
      <c r="V183" s="183">
        <v>0</v>
      </c>
      <c r="W183" s="182">
        <f t="shared" si="37"/>
        <v>0</v>
      </c>
      <c r="X183" s="162">
        <f t="shared" si="33"/>
        <v>0</v>
      </c>
      <c r="Y183" s="189">
        <v>7128</v>
      </c>
      <c r="Z183" s="186">
        <f t="shared" si="38"/>
        <v>7128</v>
      </c>
      <c r="AA183" s="155">
        <f t="shared" si="34"/>
        <v>0</v>
      </c>
    </row>
    <row r="184" spans="1:27" ht="30" customHeight="1">
      <c r="A184" s="5" t="s">
        <v>937</v>
      </c>
      <c r="B184" s="5" t="s">
        <v>934</v>
      </c>
      <c r="C184" s="5" t="s">
        <v>935</v>
      </c>
      <c r="D184" s="5" t="s">
        <v>58</v>
      </c>
      <c r="E184" s="9">
        <f>일위대가!F1147</f>
        <v>691</v>
      </c>
      <c r="F184" s="9">
        <f>일위대가!H1147</f>
        <v>7724</v>
      </c>
      <c r="G184" s="9">
        <f>일위대가!J1147</f>
        <v>0</v>
      </c>
      <c r="H184" s="9">
        <f t="shared" si="26"/>
        <v>8415</v>
      </c>
      <c r="I184" s="5" t="s">
        <v>936</v>
      </c>
      <c r="J184" s="5" t="s">
        <v>52</v>
      </c>
      <c r="K184" s="1" t="s">
        <v>52</v>
      </c>
      <c r="L184" s="1" t="s">
        <v>52</v>
      </c>
      <c r="M184" s="1" t="s">
        <v>52</v>
      </c>
      <c r="N184" s="1" t="s">
        <v>52</v>
      </c>
      <c r="P184" s="181">
        <v>691</v>
      </c>
      <c r="Q184" s="184">
        <f t="shared" si="35"/>
        <v>691</v>
      </c>
      <c r="R184" s="168">
        <f t="shared" si="31"/>
        <v>0</v>
      </c>
      <c r="S184" s="160">
        <v>7724</v>
      </c>
      <c r="T184" s="182">
        <f t="shared" si="36"/>
        <v>7724</v>
      </c>
      <c r="U184" s="164">
        <f t="shared" si="32"/>
        <v>0</v>
      </c>
      <c r="V184" s="183">
        <v>0</v>
      </c>
      <c r="W184" s="182">
        <f t="shared" si="37"/>
        <v>0</v>
      </c>
      <c r="X184" s="162">
        <f t="shared" si="33"/>
        <v>0</v>
      </c>
      <c r="Y184" s="189">
        <v>8415</v>
      </c>
      <c r="Z184" s="186">
        <f t="shared" si="38"/>
        <v>8415</v>
      </c>
      <c r="AA184" s="155">
        <f t="shared" si="34"/>
        <v>0</v>
      </c>
    </row>
    <row r="185" spans="1:27" ht="30" customHeight="1">
      <c r="A185" s="5" t="s">
        <v>941</v>
      </c>
      <c r="B185" s="5" t="s">
        <v>939</v>
      </c>
      <c r="C185" s="5" t="s">
        <v>930</v>
      </c>
      <c r="D185" s="5" t="s">
        <v>58</v>
      </c>
      <c r="E185" s="9">
        <f>일위대가!F1152</f>
        <v>899</v>
      </c>
      <c r="F185" s="9">
        <f>일위대가!H1152</f>
        <v>6437</v>
      </c>
      <c r="G185" s="9">
        <f>일위대가!J1152</f>
        <v>0</v>
      </c>
      <c r="H185" s="9">
        <f t="shared" si="26"/>
        <v>7336</v>
      </c>
      <c r="I185" s="5" t="s">
        <v>940</v>
      </c>
      <c r="J185" s="5" t="s">
        <v>52</v>
      </c>
      <c r="K185" s="1" t="s">
        <v>52</v>
      </c>
      <c r="L185" s="1" t="s">
        <v>52</v>
      </c>
      <c r="M185" s="1" t="s">
        <v>52</v>
      </c>
      <c r="N185" s="1" t="s">
        <v>52</v>
      </c>
      <c r="P185" s="181">
        <v>899</v>
      </c>
      <c r="Q185" s="184">
        <f t="shared" si="35"/>
        <v>899</v>
      </c>
      <c r="R185" s="168">
        <f t="shared" si="31"/>
        <v>0</v>
      </c>
      <c r="S185" s="160">
        <v>6437</v>
      </c>
      <c r="T185" s="182">
        <f t="shared" si="36"/>
        <v>6437</v>
      </c>
      <c r="U185" s="164">
        <f t="shared" si="32"/>
        <v>0</v>
      </c>
      <c r="V185" s="183">
        <v>0</v>
      </c>
      <c r="W185" s="182">
        <f t="shared" si="37"/>
        <v>0</v>
      </c>
      <c r="X185" s="162">
        <f t="shared" si="33"/>
        <v>0</v>
      </c>
      <c r="Y185" s="189">
        <v>7336</v>
      </c>
      <c r="Z185" s="186">
        <f t="shared" si="38"/>
        <v>7336</v>
      </c>
      <c r="AA185" s="155">
        <f t="shared" si="34"/>
        <v>0</v>
      </c>
    </row>
    <row r="186" spans="1:27" ht="30" customHeight="1">
      <c r="A186" s="5" t="s">
        <v>945</v>
      </c>
      <c r="B186" s="5" t="s">
        <v>943</v>
      </c>
      <c r="C186" s="5" t="s">
        <v>935</v>
      </c>
      <c r="D186" s="5" t="s">
        <v>58</v>
      </c>
      <c r="E186" s="9">
        <f>일위대가!F1157</f>
        <v>899</v>
      </c>
      <c r="F186" s="9">
        <f>일위대가!H1157</f>
        <v>7724</v>
      </c>
      <c r="G186" s="9">
        <f>일위대가!J1157</f>
        <v>0</v>
      </c>
      <c r="H186" s="9">
        <f t="shared" si="26"/>
        <v>8623</v>
      </c>
      <c r="I186" s="5" t="s">
        <v>944</v>
      </c>
      <c r="J186" s="5" t="s">
        <v>52</v>
      </c>
      <c r="K186" s="1" t="s">
        <v>52</v>
      </c>
      <c r="L186" s="1" t="s">
        <v>52</v>
      </c>
      <c r="M186" s="1" t="s">
        <v>52</v>
      </c>
      <c r="N186" s="1" t="s">
        <v>52</v>
      </c>
      <c r="P186" s="181">
        <v>899</v>
      </c>
      <c r="Q186" s="184">
        <f t="shared" si="35"/>
        <v>899</v>
      </c>
      <c r="R186" s="168">
        <f t="shared" si="31"/>
        <v>0</v>
      </c>
      <c r="S186" s="160">
        <v>7724</v>
      </c>
      <c r="T186" s="182">
        <f t="shared" si="36"/>
        <v>7724</v>
      </c>
      <c r="U186" s="164">
        <f t="shared" si="32"/>
        <v>0</v>
      </c>
      <c r="V186" s="183">
        <v>0</v>
      </c>
      <c r="W186" s="182">
        <f t="shared" si="37"/>
        <v>0</v>
      </c>
      <c r="X186" s="162">
        <f t="shared" si="33"/>
        <v>0</v>
      </c>
      <c r="Y186" s="189">
        <v>8623</v>
      </c>
      <c r="Z186" s="186">
        <f t="shared" si="38"/>
        <v>8623</v>
      </c>
      <c r="AA186" s="155">
        <f t="shared" si="34"/>
        <v>0</v>
      </c>
    </row>
    <row r="187" spans="1:27" ht="30" customHeight="1">
      <c r="A187" s="5" t="s">
        <v>950</v>
      </c>
      <c r="B187" s="5" t="s">
        <v>947</v>
      </c>
      <c r="C187" s="5" t="s">
        <v>948</v>
      </c>
      <c r="D187" s="5" t="s">
        <v>58</v>
      </c>
      <c r="E187" s="9">
        <f>일위대가!F1162</f>
        <v>958</v>
      </c>
      <c r="F187" s="9">
        <f>일위대가!H1162</f>
        <v>4101</v>
      </c>
      <c r="G187" s="9">
        <f>일위대가!J1162</f>
        <v>0</v>
      </c>
      <c r="H187" s="9">
        <f t="shared" si="26"/>
        <v>5059</v>
      </c>
      <c r="I187" s="5" t="s">
        <v>949</v>
      </c>
      <c r="J187" s="5" t="s">
        <v>52</v>
      </c>
      <c r="K187" s="1" t="s">
        <v>52</v>
      </c>
      <c r="L187" s="1" t="s">
        <v>52</v>
      </c>
      <c r="M187" s="1" t="s">
        <v>52</v>
      </c>
      <c r="N187" s="1" t="s">
        <v>52</v>
      </c>
      <c r="P187" s="181">
        <v>958</v>
      </c>
      <c r="Q187" s="184">
        <f t="shared" si="35"/>
        <v>958</v>
      </c>
      <c r="R187" s="168">
        <f t="shared" si="31"/>
        <v>0</v>
      </c>
      <c r="S187" s="160">
        <v>4101</v>
      </c>
      <c r="T187" s="182">
        <f t="shared" si="36"/>
        <v>4101</v>
      </c>
      <c r="U187" s="164">
        <f t="shared" si="32"/>
        <v>0</v>
      </c>
      <c r="V187" s="183">
        <v>0</v>
      </c>
      <c r="W187" s="182">
        <f t="shared" si="37"/>
        <v>0</v>
      </c>
      <c r="X187" s="162">
        <f t="shared" si="33"/>
        <v>0</v>
      </c>
      <c r="Y187" s="189">
        <v>5059</v>
      </c>
      <c r="Z187" s="186">
        <f t="shared" si="38"/>
        <v>5059</v>
      </c>
      <c r="AA187" s="155">
        <f t="shared" si="34"/>
        <v>0</v>
      </c>
    </row>
    <row r="188" spans="1:27" ht="30" customHeight="1">
      <c r="A188" s="5" t="s">
        <v>956</v>
      </c>
      <c r="B188" s="5" t="s">
        <v>954</v>
      </c>
      <c r="C188" s="5" t="s">
        <v>948</v>
      </c>
      <c r="D188" s="5" t="s">
        <v>58</v>
      </c>
      <c r="E188" s="9">
        <f>일위대가!F1171</f>
        <v>966</v>
      </c>
      <c r="F188" s="9">
        <f>일위대가!H1171</f>
        <v>4670</v>
      </c>
      <c r="G188" s="9">
        <f>일위대가!J1171</f>
        <v>0</v>
      </c>
      <c r="H188" s="9">
        <f t="shared" si="26"/>
        <v>5636</v>
      </c>
      <c r="I188" s="5" t="s">
        <v>955</v>
      </c>
      <c r="J188" s="5" t="s">
        <v>52</v>
      </c>
      <c r="K188" s="1" t="s">
        <v>52</v>
      </c>
      <c r="L188" s="1" t="s">
        <v>52</v>
      </c>
      <c r="M188" s="1" t="s">
        <v>52</v>
      </c>
      <c r="N188" s="1" t="s">
        <v>52</v>
      </c>
      <c r="P188" s="181">
        <v>974</v>
      </c>
      <c r="Q188" s="184">
        <f t="shared" si="35"/>
        <v>966</v>
      </c>
      <c r="R188" s="168">
        <f t="shared" si="31"/>
        <v>-8</v>
      </c>
      <c r="S188" s="160">
        <v>5069</v>
      </c>
      <c r="T188" s="182">
        <f t="shared" si="36"/>
        <v>4670</v>
      </c>
      <c r="U188" s="164">
        <f t="shared" si="32"/>
        <v>-399</v>
      </c>
      <c r="V188" s="183">
        <v>0</v>
      </c>
      <c r="W188" s="182">
        <f t="shared" si="37"/>
        <v>0</v>
      </c>
      <c r="X188" s="162">
        <f t="shared" si="33"/>
        <v>0</v>
      </c>
      <c r="Y188" s="189">
        <v>6043</v>
      </c>
      <c r="Z188" s="186">
        <f t="shared" si="38"/>
        <v>5636</v>
      </c>
      <c r="AA188" s="155">
        <f t="shared" si="34"/>
        <v>-407</v>
      </c>
    </row>
    <row r="189" spans="1:27" ht="30" customHeight="1">
      <c r="A189" s="5" t="s">
        <v>961</v>
      </c>
      <c r="B189" s="5" t="s">
        <v>958</v>
      </c>
      <c r="C189" s="5" t="s">
        <v>959</v>
      </c>
      <c r="D189" s="5" t="s">
        <v>58</v>
      </c>
      <c r="E189" s="9">
        <f>일위대가!F1182</f>
        <v>1650</v>
      </c>
      <c r="F189" s="9">
        <f>일위대가!H1182</f>
        <v>10139</v>
      </c>
      <c r="G189" s="9">
        <f>일위대가!J1182</f>
        <v>0</v>
      </c>
      <c r="H189" s="9">
        <f t="shared" si="26"/>
        <v>11789</v>
      </c>
      <c r="I189" s="5" t="s">
        <v>960</v>
      </c>
      <c r="J189" s="5" t="s">
        <v>52</v>
      </c>
      <c r="K189" s="1" t="s">
        <v>52</v>
      </c>
      <c r="L189" s="1" t="s">
        <v>52</v>
      </c>
      <c r="M189" s="1" t="s">
        <v>52</v>
      </c>
      <c r="N189" s="1" t="s">
        <v>52</v>
      </c>
      <c r="P189" s="185">
        <v>1650</v>
      </c>
      <c r="Q189" s="184">
        <f t="shared" si="35"/>
        <v>1650</v>
      </c>
      <c r="R189" s="168">
        <f t="shared" si="31"/>
        <v>0</v>
      </c>
      <c r="S189" s="160">
        <v>10139</v>
      </c>
      <c r="T189" s="182">
        <f t="shared" si="36"/>
        <v>10139</v>
      </c>
      <c r="U189" s="164">
        <f t="shared" si="32"/>
        <v>0</v>
      </c>
      <c r="V189" s="183">
        <v>0</v>
      </c>
      <c r="W189" s="182">
        <f t="shared" si="37"/>
        <v>0</v>
      </c>
      <c r="X189" s="162">
        <f t="shared" si="33"/>
        <v>0</v>
      </c>
      <c r="Y189" s="189">
        <v>11789</v>
      </c>
      <c r="Z189" s="186">
        <f t="shared" si="38"/>
        <v>11789</v>
      </c>
      <c r="AA189" s="155">
        <f t="shared" si="34"/>
        <v>0</v>
      </c>
    </row>
    <row r="190" spans="1:27" ht="30" customHeight="1">
      <c r="A190" s="5" t="s">
        <v>966</v>
      </c>
      <c r="B190" s="5" t="s">
        <v>963</v>
      </c>
      <c r="C190" s="5" t="s">
        <v>964</v>
      </c>
      <c r="D190" s="5" t="s">
        <v>625</v>
      </c>
      <c r="E190" s="9">
        <f>일위대가!F1186</f>
        <v>76500</v>
      </c>
      <c r="F190" s="9">
        <f>일위대가!H1186</f>
        <v>0</v>
      </c>
      <c r="G190" s="9">
        <f>일위대가!J1186</f>
        <v>0</v>
      </c>
      <c r="H190" s="9">
        <f t="shared" si="26"/>
        <v>76500</v>
      </c>
      <c r="I190" s="5" t="s">
        <v>965</v>
      </c>
      <c r="J190" s="5" t="s">
        <v>52</v>
      </c>
      <c r="K190" s="1" t="s">
        <v>52</v>
      </c>
      <c r="L190" s="1" t="s">
        <v>52</v>
      </c>
      <c r="M190" s="1" t="s">
        <v>52</v>
      </c>
      <c r="N190" s="1" t="s">
        <v>52</v>
      </c>
      <c r="P190" s="185">
        <v>76500</v>
      </c>
      <c r="Q190" s="184">
        <f t="shared" si="35"/>
        <v>76500</v>
      </c>
      <c r="R190" s="167">
        <f t="shared" si="31"/>
        <v>0</v>
      </c>
      <c r="S190" s="183">
        <v>0</v>
      </c>
      <c r="T190" s="182">
        <f t="shared" si="36"/>
        <v>0</v>
      </c>
      <c r="U190" s="164">
        <f t="shared" si="32"/>
        <v>0</v>
      </c>
      <c r="V190" s="183">
        <v>0</v>
      </c>
      <c r="W190" s="182">
        <f t="shared" si="37"/>
        <v>0</v>
      </c>
      <c r="X190" s="162">
        <f t="shared" si="33"/>
        <v>0</v>
      </c>
      <c r="Y190" s="189">
        <v>76500</v>
      </c>
      <c r="Z190" s="186">
        <f t="shared" si="38"/>
        <v>76500</v>
      </c>
      <c r="AA190" s="155">
        <f t="shared" si="34"/>
        <v>0</v>
      </c>
    </row>
    <row r="191" spans="1:27" ht="30" customHeight="1">
      <c r="A191" s="5" t="s">
        <v>970</v>
      </c>
      <c r="B191" s="5" t="s">
        <v>968</v>
      </c>
      <c r="C191" s="5" t="s">
        <v>964</v>
      </c>
      <c r="D191" s="5" t="s">
        <v>715</v>
      </c>
      <c r="E191" s="9">
        <f>일위대가!F1190</f>
        <v>0</v>
      </c>
      <c r="F191" s="9">
        <f>일위대가!H1190</f>
        <v>45809</v>
      </c>
      <c r="G191" s="9">
        <f>일위대가!J1190</f>
        <v>916</v>
      </c>
      <c r="H191" s="9">
        <f t="shared" si="26"/>
        <v>46725</v>
      </c>
      <c r="I191" s="5" t="s">
        <v>969</v>
      </c>
      <c r="J191" s="5" t="s">
        <v>52</v>
      </c>
      <c r="K191" s="1" t="s">
        <v>52</v>
      </c>
      <c r="L191" s="1" t="s">
        <v>52</v>
      </c>
      <c r="M191" s="1" t="s">
        <v>52</v>
      </c>
      <c r="N191" s="1" t="s">
        <v>52</v>
      </c>
      <c r="P191" s="181">
        <v>0</v>
      </c>
      <c r="Q191" s="184">
        <f t="shared" si="35"/>
        <v>0</v>
      </c>
      <c r="R191" s="168">
        <f t="shared" si="31"/>
        <v>0</v>
      </c>
      <c r="S191" s="160">
        <v>45809</v>
      </c>
      <c r="T191" s="182">
        <f t="shared" si="36"/>
        <v>45809</v>
      </c>
      <c r="U191" s="164">
        <f t="shared" si="32"/>
        <v>0</v>
      </c>
      <c r="V191" s="183">
        <v>916</v>
      </c>
      <c r="W191" s="182">
        <f t="shared" si="37"/>
        <v>916</v>
      </c>
      <c r="X191" s="162">
        <f t="shared" si="33"/>
        <v>0</v>
      </c>
      <c r="Y191" s="189">
        <v>46725</v>
      </c>
      <c r="Z191" s="186">
        <f t="shared" si="38"/>
        <v>46725</v>
      </c>
      <c r="AA191" s="155">
        <f t="shared" si="34"/>
        <v>0</v>
      </c>
    </row>
    <row r="192" spans="1:27" ht="30" customHeight="1">
      <c r="A192" s="5" t="s">
        <v>974</v>
      </c>
      <c r="B192" s="5" t="s">
        <v>972</v>
      </c>
      <c r="C192" s="5" t="s">
        <v>964</v>
      </c>
      <c r="D192" s="5" t="s">
        <v>715</v>
      </c>
      <c r="E192" s="9">
        <f>일위대가!F1194</f>
        <v>0</v>
      </c>
      <c r="F192" s="9">
        <f>일위대가!H1194</f>
        <v>56926</v>
      </c>
      <c r="G192" s="9">
        <f>일위대가!J1194</f>
        <v>1138</v>
      </c>
      <c r="H192" s="9">
        <f t="shared" si="26"/>
        <v>58064</v>
      </c>
      <c r="I192" s="5" t="s">
        <v>973</v>
      </c>
      <c r="J192" s="5" t="s">
        <v>52</v>
      </c>
      <c r="K192" s="1" t="s">
        <v>52</v>
      </c>
      <c r="L192" s="1" t="s">
        <v>52</v>
      </c>
      <c r="M192" s="1" t="s">
        <v>52</v>
      </c>
      <c r="N192" s="1" t="s">
        <v>52</v>
      </c>
      <c r="P192" s="181">
        <v>0</v>
      </c>
      <c r="Q192" s="184">
        <f t="shared" si="35"/>
        <v>0</v>
      </c>
      <c r="R192" s="168">
        <f t="shared" si="31"/>
        <v>0</v>
      </c>
      <c r="S192" s="160">
        <v>56926</v>
      </c>
      <c r="T192" s="182">
        <f t="shared" si="36"/>
        <v>56926</v>
      </c>
      <c r="U192" s="164">
        <f t="shared" si="32"/>
        <v>0</v>
      </c>
      <c r="V192" s="160">
        <v>1138</v>
      </c>
      <c r="W192" s="182">
        <f t="shared" si="37"/>
        <v>1138</v>
      </c>
      <c r="X192" s="162">
        <f t="shared" si="33"/>
        <v>0</v>
      </c>
      <c r="Y192" s="189">
        <v>58064</v>
      </c>
      <c r="Z192" s="186">
        <f t="shared" si="38"/>
        <v>58064</v>
      </c>
      <c r="AA192" s="155">
        <f t="shared" si="34"/>
        <v>0</v>
      </c>
    </row>
    <row r="193" spans="1:27" ht="30" customHeight="1">
      <c r="A193" s="5" t="s">
        <v>978</v>
      </c>
      <c r="B193" s="5" t="s">
        <v>976</v>
      </c>
      <c r="C193" s="5" t="s">
        <v>964</v>
      </c>
      <c r="D193" s="5" t="s">
        <v>715</v>
      </c>
      <c r="E193" s="9">
        <f>일위대가!F1198</f>
        <v>0</v>
      </c>
      <c r="F193" s="9">
        <f>일위대가!H1198</f>
        <v>90440</v>
      </c>
      <c r="G193" s="9">
        <f>일위대가!J1198</f>
        <v>1808</v>
      </c>
      <c r="H193" s="9">
        <f t="shared" si="26"/>
        <v>92248</v>
      </c>
      <c r="I193" s="5" t="s">
        <v>977</v>
      </c>
      <c r="J193" s="5" t="s">
        <v>52</v>
      </c>
      <c r="K193" s="1" t="s">
        <v>52</v>
      </c>
      <c r="L193" s="1" t="s">
        <v>52</v>
      </c>
      <c r="M193" s="1" t="s">
        <v>52</v>
      </c>
      <c r="N193" s="1" t="s">
        <v>52</v>
      </c>
      <c r="P193" s="181">
        <v>0</v>
      </c>
      <c r="Q193" s="184">
        <f t="shared" si="35"/>
        <v>0</v>
      </c>
      <c r="R193" s="168">
        <f t="shared" si="31"/>
        <v>0</v>
      </c>
      <c r="S193" s="160">
        <v>90440</v>
      </c>
      <c r="T193" s="182">
        <f t="shared" si="36"/>
        <v>90440</v>
      </c>
      <c r="U193" s="164">
        <f t="shared" si="32"/>
        <v>0</v>
      </c>
      <c r="V193" s="160">
        <v>1808</v>
      </c>
      <c r="W193" s="182">
        <f t="shared" si="37"/>
        <v>1808</v>
      </c>
      <c r="X193" s="162">
        <f t="shared" si="33"/>
        <v>0</v>
      </c>
      <c r="Y193" s="189">
        <v>92248</v>
      </c>
      <c r="Z193" s="186">
        <f t="shared" si="38"/>
        <v>92248</v>
      </c>
      <c r="AA193" s="155">
        <f t="shared" si="34"/>
        <v>0</v>
      </c>
    </row>
    <row r="194" spans="1:27" ht="30" customHeight="1">
      <c r="A194" s="5" t="s">
        <v>982</v>
      </c>
      <c r="B194" s="5" t="s">
        <v>980</v>
      </c>
      <c r="C194" s="5" t="s">
        <v>964</v>
      </c>
      <c r="D194" s="5" t="s">
        <v>715</v>
      </c>
      <c r="E194" s="9">
        <f>일위대가!F1202</f>
        <v>0</v>
      </c>
      <c r="F194" s="9">
        <f>일위대가!H1202</f>
        <v>112039</v>
      </c>
      <c r="G194" s="9">
        <f>일위대가!J1202</f>
        <v>2240</v>
      </c>
      <c r="H194" s="9">
        <f t="shared" si="26"/>
        <v>114279</v>
      </c>
      <c r="I194" s="5" t="s">
        <v>981</v>
      </c>
      <c r="J194" s="5" t="s">
        <v>52</v>
      </c>
      <c r="K194" s="1" t="s">
        <v>52</v>
      </c>
      <c r="L194" s="1" t="s">
        <v>52</v>
      </c>
      <c r="M194" s="1" t="s">
        <v>52</v>
      </c>
      <c r="N194" s="1" t="s">
        <v>52</v>
      </c>
      <c r="P194" s="181">
        <v>0</v>
      </c>
      <c r="Q194" s="184">
        <f t="shared" si="35"/>
        <v>0</v>
      </c>
      <c r="R194" s="168">
        <f t="shared" si="31"/>
        <v>0</v>
      </c>
      <c r="S194" s="160">
        <v>112039</v>
      </c>
      <c r="T194" s="182">
        <f t="shared" si="36"/>
        <v>112039</v>
      </c>
      <c r="U194" s="164">
        <f t="shared" si="32"/>
        <v>0</v>
      </c>
      <c r="V194" s="160">
        <v>2240</v>
      </c>
      <c r="W194" s="182">
        <f t="shared" si="37"/>
        <v>2240</v>
      </c>
      <c r="X194" s="162">
        <f t="shared" si="33"/>
        <v>0</v>
      </c>
      <c r="Y194" s="189">
        <v>114279</v>
      </c>
      <c r="Z194" s="186">
        <f t="shared" si="38"/>
        <v>114279</v>
      </c>
      <c r="AA194" s="155">
        <f t="shared" si="34"/>
        <v>0</v>
      </c>
    </row>
    <row r="195" spans="1:27" ht="30" customHeight="1">
      <c r="A195" s="5" t="s">
        <v>986</v>
      </c>
      <c r="B195" s="5" t="s">
        <v>984</v>
      </c>
      <c r="C195" s="5" t="s">
        <v>964</v>
      </c>
      <c r="D195" s="5" t="s">
        <v>715</v>
      </c>
      <c r="E195" s="9">
        <f>일위대가!F1206</f>
        <v>0</v>
      </c>
      <c r="F195" s="9">
        <f>일위대가!H1206</f>
        <v>127098</v>
      </c>
      <c r="G195" s="9">
        <f>일위대가!J1206</f>
        <v>2541</v>
      </c>
      <c r="H195" s="9">
        <f t="shared" si="26"/>
        <v>129639</v>
      </c>
      <c r="I195" s="5" t="s">
        <v>985</v>
      </c>
      <c r="J195" s="5" t="s">
        <v>52</v>
      </c>
      <c r="K195" s="1" t="s">
        <v>52</v>
      </c>
      <c r="L195" s="1" t="s">
        <v>52</v>
      </c>
      <c r="M195" s="1" t="s">
        <v>52</v>
      </c>
      <c r="N195" s="1" t="s">
        <v>52</v>
      </c>
      <c r="P195" s="181">
        <v>0</v>
      </c>
      <c r="Q195" s="184">
        <f t="shared" si="35"/>
        <v>0</v>
      </c>
      <c r="R195" s="168">
        <f t="shared" si="31"/>
        <v>0</v>
      </c>
      <c r="S195" s="160">
        <v>127098</v>
      </c>
      <c r="T195" s="182">
        <f t="shared" si="36"/>
        <v>127098</v>
      </c>
      <c r="U195" s="164">
        <f t="shared" si="32"/>
        <v>0</v>
      </c>
      <c r="V195" s="160">
        <v>2541</v>
      </c>
      <c r="W195" s="182">
        <f t="shared" si="37"/>
        <v>2541</v>
      </c>
      <c r="X195" s="162">
        <f t="shared" si="33"/>
        <v>0</v>
      </c>
      <c r="Y195" s="189">
        <v>129639</v>
      </c>
      <c r="Z195" s="186">
        <f t="shared" si="38"/>
        <v>129639</v>
      </c>
      <c r="AA195" s="155">
        <f t="shared" si="34"/>
        <v>0</v>
      </c>
    </row>
    <row r="196" spans="1:27" s="190" customFormat="1" ht="30" customHeight="1">
      <c r="A196" s="191"/>
      <c r="B196" s="32" t="s">
        <v>8071</v>
      </c>
      <c r="C196" s="191" t="s">
        <v>8077</v>
      </c>
      <c r="D196" s="191" t="s">
        <v>625</v>
      </c>
      <c r="E196" s="154">
        <f>일위대가!F1210</f>
        <v>94340</v>
      </c>
      <c r="F196" s="154">
        <f>일위대가!H1210</f>
        <v>0</v>
      </c>
      <c r="G196" s="154">
        <f>일위대가!J1210</f>
        <v>0</v>
      </c>
      <c r="H196" s="154">
        <f t="shared" si="26"/>
        <v>94340</v>
      </c>
      <c r="I196" s="200" t="s">
        <v>8085</v>
      </c>
      <c r="J196" s="191"/>
      <c r="K196" s="150"/>
      <c r="L196" s="150"/>
      <c r="M196" s="150"/>
      <c r="N196" s="150"/>
      <c r="O196" s="199"/>
      <c r="P196" s="181"/>
      <c r="Q196" s="184"/>
      <c r="R196" s="168"/>
      <c r="S196" s="160"/>
      <c r="T196" s="182"/>
      <c r="U196" s="164"/>
      <c r="V196" s="160"/>
      <c r="W196" s="182"/>
      <c r="X196" s="162"/>
      <c r="Y196" s="189"/>
      <c r="Z196" s="186"/>
      <c r="AA196" s="155"/>
    </row>
    <row r="197" spans="1:27" s="190" customFormat="1" ht="30" customHeight="1">
      <c r="A197" s="191"/>
      <c r="B197" s="32" t="s">
        <v>8072</v>
      </c>
      <c r="C197" s="191" t="s">
        <v>8077</v>
      </c>
      <c r="D197" s="191" t="s">
        <v>625</v>
      </c>
      <c r="E197" s="154">
        <f>일위대가!F1214</f>
        <v>112200</v>
      </c>
      <c r="F197" s="154">
        <f>일위대가!H1214</f>
        <v>0</v>
      </c>
      <c r="G197" s="154">
        <f>일위대가!J1214</f>
        <v>0</v>
      </c>
      <c r="H197" s="154">
        <f t="shared" si="26"/>
        <v>112200</v>
      </c>
      <c r="I197" s="200" t="s">
        <v>8087</v>
      </c>
      <c r="J197" s="191"/>
      <c r="K197" s="150"/>
      <c r="L197" s="150"/>
      <c r="M197" s="150"/>
      <c r="N197" s="150"/>
      <c r="O197" s="199"/>
      <c r="P197" s="181"/>
      <c r="Q197" s="184"/>
      <c r="R197" s="168"/>
      <c r="S197" s="160"/>
      <c r="T197" s="182"/>
      <c r="U197" s="164"/>
      <c r="V197" s="160"/>
      <c r="W197" s="182"/>
      <c r="X197" s="162"/>
      <c r="Y197" s="189"/>
      <c r="Z197" s="186"/>
      <c r="AA197" s="155"/>
    </row>
    <row r="198" spans="1:27" s="190" customFormat="1" ht="30" customHeight="1">
      <c r="A198" s="191"/>
      <c r="B198" s="32" t="s">
        <v>8073</v>
      </c>
      <c r="C198" s="191" t="s">
        <v>8080</v>
      </c>
      <c r="D198" s="191" t="s">
        <v>625</v>
      </c>
      <c r="E198" s="154">
        <f>일위대가!F1218</f>
        <v>178600</v>
      </c>
      <c r="F198" s="154">
        <f>일위대가!H1218</f>
        <v>0</v>
      </c>
      <c r="G198" s="154">
        <f>일위대가!J1218</f>
        <v>0</v>
      </c>
      <c r="H198" s="154">
        <f t="shared" si="26"/>
        <v>178600</v>
      </c>
      <c r="I198" s="200" t="s">
        <v>8088</v>
      </c>
      <c r="J198" s="191"/>
      <c r="K198" s="150"/>
      <c r="L198" s="150"/>
      <c r="M198" s="150"/>
      <c r="N198" s="150"/>
      <c r="O198" s="199"/>
      <c r="P198" s="181"/>
      <c r="Q198" s="184"/>
      <c r="R198" s="168"/>
      <c r="S198" s="160"/>
      <c r="T198" s="182"/>
      <c r="U198" s="164"/>
      <c r="V198" s="160"/>
      <c r="W198" s="182"/>
      <c r="X198" s="162"/>
      <c r="Y198" s="189"/>
      <c r="Z198" s="186"/>
      <c r="AA198" s="155"/>
    </row>
    <row r="199" spans="1:27" s="190" customFormat="1" ht="30" customHeight="1">
      <c r="A199" s="191"/>
      <c r="B199" s="32" t="s">
        <v>8075</v>
      </c>
      <c r="C199" s="191" t="s">
        <v>8081</v>
      </c>
      <c r="D199" s="191" t="s">
        <v>625</v>
      </c>
      <c r="E199" s="154">
        <f>일위대가!F1222</f>
        <v>209950</v>
      </c>
      <c r="F199" s="154">
        <f>일위대가!H1222</f>
        <v>0</v>
      </c>
      <c r="G199" s="154">
        <f>일위대가!J1222</f>
        <v>0</v>
      </c>
      <c r="H199" s="154">
        <f>E199+F199+G199</f>
        <v>209950</v>
      </c>
      <c r="I199" s="200" t="s">
        <v>8089</v>
      </c>
      <c r="J199" s="191"/>
      <c r="K199" s="150"/>
      <c r="L199" s="150"/>
      <c r="M199" s="150"/>
      <c r="N199" s="150"/>
      <c r="O199" s="199"/>
      <c r="P199" s="181"/>
      <c r="Q199" s="184"/>
      <c r="R199" s="168"/>
      <c r="S199" s="160"/>
      <c r="T199" s="182"/>
      <c r="U199" s="164"/>
      <c r="V199" s="160"/>
      <c r="W199" s="182"/>
      <c r="X199" s="162"/>
      <c r="Y199" s="189"/>
      <c r="Z199" s="186"/>
      <c r="AA199" s="155"/>
    </row>
    <row r="200" spans="1:27" s="190" customFormat="1" ht="30" customHeight="1">
      <c r="A200" s="191"/>
      <c r="B200" s="32" t="s">
        <v>8074</v>
      </c>
      <c r="C200" s="191" t="s">
        <v>8077</v>
      </c>
      <c r="D200" s="191" t="s">
        <v>625</v>
      </c>
      <c r="E200" s="154">
        <f>일위대가!F1226</f>
        <v>120000</v>
      </c>
      <c r="F200" s="154">
        <f>일위대가!H1226</f>
        <v>0</v>
      </c>
      <c r="G200" s="154">
        <f>일위대가!J1226</f>
        <v>0</v>
      </c>
      <c r="H200" s="154">
        <f>E200+F200+G200</f>
        <v>120000</v>
      </c>
      <c r="I200" s="200" t="s">
        <v>8090</v>
      </c>
      <c r="J200" s="191"/>
      <c r="K200" s="150"/>
      <c r="L200" s="150"/>
      <c r="M200" s="150"/>
      <c r="N200" s="150"/>
      <c r="O200" s="199"/>
      <c r="P200" s="181"/>
      <c r="Q200" s="184"/>
      <c r="R200" s="168"/>
      <c r="S200" s="160"/>
      <c r="T200" s="182"/>
      <c r="U200" s="164"/>
      <c r="V200" s="160"/>
      <c r="W200" s="182"/>
      <c r="X200" s="162"/>
      <c r="Y200" s="189"/>
      <c r="Z200" s="186"/>
      <c r="AA200" s="155"/>
    </row>
    <row r="201" spans="1:27" s="190" customFormat="1" ht="30" customHeight="1">
      <c r="A201" s="191"/>
      <c r="B201" s="32" t="s">
        <v>8076</v>
      </c>
      <c r="C201" s="191" t="s">
        <v>8083</v>
      </c>
      <c r="D201" s="191" t="s">
        <v>625</v>
      </c>
      <c r="E201" s="154">
        <f>일위대가!F1230</f>
        <v>154000</v>
      </c>
      <c r="F201" s="154">
        <f>일위대가!H1230</f>
        <v>0</v>
      </c>
      <c r="G201" s="154">
        <f>일위대가!J1230</f>
        <v>0</v>
      </c>
      <c r="H201" s="154">
        <f>E201+F201+G201</f>
        <v>154000</v>
      </c>
      <c r="I201" s="200" t="s">
        <v>8091</v>
      </c>
      <c r="J201" s="191"/>
      <c r="K201" s="150"/>
      <c r="L201" s="150"/>
      <c r="M201" s="150"/>
      <c r="N201" s="150"/>
      <c r="O201" s="199"/>
      <c r="P201" s="181"/>
      <c r="Q201" s="184"/>
      <c r="R201" s="168"/>
      <c r="S201" s="160"/>
      <c r="T201" s="182"/>
      <c r="U201" s="164"/>
      <c r="V201" s="160"/>
      <c r="W201" s="182"/>
      <c r="X201" s="162"/>
      <c r="Y201" s="189"/>
      <c r="Z201" s="186"/>
      <c r="AA201" s="155"/>
    </row>
    <row r="202" spans="1:27" ht="30" customHeight="1">
      <c r="A202" s="5" t="s">
        <v>990</v>
      </c>
      <c r="B202" s="5" t="s">
        <v>988</v>
      </c>
      <c r="C202" s="5" t="s">
        <v>964</v>
      </c>
      <c r="D202" s="5" t="s">
        <v>625</v>
      </c>
      <c r="E202" s="9">
        <f>일위대가!F1234</f>
        <v>130050</v>
      </c>
      <c r="F202" s="9">
        <f>일위대가!H1234</f>
        <v>0</v>
      </c>
      <c r="G202" s="9">
        <f>일위대가!J1234</f>
        <v>0</v>
      </c>
      <c r="H202" s="9">
        <f t="shared" ref="H202:H269" si="39">E202+F202+G202</f>
        <v>130050</v>
      </c>
      <c r="I202" s="5" t="s">
        <v>989</v>
      </c>
      <c r="J202" s="5" t="s">
        <v>52</v>
      </c>
      <c r="K202" s="1" t="s">
        <v>52</v>
      </c>
      <c r="L202" s="1" t="s">
        <v>52</v>
      </c>
      <c r="M202" s="1" t="s">
        <v>52</v>
      </c>
      <c r="N202" s="1" t="s">
        <v>52</v>
      </c>
      <c r="P202" s="185">
        <v>130050</v>
      </c>
      <c r="Q202" s="184">
        <f t="shared" ref="Q202:Q237" si="40">E202</f>
        <v>130050</v>
      </c>
      <c r="R202" s="167">
        <f t="shared" si="31"/>
        <v>0</v>
      </c>
      <c r="S202" s="183">
        <v>0</v>
      </c>
      <c r="T202" s="182">
        <f t="shared" ref="T202:T237" si="41">F202</f>
        <v>0</v>
      </c>
      <c r="U202" s="164">
        <f t="shared" si="32"/>
        <v>0</v>
      </c>
      <c r="V202" s="183">
        <v>0</v>
      </c>
      <c r="W202" s="182">
        <f t="shared" ref="W202:W237" si="42">G202</f>
        <v>0</v>
      </c>
      <c r="X202" s="162">
        <f t="shared" si="33"/>
        <v>0</v>
      </c>
      <c r="Y202" s="189">
        <v>130050</v>
      </c>
      <c r="Z202" s="186">
        <f t="shared" ref="Z202:Z237" si="43">H202</f>
        <v>130050</v>
      </c>
      <c r="AA202" s="155">
        <f t="shared" si="34"/>
        <v>0</v>
      </c>
    </row>
    <row r="203" spans="1:27" ht="30" customHeight="1">
      <c r="A203" s="5" t="s">
        <v>994</v>
      </c>
      <c r="B203" s="5" t="s">
        <v>992</v>
      </c>
      <c r="C203" s="5" t="s">
        <v>964</v>
      </c>
      <c r="D203" s="5" t="s">
        <v>715</v>
      </c>
      <c r="E203" s="9">
        <f>일위대가!F1238</f>
        <v>0</v>
      </c>
      <c r="F203" s="9">
        <f>일위대가!H1238</f>
        <v>54245</v>
      </c>
      <c r="G203" s="9">
        <f>일위대가!J1238</f>
        <v>1084</v>
      </c>
      <c r="H203" s="9">
        <f t="shared" si="39"/>
        <v>55329</v>
      </c>
      <c r="I203" s="5" t="s">
        <v>993</v>
      </c>
      <c r="J203" s="5" t="s">
        <v>52</v>
      </c>
      <c r="K203" s="1" t="s">
        <v>52</v>
      </c>
      <c r="L203" s="1" t="s">
        <v>52</v>
      </c>
      <c r="M203" s="1" t="s">
        <v>52</v>
      </c>
      <c r="N203" s="1" t="s">
        <v>52</v>
      </c>
      <c r="P203" s="181">
        <v>0</v>
      </c>
      <c r="Q203" s="184">
        <f t="shared" si="40"/>
        <v>0</v>
      </c>
      <c r="R203" s="168">
        <f t="shared" ref="R203:R270" si="44">Q203-P203</f>
        <v>0</v>
      </c>
      <c r="S203" s="160">
        <v>54245</v>
      </c>
      <c r="T203" s="182">
        <f t="shared" si="41"/>
        <v>54245</v>
      </c>
      <c r="U203" s="164">
        <f t="shared" ref="U203:U270" si="45">T203-S203</f>
        <v>0</v>
      </c>
      <c r="V203" s="160">
        <v>1084</v>
      </c>
      <c r="W203" s="182">
        <f t="shared" si="42"/>
        <v>1084</v>
      </c>
      <c r="X203" s="162">
        <f t="shared" ref="X203:X270" si="46">W203-V203</f>
        <v>0</v>
      </c>
      <c r="Y203" s="189">
        <v>55329</v>
      </c>
      <c r="Z203" s="186">
        <f t="shared" si="43"/>
        <v>55329</v>
      </c>
      <c r="AA203" s="155">
        <f t="shared" ref="AA203:AA270" si="47">Z203-Y203</f>
        <v>0</v>
      </c>
    </row>
    <row r="204" spans="1:27" ht="30" customHeight="1">
      <c r="A204" s="5" t="s">
        <v>998</v>
      </c>
      <c r="B204" s="5" t="s">
        <v>7981</v>
      </c>
      <c r="C204" s="5" t="s">
        <v>964</v>
      </c>
      <c r="D204" s="5" t="s">
        <v>715</v>
      </c>
      <c r="E204" s="9">
        <f>일위대가!F1242</f>
        <v>0</v>
      </c>
      <c r="F204" s="9">
        <f>일위대가!H1242</f>
        <v>67097</v>
      </c>
      <c r="G204" s="9">
        <f>일위대가!J1242</f>
        <v>1341</v>
      </c>
      <c r="H204" s="9">
        <f t="shared" si="39"/>
        <v>68438</v>
      </c>
      <c r="I204" s="5" t="s">
        <v>997</v>
      </c>
      <c r="J204" s="5" t="s">
        <v>52</v>
      </c>
      <c r="K204" s="1" t="s">
        <v>52</v>
      </c>
      <c r="L204" s="1" t="s">
        <v>52</v>
      </c>
      <c r="M204" s="1" t="s">
        <v>52</v>
      </c>
      <c r="N204" s="1" t="s">
        <v>52</v>
      </c>
      <c r="P204" s="181">
        <v>0</v>
      </c>
      <c r="Q204" s="184">
        <f t="shared" si="40"/>
        <v>0</v>
      </c>
      <c r="R204" s="168">
        <f t="shared" si="44"/>
        <v>0</v>
      </c>
      <c r="S204" s="160">
        <v>67097</v>
      </c>
      <c r="T204" s="182">
        <f t="shared" si="41"/>
        <v>67097</v>
      </c>
      <c r="U204" s="164">
        <f t="shared" si="45"/>
        <v>0</v>
      </c>
      <c r="V204" s="160">
        <v>1341</v>
      </c>
      <c r="W204" s="182">
        <f t="shared" si="42"/>
        <v>1341</v>
      </c>
      <c r="X204" s="162">
        <f t="shared" si="46"/>
        <v>0</v>
      </c>
      <c r="Y204" s="189">
        <v>68438</v>
      </c>
      <c r="Z204" s="186">
        <f t="shared" si="43"/>
        <v>68438</v>
      </c>
      <c r="AA204" s="155">
        <f t="shared" si="47"/>
        <v>0</v>
      </c>
    </row>
    <row r="205" spans="1:27" ht="30" customHeight="1">
      <c r="A205" s="5" t="s">
        <v>1002</v>
      </c>
      <c r="B205" s="5" t="s">
        <v>1000</v>
      </c>
      <c r="C205" s="5" t="s">
        <v>964</v>
      </c>
      <c r="D205" s="5" t="s">
        <v>715</v>
      </c>
      <c r="E205" s="9">
        <f>일위대가!F1246</f>
        <v>0</v>
      </c>
      <c r="F205" s="9">
        <f>일위대가!H1246</f>
        <v>103523</v>
      </c>
      <c r="G205" s="9">
        <f>일위대가!J1246</f>
        <v>2070</v>
      </c>
      <c r="H205" s="9">
        <f t="shared" si="39"/>
        <v>105593</v>
      </c>
      <c r="I205" s="5" t="s">
        <v>1001</v>
      </c>
      <c r="J205" s="5" t="s">
        <v>52</v>
      </c>
      <c r="K205" s="1" t="s">
        <v>52</v>
      </c>
      <c r="L205" s="1" t="s">
        <v>52</v>
      </c>
      <c r="M205" s="1" t="s">
        <v>52</v>
      </c>
      <c r="N205" s="1" t="s">
        <v>52</v>
      </c>
      <c r="P205" s="181">
        <v>0</v>
      </c>
      <c r="Q205" s="184">
        <f t="shared" si="40"/>
        <v>0</v>
      </c>
      <c r="R205" s="168">
        <f t="shared" si="44"/>
        <v>0</v>
      </c>
      <c r="S205" s="160">
        <v>103523</v>
      </c>
      <c r="T205" s="182">
        <f t="shared" si="41"/>
        <v>103523</v>
      </c>
      <c r="U205" s="164">
        <f t="shared" si="45"/>
        <v>0</v>
      </c>
      <c r="V205" s="160">
        <v>2070</v>
      </c>
      <c r="W205" s="182">
        <f t="shared" si="42"/>
        <v>2070</v>
      </c>
      <c r="X205" s="162">
        <f t="shared" si="46"/>
        <v>0</v>
      </c>
      <c r="Y205" s="189">
        <v>105593</v>
      </c>
      <c r="Z205" s="186">
        <f t="shared" si="43"/>
        <v>105593</v>
      </c>
      <c r="AA205" s="155">
        <f t="shared" si="47"/>
        <v>0</v>
      </c>
    </row>
    <row r="206" spans="1:27" ht="30" customHeight="1">
      <c r="A206" s="5" t="s">
        <v>1006</v>
      </c>
      <c r="B206" s="5" t="s">
        <v>1004</v>
      </c>
      <c r="C206" s="5" t="s">
        <v>964</v>
      </c>
      <c r="D206" s="5" t="s">
        <v>715</v>
      </c>
      <c r="E206" s="9">
        <f>일위대가!F1250</f>
        <v>0</v>
      </c>
      <c r="F206" s="9">
        <f>일위대가!H1250</f>
        <v>129306</v>
      </c>
      <c r="G206" s="9">
        <f>일위대가!J1250</f>
        <v>2586</v>
      </c>
      <c r="H206" s="9">
        <f t="shared" si="39"/>
        <v>131892</v>
      </c>
      <c r="I206" s="5" t="s">
        <v>1005</v>
      </c>
      <c r="J206" s="5" t="s">
        <v>52</v>
      </c>
      <c r="K206" s="1" t="s">
        <v>52</v>
      </c>
      <c r="L206" s="1" t="s">
        <v>52</v>
      </c>
      <c r="M206" s="1" t="s">
        <v>52</v>
      </c>
      <c r="N206" s="1" t="s">
        <v>52</v>
      </c>
      <c r="P206" s="181">
        <v>0</v>
      </c>
      <c r="Q206" s="184">
        <f t="shared" si="40"/>
        <v>0</v>
      </c>
      <c r="R206" s="168">
        <f t="shared" si="44"/>
        <v>0</v>
      </c>
      <c r="S206" s="160">
        <v>129306</v>
      </c>
      <c r="T206" s="182">
        <f t="shared" si="41"/>
        <v>129306</v>
      </c>
      <c r="U206" s="164">
        <f t="shared" si="45"/>
        <v>0</v>
      </c>
      <c r="V206" s="160">
        <v>2586</v>
      </c>
      <c r="W206" s="182">
        <f t="shared" si="42"/>
        <v>2586</v>
      </c>
      <c r="X206" s="162">
        <f t="shared" si="46"/>
        <v>0</v>
      </c>
      <c r="Y206" s="189">
        <v>131892</v>
      </c>
      <c r="Z206" s="186">
        <f t="shared" si="43"/>
        <v>131892</v>
      </c>
      <c r="AA206" s="155">
        <f t="shared" si="47"/>
        <v>0</v>
      </c>
    </row>
    <row r="207" spans="1:27" ht="30" customHeight="1">
      <c r="A207" s="5" t="s">
        <v>1010</v>
      </c>
      <c r="B207" s="5" t="s">
        <v>1008</v>
      </c>
      <c r="C207" s="5" t="s">
        <v>964</v>
      </c>
      <c r="D207" s="5" t="s">
        <v>715</v>
      </c>
      <c r="E207" s="9">
        <f>일위대가!F1254</f>
        <v>0</v>
      </c>
      <c r="F207" s="9">
        <f>일위대가!H1254</f>
        <v>147283</v>
      </c>
      <c r="G207" s="9">
        <f>일위대가!J1254</f>
        <v>2945</v>
      </c>
      <c r="H207" s="9">
        <f t="shared" si="39"/>
        <v>150228</v>
      </c>
      <c r="I207" s="5" t="s">
        <v>1009</v>
      </c>
      <c r="J207" s="5" t="s">
        <v>52</v>
      </c>
      <c r="K207" s="1" t="s">
        <v>52</v>
      </c>
      <c r="L207" s="1" t="s">
        <v>52</v>
      </c>
      <c r="M207" s="1" t="s">
        <v>52</v>
      </c>
      <c r="N207" s="1" t="s">
        <v>52</v>
      </c>
      <c r="P207" s="181">
        <v>0</v>
      </c>
      <c r="Q207" s="184">
        <f t="shared" si="40"/>
        <v>0</v>
      </c>
      <c r="R207" s="168">
        <f t="shared" si="44"/>
        <v>0</v>
      </c>
      <c r="S207" s="160">
        <v>147283</v>
      </c>
      <c r="T207" s="182">
        <f t="shared" si="41"/>
        <v>147283</v>
      </c>
      <c r="U207" s="164">
        <f t="shared" si="45"/>
        <v>0</v>
      </c>
      <c r="V207" s="160">
        <v>2945</v>
      </c>
      <c r="W207" s="182">
        <f t="shared" si="42"/>
        <v>2945</v>
      </c>
      <c r="X207" s="162">
        <f t="shared" si="46"/>
        <v>0</v>
      </c>
      <c r="Y207" s="189">
        <v>150228</v>
      </c>
      <c r="Z207" s="186">
        <f t="shared" si="43"/>
        <v>150228</v>
      </c>
      <c r="AA207" s="155">
        <f t="shared" si="47"/>
        <v>0</v>
      </c>
    </row>
    <row r="208" spans="1:27" ht="30" customHeight="1">
      <c r="A208" s="5" t="s">
        <v>1015</v>
      </c>
      <c r="B208" s="5" t="s">
        <v>1012</v>
      </c>
      <c r="C208" s="5" t="s">
        <v>1013</v>
      </c>
      <c r="D208" s="5" t="s">
        <v>366</v>
      </c>
      <c r="E208" s="9">
        <f>일위대가!F1259</f>
        <v>1600</v>
      </c>
      <c r="F208" s="9">
        <f>일위대가!H1259</f>
        <v>0</v>
      </c>
      <c r="G208" s="9">
        <f>일위대가!J1259</f>
        <v>0</v>
      </c>
      <c r="H208" s="9">
        <f t="shared" si="39"/>
        <v>1600</v>
      </c>
      <c r="I208" s="5" t="s">
        <v>1014</v>
      </c>
      <c r="J208" s="5" t="s">
        <v>52</v>
      </c>
      <c r="K208" s="1" t="s">
        <v>52</v>
      </c>
      <c r="L208" s="1" t="s">
        <v>52</v>
      </c>
      <c r="M208" s="1" t="s">
        <v>52</v>
      </c>
      <c r="N208" s="1" t="s">
        <v>52</v>
      </c>
      <c r="P208" s="185">
        <v>1600</v>
      </c>
      <c r="Q208" s="184">
        <f t="shared" si="40"/>
        <v>1600</v>
      </c>
      <c r="R208" s="168">
        <f t="shared" si="44"/>
        <v>0</v>
      </c>
      <c r="S208" s="160">
        <v>1974</v>
      </c>
      <c r="T208" s="182">
        <f t="shared" si="41"/>
        <v>0</v>
      </c>
      <c r="U208" s="164">
        <f t="shared" si="45"/>
        <v>-1974</v>
      </c>
      <c r="V208" s="183">
        <v>0</v>
      </c>
      <c r="W208" s="182">
        <f t="shared" si="42"/>
        <v>0</v>
      </c>
      <c r="X208" s="162">
        <f t="shared" si="46"/>
        <v>0</v>
      </c>
      <c r="Y208" s="189">
        <v>3574</v>
      </c>
      <c r="Z208" s="186">
        <f t="shared" si="43"/>
        <v>1600</v>
      </c>
      <c r="AA208" s="155">
        <f t="shared" si="47"/>
        <v>-1974</v>
      </c>
    </row>
    <row r="209" spans="1:27" ht="30" customHeight="1">
      <c r="A209" s="5" t="s">
        <v>1020</v>
      </c>
      <c r="B209" s="5" t="s">
        <v>1017</v>
      </c>
      <c r="C209" s="5" t="s">
        <v>1018</v>
      </c>
      <c r="D209" s="5" t="s">
        <v>58</v>
      </c>
      <c r="E209" s="9">
        <f>일위대가!F1264</f>
        <v>3320</v>
      </c>
      <c r="F209" s="9">
        <f>일위대가!H1264</f>
        <v>8876</v>
      </c>
      <c r="G209" s="9">
        <f>일위대가!J1264</f>
        <v>177</v>
      </c>
      <c r="H209" s="9">
        <f t="shared" si="39"/>
        <v>12373</v>
      </c>
      <c r="I209" s="5" t="s">
        <v>1019</v>
      </c>
      <c r="J209" s="5" t="s">
        <v>52</v>
      </c>
      <c r="K209" s="1" t="s">
        <v>52</v>
      </c>
      <c r="L209" s="1" t="s">
        <v>52</v>
      </c>
      <c r="M209" s="1" t="s">
        <v>52</v>
      </c>
      <c r="N209" s="1" t="s">
        <v>52</v>
      </c>
      <c r="P209" s="185">
        <v>3320</v>
      </c>
      <c r="Q209" s="184">
        <f t="shared" si="40"/>
        <v>3320</v>
      </c>
      <c r="R209" s="168">
        <f t="shared" si="44"/>
        <v>0</v>
      </c>
      <c r="S209" s="160">
        <v>8876</v>
      </c>
      <c r="T209" s="182">
        <f t="shared" si="41"/>
        <v>8876</v>
      </c>
      <c r="U209" s="164">
        <f t="shared" si="45"/>
        <v>0</v>
      </c>
      <c r="V209" s="183">
        <v>177</v>
      </c>
      <c r="W209" s="182">
        <f t="shared" si="42"/>
        <v>177</v>
      </c>
      <c r="X209" s="162">
        <f t="shared" si="46"/>
        <v>0</v>
      </c>
      <c r="Y209" s="189">
        <v>12373</v>
      </c>
      <c r="Z209" s="186">
        <f t="shared" si="43"/>
        <v>12373</v>
      </c>
      <c r="AA209" s="155">
        <f t="shared" si="47"/>
        <v>0</v>
      </c>
    </row>
    <row r="210" spans="1:27" ht="30" customHeight="1">
      <c r="A210" s="5" t="s">
        <v>1025</v>
      </c>
      <c r="B210" s="5" t="s">
        <v>1022</v>
      </c>
      <c r="C210" s="5" t="s">
        <v>1023</v>
      </c>
      <c r="D210" s="5" t="s">
        <v>58</v>
      </c>
      <c r="E210" s="9">
        <f>일위대가!F1269</f>
        <v>2764</v>
      </c>
      <c r="F210" s="9">
        <f>일위대가!H1269</f>
        <v>8876</v>
      </c>
      <c r="G210" s="9">
        <f>일위대가!J1269</f>
        <v>177</v>
      </c>
      <c r="H210" s="9">
        <f t="shared" si="39"/>
        <v>11817</v>
      </c>
      <c r="I210" s="5" t="s">
        <v>1024</v>
      </c>
      <c r="J210" s="5" t="s">
        <v>52</v>
      </c>
      <c r="K210" s="1" t="s">
        <v>52</v>
      </c>
      <c r="L210" s="1" t="s">
        <v>52</v>
      </c>
      <c r="M210" s="1" t="s">
        <v>52</v>
      </c>
      <c r="N210" s="1" t="s">
        <v>52</v>
      </c>
      <c r="P210" s="185">
        <v>2764</v>
      </c>
      <c r="Q210" s="184">
        <f t="shared" si="40"/>
        <v>2764</v>
      </c>
      <c r="R210" s="168">
        <f t="shared" si="44"/>
        <v>0</v>
      </c>
      <c r="S210" s="160">
        <v>8876</v>
      </c>
      <c r="T210" s="182">
        <f t="shared" si="41"/>
        <v>8876</v>
      </c>
      <c r="U210" s="164">
        <f t="shared" si="45"/>
        <v>0</v>
      </c>
      <c r="V210" s="183">
        <v>177</v>
      </c>
      <c r="W210" s="182">
        <f t="shared" si="42"/>
        <v>177</v>
      </c>
      <c r="X210" s="162">
        <f t="shared" si="46"/>
        <v>0</v>
      </c>
      <c r="Y210" s="189">
        <v>11817</v>
      </c>
      <c r="Z210" s="186">
        <f t="shared" si="43"/>
        <v>11817</v>
      </c>
      <c r="AA210" s="155">
        <f t="shared" si="47"/>
        <v>0</v>
      </c>
    </row>
    <row r="211" spans="1:27" ht="30" customHeight="1">
      <c r="A211" s="5" t="s">
        <v>1030</v>
      </c>
      <c r="B211" s="5" t="s">
        <v>1027</v>
      </c>
      <c r="C211" s="5" t="s">
        <v>1028</v>
      </c>
      <c r="D211" s="5" t="s">
        <v>58</v>
      </c>
      <c r="E211" s="9">
        <f>일위대가!F1284</f>
        <v>6491</v>
      </c>
      <c r="F211" s="9">
        <f>일위대가!H1284</f>
        <v>11176</v>
      </c>
      <c r="G211" s="9">
        <f>일위대가!J1284</f>
        <v>600</v>
      </c>
      <c r="H211" s="9">
        <f t="shared" si="39"/>
        <v>18267</v>
      </c>
      <c r="I211" s="5" t="s">
        <v>1029</v>
      </c>
      <c r="J211" s="5" t="s">
        <v>52</v>
      </c>
      <c r="K211" s="1" t="s">
        <v>52</v>
      </c>
      <c r="L211" s="1" t="s">
        <v>52</v>
      </c>
      <c r="M211" s="1" t="s">
        <v>52</v>
      </c>
      <c r="N211" s="1" t="s">
        <v>52</v>
      </c>
      <c r="P211" s="185">
        <v>6491</v>
      </c>
      <c r="Q211" s="184">
        <f t="shared" si="40"/>
        <v>6491</v>
      </c>
      <c r="R211" s="168">
        <f t="shared" si="44"/>
        <v>0</v>
      </c>
      <c r="S211" s="160">
        <v>11176</v>
      </c>
      <c r="T211" s="182">
        <f t="shared" si="41"/>
        <v>11176</v>
      </c>
      <c r="U211" s="164">
        <f t="shared" si="45"/>
        <v>0</v>
      </c>
      <c r="V211" s="183">
        <v>600</v>
      </c>
      <c r="W211" s="182">
        <f t="shared" si="42"/>
        <v>600</v>
      </c>
      <c r="X211" s="162">
        <f t="shared" si="46"/>
        <v>0</v>
      </c>
      <c r="Y211" s="189">
        <v>18267</v>
      </c>
      <c r="Z211" s="186">
        <f t="shared" si="43"/>
        <v>18267</v>
      </c>
      <c r="AA211" s="155">
        <f t="shared" si="47"/>
        <v>0</v>
      </c>
    </row>
    <row r="212" spans="1:27" ht="30" customHeight="1">
      <c r="A212" s="5" t="s">
        <v>1035</v>
      </c>
      <c r="B212" s="5" t="s">
        <v>1032</v>
      </c>
      <c r="C212" s="5" t="s">
        <v>1033</v>
      </c>
      <c r="D212" s="5" t="s">
        <v>58</v>
      </c>
      <c r="E212" s="9">
        <f>일위대가!F1299</f>
        <v>6859</v>
      </c>
      <c r="F212" s="9">
        <f>일위대가!H1299</f>
        <v>11176</v>
      </c>
      <c r="G212" s="9">
        <f>일위대가!J1299</f>
        <v>600</v>
      </c>
      <c r="H212" s="9">
        <f t="shared" si="39"/>
        <v>18635</v>
      </c>
      <c r="I212" s="5" t="s">
        <v>1034</v>
      </c>
      <c r="J212" s="5" t="s">
        <v>52</v>
      </c>
      <c r="K212" s="1" t="s">
        <v>52</v>
      </c>
      <c r="L212" s="1" t="s">
        <v>52</v>
      </c>
      <c r="M212" s="1" t="s">
        <v>52</v>
      </c>
      <c r="N212" s="1" t="s">
        <v>52</v>
      </c>
      <c r="P212" s="185">
        <v>6859</v>
      </c>
      <c r="Q212" s="184">
        <f t="shared" si="40"/>
        <v>6859</v>
      </c>
      <c r="R212" s="168">
        <f t="shared" si="44"/>
        <v>0</v>
      </c>
      <c r="S212" s="160">
        <v>11176</v>
      </c>
      <c r="T212" s="182">
        <f t="shared" si="41"/>
        <v>11176</v>
      </c>
      <c r="U212" s="164">
        <f t="shared" si="45"/>
        <v>0</v>
      </c>
      <c r="V212" s="183">
        <v>600</v>
      </c>
      <c r="W212" s="182">
        <f t="shared" si="42"/>
        <v>600</v>
      </c>
      <c r="X212" s="162">
        <f t="shared" si="46"/>
        <v>0</v>
      </c>
      <c r="Y212" s="189">
        <v>18635</v>
      </c>
      <c r="Z212" s="186">
        <f t="shared" si="43"/>
        <v>18635</v>
      </c>
      <c r="AA212" s="155">
        <f t="shared" si="47"/>
        <v>0</v>
      </c>
    </row>
    <row r="213" spans="1:27" ht="30" customHeight="1">
      <c r="A213" s="5" t="s">
        <v>1040</v>
      </c>
      <c r="B213" s="5" t="s">
        <v>1037</v>
      </c>
      <c r="C213" s="5" t="s">
        <v>1038</v>
      </c>
      <c r="D213" s="5" t="s">
        <v>182</v>
      </c>
      <c r="E213" s="9">
        <f>일위대가!F1305</f>
        <v>1925</v>
      </c>
      <c r="F213" s="9">
        <f>일위대가!H1305</f>
        <v>2288</v>
      </c>
      <c r="G213" s="9">
        <f>일위대가!J1305</f>
        <v>91</v>
      </c>
      <c r="H213" s="9">
        <f t="shared" si="39"/>
        <v>4304</v>
      </c>
      <c r="I213" s="5" t="s">
        <v>1039</v>
      </c>
      <c r="J213" s="5" t="s">
        <v>52</v>
      </c>
      <c r="K213" s="1" t="s">
        <v>52</v>
      </c>
      <c r="L213" s="1" t="s">
        <v>52</v>
      </c>
      <c r="M213" s="1" t="s">
        <v>52</v>
      </c>
      <c r="N213" s="1" t="s">
        <v>52</v>
      </c>
      <c r="O213" s="199" t="s">
        <v>7954</v>
      </c>
      <c r="P213" s="185">
        <v>1925</v>
      </c>
      <c r="Q213" s="184">
        <f t="shared" si="40"/>
        <v>1925</v>
      </c>
      <c r="R213" s="168">
        <f t="shared" si="44"/>
        <v>0</v>
      </c>
      <c r="S213" s="160">
        <v>2288</v>
      </c>
      <c r="T213" s="182">
        <f t="shared" si="41"/>
        <v>2288</v>
      </c>
      <c r="U213" s="164">
        <f t="shared" si="45"/>
        <v>0</v>
      </c>
      <c r="V213" s="183">
        <v>91</v>
      </c>
      <c r="W213" s="182">
        <f t="shared" si="42"/>
        <v>91</v>
      </c>
      <c r="X213" s="162">
        <f t="shared" si="46"/>
        <v>0</v>
      </c>
      <c r="Y213" s="189">
        <v>4304</v>
      </c>
      <c r="Z213" s="186">
        <f t="shared" si="43"/>
        <v>4304</v>
      </c>
      <c r="AA213" s="155">
        <f t="shared" si="47"/>
        <v>0</v>
      </c>
    </row>
    <row r="214" spans="1:27" ht="30" customHeight="1">
      <c r="A214" s="5" t="s">
        <v>1045</v>
      </c>
      <c r="B214" s="5" t="s">
        <v>1042</v>
      </c>
      <c r="C214" s="5" t="s">
        <v>1043</v>
      </c>
      <c r="D214" s="5" t="s">
        <v>182</v>
      </c>
      <c r="E214" s="9">
        <f>일위대가!F1311</f>
        <v>960</v>
      </c>
      <c r="F214" s="9">
        <f>일위대가!H1311</f>
        <v>2487</v>
      </c>
      <c r="G214" s="9">
        <f>일위대가!J1311</f>
        <v>0</v>
      </c>
      <c r="H214" s="9">
        <f t="shared" si="39"/>
        <v>3447</v>
      </c>
      <c r="I214" s="5" t="s">
        <v>1044</v>
      </c>
      <c r="J214" s="5" t="s">
        <v>52</v>
      </c>
      <c r="K214" s="1" t="s">
        <v>52</v>
      </c>
      <c r="L214" s="1" t="s">
        <v>52</v>
      </c>
      <c r="M214" s="1" t="s">
        <v>52</v>
      </c>
      <c r="N214" s="1" t="s">
        <v>52</v>
      </c>
      <c r="P214" s="181">
        <v>960</v>
      </c>
      <c r="Q214" s="184">
        <f t="shared" si="40"/>
        <v>960</v>
      </c>
      <c r="R214" s="168">
        <f t="shared" si="44"/>
        <v>0</v>
      </c>
      <c r="S214" s="160">
        <v>2487</v>
      </c>
      <c r="T214" s="182">
        <f t="shared" si="41"/>
        <v>2487</v>
      </c>
      <c r="U214" s="164">
        <f t="shared" si="45"/>
        <v>0</v>
      </c>
      <c r="V214" s="183">
        <v>0</v>
      </c>
      <c r="W214" s="182">
        <f t="shared" si="42"/>
        <v>0</v>
      </c>
      <c r="X214" s="162">
        <f t="shared" si="46"/>
        <v>0</v>
      </c>
      <c r="Y214" s="189">
        <v>3447</v>
      </c>
      <c r="Z214" s="186">
        <f t="shared" si="43"/>
        <v>3447</v>
      </c>
      <c r="AA214" s="155">
        <f t="shared" si="47"/>
        <v>0</v>
      </c>
    </row>
    <row r="215" spans="1:27" ht="30" customHeight="1">
      <c r="A215" s="5" t="s">
        <v>1052</v>
      </c>
      <c r="B215" s="5" t="s">
        <v>1049</v>
      </c>
      <c r="C215" s="5" t="s">
        <v>1050</v>
      </c>
      <c r="D215" s="5" t="s">
        <v>709</v>
      </c>
      <c r="E215" s="9">
        <f>일위대가!F1319</f>
        <v>540</v>
      </c>
      <c r="F215" s="9">
        <f>일위대가!H1319</f>
        <v>4155</v>
      </c>
      <c r="G215" s="9">
        <f>일위대가!J1319</f>
        <v>83</v>
      </c>
      <c r="H215" s="9">
        <f t="shared" si="39"/>
        <v>4778</v>
      </c>
      <c r="I215" s="5" t="s">
        <v>1051</v>
      </c>
      <c r="J215" s="5" t="s">
        <v>52</v>
      </c>
      <c r="K215" s="1" t="s">
        <v>52</v>
      </c>
      <c r="L215" s="1" t="s">
        <v>52</v>
      </c>
      <c r="M215" s="1" t="s">
        <v>52</v>
      </c>
      <c r="N215" s="1" t="s">
        <v>52</v>
      </c>
      <c r="P215" s="181">
        <v>540</v>
      </c>
      <c r="Q215" s="184">
        <f t="shared" si="40"/>
        <v>540</v>
      </c>
      <c r="R215" s="168">
        <f t="shared" si="44"/>
        <v>0</v>
      </c>
      <c r="S215" s="160">
        <v>4155</v>
      </c>
      <c r="T215" s="182">
        <f t="shared" si="41"/>
        <v>4155</v>
      </c>
      <c r="U215" s="164">
        <f t="shared" si="45"/>
        <v>0</v>
      </c>
      <c r="V215" s="183">
        <v>83</v>
      </c>
      <c r="W215" s="182">
        <f t="shared" si="42"/>
        <v>83</v>
      </c>
      <c r="X215" s="162">
        <f t="shared" si="46"/>
        <v>0</v>
      </c>
      <c r="Y215" s="189">
        <v>4778</v>
      </c>
      <c r="Z215" s="186">
        <f t="shared" si="43"/>
        <v>4778</v>
      </c>
      <c r="AA215" s="155">
        <f t="shared" si="47"/>
        <v>0</v>
      </c>
    </row>
    <row r="216" spans="1:27" ht="30" customHeight="1">
      <c r="A216" s="5" t="s">
        <v>1057</v>
      </c>
      <c r="B216" s="5" t="s">
        <v>1054</v>
      </c>
      <c r="C216" s="5" t="s">
        <v>1055</v>
      </c>
      <c r="D216" s="5" t="s">
        <v>625</v>
      </c>
      <c r="E216" s="9">
        <f>일위대가!F1325</f>
        <v>3785</v>
      </c>
      <c r="F216" s="9">
        <f>일위대가!H1325</f>
        <v>3925</v>
      </c>
      <c r="G216" s="9">
        <f>일위대가!J1325</f>
        <v>0</v>
      </c>
      <c r="H216" s="9">
        <f t="shared" si="39"/>
        <v>7710</v>
      </c>
      <c r="I216" s="5" t="s">
        <v>1056</v>
      </c>
      <c r="J216" s="5" t="s">
        <v>52</v>
      </c>
      <c r="K216" s="1" t="s">
        <v>52</v>
      </c>
      <c r="L216" s="1" t="s">
        <v>52</v>
      </c>
      <c r="M216" s="1" t="s">
        <v>52</v>
      </c>
      <c r="N216" s="1" t="s">
        <v>52</v>
      </c>
      <c r="P216" s="185">
        <v>5262</v>
      </c>
      <c r="Q216" s="184">
        <f t="shared" si="40"/>
        <v>3785</v>
      </c>
      <c r="R216" s="168">
        <f t="shared" si="44"/>
        <v>-1477</v>
      </c>
      <c r="S216" s="160">
        <v>13086</v>
      </c>
      <c r="T216" s="182">
        <f t="shared" si="41"/>
        <v>3925</v>
      </c>
      <c r="U216" s="164">
        <f t="shared" si="45"/>
        <v>-9161</v>
      </c>
      <c r="V216" s="183">
        <v>0</v>
      </c>
      <c r="W216" s="182">
        <f t="shared" si="42"/>
        <v>0</v>
      </c>
      <c r="X216" s="162">
        <f t="shared" si="46"/>
        <v>0</v>
      </c>
      <c r="Y216" s="189">
        <v>18348</v>
      </c>
      <c r="Z216" s="186">
        <f t="shared" si="43"/>
        <v>7710</v>
      </c>
      <c r="AA216" s="155">
        <f t="shared" si="47"/>
        <v>-10638</v>
      </c>
    </row>
    <row r="217" spans="1:27" ht="30" customHeight="1">
      <c r="A217" s="5" t="s">
        <v>1060</v>
      </c>
      <c r="B217" s="5" t="s">
        <v>1054</v>
      </c>
      <c r="C217" s="5" t="s">
        <v>1055</v>
      </c>
      <c r="D217" s="5" t="s">
        <v>625</v>
      </c>
      <c r="E217" s="9">
        <f>일위대가!F1331</f>
        <v>3348</v>
      </c>
      <c r="F217" s="9">
        <f>일위대가!H1331</f>
        <v>4255</v>
      </c>
      <c r="G217" s="9">
        <f>일위대가!J1331</f>
        <v>0</v>
      </c>
      <c r="H217" s="9">
        <f t="shared" si="39"/>
        <v>7603</v>
      </c>
      <c r="I217" s="5" t="s">
        <v>1059</v>
      </c>
      <c r="J217" s="5" t="s">
        <v>52</v>
      </c>
      <c r="K217" s="1" t="s">
        <v>52</v>
      </c>
      <c r="L217" s="1" t="s">
        <v>52</v>
      </c>
      <c r="M217" s="1" t="s">
        <v>52</v>
      </c>
      <c r="N217" s="1" t="s">
        <v>52</v>
      </c>
      <c r="P217" s="185">
        <v>5377</v>
      </c>
      <c r="Q217" s="184">
        <f t="shared" si="40"/>
        <v>3348</v>
      </c>
      <c r="R217" s="168">
        <f t="shared" si="44"/>
        <v>-2029</v>
      </c>
      <c r="S217" s="160">
        <v>15761</v>
      </c>
      <c r="T217" s="182">
        <f t="shared" si="41"/>
        <v>4255</v>
      </c>
      <c r="U217" s="164">
        <f t="shared" si="45"/>
        <v>-11506</v>
      </c>
      <c r="V217" s="183">
        <v>0</v>
      </c>
      <c r="W217" s="182">
        <f t="shared" si="42"/>
        <v>0</v>
      </c>
      <c r="X217" s="162">
        <f t="shared" si="46"/>
        <v>0</v>
      </c>
      <c r="Y217" s="189">
        <v>21138</v>
      </c>
      <c r="Z217" s="186">
        <f t="shared" si="43"/>
        <v>7603</v>
      </c>
      <c r="AA217" s="155">
        <f t="shared" si="47"/>
        <v>-13535</v>
      </c>
    </row>
    <row r="218" spans="1:27" ht="30" customHeight="1">
      <c r="A218" s="5" t="s">
        <v>1065</v>
      </c>
      <c r="B218" s="5" t="s">
        <v>1062</v>
      </c>
      <c r="C218" s="5" t="s">
        <v>7863</v>
      </c>
      <c r="D218" s="5" t="s">
        <v>715</v>
      </c>
      <c r="E218" s="9">
        <f>일위대가!F1340</f>
        <v>165850</v>
      </c>
      <c r="F218" s="9">
        <f>일위대가!H1340</f>
        <v>31309</v>
      </c>
      <c r="G218" s="9">
        <f>일위대가!J1340</f>
        <v>625</v>
      </c>
      <c r="H218" s="9">
        <f t="shared" si="39"/>
        <v>197784</v>
      </c>
      <c r="I218" s="5" t="s">
        <v>1064</v>
      </c>
      <c r="J218" s="5" t="s">
        <v>52</v>
      </c>
      <c r="K218" s="1" t="s">
        <v>52</v>
      </c>
      <c r="L218" s="1" t="s">
        <v>52</v>
      </c>
      <c r="M218" s="1" t="s">
        <v>52</v>
      </c>
      <c r="N218" s="1" t="s">
        <v>52</v>
      </c>
      <c r="O218" s="199" t="s">
        <v>7963</v>
      </c>
      <c r="P218" s="185">
        <v>180100</v>
      </c>
      <c r="Q218" s="184">
        <f t="shared" si="40"/>
        <v>165850</v>
      </c>
      <c r="R218" s="168">
        <f t="shared" si="44"/>
        <v>-14250</v>
      </c>
      <c r="S218" s="160">
        <v>31309</v>
      </c>
      <c r="T218" s="182">
        <f t="shared" si="41"/>
        <v>31309</v>
      </c>
      <c r="U218" s="164">
        <f t="shared" si="45"/>
        <v>0</v>
      </c>
      <c r="V218" s="183">
        <v>625</v>
      </c>
      <c r="W218" s="182">
        <f t="shared" si="42"/>
        <v>625</v>
      </c>
      <c r="X218" s="162">
        <f t="shared" si="46"/>
        <v>0</v>
      </c>
      <c r="Y218" s="189">
        <v>212034</v>
      </c>
      <c r="Z218" s="186">
        <f t="shared" si="43"/>
        <v>197784</v>
      </c>
      <c r="AA218" s="155">
        <f t="shared" si="47"/>
        <v>-14250</v>
      </c>
    </row>
    <row r="219" spans="1:27" ht="30" customHeight="1">
      <c r="A219" s="5" t="s">
        <v>1069</v>
      </c>
      <c r="B219" s="5" t="s">
        <v>1067</v>
      </c>
      <c r="C219" s="5" t="s">
        <v>7864</v>
      </c>
      <c r="D219" s="5" t="s">
        <v>715</v>
      </c>
      <c r="E219" s="9">
        <f>일위대가!F1349</f>
        <v>291850</v>
      </c>
      <c r="F219" s="9">
        <f>일위대가!H1349</f>
        <v>56926</v>
      </c>
      <c r="G219" s="9">
        <f>일위대가!J1349</f>
        <v>1138</v>
      </c>
      <c r="H219" s="9">
        <f t="shared" si="39"/>
        <v>349914</v>
      </c>
      <c r="I219" s="5" t="s">
        <v>1068</v>
      </c>
      <c r="J219" s="5" t="s">
        <v>52</v>
      </c>
      <c r="K219" s="1" t="s">
        <v>52</v>
      </c>
      <c r="L219" s="1" t="s">
        <v>52</v>
      </c>
      <c r="M219" s="1" t="s">
        <v>52</v>
      </c>
      <c r="N219" s="1" t="s">
        <v>52</v>
      </c>
      <c r="O219" s="199" t="s">
        <v>7963</v>
      </c>
      <c r="P219" s="185">
        <v>320100</v>
      </c>
      <c r="Q219" s="184">
        <f t="shared" si="40"/>
        <v>291850</v>
      </c>
      <c r="R219" s="168">
        <f t="shared" si="44"/>
        <v>-28250</v>
      </c>
      <c r="S219" s="160">
        <v>56926</v>
      </c>
      <c r="T219" s="182">
        <f t="shared" si="41"/>
        <v>56926</v>
      </c>
      <c r="U219" s="164">
        <f t="shared" si="45"/>
        <v>0</v>
      </c>
      <c r="V219" s="160">
        <v>1138</v>
      </c>
      <c r="W219" s="182">
        <f t="shared" si="42"/>
        <v>1138</v>
      </c>
      <c r="X219" s="162">
        <f t="shared" si="46"/>
        <v>0</v>
      </c>
      <c r="Y219" s="189">
        <v>378164</v>
      </c>
      <c r="Z219" s="186">
        <f t="shared" si="43"/>
        <v>349914</v>
      </c>
      <c r="AA219" s="155">
        <f t="shared" si="47"/>
        <v>-28250</v>
      </c>
    </row>
    <row r="220" spans="1:27" ht="30" customHeight="1">
      <c r="A220" s="5" t="s">
        <v>1073</v>
      </c>
      <c r="B220" s="5" t="s">
        <v>1071</v>
      </c>
      <c r="C220" s="5" t="s">
        <v>7860</v>
      </c>
      <c r="D220" s="5" t="s">
        <v>366</v>
      </c>
      <c r="E220" s="9">
        <f>일위대가!F1354</f>
        <v>145350</v>
      </c>
      <c r="F220" s="9">
        <f>일위대가!H1354</f>
        <v>10177</v>
      </c>
      <c r="G220" s="9">
        <f>일위대가!J1354</f>
        <v>203</v>
      </c>
      <c r="H220" s="9">
        <f t="shared" si="39"/>
        <v>155730</v>
      </c>
      <c r="I220" s="5" t="s">
        <v>1072</v>
      </c>
      <c r="J220" s="5" t="s">
        <v>52</v>
      </c>
      <c r="K220" s="1" t="s">
        <v>52</v>
      </c>
      <c r="L220" s="1" t="s">
        <v>52</v>
      </c>
      <c r="M220" s="1" t="s">
        <v>52</v>
      </c>
      <c r="N220" s="1" t="s">
        <v>52</v>
      </c>
      <c r="O220" s="199" t="s">
        <v>7941</v>
      </c>
      <c r="P220" s="185">
        <v>171000</v>
      </c>
      <c r="Q220" s="184">
        <f t="shared" si="40"/>
        <v>145350</v>
      </c>
      <c r="R220" s="168">
        <f t="shared" si="44"/>
        <v>-25650</v>
      </c>
      <c r="S220" s="160">
        <v>10177</v>
      </c>
      <c r="T220" s="182">
        <f t="shared" si="41"/>
        <v>10177</v>
      </c>
      <c r="U220" s="164">
        <f t="shared" si="45"/>
        <v>0</v>
      </c>
      <c r="V220" s="183">
        <v>203</v>
      </c>
      <c r="W220" s="182">
        <f t="shared" si="42"/>
        <v>203</v>
      </c>
      <c r="X220" s="162">
        <f t="shared" si="46"/>
        <v>0</v>
      </c>
      <c r="Y220" s="189">
        <v>181380</v>
      </c>
      <c r="Z220" s="186">
        <f t="shared" si="43"/>
        <v>155730</v>
      </c>
      <c r="AA220" s="155">
        <f t="shared" si="47"/>
        <v>-25650</v>
      </c>
    </row>
    <row r="221" spans="1:27" ht="30" customHeight="1">
      <c r="A221" s="5" t="s">
        <v>1078</v>
      </c>
      <c r="B221" s="5" t="s">
        <v>1075</v>
      </c>
      <c r="C221" s="5" t="s">
        <v>1076</v>
      </c>
      <c r="D221" s="5" t="s">
        <v>715</v>
      </c>
      <c r="E221" s="9">
        <f>일위대가!F1366</f>
        <v>189396</v>
      </c>
      <c r="F221" s="9">
        <f>일위대가!H1366</f>
        <v>31309</v>
      </c>
      <c r="G221" s="9">
        <f>일위대가!J1366</f>
        <v>625</v>
      </c>
      <c r="H221" s="9">
        <f t="shared" si="39"/>
        <v>221330</v>
      </c>
      <c r="I221" s="5" t="s">
        <v>1077</v>
      </c>
      <c r="J221" s="5" t="s">
        <v>52</v>
      </c>
      <c r="K221" s="1" t="s">
        <v>52</v>
      </c>
      <c r="L221" s="1" t="s">
        <v>52</v>
      </c>
      <c r="M221" s="1" t="s">
        <v>52</v>
      </c>
      <c r="N221" s="1" t="s">
        <v>52</v>
      </c>
      <c r="O221" s="199" t="s">
        <v>7963</v>
      </c>
      <c r="P221" s="185">
        <v>189396</v>
      </c>
      <c r="Q221" s="184">
        <f t="shared" si="40"/>
        <v>189396</v>
      </c>
      <c r="R221" s="168">
        <f t="shared" si="44"/>
        <v>0</v>
      </c>
      <c r="S221" s="160">
        <v>31309</v>
      </c>
      <c r="T221" s="182">
        <f t="shared" si="41"/>
        <v>31309</v>
      </c>
      <c r="U221" s="164">
        <f t="shared" si="45"/>
        <v>0</v>
      </c>
      <c r="V221" s="183">
        <v>625</v>
      </c>
      <c r="W221" s="182">
        <f t="shared" si="42"/>
        <v>625</v>
      </c>
      <c r="X221" s="162">
        <f t="shared" si="46"/>
        <v>0</v>
      </c>
      <c r="Y221" s="189">
        <v>221330</v>
      </c>
      <c r="Z221" s="186">
        <f t="shared" si="43"/>
        <v>221330</v>
      </c>
      <c r="AA221" s="155">
        <f t="shared" si="47"/>
        <v>0</v>
      </c>
    </row>
    <row r="222" spans="1:27" ht="30" customHeight="1">
      <c r="A222" s="5" t="s">
        <v>1082</v>
      </c>
      <c r="B222" s="5" t="s">
        <v>1080</v>
      </c>
      <c r="C222" s="5" t="s">
        <v>1076</v>
      </c>
      <c r="D222" s="5" t="s">
        <v>715</v>
      </c>
      <c r="E222" s="9">
        <f>일위대가!F1378</f>
        <v>301146</v>
      </c>
      <c r="F222" s="9">
        <f>일위대가!H1378</f>
        <v>64262</v>
      </c>
      <c r="G222" s="9">
        <f>일위대가!J1378</f>
        <v>1431</v>
      </c>
      <c r="H222" s="9">
        <f t="shared" si="39"/>
        <v>366839</v>
      </c>
      <c r="I222" s="5" t="s">
        <v>1081</v>
      </c>
      <c r="J222" s="5" t="s">
        <v>52</v>
      </c>
      <c r="K222" s="1" t="s">
        <v>52</v>
      </c>
      <c r="L222" s="1" t="s">
        <v>52</v>
      </c>
      <c r="M222" s="1" t="s">
        <v>52</v>
      </c>
      <c r="N222" s="1" t="s">
        <v>52</v>
      </c>
      <c r="O222" s="199" t="s">
        <v>7963</v>
      </c>
      <c r="P222" s="185">
        <v>329396</v>
      </c>
      <c r="Q222" s="184">
        <f t="shared" si="40"/>
        <v>301146</v>
      </c>
      <c r="R222" s="168">
        <f t="shared" si="44"/>
        <v>-28250</v>
      </c>
      <c r="S222" s="160">
        <v>64262</v>
      </c>
      <c r="T222" s="182">
        <f t="shared" si="41"/>
        <v>64262</v>
      </c>
      <c r="U222" s="164">
        <f t="shared" si="45"/>
        <v>0</v>
      </c>
      <c r="V222" s="160">
        <v>1431</v>
      </c>
      <c r="W222" s="182">
        <f t="shared" si="42"/>
        <v>1431</v>
      </c>
      <c r="X222" s="162">
        <f t="shared" si="46"/>
        <v>0</v>
      </c>
      <c r="Y222" s="189">
        <v>395089</v>
      </c>
      <c r="Z222" s="186">
        <f t="shared" si="43"/>
        <v>366839</v>
      </c>
      <c r="AA222" s="155">
        <f t="shared" si="47"/>
        <v>-28250</v>
      </c>
    </row>
    <row r="223" spans="1:27" ht="30" customHeight="1">
      <c r="A223" s="5" t="s">
        <v>1087</v>
      </c>
      <c r="B223" s="5" t="s">
        <v>1084</v>
      </c>
      <c r="C223" s="5" t="s">
        <v>1085</v>
      </c>
      <c r="D223" s="5" t="s">
        <v>715</v>
      </c>
      <c r="E223" s="9">
        <f>일위대가!F1387</f>
        <v>370100</v>
      </c>
      <c r="F223" s="9">
        <f>일위대가!H1387</f>
        <v>64262</v>
      </c>
      <c r="G223" s="9">
        <f>일위대가!J1387</f>
        <v>1431</v>
      </c>
      <c r="H223" s="9">
        <f t="shared" si="39"/>
        <v>435793</v>
      </c>
      <c r="I223" s="5" t="s">
        <v>1086</v>
      </c>
      <c r="J223" s="5" t="s">
        <v>52</v>
      </c>
      <c r="K223" s="1" t="s">
        <v>52</v>
      </c>
      <c r="L223" s="1" t="s">
        <v>52</v>
      </c>
      <c r="M223" s="1" t="s">
        <v>52</v>
      </c>
      <c r="N223" s="1" t="s">
        <v>52</v>
      </c>
      <c r="P223" s="185">
        <v>370100</v>
      </c>
      <c r="Q223" s="184">
        <f t="shared" si="40"/>
        <v>370100</v>
      </c>
      <c r="R223" s="168">
        <f t="shared" si="44"/>
        <v>0</v>
      </c>
      <c r="S223" s="160">
        <v>64262</v>
      </c>
      <c r="T223" s="182">
        <f t="shared" si="41"/>
        <v>64262</v>
      </c>
      <c r="U223" s="164">
        <f t="shared" si="45"/>
        <v>0</v>
      </c>
      <c r="V223" s="160">
        <v>1431</v>
      </c>
      <c r="W223" s="182">
        <f t="shared" si="42"/>
        <v>1431</v>
      </c>
      <c r="X223" s="162">
        <f t="shared" si="46"/>
        <v>0</v>
      </c>
      <c r="Y223" s="189">
        <v>435793</v>
      </c>
      <c r="Z223" s="186">
        <f t="shared" si="43"/>
        <v>435793</v>
      </c>
      <c r="AA223" s="155">
        <f t="shared" si="47"/>
        <v>0</v>
      </c>
    </row>
    <row r="224" spans="1:27" ht="30" customHeight="1">
      <c r="A224" s="5" t="s">
        <v>1092</v>
      </c>
      <c r="B224" s="5" t="s">
        <v>1089</v>
      </c>
      <c r="C224" s="5" t="s">
        <v>1090</v>
      </c>
      <c r="D224" s="5" t="s">
        <v>715</v>
      </c>
      <c r="E224" s="9">
        <f>일위대가!F1392</f>
        <v>308889</v>
      </c>
      <c r="F224" s="9">
        <f>일위대가!H1392</f>
        <v>118421</v>
      </c>
      <c r="G224" s="9">
        <f>일위대가!J1392</f>
        <v>3552</v>
      </c>
      <c r="H224" s="9">
        <f t="shared" si="39"/>
        <v>430862</v>
      </c>
      <c r="I224" s="5" t="s">
        <v>1091</v>
      </c>
      <c r="J224" s="5" t="s">
        <v>52</v>
      </c>
      <c r="K224" s="1" t="s">
        <v>52</v>
      </c>
      <c r="L224" s="1" t="s">
        <v>52</v>
      </c>
      <c r="M224" s="1" t="s">
        <v>52</v>
      </c>
      <c r="N224" s="1" t="s">
        <v>52</v>
      </c>
      <c r="P224" s="185">
        <v>308889</v>
      </c>
      <c r="Q224" s="184">
        <f t="shared" si="40"/>
        <v>308889</v>
      </c>
      <c r="R224" s="168">
        <f t="shared" si="44"/>
        <v>0</v>
      </c>
      <c r="S224" s="160">
        <v>47368</v>
      </c>
      <c r="T224" s="182">
        <f t="shared" si="41"/>
        <v>118421</v>
      </c>
      <c r="U224" s="164">
        <f t="shared" si="45"/>
        <v>71053</v>
      </c>
      <c r="V224" s="160">
        <v>1420</v>
      </c>
      <c r="W224" s="182">
        <f t="shared" si="42"/>
        <v>3552</v>
      </c>
      <c r="X224" s="162">
        <f t="shared" si="46"/>
        <v>2132</v>
      </c>
      <c r="Y224" s="189">
        <v>357677</v>
      </c>
      <c r="Z224" s="186">
        <f t="shared" si="43"/>
        <v>430862</v>
      </c>
      <c r="AA224" s="155">
        <f t="shared" si="47"/>
        <v>73185</v>
      </c>
    </row>
    <row r="225" spans="1:27" ht="30" customHeight="1">
      <c r="A225" s="5" t="s">
        <v>1096</v>
      </c>
      <c r="B225" s="5" t="s">
        <v>1094</v>
      </c>
      <c r="C225" s="5" t="s">
        <v>1090</v>
      </c>
      <c r="D225" s="5" t="s">
        <v>715</v>
      </c>
      <c r="E225" s="9">
        <f>일위대가!F1397</f>
        <v>432444</v>
      </c>
      <c r="F225" s="9">
        <f>일위대가!H1397</f>
        <v>153585</v>
      </c>
      <c r="G225" s="9">
        <f>일위대가!J1397</f>
        <v>4607</v>
      </c>
      <c r="H225" s="9">
        <f t="shared" si="39"/>
        <v>590636</v>
      </c>
      <c r="I225" s="5" t="s">
        <v>1095</v>
      </c>
      <c r="J225" s="5" t="s">
        <v>52</v>
      </c>
      <c r="K225" s="1" t="s">
        <v>52</v>
      </c>
      <c r="L225" s="1" t="s">
        <v>52</v>
      </c>
      <c r="M225" s="1" t="s">
        <v>52</v>
      </c>
      <c r="N225" s="1" t="s">
        <v>52</v>
      </c>
      <c r="P225" s="185">
        <v>432444</v>
      </c>
      <c r="Q225" s="184">
        <f t="shared" si="40"/>
        <v>432444</v>
      </c>
      <c r="R225" s="168">
        <f t="shared" si="44"/>
        <v>0</v>
      </c>
      <c r="S225" s="160">
        <v>61434</v>
      </c>
      <c r="T225" s="182">
        <f t="shared" si="41"/>
        <v>153585</v>
      </c>
      <c r="U225" s="164">
        <f t="shared" si="45"/>
        <v>92151</v>
      </c>
      <c r="V225" s="160">
        <v>1842</v>
      </c>
      <c r="W225" s="182">
        <f t="shared" si="42"/>
        <v>4607</v>
      </c>
      <c r="X225" s="162">
        <f t="shared" si="46"/>
        <v>2765</v>
      </c>
      <c r="Y225" s="189">
        <v>495720</v>
      </c>
      <c r="Z225" s="186">
        <f t="shared" si="43"/>
        <v>590636</v>
      </c>
      <c r="AA225" s="155">
        <f t="shared" si="47"/>
        <v>94916</v>
      </c>
    </row>
    <row r="226" spans="1:27" ht="30" customHeight="1">
      <c r="A226" s="5" t="s">
        <v>1102</v>
      </c>
      <c r="B226" s="5" t="s">
        <v>1100</v>
      </c>
      <c r="C226" s="5" t="s">
        <v>1090</v>
      </c>
      <c r="D226" s="5" t="s">
        <v>715</v>
      </c>
      <c r="E226" s="9">
        <f>일위대가!F1402</f>
        <v>494222</v>
      </c>
      <c r="F226" s="9">
        <f>일위대가!H1402</f>
        <v>153585</v>
      </c>
      <c r="G226" s="9">
        <f>일위대가!J1402</f>
        <v>4607</v>
      </c>
      <c r="H226" s="9">
        <f t="shared" si="39"/>
        <v>652414</v>
      </c>
      <c r="I226" s="5" t="s">
        <v>1101</v>
      </c>
      <c r="J226" s="5" t="s">
        <v>52</v>
      </c>
      <c r="K226" s="1" t="s">
        <v>52</v>
      </c>
      <c r="L226" s="1" t="s">
        <v>52</v>
      </c>
      <c r="M226" s="1" t="s">
        <v>52</v>
      </c>
      <c r="N226" s="1" t="s">
        <v>52</v>
      </c>
      <c r="P226" s="185">
        <v>494222</v>
      </c>
      <c r="Q226" s="184">
        <f t="shared" si="40"/>
        <v>494222</v>
      </c>
      <c r="R226" s="168">
        <f t="shared" si="44"/>
        <v>0</v>
      </c>
      <c r="S226" s="160">
        <v>61434</v>
      </c>
      <c r="T226" s="182">
        <f t="shared" si="41"/>
        <v>153585</v>
      </c>
      <c r="U226" s="164">
        <f t="shared" si="45"/>
        <v>92151</v>
      </c>
      <c r="V226" s="160">
        <v>1842</v>
      </c>
      <c r="W226" s="182">
        <f t="shared" si="42"/>
        <v>4607</v>
      </c>
      <c r="X226" s="162">
        <f t="shared" si="46"/>
        <v>2765</v>
      </c>
      <c r="Y226" s="189">
        <v>557498</v>
      </c>
      <c r="Z226" s="186">
        <f t="shared" si="43"/>
        <v>652414</v>
      </c>
      <c r="AA226" s="155">
        <f t="shared" si="47"/>
        <v>94916</v>
      </c>
    </row>
    <row r="227" spans="1:27" ht="30" customHeight="1">
      <c r="A227" s="5" t="s">
        <v>1107</v>
      </c>
      <c r="B227" s="5" t="s">
        <v>1104</v>
      </c>
      <c r="C227" s="5" t="s">
        <v>1105</v>
      </c>
      <c r="D227" s="5" t="s">
        <v>366</v>
      </c>
      <c r="E227" s="9">
        <f>일위대가!F1412</f>
        <v>344107</v>
      </c>
      <c r="F227" s="9">
        <f>일위대가!H1412</f>
        <v>124802</v>
      </c>
      <c r="G227" s="9">
        <f>일위대가!J1412</f>
        <v>3560</v>
      </c>
      <c r="H227" s="9">
        <f t="shared" si="39"/>
        <v>472469</v>
      </c>
      <c r="I227" s="5" t="s">
        <v>1106</v>
      </c>
      <c r="J227" s="5" t="s">
        <v>52</v>
      </c>
      <c r="K227" s="1" t="s">
        <v>52</v>
      </c>
      <c r="L227" s="1" t="s">
        <v>52</v>
      </c>
      <c r="M227" s="1" t="s">
        <v>52</v>
      </c>
      <c r="N227" s="1" t="s">
        <v>52</v>
      </c>
      <c r="P227" s="185">
        <v>387799</v>
      </c>
      <c r="Q227" s="184">
        <f t="shared" si="40"/>
        <v>344107</v>
      </c>
      <c r="R227" s="168">
        <f t="shared" si="44"/>
        <v>-43692</v>
      </c>
      <c r="S227" s="160">
        <v>143643</v>
      </c>
      <c r="T227" s="182">
        <f t="shared" si="41"/>
        <v>124802</v>
      </c>
      <c r="U227" s="164">
        <f t="shared" si="45"/>
        <v>-18841</v>
      </c>
      <c r="V227" s="160">
        <v>4055</v>
      </c>
      <c r="W227" s="182">
        <f t="shared" si="42"/>
        <v>3560</v>
      </c>
      <c r="X227" s="162">
        <f t="shared" si="46"/>
        <v>-495</v>
      </c>
      <c r="Y227" s="189">
        <v>535497</v>
      </c>
      <c r="Z227" s="186">
        <f t="shared" si="43"/>
        <v>472469</v>
      </c>
      <c r="AA227" s="155">
        <f t="shared" si="47"/>
        <v>-63028</v>
      </c>
    </row>
    <row r="228" spans="1:27" ht="30" customHeight="1">
      <c r="A228" s="5" t="s">
        <v>1112</v>
      </c>
      <c r="B228" s="5" t="s">
        <v>1109</v>
      </c>
      <c r="C228" s="5" t="s">
        <v>1110</v>
      </c>
      <c r="D228" s="5" t="s">
        <v>625</v>
      </c>
      <c r="E228" s="9">
        <f>일위대가!F1416</f>
        <v>379175</v>
      </c>
      <c r="F228" s="9">
        <f>일위대가!H1416</f>
        <v>0</v>
      </c>
      <c r="G228" s="9">
        <f>일위대가!J1416</f>
        <v>0</v>
      </c>
      <c r="H228" s="9">
        <f t="shared" si="39"/>
        <v>379175</v>
      </c>
      <c r="I228" s="5" t="s">
        <v>1111</v>
      </c>
      <c r="J228" s="5" t="s">
        <v>52</v>
      </c>
      <c r="K228" s="1" t="s">
        <v>52</v>
      </c>
      <c r="L228" s="1" t="s">
        <v>52</v>
      </c>
      <c r="M228" s="1" t="s">
        <v>52</v>
      </c>
      <c r="N228" s="1" t="s">
        <v>52</v>
      </c>
      <c r="P228" s="185">
        <v>415131</v>
      </c>
      <c r="Q228" s="184">
        <f t="shared" si="40"/>
        <v>379175</v>
      </c>
      <c r="R228" s="168">
        <f t="shared" si="44"/>
        <v>-35956</v>
      </c>
      <c r="S228" s="183">
        <v>0</v>
      </c>
      <c r="T228" s="182">
        <f t="shared" si="41"/>
        <v>0</v>
      </c>
      <c r="U228" s="164">
        <f t="shared" si="45"/>
        <v>0</v>
      </c>
      <c r="V228" s="183">
        <v>0</v>
      </c>
      <c r="W228" s="182">
        <f t="shared" si="42"/>
        <v>0</v>
      </c>
      <c r="X228" s="162">
        <f t="shared" si="46"/>
        <v>0</v>
      </c>
      <c r="Y228" s="189">
        <v>415131</v>
      </c>
      <c r="Z228" s="186">
        <f t="shared" si="43"/>
        <v>379175</v>
      </c>
      <c r="AA228" s="155">
        <f t="shared" si="47"/>
        <v>-35956</v>
      </c>
    </row>
    <row r="229" spans="1:27" s="202" customFormat="1" ht="30" customHeight="1">
      <c r="A229" s="191"/>
      <c r="B229" s="191" t="s">
        <v>1114</v>
      </c>
      <c r="C229" s="191" t="s">
        <v>1115</v>
      </c>
      <c r="D229" s="191" t="s">
        <v>625</v>
      </c>
      <c r="E229" s="215">
        <f>일위대가!F1420</f>
        <v>259000</v>
      </c>
      <c r="F229" s="215">
        <f>일위대가!H1420</f>
        <v>0</v>
      </c>
      <c r="G229" s="215">
        <f>일위대가!J1420</f>
        <v>0</v>
      </c>
      <c r="H229" s="215">
        <f t="shared" si="39"/>
        <v>259000</v>
      </c>
      <c r="I229" s="191" t="s">
        <v>8139</v>
      </c>
      <c r="J229" s="191"/>
      <c r="K229" s="211"/>
      <c r="L229" s="211"/>
      <c r="M229" s="211"/>
      <c r="N229" s="211"/>
      <c r="O229" s="199"/>
      <c r="P229" s="185"/>
      <c r="Q229" s="184"/>
      <c r="R229" s="168"/>
      <c r="S229" s="183"/>
      <c r="T229" s="182"/>
      <c r="U229" s="164"/>
      <c r="V229" s="183"/>
      <c r="W229" s="182"/>
      <c r="X229" s="162"/>
      <c r="Y229" s="189"/>
      <c r="Z229" s="186">
        <f t="shared" si="43"/>
        <v>259000</v>
      </c>
      <c r="AA229" s="155"/>
    </row>
    <row r="230" spans="1:27" s="202" customFormat="1" ht="30" customHeight="1">
      <c r="A230" s="191"/>
      <c r="B230" s="191" t="s">
        <v>1118</v>
      </c>
      <c r="C230" s="191" t="s">
        <v>1119</v>
      </c>
      <c r="D230" s="191" t="s">
        <v>625</v>
      </c>
      <c r="E230" s="215">
        <f>일위대가!F1424</f>
        <v>242000</v>
      </c>
      <c r="F230" s="215">
        <f>일위대가!H1420</f>
        <v>0</v>
      </c>
      <c r="G230" s="215">
        <f>일위대가!J1424</f>
        <v>0</v>
      </c>
      <c r="H230" s="215">
        <f t="shared" si="39"/>
        <v>242000</v>
      </c>
      <c r="I230" s="191" t="s">
        <v>8140</v>
      </c>
      <c r="J230" s="191"/>
      <c r="K230" s="211"/>
      <c r="L230" s="211"/>
      <c r="M230" s="211"/>
      <c r="N230" s="211"/>
      <c r="O230" s="199"/>
      <c r="P230" s="185"/>
      <c r="Q230" s="184"/>
      <c r="R230" s="168"/>
      <c r="S230" s="183"/>
      <c r="T230" s="182"/>
      <c r="U230" s="164"/>
      <c r="V230" s="183"/>
      <c r="W230" s="182"/>
      <c r="X230" s="162"/>
      <c r="Y230" s="189"/>
      <c r="Z230" s="186"/>
      <c r="AA230" s="155"/>
    </row>
    <row r="231" spans="1:27" ht="30" customHeight="1">
      <c r="A231" s="5" t="s">
        <v>1125</v>
      </c>
      <c r="B231" s="5" t="s">
        <v>1122</v>
      </c>
      <c r="C231" s="5" t="s">
        <v>1123</v>
      </c>
      <c r="D231" s="5" t="s">
        <v>709</v>
      </c>
      <c r="E231" s="9">
        <f>일위대가!F1429</f>
        <v>300000</v>
      </c>
      <c r="F231" s="9">
        <f>일위대가!H1429</f>
        <v>53888</v>
      </c>
      <c r="G231" s="9">
        <f>일위대가!J1429</f>
        <v>1616</v>
      </c>
      <c r="H231" s="9">
        <f t="shared" si="39"/>
        <v>355504</v>
      </c>
      <c r="I231" s="5" t="s">
        <v>1124</v>
      </c>
      <c r="J231" s="5" t="s">
        <v>52</v>
      </c>
      <c r="K231" s="1" t="s">
        <v>52</v>
      </c>
      <c r="L231" s="1" t="s">
        <v>52</v>
      </c>
      <c r="M231" s="1" t="s">
        <v>52</v>
      </c>
      <c r="N231" s="1" t="s">
        <v>52</v>
      </c>
      <c r="P231" s="185">
        <v>300000</v>
      </c>
      <c r="Q231" s="184">
        <f t="shared" si="40"/>
        <v>300000</v>
      </c>
      <c r="R231" s="168">
        <f t="shared" si="44"/>
        <v>0</v>
      </c>
      <c r="S231" s="160">
        <v>53888</v>
      </c>
      <c r="T231" s="182">
        <f t="shared" si="41"/>
        <v>53888</v>
      </c>
      <c r="U231" s="164">
        <f t="shared" si="45"/>
        <v>0</v>
      </c>
      <c r="V231" s="160">
        <v>1616</v>
      </c>
      <c r="W231" s="182">
        <f t="shared" si="42"/>
        <v>1616</v>
      </c>
      <c r="X231" s="162">
        <f t="shared" si="46"/>
        <v>0</v>
      </c>
      <c r="Y231" s="189">
        <v>355504</v>
      </c>
      <c r="Z231" s="186">
        <f t="shared" si="43"/>
        <v>355504</v>
      </c>
      <c r="AA231" s="155">
        <f t="shared" si="47"/>
        <v>0</v>
      </c>
    </row>
    <row r="232" spans="1:27" ht="30" customHeight="1">
      <c r="A232" s="5" t="s">
        <v>1130</v>
      </c>
      <c r="B232" s="5" t="s">
        <v>1127</v>
      </c>
      <c r="C232" s="5" t="s">
        <v>1128</v>
      </c>
      <c r="D232" s="5" t="s">
        <v>625</v>
      </c>
      <c r="E232" s="9">
        <f>일위대가!F1433</f>
        <v>39000</v>
      </c>
      <c r="F232" s="9">
        <f>일위대가!H1433</f>
        <v>0</v>
      </c>
      <c r="G232" s="9">
        <f>일위대가!J1433</f>
        <v>0</v>
      </c>
      <c r="H232" s="9">
        <f t="shared" si="39"/>
        <v>39000</v>
      </c>
      <c r="I232" s="5" t="s">
        <v>1129</v>
      </c>
      <c r="J232" s="5" t="s">
        <v>52</v>
      </c>
      <c r="K232" s="1" t="s">
        <v>52</v>
      </c>
      <c r="L232" s="1" t="s">
        <v>52</v>
      </c>
      <c r="M232" s="1" t="s">
        <v>52</v>
      </c>
      <c r="N232" s="1" t="s">
        <v>52</v>
      </c>
      <c r="O232" s="199" t="s">
        <v>7964</v>
      </c>
      <c r="P232" s="185">
        <v>39000</v>
      </c>
      <c r="Q232" s="184">
        <f t="shared" si="40"/>
        <v>39000</v>
      </c>
      <c r="R232" s="168">
        <f t="shared" si="44"/>
        <v>0</v>
      </c>
      <c r="S232" s="160">
        <v>15194</v>
      </c>
      <c r="T232" s="182">
        <f t="shared" si="41"/>
        <v>0</v>
      </c>
      <c r="U232" s="164">
        <f t="shared" si="45"/>
        <v>-15194</v>
      </c>
      <c r="V232" s="183">
        <v>0</v>
      </c>
      <c r="W232" s="182">
        <f t="shared" si="42"/>
        <v>0</v>
      </c>
      <c r="X232" s="162">
        <f t="shared" si="46"/>
        <v>0</v>
      </c>
      <c r="Y232" s="189">
        <v>54194</v>
      </c>
      <c r="Z232" s="186">
        <f t="shared" si="43"/>
        <v>39000</v>
      </c>
      <c r="AA232" s="155">
        <f t="shared" si="47"/>
        <v>-15194</v>
      </c>
    </row>
    <row r="233" spans="1:27" ht="30" customHeight="1">
      <c r="A233" s="5" t="s">
        <v>1140</v>
      </c>
      <c r="B233" s="5" t="s">
        <v>1136</v>
      </c>
      <c r="C233" s="5" t="s">
        <v>1137</v>
      </c>
      <c r="D233" s="5" t="s">
        <v>1138</v>
      </c>
      <c r="E233" s="9">
        <f>일위대가!F1437</f>
        <v>4800</v>
      </c>
      <c r="F233" s="9">
        <f>일위대가!H1437</f>
        <v>0</v>
      </c>
      <c r="G233" s="9">
        <f>일위대가!J1437</f>
        <v>0</v>
      </c>
      <c r="H233" s="9">
        <f t="shared" si="39"/>
        <v>4800</v>
      </c>
      <c r="I233" s="5" t="s">
        <v>1139</v>
      </c>
      <c r="J233" s="5" t="s">
        <v>52</v>
      </c>
      <c r="K233" s="1" t="s">
        <v>52</v>
      </c>
      <c r="L233" s="1" t="s">
        <v>52</v>
      </c>
      <c r="M233" s="1" t="s">
        <v>52</v>
      </c>
      <c r="N233" s="1" t="s">
        <v>52</v>
      </c>
      <c r="P233" s="185">
        <v>4800</v>
      </c>
      <c r="Q233" s="184">
        <f t="shared" si="40"/>
        <v>4800</v>
      </c>
      <c r="R233" s="168">
        <f t="shared" si="44"/>
        <v>0</v>
      </c>
      <c r="S233" s="183">
        <v>0</v>
      </c>
      <c r="T233" s="182">
        <f t="shared" si="41"/>
        <v>0</v>
      </c>
      <c r="U233" s="164">
        <f t="shared" si="45"/>
        <v>0</v>
      </c>
      <c r="V233" s="183">
        <v>0</v>
      </c>
      <c r="W233" s="182">
        <f t="shared" si="42"/>
        <v>0</v>
      </c>
      <c r="X233" s="162">
        <f t="shared" si="46"/>
        <v>0</v>
      </c>
      <c r="Y233" s="189">
        <v>4800</v>
      </c>
      <c r="Z233" s="186">
        <f t="shared" si="43"/>
        <v>4800</v>
      </c>
      <c r="AA233" s="155">
        <f t="shared" si="47"/>
        <v>0</v>
      </c>
    </row>
    <row r="234" spans="1:27" s="202" customFormat="1" ht="30" customHeight="1">
      <c r="A234" s="191"/>
      <c r="B234" s="191" t="s">
        <v>1152</v>
      </c>
      <c r="C234" s="191" t="s">
        <v>1153</v>
      </c>
      <c r="D234" s="191" t="s">
        <v>625</v>
      </c>
      <c r="E234" s="215">
        <f>일위대가!F1441</f>
        <v>72400</v>
      </c>
      <c r="F234" s="215">
        <f>일위대가!H1441</f>
        <v>0</v>
      </c>
      <c r="G234" s="215">
        <f>일위대가!J1441</f>
        <v>0</v>
      </c>
      <c r="H234" s="215">
        <f t="shared" si="39"/>
        <v>72400</v>
      </c>
      <c r="I234" s="191" t="s">
        <v>8144</v>
      </c>
      <c r="J234" s="191"/>
      <c r="K234" s="211"/>
      <c r="L234" s="211"/>
      <c r="M234" s="211"/>
      <c r="N234" s="211"/>
      <c r="O234" s="199"/>
      <c r="P234" s="185"/>
      <c r="Q234" s="184"/>
      <c r="R234" s="168"/>
      <c r="S234" s="183"/>
      <c r="T234" s="182"/>
      <c r="U234" s="164"/>
      <c r="V234" s="183"/>
      <c r="W234" s="182"/>
      <c r="X234" s="162"/>
      <c r="Y234" s="189"/>
      <c r="Z234" s="186">
        <f t="shared" si="43"/>
        <v>72400</v>
      </c>
      <c r="AA234" s="155"/>
    </row>
    <row r="235" spans="1:27" s="202" customFormat="1" ht="30" customHeight="1">
      <c r="A235" s="191"/>
      <c r="B235" s="191" t="s">
        <v>1156</v>
      </c>
      <c r="C235" s="191" t="s">
        <v>1157</v>
      </c>
      <c r="D235" s="191" t="s">
        <v>366</v>
      </c>
      <c r="E235" s="215">
        <f>일위대가!F1445</f>
        <v>195500</v>
      </c>
      <c r="F235" s="215">
        <f>일위대가!H1445</f>
        <v>0</v>
      </c>
      <c r="G235" s="215">
        <f>일위대가!J1445</f>
        <v>0</v>
      </c>
      <c r="H235" s="215">
        <f t="shared" si="39"/>
        <v>195500</v>
      </c>
      <c r="I235" s="191" t="s">
        <v>8145</v>
      </c>
      <c r="J235" s="191"/>
      <c r="K235" s="211"/>
      <c r="L235" s="211"/>
      <c r="M235" s="211"/>
      <c r="N235" s="211"/>
      <c r="O235" s="199"/>
      <c r="P235" s="185"/>
      <c r="Q235" s="184"/>
      <c r="R235" s="168"/>
      <c r="S235" s="183"/>
      <c r="T235" s="182"/>
      <c r="U235" s="164"/>
      <c r="V235" s="183"/>
      <c r="W235" s="182"/>
      <c r="X235" s="162"/>
      <c r="Y235" s="189"/>
      <c r="Z235" s="186"/>
      <c r="AA235" s="155"/>
    </row>
    <row r="236" spans="1:27" ht="30" customHeight="1">
      <c r="A236" s="5" t="s">
        <v>1163</v>
      </c>
      <c r="B236" s="5" t="s">
        <v>1160</v>
      </c>
      <c r="C236" s="5" t="s">
        <v>1161</v>
      </c>
      <c r="D236" s="5" t="s">
        <v>625</v>
      </c>
      <c r="E236" s="9">
        <f>일위대가!F1450</f>
        <v>85122</v>
      </c>
      <c r="F236" s="9">
        <f>일위대가!H1450</f>
        <v>52052</v>
      </c>
      <c r="G236" s="9">
        <f>일위대가!J1450</f>
        <v>0</v>
      </c>
      <c r="H236" s="9">
        <f t="shared" si="39"/>
        <v>137174</v>
      </c>
      <c r="I236" s="5" t="s">
        <v>1162</v>
      </c>
      <c r="J236" s="5" t="s">
        <v>52</v>
      </c>
      <c r="K236" s="1" t="s">
        <v>52</v>
      </c>
      <c r="L236" s="1" t="s">
        <v>52</v>
      </c>
      <c r="M236" s="1" t="s">
        <v>52</v>
      </c>
      <c r="N236" s="1" t="s">
        <v>52</v>
      </c>
      <c r="O236" s="199" t="s">
        <v>7965</v>
      </c>
      <c r="P236" s="185">
        <v>85122</v>
      </c>
      <c r="Q236" s="184">
        <f t="shared" si="40"/>
        <v>85122</v>
      </c>
      <c r="R236" s="168">
        <f t="shared" si="44"/>
        <v>0</v>
      </c>
      <c r="S236" s="160">
        <v>52052</v>
      </c>
      <c r="T236" s="182">
        <f t="shared" si="41"/>
        <v>52052</v>
      </c>
      <c r="U236" s="164">
        <f t="shared" si="45"/>
        <v>0</v>
      </c>
      <c r="V236" s="183">
        <v>0</v>
      </c>
      <c r="W236" s="182">
        <f t="shared" si="42"/>
        <v>0</v>
      </c>
      <c r="X236" s="162">
        <f t="shared" si="46"/>
        <v>0</v>
      </c>
      <c r="Y236" s="189">
        <v>137174</v>
      </c>
      <c r="Z236" s="186">
        <f t="shared" si="43"/>
        <v>137174</v>
      </c>
      <c r="AA236" s="155">
        <f t="shared" si="47"/>
        <v>0</v>
      </c>
    </row>
    <row r="237" spans="1:27" ht="30" customHeight="1">
      <c r="A237" s="5" t="s">
        <v>1168</v>
      </c>
      <c r="B237" s="5" t="s">
        <v>1165</v>
      </c>
      <c r="C237" s="5" t="s">
        <v>1166</v>
      </c>
      <c r="D237" s="5" t="s">
        <v>182</v>
      </c>
      <c r="E237" s="9">
        <f>일위대가!F1458</f>
        <v>152445</v>
      </c>
      <c r="F237" s="9">
        <f>일위대가!H1458</f>
        <v>43251</v>
      </c>
      <c r="G237" s="9">
        <f>일위대가!J1458</f>
        <v>0</v>
      </c>
      <c r="H237" s="9">
        <f t="shared" si="39"/>
        <v>195696</v>
      </c>
      <c r="I237" s="5" t="s">
        <v>1167</v>
      </c>
      <c r="J237" s="5" t="s">
        <v>52</v>
      </c>
      <c r="K237" s="1" t="s">
        <v>52</v>
      </c>
      <c r="L237" s="1" t="s">
        <v>52</v>
      </c>
      <c r="M237" s="1" t="s">
        <v>52</v>
      </c>
      <c r="N237" s="1" t="s">
        <v>52</v>
      </c>
      <c r="O237" s="199" t="s">
        <v>7966</v>
      </c>
      <c r="P237" s="185">
        <v>199237</v>
      </c>
      <c r="Q237" s="184">
        <f t="shared" si="40"/>
        <v>152445</v>
      </c>
      <c r="R237" s="168">
        <f t="shared" si="44"/>
        <v>-46792</v>
      </c>
      <c r="S237" s="160">
        <v>53177</v>
      </c>
      <c r="T237" s="182">
        <f t="shared" si="41"/>
        <v>43251</v>
      </c>
      <c r="U237" s="164">
        <f t="shared" si="45"/>
        <v>-9926</v>
      </c>
      <c r="V237" s="183">
        <v>0</v>
      </c>
      <c r="W237" s="182">
        <f t="shared" si="42"/>
        <v>0</v>
      </c>
      <c r="X237" s="162">
        <f t="shared" si="46"/>
        <v>0</v>
      </c>
      <c r="Y237" s="189">
        <v>252414</v>
      </c>
      <c r="Z237" s="186">
        <f t="shared" si="43"/>
        <v>195696</v>
      </c>
      <c r="AA237" s="155">
        <f t="shared" si="47"/>
        <v>-56718</v>
      </c>
    </row>
    <row r="238" spans="1:27" ht="30" customHeight="1">
      <c r="A238" s="5" t="s">
        <v>1173</v>
      </c>
      <c r="B238" s="5" t="s">
        <v>1170</v>
      </c>
      <c r="C238" s="5" t="s">
        <v>1171</v>
      </c>
      <c r="D238" s="5" t="s">
        <v>182</v>
      </c>
      <c r="E238" s="9">
        <f>일위대가!F1465</f>
        <v>446789</v>
      </c>
      <c r="F238" s="9">
        <f>일위대가!H1465</f>
        <v>53626</v>
      </c>
      <c r="G238" s="9">
        <f>일위대가!J1465</f>
        <v>0</v>
      </c>
      <c r="H238" s="9">
        <f t="shared" si="39"/>
        <v>500415</v>
      </c>
      <c r="I238" s="5" t="s">
        <v>1172</v>
      </c>
      <c r="J238" s="5" t="s">
        <v>52</v>
      </c>
      <c r="K238" s="1" t="s">
        <v>52</v>
      </c>
      <c r="L238" s="1" t="s">
        <v>52</v>
      </c>
      <c r="M238" s="1" t="s">
        <v>52</v>
      </c>
      <c r="N238" s="1" t="s">
        <v>52</v>
      </c>
      <c r="O238" s="199" t="s">
        <v>7966</v>
      </c>
      <c r="P238" s="185">
        <v>542220</v>
      </c>
      <c r="Q238" s="184">
        <f t="shared" ref="Q238:Q269" si="48">E238</f>
        <v>446789</v>
      </c>
      <c r="R238" s="168">
        <f t="shared" si="44"/>
        <v>-95431</v>
      </c>
      <c r="S238" s="160">
        <v>53626</v>
      </c>
      <c r="T238" s="182">
        <f t="shared" ref="T238:T269" si="49">F238</f>
        <v>53626</v>
      </c>
      <c r="U238" s="164">
        <f t="shared" si="45"/>
        <v>0</v>
      </c>
      <c r="V238" s="183">
        <v>0</v>
      </c>
      <c r="W238" s="182">
        <f t="shared" ref="W238:W269" si="50">G238</f>
        <v>0</v>
      </c>
      <c r="X238" s="162">
        <f t="shared" si="46"/>
        <v>0</v>
      </c>
      <c r="Y238" s="189">
        <v>595846</v>
      </c>
      <c r="Z238" s="186">
        <f t="shared" ref="Z238:Z269" si="51">H238</f>
        <v>500415</v>
      </c>
      <c r="AA238" s="155">
        <f t="shared" si="47"/>
        <v>-95431</v>
      </c>
    </row>
    <row r="239" spans="1:27" ht="30" customHeight="1">
      <c r="A239" s="5" t="s">
        <v>1178</v>
      </c>
      <c r="B239" s="5" t="s">
        <v>1175</v>
      </c>
      <c r="C239" s="5" t="s">
        <v>1176</v>
      </c>
      <c r="D239" s="5" t="s">
        <v>709</v>
      </c>
      <c r="E239" s="9">
        <f>일위대가!F1470</f>
        <v>5985</v>
      </c>
      <c r="F239" s="9">
        <f>일위대가!H1470</f>
        <v>1987</v>
      </c>
      <c r="G239" s="9">
        <f>일위대가!J1470</f>
        <v>0</v>
      </c>
      <c r="H239" s="9">
        <f t="shared" si="39"/>
        <v>7972</v>
      </c>
      <c r="I239" s="5" t="s">
        <v>1177</v>
      </c>
      <c r="J239" s="5" t="s">
        <v>52</v>
      </c>
      <c r="K239" s="1" t="s">
        <v>52</v>
      </c>
      <c r="L239" s="1" t="s">
        <v>52</v>
      </c>
      <c r="M239" s="1" t="s">
        <v>52</v>
      </c>
      <c r="N239" s="1" t="s">
        <v>52</v>
      </c>
      <c r="P239" s="185">
        <v>5985</v>
      </c>
      <c r="Q239" s="184">
        <f t="shared" si="48"/>
        <v>5985</v>
      </c>
      <c r="R239" s="168">
        <f t="shared" si="44"/>
        <v>0</v>
      </c>
      <c r="S239" s="160">
        <v>1987</v>
      </c>
      <c r="T239" s="182">
        <f t="shared" si="49"/>
        <v>1987</v>
      </c>
      <c r="U239" s="164">
        <f t="shared" si="45"/>
        <v>0</v>
      </c>
      <c r="V239" s="183">
        <v>0</v>
      </c>
      <c r="W239" s="182">
        <f t="shared" si="50"/>
        <v>0</v>
      </c>
      <c r="X239" s="162">
        <f t="shared" si="46"/>
        <v>0</v>
      </c>
      <c r="Y239" s="189">
        <v>7972</v>
      </c>
      <c r="Z239" s="186">
        <f t="shared" si="51"/>
        <v>7972</v>
      </c>
      <c r="AA239" s="155">
        <f t="shared" si="47"/>
        <v>0</v>
      </c>
    </row>
    <row r="240" spans="1:27" ht="30" customHeight="1">
      <c r="A240" s="5" t="s">
        <v>1183</v>
      </c>
      <c r="B240" s="5" t="s">
        <v>1180</v>
      </c>
      <c r="C240" s="5" t="s">
        <v>1181</v>
      </c>
      <c r="D240" s="5" t="s">
        <v>366</v>
      </c>
      <c r="E240" s="9">
        <f>일위대가!F1475</f>
        <v>1190</v>
      </c>
      <c r="F240" s="9">
        <f>일위대가!H1475</f>
        <v>1974</v>
      </c>
      <c r="G240" s="9">
        <f>일위대가!J1475</f>
        <v>0</v>
      </c>
      <c r="H240" s="9">
        <f t="shared" si="39"/>
        <v>3164</v>
      </c>
      <c r="I240" s="5" t="s">
        <v>1182</v>
      </c>
      <c r="J240" s="5" t="s">
        <v>52</v>
      </c>
      <c r="K240" s="1" t="s">
        <v>52</v>
      </c>
      <c r="L240" s="1" t="s">
        <v>52</v>
      </c>
      <c r="M240" s="1" t="s">
        <v>52</v>
      </c>
      <c r="N240" s="1" t="s">
        <v>52</v>
      </c>
      <c r="P240" s="185">
        <v>1190</v>
      </c>
      <c r="Q240" s="184">
        <f t="shared" si="48"/>
        <v>1190</v>
      </c>
      <c r="R240" s="168">
        <f t="shared" si="44"/>
        <v>0</v>
      </c>
      <c r="S240" s="160">
        <v>1974</v>
      </c>
      <c r="T240" s="182">
        <f t="shared" si="49"/>
        <v>1974</v>
      </c>
      <c r="U240" s="164">
        <f t="shared" si="45"/>
        <v>0</v>
      </c>
      <c r="V240" s="183">
        <v>0</v>
      </c>
      <c r="W240" s="182">
        <f t="shared" si="50"/>
        <v>0</v>
      </c>
      <c r="X240" s="162">
        <f t="shared" si="46"/>
        <v>0</v>
      </c>
      <c r="Y240" s="189">
        <v>3164</v>
      </c>
      <c r="Z240" s="186">
        <f t="shared" si="51"/>
        <v>3164</v>
      </c>
      <c r="AA240" s="155">
        <f t="shared" si="47"/>
        <v>0</v>
      </c>
    </row>
    <row r="241" spans="1:27" ht="30" customHeight="1">
      <c r="A241" s="5" t="s">
        <v>1188</v>
      </c>
      <c r="B241" s="5" t="s">
        <v>1185</v>
      </c>
      <c r="C241" s="5" t="s">
        <v>52</v>
      </c>
      <c r="D241" s="5" t="s">
        <v>1186</v>
      </c>
      <c r="E241" s="9">
        <f>일위대가!F1481</f>
        <v>50000</v>
      </c>
      <c r="F241" s="9">
        <f>일위대가!H1481</f>
        <v>37518</v>
      </c>
      <c r="G241" s="9">
        <f>일위대가!J1481</f>
        <v>0</v>
      </c>
      <c r="H241" s="9">
        <f t="shared" si="39"/>
        <v>87518</v>
      </c>
      <c r="I241" s="5" t="s">
        <v>1187</v>
      </c>
      <c r="J241" s="5" t="s">
        <v>52</v>
      </c>
      <c r="K241" s="1" t="s">
        <v>52</v>
      </c>
      <c r="L241" s="1" t="s">
        <v>52</v>
      </c>
      <c r="M241" s="1" t="s">
        <v>52</v>
      </c>
      <c r="N241" s="1" t="s">
        <v>52</v>
      </c>
      <c r="O241" s="199" t="s">
        <v>7941</v>
      </c>
      <c r="P241" s="185">
        <v>50000</v>
      </c>
      <c r="Q241" s="184">
        <f t="shared" si="48"/>
        <v>50000</v>
      </c>
      <c r="R241" s="167">
        <f t="shared" si="44"/>
        <v>0</v>
      </c>
      <c r="S241" s="160">
        <v>37518</v>
      </c>
      <c r="T241" s="182">
        <f t="shared" si="49"/>
        <v>37518</v>
      </c>
      <c r="U241" s="164">
        <f t="shared" si="45"/>
        <v>0</v>
      </c>
      <c r="V241" s="183">
        <v>0</v>
      </c>
      <c r="W241" s="182">
        <f t="shared" si="50"/>
        <v>0</v>
      </c>
      <c r="X241" s="162">
        <f t="shared" si="46"/>
        <v>0</v>
      </c>
      <c r="Y241" s="189">
        <v>87518</v>
      </c>
      <c r="Z241" s="186">
        <f t="shared" si="51"/>
        <v>87518</v>
      </c>
      <c r="AA241" s="155">
        <f t="shared" si="47"/>
        <v>0</v>
      </c>
    </row>
    <row r="242" spans="1:27" ht="30" customHeight="1">
      <c r="A242" s="5" t="s">
        <v>1193</v>
      </c>
      <c r="B242" s="5" t="s">
        <v>1190</v>
      </c>
      <c r="C242" s="5" t="s">
        <v>1191</v>
      </c>
      <c r="D242" s="5" t="s">
        <v>1186</v>
      </c>
      <c r="E242" s="9">
        <f>일위대가!F1486</f>
        <v>48750</v>
      </c>
      <c r="F242" s="9">
        <f>일위대가!H1486</f>
        <v>38393</v>
      </c>
      <c r="G242" s="9">
        <f>일위대가!J1486</f>
        <v>0</v>
      </c>
      <c r="H242" s="9">
        <f t="shared" si="39"/>
        <v>87143</v>
      </c>
      <c r="I242" s="5" t="s">
        <v>1192</v>
      </c>
      <c r="J242" s="5" t="s">
        <v>52</v>
      </c>
      <c r="K242" s="1" t="s">
        <v>52</v>
      </c>
      <c r="L242" s="1" t="s">
        <v>52</v>
      </c>
      <c r="M242" s="1" t="s">
        <v>52</v>
      </c>
      <c r="N242" s="1" t="s">
        <v>52</v>
      </c>
      <c r="P242" s="185">
        <v>65000</v>
      </c>
      <c r="Q242" s="184">
        <f t="shared" si="48"/>
        <v>48750</v>
      </c>
      <c r="R242" s="168">
        <f t="shared" si="44"/>
        <v>-16250</v>
      </c>
      <c r="S242" s="160">
        <v>38393</v>
      </c>
      <c r="T242" s="182">
        <f t="shared" si="49"/>
        <v>38393</v>
      </c>
      <c r="U242" s="164">
        <f t="shared" si="45"/>
        <v>0</v>
      </c>
      <c r="V242" s="183">
        <v>0</v>
      </c>
      <c r="W242" s="182">
        <f t="shared" si="50"/>
        <v>0</v>
      </c>
      <c r="X242" s="162">
        <f t="shared" si="46"/>
        <v>0</v>
      </c>
      <c r="Y242" s="189">
        <v>103393</v>
      </c>
      <c r="Z242" s="186">
        <f t="shared" si="51"/>
        <v>87143</v>
      </c>
      <c r="AA242" s="155">
        <f t="shared" si="47"/>
        <v>-16250</v>
      </c>
    </row>
    <row r="243" spans="1:27" ht="30" customHeight="1">
      <c r="A243" s="5" t="s">
        <v>1198</v>
      </c>
      <c r="B243" s="5" t="s">
        <v>1195</v>
      </c>
      <c r="C243" s="5" t="s">
        <v>1196</v>
      </c>
      <c r="D243" s="5" t="s">
        <v>1186</v>
      </c>
      <c r="E243" s="9">
        <f>일위대가!F1491</f>
        <v>49800</v>
      </c>
      <c r="F243" s="9">
        <f>일위대가!H1491</f>
        <v>38393</v>
      </c>
      <c r="G243" s="9">
        <f>일위대가!J1491</f>
        <v>0</v>
      </c>
      <c r="H243" s="9">
        <f t="shared" si="39"/>
        <v>88193</v>
      </c>
      <c r="I243" s="5" t="s">
        <v>1197</v>
      </c>
      <c r="J243" s="5" t="s">
        <v>52</v>
      </c>
      <c r="K243" s="1" t="s">
        <v>52</v>
      </c>
      <c r="L243" s="1" t="s">
        <v>52</v>
      </c>
      <c r="M243" s="1" t="s">
        <v>52</v>
      </c>
      <c r="N243" s="1" t="s">
        <v>52</v>
      </c>
      <c r="P243" s="185">
        <v>83000</v>
      </c>
      <c r="Q243" s="184">
        <f t="shared" si="48"/>
        <v>49800</v>
      </c>
      <c r="R243" s="168">
        <f t="shared" si="44"/>
        <v>-33200</v>
      </c>
      <c r="S243" s="160">
        <v>38393</v>
      </c>
      <c r="T243" s="182">
        <f t="shared" si="49"/>
        <v>38393</v>
      </c>
      <c r="U243" s="164">
        <f t="shared" si="45"/>
        <v>0</v>
      </c>
      <c r="V243" s="183">
        <v>0</v>
      </c>
      <c r="W243" s="182">
        <f t="shared" si="50"/>
        <v>0</v>
      </c>
      <c r="X243" s="162">
        <f t="shared" si="46"/>
        <v>0</v>
      </c>
      <c r="Y243" s="189">
        <v>121393</v>
      </c>
      <c r="Z243" s="186">
        <f t="shared" si="51"/>
        <v>88193</v>
      </c>
      <c r="AA243" s="155">
        <f t="shared" si="47"/>
        <v>-33200</v>
      </c>
    </row>
    <row r="244" spans="1:27" ht="30" customHeight="1">
      <c r="A244" s="5" t="s">
        <v>1205</v>
      </c>
      <c r="B244" s="5" t="s">
        <v>1202</v>
      </c>
      <c r="C244" s="5" t="s">
        <v>1203</v>
      </c>
      <c r="D244" s="5" t="s">
        <v>1186</v>
      </c>
      <c r="E244" s="9">
        <f>일위대가!F1496</f>
        <v>242070</v>
      </c>
      <c r="F244" s="9">
        <f>일위대가!H1496</f>
        <v>19745</v>
      </c>
      <c r="G244" s="9">
        <f>일위대가!J1496</f>
        <v>0</v>
      </c>
      <c r="H244" s="9">
        <f t="shared" si="39"/>
        <v>261815</v>
      </c>
      <c r="I244" s="5" t="s">
        <v>1204</v>
      </c>
      <c r="J244" s="5" t="s">
        <v>52</v>
      </c>
      <c r="K244" s="1" t="s">
        <v>52</v>
      </c>
      <c r="L244" s="1" t="s">
        <v>52</v>
      </c>
      <c r="M244" s="1" t="s">
        <v>52</v>
      </c>
      <c r="N244" s="1" t="s">
        <v>52</v>
      </c>
      <c r="P244" s="185">
        <v>242070</v>
      </c>
      <c r="Q244" s="184">
        <f t="shared" si="48"/>
        <v>242070</v>
      </c>
      <c r="R244" s="168">
        <f t="shared" si="44"/>
        <v>0</v>
      </c>
      <c r="S244" s="160">
        <v>19745</v>
      </c>
      <c r="T244" s="182">
        <f t="shared" si="49"/>
        <v>19745</v>
      </c>
      <c r="U244" s="164">
        <f t="shared" si="45"/>
        <v>0</v>
      </c>
      <c r="V244" s="183">
        <v>0</v>
      </c>
      <c r="W244" s="182">
        <f t="shared" si="50"/>
        <v>0</v>
      </c>
      <c r="X244" s="162">
        <f t="shared" si="46"/>
        <v>0</v>
      </c>
      <c r="Y244" s="189">
        <v>261815</v>
      </c>
      <c r="Z244" s="186">
        <f t="shared" si="51"/>
        <v>261815</v>
      </c>
      <c r="AA244" s="155">
        <f t="shared" si="47"/>
        <v>0</v>
      </c>
    </row>
    <row r="245" spans="1:27" ht="30" customHeight="1">
      <c r="A245" s="5" t="s">
        <v>1209</v>
      </c>
      <c r="B245" s="5" t="s">
        <v>1207</v>
      </c>
      <c r="C245" s="5" t="s">
        <v>1203</v>
      </c>
      <c r="D245" s="5" t="s">
        <v>1186</v>
      </c>
      <c r="E245" s="9">
        <f>일위대가!F1501</f>
        <v>362180</v>
      </c>
      <c r="F245" s="9">
        <f>일위대가!H1501</f>
        <v>19745</v>
      </c>
      <c r="G245" s="9">
        <f>일위대가!J1501</f>
        <v>0</v>
      </c>
      <c r="H245" s="9">
        <f t="shared" si="39"/>
        <v>381925</v>
      </c>
      <c r="I245" s="5" t="s">
        <v>1208</v>
      </c>
      <c r="J245" s="5" t="s">
        <v>52</v>
      </c>
      <c r="K245" s="1" t="s">
        <v>52</v>
      </c>
      <c r="L245" s="1" t="s">
        <v>52</v>
      </c>
      <c r="M245" s="1" t="s">
        <v>52</v>
      </c>
      <c r="N245" s="1" t="s">
        <v>52</v>
      </c>
      <c r="P245" s="185">
        <v>362180</v>
      </c>
      <c r="Q245" s="184">
        <f t="shared" si="48"/>
        <v>362180</v>
      </c>
      <c r="R245" s="168">
        <f t="shared" si="44"/>
        <v>0</v>
      </c>
      <c r="S245" s="160">
        <v>19745</v>
      </c>
      <c r="T245" s="182">
        <f t="shared" si="49"/>
        <v>19745</v>
      </c>
      <c r="U245" s="164">
        <f t="shared" si="45"/>
        <v>0</v>
      </c>
      <c r="V245" s="183">
        <v>0</v>
      </c>
      <c r="W245" s="182">
        <f t="shared" si="50"/>
        <v>0</v>
      </c>
      <c r="X245" s="162">
        <f t="shared" si="46"/>
        <v>0</v>
      </c>
      <c r="Y245" s="189">
        <v>381925</v>
      </c>
      <c r="Z245" s="186">
        <f t="shared" si="51"/>
        <v>381925</v>
      </c>
      <c r="AA245" s="155">
        <f t="shared" si="47"/>
        <v>0</v>
      </c>
    </row>
    <row r="246" spans="1:27" ht="30" customHeight="1">
      <c r="A246" s="5" t="s">
        <v>1214</v>
      </c>
      <c r="B246" s="5" t="s">
        <v>1211</v>
      </c>
      <c r="C246" s="5" t="s">
        <v>1212</v>
      </c>
      <c r="D246" s="5" t="s">
        <v>1186</v>
      </c>
      <c r="E246" s="9">
        <f>일위대가!F1506</f>
        <v>227890</v>
      </c>
      <c r="F246" s="9">
        <f>일위대가!H1506</f>
        <v>19745</v>
      </c>
      <c r="G246" s="9">
        <f>일위대가!J1506</f>
        <v>0</v>
      </c>
      <c r="H246" s="9">
        <f t="shared" si="39"/>
        <v>247635</v>
      </c>
      <c r="I246" s="5" t="s">
        <v>1213</v>
      </c>
      <c r="J246" s="5" t="s">
        <v>52</v>
      </c>
      <c r="K246" s="1" t="s">
        <v>52</v>
      </c>
      <c r="L246" s="1" t="s">
        <v>52</v>
      </c>
      <c r="M246" s="1" t="s">
        <v>52</v>
      </c>
      <c r="N246" s="1" t="s">
        <v>52</v>
      </c>
      <c r="P246" s="185">
        <v>227890</v>
      </c>
      <c r="Q246" s="184">
        <f t="shared" si="48"/>
        <v>227890</v>
      </c>
      <c r="R246" s="168">
        <f t="shared" si="44"/>
        <v>0</v>
      </c>
      <c r="S246" s="160">
        <v>19745</v>
      </c>
      <c r="T246" s="182">
        <f t="shared" si="49"/>
        <v>19745</v>
      </c>
      <c r="U246" s="164">
        <f t="shared" si="45"/>
        <v>0</v>
      </c>
      <c r="V246" s="183">
        <v>0</v>
      </c>
      <c r="W246" s="182">
        <f t="shared" si="50"/>
        <v>0</v>
      </c>
      <c r="X246" s="162">
        <f t="shared" si="46"/>
        <v>0</v>
      </c>
      <c r="Y246" s="189">
        <v>247635</v>
      </c>
      <c r="Z246" s="186">
        <f t="shared" si="51"/>
        <v>247635</v>
      </c>
      <c r="AA246" s="155">
        <f t="shared" si="47"/>
        <v>0</v>
      </c>
    </row>
    <row r="247" spans="1:27" ht="30" customHeight="1">
      <c r="A247" s="5" t="s">
        <v>1219</v>
      </c>
      <c r="B247" s="5" t="s">
        <v>1216</v>
      </c>
      <c r="C247" s="5" t="s">
        <v>1217</v>
      </c>
      <c r="D247" s="5" t="s">
        <v>1186</v>
      </c>
      <c r="E247" s="9">
        <f>일위대가!F1511</f>
        <v>174760</v>
      </c>
      <c r="F247" s="9">
        <f>일위대가!H1511</f>
        <v>9872</v>
      </c>
      <c r="G247" s="9">
        <f>일위대가!J1511</f>
        <v>0</v>
      </c>
      <c r="H247" s="9">
        <f t="shared" si="39"/>
        <v>184632</v>
      </c>
      <c r="I247" s="5" t="s">
        <v>1218</v>
      </c>
      <c r="J247" s="5" t="s">
        <v>52</v>
      </c>
      <c r="K247" s="1" t="s">
        <v>52</v>
      </c>
      <c r="L247" s="1" t="s">
        <v>52</v>
      </c>
      <c r="M247" s="1" t="s">
        <v>52</v>
      </c>
      <c r="N247" s="1" t="s">
        <v>52</v>
      </c>
      <c r="P247" s="185">
        <v>174760</v>
      </c>
      <c r="Q247" s="184">
        <f t="shared" si="48"/>
        <v>174760</v>
      </c>
      <c r="R247" s="167">
        <f t="shared" si="44"/>
        <v>0</v>
      </c>
      <c r="S247" s="160">
        <v>9872</v>
      </c>
      <c r="T247" s="182">
        <f t="shared" si="49"/>
        <v>9872</v>
      </c>
      <c r="U247" s="164">
        <f t="shared" si="45"/>
        <v>0</v>
      </c>
      <c r="V247" s="183">
        <v>0</v>
      </c>
      <c r="W247" s="182">
        <f t="shared" si="50"/>
        <v>0</v>
      </c>
      <c r="X247" s="162">
        <f t="shared" si="46"/>
        <v>0</v>
      </c>
      <c r="Y247" s="189">
        <v>184632</v>
      </c>
      <c r="Z247" s="186">
        <f t="shared" si="51"/>
        <v>184632</v>
      </c>
      <c r="AA247" s="155">
        <f t="shared" si="47"/>
        <v>0</v>
      </c>
    </row>
    <row r="248" spans="1:27" ht="30" customHeight="1">
      <c r="A248" s="5" t="s">
        <v>1224</v>
      </c>
      <c r="B248" s="5" t="s">
        <v>1221</v>
      </c>
      <c r="C248" s="5" t="s">
        <v>1222</v>
      </c>
      <c r="D248" s="5" t="s">
        <v>1186</v>
      </c>
      <c r="E248" s="9">
        <f>일위대가!F1516</f>
        <v>240000</v>
      </c>
      <c r="F248" s="9">
        <f>일위대가!H1516</f>
        <v>19745</v>
      </c>
      <c r="G248" s="9">
        <f>일위대가!J1516</f>
        <v>0</v>
      </c>
      <c r="H248" s="9">
        <f t="shared" si="39"/>
        <v>259745</v>
      </c>
      <c r="I248" s="5" t="s">
        <v>1223</v>
      </c>
      <c r="J248" s="5" t="s">
        <v>52</v>
      </c>
      <c r="K248" s="1" t="s">
        <v>52</v>
      </c>
      <c r="L248" s="1" t="s">
        <v>52</v>
      </c>
      <c r="M248" s="1" t="s">
        <v>52</v>
      </c>
      <c r="N248" s="1" t="s">
        <v>52</v>
      </c>
      <c r="P248" s="185">
        <v>240000</v>
      </c>
      <c r="Q248" s="184">
        <f t="shared" si="48"/>
        <v>240000</v>
      </c>
      <c r="R248" s="167">
        <f t="shared" si="44"/>
        <v>0</v>
      </c>
      <c r="S248" s="160">
        <v>19745</v>
      </c>
      <c r="T248" s="182">
        <f t="shared" si="49"/>
        <v>19745</v>
      </c>
      <c r="U248" s="164">
        <f t="shared" si="45"/>
        <v>0</v>
      </c>
      <c r="V248" s="183">
        <v>0</v>
      </c>
      <c r="W248" s="182">
        <f t="shared" si="50"/>
        <v>0</v>
      </c>
      <c r="X248" s="162">
        <f t="shared" si="46"/>
        <v>0</v>
      </c>
      <c r="Y248" s="189">
        <v>259745</v>
      </c>
      <c r="Z248" s="186">
        <f t="shared" si="51"/>
        <v>259745</v>
      </c>
      <c r="AA248" s="155">
        <f t="shared" si="47"/>
        <v>0</v>
      </c>
    </row>
    <row r="249" spans="1:27" ht="30" customHeight="1">
      <c r="A249" s="5" t="s">
        <v>1229</v>
      </c>
      <c r="B249" s="5" t="s">
        <v>1226</v>
      </c>
      <c r="C249" s="5" t="s">
        <v>1227</v>
      </c>
      <c r="D249" s="5" t="s">
        <v>58</v>
      </c>
      <c r="E249" s="9">
        <f>일위대가!F1522</f>
        <v>13442</v>
      </c>
      <c r="F249" s="9">
        <f>일위대가!H1522</f>
        <v>28505</v>
      </c>
      <c r="G249" s="9">
        <f>일위대가!J1522</f>
        <v>0</v>
      </c>
      <c r="H249" s="9">
        <f t="shared" si="39"/>
        <v>41947</v>
      </c>
      <c r="I249" s="5" t="s">
        <v>1228</v>
      </c>
      <c r="J249" s="5" t="s">
        <v>52</v>
      </c>
      <c r="K249" s="1" t="s">
        <v>52</v>
      </c>
      <c r="L249" s="1" t="s">
        <v>52</v>
      </c>
      <c r="M249" s="1" t="s">
        <v>52</v>
      </c>
      <c r="N249" s="1" t="s">
        <v>52</v>
      </c>
      <c r="P249" s="185">
        <v>24668</v>
      </c>
      <c r="Q249" s="184">
        <f t="shared" si="48"/>
        <v>13442</v>
      </c>
      <c r="R249" s="168">
        <f t="shared" si="44"/>
        <v>-11226</v>
      </c>
      <c r="S249" s="160">
        <v>80533</v>
      </c>
      <c r="T249" s="182">
        <f t="shared" si="49"/>
        <v>28505</v>
      </c>
      <c r="U249" s="164">
        <f t="shared" si="45"/>
        <v>-52028</v>
      </c>
      <c r="V249" s="183">
        <v>0</v>
      </c>
      <c r="W249" s="182">
        <f t="shared" si="50"/>
        <v>0</v>
      </c>
      <c r="X249" s="162">
        <f t="shared" si="46"/>
        <v>0</v>
      </c>
      <c r="Y249" s="189">
        <v>105201</v>
      </c>
      <c r="Z249" s="186">
        <f t="shared" si="51"/>
        <v>41947</v>
      </c>
      <c r="AA249" s="155">
        <f t="shared" si="47"/>
        <v>-63254</v>
      </c>
    </row>
    <row r="250" spans="1:27" ht="30" customHeight="1">
      <c r="A250" s="5" t="s">
        <v>1234</v>
      </c>
      <c r="B250" s="5" t="s">
        <v>1231</v>
      </c>
      <c r="C250" s="5" t="s">
        <v>1232</v>
      </c>
      <c r="D250" s="5" t="s">
        <v>182</v>
      </c>
      <c r="E250" s="9">
        <f>일위대가!F1533</f>
        <v>2196</v>
      </c>
      <c r="F250" s="9">
        <f>일위대가!H1533</f>
        <v>7235</v>
      </c>
      <c r="G250" s="9">
        <f>일위대가!J1533</f>
        <v>0</v>
      </c>
      <c r="H250" s="9">
        <f t="shared" si="39"/>
        <v>9431</v>
      </c>
      <c r="I250" s="5" t="s">
        <v>1233</v>
      </c>
      <c r="J250" s="5" t="s">
        <v>52</v>
      </c>
      <c r="K250" s="1" t="s">
        <v>52</v>
      </c>
      <c r="L250" s="1" t="s">
        <v>52</v>
      </c>
      <c r="M250" s="1" t="s">
        <v>52</v>
      </c>
      <c r="N250" s="1" t="s">
        <v>52</v>
      </c>
      <c r="P250" s="185">
        <v>2196</v>
      </c>
      <c r="Q250" s="184">
        <f t="shared" si="48"/>
        <v>2196</v>
      </c>
      <c r="R250" s="168">
        <f t="shared" si="44"/>
        <v>0</v>
      </c>
      <c r="S250" s="160">
        <v>7235</v>
      </c>
      <c r="T250" s="182">
        <f t="shared" si="49"/>
        <v>7235</v>
      </c>
      <c r="U250" s="164">
        <f t="shared" si="45"/>
        <v>0</v>
      </c>
      <c r="V250" s="183">
        <v>0</v>
      </c>
      <c r="W250" s="182">
        <f t="shared" si="50"/>
        <v>0</v>
      </c>
      <c r="X250" s="162">
        <f t="shared" si="46"/>
        <v>0</v>
      </c>
      <c r="Y250" s="189">
        <v>9431</v>
      </c>
      <c r="Z250" s="186">
        <f t="shared" si="51"/>
        <v>9431</v>
      </c>
      <c r="AA250" s="155">
        <f t="shared" si="47"/>
        <v>0</v>
      </c>
    </row>
    <row r="251" spans="1:27" ht="30" customHeight="1">
      <c r="A251" s="5" t="s">
        <v>1238</v>
      </c>
      <c r="B251" s="5" t="s">
        <v>1236</v>
      </c>
      <c r="C251" s="5" t="s">
        <v>1232</v>
      </c>
      <c r="D251" s="5" t="s">
        <v>182</v>
      </c>
      <c r="E251" s="9">
        <f>일위대가!F1544</f>
        <v>2214</v>
      </c>
      <c r="F251" s="9">
        <f>일위대가!H1544</f>
        <v>5700</v>
      </c>
      <c r="G251" s="9">
        <f>일위대가!J1544</f>
        <v>0</v>
      </c>
      <c r="H251" s="9">
        <f t="shared" si="39"/>
        <v>7914</v>
      </c>
      <c r="I251" s="5" t="s">
        <v>1237</v>
      </c>
      <c r="J251" s="5" t="s">
        <v>52</v>
      </c>
      <c r="K251" s="1" t="s">
        <v>52</v>
      </c>
      <c r="L251" s="1" t="s">
        <v>52</v>
      </c>
      <c r="M251" s="1" t="s">
        <v>52</v>
      </c>
      <c r="N251" s="1" t="s">
        <v>52</v>
      </c>
      <c r="P251" s="185">
        <v>2260</v>
      </c>
      <c r="Q251" s="184">
        <f t="shared" si="48"/>
        <v>2214</v>
      </c>
      <c r="R251" s="168">
        <f t="shared" si="44"/>
        <v>-46</v>
      </c>
      <c r="S251" s="160">
        <v>7235</v>
      </c>
      <c r="T251" s="182">
        <f t="shared" si="49"/>
        <v>5700</v>
      </c>
      <c r="U251" s="164">
        <f t="shared" si="45"/>
        <v>-1535</v>
      </c>
      <c r="V251" s="183">
        <v>0</v>
      </c>
      <c r="W251" s="182">
        <f t="shared" si="50"/>
        <v>0</v>
      </c>
      <c r="X251" s="162">
        <f t="shared" si="46"/>
        <v>0</v>
      </c>
      <c r="Y251" s="189">
        <v>9495</v>
      </c>
      <c r="Z251" s="186">
        <f t="shared" si="51"/>
        <v>7914</v>
      </c>
      <c r="AA251" s="155">
        <f t="shared" si="47"/>
        <v>-1581</v>
      </c>
    </row>
    <row r="252" spans="1:27" ht="30" customHeight="1">
      <c r="A252" s="5" t="s">
        <v>1243</v>
      </c>
      <c r="B252" s="5" t="s">
        <v>1240</v>
      </c>
      <c r="C252" s="5" t="s">
        <v>1241</v>
      </c>
      <c r="D252" s="5" t="s">
        <v>58</v>
      </c>
      <c r="E252" s="9">
        <f>일위대가!F1551</f>
        <v>61688</v>
      </c>
      <c r="F252" s="9">
        <f>일위대가!H1551</f>
        <v>20952</v>
      </c>
      <c r="G252" s="9">
        <f>일위대가!J1551</f>
        <v>0</v>
      </c>
      <c r="H252" s="9">
        <f t="shared" si="39"/>
        <v>82640</v>
      </c>
      <c r="I252" s="5" t="s">
        <v>1242</v>
      </c>
      <c r="J252" s="5" t="s">
        <v>52</v>
      </c>
      <c r="K252" s="1" t="s">
        <v>52</v>
      </c>
      <c r="L252" s="1" t="s">
        <v>52</v>
      </c>
      <c r="M252" s="1" t="s">
        <v>52</v>
      </c>
      <c r="N252" s="1" t="s">
        <v>52</v>
      </c>
      <c r="P252" s="185">
        <v>61688</v>
      </c>
      <c r="Q252" s="184">
        <f t="shared" si="48"/>
        <v>61688</v>
      </c>
      <c r="R252" s="168">
        <f t="shared" si="44"/>
        <v>0</v>
      </c>
      <c r="S252" s="160">
        <v>20952</v>
      </c>
      <c r="T252" s="182">
        <f t="shared" si="49"/>
        <v>20952</v>
      </c>
      <c r="U252" s="164">
        <f t="shared" si="45"/>
        <v>0</v>
      </c>
      <c r="V252" s="183">
        <v>0</v>
      </c>
      <c r="W252" s="182">
        <f t="shared" si="50"/>
        <v>0</v>
      </c>
      <c r="X252" s="162">
        <f t="shared" si="46"/>
        <v>0</v>
      </c>
      <c r="Y252" s="189">
        <v>82640</v>
      </c>
      <c r="Z252" s="186">
        <f t="shared" si="51"/>
        <v>82640</v>
      </c>
      <c r="AA252" s="155">
        <f t="shared" si="47"/>
        <v>0</v>
      </c>
    </row>
    <row r="253" spans="1:27" ht="30" customHeight="1">
      <c r="A253" s="5" t="s">
        <v>1248</v>
      </c>
      <c r="B253" s="5" t="s">
        <v>1245</v>
      </c>
      <c r="C253" s="5" t="s">
        <v>1246</v>
      </c>
      <c r="D253" s="5" t="s">
        <v>1186</v>
      </c>
      <c r="E253" s="9">
        <f>일위대가!F1556</f>
        <v>35000</v>
      </c>
      <c r="F253" s="9">
        <f>일위대가!H1556</f>
        <v>5308</v>
      </c>
      <c r="G253" s="9">
        <f>일위대가!J1556</f>
        <v>0</v>
      </c>
      <c r="H253" s="9">
        <f t="shared" si="39"/>
        <v>40308</v>
      </c>
      <c r="I253" s="5" t="s">
        <v>1247</v>
      </c>
      <c r="J253" s="5" t="s">
        <v>52</v>
      </c>
      <c r="K253" s="1" t="s">
        <v>52</v>
      </c>
      <c r="L253" s="1" t="s">
        <v>52</v>
      </c>
      <c r="M253" s="1" t="s">
        <v>52</v>
      </c>
      <c r="N253" s="1" t="s">
        <v>52</v>
      </c>
      <c r="P253" s="185">
        <v>50000</v>
      </c>
      <c r="Q253" s="184">
        <f t="shared" si="48"/>
        <v>35000</v>
      </c>
      <c r="R253" s="168">
        <f t="shared" si="44"/>
        <v>-15000</v>
      </c>
      <c r="S253" s="160">
        <v>13270</v>
      </c>
      <c r="T253" s="182">
        <f t="shared" si="49"/>
        <v>5308</v>
      </c>
      <c r="U253" s="164">
        <f t="shared" si="45"/>
        <v>-7962</v>
      </c>
      <c r="V253" s="183">
        <v>0</v>
      </c>
      <c r="W253" s="182">
        <f t="shared" si="50"/>
        <v>0</v>
      </c>
      <c r="X253" s="162">
        <f t="shared" si="46"/>
        <v>0</v>
      </c>
      <c r="Y253" s="189">
        <v>63270</v>
      </c>
      <c r="Z253" s="186">
        <f t="shared" si="51"/>
        <v>40308</v>
      </c>
      <c r="AA253" s="155">
        <f t="shared" si="47"/>
        <v>-22962</v>
      </c>
    </row>
    <row r="254" spans="1:27" ht="30" customHeight="1">
      <c r="A254" s="5" t="s">
        <v>1255</v>
      </c>
      <c r="B254" s="5" t="s">
        <v>1252</v>
      </c>
      <c r="C254" s="5" t="s">
        <v>1253</v>
      </c>
      <c r="D254" s="5" t="s">
        <v>1186</v>
      </c>
      <c r="E254" s="9">
        <f>일위대가!F1561</f>
        <v>48000</v>
      </c>
      <c r="F254" s="9">
        <f>일위대가!H1561</f>
        <v>7962</v>
      </c>
      <c r="G254" s="9">
        <f>일위대가!J1561</f>
        <v>0</v>
      </c>
      <c r="H254" s="9">
        <f t="shared" si="39"/>
        <v>55962</v>
      </c>
      <c r="I254" s="5" t="s">
        <v>1254</v>
      </c>
      <c r="J254" s="5" t="s">
        <v>52</v>
      </c>
      <c r="K254" s="1" t="s">
        <v>52</v>
      </c>
      <c r="L254" s="1" t="s">
        <v>52</v>
      </c>
      <c r="M254" s="1" t="s">
        <v>52</v>
      </c>
      <c r="N254" s="1" t="s">
        <v>52</v>
      </c>
      <c r="P254" s="185">
        <v>60000</v>
      </c>
      <c r="Q254" s="184">
        <f t="shared" si="48"/>
        <v>48000</v>
      </c>
      <c r="R254" s="168">
        <f t="shared" si="44"/>
        <v>-12000</v>
      </c>
      <c r="S254" s="160">
        <v>13270</v>
      </c>
      <c r="T254" s="182">
        <f t="shared" si="49"/>
        <v>7962</v>
      </c>
      <c r="U254" s="164">
        <f t="shared" si="45"/>
        <v>-5308</v>
      </c>
      <c r="V254" s="183">
        <v>0</v>
      </c>
      <c r="W254" s="182">
        <f t="shared" si="50"/>
        <v>0</v>
      </c>
      <c r="X254" s="162">
        <f t="shared" si="46"/>
        <v>0</v>
      </c>
      <c r="Y254" s="189">
        <v>73270</v>
      </c>
      <c r="Z254" s="186">
        <f t="shared" si="51"/>
        <v>55962</v>
      </c>
      <c r="AA254" s="155">
        <f t="shared" si="47"/>
        <v>-17308</v>
      </c>
    </row>
    <row r="255" spans="1:27" ht="30" customHeight="1">
      <c r="A255" s="5" t="s">
        <v>1260</v>
      </c>
      <c r="B255" s="5" t="s">
        <v>1257</v>
      </c>
      <c r="C255" s="5" t="s">
        <v>1258</v>
      </c>
      <c r="D255" s="5" t="s">
        <v>1186</v>
      </c>
      <c r="E255" s="9">
        <f>일위대가!F1566</f>
        <v>255000</v>
      </c>
      <c r="F255" s="9">
        <f>일위대가!H1566</f>
        <v>0</v>
      </c>
      <c r="G255" s="9">
        <f>일위대가!J1566</f>
        <v>0</v>
      </c>
      <c r="H255" s="9">
        <f t="shared" si="39"/>
        <v>255000</v>
      </c>
      <c r="I255" s="5" t="s">
        <v>1259</v>
      </c>
      <c r="J255" s="5" t="s">
        <v>52</v>
      </c>
      <c r="K255" s="1" t="s">
        <v>52</v>
      </c>
      <c r="L255" s="1" t="s">
        <v>52</v>
      </c>
      <c r="M255" s="1" t="s">
        <v>52</v>
      </c>
      <c r="N255" s="1" t="s">
        <v>52</v>
      </c>
      <c r="P255" s="185">
        <v>255000</v>
      </c>
      <c r="Q255" s="184">
        <f t="shared" si="48"/>
        <v>255000</v>
      </c>
      <c r="R255" s="168">
        <f t="shared" si="44"/>
        <v>0</v>
      </c>
      <c r="S255" s="160">
        <v>613829</v>
      </c>
      <c r="T255" s="182">
        <f t="shared" si="49"/>
        <v>0</v>
      </c>
      <c r="U255" s="164">
        <f t="shared" si="45"/>
        <v>-613829</v>
      </c>
      <c r="V255" s="183">
        <v>0</v>
      </c>
      <c r="W255" s="182">
        <f t="shared" si="50"/>
        <v>0</v>
      </c>
      <c r="X255" s="162">
        <f t="shared" si="46"/>
        <v>0</v>
      </c>
      <c r="Y255" s="189">
        <v>868829</v>
      </c>
      <c r="Z255" s="186">
        <f t="shared" si="51"/>
        <v>255000</v>
      </c>
      <c r="AA255" s="155">
        <f t="shared" si="47"/>
        <v>-613829</v>
      </c>
    </row>
    <row r="256" spans="1:27" ht="30" customHeight="1">
      <c r="A256" s="5" t="s">
        <v>1265</v>
      </c>
      <c r="B256" s="5" t="s">
        <v>1262</v>
      </c>
      <c r="C256" s="5" t="s">
        <v>1263</v>
      </c>
      <c r="D256" s="5" t="s">
        <v>1186</v>
      </c>
      <c r="E256" s="9">
        <f>일위대가!F1571</f>
        <v>300000</v>
      </c>
      <c r="F256" s="9">
        <f>일위대가!H1571</f>
        <v>0</v>
      </c>
      <c r="G256" s="9">
        <f>일위대가!J1571</f>
        <v>0</v>
      </c>
      <c r="H256" s="9">
        <f t="shared" si="39"/>
        <v>300000</v>
      </c>
      <c r="I256" s="5" t="s">
        <v>1264</v>
      </c>
      <c r="J256" s="5" t="s">
        <v>52</v>
      </c>
      <c r="K256" s="1" t="s">
        <v>52</v>
      </c>
      <c r="L256" s="1" t="s">
        <v>52</v>
      </c>
      <c r="M256" s="1" t="s">
        <v>52</v>
      </c>
      <c r="N256" s="1" t="s">
        <v>52</v>
      </c>
      <c r="P256" s="185">
        <v>300000</v>
      </c>
      <c r="Q256" s="184">
        <f t="shared" si="48"/>
        <v>300000</v>
      </c>
      <c r="R256" s="168">
        <f t="shared" si="44"/>
        <v>0</v>
      </c>
      <c r="S256" s="160">
        <v>613829</v>
      </c>
      <c r="T256" s="182">
        <f t="shared" si="49"/>
        <v>0</v>
      </c>
      <c r="U256" s="164">
        <f t="shared" si="45"/>
        <v>-613829</v>
      </c>
      <c r="V256" s="183">
        <v>0</v>
      </c>
      <c r="W256" s="182">
        <f t="shared" si="50"/>
        <v>0</v>
      </c>
      <c r="X256" s="162">
        <f t="shared" si="46"/>
        <v>0</v>
      </c>
      <c r="Y256" s="189">
        <v>913829</v>
      </c>
      <c r="Z256" s="186">
        <f t="shared" si="51"/>
        <v>300000</v>
      </c>
      <c r="AA256" s="155">
        <f t="shared" si="47"/>
        <v>-613829</v>
      </c>
    </row>
    <row r="257" spans="1:27" ht="30" customHeight="1">
      <c r="A257" s="5" t="s">
        <v>1270</v>
      </c>
      <c r="B257" s="5" t="s">
        <v>1267</v>
      </c>
      <c r="C257" s="5" t="s">
        <v>1268</v>
      </c>
      <c r="D257" s="5" t="s">
        <v>1186</v>
      </c>
      <c r="E257" s="9">
        <f>일위대가!F1576</f>
        <v>630000</v>
      </c>
      <c r="F257" s="9">
        <f>일위대가!H1576</f>
        <v>203602</v>
      </c>
      <c r="G257" s="9">
        <f>일위대가!J1576</f>
        <v>0</v>
      </c>
      <c r="H257" s="9">
        <f t="shared" si="39"/>
        <v>833602</v>
      </c>
      <c r="I257" s="5" t="s">
        <v>1269</v>
      </c>
      <c r="J257" s="5" t="s">
        <v>52</v>
      </c>
      <c r="K257" s="1" t="s">
        <v>52</v>
      </c>
      <c r="L257" s="1" t="s">
        <v>52</v>
      </c>
      <c r="M257" s="1" t="s">
        <v>52</v>
      </c>
      <c r="N257" s="1" t="s">
        <v>52</v>
      </c>
      <c r="P257" s="185">
        <v>630000</v>
      </c>
      <c r="Q257" s="184">
        <f t="shared" si="48"/>
        <v>630000</v>
      </c>
      <c r="R257" s="168">
        <f t="shared" si="44"/>
        <v>0</v>
      </c>
      <c r="S257" s="160">
        <v>203602</v>
      </c>
      <c r="T257" s="182">
        <f t="shared" si="49"/>
        <v>203602</v>
      </c>
      <c r="U257" s="164">
        <f t="shared" si="45"/>
        <v>0</v>
      </c>
      <c r="V257" s="183">
        <v>0</v>
      </c>
      <c r="W257" s="182">
        <f t="shared" si="50"/>
        <v>0</v>
      </c>
      <c r="X257" s="162">
        <f t="shared" si="46"/>
        <v>0</v>
      </c>
      <c r="Y257" s="189">
        <v>833602</v>
      </c>
      <c r="Z257" s="186">
        <f t="shared" si="51"/>
        <v>833602</v>
      </c>
      <c r="AA257" s="155">
        <f t="shared" si="47"/>
        <v>0</v>
      </c>
    </row>
    <row r="258" spans="1:27" ht="30" customHeight="1">
      <c r="A258" s="5" t="s">
        <v>1275</v>
      </c>
      <c r="B258" s="5" t="s">
        <v>1272</v>
      </c>
      <c r="C258" s="5" t="s">
        <v>1273</v>
      </c>
      <c r="D258" s="5" t="s">
        <v>1186</v>
      </c>
      <c r="E258" s="9">
        <f>일위대가!F1581</f>
        <v>665000</v>
      </c>
      <c r="F258" s="9">
        <f>일위대가!H1581</f>
        <v>229263</v>
      </c>
      <c r="G258" s="9">
        <f>일위대가!J1581</f>
        <v>0</v>
      </c>
      <c r="H258" s="9">
        <f t="shared" si="39"/>
        <v>894263</v>
      </c>
      <c r="I258" s="5" t="s">
        <v>1274</v>
      </c>
      <c r="J258" s="5" t="s">
        <v>52</v>
      </c>
      <c r="K258" s="1" t="s">
        <v>52</v>
      </c>
      <c r="L258" s="1" t="s">
        <v>52</v>
      </c>
      <c r="M258" s="1" t="s">
        <v>52</v>
      </c>
      <c r="N258" s="1" t="s">
        <v>52</v>
      </c>
      <c r="P258" s="185">
        <v>665000</v>
      </c>
      <c r="Q258" s="184">
        <f t="shared" si="48"/>
        <v>665000</v>
      </c>
      <c r="R258" s="168">
        <f t="shared" si="44"/>
        <v>0</v>
      </c>
      <c r="S258" s="160">
        <v>229263</v>
      </c>
      <c r="T258" s="182">
        <f t="shared" si="49"/>
        <v>229263</v>
      </c>
      <c r="U258" s="164">
        <f t="shared" si="45"/>
        <v>0</v>
      </c>
      <c r="V258" s="183">
        <v>0</v>
      </c>
      <c r="W258" s="182">
        <f t="shared" si="50"/>
        <v>0</v>
      </c>
      <c r="X258" s="162">
        <f t="shared" si="46"/>
        <v>0</v>
      </c>
      <c r="Y258" s="189">
        <v>894263</v>
      </c>
      <c r="Z258" s="186">
        <f t="shared" si="51"/>
        <v>894263</v>
      </c>
      <c r="AA258" s="155">
        <f t="shared" si="47"/>
        <v>0</v>
      </c>
    </row>
    <row r="259" spans="1:27" ht="30" customHeight="1">
      <c r="A259" s="5" t="s">
        <v>1280</v>
      </c>
      <c r="B259" s="5" t="s">
        <v>1277</v>
      </c>
      <c r="C259" s="5" t="s">
        <v>1278</v>
      </c>
      <c r="D259" s="5" t="s">
        <v>1186</v>
      </c>
      <c r="E259" s="9">
        <f>일위대가!F1586</f>
        <v>720000</v>
      </c>
      <c r="F259" s="9">
        <f>일위대가!H1586</f>
        <v>247614</v>
      </c>
      <c r="G259" s="9">
        <f>일위대가!J1586</f>
        <v>0</v>
      </c>
      <c r="H259" s="9">
        <f t="shared" si="39"/>
        <v>967614</v>
      </c>
      <c r="I259" s="5" t="s">
        <v>1279</v>
      </c>
      <c r="J259" s="5" t="s">
        <v>52</v>
      </c>
      <c r="K259" s="1" t="s">
        <v>52</v>
      </c>
      <c r="L259" s="1" t="s">
        <v>52</v>
      </c>
      <c r="M259" s="1" t="s">
        <v>52</v>
      </c>
      <c r="N259" s="1" t="s">
        <v>52</v>
      </c>
      <c r="P259" s="185">
        <v>720000</v>
      </c>
      <c r="Q259" s="184">
        <f t="shared" si="48"/>
        <v>720000</v>
      </c>
      <c r="R259" s="168">
        <f t="shared" si="44"/>
        <v>0</v>
      </c>
      <c r="S259" s="160">
        <v>247614</v>
      </c>
      <c r="T259" s="182">
        <f t="shared" si="49"/>
        <v>247614</v>
      </c>
      <c r="U259" s="164">
        <f t="shared" si="45"/>
        <v>0</v>
      </c>
      <c r="V259" s="183">
        <v>0</v>
      </c>
      <c r="W259" s="182">
        <f t="shared" si="50"/>
        <v>0</v>
      </c>
      <c r="X259" s="162">
        <f t="shared" si="46"/>
        <v>0</v>
      </c>
      <c r="Y259" s="189">
        <v>967614</v>
      </c>
      <c r="Z259" s="186">
        <f t="shared" si="51"/>
        <v>967614</v>
      </c>
      <c r="AA259" s="155">
        <f t="shared" si="47"/>
        <v>0</v>
      </c>
    </row>
    <row r="260" spans="1:27" ht="30" customHeight="1">
      <c r="A260" s="5" t="s">
        <v>1285</v>
      </c>
      <c r="B260" s="5" t="s">
        <v>1282</v>
      </c>
      <c r="C260" s="5" t="s">
        <v>1283</v>
      </c>
      <c r="D260" s="5" t="s">
        <v>1186</v>
      </c>
      <c r="E260" s="9">
        <f>일위대가!F1591</f>
        <v>775000</v>
      </c>
      <c r="F260" s="9">
        <f>일위대가!H1591</f>
        <v>270435</v>
      </c>
      <c r="G260" s="9">
        <f>일위대가!J1591</f>
        <v>0</v>
      </c>
      <c r="H260" s="9">
        <f t="shared" si="39"/>
        <v>1045435</v>
      </c>
      <c r="I260" s="5" t="s">
        <v>1284</v>
      </c>
      <c r="J260" s="5" t="s">
        <v>52</v>
      </c>
      <c r="K260" s="1" t="s">
        <v>52</v>
      </c>
      <c r="L260" s="1" t="s">
        <v>52</v>
      </c>
      <c r="M260" s="1" t="s">
        <v>52</v>
      </c>
      <c r="N260" s="1" t="s">
        <v>52</v>
      </c>
      <c r="P260" s="185">
        <v>775000</v>
      </c>
      <c r="Q260" s="184">
        <f t="shared" si="48"/>
        <v>775000</v>
      </c>
      <c r="R260" s="168">
        <f t="shared" si="44"/>
        <v>0</v>
      </c>
      <c r="S260" s="160">
        <v>270435</v>
      </c>
      <c r="T260" s="182">
        <f t="shared" si="49"/>
        <v>270435</v>
      </c>
      <c r="U260" s="164">
        <f t="shared" si="45"/>
        <v>0</v>
      </c>
      <c r="V260" s="183">
        <v>0</v>
      </c>
      <c r="W260" s="182">
        <f t="shared" si="50"/>
        <v>0</v>
      </c>
      <c r="X260" s="162">
        <f t="shared" si="46"/>
        <v>0</v>
      </c>
      <c r="Y260" s="189">
        <v>1045435</v>
      </c>
      <c r="Z260" s="186">
        <f t="shared" si="51"/>
        <v>1045435</v>
      </c>
      <c r="AA260" s="155">
        <f t="shared" si="47"/>
        <v>0</v>
      </c>
    </row>
    <row r="261" spans="1:27" ht="30" customHeight="1">
      <c r="A261" s="5" t="s">
        <v>1290</v>
      </c>
      <c r="B261" s="5" t="s">
        <v>1287</v>
      </c>
      <c r="C261" s="5" t="s">
        <v>1288</v>
      </c>
      <c r="D261" s="5" t="s">
        <v>1186</v>
      </c>
      <c r="E261" s="9">
        <f>일위대가!F1597</f>
        <v>483000</v>
      </c>
      <c r="F261" s="9">
        <f>일위대가!H1597</f>
        <v>275374</v>
      </c>
      <c r="G261" s="9">
        <f>일위대가!J1597</f>
        <v>0</v>
      </c>
      <c r="H261" s="9">
        <f t="shared" si="39"/>
        <v>758374</v>
      </c>
      <c r="I261" s="5" t="s">
        <v>1289</v>
      </c>
      <c r="J261" s="5" t="s">
        <v>52</v>
      </c>
      <c r="K261" s="1" t="s">
        <v>52</v>
      </c>
      <c r="L261" s="1" t="s">
        <v>52</v>
      </c>
      <c r="M261" s="1" t="s">
        <v>52</v>
      </c>
      <c r="N261" s="1" t="s">
        <v>52</v>
      </c>
      <c r="P261" s="185">
        <v>483000</v>
      </c>
      <c r="Q261" s="184">
        <f t="shared" si="48"/>
        <v>483000</v>
      </c>
      <c r="R261" s="168">
        <f t="shared" si="44"/>
        <v>0</v>
      </c>
      <c r="S261" s="160">
        <v>275374</v>
      </c>
      <c r="T261" s="182">
        <f t="shared" si="49"/>
        <v>275374</v>
      </c>
      <c r="U261" s="164">
        <f t="shared" si="45"/>
        <v>0</v>
      </c>
      <c r="V261" s="183">
        <v>0</v>
      </c>
      <c r="W261" s="182">
        <f t="shared" si="50"/>
        <v>0</v>
      </c>
      <c r="X261" s="162">
        <f t="shared" si="46"/>
        <v>0</v>
      </c>
      <c r="Y261" s="189">
        <v>758374</v>
      </c>
      <c r="Z261" s="186">
        <f t="shared" si="51"/>
        <v>758374</v>
      </c>
      <c r="AA261" s="155">
        <f t="shared" si="47"/>
        <v>0</v>
      </c>
    </row>
    <row r="262" spans="1:27" ht="30" customHeight="1">
      <c r="A262" s="5" t="s">
        <v>1294</v>
      </c>
      <c r="B262" s="5" t="s">
        <v>1292</v>
      </c>
      <c r="C262" s="5" t="s">
        <v>1288</v>
      </c>
      <c r="D262" s="5" t="s">
        <v>1186</v>
      </c>
      <c r="E262" s="9">
        <f>일위대가!F1603</f>
        <v>1554000</v>
      </c>
      <c r="F262" s="9">
        <f>일위대가!H1603</f>
        <v>275374</v>
      </c>
      <c r="G262" s="9">
        <f>일위대가!J1603</f>
        <v>0</v>
      </c>
      <c r="H262" s="9">
        <f t="shared" si="39"/>
        <v>1829374</v>
      </c>
      <c r="I262" s="5" t="s">
        <v>1293</v>
      </c>
      <c r="J262" s="5" t="s">
        <v>52</v>
      </c>
      <c r="K262" s="1" t="s">
        <v>52</v>
      </c>
      <c r="L262" s="1" t="s">
        <v>52</v>
      </c>
      <c r="M262" s="1" t="s">
        <v>52</v>
      </c>
      <c r="N262" s="1" t="s">
        <v>52</v>
      </c>
      <c r="P262" s="185">
        <v>1554000</v>
      </c>
      <c r="Q262" s="184">
        <f t="shared" si="48"/>
        <v>1554000</v>
      </c>
      <c r="R262" s="168">
        <f t="shared" si="44"/>
        <v>0</v>
      </c>
      <c r="S262" s="160">
        <v>275374</v>
      </c>
      <c r="T262" s="182">
        <f t="shared" si="49"/>
        <v>275374</v>
      </c>
      <c r="U262" s="164">
        <f t="shared" si="45"/>
        <v>0</v>
      </c>
      <c r="V262" s="183">
        <v>0</v>
      </c>
      <c r="W262" s="182">
        <f t="shared" si="50"/>
        <v>0</v>
      </c>
      <c r="X262" s="162">
        <f t="shared" si="46"/>
        <v>0</v>
      </c>
      <c r="Y262" s="189">
        <v>1829374</v>
      </c>
      <c r="Z262" s="186">
        <f t="shared" si="51"/>
        <v>1829374</v>
      </c>
      <c r="AA262" s="155">
        <f t="shared" si="47"/>
        <v>0</v>
      </c>
    </row>
    <row r="263" spans="1:27" ht="30" customHeight="1">
      <c r="A263" s="5" t="s">
        <v>1299</v>
      </c>
      <c r="B263" s="5" t="s">
        <v>1296</v>
      </c>
      <c r="C263" s="5" t="s">
        <v>1297</v>
      </c>
      <c r="D263" s="5" t="s">
        <v>1186</v>
      </c>
      <c r="E263" s="9">
        <f>일위대가!F1609</f>
        <v>321108</v>
      </c>
      <c r="F263" s="9">
        <f>일위대가!H1609</f>
        <v>203602</v>
      </c>
      <c r="G263" s="9">
        <f>일위대가!J1609</f>
        <v>0</v>
      </c>
      <c r="H263" s="9">
        <f t="shared" si="39"/>
        <v>524710</v>
      </c>
      <c r="I263" s="5" t="s">
        <v>1298</v>
      </c>
      <c r="J263" s="5" t="s">
        <v>52</v>
      </c>
      <c r="K263" s="1" t="s">
        <v>52</v>
      </c>
      <c r="L263" s="1" t="s">
        <v>52</v>
      </c>
      <c r="M263" s="1" t="s">
        <v>52</v>
      </c>
      <c r="N263" s="1" t="s">
        <v>52</v>
      </c>
      <c r="P263" s="185">
        <v>321108</v>
      </c>
      <c r="Q263" s="184">
        <f t="shared" si="48"/>
        <v>321108</v>
      </c>
      <c r="R263" s="168">
        <f t="shared" si="44"/>
        <v>0</v>
      </c>
      <c r="S263" s="160">
        <v>203602</v>
      </c>
      <c r="T263" s="182">
        <f t="shared" si="49"/>
        <v>203602</v>
      </c>
      <c r="U263" s="164">
        <f t="shared" si="45"/>
        <v>0</v>
      </c>
      <c r="V263" s="183">
        <v>0</v>
      </c>
      <c r="W263" s="182">
        <f t="shared" si="50"/>
        <v>0</v>
      </c>
      <c r="X263" s="162">
        <f t="shared" si="46"/>
        <v>0</v>
      </c>
      <c r="Y263" s="189">
        <v>524710</v>
      </c>
      <c r="Z263" s="186">
        <f t="shared" si="51"/>
        <v>524710</v>
      </c>
      <c r="AA263" s="155">
        <f t="shared" si="47"/>
        <v>0</v>
      </c>
    </row>
    <row r="264" spans="1:27" ht="30" customHeight="1">
      <c r="A264" s="5" t="s">
        <v>1304</v>
      </c>
      <c r="B264" s="5" t="s">
        <v>1301</v>
      </c>
      <c r="C264" s="5" t="s">
        <v>1302</v>
      </c>
      <c r="D264" s="5" t="s">
        <v>1186</v>
      </c>
      <c r="E264" s="9">
        <f>일위대가!F1615</f>
        <v>366108</v>
      </c>
      <c r="F264" s="9">
        <f>일위대가!H1615</f>
        <v>203602</v>
      </c>
      <c r="G264" s="9">
        <f>일위대가!J1615</f>
        <v>0</v>
      </c>
      <c r="H264" s="9">
        <f t="shared" si="39"/>
        <v>569710</v>
      </c>
      <c r="I264" s="5" t="s">
        <v>1303</v>
      </c>
      <c r="J264" s="5" t="s">
        <v>52</v>
      </c>
      <c r="K264" s="1" t="s">
        <v>52</v>
      </c>
      <c r="L264" s="1" t="s">
        <v>52</v>
      </c>
      <c r="M264" s="1" t="s">
        <v>52</v>
      </c>
      <c r="N264" s="1" t="s">
        <v>52</v>
      </c>
      <c r="P264" s="185">
        <v>366108</v>
      </c>
      <c r="Q264" s="184">
        <f t="shared" si="48"/>
        <v>366108</v>
      </c>
      <c r="R264" s="168">
        <f t="shared" si="44"/>
        <v>0</v>
      </c>
      <c r="S264" s="160">
        <v>203602</v>
      </c>
      <c r="T264" s="182">
        <f t="shared" si="49"/>
        <v>203602</v>
      </c>
      <c r="U264" s="164">
        <f t="shared" si="45"/>
        <v>0</v>
      </c>
      <c r="V264" s="183">
        <v>0</v>
      </c>
      <c r="W264" s="182">
        <f t="shared" si="50"/>
        <v>0</v>
      </c>
      <c r="X264" s="162">
        <f t="shared" si="46"/>
        <v>0</v>
      </c>
      <c r="Y264" s="189">
        <v>569710</v>
      </c>
      <c r="Z264" s="186">
        <f t="shared" si="51"/>
        <v>569710</v>
      </c>
      <c r="AA264" s="155">
        <f t="shared" si="47"/>
        <v>0</v>
      </c>
    </row>
    <row r="265" spans="1:27" ht="30" customHeight="1">
      <c r="A265" s="5" t="s">
        <v>1311</v>
      </c>
      <c r="B265" s="5" t="s">
        <v>1308</v>
      </c>
      <c r="C265" s="5" t="s">
        <v>1309</v>
      </c>
      <c r="D265" s="5" t="s">
        <v>709</v>
      </c>
      <c r="E265" s="9">
        <f>일위대가!F1620</f>
        <v>19500</v>
      </c>
      <c r="F265" s="9">
        <f>일위대가!H1620</f>
        <v>4662</v>
      </c>
      <c r="G265" s="9">
        <f>일위대가!J1620</f>
        <v>279</v>
      </c>
      <c r="H265" s="9">
        <f t="shared" si="39"/>
        <v>24441</v>
      </c>
      <c r="I265" s="5" t="s">
        <v>1310</v>
      </c>
      <c r="J265" s="5" t="s">
        <v>52</v>
      </c>
      <c r="K265" s="1" t="s">
        <v>52</v>
      </c>
      <c r="L265" s="1" t="s">
        <v>52</v>
      </c>
      <c r="M265" s="1" t="s">
        <v>52</v>
      </c>
      <c r="N265" s="1" t="s">
        <v>52</v>
      </c>
      <c r="P265" s="185">
        <v>19500</v>
      </c>
      <c r="Q265" s="184">
        <f t="shared" si="48"/>
        <v>19500</v>
      </c>
      <c r="R265" s="168">
        <f t="shared" si="44"/>
        <v>0</v>
      </c>
      <c r="S265" s="160">
        <v>4662</v>
      </c>
      <c r="T265" s="182">
        <f t="shared" si="49"/>
        <v>4662</v>
      </c>
      <c r="U265" s="164">
        <f t="shared" si="45"/>
        <v>0</v>
      </c>
      <c r="V265" s="183">
        <v>279</v>
      </c>
      <c r="W265" s="182">
        <f t="shared" si="50"/>
        <v>279</v>
      </c>
      <c r="X265" s="162">
        <f t="shared" si="46"/>
        <v>0</v>
      </c>
      <c r="Y265" s="189">
        <v>24441</v>
      </c>
      <c r="Z265" s="186">
        <f t="shared" si="51"/>
        <v>24441</v>
      </c>
      <c r="AA265" s="155">
        <f t="shared" si="47"/>
        <v>0</v>
      </c>
    </row>
    <row r="266" spans="1:27" ht="30" customHeight="1">
      <c r="A266" s="5" t="s">
        <v>1315</v>
      </c>
      <c r="B266" s="5" t="s">
        <v>1312</v>
      </c>
      <c r="C266" s="5" t="s">
        <v>1313</v>
      </c>
      <c r="D266" s="5" t="s">
        <v>709</v>
      </c>
      <c r="E266" s="9">
        <f>일위대가!F1625</f>
        <v>18000</v>
      </c>
      <c r="F266" s="9">
        <f>일위대가!H1625</f>
        <v>4662</v>
      </c>
      <c r="G266" s="9">
        <f>일위대가!J1625</f>
        <v>279</v>
      </c>
      <c r="H266" s="9">
        <f t="shared" si="39"/>
        <v>22941</v>
      </c>
      <c r="I266" s="5" t="s">
        <v>1314</v>
      </c>
      <c r="J266" s="5" t="s">
        <v>52</v>
      </c>
      <c r="K266" s="1" t="s">
        <v>52</v>
      </c>
      <c r="L266" s="1" t="s">
        <v>52</v>
      </c>
      <c r="M266" s="1" t="s">
        <v>52</v>
      </c>
      <c r="N266" s="1" t="s">
        <v>52</v>
      </c>
      <c r="P266" s="185">
        <v>18000</v>
      </c>
      <c r="Q266" s="184">
        <f t="shared" si="48"/>
        <v>18000</v>
      </c>
      <c r="R266" s="168">
        <f t="shared" si="44"/>
        <v>0</v>
      </c>
      <c r="S266" s="160">
        <v>4662</v>
      </c>
      <c r="T266" s="182">
        <f t="shared" si="49"/>
        <v>4662</v>
      </c>
      <c r="U266" s="164">
        <f t="shared" si="45"/>
        <v>0</v>
      </c>
      <c r="V266" s="183">
        <v>279</v>
      </c>
      <c r="W266" s="182">
        <f t="shared" si="50"/>
        <v>279</v>
      </c>
      <c r="X266" s="162">
        <f t="shared" si="46"/>
        <v>0</v>
      </c>
      <c r="Y266" s="189">
        <v>22941</v>
      </c>
      <c r="Z266" s="186">
        <f t="shared" si="51"/>
        <v>22941</v>
      </c>
      <c r="AA266" s="155">
        <f t="shared" si="47"/>
        <v>0</v>
      </c>
    </row>
    <row r="267" spans="1:27" ht="30" customHeight="1">
      <c r="A267" s="5" t="s">
        <v>1319</v>
      </c>
      <c r="B267" s="5" t="s">
        <v>1316</v>
      </c>
      <c r="C267" s="5" t="s">
        <v>1317</v>
      </c>
      <c r="D267" s="5" t="s">
        <v>715</v>
      </c>
      <c r="E267" s="9">
        <f>일위대가!F1630</f>
        <v>9000</v>
      </c>
      <c r="F267" s="9">
        <f>일위대가!H1630</f>
        <v>21978</v>
      </c>
      <c r="G267" s="9">
        <f>일위대가!J1630</f>
        <v>0</v>
      </c>
      <c r="H267" s="9">
        <f t="shared" si="39"/>
        <v>30978</v>
      </c>
      <c r="I267" s="5" t="s">
        <v>1318</v>
      </c>
      <c r="J267" s="5" t="s">
        <v>52</v>
      </c>
      <c r="K267" s="1" t="s">
        <v>52</v>
      </c>
      <c r="L267" s="1" t="s">
        <v>52</v>
      </c>
      <c r="M267" s="1" t="s">
        <v>52</v>
      </c>
      <c r="N267" s="1" t="s">
        <v>52</v>
      </c>
      <c r="P267" s="185">
        <v>9000</v>
      </c>
      <c r="Q267" s="184">
        <f t="shared" si="48"/>
        <v>9000</v>
      </c>
      <c r="R267" s="168">
        <f t="shared" si="44"/>
        <v>0</v>
      </c>
      <c r="S267" s="160">
        <v>21978</v>
      </c>
      <c r="T267" s="182">
        <f t="shared" si="49"/>
        <v>21978</v>
      </c>
      <c r="U267" s="164">
        <f t="shared" si="45"/>
        <v>0</v>
      </c>
      <c r="V267" s="183">
        <v>0</v>
      </c>
      <c r="W267" s="182">
        <f t="shared" si="50"/>
        <v>0</v>
      </c>
      <c r="X267" s="162">
        <f t="shared" si="46"/>
        <v>0</v>
      </c>
      <c r="Y267" s="189">
        <v>30978</v>
      </c>
      <c r="Z267" s="186">
        <f t="shared" si="51"/>
        <v>30978</v>
      </c>
      <c r="AA267" s="155">
        <f t="shared" si="47"/>
        <v>0</v>
      </c>
    </row>
    <row r="268" spans="1:27" ht="30" customHeight="1">
      <c r="A268" s="5" t="s">
        <v>1323</v>
      </c>
      <c r="B268" s="5" t="s">
        <v>1320</v>
      </c>
      <c r="C268" s="5" t="s">
        <v>1321</v>
      </c>
      <c r="D268" s="5" t="s">
        <v>715</v>
      </c>
      <c r="E268" s="9">
        <f>일위대가!F1635</f>
        <v>13800</v>
      </c>
      <c r="F268" s="9">
        <f>일위대가!H1635</f>
        <v>21978</v>
      </c>
      <c r="G268" s="9">
        <f>일위대가!J1635</f>
        <v>0</v>
      </c>
      <c r="H268" s="9">
        <f t="shared" si="39"/>
        <v>35778</v>
      </c>
      <c r="I268" s="5" t="s">
        <v>1322</v>
      </c>
      <c r="J268" s="5" t="s">
        <v>52</v>
      </c>
      <c r="K268" s="1" t="s">
        <v>52</v>
      </c>
      <c r="L268" s="1" t="s">
        <v>52</v>
      </c>
      <c r="M268" s="1" t="s">
        <v>52</v>
      </c>
      <c r="N268" s="1" t="s">
        <v>52</v>
      </c>
      <c r="P268" s="185">
        <v>13800</v>
      </c>
      <c r="Q268" s="184">
        <f t="shared" si="48"/>
        <v>13800</v>
      </c>
      <c r="R268" s="168">
        <f t="shared" si="44"/>
        <v>0</v>
      </c>
      <c r="S268" s="160">
        <v>21978</v>
      </c>
      <c r="T268" s="182">
        <f t="shared" si="49"/>
        <v>21978</v>
      </c>
      <c r="U268" s="164">
        <f t="shared" si="45"/>
        <v>0</v>
      </c>
      <c r="V268" s="183">
        <v>0</v>
      </c>
      <c r="W268" s="182">
        <f t="shared" si="50"/>
        <v>0</v>
      </c>
      <c r="X268" s="162">
        <f t="shared" si="46"/>
        <v>0</v>
      </c>
      <c r="Y268" s="189">
        <v>35778</v>
      </c>
      <c r="Z268" s="186">
        <f t="shared" si="51"/>
        <v>35778</v>
      </c>
      <c r="AA268" s="155">
        <f t="shared" si="47"/>
        <v>0</v>
      </c>
    </row>
    <row r="269" spans="1:27" ht="30" customHeight="1">
      <c r="A269" s="5" t="s">
        <v>1327</v>
      </c>
      <c r="B269" s="5" t="s">
        <v>1324</v>
      </c>
      <c r="C269" s="5" t="s">
        <v>1325</v>
      </c>
      <c r="D269" s="5" t="s">
        <v>715</v>
      </c>
      <c r="E269" s="9">
        <f>일위대가!F1640</f>
        <v>14700</v>
      </c>
      <c r="F269" s="9">
        <f>일위대가!H1640</f>
        <v>21978</v>
      </c>
      <c r="G269" s="9">
        <f>일위대가!J1640</f>
        <v>0</v>
      </c>
      <c r="H269" s="9">
        <f t="shared" si="39"/>
        <v>36678</v>
      </c>
      <c r="I269" s="5" t="s">
        <v>1326</v>
      </c>
      <c r="J269" s="5" t="s">
        <v>52</v>
      </c>
      <c r="K269" s="1" t="s">
        <v>52</v>
      </c>
      <c r="L269" s="1" t="s">
        <v>52</v>
      </c>
      <c r="M269" s="1" t="s">
        <v>52</v>
      </c>
      <c r="N269" s="1" t="s">
        <v>52</v>
      </c>
      <c r="P269" s="185">
        <v>14700</v>
      </c>
      <c r="Q269" s="184">
        <f t="shared" si="48"/>
        <v>14700</v>
      </c>
      <c r="R269" s="168">
        <f t="shared" si="44"/>
        <v>0</v>
      </c>
      <c r="S269" s="160">
        <v>21978</v>
      </c>
      <c r="T269" s="182">
        <f t="shared" si="49"/>
        <v>21978</v>
      </c>
      <c r="U269" s="164">
        <f t="shared" si="45"/>
        <v>0</v>
      </c>
      <c r="V269" s="183">
        <v>0</v>
      </c>
      <c r="W269" s="182">
        <f t="shared" si="50"/>
        <v>0</v>
      </c>
      <c r="X269" s="162">
        <f t="shared" si="46"/>
        <v>0</v>
      </c>
      <c r="Y269" s="189">
        <v>36678</v>
      </c>
      <c r="Z269" s="186">
        <f t="shared" si="51"/>
        <v>36678</v>
      </c>
      <c r="AA269" s="155">
        <f t="shared" si="47"/>
        <v>0</v>
      </c>
    </row>
    <row r="270" spans="1:27" ht="30" customHeight="1">
      <c r="A270" s="5" t="s">
        <v>1331</v>
      </c>
      <c r="B270" s="5" t="s">
        <v>1328</v>
      </c>
      <c r="C270" s="5" t="s">
        <v>1329</v>
      </c>
      <c r="D270" s="5" t="s">
        <v>715</v>
      </c>
      <c r="E270" s="9">
        <f>일위대가!F1645</f>
        <v>15800</v>
      </c>
      <c r="F270" s="9">
        <f>일위대가!H1645</f>
        <v>21978</v>
      </c>
      <c r="G270" s="9">
        <f>일위대가!J1645</f>
        <v>0</v>
      </c>
      <c r="H270" s="9">
        <f t="shared" ref="H270:H335" si="52">E270+F270+G270</f>
        <v>37778</v>
      </c>
      <c r="I270" s="5" t="s">
        <v>1330</v>
      </c>
      <c r="J270" s="5" t="s">
        <v>52</v>
      </c>
      <c r="K270" s="1" t="s">
        <v>52</v>
      </c>
      <c r="L270" s="1" t="s">
        <v>52</v>
      </c>
      <c r="M270" s="1" t="s">
        <v>52</v>
      </c>
      <c r="N270" s="1" t="s">
        <v>52</v>
      </c>
      <c r="P270" s="185">
        <v>15800</v>
      </c>
      <c r="Q270" s="184">
        <f t="shared" ref="Q270:Q302" si="53">E270</f>
        <v>15800</v>
      </c>
      <c r="R270" s="168">
        <f t="shared" si="44"/>
        <v>0</v>
      </c>
      <c r="S270" s="160">
        <v>21978</v>
      </c>
      <c r="T270" s="182">
        <f t="shared" ref="T270:T302" si="54">F270</f>
        <v>21978</v>
      </c>
      <c r="U270" s="164">
        <f t="shared" si="45"/>
        <v>0</v>
      </c>
      <c r="V270" s="183">
        <v>0</v>
      </c>
      <c r="W270" s="182">
        <f t="shared" ref="W270:W302" si="55">G270</f>
        <v>0</v>
      </c>
      <c r="X270" s="162">
        <f t="shared" si="46"/>
        <v>0</v>
      </c>
      <c r="Y270" s="189">
        <v>37778</v>
      </c>
      <c r="Z270" s="186">
        <f t="shared" ref="Z270:Z302" si="56">H270</f>
        <v>37778</v>
      </c>
      <c r="AA270" s="155">
        <f t="shared" si="47"/>
        <v>0</v>
      </c>
    </row>
    <row r="271" spans="1:27" ht="30" customHeight="1">
      <c r="A271" s="5" t="s">
        <v>1335</v>
      </c>
      <c r="B271" s="5" t="s">
        <v>1332</v>
      </c>
      <c r="C271" s="5" t="s">
        <v>1333</v>
      </c>
      <c r="D271" s="5" t="s">
        <v>715</v>
      </c>
      <c r="E271" s="9">
        <f>일위대가!F1650</f>
        <v>17000</v>
      </c>
      <c r="F271" s="9">
        <f>일위대가!H1650</f>
        <v>21978</v>
      </c>
      <c r="G271" s="9">
        <f>일위대가!J1650</f>
        <v>0</v>
      </c>
      <c r="H271" s="9">
        <f t="shared" si="52"/>
        <v>38978</v>
      </c>
      <c r="I271" s="5" t="s">
        <v>1334</v>
      </c>
      <c r="J271" s="5" t="s">
        <v>52</v>
      </c>
      <c r="K271" s="1" t="s">
        <v>52</v>
      </c>
      <c r="L271" s="1" t="s">
        <v>52</v>
      </c>
      <c r="M271" s="1" t="s">
        <v>52</v>
      </c>
      <c r="N271" s="1" t="s">
        <v>52</v>
      </c>
      <c r="P271" s="185">
        <v>17000</v>
      </c>
      <c r="Q271" s="184">
        <f t="shared" si="53"/>
        <v>17000</v>
      </c>
      <c r="R271" s="168">
        <f t="shared" ref="R271:R336" si="57">Q271-P271</f>
        <v>0</v>
      </c>
      <c r="S271" s="160">
        <v>21978</v>
      </c>
      <c r="T271" s="182">
        <f t="shared" si="54"/>
        <v>21978</v>
      </c>
      <c r="U271" s="164">
        <f t="shared" ref="U271:U336" si="58">T271-S271</f>
        <v>0</v>
      </c>
      <c r="V271" s="183">
        <v>0</v>
      </c>
      <c r="W271" s="182">
        <f t="shared" si="55"/>
        <v>0</v>
      </c>
      <c r="X271" s="162">
        <f t="shared" ref="X271:X336" si="59">W271-V271</f>
        <v>0</v>
      </c>
      <c r="Y271" s="189">
        <v>38978</v>
      </c>
      <c r="Z271" s="186">
        <f t="shared" si="56"/>
        <v>38978</v>
      </c>
      <c r="AA271" s="155">
        <f t="shared" ref="AA271:AA336" si="60">Z271-Y271</f>
        <v>0</v>
      </c>
    </row>
    <row r="272" spans="1:27" ht="30" customHeight="1">
      <c r="A272" s="5" t="s">
        <v>1339</v>
      </c>
      <c r="B272" s="5" t="s">
        <v>1336</v>
      </c>
      <c r="C272" s="5" t="s">
        <v>1337</v>
      </c>
      <c r="D272" s="5" t="s">
        <v>715</v>
      </c>
      <c r="E272" s="9">
        <f>일위대가!F1655</f>
        <v>18000</v>
      </c>
      <c r="F272" s="9">
        <f>일위대가!H1655</f>
        <v>21978</v>
      </c>
      <c r="G272" s="9">
        <f>일위대가!J1655</f>
        <v>0</v>
      </c>
      <c r="H272" s="9">
        <f t="shared" si="52"/>
        <v>39978</v>
      </c>
      <c r="I272" s="5" t="s">
        <v>1338</v>
      </c>
      <c r="J272" s="5" t="s">
        <v>52</v>
      </c>
      <c r="K272" s="1" t="s">
        <v>52</v>
      </c>
      <c r="L272" s="1" t="s">
        <v>52</v>
      </c>
      <c r="M272" s="1" t="s">
        <v>52</v>
      </c>
      <c r="N272" s="1" t="s">
        <v>52</v>
      </c>
      <c r="P272" s="185">
        <v>18000</v>
      </c>
      <c r="Q272" s="184">
        <f t="shared" si="53"/>
        <v>18000</v>
      </c>
      <c r="R272" s="168">
        <f t="shared" si="57"/>
        <v>0</v>
      </c>
      <c r="S272" s="160">
        <v>21978</v>
      </c>
      <c r="T272" s="182">
        <f t="shared" si="54"/>
        <v>21978</v>
      </c>
      <c r="U272" s="164">
        <f t="shared" si="58"/>
        <v>0</v>
      </c>
      <c r="V272" s="183">
        <v>0</v>
      </c>
      <c r="W272" s="182">
        <f t="shared" si="55"/>
        <v>0</v>
      </c>
      <c r="X272" s="162">
        <f t="shared" si="59"/>
        <v>0</v>
      </c>
      <c r="Y272" s="189">
        <v>39978</v>
      </c>
      <c r="Z272" s="186">
        <f t="shared" si="56"/>
        <v>39978</v>
      </c>
      <c r="AA272" s="155">
        <f t="shared" si="60"/>
        <v>0</v>
      </c>
    </row>
    <row r="273" spans="1:27" ht="30" customHeight="1">
      <c r="A273" s="5" t="s">
        <v>1343</v>
      </c>
      <c r="B273" s="5" t="s">
        <v>1340</v>
      </c>
      <c r="C273" s="5" t="s">
        <v>1341</v>
      </c>
      <c r="D273" s="5" t="s">
        <v>715</v>
      </c>
      <c r="E273" s="9">
        <f>일위대가!F1660</f>
        <v>19500</v>
      </c>
      <c r="F273" s="9">
        <f>일위대가!H1660</f>
        <v>21978</v>
      </c>
      <c r="G273" s="9">
        <f>일위대가!J1660</f>
        <v>0</v>
      </c>
      <c r="H273" s="9">
        <f t="shared" si="52"/>
        <v>41478</v>
      </c>
      <c r="I273" s="5" t="s">
        <v>1342</v>
      </c>
      <c r="J273" s="5" t="s">
        <v>52</v>
      </c>
      <c r="K273" s="1" t="s">
        <v>52</v>
      </c>
      <c r="L273" s="1" t="s">
        <v>52</v>
      </c>
      <c r="M273" s="1" t="s">
        <v>52</v>
      </c>
      <c r="N273" s="1" t="s">
        <v>52</v>
      </c>
      <c r="P273" s="185">
        <v>19500</v>
      </c>
      <c r="Q273" s="184">
        <f t="shared" si="53"/>
        <v>19500</v>
      </c>
      <c r="R273" s="168">
        <f t="shared" si="57"/>
        <v>0</v>
      </c>
      <c r="S273" s="160">
        <v>21978</v>
      </c>
      <c r="T273" s="182">
        <f t="shared" si="54"/>
        <v>21978</v>
      </c>
      <c r="U273" s="164">
        <f t="shared" si="58"/>
        <v>0</v>
      </c>
      <c r="V273" s="183">
        <v>0</v>
      </c>
      <c r="W273" s="182">
        <f t="shared" si="55"/>
        <v>0</v>
      </c>
      <c r="X273" s="162">
        <f t="shared" si="59"/>
        <v>0</v>
      </c>
      <c r="Y273" s="189">
        <v>41478</v>
      </c>
      <c r="Z273" s="186">
        <f t="shared" si="56"/>
        <v>41478</v>
      </c>
      <c r="AA273" s="155">
        <f t="shared" si="60"/>
        <v>0</v>
      </c>
    </row>
    <row r="274" spans="1:27" ht="30" customHeight="1">
      <c r="A274" s="5" t="s">
        <v>1347</v>
      </c>
      <c r="B274" s="5" t="s">
        <v>1344</v>
      </c>
      <c r="C274" s="5" t="s">
        <v>1345</v>
      </c>
      <c r="D274" s="5" t="s">
        <v>715</v>
      </c>
      <c r="E274" s="9">
        <f>일위대가!F1665</f>
        <v>21500</v>
      </c>
      <c r="F274" s="9">
        <f>일위대가!H1665</f>
        <v>21978</v>
      </c>
      <c r="G274" s="9">
        <f>일위대가!J1665</f>
        <v>0</v>
      </c>
      <c r="H274" s="9">
        <f t="shared" si="52"/>
        <v>43478</v>
      </c>
      <c r="I274" s="5" t="s">
        <v>1346</v>
      </c>
      <c r="J274" s="5" t="s">
        <v>52</v>
      </c>
      <c r="K274" s="1" t="s">
        <v>52</v>
      </c>
      <c r="L274" s="1" t="s">
        <v>52</v>
      </c>
      <c r="M274" s="1" t="s">
        <v>52</v>
      </c>
      <c r="N274" s="1" t="s">
        <v>52</v>
      </c>
      <c r="P274" s="185">
        <v>21500</v>
      </c>
      <c r="Q274" s="184">
        <f t="shared" si="53"/>
        <v>21500</v>
      </c>
      <c r="R274" s="168">
        <f t="shared" si="57"/>
        <v>0</v>
      </c>
      <c r="S274" s="160">
        <v>21978</v>
      </c>
      <c r="T274" s="182">
        <f t="shared" si="54"/>
        <v>21978</v>
      </c>
      <c r="U274" s="164">
        <f t="shared" si="58"/>
        <v>0</v>
      </c>
      <c r="V274" s="183">
        <v>0</v>
      </c>
      <c r="W274" s="182">
        <f t="shared" si="55"/>
        <v>0</v>
      </c>
      <c r="X274" s="162">
        <f t="shared" si="59"/>
        <v>0</v>
      </c>
      <c r="Y274" s="189">
        <v>43478</v>
      </c>
      <c r="Z274" s="186">
        <f t="shared" si="56"/>
        <v>43478</v>
      </c>
      <c r="AA274" s="155">
        <f t="shared" si="60"/>
        <v>0</v>
      </c>
    </row>
    <row r="275" spans="1:27" ht="30" customHeight="1">
      <c r="A275" s="5" t="s">
        <v>1353</v>
      </c>
      <c r="B275" s="5" t="s">
        <v>1350</v>
      </c>
      <c r="C275" s="5" t="s">
        <v>1351</v>
      </c>
      <c r="D275" s="5" t="s">
        <v>715</v>
      </c>
      <c r="E275" s="9">
        <f>일위대가!F1670</f>
        <v>15250</v>
      </c>
      <c r="F275" s="9">
        <f>일위대가!H1670</f>
        <v>21978</v>
      </c>
      <c r="G275" s="9">
        <f>일위대가!J1670</f>
        <v>0</v>
      </c>
      <c r="H275" s="9">
        <f t="shared" si="52"/>
        <v>37228</v>
      </c>
      <c r="I275" s="5" t="s">
        <v>1352</v>
      </c>
      <c r="J275" s="5" t="s">
        <v>52</v>
      </c>
      <c r="K275" s="1" t="s">
        <v>52</v>
      </c>
      <c r="L275" s="1" t="s">
        <v>52</v>
      </c>
      <c r="M275" s="1" t="s">
        <v>52</v>
      </c>
      <c r="N275" s="1" t="s">
        <v>52</v>
      </c>
      <c r="P275" s="185">
        <v>15250</v>
      </c>
      <c r="Q275" s="184">
        <f t="shared" si="53"/>
        <v>15250</v>
      </c>
      <c r="R275" s="168">
        <f t="shared" si="57"/>
        <v>0</v>
      </c>
      <c r="S275" s="160">
        <v>21978</v>
      </c>
      <c r="T275" s="182">
        <f t="shared" si="54"/>
        <v>21978</v>
      </c>
      <c r="U275" s="164">
        <f t="shared" si="58"/>
        <v>0</v>
      </c>
      <c r="V275" s="183">
        <v>0</v>
      </c>
      <c r="W275" s="182">
        <f t="shared" si="55"/>
        <v>0</v>
      </c>
      <c r="X275" s="162">
        <f t="shared" si="59"/>
        <v>0</v>
      </c>
      <c r="Y275" s="189">
        <v>37228</v>
      </c>
      <c r="Z275" s="186">
        <f t="shared" si="56"/>
        <v>37228</v>
      </c>
      <c r="AA275" s="155">
        <f t="shared" si="60"/>
        <v>0</v>
      </c>
    </row>
    <row r="276" spans="1:27" ht="30" customHeight="1">
      <c r="A276" s="5" t="s">
        <v>1358</v>
      </c>
      <c r="B276" s="5" t="s">
        <v>1355</v>
      </c>
      <c r="C276" s="5" t="s">
        <v>1356</v>
      </c>
      <c r="D276" s="5" t="s">
        <v>715</v>
      </c>
      <c r="E276" s="9">
        <f>일위대가!F1675</f>
        <v>18750</v>
      </c>
      <c r="F276" s="9">
        <f>일위대가!H1675</f>
        <v>21978</v>
      </c>
      <c r="G276" s="9">
        <f>일위대가!J1675</f>
        <v>0</v>
      </c>
      <c r="H276" s="9">
        <f t="shared" si="52"/>
        <v>40728</v>
      </c>
      <c r="I276" s="5" t="s">
        <v>1357</v>
      </c>
      <c r="J276" s="5" t="s">
        <v>52</v>
      </c>
      <c r="K276" s="1" t="s">
        <v>52</v>
      </c>
      <c r="L276" s="1" t="s">
        <v>52</v>
      </c>
      <c r="M276" s="1" t="s">
        <v>52</v>
      </c>
      <c r="N276" s="1" t="s">
        <v>52</v>
      </c>
      <c r="P276" s="185">
        <v>18750</v>
      </c>
      <c r="Q276" s="184">
        <f t="shared" si="53"/>
        <v>18750</v>
      </c>
      <c r="R276" s="168">
        <f t="shared" si="57"/>
        <v>0</v>
      </c>
      <c r="S276" s="160">
        <v>21978</v>
      </c>
      <c r="T276" s="182">
        <f t="shared" si="54"/>
        <v>21978</v>
      </c>
      <c r="U276" s="164">
        <f t="shared" si="58"/>
        <v>0</v>
      </c>
      <c r="V276" s="183">
        <v>0</v>
      </c>
      <c r="W276" s="182">
        <f t="shared" si="55"/>
        <v>0</v>
      </c>
      <c r="X276" s="162">
        <f t="shared" si="59"/>
        <v>0</v>
      </c>
      <c r="Y276" s="189">
        <v>40728</v>
      </c>
      <c r="Z276" s="186">
        <f t="shared" si="56"/>
        <v>40728</v>
      </c>
      <c r="AA276" s="155">
        <f t="shared" si="60"/>
        <v>0</v>
      </c>
    </row>
    <row r="277" spans="1:27" ht="30" customHeight="1">
      <c r="A277" s="5" t="s">
        <v>1363</v>
      </c>
      <c r="B277" s="5" t="s">
        <v>1360</v>
      </c>
      <c r="C277" s="5" t="s">
        <v>1361</v>
      </c>
      <c r="D277" s="5" t="s">
        <v>715</v>
      </c>
      <c r="E277" s="9">
        <f>일위대가!F1681</f>
        <v>35350</v>
      </c>
      <c r="F277" s="9">
        <f>일위대가!H1681</f>
        <v>21978</v>
      </c>
      <c r="G277" s="9">
        <f>일위대가!J1681</f>
        <v>0</v>
      </c>
      <c r="H277" s="9">
        <f t="shared" si="52"/>
        <v>57328</v>
      </c>
      <c r="I277" s="5" t="s">
        <v>1362</v>
      </c>
      <c r="J277" s="5" t="s">
        <v>52</v>
      </c>
      <c r="K277" s="1" t="s">
        <v>52</v>
      </c>
      <c r="L277" s="1" t="s">
        <v>52</v>
      </c>
      <c r="M277" s="1" t="s">
        <v>52</v>
      </c>
      <c r="N277" s="1" t="s">
        <v>52</v>
      </c>
      <c r="P277" s="185">
        <v>35350</v>
      </c>
      <c r="Q277" s="184">
        <f t="shared" si="53"/>
        <v>35350</v>
      </c>
      <c r="R277" s="168">
        <f t="shared" si="57"/>
        <v>0</v>
      </c>
      <c r="S277" s="160">
        <v>21978</v>
      </c>
      <c r="T277" s="182">
        <f t="shared" si="54"/>
        <v>21978</v>
      </c>
      <c r="U277" s="164">
        <f t="shared" si="58"/>
        <v>0</v>
      </c>
      <c r="V277" s="183">
        <v>0</v>
      </c>
      <c r="W277" s="182">
        <f t="shared" si="55"/>
        <v>0</v>
      </c>
      <c r="X277" s="162">
        <f t="shared" si="59"/>
        <v>0</v>
      </c>
      <c r="Y277" s="189">
        <v>57328</v>
      </c>
      <c r="Z277" s="186">
        <f t="shared" si="56"/>
        <v>57328</v>
      </c>
      <c r="AA277" s="155">
        <f t="shared" si="60"/>
        <v>0</v>
      </c>
    </row>
    <row r="278" spans="1:27" ht="30" customHeight="1">
      <c r="A278" s="5" t="s">
        <v>1367</v>
      </c>
      <c r="B278" s="5" t="s">
        <v>1365</v>
      </c>
      <c r="C278" s="5" t="s">
        <v>1361</v>
      </c>
      <c r="D278" s="5" t="s">
        <v>715</v>
      </c>
      <c r="E278" s="9">
        <f>일위대가!F1687</f>
        <v>46200</v>
      </c>
      <c r="F278" s="9">
        <f>일위대가!H1687</f>
        <v>21978</v>
      </c>
      <c r="G278" s="9">
        <f>일위대가!J1687</f>
        <v>0</v>
      </c>
      <c r="H278" s="9">
        <f t="shared" si="52"/>
        <v>68178</v>
      </c>
      <c r="I278" s="5" t="s">
        <v>1366</v>
      </c>
      <c r="J278" s="5" t="s">
        <v>52</v>
      </c>
      <c r="K278" s="1" t="s">
        <v>52</v>
      </c>
      <c r="L278" s="1" t="s">
        <v>52</v>
      </c>
      <c r="M278" s="1" t="s">
        <v>52</v>
      </c>
      <c r="N278" s="1" t="s">
        <v>52</v>
      </c>
      <c r="P278" s="185">
        <v>46200</v>
      </c>
      <c r="Q278" s="184">
        <f t="shared" si="53"/>
        <v>46200</v>
      </c>
      <c r="R278" s="168">
        <f t="shared" si="57"/>
        <v>0</v>
      </c>
      <c r="S278" s="160">
        <v>21978</v>
      </c>
      <c r="T278" s="182">
        <f t="shared" si="54"/>
        <v>21978</v>
      </c>
      <c r="U278" s="164">
        <f t="shared" si="58"/>
        <v>0</v>
      </c>
      <c r="V278" s="183">
        <v>0</v>
      </c>
      <c r="W278" s="182">
        <f t="shared" si="55"/>
        <v>0</v>
      </c>
      <c r="X278" s="162">
        <f t="shared" si="59"/>
        <v>0</v>
      </c>
      <c r="Y278" s="189">
        <v>68178</v>
      </c>
      <c r="Z278" s="186">
        <f t="shared" si="56"/>
        <v>68178</v>
      </c>
      <c r="AA278" s="155">
        <f t="shared" si="60"/>
        <v>0</v>
      </c>
    </row>
    <row r="279" spans="1:27" ht="30" customHeight="1">
      <c r="A279" s="5" t="s">
        <v>1371</v>
      </c>
      <c r="B279" s="5" t="s">
        <v>1369</v>
      </c>
      <c r="C279" s="5" t="s">
        <v>1361</v>
      </c>
      <c r="D279" s="5" t="s">
        <v>715</v>
      </c>
      <c r="E279" s="9">
        <f>일위대가!F1693</f>
        <v>54600</v>
      </c>
      <c r="F279" s="9">
        <f>일위대가!H1693</f>
        <v>21978</v>
      </c>
      <c r="G279" s="9">
        <f>일위대가!J1693</f>
        <v>0</v>
      </c>
      <c r="H279" s="9">
        <f t="shared" si="52"/>
        <v>76578</v>
      </c>
      <c r="I279" s="5" t="s">
        <v>1370</v>
      </c>
      <c r="J279" s="5" t="s">
        <v>52</v>
      </c>
      <c r="K279" s="1" t="s">
        <v>52</v>
      </c>
      <c r="L279" s="1" t="s">
        <v>52</v>
      </c>
      <c r="M279" s="1" t="s">
        <v>52</v>
      </c>
      <c r="N279" s="1" t="s">
        <v>52</v>
      </c>
      <c r="P279" s="185">
        <v>54600</v>
      </c>
      <c r="Q279" s="184">
        <f t="shared" si="53"/>
        <v>54600</v>
      </c>
      <c r="R279" s="168">
        <f t="shared" si="57"/>
        <v>0</v>
      </c>
      <c r="S279" s="160">
        <v>21978</v>
      </c>
      <c r="T279" s="182">
        <f t="shared" si="54"/>
        <v>21978</v>
      </c>
      <c r="U279" s="164">
        <f t="shared" si="58"/>
        <v>0</v>
      </c>
      <c r="V279" s="183">
        <v>0</v>
      </c>
      <c r="W279" s="182">
        <f t="shared" si="55"/>
        <v>0</v>
      </c>
      <c r="X279" s="162">
        <f t="shared" si="59"/>
        <v>0</v>
      </c>
      <c r="Y279" s="189">
        <v>76578</v>
      </c>
      <c r="Z279" s="186">
        <f t="shared" si="56"/>
        <v>76578</v>
      </c>
      <c r="AA279" s="155">
        <f t="shared" si="60"/>
        <v>0</v>
      </c>
    </row>
    <row r="280" spans="1:27" ht="30" customHeight="1">
      <c r="A280" s="5" t="s">
        <v>1375</v>
      </c>
      <c r="B280" s="5" t="s">
        <v>1373</v>
      </c>
      <c r="C280" s="5" t="s">
        <v>1361</v>
      </c>
      <c r="D280" s="5" t="s">
        <v>715</v>
      </c>
      <c r="E280" s="9">
        <f>일위대가!F1698</f>
        <v>68150</v>
      </c>
      <c r="F280" s="9">
        <f>일위대가!H1698</f>
        <v>24160</v>
      </c>
      <c r="G280" s="9">
        <f>일위대가!J1698</f>
        <v>0</v>
      </c>
      <c r="H280" s="9">
        <f t="shared" si="52"/>
        <v>92310</v>
      </c>
      <c r="I280" s="5" t="s">
        <v>1374</v>
      </c>
      <c r="J280" s="5" t="s">
        <v>52</v>
      </c>
      <c r="K280" s="1" t="s">
        <v>52</v>
      </c>
      <c r="L280" s="1" t="s">
        <v>52</v>
      </c>
      <c r="M280" s="1" t="s">
        <v>52</v>
      </c>
      <c r="N280" s="1" t="s">
        <v>52</v>
      </c>
      <c r="P280" s="185">
        <v>68150</v>
      </c>
      <c r="Q280" s="184">
        <f t="shared" si="53"/>
        <v>68150</v>
      </c>
      <c r="R280" s="168">
        <f t="shared" si="57"/>
        <v>0</v>
      </c>
      <c r="S280" s="160">
        <v>24160</v>
      </c>
      <c r="T280" s="182">
        <f t="shared" si="54"/>
        <v>24160</v>
      </c>
      <c r="U280" s="164">
        <f t="shared" si="58"/>
        <v>0</v>
      </c>
      <c r="V280" s="183">
        <v>0</v>
      </c>
      <c r="W280" s="182">
        <f t="shared" si="55"/>
        <v>0</v>
      </c>
      <c r="X280" s="162">
        <f t="shared" si="59"/>
        <v>0</v>
      </c>
      <c r="Y280" s="189">
        <v>92310</v>
      </c>
      <c r="Z280" s="186">
        <f t="shared" si="56"/>
        <v>92310</v>
      </c>
      <c r="AA280" s="155">
        <f t="shared" si="60"/>
        <v>0</v>
      </c>
    </row>
    <row r="281" spans="1:27" ht="30" customHeight="1">
      <c r="A281" s="5" t="s">
        <v>1379</v>
      </c>
      <c r="B281" s="5" t="s">
        <v>1377</v>
      </c>
      <c r="C281" s="5" t="s">
        <v>1361</v>
      </c>
      <c r="D281" s="5" t="s">
        <v>715</v>
      </c>
      <c r="E281" s="9">
        <f>일위대가!F1703</f>
        <v>79130</v>
      </c>
      <c r="F281" s="9">
        <f>일위대가!H1703</f>
        <v>24160</v>
      </c>
      <c r="G281" s="9">
        <f>일위대가!J1703</f>
        <v>0</v>
      </c>
      <c r="H281" s="9">
        <f t="shared" si="52"/>
        <v>103290</v>
      </c>
      <c r="I281" s="5" t="s">
        <v>1378</v>
      </c>
      <c r="J281" s="5" t="s">
        <v>52</v>
      </c>
      <c r="K281" s="1" t="s">
        <v>52</v>
      </c>
      <c r="L281" s="1" t="s">
        <v>52</v>
      </c>
      <c r="M281" s="1" t="s">
        <v>52</v>
      </c>
      <c r="N281" s="1" t="s">
        <v>52</v>
      </c>
      <c r="P281" s="185">
        <v>79130</v>
      </c>
      <c r="Q281" s="184">
        <f t="shared" si="53"/>
        <v>79130</v>
      </c>
      <c r="R281" s="168">
        <f t="shared" si="57"/>
        <v>0</v>
      </c>
      <c r="S281" s="160">
        <v>24160</v>
      </c>
      <c r="T281" s="182">
        <f t="shared" si="54"/>
        <v>24160</v>
      </c>
      <c r="U281" s="164">
        <f t="shared" si="58"/>
        <v>0</v>
      </c>
      <c r="V281" s="183">
        <v>0</v>
      </c>
      <c r="W281" s="182">
        <f t="shared" si="55"/>
        <v>0</v>
      </c>
      <c r="X281" s="162">
        <f t="shared" si="59"/>
        <v>0</v>
      </c>
      <c r="Y281" s="189">
        <v>103290</v>
      </c>
      <c r="Z281" s="186">
        <f t="shared" si="56"/>
        <v>103290</v>
      </c>
      <c r="AA281" s="155">
        <f t="shared" si="60"/>
        <v>0</v>
      </c>
    </row>
    <row r="282" spans="1:27" ht="30" customHeight="1">
      <c r="A282" s="5" t="s">
        <v>1383</v>
      </c>
      <c r="B282" s="5" t="s">
        <v>1381</v>
      </c>
      <c r="C282" s="5" t="s">
        <v>1361</v>
      </c>
      <c r="D282" s="5" t="s">
        <v>715</v>
      </c>
      <c r="E282" s="9">
        <f>일위대가!F1708</f>
        <v>84620</v>
      </c>
      <c r="F282" s="9">
        <f>일위대가!H1708</f>
        <v>24160</v>
      </c>
      <c r="G282" s="9">
        <f>일위대가!J1708</f>
        <v>0</v>
      </c>
      <c r="H282" s="9">
        <f t="shared" si="52"/>
        <v>108780</v>
      </c>
      <c r="I282" s="5" t="s">
        <v>1382</v>
      </c>
      <c r="J282" s="5" t="s">
        <v>52</v>
      </c>
      <c r="K282" s="1" t="s">
        <v>52</v>
      </c>
      <c r="L282" s="1" t="s">
        <v>52</v>
      </c>
      <c r="M282" s="1" t="s">
        <v>52</v>
      </c>
      <c r="N282" s="1" t="s">
        <v>52</v>
      </c>
      <c r="P282" s="185">
        <v>84620</v>
      </c>
      <c r="Q282" s="184">
        <f t="shared" si="53"/>
        <v>84620</v>
      </c>
      <c r="R282" s="168">
        <f t="shared" si="57"/>
        <v>0</v>
      </c>
      <c r="S282" s="160">
        <v>24160</v>
      </c>
      <c r="T282" s="182">
        <f t="shared" si="54"/>
        <v>24160</v>
      </c>
      <c r="U282" s="164">
        <f t="shared" si="58"/>
        <v>0</v>
      </c>
      <c r="V282" s="183">
        <v>0</v>
      </c>
      <c r="W282" s="182">
        <f t="shared" si="55"/>
        <v>0</v>
      </c>
      <c r="X282" s="162">
        <f t="shared" si="59"/>
        <v>0</v>
      </c>
      <c r="Y282" s="189">
        <v>108780</v>
      </c>
      <c r="Z282" s="186">
        <f t="shared" si="56"/>
        <v>108780</v>
      </c>
      <c r="AA282" s="155">
        <f t="shared" si="60"/>
        <v>0</v>
      </c>
    </row>
    <row r="283" spans="1:27" ht="30" customHeight="1">
      <c r="A283" s="5" t="s">
        <v>1387</v>
      </c>
      <c r="B283" s="5" t="s">
        <v>1385</v>
      </c>
      <c r="C283" s="5" t="s">
        <v>1361</v>
      </c>
      <c r="D283" s="5" t="s">
        <v>715</v>
      </c>
      <c r="E283" s="9">
        <f>일위대가!F1714</f>
        <v>96708</v>
      </c>
      <c r="F283" s="9">
        <f>일위대가!H1714</f>
        <v>24160</v>
      </c>
      <c r="G283" s="9">
        <f>일위대가!J1714</f>
        <v>0</v>
      </c>
      <c r="H283" s="9">
        <f t="shared" si="52"/>
        <v>120868</v>
      </c>
      <c r="I283" s="5" t="s">
        <v>1386</v>
      </c>
      <c r="J283" s="5" t="s">
        <v>52</v>
      </c>
      <c r="K283" s="1" t="s">
        <v>52</v>
      </c>
      <c r="L283" s="1" t="s">
        <v>52</v>
      </c>
      <c r="M283" s="1" t="s">
        <v>52</v>
      </c>
      <c r="N283" s="1" t="s">
        <v>52</v>
      </c>
      <c r="P283" s="185">
        <v>96708</v>
      </c>
      <c r="Q283" s="184">
        <f t="shared" si="53"/>
        <v>96708</v>
      </c>
      <c r="R283" s="168">
        <f t="shared" si="57"/>
        <v>0</v>
      </c>
      <c r="S283" s="160">
        <v>24160</v>
      </c>
      <c r="T283" s="182">
        <f t="shared" si="54"/>
        <v>24160</v>
      </c>
      <c r="U283" s="164">
        <f t="shared" si="58"/>
        <v>0</v>
      </c>
      <c r="V283" s="183">
        <v>0</v>
      </c>
      <c r="W283" s="182">
        <f t="shared" si="55"/>
        <v>0</v>
      </c>
      <c r="X283" s="162">
        <f t="shared" si="59"/>
        <v>0</v>
      </c>
      <c r="Y283" s="189">
        <v>120868</v>
      </c>
      <c r="Z283" s="186">
        <f t="shared" si="56"/>
        <v>120868</v>
      </c>
      <c r="AA283" s="155">
        <f t="shared" si="60"/>
        <v>0</v>
      </c>
    </row>
    <row r="284" spans="1:27" ht="30" customHeight="1">
      <c r="A284" s="5" t="s">
        <v>1391</v>
      </c>
      <c r="B284" s="5" t="s">
        <v>1389</v>
      </c>
      <c r="C284" s="5" t="s">
        <v>1361</v>
      </c>
      <c r="D284" s="5" t="s">
        <v>715</v>
      </c>
      <c r="E284" s="9">
        <f>일위대가!F1719</f>
        <v>41800</v>
      </c>
      <c r="F284" s="9">
        <f>일위대가!H1719</f>
        <v>24160</v>
      </c>
      <c r="G284" s="9">
        <f>일위대가!J1719</f>
        <v>0</v>
      </c>
      <c r="H284" s="9">
        <f t="shared" si="52"/>
        <v>65960</v>
      </c>
      <c r="I284" s="5" t="s">
        <v>1390</v>
      </c>
      <c r="J284" s="5" t="s">
        <v>52</v>
      </c>
      <c r="K284" s="1" t="s">
        <v>52</v>
      </c>
      <c r="L284" s="1" t="s">
        <v>52</v>
      </c>
      <c r="M284" s="1" t="s">
        <v>52</v>
      </c>
      <c r="N284" s="1" t="s">
        <v>52</v>
      </c>
      <c r="P284" s="185">
        <v>41800</v>
      </c>
      <c r="Q284" s="184">
        <f t="shared" si="53"/>
        <v>41800</v>
      </c>
      <c r="R284" s="168">
        <f t="shared" si="57"/>
        <v>0</v>
      </c>
      <c r="S284" s="160">
        <v>24160</v>
      </c>
      <c r="T284" s="182">
        <f t="shared" si="54"/>
        <v>24160</v>
      </c>
      <c r="U284" s="164">
        <f t="shared" si="58"/>
        <v>0</v>
      </c>
      <c r="V284" s="183">
        <v>0</v>
      </c>
      <c r="W284" s="182">
        <f t="shared" si="55"/>
        <v>0</v>
      </c>
      <c r="X284" s="162">
        <f t="shared" si="59"/>
        <v>0</v>
      </c>
      <c r="Y284" s="189">
        <v>65960</v>
      </c>
      <c r="Z284" s="186">
        <f t="shared" si="56"/>
        <v>65960</v>
      </c>
      <c r="AA284" s="155">
        <f t="shared" si="60"/>
        <v>0</v>
      </c>
    </row>
    <row r="285" spans="1:27" ht="30" customHeight="1">
      <c r="A285" s="5" t="s">
        <v>1398</v>
      </c>
      <c r="B285" s="5" t="s">
        <v>1395</v>
      </c>
      <c r="C285" s="5" t="s">
        <v>1396</v>
      </c>
      <c r="D285" s="5" t="s">
        <v>715</v>
      </c>
      <c r="E285" s="9">
        <f>일위대가!F1724</f>
        <v>77400</v>
      </c>
      <c r="F285" s="9">
        <f>일위대가!H1724</f>
        <v>26342</v>
      </c>
      <c r="G285" s="9">
        <f>일위대가!J1724</f>
        <v>0</v>
      </c>
      <c r="H285" s="9">
        <f t="shared" si="52"/>
        <v>103742</v>
      </c>
      <c r="I285" s="5" t="s">
        <v>1397</v>
      </c>
      <c r="J285" s="5" t="s">
        <v>52</v>
      </c>
      <c r="K285" s="1" t="s">
        <v>52</v>
      </c>
      <c r="L285" s="1" t="s">
        <v>52</v>
      </c>
      <c r="M285" s="1" t="s">
        <v>52</v>
      </c>
      <c r="N285" s="1" t="s">
        <v>52</v>
      </c>
      <c r="P285" s="185">
        <v>77400</v>
      </c>
      <c r="Q285" s="184">
        <f t="shared" si="53"/>
        <v>77400</v>
      </c>
      <c r="R285" s="168">
        <f t="shared" si="57"/>
        <v>0</v>
      </c>
      <c r="S285" s="160">
        <v>26342</v>
      </c>
      <c r="T285" s="182">
        <f t="shared" si="54"/>
        <v>26342</v>
      </c>
      <c r="U285" s="164">
        <f t="shared" si="58"/>
        <v>0</v>
      </c>
      <c r="V285" s="183">
        <v>0</v>
      </c>
      <c r="W285" s="182">
        <f t="shared" si="55"/>
        <v>0</v>
      </c>
      <c r="X285" s="162">
        <f t="shared" si="59"/>
        <v>0</v>
      </c>
      <c r="Y285" s="189">
        <v>103742</v>
      </c>
      <c r="Z285" s="186">
        <f t="shared" si="56"/>
        <v>103742</v>
      </c>
      <c r="AA285" s="155">
        <f t="shared" si="60"/>
        <v>0</v>
      </c>
    </row>
    <row r="286" spans="1:27" ht="30" customHeight="1">
      <c r="A286" s="5" t="s">
        <v>1403</v>
      </c>
      <c r="B286" s="5" t="s">
        <v>1400</v>
      </c>
      <c r="C286" s="5" t="s">
        <v>1401</v>
      </c>
      <c r="D286" s="5" t="s">
        <v>715</v>
      </c>
      <c r="E286" s="9">
        <f>일위대가!F1729</f>
        <v>93000</v>
      </c>
      <c r="F286" s="9">
        <f>일위대가!H1729</f>
        <v>24160</v>
      </c>
      <c r="G286" s="9">
        <f>일위대가!J1729</f>
        <v>0</v>
      </c>
      <c r="H286" s="9">
        <f t="shared" si="52"/>
        <v>117160</v>
      </c>
      <c r="I286" s="5" t="s">
        <v>1402</v>
      </c>
      <c r="J286" s="5" t="s">
        <v>52</v>
      </c>
      <c r="K286" s="1" t="s">
        <v>52</v>
      </c>
      <c r="L286" s="1" t="s">
        <v>52</v>
      </c>
      <c r="M286" s="1" t="s">
        <v>52</v>
      </c>
      <c r="N286" s="1" t="s">
        <v>52</v>
      </c>
      <c r="P286" s="185">
        <v>93000</v>
      </c>
      <c r="Q286" s="184">
        <f t="shared" si="53"/>
        <v>93000</v>
      </c>
      <c r="R286" s="168">
        <f t="shared" si="57"/>
        <v>0</v>
      </c>
      <c r="S286" s="160">
        <v>24160</v>
      </c>
      <c r="T286" s="182">
        <f t="shared" si="54"/>
        <v>24160</v>
      </c>
      <c r="U286" s="164">
        <f t="shared" si="58"/>
        <v>0</v>
      </c>
      <c r="V286" s="183">
        <v>0</v>
      </c>
      <c r="W286" s="182">
        <f t="shared" si="55"/>
        <v>0</v>
      </c>
      <c r="X286" s="162">
        <f t="shared" si="59"/>
        <v>0</v>
      </c>
      <c r="Y286" s="189">
        <v>117160</v>
      </c>
      <c r="Z286" s="186">
        <f t="shared" si="56"/>
        <v>117160</v>
      </c>
      <c r="AA286" s="155">
        <f t="shared" si="60"/>
        <v>0</v>
      </c>
    </row>
    <row r="287" spans="1:27" s="202" customFormat="1" ht="30" customHeight="1">
      <c r="A287" s="191"/>
      <c r="B287" s="191" t="s">
        <v>1405</v>
      </c>
      <c r="C287" s="191" t="s">
        <v>1406</v>
      </c>
      <c r="D287" s="191" t="s">
        <v>709</v>
      </c>
      <c r="E287" s="215">
        <f>일위대가!F1734</f>
        <v>64350</v>
      </c>
      <c r="F287" s="215">
        <f>일위대가!H1734</f>
        <v>18934</v>
      </c>
      <c r="G287" s="215">
        <f>일위대가!J1734</f>
        <v>0</v>
      </c>
      <c r="H287" s="215">
        <f t="shared" si="52"/>
        <v>83284</v>
      </c>
      <c r="I287" s="191" t="s">
        <v>8143</v>
      </c>
      <c r="J287" s="191"/>
      <c r="K287" s="211"/>
      <c r="L287" s="211"/>
      <c r="M287" s="211"/>
      <c r="N287" s="211"/>
      <c r="O287" s="199"/>
      <c r="P287" s="185"/>
      <c r="Q287" s="184"/>
      <c r="R287" s="168"/>
      <c r="S287" s="160"/>
      <c r="T287" s="182"/>
      <c r="U287" s="164"/>
      <c r="V287" s="183"/>
      <c r="W287" s="182"/>
      <c r="X287" s="162"/>
      <c r="Y287" s="189"/>
      <c r="Z287" s="186"/>
      <c r="AA287" s="155"/>
    </row>
    <row r="288" spans="1:27" ht="30" customHeight="1">
      <c r="A288" s="5" t="s">
        <v>1413</v>
      </c>
      <c r="B288" s="5" t="s">
        <v>1410</v>
      </c>
      <c r="C288" s="5" t="s">
        <v>1411</v>
      </c>
      <c r="D288" s="5" t="s">
        <v>709</v>
      </c>
      <c r="E288" s="9">
        <f>일위대가!F1743</f>
        <v>22187</v>
      </c>
      <c r="F288" s="9">
        <f>일위대가!H1743</f>
        <v>30383</v>
      </c>
      <c r="G288" s="9">
        <f>일위대가!J1743</f>
        <v>621</v>
      </c>
      <c r="H288" s="9">
        <f t="shared" si="52"/>
        <v>53191</v>
      </c>
      <c r="I288" s="5" t="s">
        <v>1412</v>
      </c>
      <c r="J288" s="5" t="s">
        <v>52</v>
      </c>
      <c r="K288" s="1" t="s">
        <v>52</v>
      </c>
      <c r="L288" s="1" t="s">
        <v>52</v>
      </c>
      <c r="M288" s="1" t="s">
        <v>52</v>
      </c>
      <c r="N288" s="1" t="s">
        <v>52</v>
      </c>
      <c r="P288" s="185">
        <v>22187</v>
      </c>
      <c r="Q288" s="184">
        <f t="shared" si="53"/>
        <v>22187</v>
      </c>
      <c r="R288" s="168">
        <f t="shared" si="57"/>
        <v>0</v>
      </c>
      <c r="S288" s="160">
        <v>30383</v>
      </c>
      <c r="T288" s="182">
        <f t="shared" si="54"/>
        <v>30383</v>
      </c>
      <c r="U288" s="164">
        <f t="shared" si="58"/>
        <v>0</v>
      </c>
      <c r="V288" s="183">
        <v>621</v>
      </c>
      <c r="W288" s="182">
        <f t="shared" si="55"/>
        <v>621</v>
      </c>
      <c r="X288" s="162">
        <f t="shared" si="59"/>
        <v>0</v>
      </c>
      <c r="Y288" s="189">
        <v>53191</v>
      </c>
      <c r="Z288" s="186">
        <f t="shared" si="56"/>
        <v>53191</v>
      </c>
      <c r="AA288" s="155">
        <f t="shared" si="60"/>
        <v>0</v>
      </c>
    </row>
    <row r="289" spans="1:27" ht="30" customHeight="1">
      <c r="A289" s="5" t="s">
        <v>1418</v>
      </c>
      <c r="B289" s="5" t="s">
        <v>1415</v>
      </c>
      <c r="C289" s="5" t="s">
        <v>1416</v>
      </c>
      <c r="D289" s="5" t="s">
        <v>182</v>
      </c>
      <c r="E289" s="9">
        <f>일위대가!F1753</f>
        <v>24288</v>
      </c>
      <c r="F289" s="9">
        <f>일위대가!H1753</f>
        <v>28342</v>
      </c>
      <c r="G289" s="9">
        <f>일위대가!J1753</f>
        <v>577</v>
      </c>
      <c r="H289" s="9">
        <f t="shared" si="52"/>
        <v>53207</v>
      </c>
      <c r="I289" s="5" t="s">
        <v>1417</v>
      </c>
      <c r="J289" s="5" t="s">
        <v>52</v>
      </c>
      <c r="K289" s="1" t="s">
        <v>52</v>
      </c>
      <c r="L289" s="1" t="s">
        <v>52</v>
      </c>
      <c r="M289" s="1" t="s">
        <v>52</v>
      </c>
      <c r="N289" s="1" t="s">
        <v>52</v>
      </c>
      <c r="P289" s="185">
        <v>24288</v>
      </c>
      <c r="Q289" s="184">
        <f t="shared" si="53"/>
        <v>24288</v>
      </c>
      <c r="R289" s="168">
        <f t="shared" si="57"/>
        <v>0</v>
      </c>
      <c r="S289" s="160">
        <v>28342</v>
      </c>
      <c r="T289" s="182">
        <f t="shared" si="54"/>
        <v>28342</v>
      </c>
      <c r="U289" s="164">
        <f t="shared" si="58"/>
        <v>0</v>
      </c>
      <c r="V289" s="183">
        <v>577</v>
      </c>
      <c r="W289" s="182">
        <f t="shared" si="55"/>
        <v>577</v>
      </c>
      <c r="X289" s="162">
        <f t="shared" si="59"/>
        <v>0</v>
      </c>
      <c r="Y289" s="189">
        <v>53207</v>
      </c>
      <c r="Z289" s="186">
        <f t="shared" si="56"/>
        <v>53207</v>
      </c>
      <c r="AA289" s="155">
        <f t="shared" si="60"/>
        <v>0</v>
      </c>
    </row>
    <row r="290" spans="1:27" ht="30" customHeight="1">
      <c r="A290" s="5" t="s">
        <v>1423</v>
      </c>
      <c r="B290" s="5" t="s">
        <v>1420</v>
      </c>
      <c r="C290" s="5" t="s">
        <v>1421</v>
      </c>
      <c r="D290" s="5" t="s">
        <v>709</v>
      </c>
      <c r="E290" s="9">
        <f>일위대가!F1762</f>
        <v>36294</v>
      </c>
      <c r="F290" s="9">
        <f>일위대가!H1762</f>
        <v>49694</v>
      </c>
      <c r="G290" s="9">
        <f>일위대가!J1762</f>
        <v>1006</v>
      </c>
      <c r="H290" s="9">
        <f t="shared" si="52"/>
        <v>86994</v>
      </c>
      <c r="I290" s="5" t="s">
        <v>1422</v>
      </c>
      <c r="J290" s="5" t="s">
        <v>52</v>
      </c>
      <c r="K290" s="1" t="s">
        <v>52</v>
      </c>
      <c r="L290" s="1" t="s">
        <v>52</v>
      </c>
      <c r="M290" s="1" t="s">
        <v>52</v>
      </c>
      <c r="N290" s="1" t="s">
        <v>52</v>
      </c>
      <c r="P290" s="185">
        <v>36294</v>
      </c>
      <c r="Q290" s="184">
        <f t="shared" si="53"/>
        <v>36294</v>
      </c>
      <c r="R290" s="168">
        <f t="shared" si="57"/>
        <v>0</v>
      </c>
      <c r="S290" s="160">
        <v>49694</v>
      </c>
      <c r="T290" s="182">
        <f t="shared" si="54"/>
        <v>49694</v>
      </c>
      <c r="U290" s="164">
        <f t="shared" si="58"/>
        <v>0</v>
      </c>
      <c r="V290" s="160">
        <v>1006</v>
      </c>
      <c r="W290" s="182">
        <f t="shared" si="55"/>
        <v>1006</v>
      </c>
      <c r="X290" s="162">
        <f t="shared" si="59"/>
        <v>0</v>
      </c>
      <c r="Y290" s="189">
        <v>86994</v>
      </c>
      <c r="Z290" s="186">
        <f t="shared" si="56"/>
        <v>86994</v>
      </c>
      <c r="AA290" s="155">
        <f t="shared" si="60"/>
        <v>0</v>
      </c>
    </row>
    <row r="291" spans="1:27" ht="30" customHeight="1">
      <c r="A291" s="5" t="s">
        <v>1428</v>
      </c>
      <c r="B291" s="5" t="s">
        <v>1425</v>
      </c>
      <c r="C291" s="5" t="s">
        <v>1426</v>
      </c>
      <c r="D291" s="5" t="s">
        <v>709</v>
      </c>
      <c r="E291" s="9">
        <f>일위대가!F1771</f>
        <v>29584</v>
      </c>
      <c r="F291" s="9">
        <f>일위대가!H1771</f>
        <v>40413</v>
      </c>
      <c r="G291" s="9">
        <f>일위대가!J1771</f>
        <v>821</v>
      </c>
      <c r="H291" s="9">
        <f t="shared" si="52"/>
        <v>70818</v>
      </c>
      <c r="I291" s="5" t="s">
        <v>1427</v>
      </c>
      <c r="J291" s="5" t="s">
        <v>52</v>
      </c>
      <c r="K291" s="1" t="s">
        <v>52</v>
      </c>
      <c r="L291" s="1" t="s">
        <v>52</v>
      </c>
      <c r="M291" s="1" t="s">
        <v>52</v>
      </c>
      <c r="N291" s="1" t="s">
        <v>52</v>
      </c>
      <c r="P291" s="185">
        <v>29584</v>
      </c>
      <c r="Q291" s="184">
        <f t="shared" si="53"/>
        <v>29584</v>
      </c>
      <c r="R291" s="168">
        <f t="shared" si="57"/>
        <v>0</v>
      </c>
      <c r="S291" s="160">
        <v>40413</v>
      </c>
      <c r="T291" s="182">
        <f t="shared" si="54"/>
        <v>40413</v>
      </c>
      <c r="U291" s="164">
        <f t="shared" si="58"/>
        <v>0</v>
      </c>
      <c r="V291" s="183">
        <v>821</v>
      </c>
      <c r="W291" s="182">
        <f t="shared" si="55"/>
        <v>821</v>
      </c>
      <c r="X291" s="162">
        <f t="shared" si="59"/>
        <v>0</v>
      </c>
      <c r="Y291" s="189">
        <v>70818</v>
      </c>
      <c r="Z291" s="186">
        <f t="shared" si="56"/>
        <v>70818</v>
      </c>
      <c r="AA291" s="155">
        <f t="shared" si="60"/>
        <v>0</v>
      </c>
    </row>
    <row r="292" spans="1:27" ht="30" customHeight="1">
      <c r="A292" s="5" t="s">
        <v>1433</v>
      </c>
      <c r="B292" s="5" t="s">
        <v>1430</v>
      </c>
      <c r="C292" s="5" t="s">
        <v>1431</v>
      </c>
      <c r="D292" s="5" t="s">
        <v>715</v>
      </c>
      <c r="E292" s="9">
        <f>일위대가!F1776</f>
        <v>14700</v>
      </c>
      <c r="F292" s="9">
        <f>일위대가!H1776</f>
        <v>21978</v>
      </c>
      <c r="G292" s="9">
        <f>일위대가!J1776</f>
        <v>0</v>
      </c>
      <c r="H292" s="9">
        <f t="shared" si="52"/>
        <v>36678</v>
      </c>
      <c r="I292" s="5" t="s">
        <v>1432</v>
      </c>
      <c r="J292" s="5" t="s">
        <v>52</v>
      </c>
      <c r="K292" s="1" t="s">
        <v>52</v>
      </c>
      <c r="L292" s="1" t="s">
        <v>52</v>
      </c>
      <c r="M292" s="1" t="s">
        <v>52</v>
      </c>
      <c r="N292" s="1" t="s">
        <v>52</v>
      </c>
      <c r="P292" s="185">
        <v>14700</v>
      </c>
      <c r="Q292" s="184">
        <f t="shared" si="53"/>
        <v>14700</v>
      </c>
      <c r="R292" s="168">
        <f t="shared" si="57"/>
        <v>0</v>
      </c>
      <c r="S292" s="160">
        <v>21978</v>
      </c>
      <c r="T292" s="182">
        <f t="shared" si="54"/>
        <v>21978</v>
      </c>
      <c r="U292" s="164">
        <f t="shared" si="58"/>
        <v>0</v>
      </c>
      <c r="V292" s="183">
        <v>0</v>
      </c>
      <c r="W292" s="182">
        <f t="shared" si="55"/>
        <v>0</v>
      </c>
      <c r="X292" s="162">
        <f t="shared" si="59"/>
        <v>0</v>
      </c>
      <c r="Y292" s="189">
        <v>36678</v>
      </c>
      <c r="Z292" s="186">
        <f t="shared" si="56"/>
        <v>36678</v>
      </c>
      <c r="AA292" s="155">
        <f t="shared" si="60"/>
        <v>0</v>
      </c>
    </row>
    <row r="293" spans="1:27" ht="30" customHeight="1">
      <c r="A293" s="5" t="s">
        <v>1437</v>
      </c>
      <c r="B293" s="5" t="s">
        <v>1435</v>
      </c>
      <c r="C293" s="5" t="s">
        <v>1431</v>
      </c>
      <c r="D293" s="5" t="s">
        <v>715</v>
      </c>
      <c r="E293" s="9">
        <f>일위대가!F1781</f>
        <v>14700</v>
      </c>
      <c r="F293" s="9">
        <f>일위대가!H1781</f>
        <v>21978</v>
      </c>
      <c r="G293" s="9">
        <f>일위대가!J1781</f>
        <v>0</v>
      </c>
      <c r="H293" s="9">
        <f t="shared" si="52"/>
        <v>36678</v>
      </c>
      <c r="I293" s="5" t="s">
        <v>1436</v>
      </c>
      <c r="J293" s="5" t="s">
        <v>52</v>
      </c>
      <c r="K293" s="1" t="s">
        <v>52</v>
      </c>
      <c r="L293" s="1" t="s">
        <v>52</v>
      </c>
      <c r="M293" s="1" t="s">
        <v>52</v>
      </c>
      <c r="N293" s="1" t="s">
        <v>52</v>
      </c>
      <c r="P293" s="185">
        <v>14700</v>
      </c>
      <c r="Q293" s="184">
        <f t="shared" si="53"/>
        <v>14700</v>
      </c>
      <c r="R293" s="168">
        <f t="shared" si="57"/>
        <v>0</v>
      </c>
      <c r="S293" s="160">
        <v>21978</v>
      </c>
      <c r="T293" s="182">
        <f t="shared" si="54"/>
        <v>21978</v>
      </c>
      <c r="U293" s="164">
        <f t="shared" si="58"/>
        <v>0</v>
      </c>
      <c r="V293" s="183">
        <v>0</v>
      </c>
      <c r="W293" s="182">
        <f t="shared" si="55"/>
        <v>0</v>
      </c>
      <c r="X293" s="162">
        <f t="shared" si="59"/>
        <v>0</v>
      </c>
      <c r="Y293" s="189">
        <v>36678</v>
      </c>
      <c r="Z293" s="186">
        <f t="shared" si="56"/>
        <v>36678</v>
      </c>
      <c r="AA293" s="155">
        <f t="shared" si="60"/>
        <v>0</v>
      </c>
    </row>
    <row r="294" spans="1:27" ht="30" customHeight="1">
      <c r="A294" s="5" t="s">
        <v>1441</v>
      </c>
      <c r="B294" s="5" t="s">
        <v>1439</v>
      </c>
      <c r="C294" s="5" t="s">
        <v>1431</v>
      </c>
      <c r="D294" s="5" t="s">
        <v>715</v>
      </c>
      <c r="E294" s="9">
        <f>일위대가!F1787</f>
        <v>46200</v>
      </c>
      <c r="F294" s="9">
        <f>일위대가!H1787</f>
        <v>21978</v>
      </c>
      <c r="G294" s="9">
        <f>일위대가!J1787</f>
        <v>0</v>
      </c>
      <c r="H294" s="9">
        <f t="shared" si="52"/>
        <v>68178</v>
      </c>
      <c r="I294" s="5" t="s">
        <v>1440</v>
      </c>
      <c r="J294" s="5" t="s">
        <v>52</v>
      </c>
      <c r="K294" s="1" t="s">
        <v>52</v>
      </c>
      <c r="L294" s="1" t="s">
        <v>52</v>
      </c>
      <c r="M294" s="1" t="s">
        <v>52</v>
      </c>
      <c r="N294" s="1" t="s">
        <v>52</v>
      </c>
      <c r="P294" s="185">
        <v>46200</v>
      </c>
      <c r="Q294" s="184">
        <f t="shared" si="53"/>
        <v>46200</v>
      </c>
      <c r="R294" s="168">
        <f t="shared" si="57"/>
        <v>0</v>
      </c>
      <c r="S294" s="160">
        <v>21978</v>
      </c>
      <c r="T294" s="182">
        <f t="shared" si="54"/>
        <v>21978</v>
      </c>
      <c r="U294" s="164">
        <f t="shared" si="58"/>
        <v>0</v>
      </c>
      <c r="V294" s="183">
        <v>0</v>
      </c>
      <c r="W294" s="182">
        <f t="shared" si="55"/>
        <v>0</v>
      </c>
      <c r="X294" s="162">
        <f t="shared" si="59"/>
        <v>0</v>
      </c>
      <c r="Y294" s="189">
        <v>68178</v>
      </c>
      <c r="Z294" s="186">
        <f t="shared" si="56"/>
        <v>68178</v>
      </c>
      <c r="AA294" s="155">
        <f t="shared" si="60"/>
        <v>0</v>
      </c>
    </row>
    <row r="295" spans="1:27" ht="30" customHeight="1">
      <c r="A295" s="5" t="s">
        <v>1447</v>
      </c>
      <c r="B295" s="5" t="s">
        <v>1445</v>
      </c>
      <c r="C295" s="5" t="s">
        <v>1431</v>
      </c>
      <c r="D295" s="5" t="s">
        <v>715</v>
      </c>
      <c r="E295" s="9">
        <f>일위대가!F1792</f>
        <v>68150</v>
      </c>
      <c r="F295" s="9">
        <f>일위대가!H1792</f>
        <v>24160</v>
      </c>
      <c r="G295" s="9">
        <f>일위대가!J1792</f>
        <v>0</v>
      </c>
      <c r="H295" s="9">
        <f t="shared" si="52"/>
        <v>92310</v>
      </c>
      <c r="I295" s="5" t="s">
        <v>1446</v>
      </c>
      <c r="J295" s="5" t="s">
        <v>52</v>
      </c>
      <c r="K295" s="1" t="s">
        <v>52</v>
      </c>
      <c r="L295" s="1" t="s">
        <v>52</v>
      </c>
      <c r="M295" s="1" t="s">
        <v>52</v>
      </c>
      <c r="N295" s="1" t="s">
        <v>52</v>
      </c>
      <c r="P295" s="185">
        <v>68150</v>
      </c>
      <c r="Q295" s="184">
        <f t="shared" si="53"/>
        <v>68150</v>
      </c>
      <c r="R295" s="168">
        <f t="shared" si="57"/>
        <v>0</v>
      </c>
      <c r="S295" s="160">
        <v>24160</v>
      </c>
      <c r="T295" s="182">
        <f t="shared" si="54"/>
        <v>24160</v>
      </c>
      <c r="U295" s="164">
        <f t="shared" si="58"/>
        <v>0</v>
      </c>
      <c r="V295" s="183">
        <v>0</v>
      </c>
      <c r="W295" s="182">
        <f t="shared" si="55"/>
        <v>0</v>
      </c>
      <c r="X295" s="162">
        <f t="shared" si="59"/>
        <v>0</v>
      </c>
      <c r="Y295" s="189">
        <v>92310</v>
      </c>
      <c r="Z295" s="186">
        <f t="shared" si="56"/>
        <v>92310</v>
      </c>
      <c r="AA295" s="155">
        <f t="shared" si="60"/>
        <v>0</v>
      </c>
    </row>
    <row r="296" spans="1:27" ht="30" customHeight="1">
      <c r="A296" s="5" t="s">
        <v>1451</v>
      </c>
      <c r="B296" s="5" t="s">
        <v>1449</v>
      </c>
      <c r="C296" s="5" t="s">
        <v>1431</v>
      </c>
      <c r="D296" s="5" t="s">
        <v>715</v>
      </c>
      <c r="E296" s="9">
        <f>일위대가!F1797</f>
        <v>79130</v>
      </c>
      <c r="F296" s="9">
        <f>일위대가!H1797</f>
        <v>24160</v>
      </c>
      <c r="G296" s="9">
        <f>일위대가!J1797</f>
        <v>0</v>
      </c>
      <c r="H296" s="9">
        <f t="shared" si="52"/>
        <v>103290</v>
      </c>
      <c r="I296" s="5" t="s">
        <v>1450</v>
      </c>
      <c r="J296" s="5" t="s">
        <v>52</v>
      </c>
      <c r="K296" s="1" t="s">
        <v>52</v>
      </c>
      <c r="L296" s="1" t="s">
        <v>52</v>
      </c>
      <c r="M296" s="1" t="s">
        <v>52</v>
      </c>
      <c r="N296" s="1" t="s">
        <v>52</v>
      </c>
      <c r="P296" s="185">
        <v>79130</v>
      </c>
      <c r="Q296" s="184">
        <f t="shared" si="53"/>
        <v>79130</v>
      </c>
      <c r="R296" s="168">
        <f t="shared" si="57"/>
        <v>0</v>
      </c>
      <c r="S296" s="160">
        <v>24160</v>
      </c>
      <c r="T296" s="182">
        <f t="shared" si="54"/>
        <v>24160</v>
      </c>
      <c r="U296" s="164">
        <f t="shared" si="58"/>
        <v>0</v>
      </c>
      <c r="V296" s="183">
        <v>0</v>
      </c>
      <c r="W296" s="182">
        <f t="shared" si="55"/>
        <v>0</v>
      </c>
      <c r="X296" s="162">
        <f t="shared" si="59"/>
        <v>0</v>
      </c>
      <c r="Y296" s="189">
        <v>103290</v>
      </c>
      <c r="Z296" s="186">
        <f t="shared" si="56"/>
        <v>103290</v>
      </c>
      <c r="AA296" s="155">
        <f t="shared" si="60"/>
        <v>0</v>
      </c>
    </row>
    <row r="297" spans="1:27" ht="30" customHeight="1">
      <c r="A297" s="5" t="s">
        <v>1455</v>
      </c>
      <c r="B297" s="5" t="s">
        <v>1453</v>
      </c>
      <c r="C297" s="5" t="s">
        <v>1431</v>
      </c>
      <c r="D297" s="5" t="s">
        <v>715</v>
      </c>
      <c r="E297" s="9">
        <f>일위대가!F1802</f>
        <v>41800</v>
      </c>
      <c r="F297" s="9">
        <f>일위대가!H1802</f>
        <v>24160</v>
      </c>
      <c r="G297" s="9">
        <f>일위대가!J1802</f>
        <v>0</v>
      </c>
      <c r="H297" s="9">
        <f t="shared" si="52"/>
        <v>65960</v>
      </c>
      <c r="I297" s="5" t="s">
        <v>1454</v>
      </c>
      <c r="J297" s="5" t="s">
        <v>52</v>
      </c>
      <c r="K297" s="1" t="s">
        <v>52</v>
      </c>
      <c r="L297" s="1" t="s">
        <v>52</v>
      </c>
      <c r="M297" s="1" t="s">
        <v>52</v>
      </c>
      <c r="N297" s="1" t="s">
        <v>52</v>
      </c>
      <c r="P297" s="185">
        <v>41800</v>
      </c>
      <c r="Q297" s="184">
        <f t="shared" si="53"/>
        <v>41800</v>
      </c>
      <c r="R297" s="168">
        <f t="shared" si="57"/>
        <v>0</v>
      </c>
      <c r="S297" s="160">
        <v>24160</v>
      </c>
      <c r="T297" s="182">
        <f t="shared" si="54"/>
        <v>24160</v>
      </c>
      <c r="U297" s="164">
        <f t="shared" si="58"/>
        <v>0</v>
      </c>
      <c r="V297" s="183">
        <v>0</v>
      </c>
      <c r="W297" s="182">
        <f t="shared" si="55"/>
        <v>0</v>
      </c>
      <c r="X297" s="162">
        <f t="shared" si="59"/>
        <v>0</v>
      </c>
      <c r="Y297" s="189">
        <v>65960</v>
      </c>
      <c r="Z297" s="186">
        <f t="shared" si="56"/>
        <v>65960</v>
      </c>
      <c r="AA297" s="155">
        <f t="shared" si="60"/>
        <v>0</v>
      </c>
    </row>
    <row r="298" spans="1:27" ht="30" customHeight="1">
      <c r="A298" s="5" t="s">
        <v>1460</v>
      </c>
      <c r="B298" s="5" t="s">
        <v>1457</v>
      </c>
      <c r="C298" s="5" t="s">
        <v>1458</v>
      </c>
      <c r="D298" s="5" t="s">
        <v>715</v>
      </c>
      <c r="E298" s="9">
        <f>일위대가!F1807</f>
        <v>77400</v>
      </c>
      <c r="F298" s="9">
        <f>일위대가!H1807</f>
        <v>26342</v>
      </c>
      <c r="G298" s="9">
        <f>일위대가!J1807</f>
        <v>0</v>
      </c>
      <c r="H298" s="9">
        <f t="shared" si="52"/>
        <v>103742</v>
      </c>
      <c r="I298" s="5" t="s">
        <v>1459</v>
      </c>
      <c r="J298" s="5" t="s">
        <v>52</v>
      </c>
      <c r="K298" s="1" t="s">
        <v>52</v>
      </c>
      <c r="L298" s="1" t="s">
        <v>52</v>
      </c>
      <c r="M298" s="1" t="s">
        <v>52</v>
      </c>
      <c r="N298" s="1" t="s">
        <v>52</v>
      </c>
      <c r="P298" s="185">
        <v>77400</v>
      </c>
      <c r="Q298" s="184">
        <f t="shared" si="53"/>
        <v>77400</v>
      </c>
      <c r="R298" s="168">
        <f t="shared" si="57"/>
        <v>0</v>
      </c>
      <c r="S298" s="160">
        <v>26342</v>
      </c>
      <c r="T298" s="182">
        <f t="shared" si="54"/>
        <v>26342</v>
      </c>
      <c r="U298" s="164">
        <f t="shared" si="58"/>
        <v>0</v>
      </c>
      <c r="V298" s="183">
        <v>0</v>
      </c>
      <c r="W298" s="182">
        <f t="shared" si="55"/>
        <v>0</v>
      </c>
      <c r="X298" s="162">
        <f t="shared" si="59"/>
        <v>0</v>
      </c>
      <c r="Y298" s="189">
        <v>103742</v>
      </c>
      <c r="Z298" s="186">
        <f t="shared" si="56"/>
        <v>103742</v>
      </c>
      <c r="AA298" s="155">
        <f t="shared" si="60"/>
        <v>0</v>
      </c>
    </row>
    <row r="299" spans="1:27" ht="30" customHeight="1">
      <c r="A299" s="5" t="s">
        <v>1465</v>
      </c>
      <c r="B299" s="5" t="s">
        <v>1462</v>
      </c>
      <c r="C299" s="5" t="s">
        <v>1463</v>
      </c>
      <c r="D299" s="5" t="s">
        <v>366</v>
      </c>
      <c r="E299" s="9">
        <f>일위대가!F1812</f>
        <v>72000</v>
      </c>
      <c r="F299" s="9">
        <f>일위대가!H1812</f>
        <v>2420</v>
      </c>
      <c r="G299" s="9">
        <f>일위대가!J1812</f>
        <v>96</v>
      </c>
      <c r="H299" s="9">
        <f t="shared" si="52"/>
        <v>74516</v>
      </c>
      <c r="I299" s="5" t="s">
        <v>1464</v>
      </c>
      <c r="J299" s="5" t="s">
        <v>52</v>
      </c>
      <c r="K299" s="1" t="s">
        <v>52</v>
      </c>
      <c r="L299" s="1" t="s">
        <v>52</v>
      </c>
      <c r="M299" s="1" t="s">
        <v>52</v>
      </c>
      <c r="N299" s="1" t="s">
        <v>52</v>
      </c>
      <c r="P299" s="185">
        <v>72000</v>
      </c>
      <c r="Q299" s="184">
        <f t="shared" si="53"/>
        <v>72000</v>
      </c>
      <c r="R299" s="168">
        <f t="shared" si="57"/>
        <v>0</v>
      </c>
      <c r="S299" s="160">
        <v>2420</v>
      </c>
      <c r="T299" s="182">
        <f t="shared" si="54"/>
        <v>2420</v>
      </c>
      <c r="U299" s="164">
        <f t="shared" si="58"/>
        <v>0</v>
      </c>
      <c r="V299" s="183">
        <v>96</v>
      </c>
      <c r="W299" s="182">
        <f t="shared" si="55"/>
        <v>96</v>
      </c>
      <c r="X299" s="162">
        <f t="shared" si="59"/>
        <v>0</v>
      </c>
      <c r="Y299" s="189">
        <v>74516</v>
      </c>
      <c r="Z299" s="186">
        <f t="shared" si="56"/>
        <v>74516</v>
      </c>
      <c r="AA299" s="155">
        <f t="shared" si="60"/>
        <v>0</v>
      </c>
    </row>
    <row r="300" spans="1:27" ht="30" customHeight="1">
      <c r="A300" s="5" t="s">
        <v>1470</v>
      </c>
      <c r="B300" s="5" t="s">
        <v>1467</v>
      </c>
      <c r="C300" s="5" t="s">
        <v>1468</v>
      </c>
      <c r="D300" s="5" t="s">
        <v>366</v>
      </c>
      <c r="E300" s="9">
        <f>일위대가!F1817</f>
        <v>26400</v>
      </c>
      <c r="F300" s="9">
        <f>일위대가!H1817</f>
        <v>2420</v>
      </c>
      <c r="G300" s="9">
        <f>일위대가!J1817</f>
        <v>96</v>
      </c>
      <c r="H300" s="9">
        <f t="shared" si="52"/>
        <v>28916</v>
      </c>
      <c r="I300" s="5" t="s">
        <v>1469</v>
      </c>
      <c r="J300" s="5" t="s">
        <v>52</v>
      </c>
      <c r="K300" s="1" t="s">
        <v>52</v>
      </c>
      <c r="L300" s="1" t="s">
        <v>52</v>
      </c>
      <c r="M300" s="1" t="s">
        <v>52</v>
      </c>
      <c r="N300" s="1" t="s">
        <v>52</v>
      </c>
      <c r="P300" s="185">
        <v>26400</v>
      </c>
      <c r="Q300" s="184">
        <f t="shared" si="53"/>
        <v>26400</v>
      </c>
      <c r="R300" s="168">
        <f t="shared" si="57"/>
        <v>0</v>
      </c>
      <c r="S300" s="160">
        <v>2420</v>
      </c>
      <c r="T300" s="182">
        <f t="shared" si="54"/>
        <v>2420</v>
      </c>
      <c r="U300" s="164">
        <f t="shared" si="58"/>
        <v>0</v>
      </c>
      <c r="V300" s="183">
        <v>96</v>
      </c>
      <c r="W300" s="182">
        <f t="shared" si="55"/>
        <v>96</v>
      </c>
      <c r="X300" s="162">
        <f t="shared" si="59"/>
        <v>0</v>
      </c>
      <c r="Y300" s="189">
        <v>28916</v>
      </c>
      <c r="Z300" s="186">
        <f t="shared" si="56"/>
        <v>28916</v>
      </c>
      <c r="AA300" s="155">
        <f t="shared" si="60"/>
        <v>0</v>
      </c>
    </row>
    <row r="301" spans="1:27" ht="30" customHeight="1">
      <c r="A301" s="5" t="s">
        <v>1475</v>
      </c>
      <c r="B301" s="5" t="s">
        <v>1472</v>
      </c>
      <c r="C301" s="5" t="s">
        <v>1473</v>
      </c>
      <c r="D301" s="5" t="s">
        <v>366</v>
      </c>
      <c r="E301" s="9">
        <f>일위대가!F1822</f>
        <v>30800</v>
      </c>
      <c r="F301" s="9">
        <f>일위대가!H1822</f>
        <v>3521</v>
      </c>
      <c r="G301" s="9">
        <f>일위대가!J1822</f>
        <v>140</v>
      </c>
      <c r="H301" s="9">
        <f t="shared" si="52"/>
        <v>34461</v>
      </c>
      <c r="I301" s="5" t="s">
        <v>1474</v>
      </c>
      <c r="J301" s="5" t="s">
        <v>52</v>
      </c>
      <c r="K301" s="1" t="s">
        <v>52</v>
      </c>
      <c r="L301" s="1" t="s">
        <v>52</v>
      </c>
      <c r="M301" s="1" t="s">
        <v>52</v>
      </c>
      <c r="N301" s="1" t="s">
        <v>52</v>
      </c>
      <c r="P301" s="185">
        <v>30800</v>
      </c>
      <c r="Q301" s="184">
        <f t="shared" si="53"/>
        <v>30800</v>
      </c>
      <c r="R301" s="168">
        <f t="shared" si="57"/>
        <v>0</v>
      </c>
      <c r="S301" s="160">
        <v>3521</v>
      </c>
      <c r="T301" s="182">
        <f t="shared" si="54"/>
        <v>3521</v>
      </c>
      <c r="U301" s="164">
        <f t="shared" si="58"/>
        <v>0</v>
      </c>
      <c r="V301" s="183">
        <v>140</v>
      </c>
      <c r="W301" s="182">
        <f t="shared" si="55"/>
        <v>140</v>
      </c>
      <c r="X301" s="162">
        <f t="shared" si="59"/>
        <v>0</v>
      </c>
      <c r="Y301" s="189">
        <v>34461</v>
      </c>
      <c r="Z301" s="186">
        <f t="shared" si="56"/>
        <v>34461</v>
      </c>
      <c r="AA301" s="155">
        <f t="shared" si="60"/>
        <v>0</v>
      </c>
    </row>
    <row r="302" spans="1:27" ht="30" customHeight="1">
      <c r="A302" s="5" t="s">
        <v>1480</v>
      </c>
      <c r="B302" s="5" t="s">
        <v>1477</v>
      </c>
      <c r="C302" s="5" t="s">
        <v>1478</v>
      </c>
      <c r="D302" s="5" t="s">
        <v>366</v>
      </c>
      <c r="E302" s="9">
        <f>일위대가!F1827</f>
        <v>38500</v>
      </c>
      <c r="F302" s="9">
        <f>일위대가!H1827</f>
        <v>4621</v>
      </c>
      <c r="G302" s="9">
        <f>일위대가!J1827</f>
        <v>184</v>
      </c>
      <c r="H302" s="9">
        <f t="shared" si="52"/>
        <v>43305</v>
      </c>
      <c r="I302" s="5" t="s">
        <v>1479</v>
      </c>
      <c r="J302" s="5" t="s">
        <v>52</v>
      </c>
      <c r="K302" s="1" t="s">
        <v>52</v>
      </c>
      <c r="L302" s="1" t="s">
        <v>52</v>
      </c>
      <c r="M302" s="1" t="s">
        <v>52</v>
      </c>
      <c r="N302" s="1" t="s">
        <v>52</v>
      </c>
      <c r="P302" s="185">
        <v>38500</v>
      </c>
      <c r="Q302" s="184">
        <f t="shared" si="53"/>
        <v>38500</v>
      </c>
      <c r="R302" s="168">
        <f t="shared" si="57"/>
        <v>0</v>
      </c>
      <c r="S302" s="160">
        <v>4621</v>
      </c>
      <c r="T302" s="182">
        <f t="shared" si="54"/>
        <v>4621</v>
      </c>
      <c r="U302" s="164">
        <f t="shared" si="58"/>
        <v>0</v>
      </c>
      <c r="V302" s="183">
        <v>184</v>
      </c>
      <c r="W302" s="182">
        <f t="shared" si="55"/>
        <v>184</v>
      </c>
      <c r="X302" s="162">
        <f t="shared" si="59"/>
        <v>0</v>
      </c>
      <c r="Y302" s="189">
        <v>43305</v>
      </c>
      <c r="Z302" s="186">
        <f t="shared" si="56"/>
        <v>43305</v>
      </c>
      <c r="AA302" s="155">
        <f t="shared" si="60"/>
        <v>0</v>
      </c>
    </row>
    <row r="303" spans="1:27" ht="30" customHeight="1">
      <c r="A303" s="5" t="s">
        <v>1485</v>
      </c>
      <c r="B303" s="5" t="s">
        <v>1482</v>
      </c>
      <c r="C303" s="5" t="s">
        <v>1483</v>
      </c>
      <c r="D303" s="5" t="s">
        <v>366</v>
      </c>
      <c r="E303" s="9">
        <f>일위대가!F1832</f>
        <v>48400</v>
      </c>
      <c r="F303" s="9">
        <f>일위대가!H1832</f>
        <v>5721</v>
      </c>
      <c r="G303" s="9">
        <f>일위대가!J1832</f>
        <v>228</v>
      </c>
      <c r="H303" s="9">
        <f t="shared" si="52"/>
        <v>54349</v>
      </c>
      <c r="I303" s="5" t="s">
        <v>1484</v>
      </c>
      <c r="J303" s="5" t="s">
        <v>52</v>
      </c>
      <c r="K303" s="1" t="s">
        <v>52</v>
      </c>
      <c r="L303" s="1" t="s">
        <v>52</v>
      </c>
      <c r="M303" s="1" t="s">
        <v>52</v>
      </c>
      <c r="N303" s="1" t="s">
        <v>52</v>
      </c>
      <c r="P303" s="185">
        <v>48400</v>
      </c>
      <c r="Q303" s="184">
        <f t="shared" ref="Q303:Q334" si="61">E303</f>
        <v>48400</v>
      </c>
      <c r="R303" s="168">
        <f t="shared" si="57"/>
        <v>0</v>
      </c>
      <c r="S303" s="160">
        <v>5721</v>
      </c>
      <c r="T303" s="182">
        <f t="shared" ref="T303:T334" si="62">F303</f>
        <v>5721</v>
      </c>
      <c r="U303" s="164">
        <f t="shared" si="58"/>
        <v>0</v>
      </c>
      <c r="V303" s="183">
        <v>228</v>
      </c>
      <c r="W303" s="182">
        <f t="shared" ref="W303:W334" si="63">G303</f>
        <v>228</v>
      </c>
      <c r="X303" s="162">
        <f t="shared" si="59"/>
        <v>0</v>
      </c>
      <c r="Y303" s="189">
        <v>54349</v>
      </c>
      <c r="Z303" s="186">
        <f t="shared" ref="Z303:Z334" si="64">H303</f>
        <v>54349</v>
      </c>
      <c r="AA303" s="155">
        <f t="shared" si="60"/>
        <v>0</v>
      </c>
    </row>
    <row r="304" spans="1:27" ht="30" customHeight="1">
      <c r="A304" s="5" t="s">
        <v>1490</v>
      </c>
      <c r="B304" s="5" t="s">
        <v>1487</v>
      </c>
      <c r="C304" s="5" t="s">
        <v>1488</v>
      </c>
      <c r="D304" s="5" t="s">
        <v>366</v>
      </c>
      <c r="E304" s="9">
        <f>일위대가!F1837</f>
        <v>58300</v>
      </c>
      <c r="F304" s="9">
        <f>일위대가!H1837</f>
        <v>6822</v>
      </c>
      <c r="G304" s="9">
        <f>일위대가!J1837</f>
        <v>272</v>
      </c>
      <c r="H304" s="9">
        <f t="shared" si="52"/>
        <v>65394</v>
      </c>
      <c r="I304" s="5" t="s">
        <v>1489</v>
      </c>
      <c r="J304" s="5" t="s">
        <v>52</v>
      </c>
      <c r="K304" s="1" t="s">
        <v>52</v>
      </c>
      <c r="L304" s="1" t="s">
        <v>52</v>
      </c>
      <c r="M304" s="1" t="s">
        <v>52</v>
      </c>
      <c r="N304" s="1" t="s">
        <v>52</v>
      </c>
      <c r="P304" s="185">
        <v>58300</v>
      </c>
      <c r="Q304" s="184">
        <f t="shared" si="61"/>
        <v>58300</v>
      </c>
      <c r="R304" s="168">
        <f t="shared" si="57"/>
        <v>0</v>
      </c>
      <c r="S304" s="160">
        <v>6822</v>
      </c>
      <c r="T304" s="182">
        <f t="shared" si="62"/>
        <v>6822</v>
      </c>
      <c r="U304" s="164">
        <f t="shared" si="58"/>
        <v>0</v>
      </c>
      <c r="V304" s="183">
        <v>272</v>
      </c>
      <c r="W304" s="182">
        <f t="shared" si="63"/>
        <v>272</v>
      </c>
      <c r="X304" s="162">
        <f t="shared" si="59"/>
        <v>0</v>
      </c>
      <c r="Y304" s="189">
        <v>65394</v>
      </c>
      <c r="Z304" s="186">
        <f t="shared" si="64"/>
        <v>65394</v>
      </c>
      <c r="AA304" s="155">
        <f t="shared" si="60"/>
        <v>0</v>
      </c>
    </row>
    <row r="305" spans="1:27" ht="30" customHeight="1">
      <c r="A305" s="5" t="s">
        <v>1497</v>
      </c>
      <c r="B305" s="5" t="s">
        <v>1494</v>
      </c>
      <c r="C305" s="5" t="s">
        <v>1495</v>
      </c>
      <c r="D305" s="5" t="s">
        <v>366</v>
      </c>
      <c r="E305" s="9">
        <f>일위대가!F1842</f>
        <v>81400</v>
      </c>
      <c r="F305" s="9">
        <f>일위대가!H1842</f>
        <v>7922</v>
      </c>
      <c r="G305" s="9">
        <f>일위대가!J1842</f>
        <v>316</v>
      </c>
      <c r="H305" s="9">
        <f t="shared" si="52"/>
        <v>89638</v>
      </c>
      <c r="I305" s="5" t="s">
        <v>1496</v>
      </c>
      <c r="J305" s="5" t="s">
        <v>52</v>
      </c>
      <c r="K305" s="1" t="s">
        <v>52</v>
      </c>
      <c r="L305" s="1" t="s">
        <v>52</v>
      </c>
      <c r="M305" s="1" t="s">
        <v>52</v>
      </c>
      <c r="N305" s="1" t="s">
        <v>52</v>
      </c>
      <c r="P305" s="185">
        <v>81400</v>
      </c>
      <c r="Q305" s="184">
        <f t="shared" si="61"/>
        <v>81400</v>
      </c>
      <c r="R305" s="168">
        <f t="shared" si="57"/>
        <v>0</v>
      </c>
      <c r="S305" s="160">
        <v>7922</v>
      </c>
      <c r="T305" s="182">
        <f t="shared" si="62"/>
        <v>7922</v>
      </c>
      <c r="U305" s="164">
        <f t="shared" si="58"/>
        <v>0</v>
      </c>
      <c r="V305" s="183">
        <v>316</v>
      </c>
      <c r="W305" s="182">
        <f t="shared" si="63"/>
        <v>316</v>
      </c>
      <c r="X305" s="162">
        <f t="shared" si="59"/>
        <v>0</v>
      </c>
      <c r="Y305" s="189">
        <v>89638</v>
      </c>
      <c r="Z305" s="186">
        <f t="shared" si="64"/>
        <v>89638</v>
      </c>
      <c r="AA305" s="155">
        <f t="shared" si="60"/>
        <v>0</v>
      </c>
    </row>
    <row r="306" spans="1:27" ht="30" customHeight="1">
      <c r="A306" s="5" t="s">
        <v>1502</v>
      </c>
      <c r="B306" s="5" t="s">
        <v>1499</v>
      </c>
      <c r="C306" s="5" t="s">
        <v>1500</v>
      </c>
      <c r="D306" s="5" t="s">
        <v>366</v>
      </c>
      <c r="E306" s="9">
        <f>일위대가!F1847</f>
        <v>129800</v>
      </c>
      <c r="F306" s="9">
        <f>일위대가!H1847</f>
        <v>2420</v>
      </c>
      <c r="G306" s="9">
        <f>일위대가!J1847</f>
        <v>96</v>
      </c>
      <c r="H306" s="9">
        <f t="shared" si="52"/>
        <v>132316</v>
      </c>
      <c r="I306" s="5" t="s">
        <v>1501</v>
      </c>
      <c r="J306" s="5" t="s">
        <v>52</v>
      </c>
      <c r="K306" s="1" t="s">
        <v>52</v>
      </c>
      <c r="L306" s="1" t="s">
        <v>52</v>
      </c>
      <c r="M306" s="1" t="s">
        <v>52</v>
      </c>
      <c r="N306" s="1" t="s">
        <v>52</v>
      </c>
      <c r="P306" s="185">
        <v>129800</v>
      </c>
      <c r="Q306" s="184">
        <f t="shared" si="61"/>
        <v>129800</v>
      </c>
      <c r="R306" s="168">
        <f t="shared" si="57"/>
        <v>0</v>
      </c>
      <c r="S306" s="160">
        <v>2420</v>
      </c>
      <c r="T306" s="182">
        <f t="shared" si="62"/>
        <v>2420</v>
      </c>
      <c r="U306" s="164">
        <f t="shared" si="58"/>
        <v>0</v>
      </c>
      <c r="V306" s="183">
        <v>96</v>
      </c>
      <c r="W306" s="182">
        <f t="shared" si="63"/>
        <v>96</v>
      </c>
      <c r="X306" s="162">
        <f t="shared" si="59"/>
        <v>0</v>
      </c>
      <c r="Y306" s="189">
        <v>132316</v>
      </c>
      <c r="Z306" s="186">
        <f t="shared" si="64"/>
        <v>132316</v>
      </c>
      <c r="AA306" s="155">
        <f t="shared" si="60"/>
        <v>0</v>
      </c>
    </row>
    <row r="307" spans="1:27" ht="30" customHeight="1">
      <c r="A307" s="5" t="s">
        <v>1507</v>
      </c>
      <c r="B307" s="5" t="s">
        <v>1504</v>
      </c>
      <c r="C307" s="5" t="s">
        <v>1505</v>
      </c>
      <c r="D307" s="5" t="s">
        <v>366</v>
      </c>
      <c r="E307" s="9">
        <f>일위대가!F1852</f>
        <v>199650</v>
      </c>
      <c r="F307" s="9">
        <f>일위대가!H1852</f>
        <v>10123</v>
      </c>
      <c r="G307" s="9">
        <f>일위대가!J1852</f>
        <v>404</v>
      </c>
      <c r="H307" s="9">
        <f t="shared" si="52"/>
        <v>210177</v>
      </c>
      <c r="I307" s="5" t="s">
        <v>1506</v>
      </c>
      <c r="J307" s="5" t="s">
        <v>52</v>
      </c>
      <c r="K307" s="1" t="s">
        <v>52</v>
      </c>
      <c r="L307" s="1" t="s">
        <v>52</v>
      </c>
      <c r="M307" s="1" t="s">
        <v>52</v>
      </c>
      <c r="N307" s="1" t="s">
        <v>52</v>
      </c>
      <c r="P307" s="185">
        <v>199650</v>
      </c>
      <c r="Q307" s="184">
        <f t="shared" si="61"/>
        <v>199650</v>
      </c>
      <c r="R307" s="168">
        <f t="shared" si="57"/>
        <v>0</v>
      </c>
      <c r="S307" s="160">
        <v>10123</v>
      </c>
      <c r="T307" s="182">
        <f t="shared" si="62"/>
        <v>10123</v>
      </c>
      <c r="U307" s="164">
        <f t="shared" si="58"/>
        <v>0</v>
      </c>
      <c r="V307" s="183">
        <v>404</v>
      </c>
      <c r="W307" s="182">
        <f t="shared" si="63"/>
        <v>404</v>
      </c>
      <c r="X307" s="162">
        <f t="shared" si="59"/>
        <v>0</v>
      </c>
      <c r="Y307" s="189">
        <v>210177</v>
      </c>
      <c r="Z307" s="186">
        <f t="shared" si="64"/>
        <v>210177</v>
      </c>
      <c r="AA307" s="155">
        <f t="shared" si="60"/>
        <v>0</v>
      </c>
    </row>
    <row r="308" spans="1:27" ht="30" customHeight="1">
      <c r="A308" s="5" t="s">
        <v>1512</v>
      </c>
      <c r="B308" s="5" t="s">
        <v>1509</v>
      </c>
      <c r="C308" s="5" t="s">
        <v>1510</v>
      </c>
      <c r="D308" s="5" t="s">
        <v>366</v>
      </c>
      <c r="E308" s="9">
        <f>일위대가!F1857</f>
        <v>48400</v>
      </c>
      <c r="F308" s="9">
        <f>일위대가!H1857</f>
        <v>5658</v>
      </c>
      <c r="G308" s="9">
        <f>일위대가!J1857</f>
        <v>226</v>
      </c>
      <c r="H308" s="9">
        <f t="shared" si="52"/>
        <v>54284</v>
      </c>
      <c r="I308" s="5" t="s">
        <v>1511</v>
      </c>
      <c r="J308" s="5" t="s">
        <v>52</v>
      </c>
      <c r="K308" s="1" t="s">
        <v>52</v>
      </c>
      <c r="L308" s="1" t="s">
        <v>52</v>
      </c>
      <c r="M308" s="1" t="s">
        <v>52</v>
      </c>
      <c r="N308" s="1" t="s">
        <v>52</v>
      </c>
      <c r="P308" s="185">
        <v>48400</v>
      </c>
      <c r="Q308" s="184">
        <f t="shared" si="61"/>
        <v>48400</v>
      </c>
      <c r="R308" s="168">
        <f t="shared" si="57"/>
        <v>0</v>
      </c>
      <c r="S308" s="160">
        <v>5658</v>
      </c>
      <c r="T308" s="182">
        <f t="shared" si="62"/>
        <v>5658</v>
      </c>
      <c r="U308" s="164">
        <f t="shared" si="58"/>
        <v>0</v>
      </c>
      <c r="V308" s="183">
        <v>226</v>
      </c>
      <c r="W308" s="182">
        <f t="shared" si="63"/>
        <v>226</v>
      </c>
      <c r="X308" s="162">
        <f t="shared" si="59"/>
        <v>0</v>
      </c>
      <c r="Y308" s="189">
        <v>54284</v>
      </c>
      <c r="Z308" s="186">
        <f t="shared" si="64"/>
        <v>54284</v>
      </c>
      <c r="AA308" s="155">
        <f t="shared" si="60"/>
        <v>0</v>
      </c>
    </row>
    <row r="309" spans="1:27" ht="30" customHeight="1">
      <c r="A309" s="5" t="s">
        <v>1517</v>
      </c>
      <c r="B309" s="5" t="s">
        <v>1514</v>
      </c>
      <c r="C309" s="5" t="s">
        <v>1515</v>
      </c>
      <c r="D309" s="5" t="s">
        <v>366</v>
      </c>
      <c r="E309" s="9">
        <f>일위대가!F1863</f>
        <v>57749</v>
      </c>
      <c r="F309" s="9">
        <f>일위대가!H1863</f>
        <v>6601</v>
      </c>
      <c r="G309" s="9">
        <f>일위대가!J1863</f>
        <v>263</v>
      </c>
      <c r="H309" s="9">
        <f t="shared" si="52"/>
        <v>64613</v>
      </c>
      <c r="I309" s="5" t="s">
        <v>1516</v>
      </c>
      <c r="J309" s="5" t="s">
        <v>52</v>
      </c>
      <c r="K309" s="1" t="s">
        <v>52</v>
      </c>
      <c r="L309" s="1" t="s">
        <v>52</v>
      </c>
      <c r="M309" s="1" t="s">
        <v>52</v>
      </c>
      <c r="N309" s="1" t="s">
        <v>52</v>
      </c>
      <c r="P309" s="185">
        <v>57749</v>
      </c>
      <c r="Q309" s="184">
        <f t="shared" si="61"/>
        <v>57749</v>
      </c>
      <c r="R309" s="168">
        <f t="shared" si="57"/>
        <v>0</v>
      </c>
      <c r="S309" s="160">
        <v>6601</v>
      </c>
      <c r="T309" s="182">
        <f t="shared" si="62"/>
        <v>6601</v>
      </c>
      <c r="U309" s="164">
        <f t="shared" si="58"/>
        <v>0</v>
      </c>
      <c r="V309" s="183">
        <v>263</v>
      </c>
      <c r="W309" s="182">
        <f t="shared" si="63"/>
        <v>263</v>
      </c>
      <c r="X309" s="162">
        <f t="shared" si="59"/>
        <v>0</v>
      </c>
      <c r="Y309" s="189">
        <v>64613</v>
      </c>
      <c r="Z309" s="186">
        <f t="shared" si="64"/>
        <v>64613</v>
      </c>
      <c r="AA309" s="155">
        <f t="shared" si="60"/>
        <v>0</v>
      </c>
    </row>
    <row r="310" spans="1:27" ht="30" customHeight="1">
      <c r="A310" s="5" t="s">
        <v>1522</v>
      </c>
      <c r="B310" s="5" t="s">
        <v>1519</v>
      </c>
      <c r="C310" s="5" t="s">
        <v>1520</v>
      </c>
      <c r="D310" s="5" t="s">
        <v>366</v>
      </c>
      <c r="E310" s="9">
        <f>일위대가!F1869</f>
        <v>81481</v>
      </c>
      <c r="F310" s="9">
        <f>일위대가!H1869</f>
        <v>8802</v>
      </c>
      <c r="G310" s="9">
        <f>일위대가!J1869</f>
        <v>351</v>
      </c>
      <c r="H310" s="9">
        <f t="shared" si="52"/>
        <v>90634</v>
      </c>
      <c r="I310" s="5" t="s">
        <v>1521</v>
      </c>
      <c r="J310" s="5" t="s">
        <v>52</v>
      </c>
      <c r="K310" s="1" t="s">
        <v>52</v>
      </c>
      <c r="L310" s="1" t="s">
        <v>52</v>
      </c>
      <c r="M310" s="1" t="s">
        <v>52</v>
      </c>
      <c r="N310" s="1" t="s">
        <v>52</v>
      </c>
      <c r="P310" s="185">
        <v>81481</v>
      </c>
      <c r="Q310" s="184">
        <f t="shared" si="61"/>
        <v>81481</v>
      </c>
      <c r="R310" s="168">
        <f t="shared" si="57"/>
        <v>0</v>
      </c>
      <c r="S310" s="160">
        <v>8802</v>
      </c>
      <c r="T310" s="182">
        <f t="shared" si="62"/>
        <v>8802</v>
      </c>
      <c r="U310" s="164">
        <f t="shared" si="58"/>
        <v>0</v>
      </c>
      <c r="V310" s="183">
        <v>351</v>
      </c>
      <c r="W310" s="182">
        <f t="shared" si="63"/>
        <v>351</v>
      </c>
      <c r="X310" s="162">
        <f t="shared" si="59"/>
        <v>0</v>
      </c>
      <c r="Y310" s="189">
        <v>90634</v>
      </c>
      <c r="Z310" s="186">
        <f t="shared" si="64"/>
        <v>90634</v>
      </c>
      <c r="AA310" s="155">
        <f t="shared" si="60"/>
        <v>0</v>
      </c>
    </row>
    <row r="311" spans="1:27" ht="30" customHeight="1">
      <c r="A311" s="5" t="s">
        <v>1527</v>
      </c>
      <c r="B311" s="5" t="s">
        <v>1524</v>
      </c>
      <c r="C311" s="5" t="s">
        <v>1525</v>
      </c>
      <c r="D311" s="5" t="s">
        <v>366</v>
      </c>
      <c r="E311" s="9">
        <f>일위대가!F1875</f>
        <v>93076</v>
      </c>
      <c r="F311" s="9">
        <f>일위대가!H1875</f>
        <v>11003</v>
      </c>
      <c r="G311" s="9">
        <f>일위대가!J1875</f>
        <v>439</v>
      </c>
      <c r="H311" s="9">
        <f t="shared" si="52"/>
        <v>104518</v>
      </c>
      <c r="I311" s="5" t="s">
        <v>1526</v>
      </c>
      <c r="J311" s="5" t="s">
        <v>52</v>
      </c>
      <c r="K311" s="1" t="s">
        <v>52</v>
      </c>
      <c r="L311" s="1" t="s">
        <v>52</v>
      </c>
      <c r="M311" s="1" t="s">
        <v>52</v>
      </c>
      <c r="N311" s="1" t="s">
        <v>52</v>
      </c>
      <c r="P311" s="185">
        <v>93076</v>
      </c>
      <c r="Q311" s="184">
        <f t="shared" si="61"/>
        <v>93076</v>
      </c>
      <c r="R311" s="168">
        <f t="shared" si="57"/>
        <v>0</v>
      </c>
      <c r="S311" s="160">
        <v>11003</v>
      </c>
      <c r="T311" s="182">
        <f t="shared" si="62"/>
        <v>11003</v>
      </c>
      <c r="U311" s="164">
        <f t="shared" si="58"/>
        <v>0</v>
      </c>
      <c r="V311" s="183">
        <v>439</v>
      </c>
      <c r="W311" s="182">
        <f t="shared" si="63"/>
        <v>439</v>
      </c>
      <c r="X311" s="162">
        <f t="shared" si="59"/>
        <v>0</v>
      </c>
      <c r="Y311" s="189">
        <v>104518</v>
      </c>
      <c r="Z311" s="186">
        <f t="shared" si="64"/>
        <v>104518</v>
      </c>
      <c r="AA311" s="155">
        <f t="shared" si="60"/>
        <v>0</v>
      </c>
    </row>
    <row r="312" spans="1:27" ht="30" customHeight="1">
      <c r="A312" s="5" t="s">
        <v>1532</v>
      </c>
      <c r="B312" s="5" t="s">
        <v>1529</v>
      </c>
      <c r="C312" s="5" t="s">
        <v>1530</v>
      </c>
      <c r="D312" s="5" t="s">
        <v>366</v>
      </c>
      <c r="E312" s="9">
        <f>일위대가!F1881</f>
        <v>112838</v>
      </c>
      <c r="F312" s="9">
        <f>일위대가!H1881</f>
        <v>13203</v>
      </c>
      <c r="G312" s="9">
        <f>일위대가!J1881</f>
        <v>527</v>
      </c>
      <c r="H312" s="9">
        <f t="shared" si="52"/>
        <v>126568</v>
      </c>
      <c r="I312" s="5" t="s">
        <v>1531</v>
      </c>
      <c r="J312" s="5" t="s">
        <v>52</v>
      </c>
      <c r="K312" s="1" t="s">
        <v>52</v>
      </c>
      <c r="L312" s="1" t="s">
        <v>52</v>
      </c>
      <c r="M312" s="1" t="s">
        <v>52</v>
      </c>
      <c r="N312" s="1" t="s">
        <v>52</v>
      </c>
      <c r="P312" s="185">
        <v>112838</v>
      </c>
      <c r="Q312" s="184">
        <f t="shared" si="61"/>
        <v>112838</v>
      </c>
      <c r="R312" s="168">
        <f t="shared" si="57"/>
        <v>0</v>
      </c>
      <c r="S312" s="160">
        <v>13203</v>
      </c>
      <c r="T312" s="182">
        <f t="shared" si="62"/>
        <v>13203</v>
      </c>
      <c r="U312" s="164">
        <f t="shared" si="58"/>
        <v>0</v>
      </c>
      <c r="V312" s="183">
        <v>527</v>
      </c>
      <c r="W312" s="182">
        <f t="shared" si="63"/>
        <v>527</v>
      </c>
      <c r="X312" s="162">
        <f t="shared" si="59"/>
        <v>0</v>
      </c>
      <c r="Y312" s="189">
        <v>126568</v>
      </c>
      <c r="Z312" s="186">
        <f t="shared" si="64"/>
        <v>126568</v>
      </c>
      <c r="AA312" s="155">
        <f t="shared" si="60"/>
        <v>0</v>
      </c>
    </row>
    <row r="313" spans="1:27" ht="30" customHeight="1">
      <c r="A313" s="5" t="s">
        <v>1537</v>
      </c>
      <c r="B313" s="5" t="s">
        <v>1534</v>
      </c>
      <c r="C313" s="5" t="s">
        <v>1535</v>
      </c>
      <c r="D313" s="5" t="s">
        <v>366</v>
      </c>
      <c r="E313" s="9">
        <f>일위대가!F1887</f>
        <v>158277</v>
      </c>
      <c r="F313" s="9">
        <f>일위대가!H1887</f>
        <v>15404</v>
      </c>
      <c r="G313" s="9">
        <f>일위대가!J1887</f>
        <v>615</v>
      </c>
      <c r="H313" s="9">
        <f t="shared" si="52"/>
        <v>174296</v>
      </c>
      <c r="I313" s="5" t="s">
        <v>1536</v>
      </c>
      <c r="J313" s="5" t="s">
        <v>52</v>
      </c>
      <c r="K313" s="1" t="s">
        <v>52</v>
      </c>
      <c r="L313" s="1" t="s">
        <v>52</v>
      </c>
      <c r="M313" s="1" t="s">
        <v>52</v>
      </c>
      <c r="N313" s="1" t="s">
        <v>52</v>
      </c>
      <c r="P313" s="185">
        <v>158277</v>
      </c>
      <c r="Q313" s="184">
        <f t="shared" si="61"/>
        <v>158277</v>
      </c>
      <c r="R313" s="168">
        <f t="shared" si="57"/>
        <v>0</v>
      </c>
      <c r="S313" s="160">
        <v>15404</v>
      </c>
      <c r="T313" s="182">
        <f t="shared" si="62"/>
        <v>15404</v>
      </c>
      <c r="U313" s="164">
        <f t="shared" si="58"/>
        <v>0</v>
      </c>
      <c r="V313" s="183">
        <v>615</v>
      </c>
      <c r="W313" s="182">
        <f t="shared" si="63"/>
        <v>615</v>
      </c>
      <c r="X313" s="162">
        <f t="shared" si="59"/>
        <v>0</v>
      </c>
      <c r="Y313" s="189">
        <v>174296</v>
      </c>
      <c r="Z313" s="186">
        <f t="shared" si="64"/>
        <v>174296</v>
      </c>
      <c r="AA313" s="155">
        <f t="shared" si="60"/>
        <v>0</v>
      </c>
    </row>
    <row r="314" spans="1:27" ht="30" customHeight="1">
      <c r="A314" s="5" t="s">
        <v>1542</v>
      </c>
      <c r="B314" s="5" t="s">
        <v>1539</v>
      </c>
      <c r="C314" s="5" t="s">
        <v>1540</v>
      </c>
      <c r="D314" s="5" t="s">
        <v>366</v>
      </c>
      <c r="E314" s="9">
        <f>일위대가!F1893</f>
        <v>253268</v>
      </c>
      <c r="F314" s="9">
        <f>일위대가!H1893</f>
        <v>17605</v>
      </c>
      <c r="G314" s="9">
        <f>일위대가!J1893</f>
        <v>703</v>
      </c>
      <c r="H314" s="9">
        <f t="shared" si="52"/>
        <v>271576</v>
      </c>
      <c r="I314" s="5" t="s">
        <v>1541</v>
      </c>
      <c r="J314" s="5" t="s">
        <v>52</v>
      </c>
      <c r="K314" s="1" t="s">
        <v>52</v>
      </c>
      <c r="L314" s="1" t="s">
        <v>52</v>
      </c>
      <c r="M314" s="1" t="s">
        <v>52</v>
      </c>
      <c r="N314" s="1" t="s">
        <v>52</v>
      </c>
      <c r="P314" s="185">
        <v>253268</v>
      </c>
      <c r="Q314" s="184">
        <f t="shared" si="61"/>
        <v>253268</v>
      </c>
      <c r="R314" s="168">
        <f t="shared" si="57"/>
        <v>0</v>
      </c>
      <c r="S314" s="160">
        <v>17605</v>
      </c>
      <c r="T314" s="182">
        <f t="shared" si="62"/>
        <v>17605</v>
      </c>
      <c r="U314" s="164">
        <f t="shared" si="58"/>
        <v>0</v>
      </c>
      <c r="V314" s="183">
        <v>703</v>
      </c>
      <c r="W314" s="182">
        <f t="shared" si="63"/>
        <v>703</v>
      </c>
      <c r="X314" s="162">
        <f t="shared" si="59"/>
        <v>0</v>
      </c>
      <c r="Y314" s="189">
        <v>271576</v>
      </c>
      <c r="Z314" s="186">
        <f t="shared" si="64"/>
        <v>271576</v>
      </c>
      <c r="AA314" s="155">
        <f t="shared" si="60"/>
        <v>0</v>
      </c>
    </row>
    <row r="315" spans="1:27" ht="30" customHeight="1">
      <c r="A315" s="5" t="s">
        <v>1549</v>
      </c>
      <c r="B315" s="5" t="s">
        <v>1546</v>
      </c>
      <c r="C315" s="5" t="s">
        <v>1547</v>
      </c>
      <c r="D315" s="5" t="s">
        <v>366</v>
      </c>
      <c r="E315" s="9">
        <f>일위대가!F1899</f>
        <v>104761</v>
      </c>
      <c r="F315" s="9">
        <f>일위대가!H1899</f>
        <v>11317</v>
      </c>
      <c r="G315" s="9">
        <f>일위대가!J1899</f>
        <v>452</v>
      </c>
      <c r="H315" s="9">
        <f t="shared" si="52"/>
        <v>116530</v>
      </c>
      <c r="I315" s="5" t="s">
        <v>1548</v>
      </c>
      <c r="J315" s="5" t="s">
        <v>52</v>
      </c>
      <c r="K315" s="1" t="s">
        <v>52</v>
      </c>
      <c r="L315" s="1" t="s">
        <v>52</v>
      </c>
      <c r="M315" s="1" t="s">
        <v>52</v>
      </c>
      <c r="N315" s="1" t="s">
        <v>52</v>
      </c>
      <c r="P315" s="185">
        <v>104761</v>
      </c>
      <c r="Q315" s="184">
        <f t="shared" si="61"/>
        <v>104761</v>
      </c>
      <c r="R315" s="168">
        <f t="shared" si="57"/>
        <v>0</v>
      </c>
      <c r="S315" s="160">
        <v>11317</v>
      </c>
      <c r="T315" s="182">
        <f t="shared" si="62"/>
        <v>11317</v>
      </c>
      <c r="U315" s="164">
        <f t="shared" si="58"/>
        <v>0</v>
      </c>
      <c r="V315" s="183">
        <v>452</v>
      </c>
      <c r="W315" s="182">
        <f t="shared" si="63"/>
        <v>452</v>
      </c>
      <c r="X315" s="162">
        <f t="shared" si="59"/>
        <v>0</v>
      </c>
      <c r="Y315" s="189">
        <v>116530</v>
      </c>
      <c r="Z315" s="186">
        <f t="shared" si="64"/>
        <v>116530</v>
      </c>
      <c r="AA315" s="155">
        <f t="shared" si="60"/>
        <v>0</v>
      </c>
    </row>
    <row r="316" spans="1:27" ht="30" customHeight="1">
      <c r="A316" s="5" t="s">
        <v>1554</v>
      </c>
      <c r="B316" s="5" t="s">
        <v>1551</v>
      </c>
      <c r="C316" s="5" t="s">
        <v>1552</v>
      </c>
      <c r="D316" s="5" t="s">
        <v>366</v>
      </c>
      <c r="E316" s="9">
        <f>일위대가!F1905</f>
        <v>127648</v>
      </c>
      <c r="F316" s="9">
        <f>일위대가!H1905</f>
        <v>15090</v>
      </c>
      <c r="G316" s="9">
        <f>일위대가!J1905</f>
        <v>602</v>
      </c>
      <c r="H316" s="9">
        <f t="shared" si="52"/>
        <v>143340</v>
      </c>
      <c r="I316" s="5" t="s">
        <v>1553</v>
      </c>
      <c r="J316" s="5" t="s">
        <v>52</v>
      </c>
      <c r="K316" s="1" t="s">
        <v>52</v>
      </c>
      <c r="L316" s="1" t="s">
        <v>52</v>
      </c>
      <c r="M316" s="1" t="s">
        <v>52</v>
      </c>
      <c r="N316" s="1" t="s">
        <v>52</v>
      </c>
      <c r="P316" s="185">
        <v>127648</v>
      </c>
      <c r="Q316" s="184">
        <f t="shared" si="61"/>
        <v>127648</v>
      </c>
      <c r="R316" s="168">
        <f t="shared" si="57"/>
        <v>0</v>
      </c>
      <c r="S316" s="160">
        <v>15090</v>
      </c>
      <c r="T316" s="182">
        <f t="shared" si="62"/>
        <v>15090</v>
      </c>
      <c r="U316" s="164">
        <f t="shared" si="58"/>
        <v>0</v>
      </c>
      <c r="V316" s="183">
        <v>602</v>
      </c>
      <c r="W316" s="182">
        <f t="shared" si="63"/>
        <v>602</v>
      </c>
      <c r="X316" s="162">
        <f t="shared" si="59"/>
        <v>0</v>
      </c>
      <c r="Y316" s="189">
        <v>143340</v>
      </c>
      <c r="Z316" s="186">
        <f t="shared" si="64"/>
        <v>143340</v>
      </c>
      <c r="AA316" s="155">
        <f t="shared" si="60"/>
        <v>0</v>
      </c>
    </row>
    <row r="317" spans="1:27" ht="30" customHeight="1">
      <c r="A317" s="5" t="s">
        <v>1559</v>
      </c>
      <c r="B317" s="5" t="s">
        <v>1556</v>
      </c>
      <c r="C317" s="5" t="s">
        <v>1557</v>
      </c>
      <c r="D317" s="5" t="s">
        <v>366</v>
      </c>
      <c r="E317" s="9">
        <f>일위대가!F1911</f>
        <v>161198</v>
      </c>
      <c r="F317" s="9">
        <f>일위대가!H1911</f>
        <v>18862</v>
      </c>
      <c r="G317" s="9">
        <f>일위대가!J1911</f>
        <v>753</v>
      </c>
      <c r="H317" s="9">
        <f t="shared" si="52"/>
        <v>180813</v>
      </c>
      <c r="I317" s="5" t="s">
        <v>1558</v>
      </c>
      <c r="J317" s="5" t="s">
        <v>52</v>
      </c>
      <c r="K317" s="1" t="s">
        <v>52</v>
      </c>
      <c r="L317" s="1" t="s">
        <v>52</v>
      </c>
      <c r="M317" s="1" t="s">
        <v>52</v>
      </c>
      <c r="N317" s="1" t="s">
        <v>52</v>
      </c>
      <c r="P317" s="185">
        <v>161198</v>
      </c>
      <c r="Q317" s="184">
        <f t="shared" si="61"/>
        <v>161198</v>
      </c>
      <c r="R317" s="168">
        <f t="shared" si="57"/>
        <v>0</v>
      </c>
      <c r="S317" s="160">
        <v>18862</v>
      </c>
      <c r="T317" s="182">
        <f t="shared" si="62"/>
        <v>18862</v>
      </c>
      <c r="U317" s="164">
        <f t="shared" si="58"/>
        <v>0</v>
      </c>
      <c r="V317" s="183">
        <v>753</v>
      </c>
      <c r="W317" s="182">
        <f t="shared" si="63"/>
        <v>753</v>
      </c>
      <c r="X317" s="162">
        <f t="shared" si="59"/>
        <v>0</v>
      </c>
      <c r="Y317" s="189">
        <v>180813</v>
      </c>
      <c r="Z317" s="186">
        <f t="shared" si="64"/>
        <v>180813</v>
      </c>
      <c r="AA317" s="155">
        <f t="shared" si="60"/>
        <v>0</v>
      </c>
    </row>
    <row r="318" spans="1:27" ht="30" customHeight="1">
      <c r="A318" s="5" t="s">
        <v>1564</v>
      </c>
      <c r="B318" s="5" t="s">
        <v>1561</v>
      </c>
      <c r="C318" s="5" t="s">
        <v>1562</v>
      </c>
      <c r="D318" s="5" t="s">
        <v>366</v>
      </c>
      <c r="E318" s="9">
        <f>일위대가!F1917</f>
        <v>232571</v>
      </c>
      <c r="F318" s="9">
        <f>일위대가!H1917</f>
        <v>22635</v>
      </c>
      <c r="G318" s="9">
        <f>일위대가!J1917</f>
        <v>904</v>
      </c>
      <c r="H318" s="9">
        <f t="shared" si="52"/>
        <v>256110</v>
      </c>
      <c r="I318" s="5" t="s">
        <v>1563</v>
      </c>
      <c r="J318" s="5" t="s">
        <v>52</v>
      </c>
      <c r="K318" s="1" t="s">
        <v>52</v>
      </c>
      <c r="L318" s="1" t="s">
        <v>52</v>
      </c>
      <c r="M318" s="1" t="s">
        <v>52</v>
      </c>
      <c r="N318" s="1" t="s">
        <v>52</v>
      </c>
      <c r="P318" s="185">
        <v>232571</v>
      </c>
      <c r="Q318" s="184">
        <f t="shared" si="61"/>
        <v>232571</v>
      </c>
      <c r="R318" s="168">
        <f t="shared" si="57"/>
        <v>0</v>
      </c>
      <c r="S318" s="160">
        <v>22635</v>
      </c>
      <c r="T318" s="182">
        <f t="shared" si="62"/>
        <v>22635</v>
      </c>
      <c r="U318" s="164">
        <f t="shared" si="58"/>
        <v>0</v>
      </c>
      <c r="V318" s="183">
        <v>904</v>
      </c>
      <c r="W318" s="182">
        <f t="shared" si="63"/>
        <v>904</v>
      </c>
      <c r="X318" s="162">
        <f t="shared" si="59"/>
        <v>0</v>
      </c>
      <c r="Y318" s="189">
        <v>256110</v>
      </c>
      <c r="Z318" s="186">
        <f t="shared" si="64"/>
        <v>256110</v>
      </c>
      <c r="AA318" s="155">
        <f t="shared" si="60"/>
        <v>0</v>
      </c>
    </row>
    <row r="319" spans="1:27" ht="30" customHeight="1">
      <c r="A319" s="5" t="s">
        <v>1569</v>
      </c>
      <c r="B319" s="5" t="s">
        <v>1566</v>
      </c>
      <c r="C319" s="5" t="s">
        <v>1567</v>
      </c>
      <c r="D319" s="5" t="s">
        <v>366</v>
      </c>
      <c r="E319" s="9">
        <f>일위대가!F1923</f>
        <v>379902</v>
      </c>
      <c r="F319" s="9">
        <f>일위대가!H1923</f>
        <v>26407</v>
      </c>
      <c r="G319" s="9">
        <f>일위대가!J1923</f>
        <v>1055</v>
      </c>
      <c r="H319" s="9">
        <f t="shared" si="52"/>
        <v>407364</v>
      </c>
      <c r="I319" s="5" t="s">
        <v>1568</v>
      </c>
      <c r="J319" s="5" t="s">
        <v>52</v>
      </c>
      <c r="K319" s="1" t="s">
        <v>52</v>
      </c>
      <c r="L319" s="1" t="s">
        <v>52</v>
      </c>
      <c r="M319" s="1" t="s">
        <v>52</v>
      </c>
      <c r="N319" s="1" t="s">
        <v>52</v>
      </c>
      <c r="P319" s="185">
        <v>379902</v>
      </c>
      <c r="Q319" s="184">
        <f t="shared" si="61"/>
        <v>379902</v>
      </c>
      <c r="R319" s="168">
        <f t="shared" si="57"/>
        <v>0</v>
      </c>
      <c r="S319" s="160">
        <v>26407</v>
      </c>
      <c r="T319" s="182">
        <f t="shared" si="62"/>
        <v>26407</v>
      </c>
      <c r="U319" s="164">
        <f t="shared" si="58"/>
        <v>0</v>
      </c>
      <c r="V319" s="160">
        <v>1055</v>
      </c>
      <c r="W319" s="182">
        <f t="shared" si="63"/>
        <v>1055</v>
      </c>
      <c r="X319" s="162">
        <f t="shared" si="59"/>
        <v>0</v>
      </c>
      <c r="Y319" s="189">
        <v>407364</v>
      </c>
      <c r="Z319" s="186">
        <f t="shared" si="64"/>
        <v>407364</v>
      </c>
      <c r="AA319" s="155">
        <f t="shared" si="60"/>
        <v>0</v>
      </c>
    </row>
    <row r="320" spans="1:27" ht="30" customHeight="1">
      <c r="A320" s="5" t="s">
        <v>1574</v>
      </c>
      <c r="B320" s="5" t="s">
        <v>1571</v>
      </c>
      <c r="C320" s="5" t="s">
        <v>1572</v>
      </c>
      <c r="D320" s="5" t="s">
        <v>366</v>
      </c>
      <c r="E320" s="9">
        <f>일위대가!F1929</f>
        <v>794879</v>
      </c>
      <c r="F320" s="9">
        <f>일위대가!H1929</f>
        <v>30180</v>
      </c>
      <c r="G320" s="9">
        <f>일위대가!J1929</f>
        <v>1205</v>
      </c>
      <c r="H320" s="9">
        <f t="shared" si="52"/>
        <v>826264</v>
      </c>
      <c r="I320" s="5" t="s">
        <v>1573</v>
      </c>
      <c r="J320" s="5" t="s">
        <v>52</v>
      </c>
      <c r="K320" s="1" t="s">
        <v>52</v>
      </c>
      <c r="L320" s="1" t="s">
        <v>52</v>
      </c>
      <c r="M320" s="1" t="s">
        <v>52</v>
      </c>
      <c r="N320" s="1" t="s">
        <v>52</v>
      </c>
      <c r="P320" s="185">
        <v>794879</v>
      </c>
      <c r="Q320" s="184">
        <f t="shared" si="61"/>
        <v>794879</v>
      </c>
      <c r="R320" s="168">
        <f t="shared" si="57"/>
        <v>0</v>
      </c>
      <c r="S320" s="160">
        <v>30180</v>
      </c>
      <c r="T320" s="182">
        <f t="shared" si="62"/>
        <v>30180</v>
      </c>
      <c r="U320" s="164">
        <f t="shared" si="58"/>
        <v>0</v>
      </c>
      <c r="V320" s="160">
        <v>1205</v>
      </c>
      <c r="W320" s="182">
        <f t="shared" si="63"/>
        <v>1205</v>
      </c>
      <c r="X320" s="162">
        <f t="shared" si="59"/>
        <v>0</v>
      </c>
      <c r="Y320" s="189">
        <v>826264</v>
      </c>
      <c r="Z320" s="186">
        <f t="shared" si="64"/>
        <v>826264</v>
      </c>
      <c r="AA320" s="155">
        <f t="shared" si="60"/>
        <v>0</v>
      </c>
    </row>
    <row r="321" spans="1:27" ht="30" customHeight="1">
      <c r="A321" s="5" t="s">
        <v>1579</v>
      </c>
      <c r="B321" s="5" t="s">
        <v>1576</v>
      </c>
      <c r="C321" s="5" t="s">
        <v>1577</v>
      </c>
      <c r="D321" s="5" t="s">
        <v>366</v>
      </c>
      <c r="E321" s="9">
        <f>일위대가!F1935</f>
        <v>936246</v>
      </c>
      <c r="F321" s="9">
        <f>일위대가!H1935</f>
        <v>33953</v>
      </c>
      <c r="G321" s="9">
        <f>일위대가!J1935</f>
        <v>1356</v>
      </c>
      <c r="H321" s="9">
        <f t="shared" si="52"/>
        <v>971555</v>
      </c>
      <c r="I321" s="5" t="s">
        <v>1578</v>
      </c>
      <c r="J321" s="5" t="s">
        <v>52</v>
      </c>
      <c r="K321" s="1" t="s">
        <v>52</v>
      </c>
      <c r="L321" s="1" t="s">
        <v>52</v>
      </c>
      <c r="M321" s="1" t="s">
        <v>52</v>
      </c>
      <c r="N321" s="1" t="s">
        <v>52</v>
      </c>
      <c r="P321" s="185">
        <v>936246</v>
      </c>
      <c r="Q321" s="184">
        <f t="shared" si="61"/>
        <v>936246</v>
      </c>
      <c r="R321" s="168">
        <f t="shared" si="57"/>
        <v>0</v>
      </c>
      <c r="S321" s="160">
        <v>33953</v>
      </c>
      <c r="T321" s="182">
        <f t="shared" si="62"/>
        <v>33953</v>
      </c>
      <c r="U321" s="164">
        <f t="shared" si="58"/>
        <v>0</v>
      </c>
      <c r="V321" s="160">
        <v>1356</v>
      </c>
      <c r="W321" s="182">
        <f t="shared" si="63"/>
        <v>1356</v>
      </c>
      <c r="X321" s="162">
        <f t="shared" si="59"/>
        <v>0</v>
      </c>
      <c r="Y321" s="189">
        <v>971555</v>
      </c>
      <c r="Z321" s="186">
        <f t="shared" si="64"/>
        <v>971555</v>
      </c>
      <c r="AA321" s="155">
        <f t="shared" si="60"/>
        <v>0</v>
      </c>
    </row>
    <row r="322" spans="1:27" ht="30" customHeight="1">
      <c r="A322" s="5" t="s">
        <v>1584</v>
      </c>
      <c r="B322" s="5" t="s">
        <v>1581</v>
      </c>
      <c r="C322" s="5" t="s">
        <v>1582</v>
      </c>
      <c r="D322" s="5" t="s">
        <v>366</v>
      </c>
      <c r="E322" s="9">
        <f>일위대가!F1941</f>
        <v>338134</v>
      </c>
      <c r="F322" s="9">
        <f>일위대가!H1941</f>
        <v>14147</v>
      </c>
      <c r="G322" s="9">
        <f>일위대가!J1941</f>
        <v>565</v>
      </c>
      <c r="H322" s="9">
        <f t="shared" si="52"/>
        <v>352846</v>
      </c>
      <c r="I322" s="5" t="s">
        <v>1583</v>
      </c>
      <c r="J322" s="5" t="s">
        <v>52</v>
      </c>
      <c r="K322" s="1" t="s">
        <v>52</v>
      </c>
      <c r="L322" s="1" t="s">
        <v>52</v>
      </c>
      <c r="M322" s="1" t="s">
        <v>52</v>
      </c>
      <c r="N322" s="1" t="s">
        <v>52</v>
      </c>
      <c r="P322" s="185">
        <v>338134</v>
      </c>
      <c r="Q322" s="184">
        <f t="shared" si="61"/>
        <v>338134</v>
      </c>
      <c r="R322" s="168">
        <f t="shared" si="57"/>
        <v>0</v>
      </c>
      <c r="S322" s="160">
        <v>14147</v>
      </c>
      <c r="T322" s="182">
        <f t="shared" si="62"/>
        <v>14147</v>
      </c>
      <c r="U322" s="164">
        <f t="shared" si="58"/>
        <v>0</v>
      </c>
      <c r="V322" s="183">
        <v>565</v>
      </c>
      <c r="W322" s="182">
        <f t="shared" si="63"/>
        <v>565</v>
      </c>
      <c r="X322" s="162">
        <f t="shared" si="59"/>
        <v>0</v>
      </c>
      <c r="Y322" s="189">
        <v>352846</v>
      </c>
      <c r="Z322" s="186">
        <f t="shared" si="64"/>
        <v>352846</v>
      </c>
      <c r="AA322" s="155">
        <f t="shared" si="60"/>
        <v>0</v>
      </c>
    </row>
    <row r="323" spans="1:27" ht="30" customHeight="1">
      <c r="A323" s="5" t="s">
        <v>1589</v>
      </c>
      <c r="B323" s="5" t="s">
        <v>1586</v>
      </c>
      <c r="C323" s="5" t="s">
        <v>1587</v>
      </c>
      <c r="D323" s="5" t="s">
        <v>366</v>
      </c>
      <c r="E323" s="9">
        <f>일위대가!F1946</f>
        <v>48400</v>
      </c>
      <c r="F323" s="9">
        <f>일위대가!H1946</f>
        <v>5658</v>
      </c>
      <c r="G323" s="9">
        <f>일위대가!J1946</f>
        <v>226</v>
      </c>
      <c r="H323" s="9">
        <f t="shared" si="52"/>
        <v>54284</v>
      </c>
      <c r="I323" s="5" t="s">
        <v>1588</v>
      </c>
      <c r="J323" s="5" t="s">
        <v>52</v>
      </c>
      <c r="K323" s="1" t="s">
        <v>52</v>
      </c>
      <c r="L323" s="1" t="s">
        <v>52</v>
      </c>
      <c r="M323" s="1" t="s">
        <v>52</v>
      </c>
      <c r="N323" s="1" t="s">
        <v>52</v>
      </c>
      <c r="P323" s="185">
        <v>48400</v>
      </c>
      <c r="Q323" s="184">
        <f t="shared" si="61"/>
        <v>48400</v>
      </c>
      <c r="R323" s="168">
        <f t="shared" si="57"/>
        <v>0</v>
      </c>
      <c r="S323" s="160">
        <v>5658</v>
      </c>
      <c r="T323" s="182">
        <f t="shared" si="62"/>
        <v>5658</v>
      </c>
      <c r="U323" s="164">
        <f t="shared" si="58"/>
        <v>0</v>
      </c>
      <c r="V323" s="183">
        <v>226</v>
      </c>
      <c r="W323" s="182">
        <f t="shared" si="63"/>
        <v>226</v>
      </c>
      <c r="X323" s="162">
        <f t="shared" si="59"/>
        <v>0</v>
      </c>
      <c r="Y323" s="189">
        <v>54284</v>
      </c>
      <c r="Z323" s="186">
        <f t="shared" si="64"/>
        <v>54284</v>
      </c>
      <c r="AA323" s="155">
        <f t="shared" si="60"/>
        <v>0</v>
      </c>
    </row>
    <row r="324" spans="1:27" ht="30" customHeight="1">
      <c r="A324" s="5" t="s">
        <v>1594</v>
      </c>
      <c r="B324" s="5" t="s">
        <v>1591</v>
      </c>
      <c r="C324" s="5" t="s">
        <v>1592</v>
      </c>
      <c r="D324" s="5" t="s">
        <v>366</v>
      </c>
      <c r="E324" s="9">
        <f>일위대가!F1952</f>
        <v>64533</v>
      </c>
      <c r="F324" s="9">
        <f>일위대가!H1952</f>
        <v>7545</v>
      </c>
      <c r="G324" s="9">
        <f>일위대가!J1952</f>
        <v>301</v>
      </c>
      <c r="H324" s="9">
        <f t="shared" si="52"/>
        <v>72379</v>
      </c>
      <c r="I324" s="5" t="s">
        <v>1593</v>
      </c>
      <c r="J324" s="5" t="s">
        <v>52</v>
      </c>
      <c r="K324" s="1" t="s">
        <v>52</v>
      </c>
      <c r="L324" s="1" t="s">
        <v>52</v>
      </c>
      <c r="M324" s="1" t="s">
        <v>52</v>
      </c>
      <c r="N324" s="1" t="s">
        <v>52</v>
      </c>
      <c r="P324" s="185">
        <v>64533</v>
      </c>
      <c r="Q324" s="184">
        <f t="shared" si="61"/>
        <v>64533</v>
      </c>
      <c r="R324" s="168">
        <f t="shared" si="57"/>
        <v>0</v>
      </c>
      <c r="S324" s="160">
        <v>7545</v>
      </c>
      <c r="T324" s="182">
        <f t="shared" si="62"/>
        <v>7545</v>
      </c>
      <c r="U324" s="164">
        <f t="shared" si="58"/>
        <v>0</v>
      </c>
      <c r="V324" s="183">
        <v>301</v>
      </c>
      <c r="W324" s="182">
        <f t="shared" si="63"/>
        <v>301</v>
      </c>
      <c r="X324" s="162">
        <f t="shared" si="59"/>
        <v>0</v>
      </c>
      <c r="Y324" s="189">
        <v>72379</v>
      </c>
      <c r="Z324" s="186">
        <f t="shared" si="64"/>
        <v>72379</v>
      </c>
      <c r="AA324" s="155">
        <f t="shared" si="60"/>
        <v>0</v>
      </c>
    </row>
    <row r="325" spans="1:27" ht="30" customHeight="1">
      <c r="A325" s="5" t="s">
        <v>1601</v>
      </c>
      <c r="B325" s="5" t="s">
        <v>1598</v>
      </c>
      <c r="C325" s="5" t="s">
        <v>1599</v>
      </c>
      <c r="D325" s="5" t="s">
        <v>366</v>
      </c>
      <c r="E325" s="9">
        <f>일위대가!F1957</f>
        <v>48400</v>
      </c>
      <c r="F325" s="9">
        <f>일위대가!H1957</f>
        <v>5658</v>
      </c>
      <c r="G325" s="9">
        <f>일위대가!J1957</f>
        <v>226</v>
      </c>
      <c r="H325" s="9">
        <f t="shared" si="52"/>
        <v>54284</v>
      </c>
      <c r="I325" s="5" t="s">
        <v>1600</v>
      </c>
      <c r="J325" s="5" t="s">
        <v>52</v>
      </c>
      <c r="K325" s="1" t="s">
        <v>52</v>
      </c>
      <c r="L325" s="1" t="s">
        <v>52</v>
      </c>
      <c r="M325" s="1" t="s">
        <v>52</v>
      </c>
      <c r="N325" s="1" t="s">
        <v>52</v>
      </c>
      <c r="P325" s="185">
        <v>48400</v>
      </c>
      <c r="Q325" s="184">
        <f t="shared" si="61"/>
        <v>48400</v>
      </c>
      <c r="R325" s="168">
        <f t="shared" si="57"/>
        <v>0</v>
      </c>
      <c r="S325" s="160">
        <v>5658</v>
      </c>
      <c r="T325" s="182">
        <f t="shared" si="62"/>
        <v>5658</v>
      </c>
      <c r="U325" s="164">
        <f t="shared" si="58"/>
        <v>0</v>
      </c>
      <c r="V325" s="183">
        <v>226</v>
      </c>
      <c r="W325" s="182">
        <f t="shared" si="63"/>
        <v>226</v>
      </c>
      <c r="X325" s="162">
        <f t="shared" si="59"/>
        <v>0</v>
      </c>
      <c r="Y325" s="189">
        <v>54284</v>
      </c>
      <c r="Z325" s="186">
        <f t="shared" si="64"/>
        <v>54284</v>
      </c>
      <c r="AA325" s="155">
        <f t="shared" si="60"/>
        <v>0</v>
      </c>
    </row>
    <row r="326" spans="1:27" ht="30" customHeight="1">
      <c r="A326" s="5" t="s">
        <v>1606</v>
      </c>
      <c r="B326" s="5" t="s">
        <v>1603</v>
      </c>
      <c r="C326" s="5" t="s">
        <v>1604</v>
      </c>
      <c r="D326" s="5" t="s">
        <v>366</v>
      </c>
      <c r="E326" s="9">
        <f>일위대가!F1962</f>
        <v>105600</v>
      </c>
      <c r="F326" s="9">
        <f>일위대가!H1962</f>
        <v>8488</v>
      </c>
      <c r="G326" s="9">
        <f>일위대가!J1962</f>
        <v>339</v>
      </c>
      <c r="H326" s="9">
        <f t="shared" si="52"/>
        <v>114427</v>
      </c>
      <c r="I326" s="5" t="s">
        <v>1605</v>
      </c>
      <c r="J326" s="5" t="s">
        <v>52</v>
      </c>
      <c r="K326" s="1" t="s">
        <v>52</v>
      </c>
      <c r="L326" s="1" t="s">
        <v>52</v>
      </c>
      <c r="M326" s="1" t="s">
        <v>52</v>
      </c>
      <c r="N326" s="1" t="s">
        <v>52</v>
      </c>
      <c r="P326" s="185">
        <v>132000</v>
      </c>
      <c r="Q326" s="184">
        <f t="shared" si="61"/>
        <v>105600</v>
      </c>
      <c r="R326" s="168">
        <f t="shared" si="57"/>
        <v>-26400</v>
      </c>
      <c r="S326" s="160">
        <v>8488</v>
      </c>
      <c r="T326" s="182">
        <f t="shared" si="62"/>
        <v>8488</v>
      </c>
      <c r="U326" s="164">
        <f t="shared" si="58"/>
        <v>0</v>
      </c>
      <c r="V326" s="183">
        <v>339</v>
      </c>
      <c r="W326" s="182">
        <f t="shared" si="63"/>
        <v>339</v>
      </c>
      <c r="X326" s="162">
        <f t="shared" si="59"/>
        <v>0</v>
      </c>
      <c r="Y326" s="189">
        <v>140827</v>
      </c>
      <c r="Z326" s="186">
        <f t="shared" si="64"/>
        <v>114427</v>
      </c>
      <c r="AA326" s="155">
        <f t="shared" si="60"/>
        <v>-26400</v>
      </c>
    </row>
    <row r="327" spans="1:27" ht="30" customHeight="1">
      <c r="A327" s="5" t="s">
        <v>1614</v>
      </c>
      <c r="B327" s="5" t="s">
        <v>1611</v>
      </c>
      <c r="C327" s="5" t="s">
        <v>1612</v>
      </c>
      <c r="D327" s="5" t="s">
        <v>715</v>
      </c>
      <c r="E327" s="9">
        <f>일위대가!F1968</f>
        <v>901</v>
      </c>
      <c r="F327" s="9">
        <f>일위대가!H1968</f>
        <v>4302</v>
      </c>
      <c r="G327" s="9">
        <f>일위대가!J1968</f>
        <v>20</v>
      </c>
      <c r="H327" s="9">
        <f t="shared" si="52"/>
        <v>5223</v>
      </c>
      <c r="I327" s="5" t="s">
        <v>1613</v>
      </c>
      <c r="J327" s="5" t="s">
        <v>52</v>
      </c>
      <c r="K327" s="1" t="s">
        <v>52</v>
      </c>
      <c r="L327" s="1" t="s">
        <v>52</v>
      </c>
      <c r="M327" s="1" t="s">
        <v>52</v>
      </c>
      <c r="N327" s="1" t="s">
        <v>52</v>
      </c>
      <c r="P327" s="181">
        <v>901</v>
      </c>
      <c r="Q327" s="184">
        <f t="shared" si="61"/>
        <v>901</v>
      </c>
      <c r="R327" s="168">
        <f t="shared" si="57"/>
        <v>0</v>
      </c>
      <c r="S327" s="160">
        <v>4302</v>
      </c>
      <c r="T327" s="182">
        <f t="shared" si="62"/>
        <v>4302</v>
      </c>
      <c r="U327" s="164">
        <f t="shared" si="58"/>
        <v>0</v>
      </c>
      <c r="V327" s="183">
        <v>20</v>
      </c>
      <c r="W327" s="182">
        <f t="shared" si="63"/>
        <v>20</v>
      </c>
      <c r="X327" s="162">
        <f t="shared" si="59"/>
        <v>0</v>
      </c>
      <c r="Y327" s="189">
        <v>5223</v>
      </c>
      <c r="Z327" s="186">
        <f t="shared" si="64"/>
        <v>5223</v>
      </c>
      <c r="AA327" s="155">
        <f t="shared" si="60"/>
        <v>0</v>
      </c>
    </row>
    <row r="328" spans="1:27" ht="30" customHeight="1">
      <c r="A328" s="5" t="s">
        <v>1619</v>
      </c>
      <c r="B328" s="5" t="s">
        <v>1616</v>
      </c>
      <c r="C328" s="5" t="s">
        <v>1617</v>
      </c>
      <c r="D328" s="5" t="s">
        <v>625</v>
      </c>
      <c r="E328" s="9">
        <f>일위대가!F1973</f>
        <v>0</v>
      </c>
      <c r="F328" s="9">
        <f>일위대가!H1973</f>
        <v>2559</v>
      </c>
      <c r="G328" s="9">
        <f>일위대가!J1973</f>
        <v>76</v>
      </c>
      <c r="H328" s="9">
        <f t="shared" si="52"/>
        <v>2635</v>
      </c>
      <c r="I328" s="5" t="s">
        <v>1618</v>
      </c>
      <c r="J328" s="5" t="s">
        <v>52</v>
      </c>
      <c r="K328" s="1" t="s">
        <v>52</v>
      </c>
      <c r="L328" s="1" t="s">
        <v>52</v>
      </c>
      <c r="M328" s="1" t="s">
        <v>52</v>
      </c>
      <c r="N328" s="1" t="s">
        <v>52</v>
      </c>
      <c r="P328" s="181">
        <v>0</v>
      </c>
      <c r="Q328" s="184">
        <f t="shared" si="61"/>
        <v>0</v>
      </c>
      <c r="R328" s="168">
        <f t="shared" si="57"/>
        <v>0</v>
      </c>
      <c r="S328" s="160">
        <v>2559</v>
      </c>
      <c r="T328" s="182">
        <f t="shared" si="62"/>
        <v>2559</v>
      </c>
      <c r="U328" s="164">
        <f t="shared" si="58"/>
        <v>0</v>
      </c>
      <c r="V328" s="183">
        <v>76</v>
      </c>
      <c r="W328" s="182">
        <f t="shared" si="63"/>
        <v>76</v>
      </c>
      <c r="X328" s="162">
        <f t="shared" si="59"/>
        <v>0</v>
      </c>
      <c r="Y328" s="189">
        <v>2635</v>
      </c>
      <c r="Z328" s="186">
        <f t="shared" si="64"/>
        <v>2635</v>
      </c>
      <c r="AA328" s="155">
        <f t="shared" si="60"/>
        <v>0</v>
      </c>
    </row>
    <row r="329" spans="1:27" ht="30" customHeight="1">
      <c r="A329" s="5" t="s">
        <v>1624</v>
      </c>
      <c r="B329" s="5" t="s">
        <v>1621</v>
      </c>
      <c r="C329" s="5" t="s">
        <v>1622</v>
      </c>
      <c r="D329" s="5" t="s">
        <v>625</v>
      </c>
      <c r="E329" s="9">
        <f>일위대가!F1978</f>
        <v>0</v>
      </c>
      <c r="F329" s="9">
        <f>일위대가!H1978</f>
        <v>2792</v>
      </c>
      <c r="G329" s="9">
        <f>일위대가!J1978</f>
        <v>83</v>
      </c>
      <c r="H329" s="9">
        <f t="shared" si="52"/>
        <v>2875</v>
      </c>
      <c r="I329" s="5" t="s">
        <v>1623</v>
      </c>
      <c r="J329" s="5" t="s">
        <v>52</v>
      </c>
      <c r="K329" s="1" t="s">
        <v>52</v>
      </c>
      <c r="L329" s="1" t="s">
        <v>52</v>
      </c>
      <c r="M329" s="1" t="s">
        <v>52</v>
      </c>
      <c r="N329" s="1" t="s">
        <v>52</v>
      </c>
      <c r="P329" s="181">
        <v>0</v>
      </c>
      <c r="Q329" s="184">
        <f t="shared" si="61"/>
        <v>0</v>
      </c>
      <c r="R329" s="168">
        <f t="shared" si="57"/>
        <v>0</v>
      </c>
      <c r="S329" s="160">
        <v>3258</v>
      </c>
      <c r="T329" s="182">
        <f t="shared" si="62"/>
        <v>2792</v>
      </c>
      <c r="U329" s="164">
        <f t="shared" si="58"/>
        <v>-466</v>
      </c>
      <c r="V329" s="183">
        <v>97</v>
      </c>
      <c r="W329" s="182">
        <f t="shared" si="63"/>
        <v>83</v>
      </c>
      <c r="X329" s="162">
        <f t="shared" si="59"/>
        <v>-14</v>
      </c>
      <c r="Y329" s="189">
        <v>3355</v>
      </c>
      <c r="Z329" s="186">
        <f t="shared" si="64"/>
        <v>2875</v>
      </c>
      <c r="AA329" s="155">
        <f t="shared" si="60"/>
        <v>-480</v>
      </c>
    </row>
    <row r="330" spans="1:27" ht="30" customHeight="1">
      <c r="A330" s="5" t="s">
        <v>1629</v>
      </c>
      <c r="B330" s="5" t="s">
        <v>1626</v>
      </c>
      <c r="C330" s="5" t="s">
        <v>1627</v>
      </c>
      <c r="D330" s="5" t="s">
        <v>625</v>
      </c>
      <c r="E330" s="9">
        <f>일위대가!F1984</f>
        <v>0</v>
      </c>
      <c r="F330" s="9">
        <f>일위대가!H1984</f>
        <v>2792</v>
      </c>
      <c r="G330" s="9">
        <f>일위대가!J1984</f>
        <v>69</v>
      </c>
      <c r="H330" s="9">
        <f t="shared" si="52"/>
        <v>2861</v>
      </c>
      <c r="I330" s="5" t="s">
        <v>1628</v>
      </c>
      <c r="J330" s="5" t="s">
        <v>52</v>
      </c>
      <c r="K330" s="1" t="s">
        <v>52</v>
      </c>
      <c r="L330" s="1" t="s">
        <v>52</v>
      </c>
      <c r="M330" s="1" t="s">
        <v>52</v>
      </c>
      <c r="N330" s="1" t="s">
        <v>52</v>
      </c>
      <c r="P330" s="181">
        <v>0</v>
      </c>
      <c r="Q330" s="184">
        <f t="shared" si="61"/>
        <v>0</v>
      </c>
      <c r="R330" s="168">
        <f t="shared" si="57"/>
        <v>0</v>
      </c>
      <c r="S330" s="160">
        <v>3071</v>
      </c>
      <c r="T330" s="182">
        <f t="shared" si="62"/>
        <v>2792</v>
      </c>
      <c r="U330" s="164">
        <f t="shared" si="58"/>
        <v>-279</v>
      </c>
      <c r="V330" s="183">
        <v>76</v>
      </c>
      <c r="W330" s="182">
        <f t="shared" si="63"/>
        <v>69</v>
      </c>
      <c r="X330" s="162">
        <f t="shared" si="59"/>
        <v>-7</v>
      </c>
      <c r="Y330" s="189">
        <v>3147</v>
      </c>
      <c r="Z330" s="186">
        <f t="shared" si="64"/>
        <v>2861</v>
      </c>
      <c r="AA330" s="155">
        <f t="shared" si="60"/>
        <v>-286</v>
      </c>
    </row>
    <row r="331" spans="1:27" ht="30" customHeight="1">
      <c r="A331" s="5" t="s">
        <v>1634</v>
      </c>
      <c r="B331" s="5" t="s">
        <v>1631</v>
      </c>
      <c r="C331" s="5" t="s">
        <v>1632</v>
      </c>
      <c r="D331" s="5" t="s">
        <v>625</v>
      </c>
      <c r="E331" s="9">
        <f>일위대가!F1990</f>
        <v>0</v>
      </c>
      <c r="F331" s="9">
        <f>일위대가!H1990</f>
        <v>2792</v>
      </c>
      <c r="G331" s="9">
        <f>일위대가!J1990</f>
        <v>69</v>
      </c>
      <c r="H331" s="9">
        <f t="shared" si="52"/>
        <v>2861</v>
      </c>
      <c r="I331" s="5" t="s">
        <v>1633</v>
      </c>
      <c r="J331" s="5" t="s">
        <v>52</v>
      </c>
      <c r="K331" s="1" t="s">
        <v>52</v>
      </c>
      <c r="L331" s="1" t="s">
        <v>52</v>
      </c>
      <c r="M331" s="1" t="s">
        <v>52</v>
      </c>
      <c r="N331" s="1" t="s">
        <v>52</v>
      </c>
      <c r="P331" s="181">
        <v>0</v>
      </c>
      <c r="Q331" s="184">
        <f t="shared" si="61"/>
        <v>0</v>
      </c>
      <c r="R331" s="168">
        <f t="shared" si="57"/>
        <v>0</v>
      </c>
      <c r="S331" s="160">
        <v>3909</v>
      </c>
      <c r="T331" s="182">
        <f t="shared" si="62"/>
        <v>2792</v>
      </c>
      <c r="U331" s="164">
        <f t="shared" si="58"/>
        <v>-1117</v>
      </c>
      <c r="V331" s="183">
        <v>97</v>
      </c>
      <c r="W331" s="182">
        <f t="shared" si="63"/>
        <v>69</v>
      </c>
      <c r="X331" s="162">
        <f t="shared" si="59"/>
        <v>-28</v>
      </c>
      <c r="Y331" s="189">
        <v>4006</v>
      </c>
      <c r="Z331" s="186">
        <f t="shared" si="64"/>
        <v>2861</v>
      </c>
      <c r="AA331" s="155">
        <f t="shared" si="60"/>
        <v>-1145</v>
      </c>
    </row>
    <row r="332" spans="1:27" ht="30" customHeight="1">
      <c r="A332" s="5" t="s">
        <v>1639</v>
      </c>
      <c r="B332" s="5" t="s">
        <v>1636</v>
      </c>
      <c r="C332" s="5" t="s">
        <v>1637</v>
      </c>
      <c r="D332" s="5" t="s">
        <v>366</v>
      </c>
      <c r="E332" s="9">
        <f>일위대가!F1996</f>
        <v>28385</v>
      </c>
      <c r="F332" s="9">
        <f>일위대가!H1996</f>
        <v>34502</v>
      </c>
      <c r="G332" s="9">
        <f>일위대가!J1996</f>
        <v>0</v>
      </c>
      <c r="H332" s="9">
        <f t="shared" si="52"/>
        <v>62887</v>
      </c>
      <c r="I332" s="5" t="s">
        <v>1638</v>
      </c>
      <c r="J332" s="5" t="s">
        <v>52</v>
      </c>
      <c r="K332" s="1" t="s">
        <v>52</v>
      </c>
      <c r="L332" s="1" t="s">
        <v>52</v>
      </c>
      <c r="M332" s="1" t="s">
        <v>52</v>
      </c>
      <c r="N332" s="1" t="s">
        <v>52</v>
      </c>
      <c r="P332" s="185">
        <v>28385</v>
      </c>
      <c r="Q332" s="184">
        <f t="shared" si="61"/>
        <v>28385</v>
      </c>
      <c r="R332" s="168">
        <f t="shared" si="57"/>
        <v>0</v>
      </c>
      <c r="S332" s="160">
        <v>34502</v>
      </c>
      <c r="T332" s="182">
        <f t="shared" si="62"/>
        <v>34502</v>
      </c>
      <c r="U332" s="164">
        <f t="shared" si="58"/>
        <v>0</v>
      </c>
      <c r="V332" s="183">
        <v>0</v>
      </c>
      <c r="W332" s="182">
        <f t="shared" si="63"/>
        <v>0</v>
      </c>
      <c r="X332" s="162">
        <f t="shared" si="59"/>
        <v>0</v>
      </c>
      <c r="Y332" s="189">
        <v>62887</v>
      </c>
      <c r="Z332" s="186">
        <f t="shared" si="64"/>
        <v>62887</v>
      </c>
      <c r="AA332" s="155">
        <f t="shared" si="60"/>
        <v>0</v>
      </c>
    </row>
    <row r="333" spans="1:27" ht="30" customHeight="1">
      <c r="A333" s="5" t="s">
        <v>1644</v>
      </c>
      <c r="B333" s="5" t="s">
        <v>1641</v>
      </c>
      <c r="C333" s="5" t="s">
        <v>1642</v>
      </c>
      <c r="D333" s="5" t="s">
        <v>366</v>
      </c>
      <c r="E333" s="9">
        <f>일위대가!F2002</f>
        <v>9000</v>
      </c>
      <c r="F333" s="9">
        <f>일위대가!H2002</f>
        <v>0</v>
      </c>
      <c r="G333" s="9">
        <f>일위대가!J2002</f>
        <v>0</v>
      </c>
      <c r="H333" s="9">
        <f t="shared" si="52"/>
        <v>9000</v>
      </c>
      <c r="I333" s="5" t="s">
        <v>1643</v>
      </c>
      <c r="J333" s="5" t="s">
        <v>52</v>
      </c>
      <c r="K333" s="1" t="s">
        <v>52</v>
      </c>
      <c r="L333" s="1" t="s">
        <v>52</v>
      </c>
      <c r="M333" s="1" t="s">
        <v>52</v>
      </c>
      <c r="N333" s="1" t="s">
        <v>52</v>
      </c>
      <c r="P333" s="185">
        <v>10035</v>
      </c>
      <c r="Q333" s="184">
        <f t="shared" si="61"/>
        <v>9000</v>
      </c>
      <c r="R333" s="168">
        <f t="shared" si="57"/>
        <v>-1035</v>
      </c>
      <c r="S333" s="160">
        <v>34502</v>
      </c>
      <c r="T333" s="182">
        <f t="shared" si="62"/>
        <v>0</v>
      </c>
      <c r="U333" s="164">
        <f t="shared" si="58"/>
        <v>-34502</v>
      </c>
      <c r="V333" s="183">
        <v>0</v>
      </c>
      <c r="W333" s="182">
        <f t="shared" si="63"/>
        <v>0</v>
      </c>
      <c r="X333" s="162">
        <f t="shared" si="59"/>
        <v>0</v>
      </c>
      <c r="Y333" s="189">
        <v>44537</v>
      </c>
      <c r="Z333" s="186">
        <f t="shared" si="64"/>
        <v>9000</v>
      </c>
      <c r="AA333" s="155">
        <f t="shared" si="60"/>
        <v>-35537</v>
      </c>
    </row>
    <row r="334" spans="1:27" ht="30" customHeight="1">
      <c r="A334" s="5" t="s">
        <v>1649</v>
      </c>
      <c r="B334" s="5" t="s">
        <v>1646</v>
      </c>
      <c r="C334" s="5" t="s">
        <v>1647</v>
      </c>
      <c r="D334" s="5" t="s">
        <v>366</v>
      </c>
      <c r="E334" s="9">
        <f>일위대가!F2008</f>
        <v>3490</v>
      </c>
      <c r="F334" s="9">
        <f>일위대가!H2008</f>
        <v>0</v>
      </c>
      <c r="G334" s="9">
        <f>일위대가!J2008</f>
        <v>0</v>
      </c>
      <c r="H334" s="9">
        <f t="shared" si="52"/>
        <v>3490</v>
      </c>
      <c r="I334" s="5" t="s">
        <v>1648</v>
      </c>
      <c r="J334" s="5" t="s">
        <v>52</v>
      </c>
      <c r="K334" s="1" t="s">
        <v>52</v>
      </c>
      <c r="L334" s="1" t="s">
        <v>52</v>
      </c>
      <c r="M334" s="1" t="s">
        <v>52</v>
      </c>
      <c r="N334" s="1" t="s">
        <v>52</v>
      </c>
      <c r="P334" s="185">
        <v>4525</v>
      </c>
      <c r="Q334" s="184">
        <f t="shared" si="61"/>
        <v>3490</v>
      </c>
      <c r="R334" s="167">
        <f t="shared" si="57"/>
        <v>-1035</v>
      </c>
      <c r="S334" s="160">
        <v>34502</v>
      </c>
      <c r="T334" s="182">
        <f t="shared" si="62"/>
        <v>0</v>
      </c>
      <c r="U334" s="164">
        <f t="shared" si="58"/>
        <v>-34502</v>
      </c>
      <c r="V334" s="183">
        <v>0</v>
      </c>
      <c r="W334" s="182">
        <f t="shared" si="63"/>
        <v>0</v>
      </c>
      <c r="X334" s="162">
        <f t="shared" si="59"/>
        <v>0</v>
      </c>
      <c r="Y334" s="189">
        <v>39027</v>
      </c>
      <c r="Z334" s="186">
        <f t="shared" si="64"/>
        <v>3490</v>
      </c>
      <c r="AA334" s="155">
        <f t="shared" si="60"/>
        <v>-35537</v>
      </c>
    </row>
    <row r="335" spans="1:27" s="202" customFormat="1" ht="30" customHeight="1">
      <c r="A335" s="191"/>
      <c r="B335" s="191" t="s">
        <v>8141</v>
      </c>
      <c r="C335" s="191" t="s">
        <v>1652</v>
      </c>
      <c r="D335" s="191" t="s">
        <v>366</v>
      </c>
      <c r="E335" s="215">
        <f>일위대가!F2014</f>
        <v>25238</v>
      </c>
      <c r="F335" s="215">
        <f>일위대가!H2014</f>
        <v>7962</v>
      </c>
      <c r="G335" s="215">
        <f>일위대가!J2014</f>
        <v>0</v>
      </c>
      <c r="H335" s="215">
        <f t="shared" si="52"/>
        <v>33200</v>
      </c>
      <c r="I335" s="191" t="s">
        <v>8142</v>
      </c>
      <c r="J335" s="191"/>
      <c r="K335" s="211"/>
      <c r="L335" s="211"/>
      <c r="M335" s="211"/>
      <c r="N335" s="211"/>
      <c r="O335" s="199"/>
      <c r="P335" s="185"/>
      <c r="Q335" s="184"/>
      <c r="R335" s="167"/>
      <c r="S335" s="160"/>
      <c r="T335" s="182"/>
      <c r="U335" s="164"/>
      <c r="V335" s="183"/>
      <c r="W335" s="182"/>
      <c r="X335" s="162"/>
      <c r="Y335" s="189"/>
      <c r="Z335" s="186"/>
      <c r="AA335" s="155"/>
    </row>
    <row r="336" spans="1:27" ht="30" customHeight="1">
      <c r="A336" s="5" t="s">
        <v>1657</v>
      </c>
      <c r="B336" s="5" t="s">
        <v>1655</v>
      </c>
      <c r="C336" s="5" t="s">
        <v>52</v>
      </c>
      <c r="D336" s="5" t="s">
        <v>366</v>
      </c>
      <c r="E336" s="9">
        <f>일위대가!F2020</f>
        <v>6878</v>
      </c>
      <c r="F336" s="9">
        <f>일위대가!H2020</f>
        <v>7962</v>
      </c>
      <c r="G336" s="9">
        <f>일위대가!J2020</f>
        <v>0</v>
      </c>
      <c r="H336" s="9">
        <f t="shared" ref="H336:H401" si="65">E336+F336+G336</f>
        <v>14840</v>
      </c>
      <c r="I336" s="5" t="s">
        <v>1656</v>
      </c>
      <c r="J336" s="5" t="s">
        <v>52</v>
      </c>
      <c r="K336" s="1" t="s">
        <v>52</v>
      </c>
      <c r="L336" s="1" t="s">
        <v>52</v>
      </c>
      <c r="M336" s="1" t="s">
        <v>52</v>
      </c>
      <c r="N336" s="1" t="s">
        <v>52</v>
      </c>
      <c r="P336" s="185">
        <v>7038</v>
      </c>
      <c r="Q336" s="184">
        <f t="shared" ref="Q336:Q367" si="66">E336</f>
        <v>6878</v>
      </c>
      <c r="R336" s="168">
        <f t="shared" si="57"/>
        <v>-160</v>
      </c>
      <c r="S336" s="160">
        <v>13270</v>
      </c>
      <c r="T336" s="182">
        <f t="shared" ref="T336:T367" si="67">F336</f>
        <v>7962</v>
      </c>
      <c r="U336" s="164">
        <f t="shared" si="58"/>
        <v>-5308</v>
      </c>
      <c r="V336" s="183">
        <v>0</v>
      </c>
      <c r="W336" s="182">
        <f t="shared" ref="W336:W367" si="68">G336</f>
        <v>0</v>
      </c>
      <c r="X336" s="162">
        <f t="shared" si="59"/>
        <v>0</v>
      </c>
      <c r="Y336" s="189">
        <v>20308</v>
      </c>
      <c r="Z336" s="186">
        <f t="shared" ref="Z336:Z367" si="69">H336</f>
        <v>14840</v>
      </c>
      <c r="AA336" s="155">
        <f t="shared" si="60"/>
        <v>-5468</v>
      </c>
    </row>
    <row r="337" spans="1:27" ht="30" customHeight="1">
      <c r="A337" s="5" t="s">
        <v>1664</v>
      </c>
      <c r="B337" s="5" t="s">
        <v>1661</v>
      </c>
      <c r="C337" s="5" t="s">
        <v>1662</v>
      </c>
      <c r="D337" s="5" t="s">
        <v>366</v>
      </c>
      <c r="E337" s="9">
        <f>일위대가!F2027</f>
        <v>228942</v>
      </c>
      <c r="F337" s="9">
        <f>일위대가!H2027</f>
        <v>53081</v>
      </c>
      <c r="G337" s="9">
        <f>일위대가!J2027</f>
        <v>0</v>
      </c>
      <c r="H337" s="9">
        <f t="shared" si="65"/>
        <v>282023</v>
      </c>
      <c r="I337" s="5" t="s">
        <v>1663</v>
      </c>
      <c r="J337" s="5" t="s">
        <v>52</v>
      </c>
      <c r="K337" s="1" t="s">
        <v>52</v>
      </c>
      <c r="L337" s="1" t="s">
        <v>52</v>
      </c>
      <c r="M337" s="1" t="s">
        <v>52</v>
      </c>
      <c r="N337" s="1" t="s">
        <v>52</v>
      </c>
      <c r="P337" s="185">
        <v>228942</v>
      </c>
      <c r="Q337" s="184">
        <f t="shared" si="66"/>
        <v>228942</v>
      </c>
      <c r="R337" s="168">
        <f t="shared" ref="R337:R402" si="70">Q337-P337</f>
        <v>0</v>
      </c>
      <c r="S337" s="160">
        <v>53081</v>
      </c>
      <c r="T337" s="182">
        <f t="shared" si="67"/>
        <v>53081</v>
      </c>
      <c r="U337" s="164">
        <f t="shared" ref="U337:U402" si="71">T337-S337</f>
        <v>0</v>
      </c>
      <c r="V337" s="183">
        <v>0</v>
      </c>
      <c r="W337" s="182">
        <f t="shared" si="68"/>
        <v>0</v>
      </c>
      <c r="X337" s="162">
        <f t="shared" ref="X337:X402" si="72">W337-V337</f>
        <v>0</v>
      </c>
      <c r="Y337" s="189">
        <v>282023</v>
      </c>
      <c r="Z337" s="186">
        <f t="shared" si="69"/>
        <v>282023</v>
      </c>
      <c r="AA337" s="155">
        <f t="shared" ref="AA337:AA402" si="73">Z337-Y337</f>
        <v>0</v>
      </c>
    </row>
    <row r="338" spans="1:27" ht="30" customHeight="1">
      <c r="A338" s="5" t="s">
        <v>1673</v>
      </c>
      <c r="B338" s="5" t="s">
        <v>1670</v>
      </c>
      <c r="C338" s="5" t="s">
        <v>1671</v>
      </c>
      <c r="D338" s="5" t="s">
        <v>366</v>
      </c>
      <c r="E338" s="9">
        <f>일위대가!F2032</f>
        <v>9570</v>
      </c>
      <c r="F338" s="9">
        <f>일위대가!H2032</f>
        <v>5680</v>
      </c>
      <c r="G338" s="9">
        <f>일위대가!J2032</f>
        <v>113</v>
      </c>
      <c r="H338" s="9">
        <f t="shared" si="65"/>
        <v>15363</v>
      </c>
      <c r="I338" s="5" t="s">
        <v>1672</v>
      </c>
      <c r="J338" s="5" t="s">
        <v>52</v>
      </c>
      <c r="K338" s="1" t="s">
        <v>52</v>
      </c>
      <c r="L338" s="1" t="s">
        <v>52</v>
      </c>
      <c r="M338" s="1" t="s">
        <v>52</v>
      </c>
      <c r="N338" s="1" t="s">
        <v>52</v>
      </c>
      <c r="P338" s="185">
        <v>9570</v>
      </c>
      <c r="Q338" s="184">
        <f t="shared" si="66"/>
        <v>9570</v>
      </c>
      <c r="R338" s="168">
        <f t="shared" si="70"/>
        <v>0</v>
      </c>
      <c r="S338" s="160">
        <v>5680</v>
      </c>
      <c r="T338" s="182">
        <f t="shared" si="67"/>
        <v>5680</v>
      </c>
      <c r="U338" s="164">
        <f t="shared" si="71"/>
        <v>0</v>
      </c>
      <c r="V338" s="183">
        <v>113</v>
      </c>
      <c r="W338" s="182">
        <f t="shared" si="68"/>
        <v>113</v>
      </c>
      <c r="X338" s="162">
        <f t="shared" si="72"/>
        <v>0</v>
      </c>
      <c r="Y338" s="189">
        <v>15363</v>
      </c>
      <c r="Z338" s="186">
        <f t="shared" si="69"/>
        <v>15363</v>
      </c>
      <c r="AA338" s="155">
        <f t="shared" si="73"/>
        <v>0</v>
      </c>
    </row>
    <row r="339" spans="1:27" ht="30" customHeight="1">
      <c r="A339" s="5" t="s">
        <v>1678</v>
      </c>
      <c r="B339" s="5" t="s">
        <v>1675</v>
      </c>
      <c r="C339" s="5" t="s">
        <v>1676</v>
      </c>
      <c r="D339" s="5" t="s">
        <v>625</v>
      </c>
      <c r="E339" s="9">
        <f>일위대가!F2037</f>
        <v>13100</v>
      </c>
      <c r="F339" s="9">
        <f>일위대가!H2037</f>
        <v>16677</v>
      </c>
      <c r="G339" s="9">
        <f>일위대가!J2037</f>
        <v>0</v>
      </c>
      <c r="H339" s="9">
        <f t="shared" si="65"/>
        <v>29777</v>
      </c>
      <c r="I339" s="5" t="s">
        <v>1677</v>
      </c>
      <c r="J339" s="5" t="s">
        <v>52</v>
      </c>
      <c r="K339" s="1" t="s">
        <v>52</v>
      </c>
      <c r="L339" s="1" t="s">
        <v>52</v>
      </c>
      <c r="M339" s="1" t="s">
        <v>52</v>
      </c>
      <c r="N339" s="1" t="s">
        <v>52</v>
      </c>
      <c r="P339" s="185">
        <v>13100</v>
      </c>
      <c r="Q339" s="184">
        <f t="shared" si="66"/>
        <v>13100</v>
      </c>
      <c r="R339" s="168">
        <f t="shared" si="70"/>
        <v>0</v>
      </c>
      <c r="S339" s="160">
        <v>16677</v>
      </c>
      <c r="T339" s="182">
        <f t="shared" si="67"/>
        <v>16677</v>
      </c>
      <c r="U339" s="164">
        <f t="shared" si="71"/>
        <v>0</v>
      </c>
      <c r="V339" s="183">
        <v>0</v>
      </c>
      <c r="W339" s="182">
        <f t="shared" si="68"/>
        <v>0</v>
      </c>
      <c r="X339" s="162">
        <f t="shared" si="72"/>
        <v>0</v>
      </c>
      <c r="Y339" s="189">
        <v>29777</v>
      </c>
      <c r="Z339" s="186">
        <f t="shared" si="69"/>
        <v>29777</v>
      </c>
      <c r="AA339" s="155">
        <f t="shared" si="73"/>
        <v>0</v>
      </c>
    </row>
    <row r="340" spans="1:27" ht="30" customHeight="1">
      <c r="A340" s="5" t="s">
        <v>1682</v>
      </c>
      <c r="B340" s="5" t="s">
        <v>1680</v>
      </c>
      <c r="C340" s="5" t="s">
        <v>1676</v>
      </c>
      <c r="D340" s="5" t="s">
        <v>625</v>
      </c>
      <c r="E340" s="9">
        <f>일위대가!F2042</f>
        <v>14300</v>
      </c>
      <c r="F340" s="9">
        <f>일위대가!H2042</f>
        <v>16677</v>
      </c>
      <c r="G340" s="9">
        <f>일위대가!J2042</f>
        <v>0</v>
      </c>
      <c r="H340" s="9">
        <f t="shared" si="65"/>
        <v>30977</v>
      </c>
      <c r="I340" s="5" t="s">
        <v>1681</v>
      </c>
      <c r="J340" s="5" t="s">
        <v>52</v>
      </c>
      <c r="K340" s="1" t="s">
        <v>52</v>
      </c>
      <c r="L340" s="1" t="s">
        <v>52</v>
      </c>
      <c r="M340" s="1" t="s">
        <v>52</v>
      </c>
      <c r="N340" s="1" t="s">
        <v>52</v>
      </c>
      <c r="P340" s="185">
        <v>14300</v>
      </c>
      <c r="Q340" s="184">
        <f t="shared" si="66"/>
        <v>14300</v>
      </c>
      <c r="R340" s="168">
        <f t="shared" si="70"/>
        <v>0</v>
      </c>
      <c r="S340" s="160">
        <v>16677</v>
      </c>
      <c r="T340" s="182">
        <f t="shared" si="67"/>
        <v>16677</v>
      </c>
      <c r="U340" s="164">
        <f t="shared" si="71"/>
        <v>0</v>
      </c>
      <c r="V340" s="183">
        <v>0</v>
      </c>
      <c r="W340" s="182">
        <f t="shared" si="68"/>
        <v>0</v>
      </c>
      <c r="X340" s="162">
        <f t="shared" si="72"/>
        <v>0</v>
      </c>
      <c r="Y340" s="189">
        <v>30977</v>
      </c>
      <c r="Z340" s="186">
        <f t="shared" si="69"/>
        <v>30977</v>
      </c>
      <c r="AA340" s="155">
        <f t="shared" si="73"/>
        <v>0</v>
      </c>
    </row>
    <row r="341" spans="1:27" ht="30" customHeight="1">
      <c r="A341" s="5" t="s">
        <v>1687</v>
      </c>
      <c r="B341" s="5" t="s">
        <v>1684</v>
      </c>
      <c r="C341" s="5" t="s">
        <v>1685</v>
      </c>
      <c r="D341" s="5" t="s">
        <v>182</v>
      </c>
      <c r="E341" s="9">
        <f>일위대가!F2047</f>
        <v>8888</v>
      </c>
      <c r="F341" s="9">
        <f>일위대가!H2047</f>
        <v>2288</v>
      </c>
      <c r="G341" s="9">
        <f>일위대가!J2047</f>
        <v>91</v>
      </c>
      <c r="H341" s="9">
        <f t="shared" si="65"/>
        <v>11267</v>
      </c>
      <c r="I341" s="5" t="s">
        <v>1686</v>
      </c>
      <c r="J341" s="5" t="s">
        <v>52</v>
      </c>
      <c r="K341" s="1" t="s">
        <v>52</v>
      </c>
      <c r="L341" s="1" t="s">
        <v>52</v>
      </c>
      <c r="M341" s="1" t="s">
        <v>52</v>
      </c>
      <c r="N341" s="1" t="s">
        <v>52</v>
      </c>
      <c r="P341" s="185">
        <v>8888</v>
      </c>
      <c r="Q341" s="184">
        <f t="shared" si="66"/>
        <v>8888</v>
      </c>
      <c r="R341" s="168">
        <f t="shared" si="70"/>
        <v>0</v>
      </c>
      <c r="S341" s="160">
        <v>2288</v>
      </c>
      <c r="T341" s="182">
        <f t="shared" si="67"/>
        <v>2288</v>
      </c>
      <c r="U341" s="164">
        <f t="shared" si="71"/>
        <v>0</v>
      </c>
      <c r="V341" s="183">
        <v>91</v>
      </c>
      <c r="W341" s="182">
        <f t="shared" si="68"/>
        <v>91</v>
      </c>
      <c r="X341" s="162">
        <f t="shared" si="72"/>
        <v>0</v>
      </c>
      <c r="Y341" s="189">
        <v>11267</v>
      </c>
      <c r="Z341" s="186">
        <f t="shared" si="69"/>
        <v>11267</v>
      </c>
      <c r="AA341" s="155">
        <f t="shared" si="73"/>
        <v>0</v>
      </c>
    </row>
    <row r="342" spans="1:27" ht="30" customHeight="1">
      <c r="A342" s="5" t="s">
        <v>1691</v>
      </c>
      <c r="B342" s="5" t="s">
        <v>1689</v>
      </c>
      <c r="C342" s="5" t="s">
        <v>52</v>
      </c>
      <c r="D342" s="5" t="s">
        <v>58</v>
      </c>
      <c r="E342" s="9">
        <f>일위대가!F2051</f>
        <v>1973</v>
      </c>
      <c r="F342" s="9">
        <f>일위대가!H2051</f>
        <v>6855</v>
      </c>
      <c r="G342" s="9">
        <f>일위대가!J2051</f>
        <v>3787</v>
      </c>
      <c r="H342" s="9">
        <f t="shared" si="65"/>
        <v>12615</v>
      </c>
      <c r="I342" s="5" t="s">
        <v>1690</v>
      </c>
      <c r="J342" s="5" t="s">
        <v>52</v>
      </c>
      <c r="K342" s="1" t="s">
        <v>52</v>
      </c>
      <c r="L342" s="1" t="s">
        <v>52</v>
      </c>
      <c r="M342" s="1" t="s">
        <v>52</v>
      </c>
      <c r="N342" s="1" t="s">
        <v>52</v>
      </c>
      <c r="P342" s="185">
        <v>1974</v>
      </c>
      <c r="Q342" s="184">
        <f t="shared" si="66"/>
        <v>1973</v>
      </c>
      <c r="R342" s="168">
        <f t="shared" si="70"/>
        <v>-1</v>
      </c>
      <c r="S342" s="160">
        <v>6855</v>
      </c>
      <c r="T342" s="182">
        <f t="shared" si="67"/>
        <v>6855</v>
      </c>
      <c r="U342" s="164">
        <f t="shared" si="71"/>
        <v>0</v>
      </c>
      <c r="V342" s="160">
        <v>3787</v>
      </c>
      <c r="W342" s="182">
        <f t="shared" si="68"/>
        <v>3787</v>
      </c>
      <c r="X342" s="162">
        <f t="shared" si="72"/>
        <v>0</v>
      </c>
      <c r="Y342" s="189">
        <v>12616</v>
      </c>
      <c r="Z342" s="186">
        <f t="shared" si="69"/>
        <v>12615</v>
      </c>
      <c r="AA342" s="155">
        <f t="shared" si="73"/>
        <v>-1</v>
      </c>
    </row>
    <row r="343" spans="1:27" ht="30" customHeight="1">
      <c r="A343" s="5" t="s">
        <v>1695</v>
      </c>
      <c r="B343" s="5" t="s">
        <v>1693</v>
      </c>
      <c r="C343" s="5" t="s">
        <v>52</v>
      </c>
      <c r="D343" s="5" t="s">
        <v>625</v>
      </c>
      <c r="E343" s="9">
        <f>일위대가!F2057</f>
        <v>0</v>
      </c>
      <c r="F343" s="9">
        <f>일위대가!H2057</f>
        <v>5657</v>
      </c>
      <c r="G343" s="9">
        <f>일위대가!J2057</f>
        <v>169</v>
      </c>
      <c r="H343" s="9">
        <f t="shared" si="65"/>
        <v>5826</v>
      </c>
      <c r="I343" s="5" t="s">
        <v>1694</v>
      </c>
      <c r="J343" s="5" t="s">
        <v>52</v>
      </c>
      <c r="K343" s="1" t="s">
        <v>52</v>
      </c>
      <c r="L343" s="1" t="s">
        <v>52</v>
      </c>
      <c r="M343" s="1" t="s">
        <v>52</v>
      </c>
      <c r="N343" s="1" t="s">
        <v>52</v>
      </c>
      <c r="P343" s="181">
        <v>0</v>
      </c>
      <c r="Q343" s="184">
        <f t="shared" si="66"/>
        <v>0</v>
      </c>
      <c r="R343" s="168">
        <f t="shared" si="70"/>
        <v>0</v>
      </c>
      <c r="S343" s="160">
        <v>5657</v>
      </c>
      <c r="T343" s="182">
        <f t="shared" si="67"/>
        <v>5657</v>
      </c>
      <c r="U343" s="164">
        <f t="shared" si="71"/>
        <v>0</v>
      </c>
      <c r="V343" s="183">
        <v>169</v>
      </c>
      <c r="W343" s="182">
        <f t="shared" si="68"/>
        <v>169</v>
      </c>
      <c r="X343" s="162">
        <f t="shared" si="72"/>
        <v>0</v>
      </c>
      <c r="Y343" s="189">
        <v>5826</v>
      </c>
      <c r="Z343" s="186">
        <f t="shared" si="69"/>
        <v>5826</v>
      </c>
      <c r="AA343" s="155">
        <f t="shared" si="73"/>
        <v>0</v>
      </c>
    </row>
    <row r="344" spans="1:27" ht="30" customHeight="1">
      <c r="A344" s="5" t="s">
        <v>1699</v>
      </c>
      <c r="B344" s="5" t="s">
        <v>1697</v>
      </c>
      <c r="C344" s="5" t="s">
        <v>52</v>
      </c>
      <c r="D344" s="5" t="s">
        <v>625</v>
      </c>
      <c r="E344" s="9">
        <f>일위대가!F2062</f>
        <v>0</v>
      </c>
      <c r="F344" s="9">
        <f>일위대가!H2062</f>
        <v>5525</v>
      </c>
      <c r="G344" s="9">
        <f>일위대가!J2062</f>
        <v>0</v>
      </c>
      <c r="H344" s="9">
        <f t="shared" si="65"/>
        <v>5525</v>
      </c>
      <c r="I344" s="5" t="s">
        <v>1698</v>
      </c>
      <c r="J344" s="5" t="s">
        <v>52</v>
      </c>
      <c r="K344" s="1" t="s">
        <v>52</v>
      </c>
      <c r="L344" s="1" t="s">
        <v>52</v>
      </c>
      <c r="M344" s="1" t="s">
        <v>52</v>
      </c>
      <c r="N344" s="1" t="s">
        <v>52</v>
      </c>
      <c r="P344" s="181">
        <v>0</v>
      </c>
      <c r="Q344" s="184">
        <f t="shared" si="66"/>
        <v>0</v>
      </c>
      <c r="R344" s="168">
        <f t="shared" si="70"/>
        <v>0</v>
      </c>
      <c r="S344" s="160">
        <v>5525</v>
      </c>
      <c r="T344" s="182">
        <f t="shared" si="67"/>
        <v>5525</v>
      </c>
      <c r="U344" s="164">
        <f t="shared" si="71"/>
        <v>0</v>
      </c>
      <c r="V344" s="183">
        <v>0</v>
      </c>
      <c r="W344" s="182">
        <f t="shared" si="68"/>
        <v>0</v>
      </c>
      <c r="X344" s="162">
        <f t="shared" si="72"/>
        <v>0</v>
      </c>
      <c r="Y344" s="189">
        <v>5525</v>
      </c>
      <c r="Z344" s="186">
        <f t="shared" si="69"/>
        <v>5525</v>
      </c>
      <c r="AA344" s="155">
        <f t="shared" si="73"/>
        <v>0</v>
      </c>
    </row>
    <row r="345" spans="1:27" ht="30" customHeight="1">
      <c r="A345" s="5" t="s">
        <v>1704</v>
      </c>
      <c r="B345" s="5" t="s">
        <v>1701</v>
      </c>
      <c r="C345" s="5" t="s">
        <v>1702</v>
      </c>
      <c r="D345" s="5" t="s">
        <v>182</v>
      </c>
      <c r="E345" s="9">
        <f>일위대가!F2066</f>
        <v>0</v>
      </c>
      <c r="F345" s="9">
        <f>일위대가!H2066</f>
        <v>9895</v>
      </c>
      <c r="G345" s="9">
        <f>일위대가!J2066</f>
        <v>0</v>
      </c>
      <c r="H345" s="9">
        <f t="shared" si="65"/>
        <v>9895</v>
      </c>
      <c r="I345" s="5" t="s">
        <v>1703</v>
      </c>
      <c r="J345" s="5" t="s">
        <v>52</v>
      </c>
      <c r="K345" s="1" t="s">
        <v>52</v>
      </c>
      <c r="L345" s="1" t="s">
        <v>52</v>
      </c>
      <c r="M345" s="1" t="s">
        <v>52</v>
      </c>
      <c r="N345" s="1" t="s">
        <v>52</v>
      </c>
      <c r="O345" s="199" t="s">
        <v>7967</v>
      </c>
      <c r="P345" s="181">
        <v>0</v>
      </c>
      <c r="Q345" s="184">
        <f t="shared" si="66"/>
        <v>0</v>
      </c>
      <c r="R345" s="168">
        <f t="shared" si="70"/>
        <v>0</v>
      </c>
      <c r="S345" s="160">
        <v>9895</v>
      </c>
      <c r="T345" s="182">
        <f t="shared" si="67"/>
        <v>9895</v>
      </c>
      <c r="U345" s="164">
        <f t="shared" si="71"/>
        <v>0</v>
      </c>
      <c r="V345" s="183">
        <v>0</v>
      </c>
      <c r="W345" s="182">
        <f t="shared" si="68"/>
        <v>0</v>
      </c>
      <c r="X345" s="162">
        <f t="shared" si="72"/>
        <v>0</v>
      </c>
      <c r="Y345" s="189">
        <v>9895</v>
      </c>
      <c r="Z345" s="186">
        <f t="shared" si="69"/>
        <v>9895</v>
      </c>
      <c r="AA345" s="155">
        <f t="shared" si="73"/>
        <v>0</v>
      </c>
    </row>
    <row r="346" spans="1:27" ht="30" customHeight="1">
      <c r="A346" s="5" t="s">
        <v>1709</v>
      </c>
      <c r="B346" s="5" t="s">
        <v>1706</v>
      </c>
      <c r="C346" s="5" t="s">
        <v>1707</v>
      </c>
      <c r="D346" s="5" t="s">
        <v>182</v>
      </c>
      <c r="E346" s="9">
        <f>일위대가!F2070</f>
        <v>0</v>
      </c>
      <c r="F346" s="9">
        <f>일위대가!H2070</f>
        <v>9895</v>
      </c>
      <c r="G346" s="9">
        <f>일위대가!J2070</f>
        <v>0</v>
      </c>
      <c r="H346" s="9">
        <f t="shared" si="65"/>
        <v>9895</v>
      </c>
      <c r="I346" s="5" t="s">
        <v>1708</v>
      </c>
      <c r="J346" s="5" t="s">
        <v>52</v>
      </c>
      <c r="K346" s="1" t="s">
        <v>52</v>
      </c>
      <c r="L346" s="1" t="s">
        <v>52</v>
      </c>
      <c r="M346" s="1" t="s">
        <v>52</v>
      </c>
      <c r="N346" s="1" t="s">
        <v>52</v>
      </c>
      <c r="O346" s="199" t="s">
        <v>7967</v>
      </c>
      <c r="P346" s="181">
        <v>0</v>
      </c>
      <c r="Q346" s="184">
        <f t="shared" si="66"/>
        <v>0</v>
      </c>
      <c r="R346" s="168">
        <f t="shared" si="70"/>
        <v>0</v>
      </c>
      <c r="S346" s="160">
        <v>9895</v>
      </c>
      <c r="T346" s="182">
        <f t="shared" si="67"/>
        <v>9895</v>
      </c>
      <c r="U346" s="164">
        <f t="shared" si="71"/>
        <v>0</v>
      </c>
      <c r="V346" s="183">
        <v>0</v>
      </c>
      <c r="W346" s="182">
        <f t="shared" si="68"/>
        <v>0</v>
      </c>
      <c r="X346" s="162">
        <f t="shared" si="72"/>
        <v>0</v>
      </c>
      <c r="Y346" s="189">
        <v>9895</v>
      </c>
      <c r="Z346" s="186">
        <f t="shared" si="69"/>
        <v>9895</v>
      </c>
      <c r="AA346" s="155">
        <f t="shared" si="73"/>
        <v>0</v>
      </c>
    </row>
    <row r="347" spans="1:27" ht="30" customHeight="1">
      <c r="A347" s="5" t="s">
        <v>1715</v>
      </c>
      <c r="B347" s="5" t="s">
        <v>1713</v>
      </c>
      <c r="C347" s="5" t="s">
        <v>52</v>
      </c>
      <c r="D347" s="5" t="s">
        <v>366</v>
      </c>
      <c r="E347" s="9">
        <f>일위대가!F2075</f>
        <v>0</v>
      </c>
      <c r="F347" s="9">
        <f>일위대가!H2075</f>
        <v>80136</v>
      </c>
      <c r="G347" s="9">
        <f>일위대가!J2075</f>
        <v>0</v>
      </c>
      <c r="H347" s="9">
        <f t="shared" si="65"/>
        <v>80136</v>
      </c>
      <c r="I347" s="5" t="s">
        <v>1714</v>
      </c>
      <c r="J347" s="5" t="s">
        <v>52</v>
      </c>
      <c r="K347" s="1" t="s">
        <v>52</v>
      </c>
      <c r="L347" s="1" t="s">
        <v>52</v>
      </c>
      <c r="M347" s="1" t="s">
        <v>52</v>
      </c>
      <c r="N347" s="1" t="s">
        <v>52</v>
      </c>
      <c r="O347" s="199" t="s">
        <v>7968</v>
      </c>
      <c r="P347" s="181">
        <v>0</v>
      </c>
      <c r="Q347" s="184">
        <f t="shared" si="66"/>
        <v>0</v>
      </c>
      <c r="R347" s="168">
        <f t="shared" si="70"/>
        <v>0</v>
      </c>
      <c r="S347" s="160">
        <v>80136</v>
      </c>
      <c r="T347" s="182">
        <f t="shared" si="67"/>
        <v>80136</v>
      </c>
      <c r="U347" s="164">
        <f t="shared" si="71"/>
        <v>0</v>
      </c>
      <c r="V347" s="183">
        <v>0</v>
      </c>
      <c r="W347" s="182">
        <f t="shared" si="68"/>
        <v>0</v>
      </c>
      <c r="X347" s="162">
        <f t="shared" si="72"/>
        <v>0</v>
      </c>
      <c r="Y347" s="189">
        <v>80136</v>
      </c>
      <c r="Z347" s="186">
        <f t="shared" si="69"/>
        <v>80136</v>
      </c>
      <c r="AA347" s="155">
        <f t="shared" si="73"/>
        <v>0</v>
      </c>
    </row>
    <row r="348" spans="1:27" ht="30" customHeight="1">
      <c r="A348" s="5" t="s">
        <v>1719</v>
      </c>
      <c r="B348" s="5" t="s">
        <v>1717</v>
      </c>
      <c r="C348" s="5" t="s">
        <v>52</v>
      </c>
      <c r="D348" s="5" t="s">
        <v>366</v>
      </c>
      <c r="E348" s="9">
        <f>일위대가!F2080</f>
        <v>0</v>
      </c>
      <c r="F348" s="9">
        <f>일위대가!H2080</f>
        <v>35051</v>
      </c>
      <c r="G348" s="9">
        <f>일위대가!J2080</f>
        <v>0</v>
      </c>
      <c r="H348" s="9">
        <f t="shared" si="65"/>
        <v>35051</v>
      </c>
      <c r="I348" s="5" t="s">
        <v>1718</v>
      </c>
      <c r="J348" s="5" t="s">
        <v>52</v>
      </c>
      <c r="K348" s="1" t="s">
        <v>52</v>
      </c>
      <c r="L348" s="1" t="s">
        <v>52</v>
      </c>
      <c r="M348" s="1" t="s">
        <v>52</v>
      </c>
      <c r="N348" s="1" t="s">
        <v>52</v>
      </c>
      <c r="O348" s="199" t="s">
        <v>7969</v>
      </c>
      <c r="P348" s="181">
        <v>0</v>
      </c>
      <c r="Q348" s="184">
        <f t="shared" si="66"/>
        <v>0</v>
      </c>
      <c r="R348" s="168">
        <f t="shared" si="70"/>
        <v>0</v>
      </c>
      <c r="S348" s="160">
        <v>35051</v>
      </c>
      <c r="T348" s="182">
        <f t="shared" si="67"/>
        <v>35051</v>
      </c>
      <c r="U348" s="164">
        <f t="shared" si="71"/>
        <v>0</v>
      </c>
      <c r="V348" s="183">
        <v>0</v>
      </c>
      <c r="W348" s="182">
        <f t="shared" si="68"/>
        <v>0</v>
      </c>
      <c r="X348" s="162">
        <f t="shared" si="72"/>
        <v>0</v>
      </c>
      <c r="Y348" s="189">
        <v>35051</v>
      </c>
      <c r="Z348" s="186">
        <f t="shared" si="69"/>
        <v>35051</v>
      </c>
      <c r="AA348" s="155">
        <f t="shared" si="73"/>
        <v>0</v>
      </c>
    </row>
    <row r="349" spans="1:27" ht="30" customHeight="1">
      <c r="A349" s="5" t="s">
        <v>1723</v>
      </c>
      <c r="B349" s="5" t="s">
        <v>1721</v>
      </c>
      <c r="C349" s="5" t="s">
        <v>52</v>
      </c>
      <c r="D349" s="5" t="s">
        <v>366</v>
      </c>
      <c r="E349" s="9">
        <f>일위대가!F2085</f>
        <v>0</v>
      </c>
      <c r="F349" s="9">
        <f>일위대가!H2085</f>
        <v>17424</v>
      </c>
      <c r="G349" s="9">
        <f>일위대가!J2085</f>
        <v>0</v>
      </c>
      <c r="H349" s="9">
        <f t="shared" si="65"/>
        <v>17424</v>
      </c>
      <c r="I349" s="5" t="s">
        <v>1722</v>
      </c>
      <c r="J349" s="5" t="s">
        <v>52</v>
      </c>
      <c r="K349" s="1" t="s">
        <v>52</v>
      </c>
      <c r="L349" s="1" t="s">
        <v>52</v>
      </c>
      <c r="M349" s="1" t="s">
        <v>52</v>
      </c>
      <c r="N349" s="1" t="s">
        <v>52</v>
      </c>
      <c r="O349" s="199" t="s">
        <v>7969</v>
      </c>
      <c r="P349" s="181">
        <v>0</v>
      </c>
      <c r="Q349" s="184">
        <f t="shared" si="66"/>
        <v>0</v>
      </c>
      <c r="R349" s="168">
        <f t="shared" si="70"/>
        <v>0</v>
      </c>
      <c r="S349" s="160">
        <v>17424</v>
      </c>
      <c r="T349" s="182">
        <f t="shared" si="67"/>
        <v>17424</v>
      </c>
      <c r="U349" s="164">
        <f t="shared" si="71"/>
        <v>0</v>
      </c>
      <c r="V349" s="183">
        <v>0</v>
      </c>
      <c r="W349" s="182">
        <f t="shared" si="68"/>
        <v>0</v>
      </c>
      <c r="X349" s="162">
        <f t="shared" si="72"/>
        <v>0</v>
      </c>
      <c r="Y349" s="189">
        <v>17424</v>
      </c>
      <c r="Z349" s="186">
        <f t="shared" si="69"/>
        <v>17424</v>
      </c>
      <c r="AA349" s="155">
        <f t="shared" si="73"/>
        <v>0</v>
      </c>
    </row>
    <row r="350" spans="1:27" ht="30" customHeight="1">
      <c r="A350" s="5" t="s">
        <v>1727</v>
      </c>
      <c r="B350" s="5" t="s">
        <v>1725</v>
      </c>
      <c r="C350" s="5" t="s">
        <v>52</v>
      </c>
      <c r="D350" s="5" t="s">
        <v>625</v>
      </c>
      <c r="E350" s="9">
        <f>일위대가!F2091</f>
        <v>0</v>
      </c>
      <c r="F350" s="9">
        <f>일위대가!H2091</f>
        <v>14842</v>
      </c>
      <c r="G350" s="9">
        <f>일위대가!J2091</f>
        <v>890</v>
      </c>
      <c r="H350" s="9">
        <f t="shared" si="65"/>
        <v>15732</v>
      </c>
      <c r="I350" s="5" t="s">
        <v>1726</v>
      </c>
      <c r="J350" s="5" t="s">
        <v>52</v>
      </c>
      <c r="K350" s="1" t="s">
        <v>52</v>
      </c>
      <c r="L350" s="1" t="s">
        <v>52</v>
      </c>
      <c r="M350" s="1" t="s">
        <v>52</v>
      </c>
      <c r="N350" s="1" t="s">
        <v>52</v>
      </c>
      <c r="P350" s="181">
        <v>0</v>
      </c>
      <c r="Q350" s="184">
        <f t="shared" si="66"/>
        <v>0</v>
      </c>
      <c r="R350" s="168">
        <f t="shared" si="70"/>
        <v>0</v>
      </c>
      <c r="S350" s="160">
        <v>14842</v>
      </c>
      <c r="T350" s="182">
        <f t="shared" si="67"/>
        <v>14842</v>
      </c>
      <c r="U350" s="164">
        <f t="shared" si="71"/>
        <v>0</v>
      </c>
      <c r="V350" s="183">
        <v>890</v>
      </c>
      <c r="W350" s="182">
        <f t="shared" si="68"/>
        <v>890</v>
      </c>
      <c r="X350" s="162">
        <f t="shared" si="72"/>
        <v>0</v>
      </c>
      <c r="Y350" s="189">
        <v>15732</v>
      </c>
      <c r="Z350" s="186">
        <f t="shared" si="69"/>
        <v>15732</v>
      </c>
      <c r="AA350" s="155">
        <f t="shared" si="73"/>
        <v>0</v>
      </c>
    </row>
    <row r="351" spans="1:27" ht="30" customHeight="1">
      <c r="A351" s="5" t="s">
        <v>1731</v>
      </c>
      <c r="B351" s="5" t="s">
        <v>1729</v>
      </c>
      <c r="C351" s="5" t="s">
        <v>52</v>
      </c>
      <c r="D351" s="5" t="s">
        <v>625</v>
      </c>
      <c r="E351" s="9">
        <f>일위대가!F2097</f>
        <v>0</v>
      </c>
      <c r="F351" s="9">
        <f>일위대가!H2097</f>
        <v>13336</v>
      </c>
      <c r="G351" s="9">
        <f>일위대가!J2097</f>
        <v>800</v>
      </c>
      <c r="H351" s="9">
        <f t="shared" si="65"/>
        <v>14136</v>
      </c>
      <c r="I351" s="5" t="s">
        <v>1730</v>
      </c>
      <c r="J351" s="5" t="s">
        <v>52</v>
      </c>
      <c r="K351" s="1" t="s">
        <v>52</v>
      </c>
      <c r="L351" s="1" t="s">
        <v>52</v>
      </c>
      <c r="M351" s="1" t="s">
        <v>52</v>
      </c>
      <c r="N351" s="1" t="s">
        <v>52</v>
      </c>
      <c r="P351" s="181">
        <v>0</v>
      </c>
      <c r="Q351" s="184">
        <f t="shared" si="66"/>
        <v>0</v>
      </c>
      <c r="R351" s="168">
        <f t="shared" si="70"/>
        <v>0</v>
      </c>
      <c r="S351" s="160">
        <v>13336</v>
      </c>
      <c r="T351" s="182">
        <f t="shared" si="67"/>
        <v>13336</v>
      </c>
      <c r="U351" s="164">
        <f t="shared" si="71"/>
        <v>0</v>
      </c>
      <c r="V351" s="183">
        <v>800</v>
      </c>
      <c r="W351" s="182">
        <f t="shared" si="68"/>
        <v>800</v>
      </c>
      <c r="X351" s="162">
        <f t="shared" si="72"/>
        <v>0</v>
      </c>
      <c r="Y351" s="189">
        <v>14136</v>
      </c>
      <c r="Z351" s="186">
        <f t="shared" si="69"/>
        <v>14136</v>
      </c>
      <c r="AA351" s="155">
        <f t="shared" si="73"/>
        <v>0</v>
      </c>
    </row>
    <row r="352" spans="1:27" ht="30" customHeight="1">
      <c r="A352" s="5" t="s">
        <v>1737</v>
      </c>
      <c r="B352" s="5" t="s">
        <v>1733</v>
      </c>
      <c r="C352" s="5" t="s">
        <v>1734</v>
      </c>
      <c r="D352" s="5" t="s">
        <v>1735</v>
      </c>
      <c r="E352" s="9">
        <f>일위대가!F2104</f>
        <v>3985</v>
      </c>
      <c r="F352" s="9">
        <f>일위대가!H2104</f>
        <v>15286</v>
      </c>
      <c r="G352" s="9">
        <f>일위대가!J2104</f>
        <v>7589</v>
      </c>
      <c r="H352" s="9">
        <f t="shared" si="65"/>
        <v>26860</v>
      </c>
      <c r="I352" s="5" t="s">
        <v>1736</v>
      </c>
      <c r="J352" s="5" t="s">
        <v>52</v>
      </c>
      <c r="K352" s="1" t="s">
        <v>52</v>
      </c>
      <c r="L352" s="1" t="s">
        <v>52</v>
      </c>
      <c r="M352" s="1" t="s">
        <v>52</v>
      </c>
      <c r="N352" s="1" t="s">
        <v>52</v>
      </c>
      <c r="P352" s="185">
        <v>3986</v>
      </c>
      <c r="Q352" s="184">
        <f t="shared" si="66"/>
        <v>3985</v>
      </c>
      <c r="R352" s="168">
        <f t="shared" si="70"/>
        <v>-1</v>
      </c>
      <c r="S352" s="160">
        <v>15286</v>
      </c>
      <c r="T352" s="182">
        <f t="shared" si="67"/>
        <v>15286</v>
      </c>
      <c r="U352" s="164">
        <f t="shared" si="71"/>
        <v>0</v>
      </c>
      <c r="V352" s="160">
        <v>7589</v>
      </c>
      <c r="W352" s="182">
        <f t="shared" si="68"/>
        <v>7589</v>
      </c>
      <c r="X352" s="162">
        <f t="shared" si="72"/>
        <v>0</v>
      </c>
      <c r="Y352" s="189">
        <v>26861</v>
      </c>
      <c r="Z352" s="186">
        <f t="shared" si="69"/>
        <v>26860</v>
      </c>
      <c r="AA352" s="155">
        <f t="shared" si="73"/>
        <v>-1</v>
      </c>
    </row>
    <row r="353" spans="1:27" ht="30" customHeight="1">
      <c r="A353" s="5" t="s">
        <v>1741</v>
      </c>
      <c r="B353" s="5" t="s">
        <v>1739</v>
      </c>
      <c r="C353" s="5" t="s">
        <v>1734</v>
      </c>
      <c r="D353" s="5" t="s">
        <v>1735</v>
      </c>
      <c r="E353" s="9">
        <f>일위대가!F2111</f>
        <v>5093</v>
      </c>
      <c r="F353" s="9">
        <f>일위대가!H2111</f>
        <v>19525</v>
      </c>
      <c r="G353" s="9">
        <f>일위대가!J2111</f>
        <v>9699</v>
      </c>
      <c r="H353" s="9">
        <f t="shared" si="65"/>
        <v>34317</v>
      </c>
      <c r="I353" s="5" t="s">
        <v>1740</v>
      </c>
      <c r="J353" s="5" t="s">
        <v>52</v>
      </c>
      <c r="K353" s="1" t="s">
        <v>52</v>
      </c>
      <c r="L353" s="1" t="s">
        <v>52</v>
      </c>
      <c r="M353" s="1" t="s">
        <v>52</v>
      </c>
      <c r="N353" s="1" t="s">
        <v>52</v>
      </c>
      <c r="P353" s="185">
        <v>5094</v>
      </c>
      <c r="Q353" s="184">
        <f t="shared" si="66"/>
        <v>5093</v>
      </c>
      <c r="R353" s="168">
        <f t="shared" si="70"/>
        <v>-1</v>
      </c>
      <c r="S353" s="160">
        <v>19525</v>
      </c>
      <c r="T353" s="182">
        <f t="shared" si="67"/>
        <v>19525</v>
      </c>
      <c r="U353" s="164">
        <f t="shared" si="71"/>
        <v>0</v>
      </c>
      <c r="V353" s="160">
        <v>9699</v>
      </c>
      <c r="W353" s="182">
        <f t="shared" si="68"/>
        <v>9699</v>
      </c>
      <c r="X353" s="162">
        <f t="shared" si="72"/>
        <v>0</v>
      </c>
      <c r="Y353" s="189">
        <v>34318</v>
      </c>
      <c r="Z353" s="186">
        <f t="shared" si="69"/>
        <v>34317</v>
      </c>
      <c r="AA353" s="155">
        <f t="shared" si="73"/>
        <v>-1</v>
      </c>
    </row>
    <row r="354" spans="1:27" ht="30" customHeight="1">
      <c r="A354" s="5" t="s">
        <v>1745</v>
      </c>
      <c r="B354" s="5" t="s">
        <v>1743</v>
      </c>
      <c r="C354" s="5" t="s">
        <v>52</v>
      </c>
      <c r="D354" s="5" t="s">
        <v>625</v>
      </c>
      <c r="E354" s="9">
        <f>일위대가!F2116</f>
        <v>0</v>
      </c>
      <c r="F354" s="9">
        <f>일위대가!H2116</f>
        <v>2001</v>
      </c>
      <c r="G354" s="9">
        <f>일위대가!J2116</f>
        <v>0</v>
      </c>
      <c r="H354" s="9">
        <f t="shared" si="65"/>
        <v>2001</v>
      </c>
      <c r="I354" s="5" t="s">
        <v>1744</v>
      </c>
      <c r="J354" s="5" t="s">
        <v>52</v>
      </c>
      <c r="K354" s="1" t="s">
        <v>52</v>
      </c>
      <c r="L354" s="1" t="s">
        <v>52</v>
      </c>
      <c r="M354" s="1" t="s">
        <v>52</v>
      </c>
      <c r="N354" s="1" t="s">
        <v>52</v>
      </c>
      <c r="P354" s="181">
        <v>0</v>
      </c>
      <c r="Q354" s="184">
        <f t="shared" si="66"/>
        <v>0</v>
      </c>
      <c r="R354" s="168">
        <f t="shared" si="70"/>
        <v>0</v>
      </c>
      <c r="S354" s="160">
        <v>2001</v>
      </c>
      <c r="T354" s="182">
        <f t="shared" si="67"/>
        <v>2001</v>
      </c>
      <c r="U354" s="164">
        <f t="shared" si="71"/>
        <v>0</v>
      </c>
      <c r="V354" s="183">
        <v>0</v>
      </c>
      <c r="W354" s="182">
        <f t="shared" si="68"/>
        <v>0</v>
      </c>
      <c r="X354" s="162">
        <f t="shared" si="72"/>
        <v>0</v>
      </c>
      <c r="Y354" s="189">
        <v>2001</v>
      </c>
      <c r="Z354" s="186">
        <f t="shared" si="69"/>
        <v>2001</v>
      </c>
      <c r="AA354" s="155">
        <f t="shared" si="73"/>
        <v>0</v>
      </c>
    </row>
    <row r="355" spans="1:27" ht="30" customHeight="1">
      <c r="A355" s="5" t="s">
        <v>1750</v>
      </c>
      <c r="B355" s="5" t="s">
        <v>1747</v>
      </c>
      <c r="C355" s="5" t="s">
        <v>1748</v>
      </c>
      <c r="D355" s="5" t="s">
        <v>625</v>
      </c>
      <c r="E355" s="9">
        <f>일위대가!F2121</f>
        <v>0</v>
      </c>
      <c r="F355" s="9">
        <f>일위대가!H2121</f>
        <v>2426</v>
      </c>
      <c r="G355" s="9">
        <f>일위대가!J2121</f>
        <v>0</v>
      </c>
      <c r="H355" s="9">
        <f t="shared" si="65"/>
        <v>2426</v>
      </c>
      <c r="I355" s="5" t="s">
        <v>1749</v>
      </c>
      <c r="J355" s="5" t="s">
        <v>52</v>
      </c>
      <c r="K355" s="1" t="s">
        <v>52</v>
      </c>
      <c r="L355" s="1" t="s">
        <v>52</v>
      </c>
      <c r="M355" s="1" t="s">
        <v>52</v>
      </c>
      <c r="N355" s="1" t="s">
        <v>52</v>
      </c>
      <c r="P355" s="181">
        <v>0</v>
      </c>
      <c r="Q355" s="184">
        <f t="shared" si="66"/>
        <v>0</v>
      </c>
      <c r="R355" s="168">
        <f t="shared" si="70"/>
        <v>0</v>
      </c>
      <c r="S355" s="160">
        <v>2426</v>
      </c>
      <c r="T355" s="182">
        <f t="shared" si="67"/>
        <v>2426</v>
      </c>
      <c r="U355" s="164">
        <f t="shared" si="71"/>
        <v>0</v>
      </c>
      <c r="V355" s="183">
        <v>0</v>
      </c>
      <c r="W355" s="182">
        <f t="shared" si="68"/>
        <v>0</v>
      </c>
      <c r="X355" s="162">
        <f t="shared" si="72"/>
        <v>0</v>
      </c>
      <c r="Y355" s="189">
        <v>2426</v>
      </c>
      <c r="Z355" s="186">
        <f t="shared" si="69"/>
        <v>2426</v>
      </c>
      <c r="AA355" s="155">
        <f t="shared" si="73"/>
        <v>0</v>
      </c>
    </row>
    <row r="356" spans="1:27" ht="30" customHeight="1">
      <c r="A356" s="5" t="s">
        <v>1755</v>
      </c>
      <c r="B356" s="5" t="s">
        <v>1752</v>
      </c>
      <c r="C356" s="5" t="s">
        <v>1753</v>
      </c>
      <c r="D356" s="5" t="s">
        <v>625</v>
      </c>
      <c r="E356" s="9">
        <f>일위대가!F2126</f>
        <v>0</v>
      </c>
      <c r="F356" s="9">
        <f>일위대가!H2126</f>
        <v>3150</v>
      </c>
      <c r="G356" s="9">
        <f>일위대가!J2126</f>
        <v>0</v>
      </c>
      <c r="H356" s="9">
        <f t="shared" si="65"/>
        <v>3150</v>
      </c>
      <c r="I356" s="5" t="s">
        <v>1754</v>
      </c>
      <c r="J356" s="5" t="s">
        <v>52</v>
      </c>
      <c r="K356" s="1" t="s">
        <v>52</v>
      </c>
      <c r="L356" s="1" t="s">
        <v>52</v>
      </c>
      <c r="M356" s="1" t="s">
        <v>52</v>
      </c>
      <c r="N356" s="1" t="s">
        <v>52</v>
      </c>
      <c r="P356" s="181">
        <v>0</v>
      </c>
      <c r="Q356" s="184">
        <f t="shared" si="66"/>
        <v>0</v>
      </c>
      <c r="R356" s="168">
        <f t="shared" si="70"/>
        <v>0</v>
      </c>
      <c r="S356" s="160">
        <v>3150</v>
      </c>
      <c r="T356" s="182">
        <f t="shared" si="67"/>
        <v>3150</v>
      </c>
      <c r="U356" s="164">
        <f t="shared" si="71"/>
        <v>0</v>
      </c>
      <c r="V356" s="183">
        <v>0</v>
      </c>
      <c r="W356" s="182">
        <f t="shared" si="68"/>
        <v>0</v>
      </c>
      <c r="X356" s="162">
        <f t="shared" si="72"/>
        <v>0</v>
      </c>
      <c r="Y356" s="189">
        <v>3150</v>
      </c>
      <c r="Z356" s="186">
        <f t="shared" si="69"/>
        <v>3150</v>
      </c>
      <c r="AA356" s="155">
        <f t="shared" si="73"/>
        <v>0</v>
      </c>
    </row>
    <row r="357" spans="1:27" ht="30" customHeight="1">
      <c r="A357" s="5" t="s">
        <v>1762</v>
      </c>
      <c r="B357" s="5" t="s">
        <v>1759</v>
      </c>
      <c r="C357" s="5" t="s">
        <v>1760</v>
      </c>
      <c r="D357" s="5" t="s">
        <v>625</v>
      </c>
      <c r="E357" s="9">
        <f>일위대가!F2130</f>
        <v>0</v>
      </c>
      <c r="F357" s="9">
        <f>일위대가!H2130</f>
        <v>18848</v>
      </c>
      <c r="G357" s="9">
        <f>일위대가!J2130</f>
        <v>0</v>
      </c>
      <c r="H357" s="9">
        <f t="shared" si="65"/>
        <v>18848</v>
      </c>
      <c r="I357" s="5" t="s">
        <v>1761</v>
      </c>
      <c r="J357" s="5" t="s">
        <v>52</v>
      </c>
      <c r="K357" s="1" t="s">
        <v>52</v>
      </c>
      <c r="L357" s="1" t="s">
        <v>52</v>
      </c>
      <c r="M357" s="1" t="s">
        <v>52</v>
      </c>
      <c r="N357" s="1" t="s">
        <v>52</v>
      </c>
      <c r="P357" s="181">
        <v>0</v>
      </c>
      <c r="Q357" s="184">
        <f t="shared" si="66"/>
        <v>0</v>
      </c>
      <c r="R357" s="168">
        <f t="shared" si="70"/>
        <v>0</v>
      </c>
      <c r="S357" s="160">
        <v>18848</v>
      </c>
      <c r="T357" s="182">
        <f t="shared" si="67"/>
        <v>18848</v>
      </c>
      <c r="U357" s="164">
        <f t="shared" si="71"/>
        <v>0</v>
      </c>
      <c r="V357" s="183">
        <v>0</v>
      </c>
      <c r="W357" s="182">
        <f t="shared" si="68"/>
        <v>0</v>
      </c>
      <c r="X357" s="162">
        <f t="shared" si="72"/>
        <v>0</v>
      </c>
      <c r="Y357" s="189">
        <v>18848</v>
      </c>
      <c r="Z357" s="186">
        <f t="shared" si="69"/>
        <v>18848</v>
      </c>
      <c r="AA357" s="155">
        <f t="shared" si="73"/>
        <v>0</v>
      </c>
    </row>
    <row r="358" spans="1:27" ht="30" customHeight="1">
      <c r="A358" s="5" t="s">
        <v>1766</v>
      </c>
      <c r="B358" s="5" t="s">
        <v>1764</v>
      </c>
      <c r="C358" s="5" t="s">
        <v>52</v>
      </c>
      <c r="D358" s="5" t="s">
        <v>625</v>
      </c>
      <c r="E358" s="9">
        <f>일위대가!F2134</f>
        <v>0</v>
      </c>
      <c r="F358" s="9">
        <f>일위대가!H2134</f>
        <v>4712</v>
      </c>
      <c r="G358" s="9">
        <f>일위대가!J2134</f>
        <v>0</v>
      </c>
      <c r="H358" s="9">
        <f t="shared" si="65"/>
        <v>4712</v>
      </c>
      <c r="I358" s="5" t="s">
        <v>1765</v>
      </c>
      <c r="J358" s="5" t="s">
        <v>52</v>
      </c>
      <c r="K358" s="1" t="s">
        <v>52</v>
      </c>
      <c r="L358" s="1" t="s">
        <v>52</v>
      </c>
      <c r="M358" s="1" t="s">
        <v>52</v>
      </c>
      <c r="N358" s="1" t="s">
        <v>52</v>
      </c>
      <c r="P358" s="181">
        <v>0</v>
      </c>
      <c r="Q358" s="184">
        <f t="shared" si="66"/>
        <v>0</v>
      </c>
      <c r="R358" s="168">
        <f t="shared" si="70"/>
        <v>0</v>
      </c>
      <c r="S358" s="160">
        <v>4712</v>
      </c>
      <c r="T358" s="182">
        <f t="shared" si="67"/>
        <v>4712</v>
      </c>
      <c r="U358" s="164">
        <f t="shared" si="71"/>
        <v>0</v>
      </c>
      <c r="V358" s="183">
        <v>0</v>
      </c>
      <c r="W358" s="182">
        <f t="shared" si="68"/>
        <v>0</v>
      </c>
      <c r="X358" s="162">
        <f t="shared" si="72"/>
        <v>0</v>
      </c>
      <c r="Y358" s="189">
        <v>4712</v>
      </c>
      <c r="Z358" s="186">
        <f t="shared" si="69"/>
        <v>4712</v>
      </c>
      <c r="AA358" s="155">
        <f t="shared" si="73"/>
        <v>0</v>
      </c>
    </row>
    <row r="359" spans="1:27" ht="30" customHeight="1">
      <c r="A359" s="5" t="s">
        <v>1770</v>
      </c>
      <c r="B359" s="5" t="s">
        <v>1768</v>
      </c>
      <c r="C359" s="5" t="s">
        <v>52</v>
      </c>
      <c r="D359" s="5" t="s">
        <v>625</v>
      </c>
      <c r="E359" s="9">
        <f>일위대가!F2139</f>
        <v>0</v>
      </c>
      <c r="F359" s="9">
        <f>일위대가!H2139</f>
        <v>6148</v>
      </c>
      <c r="G359" s="9">
        <f>일위대가!J2139</f>
        <v>0</v>
      </c>
      <c r="H359" s="9">
        <f t="shared" si="65"/>
        <v>6148</v>
      </c>
      <c r="I359" s="5" t="s">
        <v>1769</v>
      </c>
      <c r="J359" s="5" t="s">
        <v>52</v>
      </c>
      <c r="K359" s="1" t="s">
        <v>52</v>
      </c>
      <c r="L359" s="1" t="s">
        <v>52</v>
      </c>
      <c r="M359" s="1" t="s">
        <v>52</v>
      </c>
      <c r="N359" s="1" t="s">
        <v>52</v>
      </c>
      <c r="P359" s="181">
        <v>0</v>
      </c>
      <c r="Q359" s="184">
        <f t="shared" si="66"/>
        <v>0</v>
      </c>
      <c r="R359" s="168">
        <f t="shared" si="70"/>
        <v>0</v>
      </c>
      <c r="S359" s="160">
        <v>2001</v>
      </c>
      <c r="T359" s="182">
        <f t="shared" si="67"/>
        <v>6148</v>
      </c>
      <c r="U359" s="164">
        <f t="shared" si="71"/>
        <v>4147</v>
      </c>
      <c r="V359" s="183">
        <v>0</v>
      </c>
      <c r="W359" s="182">
        <f t="shared" si="68"/>
        <v>0</v>
      </c>
      <c r="X359" s="162">
        <f t="shared" si="72"/>
        <v>0</v>
      </c>
      <c r="Y359" s="189">
        <v>2001</v>
      </c>
      <c r="Z359" s="186">
        <f t="shared" si="69"/>
        <v>6148</v>
      </c>
      <c r="AA359" s="155">
        <f t="shared" si="73"/>
        <v>4147</v>
      </c>
    </row>
    <row r="360" spans="1:27" ht="30" customHeight="1">
      <c r="A360" s="5" t="s">
        <v>1774</v>
      </c>
      <c r="B360" s="5" t="s">
        <v>1772</v>
      </c>
      <c r="C360" s="5" t="s">
        <v>52</v>
      </c>
      <c r="D360" s="5" t="s">
        <v>625</v>
      </c>
      <c r="E360" s="9">
        <f>일위대가!F2143</f>
        <v>0</v>
      </c>
      <c r="F360" s="9">
        <f>일위대가!H2143</f>
        <v>9424</v>
      </c>
      <c r="G360" s="9">
        <f>일위대가!J2143</f>
        <v>0</v>
      </c>
      <c r="H360" s="9">
        <f t="shared" si="65"/>
        <v>9424</v>
      </c>
      <c r="I360" s="5" t="s">
        <v>1773</v>
      </c>
      <c r="J360" s="5" t="s">
        <v>52</v>
      </c>
      <c r="K360" s="1" t="s">
        <v>52</v>
      </c>
      <c r="L360" s="1" t="s">
        <v>52</v>
      </c>
      <c r="M360" s="1" t="s">
        <v>52</v>
      </c>
      <c r="N360" s="1" t="s">
        <v>52</v>
      </c>
      <c r="P360" s="181">
        <v>0</v>
      </c>
      <c r="Q360" s="184">
        <f t="shared" si="66"/>
        <v>0</v>
      </c>
      <c r="R360" s="168">
        <f t="shared" si="70"/>
        <v>0</v>
      </c>
      <c r="S360" s="160">
        <v>4712</v>
      </c>
      <c r="T360" s="182">
        <f t="shared" si="67"/>
        <v>9424</v>
      </c>
      <c r="U360" s="164">
        <f t="shared" si="71"/>
        <v>4712</v>
      </c>
      <c r="V360" s="183">
        <v>0</v>
      </c>
      <c r="W360" s="182">
        <f t="shared" si="68"/>
        <v>0</v>
      </c>
      <c r="X360" s="162">
        <f t="shared" si="72"/>
        <v>0</v>
      </c>
      <c r="Y360" s="189">
        <v>4712</v>
      </c>
      <c r="Z360" s="186">
        <f t="shared" si="69"/>
        <v>9424</v>
      </c>
      <c r="AA360" s="155">
        <f t="shared" si="73"/>
        <v>4712</v>
      </c>
    </row>
    <row r="361" spans="1:27" ht="30" customHeight="1">
      <c r="A361" s="5" t="s">
        <v>1779</v>
      </c>
      <c r="B361" s="5" t="s">
        <v>1776</v>
      </c>
      <c r="C361" s="5" t="s">
        <v>1777</v>
      </c>
      <c r="D361" s="5" t="s">
        <v>625</v>
      </c>
      <c r="E361" s="9">
        <f>일위대가!F2148</f>
        <v>0</v>
      </c>
      <c r="F361" s="9">
        <f>일위대가!H2148</f>
        <v>26511</v>
      </c>
      <c r="G361" s="9">
        <f>일위대가!J2148</f>
        <v>0</v>
      </c>
      <c r="H361" s="9">
        <f t="shared" si="65"/>
        <v>26511</v>
      </c>
      <c r="I361" s="5" t="s">
        <v>1778</v>
      </c>
      <c r="J361" s="5" t="s">
        <v>52</v>
      </c>
      <c r="K361" s="1" t="s">
        <v>52</v>
      </c>
      <c r="L361" s="1" t="s">
        <v>52</v>
      </c>
      <c r="M361" s="1" t="s">
        <v>52</v>
      </c>
      <c r="N361" s="1" t="s">
        <v>52</v>
      </c>
      <c r="P361" s="181">
        <v>0</v>
      </c>
      <c r="Q361" s="184">
        <f t="shared" si="66"/>
        <v>0</v>
      </c>
      <c r="R361" s="168">
        <f t="shared" si="70"/>
        <v>0</v>
      </c>
      <c r="S361" s="160">
        <v>26511</v>
      </c>
      <c r="T361" s="182">
        <f t="shared" si="67"/>
        <v>26511</v>
      </c>
      <c r="U361" s="164">
        <f t="shared" si="71"/>
        <v>0</v>
      </c>
      <c r="V361" s="183">
        <v>0</v>
      </c>
      <c r="W361" s="182">
        <f t="shared" si="68"/>
        <v>0</v>
      </c>
      <c r="X361" s="162">
        <f t="shared" si="72"/>
        <v>0</v>
      </c>
      <c r="Y361" s="189">
        <v>26511</v>
      </c>
      <c r="Z361" s="186">
        <f t="shared" si="69"/>
        <v>26511</v>
      </c>
      <c r="AA361" s="155">
        <f t="shared" si="73"/>
        <v>0</v>
      </c>
    </row>
    <row r="362" spans="1:27" ht="30" customHeight="1">
      <c r="A362" s="5" t="s">
        <v>1784</v>
      </c>
      <c r="B362" s="5" t="s">
        <v>1781</v>
      </c>
      <c r="C362" s="5" t="s">
        <v>1782</v>
      </c>
      <c r="D362" s="5" t="s">
        <v>625</v>
      </c>
      <c r="E362" s="9">
        <f>일위대가!F2153</f>
        <v>0</v>
      </c>
      <c r="F362" s="9">
        <f>일위대가!H2153</f>
        <v>10668</v>
      </c>
      <c r="G362" s="9">
        <f>일위대가!J2153</f>
        <v>0</v>
      </c>
      <c r="H362" s="9">
        <f t="shared" si="65"/>
        <v>10668</v>
      </c>
      <c r="I362" s="5" t="s">
        <v>1783</v>
      </c>
      <c r="J362" s="5" t="s">
        <v>52</v>
      </c>
      <c r="K362" s="1" t="s">
        <v>52</v>
      </c>
      <c r="L362" s="1" t="s">
        <v>52</v>
      </c>
      <c r="M362" s="1" t="s">
        <v>52</v>
      </c>
      <c r="N362" s="1" t="s">
        <v>52</v>
      </c>
      <c r="P362" s="181">
        <v>0</v>
      </c>
      <c r="Q362" s="184">
        <f t="shared" si="66"/>
        <v>0</v>
      </c>
      <c r="R362" s="168">
        <f t="shared" si="70"/>
        <v>0</v>
      </c>
      <c r="S362" s="160">
        <v>10668</v>
      </c>
      <c r="T362" s="182">
        <f t="shared" si="67"/>
        <v>10668</v>
      </c>
      <c r="U362" s="164">
        <f t="shared" si="71"/>
        <v>0</v>
      </c>
      <c r="V362" s="183">
        <v>0</v>
      </c>
      <c r="W362" s="182">
        <f t="shared" si="68"/>
        <v>0</v>
      </c>
      <c r="X362" s="162">
        <f t="shared" si="72"/>
        <v>0</v>
      </c>
      <c r="Y362" s="189">
        <v>10668</v>
      </c>
      <c r="Z362" s="186">
        <f t="shared" si="69"/>
        <v>10668</v>
      </c>
      <c r="AA362" s="155">
        <f t="shared" si="73"/>
        <v>0</v>
      </c>
    </row>
    <row r="363" spans="1:27" ht="30" customHeight="1">
      <c r="A363" s="5" t="s">
        <v>1789</v>
      </c>
      <c r="B363" s="5" t="s">
        <v>1786</v>
      </c>
      <c r="C363" s="5" t="s">
        <v>1787</v>
      </c>
      <c r="D363" s="5" t="s">
        <v>625</v>
      </c>
      <c r="E363" s="9">
        <f>일위대가!F2157</f>
        <v>0</v>
      </c>
      <c r="F363" s="9">
        <f>일위대가!H2157</f>
        <v>99337</v>
      </c>
      <c r="G363" s="9">
        <f>일위대가!J2157</f>
        <v>0</v>
      </c>
      <c r="H363" s="9">
        <f t="shared" si="65"/>
        <v>99337</v>
      </c>
      <c r="I363" s="5" t="s">
        <v>1788</v>
      </c>
      <c r="J363" s="5" t="s">
        <v>52</v>
      </c>
      <c r="K363" s="1" t="s">
        <v>52</v>
      </c>
      <c r="L363" s="1" t="s">
        <v>52</v>
      </c>
      <c r="M363" s="1" t="s">
        <v>52</v>
      </c>
      <c r="N363" s="1" t="s">
        <v>52</v>
      </c>
      <c r="P363" s="181">
        <v>0</v>
      </c>
      <c r="Q363" s="184">
        <f t="shared" si="66"/>
        <v>0</v>
      </c>
      <c r="R363" s="168">
        <f t="shared" si="70"/>
        <v>0</v>
      </c>
      <c r="S363" s="160">
        <v>99337</v>
      </c>
      <c r="T363" s="182">
        <f t="shared" si="67"/>
        <v>99337</v>
      </c>
      <c r="U363" s="164">
        <f t="shared" si="71"/>
        <v>0</v>
      </c>
      <c r="V363" s="183">
        <v>0</v>
      </c>
      <c r="W363" s="182">
        <f t="shared" si="68"/>
        <v>0</v>
      </c>
      <c r="X363" s="162">
        <f t="shared" si="72"/>
        <v>0</v>
      </c>
      <c r="Y363" s="189">
        <v>99337</v>
      </c>
      <c r="Z363" s="186">
        <f t="shared" si="69"/>
        <v>99337</v>
      </c>
      <c r="AA363" s="155">
        <f t="shared" si="73"/>
        <v>0</v>
      </c>
    </row>
    <row r="364" spans="1:27" ht="30" customHeight="1">
      <c r="A364" s="5" t="s">
        <v>1794</v>
      </c>
      <c r="B364" s="5" t="s">
        <v>1791</v>
      </c>
      <c r="C364" s="5" t="s">
        <v>1792</v>
      </c>
      <c r="D364" s="5" t="s">
        <v>625</v>
      </c>
      <c r="E364" s="9">
        <f>일위대가!F2164</f>
        <v>466</v>
      </c>
      <c r="F364" s="9">
        <f>일위대가!H2164</f>
        <v>48756</v>
      </c>
      <c r="G364" s="9">
        <f>일위대가!J2164</f>
        <v>153</v>
      </c>
      <c r="H364" s="9">
        <f t="shared" si="65"/>
        <v>49375</v>
      </c>
      <c r="I364" s="5" t="s">
        <v>1793</v>
      </c>
      <c r="J364" s="5" t="s">
        <v>52</v>
      </c>
      <c r="K364" s="1" t="s">
        <v>52</v>
      </c>
      <c r="L364" s="1" t="s">
        <v>52</v>
      </c>
      <c r="M364" s="1" t="s">
        <v>52</v>
      </c>
      <c r="N364" s="1" t="s">
        <v>52</v>
      </c>
      <c r="P364" s="181">
        <v>466</v>
      </c>
      <c r="Q364" s="184">
        <f t="shared" si="66"/>
        <v>466</v>
      </c>
      <c r="R364" s="168">
        <f t="shared" si="70"/>
        <v>0</v>
      </c>
      <c r="S364" s="160">
        <v>48756</v>
      </c>
      <c r="T364" s="182">
        <f t="shared" si="67"/>
        <v>48756</v>
      </c>
      <c r="U364" s="164">
        <f t="shared" si="71"/>
        <v>0</v>
      </c>
      <c r="V364" s="183">
        <v>153</v>
      </c>
      <c r="W364" s="182">
        <f t="shared" si="68"/>
        <v>153</v>
      </c>
      <c r="X364" s="162">
        <f t="shared" si="72"/>
        <v>0</v>
      </c>
      <c r="Y364" s="189">
        <v>49375</v>
      </c>
      <c r="Z364" s="186">
        <f t="shared" si="69"/>
        <v>49375</v>
      </c>
      <c r="AA364" s="155">
        <f t="shared" si="73"/>
        <v>0</v>
      </c>
    </row>
    <row r="365" spans="1:27" ht="30" customHeight="1">
      <c r="A365" s="5" t="s">
        <v>1799</v>
      </c>
      <c r="B365" s="5" t="s">
        <v>1796</v>
      </c>
      <c r="C365" s="5" t="s">
        <v>1797</v>
      </c>
      <c r="D365" s="5" t="s">
        <v>625</v>
      </c>
      <c r="E365" s="9">
        <f>일위대가!F2172</f>
        <v>652</v>
      </c>
      <c r="F365" s="9">
        <f>일위대가!H2172</f>
        <v>68259</v>
      </c>
      <c r="G365" s="9">
        <f>일위대가!J2172</f>
        <v>214</v>
      </c>
      <c r="H365" s="9">
        <f t="shared" si="65"/>
        <v>69125</v>
      </c>
      <c r="I365" s="5" t="s">
        <v>1798</v>
      </c>
      <c r="J365" s="5" t="s">
        <v>52</v>
      </c>
      <c r="K365" s="1" t="s">
        <v>52</v>
      </c>
      <c r="L365" s="1" t="s">
        <v>52</v>
      </c>
      <c r="M365" s="1" t="s">
        <v>52</v>
      </c>
      <c r="N365" s="1" t="s">
        <v>52</v>
      </c>
      <c r="P365" s="181">
        <v>652</v>
      </c>
      <c r="Q365" s="184">
        <f t="shared" si="66"/>
        <v>652</v>
      </c>
      <c r="R365" s="168">
        <f t="shared" si="70"/>
        <v>0</v>
      </c>
      <c r="S365" s="160">
        <v>68259</v>
      </c>
      <c r="T365" s="182">
        <f t="shared" si="67"/>
        <v>68259</v>
      </c>
      <c r="U365" s="164">
        <f t="shared" si="71"/>
        <v>0</v>
      </c>
      <c r="V365" s="183">
        <v>214</v>
      </c>
      <c r="W365" s="182">
        <f t="shared" si="68"/>
        <v>214</v>
      </c>
      <c r="X365" s="162">
        <f t="shared" si="72"/>
        <v>0</v>
      </c>
      <c r="Y365" s="189">
        <v>69125</v>
      </c>
      <c r="Z365" s="186">
        <f t="shared" si="69"/>
        <v>69125</v>
      </c>
      <c r="AA365" s="155">
        <f t="shared" si="73"/>
        <v>0</v>
      </c>
    </row>
    <row r="366" spans="1:27" ht="30" customHeight="1">
      <c r="A366" s="5" t="s">
        <v>1804</v>
      </c>
      <c r="B366" s="5" t="s">
        <v>1801</v>
      </c>
      <c r="C366" s="5" t="s">
        <v>1802</v>
      </c>
      <c r="D366" s="5" t="s">
        <v>1735</v>
      </c>
      <c r="E366" s="9">
        <f>일위대가!F2180</f>
        <v>6349</v>
      </c>
      <c r="F366" s="9">
        <f>일위대가!H2180</f>
        <v>194302</v>
      </c>
      <c r="G366" s="9">
        <f>일위대가!J2180</f>
        <v>1536</v>
      </c>
      <c r="H366" s="9">
        <f t="shared" si="65"/>
        <v>202187</v>
      </c>
      <c r="I366" s="5" t="s">
        <v>1803</v>
      </c>
      <c r="J366" s="5" t="s">
        <v>52</v>
      </c>
      <c r="K366" s="1" t="s">
        <v>52</v>
      </c>
      <c r="L366" s="1" t="s">
        <v>52</v>
      </c>
      <c r="M366" s="1" t="s">
        <v>52</v>
      </c>
      <c r="N366" s="1" t="s">
        <v>52</v>
      </c>
      <c r="O366" s="199" t="s">
        <v>7968</v>
      </c>
      <c r="P366" s="185">
        <v>6351</v>
      </c>
      <c r="Q366" s="184">
        <f t="shared" si="66"/>
        <v>6349</v>
      </c>
      <c r="R366" s="168">
        <f t="shared" si="70"/>
        <v>-2</v>
      </c>
      <c r="S366" s="160">
        <v>194302</v>
      </c>
      <c r="T366" s="182">
        <f t="shared" si="67"/>
        <v>194302</v>
      </c>
      <c r="U366" s="164">
        <f t="shared" si="71"/>
        <v>0</v>
      </c>
      <c r="V366" s="160">
        <v>1536</v>
      </c>
      <c r="W366" s="182">
        <f t="shared" si="68"/>
        <v>1536</v>
      </c>
      <c r="X366" s="162">
        <f t="shared" si="72"/>
        <v>0</v>
      </c>
      <c r="Y366" s="189">
        <v>202189</v>
      </c>
      <c r="Z366" s="186">
        <f t="shared" si="69"/>
        <v>202187</v>
      </c>
      <c r="AA366" s="155">
        <f t="shared" si="73"/>
        <v>-2</v>
      </c>
    </row>
    <row r="367" spans="1:27" ht="30" customHeight="1">
      <c r="A367" s="5" t="s">
        <v>1809</v>
      </c>
      <c r="B367" s="5" t="s">
        <v>1806</v>
      </c>
      <c r="C367" s="5" t="s">
        <v>1807</v>
      </c>
      <c r="D367" s="5" t="s">
        <v>625</v>
      </c>
      <c r="E367" s="9">
        <f>일위대가!F2186</f>
        <v>0</v>
      </c>
      <c r="F367" s="9">
        <f>일위대가!H2186</f>
        <v>9068</v>
      </c>
      <c r="G367" s="9">
        <f>일위대가!J2186</f>
        <v>181</v>
      </c>
      <c r="H367" s="9">
        <f t="shared" si="65"/>
        <v>9249</v>
      </c>
      <c r="I367" s="5" t="s">
        <v>1808</v>
      </c>
      <c r="J367" s="5" t="s">
        <v>52</v>
      </c>
      <c r="K367" s="1" t="s">
        <v>52</v>
      </c>
      <c r="L367" s="1" t="s">
        <v>52</v>
      </c>
      <c r="M367" s="1" t="s">
        <v>52</v>
      </c>
      <c r="N367" s="1" t="s">
        <v>52</v>
      </c>
      <c r="O367" s="199" t="s">
        <v>7968</v>
      </c>
      <c r="P367" s="181">
        <v>0</v>
      </c>
      <c r="Q367" s="184">
        <f t="shared" si="66"/>
        <v>0</v>
      </c>
      <c r="R367" s="168">
        <f t="shared" si="70"/>
        <v>0</v>
      </c>
      <c r="S367" s="160">
        <v>22904</v>
      </c>
      <c r="T367" s="182">
        <f t="shared" si="67"/>
        <v>9068</v>
      </c>
      <c r="U367" s="164">
        <f t="shared" si="71"/>
        <v>-13836</v>
      </c>
      <c r="V367" s="183">
        <v>458</v>
      </c>
      <c r="W367" s="182">
        <f t="shared" si="68"/>
        <v>181</v>
      </c>
      <c r="X367" s="162">
        <f t="shared" si="72"/>
        <v>-277</v>
      </c>
      <c r="Y367" s="189">
        <v>23362</v>
      </c>
      <c r="Z367" s="186">
        <f t="shared" si="69"/>
        <v>9249</v>
      </c>
      <c r="AA367" s="155">
        <f t="shared" si="73"/>
        <v>-14113</v>
      </c>
    </row>
    <row r="368" spans="1:27" ht="30" customHeight="1">
      <c r="A368" s="5" t="s">
        <v>1816</v>
      </c>
      <c r="B368" s="5" t="s">
        <v>1813</v>
      </c>
      <c r="C368" s="5" t="s">
        <v>1814</v>
      </c>
      <c r="D368" s="5" t="s">
        <v>625</v>
      </c>
      <c r="E368" s="9">
        <f>일위대가!F2192</f>
        <v>0</v>
      </c>
      <c r="F368" s="9">
        <f>일위대가!H2192</f>
        <v>12220</v>
      </c>
      <c r="G368" s="9">
        <f>일위대가!J2192</f>
        <v>244</v>
      </c>
      <c r="H368" s="9">
        <f t="shared" si="65"/>
        <v>12464</v>
      </c>
      <c r="I368" s="5" t="s">
        <v>1815</v>
      </c>
      <c r="J368" s="5" t="s">
        <v>52</v>
      </c>
      <c r="K368" s="1" t="s">
        <v>52</v>
      </c>
      <c r="L368" s="1" t="s">
        <v>52</v>
      </c>
      <c r="M368" s="1" t="s">
        <v>52</v>
      </c>
      <c r="N368" s="1" t="s">
        <v>52</v>
      </c>
      <c r="O368" s="199" t="s">
        <v>7968</v>
      </c>
      <c r="P368" s="181">
        <v>0</v>
      </c>
      <c r="Q368" s="184">
        <f t="shared" ref="Q368:Q376" si="74">E368</f>
        <v>0</v>
      </c>
      <c r="R368" s="168">
        <f t="shared" si="70"/>
        <v>0</v>
      </c>
      <c r="S368" s="160">
        <v>27122</v>
      </c>
      <c r="T368" s="182">
        <f t="shared" ref="T368:T376" si="75">F368</f>
        <v>12220</v>
      </c>
      <c r="U368" s="164">
        <f t="shared" si="71"/>
        <v>-14902</v>
      </c>
      <c r="V368" s="183">
        <v>542</v>
      </c>
      <c r="W368" s="182">
        <f t="shared" ref="W368:W376" si="76">G368</f>
        <v>244</v>
      </c>
      <c r="X368" s="162">
        <f t="shared" si="72"/>
        <v>-298</v>
      </c>
      <c r="Y368" s="189">
        <v>27664</v>
      </c>
      <c r="Z368" s="186">
        <f t="shared" ref="Z368:Z376" si="77">H368</f>
        <v>12464</v>
      </c>
      <c r="AA368" s="155">
        <f t="shared" si="73"/>
        <v>-15200</v>
      </c>
    </row>
    <row r="369" spans="1:27" ht="30" customHeight="1">
      <c r="A369" s="5" t="s">
        <v>1820</v>
      </c>
      <c r="B369" s="5" t="s">
        <v>1818</v>
      </c>
      <c r="C369" s="5" t="s">
        <v>52</v>
      </c>
      <c r="D369" s="5" t="s">
        <v>715</v>
      </c>
      <c r="E369" s="9">
        <f>일위대가!F2196</f>
        <v>0</v>
      </c>
      <c r="F369" s="9">
        <f>일위대가!H2196</f>
        <v>10657</v>
      </c>
      <c r="G369" s="9">
        <f>일위대가!J2196</f>
        <v>319</v>
      </c>
      <c r="H369" s="9">
        <f t="shared" si="65"/>
        <v>10976</v>
      </c>
      <c r="I369" s="5" t="s">
        <v>1819</v>
      </c>
      <c r="J369" s="5" t="s">
        <v>52</v>
      </c>
      <c r="K369" s="1" t="s">
        <v>52</v>
      </c>
      <c r="L369" s="1" t="s">
        <v>52</v>
      </c>
      <c r="M369" s="1" t="s">
        <v>52</v>
      </c>
      <c r="N369" s="1" t="s">
        <v>52</v>
      </c>
      <c r="O369" s="199" t="s">
        <v>7970</v>
      </c>
      <c r="P369" s="181">
        <v>0</v>
      </c>
      <c r="Q369" s="184">
        <f t="shared" si="74"/>
        <v>0</v>
      </c>
      <c r="R369" s="168">
        <f t="shared" si="70"/>
        <v>0</v>
      </c>
      <c r="S369" s="160">
        <v>18532</v>
      </c>
      <c r="T369" s="182">
        <f t="shared" si="75"/>
        <v>10657</v>
      </c>
      <c r="U369" s="164">
        <f t="shared" si="71"/>
        <v>-7875</v>
      </c>
      <c r="V369" s="183">
        <v>555</v>
      </c>
      <c r="W369" s="182">
        <f t="shared" si="76"/>
        <v>319</v>
      </c>
      <c r="X369" s="162">
        <f t="shared" si="72"/>
        <v>-236</v>
      </c>
      <c r="Y369" s="189">
        <v>19087</v>
      </c>
      <c r="Z369" s="186">
        <f t="shared" si="77"/>
        <v>10976</v>
      </c>
      <c r="AA369" s="155">
        <f t="shared" si="73"/>
        <v>-8111</v>
      </c>
    </row>
    <row r="370" spans="1:27" ht="30" customHeight="1">
      <c r="A370" s="5" t="s">
        <v>1825</v>
      </c>
      <c r="B370" s="5" t="s">
        <v>1822</v>
      </c>
      <c r="C370" s="5" t="s">
        <v>1823</v>
      </c>
      <c r="D370" s="5" t="s">
        <v>715</v>
      </c>
      <c r="E370" s="9">
        <f>일위대가!F2201</f>
        <v>249</v>
      </c>
      <c r="F370" s="9">
        <f>일위대가!H2201</f>
        <v>36278</v>
      </c>
      <c r="G370" s="9">
        <f>일위대가!J2201</f>
        <v>888</v>
      </c>
      <c r="H370" s="9">
        <f t="shared" si="65"/>
        <v>37415</v>
      </c>
      <c r="I370" s="5" t="s">
        <v>1824</v>
      </c>
      <c r="J370" s="5" t="s">
        <v>52</v>
      </c>
      <c r="K370" s="1" t="s">
        <v>52</v>
      </c>
      <c r="L370" s="1" t="s">
        <v>52</v>
      </c>
      <c r="M370" s="1" t="s">
        <v>52</v>
      </c>
      <c r="N370" s="1" t="s">
        <v>52</v>
      </c>
      <c r="O370" s="199" t="s">
        <v>7971</v>
      </c>
      <c r="P370" s="181">
        <v>249</v>
      </c>
      <c r="Q370" s="184">
        <f t="shared" si="74"/>
        <v>249</v>
      </c>
      <c r="R370" s="168">
        <f t="shared" si="70"/>
        <v>0</v>
      </c>
      <c r="S370" s="160">
        <v>40423</v>
      </c>
      <c r="T370" s="182">
        <f t="shared" si="75"/>
        <v>36278</v>
      </c>
      <c r="U370" s="164">
        <f t="shared" si="71"/>
        <v>-4145</v>
      </c>
      <c r="V370" s="160">
        <v>1012</v>
      </c>
      <c r="W370" s="182">
        <f t="shared" si="76"/>
        <v>888</v>
      </c>
      <c r="X370" s="162">
        <f t="shared" si="72"/>
        <v>-124</v>
      </c>
      <c r="Y370" s="189">
        <v>41684</v>
      </c>
      <c r="Z370" s="186">
        <f t="shared" si="77"/>
        <v>37415</v>
      </c>
      <c r="AA370" s="155">
        <f t="shared" si="73"/>
        <v>-4269</v>
      </c>
    </row>
    <row r="371" spans="1:27" ht="30" customHeight="1">
      <c r="A371" s="5" t="s">
        <v>1829</v>
      </c>
      <c r="B371" s="5" t="s">
        <v>1827</v>
      </c>
      <c r="C371" s="5" t="s">
        <v>1823</v>
      </c>
      <c r="D371" s="5" t="s">
        <v>715</v>
      </c>
      <c r="E371" s="9">
        <f>일위대가!F2206</f>
        <v>249</v>
      </c>
      <c r="F371" s="9">
        <f>일위대가!H2206</f>
        <v>29444</v>
      </c>
      <c r="G371" s="9">
        <f>일위대가!J2206</f>
        <v>455</v>
      </c>
      <c r="H371" s="9">
        <f t="shared" si="65"/>
        <v>30148</v>
      </c>
      <c r="I371" s="5" t="s">
        <v>1828</v>
      </c>
      <c r="J371" s="5" t="s">
        <v>52</v>
      </c>
      <c r="K371" s="1" t="s">
        <v>52</v>
      </c>
      <c r="L371" s="1" t="s">
        <v>52</v>
      </c>
      <c r="M371" s="1" t="s">
        <v>52</v>
      </c>
      <c r="N371" s="1" t="s">
        <v>52</v>
      </c>
      <c r="O371" s="199" t="s">
        <v>7972</v>
      </c>
      <c r="P371" s="181">
        <v>249</v>
      </c>
      <c r="Q371" s="184">
        <f t="shared" si="74"/>
        <v>249</v>
      </c>
      <c r="R371" s="168">
        <f t="shared" si="70"/>
        <v>0</v>
      </c>
      <c r="S371" s="160">
        <v>29444</v>
      </c>
      <c r="T371" s="182">
        <f t="shared" si="75"/>
        <v>29444</v>
      </c>
      <c r="U371" s="164">
        <f t="shared" si="71"/>
        <v>0</v>
      </c>
      <c r="V371" s="183">
        <v>455</v>
      </c>
      <c r="W371" s="182">
        <f t="shared" si="76"/>
        <v>455</v>
      </c>
      <c r="X371" s="162">
        <f t="shared" si="72"/>
        <v>0</v>
      </c>
      <c r="Y371" s="189">
        <v>30148</v>
      </c>
      <c r="Z371" s="186">
        <f t="shared" si="77"/>
        <v>30148</v>
      </c>
      <c r="AA371" s="155">
        <f t="shared" si="73"/>
        <v>0</v>
      </c>
    </row>
    <row r="372" spans="1:27" ht="30" customHeight="1">
      <c r="A372" s="5" t="s">
        <v>1833</v>
      </c>
      <c r="B372" s="5" t="s">
        <v>1831</v>
      </c>
      <c r="C372" s="5" t="s">
        <v>1823</v>
      </c>
      <c r="D372" s="5" t="s">
        <v>715</v>
      </c>
      <c r="E372" s="9">
        <f>일위대가!F2211</f>
        <v>201</v>
      </c>
      <c r="F372" s="9">
        <f>일위대가!H2211</f>
        <v>36099</v>
      </c>
      <c r="G372" s="9">
        <f>일위대가!J2211</f>
        <v>921</v>
      </c>
      <c r="H372" s="9">
        <f t="shared" si="65"/>
        <v>37221</v>
      </c>
      <c r="I372" s="5" t="s">
        <v>1832</v>
      </c>
      <c r="J372" s="5" t="s">
        <v>52</v>
      </c>
      <c r="K372" s="1" t="s">
        <v>52</v>
      </c>
      <c r="L372" s="1" t="s">
        <v>52</v>
      </c>
      <c r="M372" s="1" t="s">
        <v>52</v>
      </c>
      <c r="N372" s="1" t="s">
        <v>52</v>
      </c>
      <c r="O372" s="199" t="s">
        <v>7968</v>
      </c>
      <c r="P372" s="181">
        <v>281</v>
      </c>
      <c r="Q372" s="184">
        <f t="shared" si="74"/>
        <v>201</v>
      </c>
      <c r="R372" s="168">
        <f t="shared" si="70"/>
        <v>-80</v>
      </c>
      <c r="S372" s="160">
        <v>68968</v>
      </c>
      <c r="T372" s="182">
        <f t="shared" si="75"/>
        <v>36099</v>
      </c>
      <c r="U372" s="164">
        <f t="shared" si="71"/>
        <v>-32869</v>
      </c>
      <c r="V372" s="160">
        <v>1842</v>
      </c>
      <c r="W372" s="182">
        <f t="shared" si="76"/>
        <v>921</v>
      </c>
      <c r="X372" s="162">
        <f t="shared" si="72"/>
        <v>-921</v>
      </c>
      <c r="Y372" s="189">
        <v>71091</v>
      </c>
      <c r="Z372" s="186">
        <f t="shared" si="77"/>
        <v>37221</v>
      </c>
      <c r="AA372" s="155">
        <f t="shared" si="73"/>
        <v>-33870</v>
      </c>
    </row>
    <row r="373" spans="1:27" ht="30" customHeight="1">
      <c r="A373" s="5" t="s">
        <v>1837</v>
      </c>
      <c r="B373" s="5" t="s">
        <v>1835</v>
      </c>
      <c r="C373" s="5" t="s">
        <v>1823</v>
      </c>
      <c r="D373" s="5" t="s">
        <v>715</v>
      </c>
      <c r="E373" s="9">
        <f>일위대가!F2216</f>
        <v>201</v>
      </c>
      <c r="F373" s="9">
        <f>일위대가!H2216</f>
        <v>36099</v>
      </c>
      <c r="G373" s="9">
        <f>일위대가!J2216</f>
        <v>921</v>
      </c>
      <c r="H373" s="9">
        <f t="shared" si="65"/>
        <v>37221</v>
      </c>
      <c r="I373" s="5" t="s">
        <v>1836</v>
      </c>
      <c r="J373" s="5" t="s">
        <v>52</v>
      </c>
      <c r="K373" s="1" t="s">
        <v>52</v>
      </c>
      <c r="L373" s="1" t="s">
        <v>52</v>
      </c>
      <c r="M373" s="1" t="s">
        <v>52</v>
      </c>
      <c r="N373" s="1" t="s">
        <v>52</v>
      </c>
      <c r="O373" s="199" t="s">
        <v>7968</v>
      </c>
      <c r="P373" s="181">
        <v>281</v>
      </c>
      <c r="Q373" s="184">
        <f t="shared" si="74"/>
        <v>201</v>
      </c>
      <c r="R373" s="168">
        <f t="shared" si="70"/>
        <v>-80</v>
      </c>
      <c r="S373" s="160">
        <v>68968</v>
      </c>
      <c r="T373" s="182">
        <f t="shared" si="75"/>
        <v>36099</v>
      </c>
      <c r="U373" s="164">
        <f t="shared" si="71"/>
        <v>-32869</v>
      </c>
      <c r="V373" s="160">
        <v>1842</v>
      </c>
      <c r="W373" s="182">
        <f t="shared" si="76"/>
        <v>921</v>
      </c>
      <c r="X373" s="162">
        <f t="shared" si="72"/>
        <v>-921</v>
      </c>
      <c r="Y373" s="189">
        <v>71091</v>
      </c>
      <c r="Z373" s="186">
        <f t="shared" si="77"/>
        <v>37221</v>
      </c>
      <c r="AA373" s="155">
        <f t="shared" si="73"/>
        <v>-33870</v>
      </c>
    </row>
    <row r="374" spans="1:27" ht="30" customHeight="1">
      <c r="A374" s="5" t="s">
        <v>1841</v>
      </c>
      <c r="B374" s="5" t="s">
        <v>1839</v>
      </c>
      <c r="C374" s="5" t="s">
        <v>1823</v>
      </c>
      <c r="D374" s="5" t="s">
        <v>715</v>
      </c>
      <c r="E374" s="9">
        <f>일위대가!F2221</f>
        <v>201</v>
      </c>
      <c r="F374" s="9">
        <f>일위대가!H2221</f>
        <v>34987</v>
      </c>
      <c r="G374" s="9">
        <f>일위대가!J2221</f>
        <v>888</v>
      </c>
      <c r="H374" s="9">
        <f t="shared" si="65"/>
        <v>36076</v>
      </c>
      <c r="I374" s="5" t="s">
        <v>1840</v>
      </c>
      <c r="J374" s="5" t="s">
        <v>52</v>
      </c>
      <c r="K374" s="1" t="s">
        <v>52</v>
      </c>
      <c r="L374" s="1" t="s">
        <v>52</v>
      </c>
      <c r="M374" s="1" t="s">
        <v>52</v>
      </c>
      <c r="N374" s="1" t="s">
        <v>52</v>
      </c>
      <c r="O374" s="199" t="s">
        <v>7968</v>
      </c>
      <c r="P374" s="181">
        <v>249</v>
      </c>
      <c r="Q374" s="184">
        <f t="shared" si="74"/>
        <v>201</v>
      </c>
      <c r="R374" s="168">
        <f t="shared" si="70"/>
        <v>-48</v>
      </c>
      <c r="S374" s="160">
        <v>54042</v>
      </c>
      <c r="T374" s="182">
        <f t="shared" si="75"/>
        <v>34987</v>
      </c>
      <c r="U374" s="164">
        <f t="shared" si="71"/>
        <v>-19055</v>
      </c>
      <c r="V374" s="160">
        <v>1420</v>
      </c>
      <c r="W374" s="182">
        <f t="shared" si="76"/>
        <v>888</v>
      </c>
      <c r="X374" s="162">
        <f t="shared" si="72"/>
        <v>-532</v>
      </c>
      <c r="Y374" s="189">
        <v>55711</v>
      </c>
      <c r="Z374" s="186">
        <f t="shared" si="77"/>
        <v>36076</v>
      </c>
      <c r="AA374" s="155">
        <f t="shared" si="73"/>
        <v>-19635</v>
      </c>
    </row>
    <row r="375" spans="1:27" ht="30" customHeight="1">
      <c r="A375" s="5" t="s">
        <v>1845</v>
      </c>
      <c r="B375" s="5" t="s">
        <v>1843</v>
      </c>
      <c r="C375" s="5" t="s">
        <v>1823</v>
      </c>
      <c r="D375" s="5" t="s">
        <v>715</v>
      </c>
      <c r="E375" s="9">
        <f>일위대가!F2226</f>
        <v>201</v>
      </c>
      <c r="F375" s="9">
        <f>일위대가!H2226</f>
        <v>36099</v>
      </c>
      <c r="G375" s="9">
        <f>일위대가!J2226</f>
        <v>921</v>
      </c>
      <c r="H375" s="9">
        <f t="shared" si="65"/>
        <v>37221</v>
      </c>
      <c r="I375" s="5" t="s">
        <v>1844</v>
      </c>
      <c r="J375" s="5" t="s">
        <v>52</v>
      </c>
      <c r="K375" s="1" t="s">
        <v>52</v>
      </c>
      <c r="L375" s="1" t="s">
        <v>52</v>
      </c>
      <c r="M375" s="1" t="s">
        <v>52</v>
      </c>
      <c r="N375" s="1" t="s">
        <v>52</v>
      </c>
      <c r="O375" s="199" t="s">
        <v>7968</v>
      </c>
      <c r="P375" s="181">
        <v>281</v>
      </c>
      <c r="Q375" s="184">
        <f t="shared" si="74"/>
        <v>201</v>
      </c>
      <c r="R375" s="168">
        <f t="shared" si="70"/>
        <v>-80</v>
      </c>
      <c r="S375" s="160">
        <v>68968</v>
      </c>
      <c r="T375" s="182">
        <f t="shared" si="75"/>
        <v>36099</v>
      </c>
      <c r="U375" s="164">
        <f t="shared" si="71"/>
        <v>-32869</v>
      </c>
      <c r="V375" s="160">
        <v>1842</v>
      </c>
      <c r="W375" s="182">
        <f t="shared" si="76"/>
        <v>921</v>
      </c>
      <c r="X375" s="162">
        <f t="shared" si="72"/>
        <v>-921</v>
      </c>
      <c r="Y375" s="189">
        <v>71091</v>
      </c>
      <c r="Z375" s="186">
        <f t="shared" si="77"/>
        <v>37221</v>
      </c>
      <c r="AA375" s="155">
        <f t="shared" si="73"/>
        <v>-33870</v>
      </c>
    </row>
    <row r="376" spans="1:27" ht="30" customHeight="1">
      <c r="A376" s="5" t="s">
        <v>1850</v>
      </c>
      <c r="B376" s="5" t="s">
        <v>1847</v>
      </c>
      <c r="C376" s="5" t="s">
        <v>1848</v>
      </c>
      <c r="D376" s="5" t="s">
        <v>625</v>
      </c>
      <c r="E376" s="9">
        <f>일위대가!F2230</f>
        <v>0</v>
      </c>
      <c r="F376" s="9">
        <f>일위대가!H2230</f>
        <v>7853</v>
      </c>
      <c r="G376" s="9">
        <f>일위대가!J2230</f>
        <v>0</v>
      </c>
      <c r="H376" s="9">
        <f t="shared" si="65"/>
        <v>7853</v>
      </c>
      <c r="I376" s="5" t="s">
        <v>1849</v>
      </c>
      <c r="J376" s="5" t="s">
        <v>52</v>
      </c>
      <c r="K376" s="1" t="s">
        <v>52</v>
      </c>
      <c r="L376" s="1" t="s">
        <v>52</v>
      </c>
      <c r="M376" s="1" t="s">
        <v>52</v>
      </c>
      <c r="N376" s="1" t="s">
        <v>52</v>
      </c>
      <c r="P376" s="181">
        <v>0</v>
      </c>
      <c r="Q376" s="184">
        <f t="shared" si="74"/>
        <v>0</v>
      </c>
      <c r="R376" s="168">
        <f t="shared" si="70"/>
        <v>0</v>
      </c>
      <c r="S376" s="160">
        <v>10994</v>
      </c>
      <c r="T376" s="182">
        <f t="shared" si="75"/>
        <v>7853</v>
      </c>
      <c r="U376" s="164">
        <f t="shared" si="71"/>
        <v>-3141</v>
      </c>
      <c r="V376" s="183">
        <v>0</v>
      </c>
      <c r="W376" s="182">
        <f t="shared" si="76"/>
        <v>0</v>
      </c>
      <c r="X376" s="162">
        <f t="shared" si="72"/>
        <v>0</v>
      </c>
      <c r="Y376" s="189">
        <v>10994</v>
      </c>
      <c r="Z376" s="186">
        <f t="shared" si="77"/>
        <v>7853</v>
      </c>
      <c r="AA376" s="155">
        <f t="shared" si="73"/>
        <v>-3141</v>
      </c>
    </row>
    <row r="377" spans="1:27" s="190" customFormat="1" ht="30" customHeight="1">
      <c r="A377" s="191"/>
      <c r="B377" s="32" t="s">
        <v>8096</v>
      </c>
      <c r="C377" s="191"/>
      <c r="D377" s="191" t="s">
        <v>8097</v>
      </c>
      <c r="E377" s="154">
        <f>일위대가!F2234</f>
        <v>0</v>
      </c>
      <c r="F377" s="154">
        <f>일위대가!H2234</f>
        <v>0</v>
      </c>
      <c r="G377" s="154">
        <f>일위대가!J2234</f>
        <v>100000</v>
      </c>
      <c r="H377" s="154">
        <f>E377+F377+G377</f>
        <v>100000</v>
      </c>
      <c r="I377" s="191" t="s">
        <v>8098</v>
      </c>
      <c r="J377" s="191"/>
      <c r="K377" s="150"/>
      <c r="L377" s="150"/>
      <c r="M377" s="150"/>
      <c r="N377" s="150"/>
      <c r="O377" s="199"/>
      <c r="P377" s="181"/>
      <c r="Q377" s="184"/>
      <c r="R377" s="168"/>
      <c r="S377" s="160"/>
      <c r="T377" s="182"/>
      <c r="U377" s="164"/>
      <c r="V377" s="183"/>
      <c r="W377" s="182"/>
      <c r="X377" s="162"/>
      <c r="Y377" s="189"/>
      <c r="Z377" s="186"/>
      <c r="AA377" s="155"/>
    </row>
    <row r="378" spans="1:27" ht="30" customHeight="1">
      <c r="A378" s="5" t="s">
        <v>1854</v>
      </c>
      <c r="B378" s="5" t="s">
        <v>1852</v>
      </c>
      <c r="C378" s="5" t="s">
        <v>52</v>
      </c>
      <c r="D378" s="5" t="s">
        <v>625</v>
      </c>
      <c r="E378" s="9">
        <f>일위대가!F2239</f>
        <v>0</v>
      </c>
      <c r="F378" s="9">
        <f>일위대가!H2239</f>
        <v>11568</v>
      </c>
      <c r="G378" s="9">
        <f>일위대가!J2239</f>
        <v>0</v>
      </c>
      <c r="H378" s="9">
        <f t="shared" si="65"/>
        <v>11568</v>
      </c>
      <c r="I378" s="5" t="s">
        <v>1853</v>
      </c>
      <c r="J378" s="5" t="s">
        <v>52</v>
      </c>
      <c r="K378" s="1" t="s">
        <v>52</v>
      </c>
      <c r="L378" s="1" t="s">
        <v>52</v>
      </c>
      <c r="M378" s="1" t="s">
        <v>52</v>
      </c>
      <c r="N378" s="1" t="s">
        <v>52</v>
      </c>
      <c r="P378" s="181">
        <v>0</v>
      </c>
      <c r="Q378" s="184">
        <f t="shared" ref="Q378:Q442" si="78">E378</f>
        <v>0</v>
      </c>
      <c r="R378" s="168">
        <f t="shared" si="70"/>
        <v>0</v>
      </c>
      <c r="S378" s="160">
        <v>11568</v>
      </c>
      <c r="T378" s="182">
        <f t="shared" ref="T378:T442" si="79">F378</f>
        <v>11568</v>
      </c>
      <c r="U378" s="164">
        <f t="shared" si="71"/>
        <v>0</v>
      </c>
      <c r="V378" s="183">
        <v>0</v>
      </c>
      <c r="W378" s="182">
        <f t="shared" ref="W378:W442" si="80">G378</f>
        <v>0</v>
      </c>
      <c r="X378" s="162">
        <f t="shared" si="72"/>
        <v>0</v>
      </c>
      <c r="Y378" s="189">
        <v>11568</v>
      </c>
      <c r="Z378" s="186">
        <f t="shared" ref="Z378:Z442" si="81">H378</f>
        <v>11568</v>
      </c>
      <c r="AA378" s="155">
        <f t="shared" si="73"/>
        <v>0</v>
      </c>
    </row>
    <row r="379" spans="1:27" ht="30" customHeight="1">
      <c r="A379" s="5" t="s">
        <v>1861</v>
      </c>
      <c r="B379" s="5" t="s">
        <v>1858</v>
      </c>
      <c r="C379" s="5" t="s">
        <v>1859</v>
      </c>
      <c r="D379" s="5" t="s">
        <v>625</v>
      </c>
      <c r="E379" s="9">
        <f>일위대가!F2244</f>
        <v>0</v>
      </c>
      <c r="F379" s="9">
        <f>일위대가!H2244</f>
        <v>5232</v>
      </c>
      <c r="G379" s="9">
        <f>일위대가!J2244</f>
        <v>0</v>
      </c>
      <c r="H379" s="9">
        <f t="shared" si="65"/>
        <v>5232</v>
      </c>
      <c r="I379" s="5" t="s">
        <v>1860</v>
      </c>
      <c r="J379" s="5" t="s">
        <v>52</v>
      </c>
      <c r="K379" s="1" t="s">
        <v>52</v>
      </c>
      <c r="L379" s="1" t="s">
        <v>52</v>
      </c>
      <c r="M379" s="1" t="s">
        <v>52</v>
      </c>
      <c r="N379" s="1" t="s">
        <v>52</v>
      </c>
      <c r="P379" s="181">
        <v>0</v>
      </c>
      <c r="Q379" s="184">
        <f t="shared" si="78"/>
        <v>0</v>
      </c>
      <c r="R379" s="168">
        <f t="shared" si="70"/>
        <v>0</v>
      </c>
      <c r="S379" s="160">
        <v>5389</v>
      </c>
      <c r="T379" s="182">
        <f t="shared" si="79"/>
        <v>5232</v>
      </c>
      <c r="U379" s="164">
        <f t="shared" si="71"/>
        <v>-157</v>
      </c>
      <c r="V379" s="183">
        <v>0</v>
      </c>
      <c r="W379" s="182">
        <f t="shared" si="80"/>
        <v>0</v>
      </c>
      <c r="X379" s="162">
        <f t="shared" si="72"/>
        <v>0</v>
      </c>
      <c r="Y379" s="189">
        <v>5389</v>
      </c>
      <c r="Z379" s="186">
        <f t="shared" si="81"/>
        <v>5232</v>
      </c>
      <c r="AA379" s="155">
        <f t="shared" si="73"/>
        <v>-157</v>
      </c>
    </row>
    <row r="380" spans="1:27" ht="30" customHeight="1">
      <c r="A380" s="5" t="s">
        <v>1866</v>
      </c>
      <c r="B380" s="5" t="s">
        <v>1863</v>
      </c>
      <c r="C380" s="5" t="s">
        <v>1864</v>
      </c>
      <c r="D380" s="5" t="s">
        <v>625</v>
      </c>
      <c r="E380" s="9">
        <f>일위대가!F2250</f>
        <v>0</v>
      </c>
      <c r="F380" s="9">
        <f>일위대가!H2250</f>
        <v>3531</v>
      </c>
      <c r="G380" s="9">
        <f>일위대가!J2250</f>
        <v>70</v>
      </c>
      <c r="H380" s="9">
        <f t="shared" si="65"/>
        <v>3601</v>
      </c>
      <c r="I380" s="5" t="s">
        <v>1865</v>
      </c>
      <c r="J380" s="5" t="s">
        <v>52</v>
      </c>
      <c r="K380" s="1" t="s">
        <v>52</v>
      </c>
      <c r="L380" s="1" t="s">
        <v>52</v>
      </c>
      <c r="M380" s="1" t="s">
        <v>52</v>
      </c>
      <c r="N380" s="1" t="s">
        <v>52</v>
      </c>
      <c r="P380" s="181">
        <v>0</v>
      </c>
      <c r="Q380" s="184">
        <f t="shared" si="78"/>
        <v>0</v>
      </c>
      <c r="R380" s="168">
        <f t="shared" si="70"/>
        <v>0</v>
      </c>
      <c r="S380" s="160">
        <v>4774</v>
      </c>
      <c r="T380" s="182">
        <f t="shared" si="79"/>
        <v>3531</v>
      </c>
      <c r="U380" s="164">
        <f t="shared" si="71"/>
        <v>-1243</v>
      </c>
      <c r="V380" s="183">
        <v>95</v>
      </c>
      <c r="W380" s="182">
        <f t="shared" si="80"/>
        <v>70</v>
      </c>
      <c r="X380" s="162">
        <f t="shared" si="72"/>
        <v>-25</v>
      </c>
      <c r="Y380" s="189">
        <v>4869</v>
      </c>
      <c r="Z380" s="186">
        <f t="shared" si="81"/>
        <v>3601</v>
      </c>
      <c r="AA380" s="155">
        <f t="shared" si="73"/>
        <v>-1268</v>
      </c>
    </row>
    <row r="381" spans="1:27" ht="30" customHeight="1">
      <c r="A381" s="5" t="s">
        <v>1870</v>
      </c>
      <c r="B381" s="5" t="s">
        <v>1868</v>
      </c>
      <c r="C381" s="5" t="s">
        <v>1859</v>
      </c>
      <c r="D381" s="5" t="s">
        <v>625</v>
      </c>
      <c r="E381" s="9">
        <f>일위대가!F2256</f>
        <v>0</v>
      </c>
      <c r="F381" s="9">
        <f>일위대가!H2256</f>
        <v>4918</v>
      </c>
      <c r="G381" s="9">
        <f>일위대가!J2256</f>
        <v>98</v>
      </c>
      <c r="H381" s="9">
        <f t="shared" si="65"/>
        <v>5016</v>
      </c>
      <c r="I381" s="5" t="s">
        <v>1869</v>
      </c>
      <c r="J381" s="5" t="s">
        <v>52</v>
      </c>
      <c r="K381" s="1" t="s">
        <v>52</v>
      </c>
      <c r="L381" s="1" t="s">
        <v>52</v>
      </c>
      <c r="M381" s="1" t="s">
        <v>52</v>
      </c>
      <c r="N381" s="1" t="s">
        <v>52</v>
      </c>
      <c r="P381" s="181">
        <v>0</v>
      </c>
      <c r="Q381" s="184">
        <f t="shared" si="78"/>
        <v>0</v>
      </c>
      <c r="R381" s="168">
        <f t="shared" si="70"/>
        <v>0</v>
      </c>
      <c r="S381" s="160">
        <v>5546</v>
      </c>
      <c r="T381" s="182">
        <f t="shared" si="79"/>
        <v>4918</v>
      </c>
      <c r="U381" s="164">
        <f t="shared" si="71"/>
        <v>-628</v>
      </c>
      <c r="V381" s="183">
        <v>110</v>
      </c>
      <c r="W381" s="182">
        <f t="shared" si="80"/>
        <v>98</v>
      </c>
      <c r="X381" s="162">
        <f t="shared" si="72"/>
        <v>-12</v>
      </c>
      <c r="Y381" s="189">
        <v>5656</v>
      </c>
      <c r="Z381" s="186">
        <f t="shared" si="81"/>
        <v>5016</v>
      </c>
      <c r="AA381" s="155">
        <f t="shared" si="73"/>
        <v>-640</v>
      </c>
    </row>
    <row r="382" spans="1:27" ht="30" customHeight="1">
      <c r="A382" s="5" t="s">
        <v>1874</v>
      </c>
      <c r="B382" s="5" t="s">
        <v>1872</v>
      </c>
      <c r="C382" s="5" t="s">
        <v>1864</v>
      </c>
      <c r="D382" s="5" t="s">
        <v>625</v>
      </c>
      <c r="E382" s="9">
        <f>일위대가!F2262</f>
        <v>0</v>
      </c>
      <c r="F382" s="9">
        <f>일위대가!H2262</f>
        <v>4774</v>
      </c>
      <c r="G382" s="9">
        <f>일위대가!J2262</f>
        <v>95</v>
      </c>
      <c r="H382" s="9">
        <f t="shared" si="65"/>
        <v>4869</v>
      </c>
      <c r="I382" s="5" t="s">
        <v>1873</v>
      </c>
      <c r="J382" s="5" t="s">
        <v>52</v>
      </c>
      <c r="K382" s="1" t="s">
        <v>52</v>
      </c>
      <c r="L382" s="1" t="s">
        <v>52</v>
      </c>
      <c r="M382" s="1" t="s">
        <v>52</v>
      </c>
      <c r="N382" s="1" t="s">
        <v>52</v>
      </c>
      <c r="P382" s="181">
        <v>0</v>
      </c>
      <c r="Q382" s="184">
        <f t="shared" si="78"/>
        <v>0</v>
      </c>
      <c r="R382" s="168">
        <f t="shared" si="70"/>
        <v>0</v>
      </c>
      <c r="S382" s="160">
        <v>4774</v>
      </c>
      <c r="T382" s="182">
        <f t="shared" si="79"/>
        <v>4774</v>
      </c>
      <c r="U382" s="164">
        <f t="shared" si="71"/>
        <v>0</v>
      </c>
      <c r="V382" s="183">
        <v>95</v>
      </c>
      <c r="W382" s="182">
        <f t="shared" si="80"/>
        <v>95</v>
      </c>
      <c r="X382" s="162">
        <f t="shared" si="72"/>
        <v>0</v>
      </c>
      <c r="Y382" s="189">
        <v>4869</v>
      </c>
      <c r="Z382" s="186">
        <f t="shared" si="81"/>
        <v>4869</v>
      </c>
      <c r="AA382" s="155">
        <f t="shared" si="73"/>
        <v>0</v>
      </c>
    </row>
    <row r="383" spans="1:27" ht="30" customHeight="1">
      <c r="A383" s="5" t="s">
        <v>1879</v>
      </c>
      <c r="B383" s="5" t="s">
        <v>1876</v>
      </c>
      <c r="C383" s="5" t="s">
        <v>1877</v>
      </c>
      <c r="D383" s="5" t="s">
        <v>625</v>
      </c>
      <c r="E383" s="9">
        <f>일위대가!F2268</f>
        <v>0</v>
      </c>
      <c r="F383" s="9">
        <f>일위대가!H2268</f>
        <v>6004</v>
      </c>
      <c r="G383" s="9">
        <f>일위대가!J2268</f>
        <v>120</v>
      </c>
      <c r="H383" s="9">
        <f t="shared" si="65"/>
        <v>6124</v>
      </c>
      <c r="I383" s="5" t="s">
        <v>1878</v>
      </c>
      <c r="J383" s="5" t="s">
        <v>52</v>
      </c>
      <c r="K383" s="1" t="s">
        <v>52</v>
      </c>
      <c r="L383" s="1" t="s">
        <v>52</v>
      </c>
      <c r="M383" s="1" t="s">
        <v>52</v>
      </c>
      <c r="N383" s="1" t="s">
        <v>52</v>
      </c>
      <c r="P383" s="181">
        <v>0</v>
      </c>
      <c r="Q383" s="184">
        <f t="shared" si="78"/>
        <v>0</v>
      </c>
      <c r="R383" s="168">
        <f t="shared" si="70"/>
        <v>0</v>
      </c>
      <c r="S383" s="160">
        <v>6004</v>
      </c>
      <c r="T383" s="182">
        <f t="shared" si="79"/>
        <v>6004</v>
      </c>
      <c r="U383" s="164">
        <f t="shared" si="71"/>
        <v>0</v>
      </c>
      <c r="V383" s="183">
        <v>120</v>
      </c>
      <c r="W383" s="182">
        <f t="shared" si="80"/>
        <v>120</v>
      </c>
      <c r="X383" s="162">
        <f t="shared" si="72"/>
        <v>0</v>
      </c>
      <c r="Y383" s="189">
        <v>6124</v>
      </c>
      <c r="Z383" s="186">
        <f t="shared" si="81"/>
        <v>6124</v>
      </c>
      <c r="AA383" s="155">
        <f t="shared" si="73"/>
        <v>0</v>
      </c>
    </row>
    <row r="384" spans="1:27" ht="30" customHeight="1">
      <c r="A384" s="5" t="s">
        <v>1883</v>
      </c>
      <c r="B384" s="5" t="s">
        <v>1881</v>
      </c>
      <c r="C384" s="5" t="s">
        <v>52</v>
      </c>
      <c r="D384" s="5" t="s">
        <v>709</v>
      </c>
      <c r="E384" s="9">
        <f>일위대가!F2273</f>
        <v>0</v>
      </c>
      <c r="F384" s="9">
        <f>일위대가!H2273</f>
        <v>4005</v>
      </c>
      <c r="G384" s="9">
        <f>일위대가!J2273</f>
        <v>160</v>
      </c>
      <c r="H384" s="9">
        <f t="shared" si="65"/>
        <v>4165</v>
      </c>
      <c r="I384" s="5" t="s">
        <v>1882</v>
      </c>
      <c r="J384" s="5" t="s">
        <v>52</v>
      </c>
      <c r="K384" s="1" t="s">
        <v>52</v>
      </c>
      <c r="L384" s="1" t="s">
        <v>52</v>
      </c>
      <c r="M384" s="1" t="s">
        <v>52</v>
      </c>
      <c r="N384" s="1" t="s">
        <v>52</v>
      </c>
      <c r="P384" s="181">
        <v>0</v>
      </c>
      <c r="Q384" s="184">
        <f t="shared" si="78"/>
        <v>0</v>
      </c>
      <c r="R384" s="168">
        <f t="shared" si="70"/>
        <v>0</v>
      </c>
      <c r="S384" s="160">
        <v>4005</v>
      </c>
      <c r="T384" s="182">
        <f t="shared" si="79"/>
        <v>4005</v>
      </c>
      <c r="U384" s="164">
        <f t="shared" si="71"/>
        <v>0</v>
      </c>
      <c r="V384" s="183">
        <v>160</v>
      </c>
      <c r="W384" s="182">
        <f t="shared" si="80"/>
        <v>160</v>
      </c>
      <c r="X384" s="162">
        <f t="shared" si="72"/>
        <v>0</v>
      </c>
      <c r="Y384" s="189">
        <v>4165</v>
      </c>
      <c r="Z384" s="186">
        <f t="shared" si="81"/>
        <v>4165</v>
      </c>
      <c r="AA384" s="155">
        <f t="shared" si="73"/>
        <v>0</v>
      </c>
    </row>
    <row r="385" spans="1:27" s="202" customFormat="1" ht="30" customHeight="1">
      <c r="A385" s="191"/>
      <c r="B385" s="191" t="s">
        <v>8147</v>
      </c>
      <c r="C385" s="191" t="s">
        <v>1886</v>
      </c>
      <c r="D385" s="191" t="s">
        <v>449</v>
      </c>
      <c r="E385" s="215">
        <f ca="1">일위대가!F2277</f>
        <v>0</v>
      </c>
      <c r="F385" s="215">
        <f ca="1">일위대가!H2277</f>
        <v>0</v>
      </c>
      <c r="G385" s="215">
        <f>일위대가!J2277</f>
        <v>65072</v>
      </c>
      <c r="H385" s="215">
        <f t="shared" ca="1" si="65"/>
        <v>65072</v>
      </c>
      <c r="I385" s="191" t="s">
        <v>8146</v>
      </c>
      <c r="J385" s="191"/>
      <c r="K385" s="211"/>
      <c r="L385" s="211"/>
      <c r="M385" s="211"/>
      <c r="N385" s="211"/>
      <c r="O385" s="199"/>
      <c r="P385" s="181"/>
      <c r="Q385" s="184"/>
      <c r="R385" s="168"/>
      <c r="S385" s="160"/>
      <c r="T385" s="182"/>
      <c r="U385" s="164"/>
      <c r="V385" s="183"/>
      <c r="W385" s="182"/>
      <c r="X385" s="162"/>
      <c r="Y385" s="189"/>
      <c r="Z385" s="186"/>
      <c r="AA385" s="155"/>
    </row>
    <row r="386" spans="1:27" ht="30" customHeight="1">
      <c r="A386" s="5" t="s">
        <v>1900</v>
      </c>
      <c r="B386" s="5" t="s">
        <v>1898</v>
      </c>
      <c r="C386" s="5" t="s">
        <v>52</v>
      </c>
      <c r="D386" s="5" t="s">
        <v>517</v>
      </c>
      <c r="E386" s="9">
        <f>일위대가!F2282</f>
        <v>18000</v>
      </c>
      <c r="F386" s="9">
        <f>일위대가!H2282</f>
        <v>4036</v>
      </c>
      <c r="G386" s="9">
        <f>일위대가!J2282</f>
        <v>0</v>
      </c>
      <c r="H386" s="9">
        <f t="shared" si="65"/>
        <v>22036</v>
      </c>
      <c r="I386" s="5" t="s">
        <v>1899</v>
      </c>
      <c r="J386" s="5" t="s">
        <v>52</v>
      </c>
      <c r="K386" s="1" t="s">
        <v>52</v>
      </c>
      <c r="L386" s="1" t="s">
        <v>52</v>
      </c>
      <c r="M386" s="1" t="s">
        <v>52</v>
      </c>
      <c r="N386" s="1" t="s">
        <v>52</v>
      </c>
      <c r="O386" s="199" t="s">
        <v>7973</v>
      </c>
      <c r="P386" s="185">
        <v>18000</v>
      </c>
      <c r="Q386" s="184">
        <f t="shared" si="78"/>
        <v>18000</v>
      </c>
      <c r="R386" s="168">
        <f t="shared" si="70"/>
        <v>0</v>
      </c>
      <c r="S386" s="160">
        <v>4036</v>
      </c>
      <c r="T386" s="182">
        <f t="shared" si="79"/>
        <v>4036</v>
      </c>
      <c r="U386" s="164">
        <f t="shared" si="71"/>
        <v>0</v>
      </c>
      <c r="V386" s="183">
        <v>0</v>
      </c>
      <c r="W386" s="182">
        <f t="shared" si="80"/>
        <v>0</v>
      </c>
      <c r="X386" s="162">
        <f t="shared" si="72"/>
        <v>0</v>
      </c>
      <c r="Y386" s="189">
        <v>22036</v>
      </c>
      <c r="Z386" s="186">
        <f t="shared" si="81"/>
        <v>22036</v>
      </c>
      <c r="AA386" s="155">
        <f t="shared" si="73"/>
        <v>0</v>
      </c>
    </row>
    <row r="387" spans="1:27" ht="30" customHeight="1">
      <c r="A387" s="5" t="s">
        <v>1904</v>
      </c>
      <c r="B387" s="5" t="s">
        <v>1902</v>
      </c>
      <c r="C387" s="5" t="s">
        <v>52</v>
      </c>
      <c r="D387" s="5" t="s">
        <v>517</v>
      </c>
      <c r="E387" s="9">
        <f>일위대가!F2287</f>
        <v>34000</v>
      </c>
      <c r="F387" s="9">
        <f>일위대가!H2287</f>
        <v>5623</v>
      </c>
      <c r="G387" s="9">
        <f>일위대가!J2287</f>
        <v>0</v>
      </c>
      <c r="H387" s="9">
        <f t="shared" si="65"/>
        <v>39623</v>
      </c>
      <c r="I387" s="5" t="s">
        <v>1903</v>
      </c>
      <c r="J387" s="5" t="s">
        <v>52</v>
      </c>
      <c r="K387" s="1" t="s">
        <v>52</v>
      </c>
      <c r="L387" s="1" t="s">
        <v>52</v>
      </c>
      <c r="M387" s="1" t="s">
        <v>52</v>
      </c>
      <c r="N387" s="1" t="s">
        <v>52</v>
      </c>
      <c r="O387" s="199" t="s">
        <v>7973</v>
      </c>
      <c r="P387" s="185">
        <v>34000</v>
      </c>
      <c r="Q387" s="184">
        <f t="shared" si="78"/>
        <v>34000</v>
      </c>
      <c r="R387" s="168">
        <f t="shared" si="70"/>
        <v>0</v>
      </c>
      <c r="S387" s="160">
        <v>5623</v>
      </c>
      <c r="T387" s="182">
        <f t="shared" si="79"/>
        <v>5623</v>
      </c>
      <c r="U387" s="164">
        <f t="shared" si="71"/>
        <v>0</v>
      </c>
      <c r="V387" s="183">
        <v>0</v>
      </c>
      <c r="W387" s="182">
        <f t="shared" si="80"/>
        <v>0</v>
      </c>
      <c r="X387" s="162">
        <f t="shared" si="72"/>
        <v>0</v>
      </c>
      <c r="Y387" s="189">
        <v>39623</v>
      </c>
      <c r="Z387" s="186">
        <f t="shared" si="81"/>
        <v>39623</v>
      </c>
      <c r="AA387" s="155">
        <f t="shared" si="73"/>
        <v>0</v>
      </c>
    </row>
    <row r="388" spans="1:27" ht="30" customHeight="1">
      <c r="A388" s="5" t="s">
        <v>1908</v>
      </c>
      <c r="B388" s="5" t="s">
        <v>1906</v>
      </c>
      <c r="C388" s="5" t="s">
        <v>52</v>
      </c>
      <c r="D388" s="5" t="s">
        <v>517</v>
      </c>
      <c r="E388" s="9">
        <f>일위대가!F2292</f>
        <v>35000</v>
      </c>
      <c r="F388" s="9">
        <f>일위대가!H2292</f>
        <v>7625</v>
      </c>
      <c r="G388" s="9">
        <f>일위대가!J2292</f>
        <v>0</v>
      </c>
      <c r="H388" s="9">
        <f t="shared" si="65"/>
        <v>42625</v>
      </c>
      <c r="I388" s="5" t="s">
        <v>1907</v>
      </c>
      <c r="J388" s="5" t="s">
        <v>52</v>
      </c>
      <c r="K388" s="1" t="s">
        <v>52</v>
      </c>
      <c r="L388" s="1" t="s">
        <v>52</v>
      </c>
      <c r="M388" s="1" t="s">
        <v>52</v>
      </c>
      <c r="N388" s="1" t="s">
        <v>52</v>
      </c>
      <c r="O388" s="199" t="s">
        <v>7973</v>
      </c>
      <c r="P388" s="185">
        <v>35000</v>
      </c>
      <c r="Q388" s="184">
        <f t="shared" si="78"/>
        <v>35000</v>
      </c>
      <c r="R388" s="168">
        <f t="shared" si="70"/>
        <v>0</v>
      </c>
      <c r="S388" s="160">
        <v>7625</v>
      </c>
      <c r="T388" s="182">
        <f t="shared" si="79"/>
        <v>7625</v>
      </c>
      <c r="U388" s="164">
        <f t="shared" si="71"/>
        <v>0</v>
      </c>
      <c r="V388" s="183">
        <v>0</v>
      </c>
      <c r="W388" s="182">
        <f t="shared" si="80"/>
        <v>0</v>
      </c>
      <c r="X388" s="162">
        <f t="shared" si="72"/>
        <v>0</v>
      </c>
      <c r="Y388" s="189">
        <v>42625</v>
      </c>
      <c r="Z388" s="186">
        <f t="shared" si="81"/>
        <v>42625</v>
      </c>
      <c r="AA388" s="155">
        <f t="shared" si="73"/>
        <v>0</v>
      </c>
    </row>
    <row r="389" spans="1:27" ht="30" customHeight="1">
      <c r="A389" s="5" t="s">
        <v>1914</v>
      </c>
      <c r="B389" s="5" t="s">
        <v>1912</v>
      </c>
      <c r="C389" s="5" t="s">
        <v>52</v>
      </c>
      <c r="D389" s="5" t="s">
        <v>517</v>
      </c>
      <c r="E389" s="9">
        <f>일위대가!F2297</f>
        <v>40000</v>
      </c>
      <c r="F389" s="9">
        <f>일위대가!H2297</f>
        <v>8763</v>
      </c>
      <c r="G389" s="9">
        <f>일위대가!J2297</f>
        <v>0</v>
      </c>
      <c r="H389" s="9">
        <f t="shared" si="65"/>
        <v>48763</v>
      </c>
      <c r="I389" s="5" t="s">
        <v>1913</v>
      </c>
      <c r="J389" s="5" t="s">
        <v>52</v>
      </c>
      <c r="K389" s="1" t="s">
        <v>52</v>
      </c>
      <c r="L389" s="1" t="s">
        <v>52</v>
      </c>
      <c r="M389" s="1" t="s">
        <v>52</v>
      </c>
      <c r="N389" s="1" t="s">
        <v>52</v>
      </c>
      <c r="O389" s="199" t="s">
        <v>7973</v>
      </c>
      <c r="P389" s="185">
        <v>40000</v>
      </c>
      <c r="Q389" s="184">
        <f t="shared" si="78"/>
        <v>40000</v>
      </c>
      <c r="R389" s="168">
        <f t="shared" si="70"/>
        <v>0</v>
      </c>
      <c r="S389" s="160">
        <v>8763</v>
      </c>
      <c r="T389" s="182">
        <f t="shared" si="79"/>
        <v>8763</v>
      </c>
      <c r="U389" s="164">
        <f t="shared" si="71"/>
        <v>0</v>
      </c>
      <c r="V389" s="183">
        <v>0</v>
      </c>
      <c r="W389" s="182">
        <f t="shared" si="80"/>
        <v>0</v>
      </c>
      <c r="X389" s="162">
        <f t="shared" si="72"/>
        <v>0</v>
      </c>
      <c r="Y389" s="189">
        <v>48763</v>
      </c>
      <c r="Z389" s="186">
        <f t="shared" si="81"/>
        <v>48763</v>
      </c>
      <c r="AA389" s="155">
        <f t="shared" si="73"/>
        <v>0</v>
      </c>
    </row>
    <row r="390" spans="1:27" ht="30" customHeight="1">
      <c r="A390" s="5" t="s">
        <v>1918</v>
      </c>
      <c r="B390" s="5" t="s">
        <v>1916</v>
      </c>
      <c r="C390" s="5" t="s">
        <v>52</v>
      </c>
      <c r="D390" s="5" t="s">
        <v>517</v>
      </c>
      <c r="E390" s="9">
        <f>일위대가!F2302</f>
        <v>63800</v>
      </c>
      <c r="F390" s="9">
        <f>일위대가!H2302</f>
        <v>8763</v>
      </c>
      <c r="G390" s="9">
        <f>일위대가!J2302</f>
        <v>0</v>
      </c>
      <c r="H390" s="9">
        <f t="shared" si="65"/>
        <v>72563</v>
      </c>
      <c r="I390" s="5" t="s">
        <v>1917</v>
      </c>
      <c r="J390" s="5" t="s">
        <v>52</v>
      </c>
      <c r="K390" s="1" t="s">
        <v>52</v>
      </c>
      <c r="L390" s="1" t="s">
        <v>52</v>
      </c>
      <c r="M390" s="1" t="s">
        <v>52</v>
      </c>
      <c r="N390" s="1" t="s">
        <v>52</v>
      </c>
      <c r="O390" s="199" t="s">
        <v>7973</v>
      </c>
      <c r="P390" s="185">
        <v>63800</v>
      </c>
      <c r="Q390" s="184">
        <f t="shared" si="78"/>
        <v>63800</v>
      </c>
      <c r="R390" s="168">
        <f t="shared" si="70"/>
        <v>0</v>
      </c>
      <c r="S390" s="160">
        <v>8763</v>
      </c>
      <c r="T390" s="182">
        <f t="shared" si="79"/>
        <v>8763</v>
      </c>
      <c r="U390" s="164">
        <f t="shared" si="71"/>
        <v>0</v>
      </c>
      <c r="V390" s="183">
        <v>0</v>
      </c>
      <c r="W390" s="182">
        <f t="shared" si="80"/>
        <v>0</v>
      </c>
      <c r="X390" s="162">
        <f t="shared" si="72"/>
        <v>0</v>
      </c>
      <c r="Y390" s="189">
        <v>72563</v>
      </c>
      <c r="Z390" s="186">
        <f t="shared" si="81"/>
        <v>72563</v>
      </c>
      <c r="AA390" s="155">
        <f t="shared" si="73"/>
        <v>0</v>
      </c>
    </row>
    <row r="391" spans="1:27" ht="30" customHeight="1">
      <c r="A391" s="5" t="s">
        <v>1922</v>
      </c>
      <c r="B391" s="5" t="s">
        <v>1920</v>
      </c>
      <c r="C391" s="5" t="s">
        <v>52</v>
      </c>
      <c r="D391" s="5" t="s">
        <v>517</v>
      </c>
      <c r="E391" s="9">
        <f>일위대가!F2307</f>
        <v>175000</v>
      </c>
      <c r="F391" s="9">
        <f>일위대가!H2307</f>
        <v>8763</v>
      </c>
      <c r="G391" s="9">
        <f>일위대가!J2307</f>
        <v>0</v>
      </c>
      <c r="H391" s="9">
        <f t="shared" si="65"/>
        <v>183763</v>
      </c>
      <c r="I391" s="5" t="s">
        <v>1921</v>
      </c>
      <c r="J391" s="5" t="s">
        <v>52</v>
      </c>
      <c r="K391" s="1" t="s">
        <v>52</v>
      </c>
      <c r="L391" s="1" t="s">
        <v>52</v>
      </c>
      <c r="M391" s="1" t="s">
        <v>52</v>
      </c>
      <c r="N391" s="1" t="s">
        <v>52</v>
      </c>
      <c r="P391" s="185">
        <v>175000</v>
      </c>
      <c r="Q391" s="184">
        <f t="shared" si="78"/>
        <v>175000</v>
      </c>
      <c r="R391" s="168">
        <f t="shared" si="70"/>
        <v>0</v>
      </c>
      <c r="S391" s="160">
        <v>8763</v>
      </c>
      <c r="T391" s="182">
        <f t="shared" si="79"/>
        <v>8763</v>
      </c>
      <c r="U391" s="164">
        <f t="shared" si="71"/>
        <v>0</v>
      </c>
      <c r="V391" s="183">
        <v>0</v>
      </c>
      <c r="W391" s="182">
        <f t="shared" si="80"/>
        <v>0</v>
      </c>
      <c r="X391" s="162">
        <f t="shared" si="72"/>
        <v>0</v>
      </c>
      <c r="Y391" s="189">
        <v>183763</v>
      </c>
      <c r="Z391" s="186">
        <f t="shared" si="81"/>
        <v>183763</v>
      </c>
      <c r="AA391" s="155">
        <f t="shared" si="73"/>
        <v>0</v>
      </c>
    </row>
    <row r="392" spans="1:27" ht="30" customHeight="1">
      <c r="A392" s="5" t="s">
        <v>1926</v>
      </c>
      <c r="B392" s="5" t="s">
        <v>1924</v>
      </c>
      <c r="C392" s="5" t="s">
        <v>52</v>
      </c>
      <c r="D392" s="5" t="s">
        <v>517</v>
      </c>
      <c r="E392" s="9">
        <f>일위대가!F2312</f>
        <v>100500</v>
      </c>
      <c r="F392" s="9">
        <f>일위대가!H2312</f>
        <v>8763</v>
      </c>
      <c r="G392" s="9">
        <f>일위대가!J2312</f>
        <v>0</v>
      </c>
      <c r="H392" s="9">
        <f t="shared" si="65"/>
        <v>109263</v>
      </c>
      <c r="I392" s="5" t="s">
        <v>1925</v>
      </c>
      <c r="J392" s="5" t="s">
        <v>52</v>
      </c>
      <c r="K392" s="1" t="s">
        <v>52</v>
      </c>
      <c r="L392" s="1" t="s">
        <v>52</v>
      </c>
      <c r="M392" s="1" t="s">
        <v>52</v>
      </c>
      <c r="N392" s="1" t="s">
        <v>52</v>
      </c>
      <c r="O392" s="199" t="s">
        <v>7973</v>
      </c>
      <c r="P392" s="185">
        <v>100500</v>
      </c>
      <c r="Q392" s="184">
        <f t="shared" si="78"/>
        <v>100500</v>
      </c>
      <c r="R392" s="168">
        <f t="shared" si="70"/>
        <v>0</v>
      </c>
      <c r="S392" s="160">
        <v>8763</v>
      </c>
      <c r="T392" s="182">
        <f t="shared" si="79"/>
        <v>8763</v>
      </c>
      <c r="U392" s="164">
        <f t="shared" si="71"/>
        <v>0</v>
      </c>
      <c r="V392" s="183">
        <v>0</v>
      </c>
      <c r="W392" s="182">
        <f t="shared" si="80"/>
        <v>0</v>
      </c>
      <c r="X392" s="162">
        <f t="shared" si="72"/>
        <v>0</v>
      </c>
      <c r="Y392" s="189">
        <v>109263</v>
      </c>
      <c r="Z392" s="186">
        <f t="shared" si="81"/>
        <v>109263</v>
      </c>
      <c r="AA392" s="155">
        <f t="shared" si="73"/>
        <v>0</v>
      </c>
    </row>
    <row r="393" spans="1:27" ht="30" customHeight="1">
      <c r="A393" s="5" t="s">
        <v>1930</v>
      </c>
      <c r="B393" s="5" t="s">
        <v>1928</v>
      </c>
      <c r="C393" s="5" t="s">
        <v>52</v>
      </c>
      <c r="D393" s="5" t="s">
        <v>517</v>
      </c>
      <c r="E393" s="9">
        <f>일위대가!F2317</f>
        <v>160000</v>
      </c>
      <c r="F393" s="9">
        <f>일위대가!H2317</f>
        <v>9902</v>
      </c>
      <c r="G393" s="9">
        <f>일위대가!J2317</f>
        <v>0</v>
      </c>
      <c r="H393" s="9">
        <f t="shared" si="65"/>
        <v>169902</v>
      </c>
      <c r="I393" s="5" t="s">
        <v>1929</v>
      </c>
      <c r="J393" s="5" t="s">
        <v>52</v>
      </c>
      <c r="K393" s="1" t="s">
        <v>52</v>
      </c>
      <c r="L393" s="1" t="s">
        <v>52</v>
      </c>
      <c r="M393" s="1" t="s">
        <v>52</v>
      </c>
      <c r="N393" s="1" t="s">
        <v>52</v>
      </c>
      <c r="O393" s="199" t="s">
        <v>7973</v>
      </c>
      <c r="P393" s="185">
        <v>160000</v>
      </c>
      <c r="Q393" s="184">
        <f t="shared" si="78"/>
        <v>160000</v>
      </c>
      <c r="R393" s="168">
        <f t="shared" si="70"/>
        <v>0</v>
      </c>
      <c r="S393" s="160">
        <v>9902</v>
      </c>
      <c r="T393" s="182">
        <f t="shared" si="79"/>
        <v>9902</v>
      </c>
      <c r="U393" s="164">
        <f t="shared" si="71"/>
        <v>0</v>
      </c>
      <c r="V393" s="183">
        <v>0</v>
      </c>
      <c r="W393" s="182">
        <f t="shared" si="80"/>
        <v>0</v>
      </c>
      <c r="X393" s="162">
        <f t="shared" si="72"/>
        <v>0</v>
      </c>
      <c r="Y393" s="189">
        <v>169902</v>
      </c>
      <c r="Z393" s="186">
        <f t="shared" si="81"/>
        <v>169902</v>
      </c>
      <c r="AA393" s="155">
        <f t="shared" si="73"/>
        <v>0</v>
      </c>
    </row>
    <row r="394" spans="1:27" ht="30" customHeight="1">
      <c r="A394" s="5" t="s">
        <v>1935</v>
      </c>
      <c r="B394" s="5" t="s">
        <v>1932</v>
      </c>
      <c r="C394" s="5" t="s">
        <v>1933</v>
      </c>
      <c r="D394" s="5" t="s">
        <v>517</v>
      </c>
      <c r="E394" s="9">
        <f>일위대가!F2322</f>
        <v>21800</v>
      </c>
      <c r="F394" s="9">
        <f>일위대가!H2322</f>
        <v>5308</v>
      </c>
      <c r="G394" s="9">
        <f>일위대가!J2322</f>
        <v>0</v>
      </c>
      <c r="H394" s="9">
        <f t="shared" si="65"/>
        <v>27108</v>
      </c>
      <c r="I394" s="5" t="s">
        <v>1934</v>
      </c>
      <c r="J394" s="5" t="s">
        <v>52</v>
      </c>
      <c r="K394" s="1" t="s">
        <v>52</v>
      </c>
      <c r="L394" s="1" t="s">
        <v>52</v>
      </c>
      <c r="M394" s="1" t="s">
        <v>52</v>
      </c>
      <c r="N394" s="1" t="s">
        <v>52</v>
      </c>
      <c r="P394" s="185">
        <v>21800</v>
      </c>
      <c r="Q394" s="184">
        <f t="shared" si="78"/>
        <v>21800</v>
      </c>
      <c r="R394" s="168">
        <f t="shared" si="70"/>
        <v>0</v>
      </c>
      <c r="S394" s="160">
        <v>5308</v>
      </c>
      <c r="T394" s="182">
        <f t="shared" si="79"/>
        <v>5308</v>
      </c>
      <c r="U394" s="164">
        <f t="shared" si="71"/>
        <v>0</v>
      </c>
      <c r="V394" s="183">
        <v>0</v>
      </c>
      <c r="W394" s="182">
        <f t="shared" si="80"/>
        <v>0</v>
      </c>
      <c r="X394" s="162">
        <f t="shared" si="72"/>
        <v>0</v>
      </c>
      <c r="Y394" s="189">
        <v>27108</v>
      </c>
      <c r="Z394" s="186">
        <f t="shared" si="81"/>
        <v>27108</v>
      </c>
      <c r="AA394" s="155">
        <f t="shared" si="73"/>
        <v>0</v>
      </c>
    </row>
    <row r="395" spans="1:27" ht="30" customHeight="1">
      <c r="A395" s="5" t="s">
        <v>1940</v>
      </c>
      <c r="B395" s="5" t="s">
        <v>1937</v>
      </c>
      <c r="C395" s="5" t="s">
        <v>1938</v>
      </c>
      <c r="D395" s="5" t="s">
        <v>366</v>
      </c>
      <c r="E395" s="9">
        <f>일위대가!F2328</f>
        <v>141058</v>
      </c>
      <c r="F395" s="9">
        <f>일위대가!H2328</f>
        <v>35298</v>
      </c>
      <c r="G395" s="9">
        <f>일위대가!J2328</f>
        <v>0</v>
      </c>
      <c r="H395" s="9">
        <f t="shared" si="65"/>
        <v>176356</v>
      </c>
      <c r="I395" s="5" t="s">
        <v>1939</v>
      </c>
      <c r="J395" s="5" t="s">
        <v>52</v>
      </c>
      <c r="K395" s="1" t="s">
        <v>52</v>
      </c>
      <c r="L395" s="1" t="s">
        <v>52</v>
      </c>
      <c r="M395" s="1" t="s">
        <v>52</v>
      </c>
      <c r="N395" s="1" t="s">
        <v>52</v>
      </c>
      <c r="P395" s="185">
        <v>141058</v>
      </c>
      <c r="Q395" s="184">
        <f t="shared" si="78"/>
        <v>141058</v>
      </c>
      <c r="R395" s="168">
        <f t="shared" si="70"/>
        <v>0</v>
      </c>
      <c r="S395" s="160">
        <v>35298</v>
      </c>
      <c r="T395" s="182">
        <f t="shared" si="79"/>
        <v>35298</v>
      </c>
      <c r="U395" s="164">
        <f t="shared" si="71"/>
        <v>0</v>
      </c>
      <c r="V395" s="183">
        <v>0</v>
      </c>
      <c r="W395" s="182">
        <f t="shared" si="80"/>
        <v>0</v>
      </c>
      <c r="X395" s="162">
        <f t="shared" si="72"/>
        <v>0</v>
      </c>
      <c r="Y395" s="189">
        <v>176356</v>
      </c>
      <c r="Z395" s="186">
        <f t="shared" si="81"/>
        <v>176356</v>
      </c>
      <c r="AA395" s="155">
        <f t="shared" si="73"/>
        <v>0</v>
      </c>
    </row>
    <row r="396" spans="1:27" ht="30" customHeight="1">
      <c r="A396" s="5" t="s">
        <v>1945</v>
      </c>
      <c r="B396" s="5" t="s">
        <v>1942</v>
      </c>
      <c r="C396" s="5" t="s">
        <v>1943</v>
      </c>
      <c r="D396" s="5" t="s">
        <v>709</v>
      </c>
      <c r="E396" s="9">
        <f>일위대가!F2335</f>
        <v>374</v>
      </c>
      <c r="F396" s="9">
        <f>일위대가!H2335</f>
        <v>2654</v>
      </c>
      <c r="G396" s="9">
        <f>일위대가!J2335</f>
        <v>0</v>
      </c>
      <c r="H396" s="9">
        <f t="shared" si="65"/>
        <v>3028</v>
      </c>
      <c r="I396" s="5" t="s">
        <v>1944</v>
      </c>
      <c r="J396" s="5" t="s">
        <v>52</v>
      </c>
      <c r="K396" s="1" t="s">
        <v>52</v>
      </c>
      <c r="L396" s="1" t="s">
        <v>52</v>
      </c>
      <c r="M396" s="1" t="s">
        <v>52</v>
      </c>
      <c r="N396" s="1" t="s">
        <v>52</v>
      </c>
      <c r="P396" s="181">
        <v>374</v>
      </c>
      <c r="Q396" s="184">
        <f t="shared" si="78"/>
        <v>374</v>
      </c>
      <c r="R396" s="168">
        <f t="shared" si="70"/>
        <v>0</v>
      </c>
      <c r="S396" s="160">
        <v>2654</v>
      </c>
      <c r="T396" s="182">
        <f t="shared" si="79"/>
        <v>2654</v>
      </c>
      <c r="U396" s="164">
        <f t="shared" si="71"/>
        <v>0</v>
      </c>
      <c r="V396" s="183">
        <v>0</v>
      </c>
      <c r="W396" s="182">
        <f t="shared" si="80"/>
        <v>0</v>
      </c>
      <c r="X396" s="162">
        <f t="shared" si="72"/>
        <v>0</v>
      </c>
      <c r="Y396" s="189">
        <v>3028</v>
      </c>
      <c r="Z396" s="186">
        <f t="shared" si="81"/>
        <v>3028</v>
      </c>
      <c r="AA396" s="155">
        <f t="shared" si="73"/>
        <v>0</v>
      </c>
    </row>
    <row r="397" spans="1:27" ht="30" customHeight="1">
      <c r="A397" s="5" t="s">
        <v>1950</v>
      </c>
      <c r="B397" s="5" t="s">
        <v>1947</v>
      </c>
      <c r="C397" s="5" t="s">
        <v>1948</v>
      </c>
      <c r="D397" s="5" t="s">
        <v>709</v>
      </c>
      <c r="E397" s="9">
        <f>일위대가!F2342</f>
        <v>358</v>
      </c>
      <c r="F397" s="9">
        <f>일위대가!H2342</f>
        <v>2123</v>
      </c>
      <c r="G397" s="9">
        <f>일위대가!J2342</f>
        <v>0</v>
      </c>
      <c r="H397" s="9">
        <f t="shared" si="65"/>
        <v>2481</v>
      </c>
      <c r="I397" s="5" t="s">
        <v>1949</v>
      </c>
      <c r="J397" s="5" t="s">
        <v>52</v>
      </c>
      <c r="K397" s="1" t="s">
        <v>52</v>
      </c>
      <c r="L397" s="1" t="s">
        <v>52</v>
      </c>
      <c r="M397" s="1" t="s">
        <v>52</v>
      </c>
      <c r="N397" s="1" t="s">
        <v>52</v>
      </c>
      <c r="P397" s="181">
        <v>358</v>
      </c>
      <c r="Q397" s="184">
        <f t="shared" si="78"/>
        <v>358</v>
      </c>
      <c r="R397" s="168">
        <f t="shared" si="70"/>
        <v>0</v>
      </c>
      <c r="S397" s="160">
        <v>2123</v>
      </c>
      <c r="T397" s="182">
        <f t="shared" si="79"/>
        <v>2123</v>
      </c>
      <c r="U397" s="164">
        <f t="shared" si="71"/>
        <v>0</v>
      </c>
      <c r="V397" s="183">
        <v>0</v>
      </c>
      <c r="W397" s="182">
        <f t="shared" si="80"/>
        <v>0</v>
      </c>
      <c r="X397" s="162">
        <f t="shared" si="72"/>
        <v>0</v>
      </c>
      <c r="Y397" s="189">
        <v>2481</v>
      </c>
      <c r="Z397" s="186">
        <f t="shared" si="81"/>
        <v>2481</v>
      </c>
      <c r="AA397" s="155">
        <f t="shared" si="73"/>
        <v>0</v>
      </c>
    </row>
    <row r="398" spans="1:27" ht="30" customHeight="1">
      <c r="A398" s="5" t="s">
        <v>1955</v>
      </c>
      <c r="B398" s="5" t="s">
        <v>1952</v>
      </c>
      <c r="C398" s="5" t="s">
        <v>1953</v>
      </c>
      <c r="D398" s="5" t="s">
        <v>709</v>
      </c>
      <c r="E398" s="9">
        <f>일위대가!F2349</f>
        <v>390</v>
      </c>
      <c r="F398" s="9">
        <f>일위대가!H2349</f>
        <v>3184</v>
      </c>
      <c r="G398" s="9">
        <f>일위대가!J2349</f>
        <v>0</v>
      </c>
      <c r="H398" s="9">
        <f t="shared" si="65"/>
        <v>3574</v>
      </c>
      <c r="I398" s="5" t="s">
        <v>1954</v>
      </c>
      <c r="J398" s="5" t="s">
        <v>52</v>
      </c>
      <c r="K398" s="1" t="s">
        <v>52</v>
      </c>
      <c r="L398" s="1" t="s">
        <v>52</v>
      </c>
      <c r="M398" s="1" t="s">
        <v>52</v>
      </c>
      <c r="N398" s="1" t="s">
        <v>52</v>
      </c>
      <c r="P398" s="181">
        <v>454</v>
      </c>
      <c r="Q398" s="184">
        <f t="shared" si="78"/>
        <v>390</v>
      </c>
      <c r="R398" s="168">
        <f t="shared" si="70"/>
        <v>-64</v>
      </c>
      <c r="S398" s="160">
        <v>5308</v>
      </c>
      <c r="T398" s="182">
        <f t="shared" si="79"/>
        <v>3184</v>
      </c>
      <c r="U398" s="164">
        <f t="shared" si="71"/>
        <v>-2124</v>
      </c>
      <c r="V398" s="183">
        <v>0</v>
      </c>
      <c r="W398" s="182">
        <f t="shared" si="80"/>
        <v>0</v>
      </c>
      <c r="X398" s="162">
        <f t="shared" si="72"/>
        <v>0</v>
      </c>
      <c r="Y398" s="189">
        <v>5762</v>
      </c>
      <c r="Z398" s="186">
        <f t="shared" si="81"/>
        <v>3574</v>
      </c>
      <c r="AA398" s="155">
        <f t="shared" si="73"/>
        <v>-2188</v>
      </c>
    </row>
    <row r="399" spans="1:27" ht="30" customHeight="1">
      <c r="A399" s="5" t="s">
        <v>1960</v>
      </c>
      <c r="B399" s="5" t="s">
        <v>1957</v>
      </c>
      <c r="C399" s="5" t="s">
        <v>1958</v>
      </c>
      <c r="D399" s="5" t="s">
        <v>709</v>
      </c>
      <c r="E399" s="9">
        <f>일위대가!F2356</f>
        <v>390</v>
      </c>
      <c r="F399" s="9">
        <f>일위대가!H2356</f>
        <v>3184</v>
      </c>
      <c r="G399" s="9">
        <f>일위대가!J2356</f>
        <v>0</v>
      </c>
      <c r="H399" s="9">
        <f t="shared" si="65"/>
        <v>3574</v>
      </c>
      <c r="I399" s="5" t="s">
        <v>1959</v>
      </c>
      <c r="J399" s="5" t="s">
        <v>52</v>
      </c>
      <c r="K399" s="1" t="s">
        <v>52</v>
      </c>
      <c r="L399" s="1" t="s">
        <v>52</v>
      </c>
      <c r="M399" s="1" t="s">
        <v>52</v>
      </c>
      <c r="N399" s="1" t="s">
        <v>52</v>
      </c>
      <c r="P399" s="181">
        <v>414</v>
      </c>
      <c r="Q399" s="184">
        <f t="shared" si="78"/>
        <v>390</v>
      </c>
      <c r="R399" s="168">
        <f t="shared" si="70"/>
        <v>-24</v>
      </c>
      <c r="S399" s="160">
        <v>3981</v>
      </c>
      <c r="T399" s="182">
        <f t="shared" si="79"/>
        <v>3184</v>
      </c>
      <c r="U399" s="164">
        <f t="shared" si="71"/>
        <v>-797</v>
      </c>
      <c r="V399" s="183">
        <v>0</v>
      </c>
      <c r="W399" s="182">
        <f t="shared" si="80"/>
        <v>0</v>
      </c>
      <c r="X399" s="162">
        <f t="shared" si="72"/>
        <v>0</v>
      </c>
      <c r="Y399" s="189">
        <v>4395</v>
      </c>
      <c r="Z399" s="186">
        <f t="shared" si="81"/>
        <v>3574</v>
      </c>
      <c r="AA399" s="155">
        <f t="shared" si="73"/>
        <v>-821</v>
      </c>
    </row>
    <row r="400" spans="1:27" ht="30" customHeight="1">
      <c r="A400" s="5" t="s">
        <v>1965</v>
      </c>
      <c r="B400" s="5" t="s">
        <v>1962</v>
      </c>
      <c r="C400" s="5" t="s">
        <v>1963</v>
      </c>
      <c r="D400" s="5" t="s">
        <v>709</v>
      </c>
      <c r="E400" s="9">
        <f>일위대가!F2363</f>
        <v>390</v>
      </c>
      <c r="F400" s="9">
        <f>일위대가!H2363</f>
        <v>3184</v>
      </c>
      <c r="G400" s="9">
        <f>일위대가!J2363</f>
        <v>0</v>
      </c>
      <c r="H400" s="9">
        <f t="shared" si="65"/>
        <v>3574</v>
      </c>
      <c r="I400" s="5" t="s">
        <v>1964</v>
      </c>
      <c r="J400" s="5" t="s">
        <v>52</v>
      </c>
      <c r="K400" s="1" t="s">
        <v>52</v>
      </c>
      <c r="L400" s="1" t="s">
        <v>52</v>
      </c>
      <c r="M400" s="1" t="s">
        <v>52</v>
      </c>
      <c r="N400" s="1" t="s">
        <v>52</v>
      </c>
      <c r="P400" s="181">
        <v>398</v>
      </c>
      <c r="Q400" s="184">
        <f t="shared" si="78"/>
        <v>390</v>
      </c>
      <c r="R400" s="168">
        <f t="shared" si="70"/>
        <v>-8</v>
      </c>
      <c r="S400" s="160">
        <v>3450</v>
      </c>
      <c r="T400" s="182">
        <f t="shared" si="79"/>
        <v>3184</v>
      </c>
      <c r="U400" s="164">
        <f t="shared" si="71"/>
        <v>-266</v>
      </c>
      <c r="V400" s="183">
        <v>0</v>
      </c>
      <c r="W400" s="182">
        <f t="shared" si="80"/>
        <v>0</v>
      </c>
      <c r="X400" s="162">
        <f t="shared" si="72"/>
        <v>0</v>
      </c>
      <c r="Y400" s="189">
        <v>3848</v>
      </c>
      <c r="Z400" s="186">
        <f t="shared" si="81"/>
        <v>3574</v>
      </c>
      <c r="AA400" s="155">
        <f t="shared" si="73"/>
        <v>-274</v>
      </c>
    </row>
    <row r="401" spans="1:27" ht="30" customHeight="1">
      <c r="A401" s="5" t="s">
        <v>1970</v>
      </c>
      <c r="B401" s="5" t="s">
        <v>1967</v>
      </c>
      <c r="C401" s="5" t="s">
        <v>1968</v>
      </c>
      <c r="D401" s="5" t="s">
        <v>709</v>
      </c>
      <c r="E401" s="9">
        <f>일위대가!F2369</f>
        <v>3693</v>
      </c>
      <c r="F401" s="9">
        <f>일위대가!H2369</f>
        <v>2517</v>
      </c>
      <c r="G401" s="9">
        <f>일위대가!J2369</f>
        <v>0</v>
      </c>
      <c r="H401" s="9">
        <f t="shared" si="65"/>
        <v>6210</v>
      </c>
      <c r="I401" s="5" t="s">
        <v>1969</v>
      </c>
      <c r="J401" s="5" t="s">
        <v>52</v>
      </c>
      <c r="K401" s="1" t="s">
        <v>52</v>
      </c>
      <c r="L401" s="1" t="s">
        <v>52</v>
      </c>
      <c r="M401" s="1" t="s">
        <v>52</v>
      </c>
      <c r="N401" s="1" t="s">
        <v>52</v>
      </c>
      <c r="O401" s="199" t="s">
        <v>7974</v>
      </c>
      <c r="P401" s="185">
        <v>4409</v>
      </c>
      <c r="Q401" s="184">
        <f t="shared" si="78"/>
        <v>3693</v>
      </c>
      <c r="R401" s="168">
        <f t="shared" si="70"/>
        <v>-716</v>
      </c>
      <c r="S401" s="160">
        <v>6294</v>
      </c>
      <c r="T401" s="182">
        <f t="shared" si="79"/>
        <v>2517</v>
      </c>
      <c r="U401" s="164">
        <f t="shared" si="71"/>
        <v>-3777</v>
      </c>
      <c r="V401" s="183">
        <v>0</v>
      </c>
      <c r="W401" s="182">
        <f t="shared" si="80"/>
        <v>0</v>
      </c>
      <c r="X401" s="162">
        <f t="shared" si="72"/>
        <v>0</v>
      </c>
      <c r="Y401" s="189">
        <v>10703</v>
      </c>
      <c r="Z401" s="186">
        <f t="shared" si="81"/>
        <v>6210</v>
      </c>
      <c r="AA401" s="155">
        <f t="shared" si="73"/>
        <v>-4493</v>
      </c>
    </row>
    <row r="402" spans="1:27" ht="30" customHeight="1">
      <c r="A402" s="5" t="s">
        <v>1975</v>
      </c>
      <c r="B402" s="5" t="s">
        <v>1972</v>
      </c>
      <c r="C402" s="5" t="s">
        <v>1973</v>
      </c>
      <c r="D402" s="5" t="s">
        <v>709</v>
      </c>
      <c r="E402" s="9">
        <f>일위대가!F2375</f>
        <v>1954</v>
      </c>
      <c r="F402" s="9">
        <f>일위대가!H2375</f>
        <v>2517</v>
      </c>
      <c r="G402" s="9">
        <f>일위대가!J2375</f>
        <v>0</v>
      </c>
      <c r="H402" s="9">
        <f t="shared" ref="H402:H465" si="82">E402+F402+G402</f>
        <v>4471</v>
      </c>
      <c r="I402" s="5" t="s">
        <v>1974</v>
      </c>
      <c r="J402" s="5" t="s">
        <v>52</v>
      </c>
      <c r="K402" s="1" t="s">
        <v>52</v>
      </c>
      <c r="L402" s="1" t="s">
        <v>52</v>
      </c>
      <c r="M402" s="1" t="s">
        <v>52</v>
      </c>
      <c r="N402" s="1" t="s">
        <v>52</v>
      </c>
      <c r="O402" s="199" t="s">
        <v>7974</v>
      </c>
      <c r="P402" s="185">
        <v>2068</v>
      </c>
      <c r="Q402" s="184">
        <f t="shared" si="78"/>
        <v>1954</v>
      </c>
      <c r="R402" s="168">
        <f t="shared" si="70"/>
        <v>-114</v>
      </c>
      <c r="S402" s="160">
        <v>6294</v>
      </c>
      <c r="T402" s="182">
        <f t="shared" si="79"/>
        <v>2517</v>
      </c>
      <c r="U402" s="164">
        <f t="shared" si="71"/>
        <v>-3777</v>
      </c>
      <c r="V402" s="183">
        <v>0</v>
      </c>
      <c r="W402" s="182">
        <f t="shared" si="80"/>
        <v>0</v>
      </c>
      <c r="X402" s="162">
        <f t="shared" si="72"/>
        <v>0</v>
      </c>
      <c r="Y402" s="189">
        <v>8362</v>
      </c>
      <c r="Z402" s="186">
        <f t="shared" si="81"/>
        <v>4471</v>
      </c>
      <c r="AA402" s="155">
        <f t="shared" si="73"/>
        <v>-3891</v>
      </c>
    </row>
    <row r="403" spans="1:27" ht="30" customHeight="1">
      <c r="A403" s="5" t="s">
        <v>1980</v>
      </c>
      <c r="B403" s="5" t="s">
        <v>1977</v>
      </c>
      <c r="C403" s="5" t="s">
        <v>1978</v>
      </c>
      <c r="D403" s="5" t="s">
        <v>709</v>
      </c>
      <c r="E403" s="9">
        <f>일위대가!F2381</f>
        <v>802</v>
      </c>
      <c r="F403" s="9">
        <f>일위대가!H2381</f>
        <v>2517</v>
      </c>
      <c r="G403" s="9">
        <f>일위대가!J2381</f>
        <v>0</v>
      </c>
      <c r="H403" s="9">
        <f t="shared" si="82"/>
        <v>3319</v>
      </c>
      <c r="I403" s="5" t="s">
        <v>1979</v>
      </c>
      <c r="J403" s="5" t="s">
        <v>52</v>
      </c>
      <c r="K403" s="1" t="s">
        <v>52</v>
      </c>
      <c r="L403" s="1" t="s">
        <v>52</v>
      </c>
      <c r="M403" s="1" t="s">
        <v>52</v>
      </c>
      <c r="N403" s="1" t="s">
        <v>52</v>
      </c>
      <c r="O403" s="199" t="s">
        <v>7974</v>
      </c>
      <c r="P403" s="181">
        <v>916</v>
      </c>
      <c r="Q403" s="184">
        <f t="shared" si="78"/>
        <v>802</v>
      </c>
      <c r="R403" s="168">
        <f t="shared" ref="R403:R466" si="83">Q403-P403</f>
        <v>-114</v>
      </c>
      <c r="S403" s="160">
        <v>6294</v>
      </c>
      <c r="T403" s="182">
        <f t="shared" si="79"/>
        <v>2517</v>
      </c>
      <c r="U403" s="164">
        <f t="shared" ref="U403:U466" si="84">T403-S403</f>
        <v>-3777</v>
      </c>
      <c r="V403" s="183">
        <v>0</v>
      </c>
      <c r="W403" s="182">
        <f t="shared" si="80"/>
        <v>0</v>
      </c>
      <c r="X403" s="162">
        <f t="shared" ref="X403:X466" si="85">W403-V403</f>
        <v>0</v>
      </c>
      <c r="Y403" s="189">
        <v>7210</v>
      </c>
      <c r="Z403" s="186">
        <f t="shared" si="81"/>
        <v>3319</v>
      </c>
      <c r="AA403" s="155">
        <f t="shared" ref="AA403:AA466" si="86">Z403-Y403</f>
        <v>-3891</v>
      </c>
    </row>
    <row r="404" spans="1:27" ht="30" customHeight="1">
      <c r="A404" s="5" t="s">
        <v>1987</v>
      </c>
      <c r="B404" s="5" t="s">
        <v>1984</v>
      </c>
      <c r="C404" s="5" t="s">
        <v>1985</v>
      </c>
      <c r="D404" s="5" t="s">
        <v>709</v>
      </c>
      <c r="E404" s="9">
        <f>일위대가!F2387</f>
        <v>2795</v>
      </c>
      <c r="F404" s="9">
        <f>일위대가!H2387</f>
        <v>2517</v>
      </c>
      <c r="G404" s="9">
        <f>일위대가!J2387</f>
        <v>0</v>
      </c>
      <c r="H404" s="9">
        <f t="shared" si="82"/>
        <v>5312</v>
      </c>
      <c r="I404" s="5" t="s">
        <v>1986</v>
      </c>
      <c r="J404" s="5" t="s">
        <v>52</v>
      </c>
      <c r="K404" s="1" t="s">
        <v>52</v>
      </c>
      <c r="L404" s="1" t="s">
        <v>52</v>
      </c>
      <c r="M404" s="1" t="s">
        <v>52</v>
      </c>
      <c r="N404" s="1" t="s">
        <v>52</v>
      </c>
      <c r="O404" s="199" t="s">
        <v>7974</v>
      </c>
      <c r="P404" s="185">
        <v>2909</v>
      </c>
      <c r="Q404" s="184">
        <f t="shared" si="78"/>
        <v>2795</v>
      </c>
      <c r="R404" s="168">
        <f t="shared" si="83"/>
        <v>-114</v>
      </c>
      <c r="S404" s="160">
        <v>6294</v>
      </c>
      <c r="T404" s="182">
        <f t="shared" si="79"/>
        <v>2517</v>
      </c>
      <c r="U404" s="164">
        <f t="shared" si="84"/>
        <v>-3777</v>
      </c>
      <c r="V404" s="183">
        <v>0</v>
      </c>
      <c r="W404" s="182">
        <f t="shared" si="80"/>
        <v>0</v>
      </c>
      <c r="X404" s="162">
        <f t="shared" si="85"/>
        <v>0</v>
      </c>
      <c r="Y404" s="189">
        <v>9203</v>
      </c>
      <c r="Z404" s="186">
        <f t="shared" si="81"/>
        <v>5312</v>
      </c>
      <c r="AA404" s="155">
        <f t="shared" si="86"/>
        <v>-3891</v>
      </c>
    </row>
    <row r="405" spans="1:27" ht="30" customHeight="1">
      <c r="A405" s="5" t="s">
        <v>1992</v>
      </c>
      <c r="B405" s="5" t="s">
        <v>1989</v>
      </c>
      <c r="C405" s="5" t="s">
        <v>1990</v>
      </c>
      <c r="D405" s="5" t="s">
        <v>709</v>
      </c>
      <c r="E405" s="9">
        <f>일위대가!F2393</f>
        <v>1128</v>
      </c>
      <c r="F405" s="9">
        <f>일위대가!H2393</f>
        <v>2517</v>
      </c>
      <c r="G405" s="9">
        <f>일위대가!J2393</f>
        <v>0</v>
      </c>
      <c r="H405" s="9">
        <f t="shared" si="82"/>
        <v>3645</v>
      </c>
      <c r="I405" s="5" t="s">
        <v>1991</v>
      </c>
      <c r="J405" s="5" t="s">
        <v>52</v>
      </c>
      <c r="K405" s="1" t="s">
        <v>52</v>
      </c>
      <c r="L405" s="1" t="s">
        <v>52</v>
      </c>
      <c r="M405" s="1" t="s">
        <v>52</v>
      </c>
      <c r="N405" s="1" t="s">
        <v>52</v>
      </c>
      <c r="O405" s="199" t="s">
        <v>7974</v>
      </c>
      <c r="P405" s="185">
        <v>1241</v>
      </c>
      <c r="Q405" s="184">
        <f t="shared" si="78"/>
        <v>1128</v>
      </c>
      <c r="R405" s="168">
        <f t="shared" si="83"/>
        <v>-113</v>
      </c>
      <c r="S405" s="160">
        <v>6294</v>
      </c>
      <c r="T405" s="182">
        <f t="shared" si="79"/>
        <v>2517</v>
      </c>
      <c r="U405" s="164">
        <f t="shared" si="84"/>
        <v>-3777</v>
      </c>
      <c r="V405" s="183">
        <v>0</v>
      </c>
      <c r="W405" s="182">
        <f t="shared" si="80"/>
        <v>0</v>
      </c>
      <c r="X405" s="162">
        <f t="shared" si="85"/>
        <v>0</v>
      </c>
      <c r="Y405" s="189">
        <v>7535</v>
      </c>
      <c r="Z405" s="186">
        <f t="shared" si="81"/>
        <v>3645</v>
      </c>
      <c r="AA405" s="155">
        <f t="shared" si="86"/>
        <v>-3890</v>
      </c>
    </row>
    <row r="406" spans="1:27" ht="30" customHeight="1">
      <c r="A406" s="5" t="s">
        <v>1997</v>
      </c>
      <c r="B406" s="5" t="s">
        <v>1994</v>
      </c>
      <c r="C406" s="5" t="s">
        <v>1995</v>
      </c>
      <c r="D406" s="5" t="s">
        <v>709</v>
      </c>
      <c r="E406" s="9">
        <f>일위대가!F2399</f>
        <v>3225</v>
      </c>
      <c r="F406" s="9">
        <f>일위대가!H2399</f>
        <v>2517</v>
      </c>
      <c r="G406" s="9">
        <f>일위대가!J2399</f>
        <v>0</v>
      </c>
      <c r="H406" s="9">
        <f t="shared" si="82"/>
        <v>5742</v>
      </c>
      <c r="I406" s="5" t="s">
        <v>1996</v>
      </c>
      <c r="J406" s="5" t="s">
        <v>52</v>
      </c>
      <c r="K406" s="1" t="s">
        <v>52</v>
      </c>
      <c r="L406" s="1" t="s">
        <v>52</v>
      </c>
      <c r="M406" s="1" t="s">
        <v>52</v>
      </c>
      <c r="N406" s="1" t="s">
        <v>52</v>
      </c>
      <c r="O406" s="199" t="s">
        <v>7974</v>
      </c>
      <c r="P406" s="185">
        <v>3338</v>
      </c>
      <c r="Q406" s="184">
        <f t="shared" si="78"/>
        <v>3225</v>
      </c>
      <c r="R406" s="168">
        <f t="shared" si="83"/>
        <v>-113</v>
      </c>
      <c r="S406" s="160">
        <v>6294</v>
      </c>
      <c r="T406" s="182">
        <f t="shared" si="79"/>
        <v>2517</v>
      </c>
      <c r="U406" s="164">
        <f t="shared" si="84"/>
        <v>-3777</v>
      </c>
      <c r="V406" s="183">
        <v>0</v>
      </c>
      <c r="W406" s="182">
        <f t="shared" si="80"/>
        <v>0</v>
      </c>
      <c r="X406" s="162">
        <f t="shared" si="85"/>
        <v>0</v>
      </c>
      <c r="Y406" s="189">
        <v>9632</v>
      </c>
      <c r="Z406" s="186">
        <f t="shared" si="81"/>
        <v>5742</v>
      </c>
      <c r="AA406" s="155">
        <f t="shared" si="86"/>
        <v>-3890</v>
      </c>
    </row>
    <row r="407" spans="1:27" ht="30" customHeight="1">
      <c r="A407" s="5" t="s">
        <v>2002</v>
      </c>
      <c r="B407" s="5" t="s">
        <v>1999</v>
      </c>
      <c r="C407" s="5" t="s">
        <v>2000</v>
      </c>
      <c r="D407" s="5" t="s">
        <v>709</v>
      </c>
      <c r="E407" s="9">
        <f>일위대가!F2405</f>
        <v>1294</v>
      </c>
      <c r="F407" s="9">
        <f>일위대가!H2405</f>
        <v>2517</v>
      </c>
      <c r="G407" s="9">
        <f>일위대가!J2405</f>
        <v>0</v>
      </c>
      <c r="H407" s="9">
        <f t="shared" si="82"/>
        <v>3811</v>
      </c>
      <c r="I407" s="5" t="s">
        <v>2001</v>
      </c>
      <c r="J407" s="5" t="s">
        <v>52</v>
      </c>
      <c r="K407" s="1" t="s">
        <v>52</v>
      </c>
      <c r="L407" s="1" t="s">
        <v>52</v>
      </c>
      <c r="M407" s="1" t="s">
        <v>52</v>
      </c>
      <c r="N407" s="1" t="s">
        <v>52</v>
      </c>
      <c r="O407" s="199" t="s">
        <v>7974</v>
      </c>
      <c r="P407" s="185">
        <v>1408</v>
      </c>
      <c r="Q407" s="184">
        <f t="shared" si="78"/>
        <v>1294</v>
      </c>
      <c r="R407" s="168">
        <f t="shared" si="83"/>
        <v>-114</v>
      </c>
      <c r="S407" s="160">
        <v>6294</v>
      </c>
      <c r="T407" s="182">
        <f t="shared" si="79"/>
        <v>2517</v>
      </c>
      <c r="U407" s="164">
        <f t="shared" si="84"/>
        <v>-3777</v>
      </c>
      <c r="V407" s="183">
        <v>0</v>
      </c>
      <c r="W407" s="182">
        <f t="shared" si="80"/>
        <v>0</v>
      </c>
      <c r="X407" s="162">
        <f t="shared" si="85"/>
        <v>0</v>
      </c>
      <c r="Y407" s="189">
        <v>7702</v>
      </c>
      <c r="Z407" s="186">
        <f t="shared" si="81"/>
        <v>3811</v>
      </c>
      <c r="AA407" s="155">
        <f t="shared" si="86"/>
        <v>-3891</v>
      </c>
    </row>
    <row r="408" spans="1:27" ht="30" customHeight="1">
      <c r="A408" s="5" t="s">
        <v>2006</v>
      </c>
      <c r="B408" s="5" t="s">
        <v>2004</v>
      </c>
      <c r="C408" s="5" t="s">
        <v>52</v>
      </c>
      <c r="D408" s="5" t="s">
        <v>517</v>
      </c>
      <c r="E408" s="9">
        <f>일위대가!F2411</f>
        <v>106888</v>
      </c>
      <c r="F408" s="9">
        <f>일위대가!H2411</f>
        <v>62947</v>
      </c>
      <c r="G408" s="9">
        <f>일위대가!J2411</f>
        <v>0</v>
      </c>
      <c r="H408" s="9">
        <f t="shared" si="82"/>
        <v>169835</v>
      </c>
      <c r="I408" s="5" t="s">
        <v>2005</v>
      </c>
      <c r="J408" s="5" t="s">
        <v>52</v>
      </c>
      <c r="K408" s="1" t="s">
        <v>52</v>
      </c>
      <c r="L408" s="1" t="s">
        <v>52</v>
      </c>
      <c r="M408" s="1" t="s">
        <v>52</v>
      </c>
      <c r="N408" s="1" t="s">
        <v>52</v>
      </c>
      <c r="P408" s="185">
        <v>106888</v>
      </c>
      <c r="Q408" s="184">
        <f t="shared" si="78"/>
        <v>106888</v>
      </c>
      <c r="R408" s="168">
        <f t="shared" si="83"/>
        <v>0</v>
      </c>
      <c r="S408" s="160">
        <v>62947</v>
      </c>
      <c r="T408" s="182">
        <f t="shared" si="79"/>
        <v>62947</v>
      </c>
      <c r="U408" s="164">
        <f t="shared" si="84"/>
        <v>0</v>
      </c>
      <c r="V408" s="183">
        <v>0</v>
      </c>
      <c r="W408" s="182">
        <f t="shared" si="80"/>
        <v>0</v>
      </c>
      <c r="X408" s="162">
        <f t="shared" si="85"/>
        <v>0</v>
      </c>
      <c r="Y408" s="189">
        <v>169835</v>
      </c>
      <c r="Z408" s="186">
        <f t="shared" si="81"/>
        <v>169835</v>
      </c>
      <c r="AA408" s="155">
        <f t="shared" si="86"/>
        <v>0</v>
      </c>
    </row>
    <row r="409" spans="1:27" ht="30" customHeight="1">
      <c r="A409" s="5" t="s">
        <v>2011</v>
      </c>
      <c r="B409" s="5" t="s">
        <v>2008</v>
      </c>
      <c r="C409" s="5" t="s">
        <v>2009</v>
      </c>
      <c r="D409" s="5" t="s">
        <v>366</v>
      </c>
      <c r="E409" s="9">
        <f>일위대가!F2421</f>
        <v>1822</v>
      </c>
      <c r="F409" s="9">
        <f>일위대가!H2421</f>
        <v>24840</v>
      </c>
      <c r="G409" s="9">
        <f>일위대가!J2421</f>
        <v>0</v>
      </c>
      <c r="H409" s="9">
        <f t="shared" si="82"/>
        <v>26662</v>
      </c>
      <c r="I409" s="5" t="s">
        <v>2010</v>
      </c>
      <c r="J409" s="5" t="s">
        <v>52</v>
      </c>
      <c r="K409" s="1" t="s">
        <v>52</v>
      </c>
      <c r="L409" s="1" t="s">
        <v>52</v>
      </c>
      <c r="M409" s="1" t="s">
        <v>52</v>
      </c>
      <c r="N409" s="1" t="s">
        <v>52</v>
      </c>
      <c r="O409" s="199" t="s">
        <v>7975</v>
      </c>
      <c r="P409" s="185">
        <v>1905</v>
      </c>
      <c r="Q409" s="184">
        <f t="shared" si="78"/>
        <v>1822</v>
      </c>
      <c r="R409" s="168">
        <f t="shared" si="83"/>
        <v>-83</v>
      </c>
      <c r="S409" s="160">
        <v>27601</v>
      </c>
      <c r="T409" s="182">
        <f t="shared" si="79"/>
        <v>24840</v>
      </c>
      <c r="U409" s="164">
        <f t="shared" si="84"/>
        <v>-2761</v>
      </c>
      <c r="V409" s="183">
        <v>0</v>
      </c>
      <c r="W409" s="182">
        <f t="shared" si="80"/>
        <v>0</v>
      </c>
      <c r="X409" s="162">
        <f t="shared" si="85"/>
        <v>0</v>
      </c>
      <c r="Y409" s="189">
        <v>29506</v>
      </c>
      <c r="Z409" s="186">
        <f t="shared" si="81"/>
        <v>26662</v>
      </c>
      <c r="AA409" s="155">
        <f t="shared" si="86"/>
        <v>-2844</v>
      </c>
    </row>
    <row r="410" spans="1:27" ht="30" customHeight="1">
      <c r="A410" s="5" t="s">
        <v>2016</v>
      </c>
      <c r="B410" s="5" t="s">
        <v>2013</v>
      </c>
      <c r="C410" s="5" t="s">
        <v>2014</v>
      </c>
      <c r="D410" s="5" t="s">
        <v>366</v>
      </c>
      <c r="E410" s="9">
        <f>일위대가!F2431</f>
        <v>3202</v>
      </c>
      <c r="F410" s="9">
        <f>일위대가!H2431</f>
        <v>24840</v>
      </c>
      <c r="G410" s="9">
        <f>일위대가!J2431</f>
        <v>0</v>
      </c>
      <c r="H410" s="9">
        <f t="shared" si="82"/>
        <v>28042</v>
      </c>
      <c r="I410" s="5" t="s">
        <v>2015</v>
      </c>
      <c r="J410" s="5" t="s">
        <v>52</v>
      </c>
      <c r="K410" s="1" t="s">
        <v>52</v>
      </c>
      <c r="L410" s="1" t="s">
        <v>52</v>
      </c>
      <c r="M410" s="1" t="s">
        <v>52</v>
      </c>
      <c r="N410" s="1" t="s">
        <v>52</v>
      </c>
      <c r="O410" s="199" t="s">
        <v>7975</v>
      </c>
      <c r="P410" s="185">
        <v>3285</v>
      </c>
      <c r="Q410" s="184">
        <f t="shared" si="78"/>
        <v>3202</v>
      </c>
      <c r="R410" s="168">
        <f t="shared" si="83"/>
        <v>-83</v>
      </c>
      <c r="S410" s="160">
        <v>27601</v>
      </c>
      <c r="T410" s="182">
        <f t="shared" si="79"/>
        <v>24840</v>
      </c>
      <c r="U410" s="164">
        <f t="shared" si="84"/>
        <v>-2761</v>
      </c>
      <c r="V410" s="183">
        <v>0</v>
      </c>
      <c r="W410" s="182">
        <f t="shared" si="80"/>
        <v>0</v>
      </c>
      <c r="X410" s="162">
        <f t="shared" si="85"/>
        <v>0</v>
      </c>
      <c r="Y410" s="189">
        <v>30886</v>
      </c>
      <c r="Z410" s="186">
        <f t="shared" si="81"/>
        <v>28042</v>
      </c>
      <c r="AA410" s="155">
        <f t="shared" si="86"/>
        <v>-2844</v>
      </c>
    </row>
    <row r="411" spans="1:27" ht="30" customHeight="1">
      <c r="A411" s="5" t="s">
        <v>2021</v>
      </c>
      <c r="B411" s="5" t="s">
        <v>2018</v>
      </c>
      <c r="C411" s="5" t="s">
        <v>2019</v>
      </c>
      <c r="D411" s="5" t="s">
        <v>366</v>
      </c>
      <c r="E411" s="9">
        <f>일위대가!F2441</f>
        <v>2156</v>
      </c>
      <c r="F411" s="9">
        <f>일위대가!H2441</f>
        <v>24840</v>
      </c>
      <c r="G411" s="9">
        <f>일위대가!J2441</f>
        <v>0</v>
      </c>
      <c r="H411" s="9">
        <f t="shared" si="82"/>
        <v>26996</v>
      </c>
      <c r="I411" s="5" t="s">
        <v>2020</v>
      </c>
      <c r="J411" s="5" t="s">
        <v>52</v>
      </c>
      <c r="K411" s="1" t="s">
        <v>52</v>
      </c>
      <c r="L411" s="1" t="s">
        <v>52</v>
      </c>
      <c r="M411" s="1" t="s">
        <v>52</v>
      </c>
      <c r="N411" s="1" t="s">
        <v>52</v>
      </c>
      <c r="O411" s="199" t="s">
        <v>7975</v>
      </c>
      <c r="P411" s="185">
        <v>2239</v>
      </c>
      <c r="Q411" s="184">
        <f t="shared" si="78"/>
        <v>2156</v>
      </c>
      <c r="R411" s="168">
        <f t="shared" si="83"/>
        <v>-83</v>
      </c>
      <c r="S411" s="160">
        <v>27601</v>
      </c>
      <c r="T411" s="182">
        <f t="shared" si="79"/>
        <v>24840</v>
      </c>
      <c r="U411" s="164">
        <f t="shared" si="84"/>
        <v>-2761</v>
      </c>
      <c r="V411" s="183">
        <v>0</v>
      </c>
      <c r="W411" s="182">
        <f t="shared" si="80"/>
        <v>0</v>
      </c>
      <c r="X411" s="162">
        <f t="shared" si="85"/>
        <v>0</v>
      </c>
      <c r="Y411" s="189">
        <v>29840</v>
      </c>
      <c r="Z411" s="186">
        <f t="shared" si="81"/>
        <v>26996</v>
      </c>
      <c r="AA411" s="155">
        <f t="shared" si="86"/>
        <v>-2844</v>
      </c>
    </row>
    <row r="412" spans="1:27" ht="30" customHeight="1">
      <c r="A412" s="5" t="s">
        <v>2026</v>
      </c>
      <c r="B412" s="5" t="s">
        <v>2023</v>
      </c>
      <c r="C412" s="5" t="s">
        <v>2024</v>
      </c>
      <c r="D412" s="5" t="s">
        <v>366</v>
      </c>
      <c r="E412" s="9">
        <f>일위대가!F2451</f>
        <v>3306</v>
      </c>
      <c r="F412" s="9">
        <f>일위대가!H2451</f>
        <v>24840</v>
      </c>
      <c r="G412" s="9">
        <f>일위대가!J2451</f>
        <v>0</v>
      </c>
      <c r="H412" s="9">
        <f t="shared" si="82"/>
        <v>28146</v>
      </c>
      <c r="I412" s="5" t="s">
        <v>2025</v>
      </c>
      <c r="J412" s="5" t="s">
        <v>52</v>
      </c>
      <c r="K412" s="1" t="s">
        <v>52</v>
      </c>
      <c r="L412" s="1" t="s">
        <v>52</v>
      </c>
      <c r="M412" s="1" t="s">
        <v>52</v>
      </c>
      <c r="N412" s="1" t="s">
        <v>52</v>
      </c>
      <c r="O412" s="199" t="s">
        <v>7975</v>
      </c>
      <c r="P412" s="185">
        <v>3389</v>
      </c>
      <c r="Q412" s="184">
        <f t="shared" si="78"/>
        <v>3306</v>
      </c>
      <c r="R412" s="168">
        <f t="shared" si="83"/>
        <v>-83</v>
      </c>
      <c r="S412" s="160">
        <v>27601</v>
      </c>
      <c r="T412" s="182">
        <f t="shared" si="79"/>
        <v>24840</v>
      </c>
      <c r="U412" s="164">
        <f t="shared" si="84"/>
        <v>-2761</v>
      </c>
      <c r="V412" s="183">
        <v>0</v>
      </c>
      <c r="W412" s="182">
        <f t="shared" si="80"/>
        <v>0</v>
      </c>
      <c r="X412" s="162">
        <f t="shared" si="85"/>
        <v>0</v>
      </c>
      <c r="Y412" s="189">
        <v>30990</v>
      </c>
      <c r="Z412" s="186">
        <f t="shared" si="81"/>
        <v>28146</v>
      </c>
      <c r="AA412" s="155">
        <f t="shared" si="86"/>
        <v>-2844</v>
      </c>
    </row>
    <row r="413" spans="1:27" ht="30" customHeight="1">
      <c r="A413" s="5" t="s">
        <v>2073</v>
      </c>
      <c r="B413" s="5" t="s">
        <v>2070</v>
      </c>
      <c r="C413" s="5" t="s">
        <v>2071</v>
      </c>
      <c r="D413" s="5" t="s">
        <v>366</v>
      </c>
      <c r="E413" s="9">
        <f>일위대가!F2461</f>
        <v>1320</v>
      </c>
      <c r="F413" s="9">
        <f>일위대가!H2461</f>
        <v>26393</v>
      </c>
      <c r="G413" s="9">
        <f>일위대가!J2461</f>
        <v>0</v>
      </c>
      <c r="H413" s="9">
        <f t="shared" si="82"/>
        <v>27713</v>
      </c>
      <c r="I413" s="5" t="s">
        <v>2072</v>
      </c>
      <c r="J413" s="5" t="s">
        <v>52</v>
      </c>
      <c r="K413" s="1" t="s">
        <v>52</v>
      </c>
      <c r="L413" s="1" t="s">
        <v>52</v>
      </c>
      <c r="M413" s="1" t="s">
        <v>52</v>
      </c>
      <c r="N413" s="1" t="s">
        <v>52</v>
      </c>
      <c r="O413" s="199" t="s">
        <v>7975</v>
      </c>
      <c r="P413" s="185">
        <v>1320</v>
      </c>
      <c r="Q413" s="184">
        <f t="shared" si="78"/>
        <v>1320</v>
      </c>
      <c r="R413" s="168">
        <f t="shared" si="83"/>
        <v>0</v>
      </c>
      <c r="S413" s="160">
        <v>29326</v>
      </c>
      <c r="T413" s="182">
        <f t="shared" si="79"/>
        <v>26393</v>
      </c>
      <c r="U413" s="164">
        <f t="shared" si="84"/>
        <v>-2933</v>
      </c>
      <c r="V413" s="183">
        <v>0</v>
      </c>
      <c r="W413" s="182">
        <f t="shared" si="80"/>
        <v>0</v>
      </c>
      <c r="X413" s="162">
        <f t="shared" si="85"/>
        <v>0</v>
      </c>
      <c r="Y413" s="189">
        <v>30646</v>
      </c>
      <c r="Z413" s="186">
        <f t="shared" si="81"/>
        <v>27713</v>
      </c>
      <c r="AA413" s="155">
        <f t="shared" si="86"/>
        <v>-2933</v>
      </c>
    </row>
    <row r="414" spans="1:27" ht="30" customHeight="1">
      <c r="A414" s="5" t="s">
        <v>2078</v>
      </c>
      <c r="B414" s="5" t="s">
        <v>2075</v>
      </c>
      <c r="C414" s="5" t="s">
        <v>2076</v>
      </c>
      <c r="D414" s="5" t="s">
        <v>366</v>
      </c>
      <c r="E414" s="9">
        <f>일위대가!F2471</f>
        <v>1848</v>
      </c>
      <c r="F414" s="9">
        <f>일위대가!H2471</f>
        <v>26393</v>
      </c>
      <c r="G414" s="9">
        <f>일위대가!J2471</f>
        <v>0</v>
      </c>
      <c r="H414" s="9">
        <f t="shared" si="82"/>
        <v>28241</v>
      </c>
      <c r="I414" s="5" t="s">
        <v>2077</v>
      </c>
      <c r="J414" s="5" t="s">
        <v>52</v>
      </c>
      <c r="K414" s="1" t="s">
        <v>52</v>
      </c>
      <c r="L414" s="1" t="s">
        <v>52</v>
      </c>
      <c r="M414" s="1" t="s">
        <v>52</v>
      </c>
      <c r="N414" s="1" t="s">
        <v>52</v>
      </c>
      <c r="O414" s="199" t="s">
        <v>7975</v>
      </c>
      <c r="P414" s="185">
        <v>1848</v>
      </c>
      <c r="Q414" s="184">
        <f t="shared" si="78"/>
        <v>1848</v>
      </c>
      <c r="R414" s="168">
        <f t="shared" si="83"/>
        <v>0</v>
      </c>
      <c r="S414" s="160">
        <v>29326</v>
      </c>
      <c r="T414" s="182">
        <f t="shared" si="79"/>
        <v>26393</v>
      </c>
      <c r="U414" s="164">
        <f t="shared" si="84"/>
        <v>-2933</v>
      </c>
      <c r="V414" s="183">
        <v>0</v>
      </c>
      <c r="W414" s="182">
        <f t="shared" si="80"/>
        <v>0</v>
      </c>
      <c r="X414" s="162">
        <f t="shared" si="85"/>
        <v>0</v>
      </c>
      <c r="Y414" s="189">
        <v>31174</v>
      </c>
      <c r="Z414" s="186">
        <f t="shared" si="81"/>
        <v>28241</v>
      </c>
      <c r="AA414" s="155">
        <f t="shared" si="86"/>
        <v>-2933</v>
      </c>
    </row>
    <row r="415" spans="1:27" ht="30" customHeight="1">
      <c r="A415" s="5" t="s">
        <v>2083</v>
      </c>
      <c r="B415" s="5" t="s">
        <v>2080</v>
      </c>
      <c r="C415" s="5" t="s">
        <v>2081</v>
      </c>
      <c r="D415" s="5" t="s">
        <v>366</v>
      </c>
      <c r="E415" s="9">
        <f>일위대가!F2481</f>
        <v>2388</v>
      </c>
      <c r="F415" s="9">
        <f>일위대가!H2481</f>
        <v>26393</v>
      </c>
      <c r="G415" s="9">
        <f>일위대가!J2481</f>
        <v>0</v>
      </c>
      <c r="H415" s="9">
        <f t="shared" si="82"/>
        <v>28781</v>
      </c>
      <c r="I415" s="5" t="s">
        <v>2082</v>
      </c>
      <c r="J415" s="5" t="s">
        <v>52</v>
      </c>
      <c r="K415" s="1" t="s">
        <v>52</v>
      </c>
      <c r="L415" s="1" t="s">
        <v>52</v>
      </c>
      <c r="M415" s="1" t="s">
        <v>52</v>
      </c>
      <c r="N415" s="1" t="s">
        <v>52</v>
      </c>
      <c r="O415" s="199" t="s">
        <v>7975</v>
      </c>
      <c r="P415" s="185">
        <v>2388</v>
      </c>
      <c r="Q415" s="184">
        <f t="shared" si="78"/>
        <v>2388</v>
      </c>
      <c r="R415" s="168">
        <f t="shared" si="83"/>
        <v>0</v>
      </c>
      <c r="S415" s="160">
        <v>29326</v>
      </c>
      <c r="T415" s="182">
        <f t="shared" si="79"/>
        <v>26393</v>
      </c>
      <c r="U415" s="164">
        <f t="shared" si="84"/>
        <v>-2933</v>
      </c>
      <c r="V415" s="183">
        <v>0</v>
      </c>
      <c r="W415" s="182">
        <f t="shared" si="80"/>
        <v>0</v>
      </c>
      <c r="X415" s="162">
        <f t="shared" si="85"/>
        <v>0</v>
      </c>
      <c r="Y415" s="189">
        <v>31714</v>
      </c>
      <c r="Z415" s="186">
        <f t="shared" si="81"/>
        <v>28781</v>
      </c>
      <c r="AA415" s="155">
        <f t="shared" si="86"/>
        <v>-2933</v>
      </c>
    </row>
    <row r="416" spans="1:27" ht="30" customHeight="1">
      <c r="A416" s="5" t="s">
        <v>2090</v>
      </c>
      <c r="B416" s="5" t="s">
        <v>2087</v>
      </c>
      <c r="C416" s="5" t="s">
        <v>2088</v>
      </c>
      <c r="D416" s="5" t="s">
        <v>366</v>
      </c>
      <c r="E416" s="9">
        <f>일위대가!F2491</f>
        <v>3343</v>
      </c>
      <c r="F416" s="9">
        <f>일위대가!H2491</f>
        <v>26393</v>
      </c>
      <c r="G416" s="9">
        <f>일위대가!J2491</f>
        <v>0</v>
      </c>
      <c r="H416" s="9">
        <f t="shared" si="82"/>
        <v>29736</v>
      </c>
      <c r="I416" s="5" t="s">
        <v>2089</v>
      </c>
      <c r="J416" s="5" t="s">
        <v>52</v>
      </c>
      <c r="K416" s="1" t="s">
        <v>52</v>
      </c>
      <c r="L416" s="1" t="s">
        <v>52</v>
      </c>
      <c r="M416" s="1" t="s">
        <v>52</v>
      </c>
      <c r="N416" s="1" t="s">
        <v>52</v>
      </c>
      <c r="O416" s="199" t="s">
        <v>7975</v>
      </c>
      <c r="P416" s="185">
        <v>3343</v>
      </c>
      <c r="Q416" s="184">
        <f t="shared" si="78"/>
        <v>3343</v>
      </c>
      <c r="R416" s="168">
        <f t="shared" si="83"/>
        <v>0</v>
      </c>
      <c r="S416" s="160">
        <v>29326</v>
      </c>
      <c r="T416" s="182">
        <f t="shared" si="79"/>
        <v>26393</v>
      </c>
      <c r="U416" s="164">
        <f t="shared" si="84"/>
        <v>-2933</v>
      </c>
      <c r="V416" s="183">
        <v>0</v>
      </c>
      <c r="W416" s="182">
        <f t="shared" si="80"/>
        <v>0</v>
      </c>
      <c r="X416" s="162">
        <f t="shared" si="85"/>
        <v>0</v>
      </c>
      <c r="Y416" s="189">
        <v>32669</v>
      </c>
      <c r="Z416" s="186">
        <f t="shared" si="81"/>
        <v>29736</v>
      </c>
      <c r="AA416" s="155">
        <f t="shared" si="86"/>
        <v>-2933</v>
      </c>
    </row>
    <row r="417" spans="1:27" ht="30" customHeight="1">
      <c r="A417" s="5" t="s">
        <v>2095</v>
      </c>
      <c r="B417" s="5" t="s">
        <v>2092</v>
      </c>
      <c r="C417" s="5" t="s">
        <v>2093</v>
      </c>
      <c r="D417" s="5" t="s">
        <v>1735</v>
      </c>
      <c r="E417" s="9">
        <f>일위대가!F2495</f>
        <v>0</v>
      </c>
      <c r="F417" s="9">
        <f>일위대가!H2495</f>
        <v>42408</v>
      </c>
      <c r="G417" s="9">
        <f>일위대가!J2495</f>
        <v>0</v>
      </c>
      <c r="H417" s="9">
        <f t="shared" si="82"/>
        <v>42408</v>
      </c>
      <c r="I417" s="5" t="s">
        <v>2094</v>
      </c>
      <c r="J417" s="5" t="s">
        <v>52</v>
      </c>
      <c r="K417" s="1" t="s">
        <v>52</v>
      </c>
      <c r="L417" s="1" t="s">
        <v>52</v>
      </c>
      <c r="M417" s="1" t="s">
        <v>52</v>
      </c>
      <c r="N417" s="1" t="s">
        <v>52</v>
      </c>
      <c r="P417" s="181">
        <v>0</v>
      </c>
      <c r="Q417" s="184">
        <f t="shared" si="78"/>
        <v>0</v>
      </c>
      <c r="R417" s="168">
        <f t="shared" si="83"/>
        <v>0</v>
      </c>
      <c r="S417" s="160">
        <v>42408</v>
      </c>
      <c r="T417" s="182">
        <f t="shared" si="79"/>
        <v>42408</v>
      </c>
      <c r="U417" s="164">
        <f t="shared" si="84"/>
        <v>0</v>
      </c>
      <c r="V417" s="183">
        <v>0</v>
      </c>
      <c r="W417" s="182">
        <f t="shared" si="80"/>
        <v>0</v>
      </c>
      <c r="X417" s="162">
        <f t="shared" si="85"/>
        <v>0</v>
      </c>
      <c r="Y417" s="189">
        <v>42408</v>
      </c>
      <c r="Z417" s="186">
        <f t="shared" si="81"/>
        <v>42408</v>
      </c>
      <c r="AA417" s="155">
        <f t="shared" si="86"/>
        <v>0</v>
      </c>
    </row>
    <row r="418" spans="1:27" ht="30" customHeight="1">
      <c r="A418" s="5" t="s">
        <v>2100</v>
      </c>
      <c r="B418" s="5" t="s">
        <v>2097</v>
      </c>
      <c r="C418" s="5" t="s">
        <v>2098</v>
      </c>
      <c r="D418" s="5" t="s">
        <v>1735</v>
      </c>
      <c r="E418" s="9">
        <f>일위대가!F2499</f>
        <v>0</v>
      </c>
      <c r="F418" s="9">
        <f>일위대가!H2499</f>
        <v>54973</v>
      </c>
      <c r="G418" s="9">
        <f>일위대가!J2499</f>
        <v>0</v>
      </c>
      <c r="H418" s="9">
        <f t="shared" si="82"/>
        <v>54973</v>
      </c>
      <c r="I418" s="5" t="s">
        <v>2099</v>
      </c>
      <c r="J418" s="5" t="s">
        <v>52</v>
      </c>
      <c r="K418" s="1" t="s">
        <v>52</v>
      </c>
      <c r="L418" s="1" t="s">
        <v>52</v>
      </c>
      <c r="M418" s="1" t="s">
        <v>52</v>
      </c>
      <c r="N418" s="1" t="s">
        <v>52</v>
      </c>
      <c r="P418" s="181">
        <v>0</v>
      </c>
      <c r="Q418" s="184">
        <f t="shared" si="78"/>
        <v>0</v>
      </c>
      <c r="R418" s="168">
        <f t="shared" si="83"/>
        <v>0</v>
      </c>
      <c r="S418" s="160">
        <v>54973</v>
      </c>
      <c r="T418" s="182">
        <f t="shared" si="79"/>
        <v>54973</v>
      </c>
      <c r="U418" s="164">
        <f t="shared" si="84"/>
        <v>0</v>
      </c>
      <c r="V418" s="183">
        <v>0</v>
      </c>
      <c r="W418" s="182">
        <f t="shared" si="80"/>
        <v>0</v>
      </c>
      <c r="X418" s="162">
        <f t="shared" si="85"/>
        <v>0</v>
      </c>
      <c r="Y418" s="189">
        <v>54973</v>
      </c>
      <c r="Z418" s="186">
        <f t="shared" si="81"/>
        <v>54973</v>
      </c>
      <c r="AA418" s="155">
        <f t="shared" si="86"/>
        <v>0</v>
      </c>
    </row>
    <row r="419" spans="1:27" ht="30" customHeight="1">
      <c r="A419" s="5" t="s">
        <v>2105</v>
      </c>
      <c r="B419" s="5" t="s">
        <v>2102</v>
      </c>
      <c r="C419" s="5" t="s">
        <v>2103</v>
      </c>
      <c r="D419" s="5" t="s">
        <v>625</v>
      </c>
      <c r="E419" s="9">
        <f>일위대가!F2505</f>
        <v>5352</v>
      </c>
      <c r="F419" s="9">
        <f>일위대가!H2505</f>
        <v>1184</v>
      </c>
      <c r="G419" s="9">
        <f>일위대가!J2505</f>
        <v>0</v>
      </c>
      <c r="H419" s="9">
        <f t="shared" si="82"/>
        <v>6536</v>
      </c>
      <c r="I419" s="5" t="s">
        <v>2104</v>
      </c>
      <c r="J419" s="5" t="s">
        <v>52</v>
      </c>
      <c r="K419" s="1" t="s">
        <v>52</v>
      </c>
      <c r="L419" s="1" t="s">
        <v>52</v>
      </c>
      <c r="M419" s="1" t="s">
        <v>52</v>
      </c>
      <c r="N419" s="1" t="s">
        <v>52</v>
      </c>
      <c r="P419" s="185">
        <v>5352</v>
      </c>
      <c r="Q419" s="184">
        <f t="shared" si="78"/>
        <v>5352</v>
      </c>
      <c r="R419" s="168">
        <f t="shared" si="83"/>
        <v>0</v>
      </c>
      <c r="S419" s="160">
        <v>1184</v>
      </c>
      <c r="T419" s="182">
        <f t="shared" si="79"/>
        <v>1184</v>
      </c>
      <c r="U419" s="164">
        <f t="shared" si="84"/>
        <v>0</v>
      </c>
      <c r="V419" s="183">
        <v>0</v>
      </c>
      <c r="W419" s="182">
        <f t="shared" si="80"/>
        <v>0</v>
      </c>
      <c r="X419" s="162">
        <f t="shared" si="85"/>
        <v>0</v>
      </c>
      <c r="Y419" s="189">
        <v>6536</v>
      </c>
      <c r="Z419" s="186">
        <f t="shared" si="81"/>
        <v>6536</v>
      </c>
      <c r="AA419" s="155">
        <f t="shared" si="86"/>
        <v>0</v>
      </c>
    </row>
    <row r="420" spans="1:27" ht="30" customHeight="1">
      <c r="A420" s="5" t="s">
        <v>2110</v>
      </c>
      <c r="B420" s="5" t="s">
        <v>2107</v>
      </c>
      <c r="C420" s="5" t="s">
        <v>2108</v>
      </c>
      <c r="D420" s="5" t="s">
        <v>625</v>
      </c>
      <c r="E420" s="9">
        <f>일위대가!F2511</f>
        <v>3548</v>
      </c>
      <c r="F420" s="9">
        <f>일위대가!H2511</f>
        <v>1184</v>
      </c>
      <c r="G420" s="9">
        <f>일위대가!J2511</f>
        <v>0</v>
      </c>
      <c r="H420" s="9">
        <f t="shared" si="82"/>
        <v>4732</v>
      </c>
      <c r="I420" s="5" t="s">
        <v>2109</v>
      </c>
      <c r="J420" s="5" t="s">
        <v>52</v>
      </c>
      <c r="K420" s="1" t="s">
        <v>52</v>
      </c>
      <c r="L420" s="1" t="s">
        <v>52</v>
      </c>
      <c r="M420" s="1" t="s">
        <v>52</v>
      </c>
      <c r="N420" s="1" t="s">
        <v>52</v>
      </c>
      <c r="P420" s="185">
        <v>3548</v>
      </c>
      <c r="Q420" s="184">
        <f t="shared" si="78"/>
        <v>3548</v>
      </c>
      <c r="R420" s="168">
        <f t="shared" si="83"/>
        <v>0</v>
      </c>
      <c r="S420" s="160">
        <v>1184</v>
      </c>
      <c r="T420" s="182">
        <f t="shared" si="79"/>
        <v>1184</v>
      </c>
      <c r="U420" s="164">
        <f t="shared" si="84"/>
        <v>0</v>
      </c>
      <c r="V420" s="183">
        <v>0</v>
      </c>
      <c r="W420" s="182">
        <f t="shared" si="80"/>
        <v>0</v>
      </c>
      <c r="X420" s="162">
        <f t="shared" si="85"/>
        <v>0</v>
      </c>
      <c r="Y420" s="189">
        <v>4732</v>
      </c>
      <c r="Z420" s="186">
        <f t="shared" si="81"/>
        <v>4732</v>
      </c>
      <c r="AA420" s="155">
        <f t="shared" si="86"/>
        <v>0</v>
      </c>
    </row>
    <row r="421" spans="1:27" ht="30" customHeight="1">
      <c r="A421" s="5" t="s">
        <v>2115</v>
      </c>
      <c r="B421" s="5" t="s">
        <v>2112</v>
      </c>
      <c r="C421" s="5" t="s">
        <v>2113</v>
      </c>
      <c r="D421" s="5" t="s">
        <v>1735</v>
      </c>
      <c r="E421" s="9">
        <f>일위대가!F2515</f>
        <v>1286</v>
      </c>
      <c r="F421" s="9">
        <f>일위대가!H2515</f>
        <v>10862</v>
      </c>
      <c r="G421" s="9">
        <f>일위대가!J2515</f>
        <v>3204</v>
      </c>
      <c r="H421" s="9">
        <f t="shared" si="82"/>
        <v>15352</v>
      </c>
      <c r="I421" s="5" t="s">
        <v>2114</v>
      </c>
      <c r="J421" s="5" t="s">
        <v>52</v>
      </c>
      <c r="K421" s="1" t="s">
        <v>52</v>
      </c>
      <c r="L421" s="1" t="s">
        <v>52</v>
      </c>
      <c r="M421" s="1" t="s">
        <v>52</v>
      </c>
      <c r="N421" s="1" t="s">
        <v>52</v>
      </c>
      <c r="P421" s="185">
        <v>1286</v>
      </c>
      <c r="Q421" s="184">
        <f t="shared" si="78"/>
        <v>1286</v>
      </c>
      <c r="R421" s="168">
        <f t="shared" si="83"/>
        <v>0</v>
      </c>
      <c r="S421" s="160">
        <v>10862</v>
      </c>
      <c r="T421" s="182">
        <f t="shared" si="79"/>
        <v>10862</v>
      </c>
      <c r="U421" s="164">
        <f t="shared" si="84"/>
        <v>0</v>
      </c>
      <c r="V421" s="160">
        <v>3204</v>
      </c>
      <c r="W421" s="182">
        <f t="shared" si="80"/>
        <v>3204</v>
      </c>
      <c r="X421" s="162">
        <f t="shared" si="85"/>
        <v>0</v>
      </c>
      <c r="Y421" s="189">
        <v>15352</v>
      </c>
      <c r="Z421" s="186">
        <f t="shared" si="81"/>
        <v>15352</v>
      </c>
      <c r="AA421" s="155">
        <f t="shared" si="86"/>
        <v>0</v>
      </c>
    </row>
    <row r="422" spans="1:27" ht="30" customHeight="1">
      <c r="A422" s="5" t="s">
        <v>2120</v>
      </c>
      <c r="B422" s="5" t="s">
        <v>2117</v>
      </c>
      <c r="C422" s="5" t="s">
        <v>2118</v>
      </c>
      <c r="D422" s="5" t="s">
        <v>625</v>
      </c>
      <c r="E422" s="9">
        <f>일위대가!F2522</f>
        <v>4523</v>
      </c>
      <c r="F422" s="9">
        <f>일위대가!H2522</f>
        <v>46172</v>
      </c>
      <c r="G422" s="9">
        <f>일위대가!J2522</f>
        <v>1385</v>
      </c>
      <c r="H422" s="9">
        <f t="shared" si="82"/>
        <v>52080</v>
      </c>
      <c r="I422" s="5" t="s">
        <v>2119</v>
      </c>
      <c r="J422" s="5" t="s">
        <v>52</v>
      </c>
      <c r="K422" s="1" t="s">
        <v>52</v>
      </c>
      <c r="L422" s="1" t="s">
        <v>52</v>
      </c>
      <c r="M422" s="1" t="s">
        <v>52</v>
      </c>
      <c r="N422" s="1" t="s">
        <v>52</v>
      </c>
      <c r="P422" s="185">
        <v>4523</v>
      </c>
      <c r="Q422" s="184">
        <f t="shared" si="78"/>
        <v>4523</v>
      </c>
      <c r="R422" s="168">
        <f t="shared" si="83"/>
        <v>0</v>
      </c>
      <c r="S422" s="160">
        <v>46172</v>
      </c>
      <c r="T422" s="182">
        <f t="shared" si="79"/>
        <v>46172</v>
      </c>
      <c r="U422" s="164">
        <f t="shared" si="84"/>
        <v>0</v>
      </c>
      <c r="V422" s="160">
        <v>1385</v>
      </c>
      <c r="W422" s="182">
        <f t="shared" si="80"/>
        <v>1385</v>
      </c>
      <c r="X422" s="162">
        <f t="shared" si="85"/>
        <v>0</v>
      </c>
      <c r="Y422" s="189">
        <v>52080</v>
      </c>
      <c r="Z422" s="186">
        <f t="shared" si="81"/>
        <v>52080</v>
      </c>
      <c r="AA422" s="155">
        <f t="shared" si="86"/>
        <v>0</v>
      </c>
    </row>
    <row r="423" spans="1:27" ht="30" customHeight="1">
      <c r="A423" s="5" t="s">
        <v>2125</v>
      </c>
      <c r="B423" s="5" t="s">
        <v>2122</v>
      </c>
      <c r="C423" s="5" t="s">
        <v>2123</v>
      </c>
      <c r="D423" s="5" t="s">
        <v>625</v>
      </c>
      <c r="E423" s="9">
        <f>일위대가!F2529</f>
        <v>3859</v>
      </c>
      <c r="F423" s="9">
        <f>일위대가!H2529</f>
        <v>33215</v>
      </c>
      <c r="G423" s="9">
        <f>일위대가!J2529</f>
        <v>996</v>
      </c>
      <c r="H423" s="9">
        <f t="shared" si="82"/>
        <v>38070</v>
      </c>
      <c r="I423" s="5" t="s">
        <v>2124</v>
      </c>
      <c r="J423" s="5" t="s">
        <v>52</v>
      </c>
      <c r="K423" s="1" t="s">
        <v>52</v>
      </c>
      <c r="L423" s="1" t="s">
        <v>52</v>
      </c>
      <c r="M423" s="1" t="s">
        <v>52</v>
      </c>
      <c r="N423" s="1" t="s">
        <v>52</v>
      </c>
      <c r="P423" s="185">
        <v>3859</v>
      </c>
      <c r="Q423" s="184">
        <f t="shared" si="78"/>
        <v>3859</v>
      </c>
      <c r="R423" s="168">
        <f t="shared" si="83"/>
        <v>0</v>
      </c>
      <c r="S423" s="160">
        <v>33215</v>
      </c>
      <c r="T423" s="182">
        <f t="shared" si="79"/>
        <v>33215</v>
      </c>
      <c r="U423" s="164">
        <f t="shared" si="84"/>
        <v>0</v>
      </c>
      <c r="V423" s="183">
        <v>996</v>
      </c>
      <c r="W423" s="182">
        <f t="shared" si="80"/>
        <v>996</v>
      </c>
      <c r="X423" s="162">
        <f t="shared" si="85"/>
        <v>0</v>
      </c>
      <c r="Y423" s="189">
        <v>38070</v>
      </c>
      <c r="Z423" s="186">
        <f t="shared" si="81"/>
        <v>38070</v>
      </c>
      <c r="AA423" s="155">
        <f t="shared" si="86"/>
        <v>0</v>
      </c>
    </row>
    <row r="424" spans="1:27" ht="30" customHeight="1">
      <c r="A424" s="5" t="s">
        <v>2130</v>
      </c>
      <c r="B424" s="5" t="s">
        <v>2127</v>
      </c>
      <c r="C424" s="5" t="s">
        <v>2128</v>
      </c>
      <c r="D424" s="5" t="s">
        <v>625</v>
      </c>
      <c r="E424" s="9">
        <f>일위대가!F2536</f>
        <v>3171</v>
      </c>
      <c r="F424" s="9">
        <f>일위대가!H2536</f>
        <v>29053</v>
      </c>
      <c r="G424" s="9">
        <f>일위대가!J2536</f>
        <v>871</v>
      </c>
      <c r="H424" s="9">
        <f t="shared" si="82"/>
        <v>33095</v>
      </c>
      <c r="I424" s="5" t="s">
        <v>2129</v>
      </c>
      <c r="J424" s="5" t="s">
        <v>52</v>
      </c>
      <c r="K424" s="1" t="s">
        <v>52</v>
      </c>
      <c r="L424" s="1" t="s">
        <v>52</v>
      </c>
      <c r="M424" s="1" t="s">
        <v>52</v>
      </c>
      <c r="N424" s="1" t="s">
        <v>52</v>
      </c>
      <c r="P424" s="185">
        <v>3171</v>
      </c>
      <c r="Q424" s="184">
        <f t="shared" si="78"/>
        <v>3171</v>
      </c>
      <c r="R424" s="168">
        <f t="shared" si="83"/>
        <v>0</v>
      </c>
      <c r="S424" s="160">
        <v>29053</v>
      </c>
      <c r="T424" s="182">
        <f t="shared" si="79"/>
        <v>29053</v>
      </c>
      <c r="U424" s="164">
        <f t="shared" si="84"/>
        <v>0</v>
      </c>
      <c r="V424" s="183">
        <v>871</v>
      </c>
      <c r="W424" s="182">
        <f t="shared" si="80"/>
        <v>871</v>
      </c>
      <c r="X424" s="162">
        <f t="shared" si="85"/>
        <v>0</v>
      </c>
      <c r="Y424" s="189">
        <v>33095</v>
      </c>
      <c r="Z424" s="186">
        <f t="shared" si="81"/>
        <v>33095</v>
      </c>
      <c r="AA424" s="155">
        <f t="shared" si="86"/>
        <v>0</v>
      </c>
    </row>
    <row r="425" spans="1:27" ht="30" customHeight="1">
      <c r="A425" s="5" t="s">
        <v>2135</v>
      </c>
      <c r="B425" s="5" t="s">
        <v>2132</v>
      </c>
      <c r="C425" s="5" t="s">
        <v>2133</v>
      </c>
      <c r="D425" s="5" t="s">
        <v>625</v>
      </c>
      <c r="E425" s="9">
        <f>일위대가!F2541</f>
        <v>15650</v>
      </c>
      <c r="F425" s="9">
        <f>일위대가!H2541</f>
        <v>52925</v>
      </c>
      <c r="G425" s="9">
        <f>일위대가!J2541</f>
        <v>529</v>
      </c>
      <c r="H425" s="9">
        <f t="shared" si="82"/>
        <v>69104</v>
      </c>
      <c r="I425" s="5" t="s">
        <v>2134</v>
      </c>
      <c r="J425" s="5" t="s">
        <v>52</v>
      </c>
      <c r="K425" s="1" t="s">
        <v>52</v>
      </c>
      <c r="L425" s="1" t="s">
        <v>52</v>
      </c>
      <c r="M425" s="1" t="s">
        <v>52</v>
      </c>
      <c r="N425" s="1" t="s">
        <v>52</v>
      </c>
      <c r="P425" s="185">
        <v>15651</v>
      </c>
      <c r="Q425" s="184">
        <f t="shared" si="78"/>
        <v>15650</v>
      </c>
      <c r="R425" s="168">
        <f t="shared" si="83"/>
        <v>-1</v>
      </c>
      <c r="S425" s="160">
        <v>52925</v>
      </c>
      <c r="T425" s="182">
        <f t="shared" si="79"/>
        <v>52925</v>
      </c>
      <c r="U425" s="164">
        <f t="shared" si="84"/>
        <v>0</v>
      </c>
      <c r="V425" s="183">
        <v>529</v>
      </c>
      <c r="W425" s="182">
        <f t="shared" si="80"/>
        <v>529</v>
      </c>
      <c r="X425" s="162">
        <f t="shared" si="85"/>
        <v>0</v>
      </c>
      <c r="Y425" s="189">
        <v>69105</v>
      </c>
      <c r="Z425" s="186">
        <f t="shared" si="81"/>
        <v>69104</v>
      </c>
      <c r="AA425" s="155">
        <f t="shared" si="86"/>
        <v>-1</v>
      </c>
    </row>
    <row r="426" spans="1:27" ht="30" customHeight="1">
      <c r="A426" s="5" t="s">
        <v>2140</v>
      </c>
      <c r="B426" s="5" t="s">
        <v>2137</v>
      </c>
      <c r="C426" s="5" t="s">
        <v>2138</v>
      </c>
      <c r="D426" s="5" t="s">
        <v>625</v>
      </c>
      <c r="E426" s="9">
        <f>일위대가!F2546</f>
        <v>13549</v>
      </c>
      <c r="F426" s="9">
        <f>일위대가!H2546</f>
        <v>35807</v>
      </c>
      <c r="G426" s="9">
        <f>일위대가!J2546</f>
        <v>358</v>
      </c>
      <c r="H426" s="9">
        <f t="shared" si="82"/>
        <v>49714</v>
      </c>
      <c r="I426" s="5" t="s">
        <v>2139</v>
      </c>
      <c r="J426" s="5" t="s">
        <v>52</v>
      </c>
      <c r="K426" s="1" t="s">
        <v>52</v>
      </c>
      <c r="L426" s="1" t="s">
        <v>52</v>
      </c>
      <c r="M426" s="1" t="s">
        <v>52</v>
      </c>
      <c r="N426" s="1" t="s">
        <v>52</v>
      </c>
      <c r="P426" s="185">
        <v>13549</v>
      </c>
      <c r="Q426" s="184">
        <f t="shared" si="78"/>
        <v>13549</v>
      </c>
      <c r="R426" s="168">
        <f t="shared" si="83"/>
        <v>0</v>
      </c>
      <c r="S426" s="160">
        <v>35807</v>
      </c>
      <c r="T426" s="182">
        <f t="shared" si="79"/>
        <v>35807</v>
      </c>
      <c r="U426" s="164">
        <f t="shared" si="84"/>
        <v>0</v>
      </c>
      <c r="V426" s="183">
        <v>358</v>
      </c>
      <c r="W426" s="182">
        <f t="shared" si="80"/>
        <v>358</v>
      </c>
      <c r="X426" s="162">
        <f t="shared" si="85"/>
        <v>0</v>
      </c>
      <c r="Y426" s="189">
        <v>49714</v>
      </c>
      <c r="Z426" s="186">
        <f t="shared" si="81"/>
        <v>49714</v>
      </c>
      <c r="AA426" s="155">
        <f t="shared" si="86"/>
        <v>0</v>
      </c>
    </row>
    <row r="427" spans="1:27" ht="30" customHeight="1">
      <c r="A427" s="5" t="s">
        <v>2145</v>
      </c>
      <c r="B427" s="5" t="s">
        <v>2142</v>
      </c>
      <c r="C427" s="5" t="s">
        <v>2143</v>
      </c>
      <c r="D427" s="5" t="s">
        <v>625</v>
      </c>
      <c r="E427" s="9">
        <f>일위대가!F2551</f>
        <v>0</v>
      </c>
      <c r="F427" s="9">
        <f>일위대가!H2551</f>
        <v>2559</v>
      </c>
      <c r="G427" s="9">
        <f>일위대가!J2551</f>
        <v>76</v>
      </c>
      <c r="H427" s="9">
        <f t="shared" si="82"/>
        <v>2635</v>
      </c>
      <c r="I427" s="5" t="s">
        <v>2144</v>
      </c>
      <c r="J427" s="5" t="s">
        <v>52</v>
      </c>
      <c r="K427" s="1" t="s">
        <v>52</v>
      </c>
      <c r="L427" s="1" t="s">
        <v>52</v>
      </c>
      <c r="M427" s="1" t="s">
        <v>52</v>
      </c>
      <c r="N427" s="1" t="s">
        <v>52</v>
      </c>
      <c r="P427" s="181">
        <v>0</v>
      </c>
      <c r="Q427" s="184">
        <f t="shared" si="78"/>
        <v>0</v>
      </c>
      <c r="R427" s="168">
        <f t="shared" si="83"/>
        <v>0</v>
      </c>
      <c r="S427" s="160">
        <v>2559</v>
      </c>
      <c r="T427" s="182">
        <f t="shared" si="79"/>
        <v>2559</v>
      </c>
      <c r="U427" s="164">
        <f t="shared" si="84"/>
        <v>0</v>
      </c>
      <c r="V427" s="183">
        <v>76</v>
      </c>
      <c r="W427" s="182">
        <f t="shared" si="80"/>
        <v>76</v>
      </c>
      <c r="X427" s="162">
        <f t="shared" si="85"/>
        <v>0</v>
      </c>
      <c r="Y427" s="189">
        <v>2635</v>
      </c>
      <c r="Z427" s="186">
        <f t="shared" si="81"/>
        <v>2635</v>
      </c>
      <c r="AA427" s="155">
        <f t="shared" si="86"/>
        <v>0</v>
      </c>
    </row>
    <row r="428" spans="1:27" ht="30" customHeight="1">
      <c r="A428" s="5" t="s">
        <v>2150</v>
      </c>
      <c r="B428" s="5" t="s">
        <v>2147</v>
      </c>
      <c r="C428" s="5" t="s">
        <v>2148</v>
      </c>
      <c r="D428" s="5" t="s">
        <v>625</v>
      </c>
      <c r="E428" s="9">
        <f>일위대가!F2556</f>
        <v>0</v>
      </c>
      <c r="F428" s="9">
        <f>일위대가!H2556</f>
        <v>3258</v>
      </c>
      <c r="G428" s="9">
        <f>일위대가!J2556</f>
        <v>97</v>
      </c>
      <c r="H428" s="9">
        <f t="shared" si="82"/>
        <v>3355</v>
      </c>
      <c r="I428" s="5" t="s">
        <v>2149</v>
      </c>
      <c r="J428" s="5" t="s">
        <v>52</v>
      </c>
      <c r="K428" s="1" t="s">
        <v>52</v>
      </c>
      <c r="L428" s="1" t="s">
        <v>52</v>
      </c>
      <c r="M428" s="1" t="s">
        <v>52</v>
      </c>
      <c r="N428" s="1" t="s">
        <v>52</v>
      </c>
      <c r="P428" s="181">
        <v>0</v>
      </c>
      <c r="Q428" s="184">
        <f t="shared" si="78"/>
        <v>0</v>
      </c>
      <c r="R428" s="168">
        <f t="shared" si="83"/>
        <v>0</v>
      </c>
      <c r="S428" s="160">
        <v>3258</v>
      </c>
      <c r="T428" s="182">
        <f t="shared" si="79"/>
        <v>3258</v>
      </c>
      <c r="U428" s="164">
        <f t="shared" si="84"/>
        <v>0</v>
      </c>
      <c r="V428" s="183">
        <v>97</v>
      </c>
      <c r="W428" s="182">
        <f t="shared" si="80"/>
        <v>97</v>
      </c>
      <c r="X428" s="162">
        <f t="shared" si="85"/>
        <v>0</v>
      </c>
      <c r="Y428" s="189">
        <v>3355</v>
      </c>
      <c r="Z428" s="186">
        <f t="shared" si="81"/>
        <v>3355</v>
      </c>
      <c r="AA428" s="155">
        <f t="shared" si="86"/>
        <v>0</v>
      </c>
    </row>
    <row r="429" spans="1:27" ht="30" customHeight="1">
      <c r="A429" s="5" t="s">
        <v>2155</v>
      </c>
      <c r="B429" s="5" t="s">
        <v>2152</v>
      </c>
      <c r="C429" s="5" t="s">
        <v>2153</v>
      </c>
      <c r="D429" s="5" t="s">
        <v>625</v>
      </c>
      <c r="E429" s="9">
        <f>일위대가!F2562</f>
        <v>0</v>
      </c>
      <c r="F429" s="9">
        <f>일위대가!H2562</f>
        <v>3071</v>
      </c>
      <c r="G429" s="9">
        <f>일위대가!J2562</f>
        <v>76</v>
      </c>
      <c r="H429" s="9">
        <f t="shared" si="82"/>
        <v>3147</v>
      </c>
      <c r="I429" s="5" t="s">
        <v>2154</v>
      </c>
      <c r="J429" s="5" t="s">
        <v>52</v>
      </c>
      <c r="K429" s="1" t="s">
        <v>52</v>
      </c>
      <c r="L429" s="1" t="s">
        <v>52</v>
      </c>
      <c r="M429" s="1" t="s">
        <v>52</v>
      </c>
      <c r="N429" s="1" t="s">
        <v>52</v>
      </c>
      <c r="P429" s="181">
        <v>0</v>
      </c>
      <c r="Q429" s="184">
        <f t="shared" si="78"/>
        <v>0</v>
      </c>
      <c r="R429" s="168">
        <f t="shared" si="83"/>
        <v>0</v>
      </c>
      <c r="S429" s="160">
        <v>3071</v>
      </c>
      <c r="T429" s="182">
        <f t="shared" si="79"/>
        <v>3071</v>
      </c>
      <c r="U429" s="164">
        <f t="shared" si="84"/>
        <v>0</v>
      </c>
      <c r="V429" s="183">
        <v>76</v>
      </c>
      <c r="W429" s="182">
        <f t="shared" si="80"/>
        <v>76</v>
      </c>
      <c r="X429" s="162">
        <f t="shared" si="85"/>
        <v>0</v>
      </c>
      <c r="Y429" s="189">
        <v>3147</v>
      </c>
      <c r="Z429" s="186">
        <f t="shared" si="81"/>
        <v>3147</v>
      </c>
      <c r="AA429" s="155">
        <f t="shared" si="86"/>
        <v>0</v>
      </c>
    </row>
    <row r="430" spans="1:27" ht="30" customHeight="1">
      <c r="A430" s="5" t="s">
        <v>2160</v>
      </c>
      <c r="B430" s="5" t="s">
        <v>2157</v>
      </c>
      <c r="C430" s="5" t="s">
        <v>2158</v>
      </c>
      <c r="D430" s="5" t="s">
        <v>625</v>
      </c>
      <c r="E430" s="9">
        <f>일위대가!F2568</f>
        <v>0</v>
      </c>
      <c r="F430" s="9">
        <f>일위대가!H2568</f>
        <v>3909</v>
      </c>
      <c r="G430" s="9">
        <f>일위대가!J2568</f>
        <v>97</v>
      </c>
      <c r="H430" s="9">
        <f t="shared" si="82"/>
        <v>4006</v>
      </c>
      <c r="I430" s="5" t="s">
        <v>2159</v>
      </c>
      <c r="J430" s="5" t="s">
        <v>52</v>
      </c>
      <c r="K430" s="1" t="s">
        <v>52</v>
      </c>
      <c r="L430" s="1" t="s">
        <v>52</v>
      </c>
      <c r="M430" s="1" t="s">
        <v>52</v>
      </c>
      <c r="N430" s="1" t="s">
        <v>52</v>
      </c>
      <c r="P430" s="181">
        <v>0</v>
      </c>
      <c r="Q430" s="184">
        <f t="shared" si="78"/>
        <v>0</v>
      </c>
      <c r="R430" s="168">
        <f t="shared" si="83"/>
        <v>0</v>
      </c>
      <c r="S430" s="160">
        <v>3909</v>
      </c>
      <c r="T430" s="182">
        <f t="shared" si="79"/>
        <v>3909</v>
      </c>
      <c r="U430" s="164">
        <f t="shared" si="84"/>
        <v>0</v>
      </c>
      <c r="V430" s="183">
        <v>97</v>
      </c>
      <c r="W430" s="182">
        <f t="shared" si="80"/>
        <v>97</v>
      </c>
      <c r="X430" s="162">
        <f t="shared" si="85"/>
        <v>0</v>
      </c>
      <c r="Y430" s="189">
        <v>4006</v>
      </c>
      <c r="Z430" s="186">
        <f t="shared" si="81"/>
        <v>4006</v>
      </c>
      <c r="AA430" s="155">
        <f t="shared" si="86"/>
        <v>0</v>
      </c>
    </row>
    <row r="431" spans="1:27" ht="30" customHeight="1">
      <c r="A431" s="5" t="s">
        <v>2186</v>
      </c>
      <c r="B431" s="5" t="s">
        <v>2183</v>
      </c>
      <c r="C431" s="5" t="s">
        <v>2184</v>
      </c>
      <c r="D431" s="5" t="s">
        <v>709</v>
      </c>
      <c r="E431" s="9">
        <f>일위대가!F2573</f>
        <v>564</v>
      </c>
      <c r="F431" s="9">
        <f>일위대가!H2573</f>
        <v>4870</v>
      </c>
      <c r="G431" s="9">
        <f>일위대가!J2573</f>
        <v>0</v>
      </c>
      <c r="H431" s="9">
        <f t="shared" si="82"/>
        <v>5434</v>
      </c>
      <c r="I431" s="5" t="s">
        <v>2185</v>
      </c>
      <c r="J431" s="5" t="s">
        <v>52</v>
      </c>
      <c r="K431" s="1" t="s">
        <v>52</v>
      </c>
      <c r="L431" s="1" t="s">
        <v>52</v>
      </c>
      <c r="M431" s="1" t="s">
        <v>52</v>
      </c>
      <c r="N431" s="1" t="s">
        <v>52</v>
      </c>
      <c r="P431" s="181">
        <v>564</v>
      </c>
      <c r="Q431" s="184">
        <f t="shared" si="78"/>
        <v>564</v>
      </c>
      <c r="R431" s="168">
        <f t="shared" si="83"/>
        <v>0</v>
      </c>
      <c r="S431" s="160">
        <v>4870</v>
      </c>
      <c r="T431" s="182">
        <f t="shared" si="79"/>
        <v>4870</v>
      </c>
      <c r="U431" s="164">
        <f t="shared" si="84"/>
        <v>0</v>
      </c>
      <c r="V431" s="183">
        <v>0</v>
      </c>
      <c r="W431" s="182">
        <f t="shared" si="80"/>
        <v>0</v>
      </c>
      <c r="X431" s="162">
        <f t="shared" si="85"/>
        <v>0</v>
      </c>
      <c r="Y431" s="189">
        <v>5434</v>
      </c>
      <c r="Z431" s="186">
        <f t="shared" si="81"/>
        <v>5434</v>
      </c>
      <c r="AA431" s="155">
        <f t="shared" si="86"/>
        <v>0</v>
      </c>
    </row>
    <row r="432" spans="1:27" ht="30" customHeight="1">
      <c r="A432" s="5" t="s">
        <v>2191</v>
      </c>
      <c r="B432" s="5" t="s">
        <v>2188</v>
      </c>
      <c r="C432" s="5" t="s">
        <v>2189</v>
      </c>
      <c r="D432" s="5" t="s">
        <v>625</v>
      </c>
      <c r="E432" s="9">
        <f>일위대가!F2581</f>
        <v>4393</v>
      </c>
      <c r="F432" s="9">
        <f>일위대가!H2581</f>
        <v>6716</v>
      </c>
      <c r="G432" s="9">
        <f>일위대가!J2581</f>
        <v>293</v>
      </c>
      <c r="H432" s="9">
        <f t="shared" si="82"/>
        <v>11402</v>
      </c>
      <c r="I432" s="5" t="s">
        <v>2190</v>
      </c>
      <c r="J432" s="5" t="s">
        <v>52</v>
      </c>
      <c r="K432" s="1" t="s">
        <v>52</v>
      </c>
      <c r="L432" s="1" t="s">
        <v>52</v>
      </c>
      <c r="M432" s="1" t="s">
        <v>52</v>
      </c>
      <c r="N432" s="1" t="s">
        <v>52</v>
      </c>
      <c r="P432" s="185">
        <v>4393</v>
      </c>
      <c r="Q432" s="184">
        <f t="shared" si="78"/>
        <v>4393</v>
      </c>
      <c r="R432" s="168">
        <f t="shared" si="83"/>
        <v>0</v>
      </c>
      <c r="S432" s="160">
        <v>6716</v>
      </c>
      <c r="T432" s="182">
        <f t="shared" si="79"/>
        <v>6716</v>
      </c>
      <c r="U432" s="164">
        <f t="shared" si="84"/>
        <v>0</v>
      </c>
      <c r="V432" s="183">
        <v>293</v>
      </c>
      <c r="W432" s="182">
        <f t="shared" si="80"/>
        <v>293</v>
      </c>
      <c r="X432" s="162">
        <f t="shared" si="85"/>
        <v>0</v>
      </c>
      <c r="Y432" s="189">
        <v>11402</v>
      </c>
      <c r="Z432" s="186">
        <f t="shared" si="81"/>
        <v>11402</v>
      </c>
      <c r="AA432" s="155">
        <f t="shared" si="86"/>
        <v>0</v>
      </c>
    </row>
    <row r="433" spans="1:27" ht="30" customHeight="1">
      <c r="A433" s="5" t="s">
        <v>2196</v>
      </c>
      <c r="B433" s="5" t="s">
        <v>2193</v>
      </c>
      <c r="C433" s="5" t="s">
        <v>2194</v>
      </c>
      <c r="D433" s="5" t="s">
        <v>625</v>
      </c>
      <c r="E433" s="9">
        <f>일위대가!F2586</f>
        <v>141750</v>
      </c>
      <c r="F433" s="9">
        <f>일위대가!H2586</f>
        <v>51333</v>
      </c>
      <c r="G433" s="9">
        <f>일위대가!J2586</f>
        <v>1026</v>
      </c>
      <c r="H433" s="9">
        <f t="shared" si="82"/>
        <v>194109</v>
      </c>
      <c r="I433" s="5" t="s">
        <v>2195</v>
      </c>
      <c r="J433" s="5" t="s">
        <v>52</v>
      </c>
      <c r="K433" s="1" t="s">
        <v>52</v>
      </c>
      <c r="L433" s="1" t="s">
        <v>52</v>
      </c>
      <c r="M433" s="1" t="s">
        <v>52</v>
      </c>
      <c r="N433" s="1" t="s">
        <v>52</v>
      </c>
      <c r="P433" s="185">
        <v>141750</v>
      </c>
      <c r="Q433" s="184">
        <f t="shared" si="78"/>
        <v>141750</v>
      </c>
      <c r="R433" s="168">
        <f t="shared" si="83"/>
        <v>0</v>
      </c>
      <c r="S433" s="160">
        <v>51333</v>
      </c>
      <c r="T433" s="182">
        <f t="shared" si="79"/>
        <v>51333</v>
      </c>
      <c r="U433" s="164">
        <f t="shared" si="84"/>
        <v>0</v>
      </c>
      <c r="V433" s="160">
        <v>1026</v>
      </c>
      <c r="W433" s="182">
        <f t="shared" si="80"/>
        <v>1026</v>
      </c>
      <c r="X433" s="162">
        <f t="shared" si="85"/>
        <v>0</v>
      </c>
      <c r="Y433" s="189">
        <v>194109</v>
      </c>
      <c r="Z433" s="186">
        <f t="shared" si="81"/>
        <v>194109</v>
      </c>
      <c r="AA433" s="155">
        <f t="shared" si="86"/>
        <v>0</v>
      </c>
    </row>
    <row r="434" spans="1:27" ht="30" customHeight="1">
      <c r="A434" s="5" t="s">
        <v>2201</v>
      </c>
      <c r="B434" s="5" t="s">
        <v>2198</v>
      </c>
      <c r="C434" s="5" t="s">
        <v>2199</v>
      </c>
      <c r="D434" s="5" t="s">
        <v>625</v>
      </c>
      <c r="E434" s="9">
        <f>일위대가!F2591</f>
        <v>17220</v>
      </c>
      <c r="F434" s="9">
        <f>일위대가!H2591</f>
        <v>17052</v>
      </c>
      <c r="G434" s="9">
        <f>일위대가!J2591</f>
        <v>682</v>
      </c>
      <c r="H434" s="9">
        <f t="shared" si="82"/>
        <v>34954</v>
      </c>
      <c r="I434" s="5" t="s">
        <v>2200</v>
      </c>
      <c r="J434" s="5" t="s">
        <v>52</v>
      </c>
      <c r="K434" s="1" t="s">
        <v>52</v>
      </c>
      <c r="L434" s="1" t="s">
        <v>52</v>
      </c>
      <c r="M434" s="1" t="s">
        <v>52</v>
      </c>
      <c r="N434" s="1" t="s">
        <v>52</v>
      </c>
      <c r="P434" s="185">
        <v>17220</v>
      </c>
      <c r="Q434" s="184">
        <f t="shared" si="78"/>
        <v>17220</v>
      </c>
      <c r="R434" s="168">
        <f t="shared" si="83"/>
        <v>0</v>
      </c>
      <c r="S434" s="160">
        <v>17052</v>
      </c>
      <c r="T434" s="182">
        <f t="shared" si="79"/>
        <v>17052</v>
      </c>
      <c r="U434" s="164">
        <f t="shared" si="84"/>
        <v>0</v>
      </c>
      <c r="V434" s="183">
        <v>682</v>
      </c>
      <c r="W434" s="182">
        <f t="shared" si="80"/>
        <v>682</v>
      </c>
      <c r="X434" s="162">
        <f t="shared" si="85"/>
        <v>0</v>
      </c>
      <c r="Y434" s="189">
        <v>34954</v>
      </c>
      <c r="Z434" s="186">
        <f t="shared" si="81"/>
        <v>34954</v>
      </c>
      <c r="AA434" s="155">
        <f t="shared" si="86"/>
        <v>0</v>
      </c>
    </row>
    <row r="435" spans="1:27" ht="30" customHeight="1">
      <c r="A435" s="5" t="s">
        <v>2206</v>
      </c>
      <c r="B435" s="5" t="s">
        <v>2203</v>
      </c>
      <c r="C435" s="5" t="s">
        <v>2204</v>
      </c>
      <c r="D435" s="5" t="s">
        <v>625</v>
      </c>
      <c r="E435" s="9">
        <f>일위대가!F2596</f>
        <v>17395</v>
      </c>
      <c r="F435" s="9">
        <f>일위대가!H2596</f>
        <v>15719</v>
      </c>
      <c r="G435" s="9">
        <f>일위대가!J2596</f>
        <v>628</v>
      </c>
      <c r="H435" s="9">
        <f t="shared" si="82"/>
        <v>33742</v>
      </c>
      <c r="I435" s="5" t="s">
        <v>2205</v>
      </c>
      <c r="J435" s="5" t="s">
        <v>52</v>
      </c>
      <c r="K435" s="1" t="s">
        <v>52</v>
      </c>
      <c r="L435" s="1" t="s">
        <v>52</v>
      </c>
      <c r="M435" s="1" t="s">
        <v>52</v>
      </c>
      <c r="N435" s="1" t="s">
        <v>52</v>
      </c>
      <c r="P435" s="185">
        <v>17395</v>
      </c>
      <c r="Q435" s="184">
        <f t="shared" si="78"/>
        <v>17395</v>
      </c>
      <c r="R435" s="168">
        <f t="shared" si="83"/>
        <v>0</v>
      </c>
      <c r="S435" s="160">
        <v>15719</v>
      </c>
      <c r="T435" s="182">
        <f t="shared" si="79"/>
        <v>15719</v>
      </c>
      <c r="U435" s="164">
        <f t="shared" si="84"/>
        <v>0</v>
      </c>
      <c r="V435" s="183">
        <v>628</v>
      </c>
      <c r="W435" s="182">
        <f t="shared" si="80"/>
        <v>628</v>
      </c>
      <c r="X435" s="162">
        <f t="shared" si="85"/>
        <v>0</v>
      </c>
      <c r="Y435" s="189">
        <v>33742</v>
      </c>
      <c r="Z435" s="186">
        <f t="shared" si="81"/>
        <v>33742</v>
      </c>
      <c r="AA435" s="155">
        <f t="shared" si="86"/>
        <v>0</v>
      </c>
    </row>
    <row r="436" spans="1:27" ht="30" customHeight="1">
      <c r="A436" s="5" t="s">
        <v>2212</v>
      </c>
      <c r="B436" s="5" t="s">
        <v>2208</v>
      </c>
      <c r="C436" s="5" t="s">
        <v>2209</v>
      </c>
      <c r="D436" s="5" t="s">
        <v>2210</v>
      </c>
      <c r="E436" s="9">
        <f>일위대가!F2600</f>
        <v>0</v>
      </c>
      <c r="F436" s="9">
        <f>일위대가!H2600</f>
        <v>157068</v>
      </c>
      <c r="G436" s="9">
        <f>일위대가!J2600</f>
        <v>0</v>
      </c>
      <c r="H436" s="9">
        <f t="shared" si="82"/>
        <v>157068</v>
      </c>
      <c r="I436" s="5" t="s">
        <v>2211</v>
      </c>
      <c r="J436" s="5" t="s">
        <v>52</v>
      </c>
      <c r="K436" s="1" t="s">
        <v>52</v>
      </c>
      <c r="L436" s="1" t="s">
        <v>52</v>
      </c>
      <c r="M436" s="1" t="s">
        <v>52</v>
      </c>
      <c r="N436" s="1" t="s">
        <v>52</v>
      </c>
      <c r="P436" s="181">
        <v>0</v>
      </c>
      <c r="Q436" s="184">
        <f t="shared" si="78"/>
        <v>0</v>
      </c>
      <c r="R436" s="168">
        <f t="shared" si="83"/>
        <v>0</v>
      </c>
      <c r="S436" s="160">
        <v>157068</v>
      </c>
      <c r="T436" s="182">
        <f t="shared" si="79"/>
        <v>157068</v>
      </c>
      <c r="U436" s="164">
        <f t="shared" si="84"/>
        <v>0</v>
      </c>
      <c r="V436" s="183">
        <v>0</v>
      </c>
      <c r="W436" s="182">
        <f t="shared" si="80"/>
        <v>0</v>
      </c>
      <c r="X436" s="162">
        <f t="shared" si="85"/>
        <v>0</v>
      </c>
      <c r="Y436" s="189">
        <v>157068</v>
      </c>
      <c r="Z436" s="186">
        <f t="shared" si="81"/>
        <v>157068</v>
      </c>
      <c r="AA436" s="155">
        <f t="shared" si="86"/>
        <v>0</v>
      </c>
    </row>
    <row r="437" spans="1:27" ht="30" customHeight="1">
      <c r="A437" s="5" t="s">
        <v>2217</v>
      </c>
      <c r="B437" s="5" t="s">
        <v>2214</v>
      </c>
      <c r="C437" s="5" t="s">
        <v>2215</v>
      </c>
      <c r="D437" s="5" t="s">
        <v>2210</v>
      </c>
      <c r="E437" s="9">
        <f>일위대가!F2604</f>
        <v>0</v>
      </c>
      <c r="F437" s="9">
        <f>일위대가!H2604</f>
        <v>157068</v>
      </c>
      <c r="G437" s="9">
        <f>일위대가!J2604</f>
        <v>0</v>
      </c>
      <c r="H437" s="9">
        <f t="shared" si="82"/>
        <v>157068</v>
      </c>
      <c r="I437" s="5" t="s">
        <v>2216</v>
      </c>
      <c r="J437" s="5" t="s">
        <v>52</v>
      </c>
      <c r="K437" s="1" t="s">
        <v>52</v>
      </c>
      <c r="L437" s="1" t="s">
        <v>52</v>
      </c>
      <c r="M437" s="1" t="s">
        <v>52</v>
      </c>
      <c r="N437" s="1" t="s">
        <v>52</v>
      </c>
      <c r="P437" s="181">
        <v>0</v>
      </c>
      <c r="Q437" s="184">
        <f t="shared" si="78"/>
        <v>0</v>
      </c>
      <c r="R437" s="168">
        <f t="shared" si="83"/>
        <v>0</v>
      </c>
      <c r="S437" s="160">
        <v>157068</v>
      </c>
      <c r="T437" s="182">
        <f t="shared" si="79"/>
        <v>157068</v>
      </c>
      <c r="U437" s="164">
        <f t="shared" si="84"/>
        <v>0</v>
      </c>
      <c r="V437" s="183">
        <v>0</v>
      </c>
      <c r="W437" s="182">
        <f t="shared" si="80"/>
        <v>0</v>
      </c>
      <c r="X437" s="162">
        <f t="shared" si="85"/>
        <v>0</v>
      </c>
      <c r="Y437" s="189">
        <v>157068</v>
      </c>
      <c r="Z437" s="186">
        <f t="shared" si="81"/>
        <v>157068</v>
      </c>
      <c r="AA437" s="155">
        <f t="shared" si="86"/>
        <v>0</v>
      </c>
    </row>
    <row r="438" spans="1:27" ht="30" customHeight="1">
      <c r="A438" s="5" t="s">
        <v>2222</v>
      </c>
      <c r="B438" s="5" t="s">
        <v>2219</v>
      </c>
      <c r="C438" s="5" t="s">
        <v>2220</v>
      </c>
      <c r="D438" s="5" t="s">
        <v>366</v>
      </c>
      <c r="E438" s="9">
        <f>일위대가!F2609</f>
        <v>383000</v>
      </c>
      <c r="F438" s="9">
        <f>일위대가!H2609</f>
        <v>12340</v>
      </c>
      <c r="G438" s="9">
        <f>일위대가!J2609</f>
        <v>0</v>
      </c>
      <c r="H438" s="9">
        <f t="shared" si="82"/>
        <v>395340</v>
      </c>
      <c r="I438" s="5" t="s">
        <v>2221</v>
      </c>
      <c r="J438" s="5" t="s">
        <v>52</v>
      </c>
      <c r="K438" s="1" t="s">
        <v>52</v>
      </c>
      <c r="L438" s="1" t="s">
        <v>52</v>
      </c>
      <c r="M438" s="1" t="s">
        <v>52</v>
      </c>
      <c r="N438" s="1" t="s">
        <v>52</v>
      </c>
      <c r="P438" s="185">
        <v>383000</v>
      </c>
      <c r="Q438" s="184">
        <f t="shared" si="78"/>
        <v>383000</v>
      </c>
      <c r="R438" s="168">
        <f t="shared" si="83"/>
        <v>0</v>
      </c>
      <c r="S438" s="160">
        <v>12340</v>
      </c>
      <c r="T438" s="182">
        <f t="shared" si="79"/>
        <v>12340</v>
      </c>
      <c r="U438" s="164">
        <f t="shared" si="84"/>
        <v>0</v>
      </c>
      <c r="V438" s="183">
        <v>0</v>
      </c>
      <c r="W438" s="182">
        <f t="shared" si="80"/>
        <v>0</v>
      </c>
      <c r="X438" s="162">
        <f t="shared" si="85"/>
        <v>0</v>
      </c>
      <c r="Y438" s="189">
        <v>395340</v>
      </c>
      <c r="Z438" s="186">
        <f t="shared" si="81"/>
        <v>395340</v>
      </c>
      <c r="AA438" s="155">
        <f t="shared" si="86"/>
        <v>0</v>
      </c>
    </row>
    <row r="439" spans="1:27" ht="30" customHeight="1">
      <c r="A439" s="5" t="s">
        <v>2227</v>
      </c>
      <c r="B439" s="5" t="s">
        <v>2224</v>
      </c>
      <c r="C439" s="5" t="s">
        <v>2225</v>
      </c>
      <c r="D439" s="5" t="s">
        <v>366</v>
      </c>
      <c r="E439" s="9">
        <f>일위대가!F2614</f>
        <v>336000</v>
      </c>
      <c r="F439" s="9">
        <f>일위대가!H2614</f>
        <v>12340</v>
      </c>
      <c r="G439" s="9">
        <f>일위대가!J2614</f>
        <v>0</v>
      </c>
      <c r="H439" s="9">
        <f t="shared" si="82"/>
        <v>348340</v>
      </c>
      <c r="I439" s="5" t="s">
        <v>2226</v>
      </c>
      <c r="J439" s="5" t="s">
        <v>52</v>
      </c>
      <c r="K439" s="1" t="s">
        <v>52</v>
      </c>
      <c r="L439" s="1" t="s">
        <v>52</v>
      </c>
      <c r="M439" s="1" t="s">
        <v>52</v>
      </c>
      <c r="N439" s="1" t="s">
        <v>52</v>
      </c>
      <c r="P439" s="185">
        <v>336000</v>
      </c>
      <c r="Q439" s="184">
        <f t="shared" si="78"/>
        <v>336000</v>
      </c>
      <c r="R439" s="168">
        <f t="shared" si="83"/>
        <v>0</v>
      </c>
      <c r="S439" s="160">
        <v>12340</v>
      </c>
      <c r="T439" s="182">
        <f t="shared" si="79"/>
        <v>12340</v>
      </c>
      <c r="U439" s="164">
        <f t="shared" si="84"/>
        <v>0</v>
      </c>
      <c r="V439" s="183">
        <v>0</v>
      </c>
      <c r="W439" s="182">
        <f t="shared" si="80"/>
        <v>0</v>
      </c>
      <c r="X439" s="162">
        <f t="shared" si="85"/>
        <v>0</v>
      </c>
      <c r="Y439" s="189">
        <v>348340</v>
      </c>
      <c r="Z439" s="186">
        <f t="shared" si="81"/>
        <v>348340</v>
      </c>
      <c r="AA439" s="155">
        <f t="shared" si="86"/>
        <v>0</v>
      </c>
    </row>
    <row r="440" spans="1:27" ht="30" customHeight="1">
      <c r="A440" s="5" t="s">
        <v>2234</v>
      </c>
      <c r="B440" s="5" t="s">
        <v>2231</v>
      </c>
      <c r="C440" s="5" t="s">
        <v>2232</v>
      </c>
      <c r="D440" s="5" t="s">
        <v>366</v>
      </c>
      <c r="E440" s="9">
        <f>일위대가!F2619</f>
        <v>417000</v>
      </c>
      <c r="F440" s="9">
        <f>일위대가!H2619</f>
        <v>12340</v>
      </c>
      <c r="G440" s="9">
        <f>일위대가!J2619</f>
        <v>0</v>
      </c>
      <c r="H440" s="9">
        <f t="shared" si="82"/>
        <v>429340</v>
      </c>
      <c r="I440" s="5" t="s">
        <v>2233</v>
      </c>
      <c r="J440" s="5" t="s">
        <v>52</v>
      </c>
      <c r="K440" s="1" t="s">
        <v>52</v>
      </c>
      <c r="L440" s="1" t="s">
        <v>52</v>
      </c>
      <c r="M440" s="1" t="s">
        <v>52</v>
      </c>
      <c r="N440" s="1" t="s">
        <v>52</v>
      </c>
      <c r="P440" s="185">
        <v>417000</v>
      </c>
      <c r="Q440" s="184">
        <f t="shared" si="78"/>
        <v>417000</v>
      </c>
      <c r="R440" s="168">
        <f t="shared" si="83"/>
        <v>0</v>
      </c>
      <c r="S440" s="160">
        <v>12340</v>
      </c>
      <c r="T440" s="182">
        <f t="shared" si="79"/>
        <v>12340</v>
      </c>
      <c r="U440" s="164">
        <f t="shared" si="84"/>
        <v>0</v>
      </c>
      <c r="V440" s="183">
        <v>0</v>
      </c>
      <c r="W440" s="182">
        <f t="shared" si="80"/>
        <v>0</v>
      </c>
      <c r="X440" s="162">
        <f t="shared" si="85"/>
        <v>0</v>
      </c>
      <c r="Y440" s="189">
        <v>429340</v>
      </c>
      <c r="Z440" s="186">
        <f t="shared" si="81"/>
        <v>429340</v>
      </c>
      <c r="AA440" s="155">
        <f t="shared" si="86"/>
        <v>0</v>
      </c>
    </row>
    <row r="441" spans="1:27" ht="30" customHeight="1">
      <c r="A441" s="5" t="s">
        <v>2239</v>
      </c>
      <c r="B441" s="5" t="s">
        <v>2236</v>
      </c>
      <c r="C441" s="5" t="s">
        <v>2237</v>
      </c>
      <c r="D441" s="5" t="s">
        <v>366</v>
      </c>
      <c r="E441" s="9">
        <f>일위대가!F2625</f>
        <v>167273</v>
      </c>
      <c r="F441" s="9">
        <f>일위대가!H2625</f>
        <v>24681</v>
      </c>
      <c r="G441" s="9">
        <f>일위대가!J2625</f>
        <v>0</v>
      </c>
      <c r="H441" s="9">
        <f t="shared" si="82"/>
        <v>191954</v>
      </c>
      <c r="I441" s="5" t="s">
        <v>2238</v>
      </c>
      <c r="J441" s="5" t="s">
        <v>52</v>
      </c>
      <c r="K441" s="1" t="s">
        <v>52</v>
      </c>
      <c r="L441" s="1" t="s">
        <v>52</v>
      </c>
      <c r="M441" s="1" t="s">
        <v>52</v>
      </c>
      <c r="N441" s="1" t="s">
        <v>52</v>
      </c>
      <c r="P441" s="185">
        <v>167273</v>
      </c>
      <c r="Q441" s="184">
        <f t="shared" si="78"/>
        <v>167273</v>
      </c>
      <c r="R441" s="168">
        <f t="shared" si="83"/>
        <v>0</v>
      </c>
      <c r="S441" s="160">
        <v>24681</v>
      </c>
      <c r="T441" s="182">
        <f t="shared" si="79"/>
        <v>24681</v>
      </c>
      <c r="U441" s="164">
        <f t="shared" si="84"/>
        <v>0</v>
      </c>
      <c r="V441" s="183">
        <v>0</v>
      </c>
      <c r="W441" s="182">
        <f t="shared" si="80"/>
        <v>0</v>
      </c>
      <c r="X441" s="162">
        <f t="shared" si="85"/>
        <v>0</v>
      </c>
      <c r="Y441" s="189">
        <v>191954</v>
      </c>
      <c r="Z441" s="186">
        <f t="shared" si="81"/>
        <v>191954</v>
      </c>
      <c r="AA441" s="155">
        <f t="shared" si="86"/>
        <v>0</v>
      </c>
    </row>
    <row r="442" spans="1:27" ht="30" customHeight="1">
      <c r="A442" s="5" t="s">
        <v>2244</v>
      </c>
      <c r="B442" s="5" t="s">
        <v>2241</v>
      </c>
      <c r="C442" s="5" t="s">
        <v>2242</v>
      </c>
      <c r="D442" s="5" t="s">
        <v>366</v>
      </c>
      <c r="E442" s="9">
        <f>일위대가!F2631</f>
        <v>476963</v>
      </c>
      <c r="F442" s="9">
        <f>일위대가!H2631</f>
        <v>24681</v>
      </c>
      <c r="G442" s="9">
        <f>일위대가!J2631</f>
        <v>0</v>
      </c>
      <c r="H442" s="9">
        <f t="shared" si="82"/>
        <v>501644</v>
      </c>
      <c r="I442" s="5" t="s">
        <v>2243</v>
      </c>
      <c r="J442" s="5" t="s">
        <v>52</v>
      </c>
      <c r="K442" s="1" t="s">
        <v>52</v>
      </c>
      <c r="L442" s="1" t="s">
        <v>52</v>
      </c>
      <c r="M442" s="1" t="s">
        <v>52</v>
      </c>
      <c r="N442" s="1" t="s">
        <v>52</v>
      </c>
      <c r="P442" s="185">
        <v>476963</v>
      </c>
      <c r="Q442" s="184">
        <f t="shared" si="78"/>
        <v>476963</v>
      </c>
      <c r="R442" s="168">
        <f t="shared" si="83"/>
        <v>0</v>
      </c>
      <c r="S442" s="160">
        <v>24681</v>
      </c>
      <c r="T442" s="182">
        <f t="shared" si="79"/>
        <v>24681</v>
      </c>
      <c r="U442" s="164">
        <f t="shared" si="84"/>
        <v>0</v>
      </c>
      <c r="V442" s="183">
        <v>0</v>
      </c>
      <c r="W442" s="182">
        <f t="shared" si="80"/>
        <v>0</v>
      </c>
      <c r="X442" s="162">
        <f t="shared" si="85"/>
        <v>0</v>
      </c>
      <c r="Y442" s="189">
        <v>501644</v>
      </c>
      <c r="Z442" s="186">
        <f t="shared" si="81"/>
        <v>501644</v>
      </c>
      <c r="AA442" s="155">
        <f t="shared" si="86"/>
        <v>0</v>
      </c>
    </row>
    <row r="443" spans="1:27" ht="30" customHeight="1">
      <c r="A443" s="5" t="s">
        <v>2249</v>
      </c>
      <c r="B443" s="5" t="s">
        <v>2246</v>
      </c>
      <c r="C443" s="5" t="s">
        <v>2247</v>
      </c>
      <c r="D443" s="5" t="s">
        <v>366</v>
      </c>
      <c r="E443" s="9">
        <f>일위대가!F2636</f>
        <v>349690</v>
      </c>
      <c r="F443" s="9">
        <f>일위대가!H2636</f>
        <v>12340</v>
      </c>
      <c r="G443" s="9">
        <f>일위대가!J2636</f>
        <v>0</v>
      </c>
      <c r="H443" s="9">
        <f t="shared" si="82"/>
        <v>362030</v>
      </c>
      <c r="I443" s="5" t="s">
        <v>2248</v>
      </c>
      <c r="J443" s="5" t="s">
        <v>52</v>
      </c>
      <c r="K443" s="1" t="s">
        <v>52</v>
      </c>
      <c r="L443" s="1" t="s">
        <v>52</v>
      </c>
      <c r="M443" s="1" t="s">
        <v>52</v>
      </c>
      <c r="N443" s="1" t="s">
        <v>52</v>
      </c>
      <c r="P443" s="185">
        <v>349690</v>
      </c>
      <c r="Q443" s="184">
        <f t="shared" ref="Q443:Q506" si="87">E443</f>
        <v>349690</v>
      </c>
      <c r="R443" s="168">
        <f t="shared" si="83"/>
        <v>0</v>
      </c>
      <c r="S443" s="160">
        <v>12340</v>
      </c>
      <c r="T443" s="182">
        <f t="shared" ref="T443:T506" si="88">F443</f>
        <v>12340</v>
      </c>
      <c r="U443" s="164">
        <f t="shared" si="84"/>
        <v>0</v>
      </c>
      <c r="V443" s="183">
        <v>0</v>
      </c>
      <c r="W443" s="182">
        <f t="shared" ref="W443:W506" si="89">G443</f>
        <v>0</v>
      </c>
      <c r="X443" s="162">
        <f t="shared" si="85"/>
        <v>0</v>
      </c>
      <c r="Y443" s="189">
        <v>362030</v>
      </c>
      <c r="Z443" s="186">
        <f t="shared" ref="Z443:Z506" si="90">H443</f>
        <v>362030</v>
      </c>
      <c r="AA443" s="155">
        <f t="shared" si="86"/>
        <v>0</v>
      </c>
    </row>
    <row r="444" spans="1:27" ht="30" customHeight="1">
      <c r="A444" s="5" t="s">
        <v>2254</v>
      </c>
      <c r="B444" s="5" t="s">
        <v>2251</v>
      </c>
      <c r="C444" s="5" t="s">
        <v>2252</v>
      </c>
      <c r="D444" s="5" t="s">
        <v>366</v>
      </c>
      <c r="E444" s="9">
        <f>일위대가!F2641</f>
        <v>128290</v>
      </c>
      <c r="F444" s="9">
        <f>일위대가!H2641</f>
        <v>12340</v>
      </c>
      <c r="G444" s="9">
        <f>일위대가!J2641</f>
        <v>0</v>
      </c>
      <c r="H444" s="9">
        <f t="shared" si="82"/>
        <v>140630</v>
      </c>
      <c r="I444" s="5" t="s">
        <v>2253</v>
      </c>
      <c r="J444" s="5" t="s">
        <v>52</v>
      </c>
      <c r="K444" s="1" t="s">
        <v>52</v>
      </c>
      <c r="L444" s="1" t="s">
        <v>52</v>
      </c>
      <c r="M444" s="1" t="s">
        <v>52</v>
      </c>
      <c r="N444" s="1" t="s">
        <v>52</v>
      </c>
      <c r="P444" s="185">
        <v>128290</v>
      </c>
      <c r="Q444" s="184">
        <f t="shared" si="87"/>
        <v>128290</v>
      </c>
      <c r="R444" s="168">
        <f t="shared" si="83"/>
        <v>0</v>
      </c>
      <c r="S444" s="160">
        <v>12340</v>
      </c>
      <c r="T444" s="182">
        <f t="shared" si="88"/>
        <v>12340</v>
      </c>
      <c r="U444" s="164">
        <f t="shared" si="84"/>
        <v>0</v>
      </c>
      <c r="V444" s="183">
        <v>0</v>
      </c>
      <c r="W444" s="182">
        <f t="shared" si="89"/>
        <v>0</v>
      </c>
      <c r="X444" s="162">
        <f t="shared" si="85"/>
        <v>0</v>
      </c>
      <c r="Y444" s="189">
        <v>140630</v>
      </c>
      <c r="Z444" s="186">
        <f t="shared" si="90"/>
        <v>140630</v>
      </c>
      <c r="AA444" s="155">
        <f t="shared" si="86"/>
        <v>0</v>
      </c>
    </row>
    <row r="445" spans="1:27" ht="30" customHeight="1">
      <c r="A445" s="5" t="s">
        <v>2259</v>
      </c>
      <c r="B445" s="5" t="s">
        <v>2256</v>
      </c>
      <c r="C445" s="5" t="s">
        <v>2257</v>
      </c>
      <c r="D445" s="5" t="s">
        <v>366</v>
      </c>
      <c r="E445" s="9">
        <f>일위대가!F2646</f>
        <v>165708</v>
      </c>
      <c r="F445" s="9">
        <f>일위대가!H2646</f>
        <v>12340</v>
      </c>
      <c r="G445" s="9">
        <f>일위대가!J2646</f>
        <v>0</v>
      </c>
      <c r="H445" s="9">
        <f t="shared" si="82"/>
        <v>178048</v>
      </c>
      <c r="I445" s="5" t="s">
        <v>2258</v>
      </c>
      <c r="J445" s="5" t="s">
        <v>52</v>
      </c>
      <c r="K445" s="1" t="s">
        <v>52</v>
      </c>
      <c r="L445" s="1" t="s">
        <v>52</v>
      </c>
      <c r="M445" s="1" t="s">
        <v>52</v>
      </c>
      <c r="N445" s="1" t="s">
        <v>52</v>
      </c>
      <c r="P445" s="185">
        <v>165708</v>
      </c>
      <c r="Q445" s="184">
        <f t="shared" si="87"/>
        <v>165708</v>
      </c>
      <c r="R445" s="168">
        <f t="shared" si="83"/>
        <v>0</v>
      </c>
      <c r="S445" s="160">
        <v>12340</v>
      </c>
      <c r="T445" s="182">
        <f t="shared" si="88"/>
        <v>12340</v>
      </c>
      <c r="U445" s="164">
        <f t="shared" si="84"/>
        <v>0</v>
      </c>
      <c r="V445" s="183">
        <v>0</v>
      </c>
      <c r="W445" s="182">
        <f t="shared" si="89"/>
        <v>0</v>
      </c>
      <c r="X445" s="162">
        <f t="shared" si="85"/>
        <v>0</v>
      </c>
      <c r="Y445" s="189">
        <v>178048</v>
      </c>
      <c r="Z445" s="186">
        <f t="shared" si="90"/>
        <v>178048</v>
      </c>
      <c r="AA445" s="155">
        <f t="shared" si="86"/>
        <v>0</v>
      </c>
    </row>
    <row r="446" spans="1:27" ht="30" customHeight="1">
      <c r="A446" s="5" t="s">
        <v>2264</v>
      </c>
      <c r="B446" s="5" t="s">
        <v>2261</v>
      </c>
      <c r="C446" s="5" t="s">
        <v>2262</v>
      </c>
      <c r="D446" s="5" t="s">
        <v>366</v>
      </c>
      <c r="E446" s="9">
        <f>일위대가!F2651</f>
        <v>296389</v>
      </c>
      <c r="F446" s="9">
        <f>일위대가!H2651</f>
        <v>12340</v>
      </c>
      <c r="G446" s="9">
        <f>일위대가!J2651</f>
        <v>0</v>
      </c>
      <c r="H446" s="9">
        <f t="shared" si="82"/>
        <v>308729</v>
      </c>
      <c r="I446" s="5" t="s">
        <v>2263</v>
      </c>
      <c r="J446" s="5" t="s">
        <v>52</v>
      </c>
      <c r="K446" s="1" t="s">
        <v>52</v>
      </c>
      <c r="L446" s="1" t="s">
        <v>52</v>
      </c>
      <c r="M446" s="1" t="s">
        <v>52</v>
      </c>
      <c r="N446" s="1" t="s">
        <v>52</v>
      </c>
      <c r="P446" s="185">
        <v>296389</v>
      </c>
      <c r="Q446" s="184">
        <f t="shared" si="87"/>
        <v>296389</v>
      </c>
      <c r="R446" s="168">
        <f t="shared" si="83"/>
        <v>0</v>
      </c>
      <c r="S446" s="160">
        <v>12340</v>
      </c>
      <c r="T446" s="182">
        <f t="shared" si="88"/>
        <v>12340</v>
      </c>
      <c r="U446" s="164">
        <f t="shared" si="84"/>
        <v>0</v>
      </c>
      <c r="V446" s="183">
        <v>0</v>
      </c>
      <c r="W446" s="182">
        <f t="shared" si="89"/>
        <v>0</v>
      </c>
      <c r="X446" s="162">
        <f t="shared" si="85"/>
        <v>0</v>
      </c>
      <c r="Y446" s="189">
        <v>308729</v>
      </c>
      <c r="Z446" s="186">
        <f t="shared" si="90"/>
        <v>308729</v>
      </c>
      <c r="AA446" s="155">
        <f t="shared" si="86"/>
        <v>0</v>
      </c>
    </row>
    <row r="447" spans="1:27" ht="30" customHeight="1">
      <c r="A447" s="5" t="s">
        <v>2269</v>
      </c>
      <c r="B447" s="5" t="s">
        <v>2266</v>
      </c>
      <c r="C447" s="5" t="s">
        <v>2267</v>
      </c>
      <c r="D447" s="5" t="s">
        <v>366</v>
      </c>
      <c r="E447" s="9">
        <f>일위대가!F2656</f>
        <v>248563</v>
      </c>
      <c r="F447" s="9">
        <f>일위대가!H2656</f>
        <v>12340</v>
      </c>
      <c r="G447" s="9">
        <f>일위대가!J2656</f>
        <v>0</v>
      </c>
      <c r="H447" s="9">
        <f t="shared" si="82"/>
        <v>260903</v>
      </c>
      <c r="I447" s="5" t="s">
        <v>2268</v>
      </c>
      <c r="J447" s="5" t="s">
        <v>52</v>
      </c>
      <c r="K447" s="1" t="s">
        <v>52</v>
      </c>
      <c r="L447" s="1" t="s">
        <v>52</v>
      </c>
      <c r="M447" s="1" t="s">
        <v>52</v>
      </c>
      <c r="N447" s="1" t="s">
        <v>52</v>
      </c>
      <c r="P447" s="185">
        <v>248563</v>
      </c>
      <c r="Q447" s="184">
        <f t="shared" si="87"/>
        <v>248563</v>
      </c>
      <c r="R447" s="168">
        <f t="shared" si="83"/>
        <v>0</v>
      </c>
      <c r="S447" s="160">
        <v>12340</v>
      </c>
      <c r="T447" s="182">
        <f t="shared" si="88"/>
        <v>12340</v>
      </c>
      <c r="U447" s="164">
        <f t="shared" si="84"/>
        <v>0</v>
      </c>
      <c r="V447" s="183">
        <v>0</v>
      </c>
      <c r="W447" s="182">
        <f t="shared" si="89"/>
        <v>0</v>
      </c>
      <c r="X447" s="162">
        <f t="shared" si="85"/>
        <v>0</v>
      </c>
      <c r="Y447" s="189">
        <v>260903</v>
      </c>
      <c r="Z447" s="186">
        <f t="shared" si="90"/>
        <v>260903</v>
      </c>
      <c r="AA447" s="155">
        <f t="shared" si="86"/>
        <v>0</v>
      </c>
    </row>
    <row r="448" spans="1:27" ht="30" customHeight="1">
      <c r="A448" s="5" t="s">
        <v>2275</v>
      </c>
      <c r="B448" s="5" t="s">
        <v>2271</v>
      </c>
      <c r="C448" s="5" t="s">
        <v>2272</v>
      </c>
      <c r="D448" s="5" t="s">
        <v>2273</v>
      </c>
      <c r="E448" s="9">
        <f>일위대가!F2663</f>
        <v>8999</v>
      </c>
      <c r="F448" s="9">
        <f>일위대가!H2663</f>
        <v>50686</v>
      </c>
      <c r="G448" s="9">
        <f>일위대가!J2663</f>
        <v>14671</v>
      </c>
      <c r="H448" s="9">
        <f t="shared" si="82"/>
        <v>74356</v>
      </c>
      <c r="I448" s="5" t="s">
        <v>2274</v>
      </c>
      <c r="J448" s="5" t="s">
        <v>52</v>
      </c>
      <c r="K448" s="1" t="s">
        <v>5593</v>
      </c>
      <c r="L448" s="1" t="s">
        <v>52</v>
      </c>
      <c r="M448" s="1" t="s">
        <v>52</v>
      </c>
      <c r="N448" s="1" t="s">
        <v>61</v>
      </c>
      <c r="P448" s="185">
        <v>9001</v>
      </c>
      <c r="Q448" s="184">
        <f t="shared" si="87"/>
        <v>8999</v>
      </c>
      <c r="R448" s="168">
        <f t="shared" si="83"/>
        <v>-2</v>
      </c>
      <c r="S448" s="160">
        <v>50686</v>
      </c>
      <c r="T448" s="182">
        <f t="shared" si="88"/>
        <v>50686</v>
      </c>
      <c r="U448" s="164">
        <f t="shared" si="84"/>
        <v>0</v>
      </c>
      <c r="V448" s="160">
        <v>14671</v>
      </c>
      <c r="W448" s="182">
        <f t="shared" si="89"/>
        <v>14671</v>
      </c>
      <c r="X448" s="162">
        <f t="shared" si="85"/>
        <v>0</v>
      </c>
      <c r="Y448" s="189">
        <v>74358</v>
      </c>
      <c r="Z448" s="186">
        <f t="shared" si="90"/>
        <v>74356</v>
      </c>
      <c r="AA448" s="155">
        <f t="shared" si="86"/>
        <v>-2</v>
      </c>
    </row>
    <row r="449" spans="1:27" ht="30" customHeight="1">
      <c r="A449" s="5" t="s">
        <v>2280</v>
      </c>
      <c r="B449" s="5" t="s">
        <v>2277</v>
      </c>
      <c r="C449" s="5" t="s">
        <v>2278</v>
      </c>
      <c r="D449" s="5" t="s">
        <v>2273</v>
      </c>
      <c r="E449" s="9">
        <f>일위대가!F2670</f>
        <v>7840</v>
      </c>
      <c r="F449" s="9">
        <f>일위대가!H2670</f>
        <v>50686</v>
      </c>
      <c r="G449" s="9">
        <f>일위대가!J2670</f>
        <v>12688</v>
      </c>
      <c r="H449" s="9">
        <f t="shared" si="82"/>
        <v>71214</v>
      </c>
      <c r="I449" s="5" t="s">
        <v>2279</v>
      </c>
      <c r="J449" s="5" t="s">
        <v>52</v>
      </c>
      <c r="K449" s="1" t="s">
        <v>5593</v>
      </c>
      <c r="L449" s="1" t="s">
        <v>52</v>
      </c>
      <c r="M449" s="1" t="s">
        <v>52</v>
      </c>
      <c r="N449" s="1" t="s">
        <v>61</v>
      </c>
      <c r="P449" s="185">
        <v>7842</v>
      </c>
      <c r="Q449" s="184">
        <f t="shared" si="87"/>
        <v>7840</v>
      </c>
      <c r="R449" s="168">
        <f t="shared" si="83"/>
        <v>-2</v>
      </c>
      <c r="S449" s="160">
        <v>50686</v>
      </c>
      <c r="T449" s="182">
        <f t="shared" si="88"/>
        <v>50686</v>
      </c>
      <c r="U449" s="164">
        <f t="shared" si="84"/>
        <v>0</v>
      </c>
      <c r="V449" s="160">
        <v>12688</v>
      </c>
      <c r="W449" s="182">
        <f t="shared" si="89"/>
        <v>12688</v>
      </c>
      <c r="X449" s="162">
        <f t="shared" si="85"/>
        <v>0</v>
      </c>
      <c r="Y449" s="189">
        <v>71216</v>
      </c>
      <c r="Z449" s="186">
        <f t="shared" si="90"/>
        <v>71214</v>
      </c>
      <c r="AA449" s="155">
        <f t="shared" si="86"/>
        <v>-2</v>
      </c>
    </row>
    <row r="450" spans="1:27" ht="30" customHeight="1">
      <c r="A450" s="5" t="s">
        <v>2287</v>
      </c>
      <c r="B450" s="5" t="s">
        <v>2284</v>
      </c>
      <c r="C450" s="5" t="s">
        <v>2285</v>
      </c>
      <c r="D450" s="5" t="s">
        <v>2273</v>
      </c>
      <c r="E450" s="9">
        <f>일위대가!F2677</f>
        <v>16127</v>
      </c>
      <c r="F450" s="9">
        <f>일위대가!H2677</f>
        <v>50686</v>
      </c>
      <c r="G450" s="9">
        <f>일위대가!J2677</f>
        <v>20900</v>
      </c>
      <c r="H450" s="9">
        <f t="shared" si="82"/>
        <v>87713</v>
      </c>
      <c r="I450" s="5" t="s">
        <v>2286</v>
      </c>
      <c r="J450" s="5" t="s">
        <v>52</v>
      </c>
      <c r="K450" s="1" t="s">
        <v>5593</v>
      </c>
      <c r="L450" s="1" t="s">
        <v>52</v>
      </c>
      <c r="M450" s="1" t="s">
        <v>52</v>
      </c>
      <c r="N450" s="1" t="s">
        <v>61</v>
      </c>
      <c r="P450" s="185">
        <v>16131</v>
      </c>
      <c r="Q450" s="184">
        <f t="shared" si="87"/>
        <v>16127</v>
      </c>
      <c r="R450" s="168">
        <f t="shared" si="83"/>
        <v>-4</v>
      </c>
      <c r="S450" s="160">
        <v>50686</v>
      </c>
      <c r="T450" s="182">
        <f t="shared" si="88"/>
        <v>50686</v>
      </c>
      <c r="U450" s="164">
        <f t="shared" si="84"/>
        <v>0</v>
      </c>
      <c r="V450" s="160">
        <v>20900</v>
      </c>
      <c r="W450" s="182">
        <f t="shared" si="89"/>
        <v>20900</v>
      </c>
      <c r="X450" s="162">
        <f t="shared" si="85"/>
        <v>0</v>
      </c>
      <c r="Y450" s="189">
        <v>87717</v>
      </c>
      <c r="Z450" s="186">
        <f t="shared" si="90"/>
        <v>87713</v>
      </c>
      <c r="AA450" s="155">
        <f t="shared" si="86"/>
        <v>-4</v>
      </c>
    </row>
    <row r="451" spans="1:27" ht="30" customHeight="1">
      <c r="A451" s="5" t="s">
        <v>2292</v>
      </c>
      <c r="B451" s="5" t="s">
        <v>2289</v>
      </c>
      <c r="C451" s="5" t="s">
        <v>2290</v>
      </c>
      <c r="D451" s="5" t="s">
        <v>2273</v>
      </c>
      <c r="E451" s="9">
        <f>일위대가!F2681</f>
        <v>0</v>
      </c>
      <c r="F451" s="9">
        <f>일위대가!H2681</f>
        <v>0</v>
      </c>
      <c r="G451" s="9">
        <f>일위대가!J2681</f>
        <v>3378</v>
      </c>
      <c r="H451" s="9">
        <f t="shared" si="82"/>
        <v>3378</v>
      </c>
      <c r="I451" s="5" t="s">
        <v>2291</v>
      </c>
      <c r="J451" s="5" t="s">
        <v>52</v>
      </c>
      <c r="K451" s="1" t="s">
        <v>5593</v>
      </c>
      <c r="L451" s="1" t="s">
        <v>52</v>
      </c>
      <c r="M451" s="1" t="s">
        <v>52</v>
      </c>
      <c r="N451" s="1" t="s">
        <v>61</v>
      </c>
      <c r="P451" s="181">
        <v>0</v>
      </c>
      <c r="Q451" s="184">
        <f t="shared" si="87"/>
        <v>0</v>
      </c>
      <c r="R451" s="168">
        <f t="shared" si="83"/>
        <v>0</v>
      </c>
      <c r="S451" s="183">
        <v>0</v>
      </c>
      <c r="T451" s="182">
        <f t="shared" si="88"/>
        <v>0</v>
      </c>
      <c r="U451" s="164">
        <f t="shared" si="84"/>
        <v>0</v>
      </c>
      <c r="V451" s="160">
        <v>3378</v>
      </c>
      <c r="W451" s="182">
        <f t="shared" si="89"/>
        <v>3378</v>
      </c>
      <c r="X451" s="162">
        <f t="shared" si="85"/>
        <v>0</v>
      </c>
      <c r="Y451" s="189">
        <v>3378</v>
      </c>
      <c r="Z451" s="186">
        <f t="shared" si="90"/>
        <v>3378</v>
      </c>
      <c r="AA451" s="155">
        <f t="shared" si="86"/>
        <v>0</v>
      </c>
    </row>
    <row r="452" spans="1:27" ht="30" customHeight="1">
      <c r="A452" s="5" t="s">
        <v>2297</v>
      </c>
      <c r="B452" s="5" t="s">
        <v>2294</v>
      </c>
      <c r="C452" s="5" t="s">
        <v>2295</v>
      </c>
      <c r="D452" s="5" t="s">
        <v>2273</v>
      </c>
      <c r="E452" s="9">
        <f>일위대가!F2688</f>
        <v>5186</v>
      </c>
      <c r="F452" s="9">
        <f>일위대가!H2688</f>
        <v>43526</v>
      </c>
      <c r="G452" s="9">
        <f>일위대가!J2688</f>
        <v>5965</v>
      </c>
      <c r="H452" s="9">
        <f t="shared" si="82"/>
        <v>54677</v>
      </c>
      <c r="I452" s="5" t="s">
        <v>2296</v>
      </c>
      <c r="J452" s="5" t="s">
        <v>52</v>
      </c>
      <c r="K452" s="1" t="s">
        <v>5593</v>
      </c>
      <c r="L452" s="1" t="s">
        <v>52</v>
      </c>
      <c r="M452" s="1" t="s">
        <v>52</v>
      </c>
      <c r="N452" s="1" t="s">
        <v>61</v>
      </c>
      <c r="P452" s="185">
        <v>5187</v>
      </c>
      <c r="Q452" s="184">
        <f t="shared" si="87"/>
        <v>5186</v>
      </c>
      <c r="R452" s="168">
        <f t="shared" si="83"/>
        <v>-1</v>
      </c>
      <c r="S452" s="160">
        <v>43526</v>
      </c>
      <c r="T452" s="182">
        <f t="shared" si="88"/>
        <v>43526</v>
      </c>
      <c r="U452" s="164">
        <f t="shared" si="84"/>
        <v>0</v>
      </c>
      <c r="V452" s="160">
        <v>5965</v>
      </c>
      <c r="W452" s="182">
        <f t="shared" si="89"/>
        <v>5965</v>
      </c>
      <c r="X452" s="162">
        <f t="shared" si="85"/>
        <v>0</v>
      </c>
      <c r="Y452" s="189">
        <v>54678</v>
      </c>
      <c r="Z452" s="186">
        <f t="shared" si="90"/>
        <v>54677</v>
      </c>
      <c r="AA452" s="155">
        <f t="shared" si="86"/>
        <v>-1</v>
      </c>
    </row>
    <row r="453" spans="1:27" ht="30" customHeight="1">
      <c r="A453" s="5" t="s">
        <v>2303</v>
      </c>
      <c r="B453" s="5" t="s">
        <v>2299</v>
      </c>
      <c r="C453" s="5" t="s">
        <v>2300</v>
      </c>
      <c r="D453" s="5" t="s">
        <v>2301</v>
      </c>
      <c r="E453" s="9">
        <f>일위대가!F2694</f>
        <v>80000</v>
      </c>
      <c r="F453" s="9">
        <f>일위대가!H2694</f>
        <v>43526</v>
      </c>
      <c r="G453" s="9">
        <f>일위대가!J2694</f>
        <v>400000</v>
      </c>
      <c r="H453" s="9">
        <f t="shared" si="82"/>
        <v>523526</v>
      </c>
      <c r="I453" s="5" t="s">
        <v>2302</v>
      </c>
      <c r="J453" s="5" t="s">
        <v>52</v>
      </c>
      <c r="K453" s="1" t="s">
        <v>52</v>
      </c>
      <c r="L453" s="1" t="s">
        <v>52</v>
      </c>
      <c r="M453" s="1" t="s">
        <v>52</v>
      </c>
      <c r="N453" s="1" t="s">
        <v>61</v>
      </c>
      <c r="P453" s="185">
        <v>80000</v>
      </c>
      <c r="Q453" s="184">
        <f t="shared" si="87"/>
        <v>80000</v>
      </c>
      <c r="R453" s="168">
        <f t="shared" si="83"/>
        <v>0</v>
      </c>
      <c r="S453" s="160">
        <v>43526</v>
      </c>
      <c r="T453" s="182">
        <f t="shared" si="88"/>
        <v>43526</v>
      </c>
      <c r="U453" s="164">
        <f t="shared" si="84"/>
        <v>0</v>
      </c>
      <c r="V453" s="160">
        <v>400000</v>
      </c>
      <c r="W453" s="182">
        <f t="shared" si="89"/>
        <v>400000</v>
      </c>
      <c r="X453" s="162">
        <f t="shared" si="85"/>
        <v>0</v>
      </c>
      <c r="Y453" s="189">
        <v>523526</v>
      </c>
      <c r="Z453" s="186">
        <f t="shared" si="90"/>
        <v>523526</v>
      </c>
      <c r="AA453" s="155">
        <f t="shared" si="86"/>
        <v>0</v>
      </c>
    </row>
    <row r="454" spans="1:27" ht="30" customHeight="1">
      <c r="A454" s="5" t="s">
        <v>2307</v>
      </c>
      <c r="B454" s="5" t="s">
        <v>2305</v>
      </c>
      <c r="C454" s="5" t="s">
        <v>2300</v>
      </c>
      <c r="D454" s="5" t="s">
        <v>449</v>
      </c>
      <c r="E454" s="9">
        <f>일위대가!F2700</f>
        <v>60000</v>
      </c>
      <c r="F454" s="9">
        <f>일위대가!H2700</f>
        <v>21763</v>
      </c>
      <c r="G454" s="9">
        <f>일위대가!J2700</f>
        <v>300000</v>
      </c>
      <c r="H454" s="9">
        <f t="shared" si="82"/>
        <v>381763</v>
      </c>
      <c r="I454" s="5" t="s">
        <v>2306</v>
      </c>
      <c r="J454" s="5" t="s">
        <v>52</v>
      </c>
      <c r="K454" s="1" t="s">
        <v>52</v>
      </c>
      <c r="L454" s="1" t="s">
        <v>52</v>
      </c>
      <c r="M454" s="1" t="s">
        <v>52</v>
      </c>
      <c r="N454" s="1" t="s">
        <v>61</v>
      </c>
      <c r="P454" s="185">
        <v>60000</v>
      </c>
      <c r="Q454" s="184">
        <f t="shared" si="87"/>
        <v>60000</v>
      </c>
      <c r="R454" s="168">
        <f t="shared" si="83"/>
        <v>0</v>
      </c>
      <c r="S454" s="160">
        <v>21763</v>
      </c>
      <c r="T454" s="182">
        <f t="shared" si="88"/>
        <v>21763</v>
      </c>
      <c r="U454" s="164">
        <f t="shared" si="84"/>
        <v>0</v>
      </c>
      <c r="V454" s="160">
        <v>300000</v>
      </c>
      <c r="W454" s="182">
        <f t="shared" si="89"/>
        <v>300000</v>
      </c>
      <c r="X454" s="162">
        <f t="shared" si="85"/>
        <v>0</v>
      </c>
      <c r="Y454" s="189">
        <v>381763</v>
      </c>
      <c r="Z454" s="186">
        <f t="shared" si="90"/>
        <v>381763</v>
      </c>
      <c r="AA454" s="155">
        <f t="shared" si="86"/>
        <v>0</v>
      </c>
    </row>
    <row r="455" spans="1:27" ht="30" customHeight="1">
      <c r="A455" s="5" t="s">
        <v>2312</v>
      </c>
      <c r="B455" s="5" t="s">
        <v>2309</v>
      </c>
      <c r="C455" s="5" t="s">
        <v>2310</v>
      </c>
      <c r="D455" s="5" t="s">
        <v>2301</v>
      </c>
      <c r="E455" s="9">
        <f>일위대가!F2706</f>
        <v>90000</v>
      </c>
      <c r="F455" s="9">
        <f>일위대가!H2706</f>
        <v>43526</v>
      </c>
      <c r="G455" s="9">
        <f>일위대가!J2706</f>
        <v>450000</v>
      </c>
      <c r="H455" s="9">
        <f t="shared" si="82"/>
        <v>583526</v>
      </c>
      <c r="I455" s="5" t="s">
        <v>2311</v>
      </c>
      <c r="J455" s="5" t="s">
        <v>52</v>
      </c>
      <c r="K455" s="1" t="s">
        <v>52</v>
      </c>
      <c r="L455" s="1" t="s">
        <v>52</v>
      </c>
      <c r="M455" s="1" t="s">
        <v>52</v>
      </c>
      <c r="N455" s="1" t="s">
        <v>61</v>
      </c>
      <c r="P455" s="185">
        <v>90000</v>
      </c>
      <c r="Q455" s="184">
        <f t="shared" si="87"/>
        <v>90000</v>
      </c>
      <c r="R455" s="168">
        <f t="shared" si="83"/>
        <v>0</v>
      </c>
      <c r="S455" s="160">
        <v>43526</v>
      </c>
      <c r="T455" s="182">
        <f t="shared" si="88"/>
        <v>43526</v>
      </c>
      <c r="U455" s="164">
        <f t="shared" si="84"/>
        <v>0</v>
      </c>
      <c r="V455" s="160">
        <v>450000</v>
      </c>
      <c r="W455" s="182">
        <f t="shared" si="89"/>
        <v>450000</v>
      </c>
      <c r="X455" s="162">
        <f t="shared" si="85"/>
        <v>0</v>
      </c>
      <c r="Y455" s="189">
        <v>583526</v>
      </c>
      <c r="Z455" s="186">
        <f t="shared" si="90"/>
        <v>583526</v>
      </c>
      <c r="AA455" s="155">
        <f t="shared" si="86"/>
        <v>0</v>
      </c>
    </row>
    <row r="456" spans="1:27" ht="30" customHeight="1">
      <c r="A456" s="5" t="s">
        <v>2316</v>
      </c>
      <c r="B456" s="5" t="s">
        <v>2314</v>
      </c>
      <c r="C456" s="5" t="s">
        <v>2310</v>
      </c>
      <c r="D456" s="5" t="s">
        <v>449</v>
      </c>
      <c r="E456" s="9">
        <f>일위대가!F2712</f>
        <v>60000</v>
      </c>
      <c r="F456" s="9">
        <f>일위대가!H2712</f>
        <v>21763</v>
      </c>
      <c r="G456" s="9">
        <f>일위대가!J2712</f>
        <v>300000</v>
      </c>
      <c r="H456" s="9">
        <f t="shared" si="82"/>
        <v>381763</v>
      </c>
      <c r="I456" s="5" t="s">
        <v>2315</v>
      </c>
      <c r="J456" s="5" t="s">
        <v>52</v>
      </c>
      <c r="K456" s="1" t="s">
        <v>52</v>
      </c>
      <c r="L456" s="1" t="s">
        <v>52</v>
      </c>
      <c r="M456" s="1" t="s">
        <v>52</v>
      </c>
      <c r="N456" s="1" t="s">
        <v>61</v>
      </c>
      <c r="P456" s="185">
        <v>60000</v>
      </c>
      <c r="Q456" s="184">
        <f t="shared" si="87"/>
        <v>60000</v>
      </c>
      <c r="R456" s="168">
        <f t="shared" si="83"/>
        <v>0</v>
      </c>
      <c r="S456" s="160">
        <v>21763</v>
      </c>
      <c r="T456" s="182">
        <f t="shared" si="88"/>
        <v>21763</v>
      </c>
      <c r="U456" s="164">
        <f t="shared" si="84"/>
        <v>0</v>
      </c>
      <c r="V456" s="160">
        <v>300000</v>
      </c>
      <c r="W456" s="182">
        <f t="shared" si="89"/>
        <v>300000</v>
      </c>
      <c r="X456" s="162">
        <f t="shared" si="85"/>
        <v>0</v>
      </c>
      <c r="Y456" s="189">
        <v>381763</v>
      </c>
      <c r="Z456" s="186">
        <f t="shared" si="90"/>
        <v>381763</v>
      </c>
      <c r="AA456" s="155">
        <f t="shared" si="86"/>
        <v>0</v>
      </c>
    </row>
    <row r="457" spans="1:27" ht="30" customHeight="1">
      <c r="A457" s="5" t="s">
        <v>2321</v>
      </c>
      <c r="B457" s="5" t="s">
        <v>2318</v>
      </c>
      <c r="C457" s="5" t="s">
        <v>2319</v>
      </c>
      <c r="D457" s="5" t="s">
        <v>2301</v>
      </c>
      <c r="E457" s="9">
        <f>일위대가!F2718</f>
        <v>110000</v>
      </c>
      <c r="F457" s="9">
        <f>일위대가!H2718</f>
        <v>43526</v>
      </c>
      <c r="G457" s="9">
        <f>일위대가!J2718</f>
        <v>550000</v>
      </c>
      <c r="H457" s="9">
        <f t="shared" si="82"/>
        <v>703526</v>
      </c>
      <c r="I457" s="5" t="s">
        <v>2320</v>
      </c>
      <c r="J457" s="5" t="s">
        <v>52</v>
      </c>
      <c r="K457" s="1" t="s">
        <v>52</v>
      </c>
      <c r="L457" s="1" t="s">
        <v>52</v>
      </c>
      <c r="M457" s="1" t="s">
        <v>52</v>
      </c>
      <c r="N457" s="1" t="s">
        <v>61</v>
      </c>
      <c r="P457" s="185">
        <v>110000</v>
      </c>
      <c r="Q457" s="184">
        <f t="shared" si="87"/>
        <v>110000</v>
      </c>
      <c r="R457" s="168">
        <f t="shared" si="83"/>
        <v>0</v>
      </c>
      <c r="S457" s="160">
        <v>43526</v>
      </c>
      <c r="T457" s="182">
        <f t="shared" si="88"/>
        <v>43526</v>
      </c>
      <c r="U457" s="164">
        <f t="shared" si="84"/>
        <v>0</v>
      </c>
      <c r="V457" s="160">
        <v>550000</v>
      </c>
      <c r="W457" s="182">
        <f t="shared" si="89"/>
        <v>550000</v>
      </c>
      <c r="X457" s="162">
        <f t="shared" si="85"/>
        <v>0</v>
      </c>
      <c r="Y457" s="189">
        <v>703526</v>
      </c>
      <c r="Z457" s="186">
        <f t="shared" si="90"/>
        <v>703526</v>
      </c>
      <c r="AA457" s="155">
        <f t="shared" si="86"/>
        <v>0</v>
      </c>
    </row>
    <row r="458" spans="1:27" ht="30" customHeight="1">
      <c r="A458" s="5" t="s">
        <v>2325</v>
      </c>
      <c r="B458" s="5" t="s">
        <v>2323</v>
      </c>
      <c r="C458" s="5" t="s">
        <v>2319</v>
      </c>
      <c r="D458" s="5" t="s">
        <v>449</v>
      </c>
      <c r="E458" s="9">
        <f>일위대가!F2724</f>
        <v>80000</v>
      </c>
      <c r="F458" s="9">
        <f>일위대가!H2724</f>
        <v>21763</v>
      </c>
      <c r="G458" s="9">
        <f>일위대가!J2724</f>
        <v>400000</v>
      </c>
      <c r="H458" s="9">
        <f t="shared" si="82"/>
        <v>501763</v>
      </c>
      <c r="I458" s="5" t="s">
        <v>2324</v>
      </c>
      <c r="J458" s="5" t="s">
        <v>52</v>
      </c>
      <c r="K458" s="1" t="s">
        <v>52</v>
      </c>
      <c r="L458" s="1" t="s">
        <v>52</v>
      </c>
      <c r="M458" s="1" t="s">
        <v>52</v>
      </c>
      <c r="N458" s="1" t="s">
        <v>61</v>
      </c>
      <c r="P458" s="185">
        <v>80000</v>
      </c>
      <c r="Q458" s="184">
        <f t="shared" si="87"/>
        <v>80000</v>
      </c>
      <c r="R458" s="168">
        <f t="shared" si="83"/>
        <v>0</v>
      </c>
      <c r="S458" s="160">
        <v>21763</v>
      </c>
      <c r="T458" s="182">
        <f t="shared" si="88"/>
        <v>21763</v>
      </c>
      <c r="U458" s="164">
        <f t="shared" si="84"/>
        <v>0</v>
      </c>
      <c r="V458" s="160">
        <v>400000</v>
      </c>
      <c r="W458" s="182">
        <f t="shared" si="89"/>
        <v>400000</v>
      </c>
      <c r="X458" s="162">
        <f t="shared" si="85"/>
        <v>0</v>
      </c>
      <c r="Y458" s="189">
        <v>501763</v>
      </c>
      <c r="Z458" s="186">
        <f t="shared" si="90"/>
        <v>501763</v>
      </c>
      <c r="AA458" s="155">
        <f t="shared" si="86"/>
        <v>0</v>
      </c>
    </row>
    <row r="459" spans="1:27" ht="30" customHeight="1">
      <c r="A459" s="5" t="s">
        <v>2330</v>
      </c>
      <c r="B459" s="5" t="s">
        <v>2327</v>
      </c>
      <c r="C459" s="5" t="s">
        <v>2328</v>
      </c>
      <c r="D459" s="5" t="s">
        <v>2301</v>
      </c>
      <c r="E459" s="9">
        <f>일위대가!F2730</f>
        <v>160000</v>
      </c>
      <c r="F459" s="9">
        <f>일위대가!H2730</f>
        <v>43526</v>
      </c>
      <c r="G459" s="9">
        <f>일위대가!J2730</f>
        <v>800000</v>
      </c>
      <c r="H459" s="9">
        <f t="shared" si="82"/>
        <v>1003526</v>
      </c>
      <c r="I459" s="5" t="s">
        <v>2329</v>
      </c>
      <c r="J459" s="5" t="s">
        <v>52</v>
      </c>
      <c r="K459" s="1" t="s">
        <v>52</v>
      </c>
      <c r="L459" s="1" t="s">
        <v>52</v>
      </c>
      <c r="M459" s="1" t="s">
        <v>52</v>
      </c>
      <c r="N459" s="1" t="s">
        <v>61</v>
      </c>
      <c r="P459" s="185">
        <v>160000</v>
      </c>
      <c r="Q459" s="184">
        <f t="shared" si="87"/>
        <v>160000</v>
      </c>
      <c r="R459" s="168">
        <f t="shared" si="83"/>
        <v>0</v>
      </c>
      <c r="S459" s="160">
        <v>43526</v>
      </c>
      <c r="T459" s="182">
        <f t="shared" si="88"/>
        <v>43526</v>
      </c>
      <c r="U459" s="164">
        <f t="shared" si="84"/>
        <v>0</v>
      </c>
      <c r="V459" s="160">
        <v>800000</v>
      </c>
      <c r="W459" s="182">
        <f t="shared" si="89"/>
        <v>800000</v>
      </c>
      <c r="X459" s="162">
        <f t="shared" si="85"/>
        <v>0</v>
      </c>
      <c r="Y459" s="189">
        <v>1003526</v>
      </c>
      <c r="Z459" s="186">
        <f t="shared" si="90"/>
        <v>1003526</v>
      </c>
      <c r="AA459" s="155">
        <f t="shared" si="86"/>
        <v>0</v>
      </c>
    </row>
    <row r="460" spans="1:27" ht="30" customHeight="1">
      <c r="A460" s="5" t="s">
        <v>2336</v>
      </c>
      <c r="B460" s="5" t="s">
        <v>2334</v>
      </c>
      <c r="C460" s="5" t="s">
        <v>2328</v>
      </c>
      <c r="D460" s="5" t="s">
        <v>449</v>
      </c>
      <c r="E460" s="9">
        <f>일위대가!F2736</f>
        <v>100000</v>
      </c>
      <c r="F460" s="9">
        <f>일위대가!H2736</f>
        <v>21763</v>
      </c>
      <c r="G460" s="9">
        <f>일위대가!J2736</f>
        <v>500000</v>
      </c>
      <c r="H460" s="9">
        <f t="shared" si="82"/>
        <v>621763</v>
      </c>
      <c r="I460" s="5" t="s">
        <v>2335</v>
      </c>
      <c r="J460" s="5" t="s">
        <v>52</v>
      </c>
      <c r="K460" s="1" t="s">
        <v>52</v>
      </c>
      <c r="L460" s="1" t="s">
        <v>52</v>
      </c>
      <c r="M460" s="1" t="s">
        <v>52</v>
      </c>
      <c r="N460" s="1" t="s">
        <v>61</v>
      </c>
      <c r="P460" s="185">
        <v>100000</v>
      </c>
      <c r="Q460" s="184">
        <f t="shared" si="87"/>
        <v>100000</v>
      </c>
      <c r="R460" s="168">
        <f t="shared" si="83"/>
        <v>0</v>
      </c>
      <c r="S460" s="160">
        <v>21763</v>
      </c>
      <c r="T460" s="182">
        <f t="shared" si="88"/>
        <v>21763</v>
      </c>
      <c r="U460" s="164">
        <f t="shared" si="84"/>
        <v>0</v>
      </c>
      <c r="V460" s="160">
        <v>500000</v>
      </c>
      <c r="W460" s="182">
        <f t="shared" si="89"/>
        <v>500000</v>
      </c>
      <c r="X460" s="162">
        <f t="shared" si="85"/>
        <v>0</v>
      </c>
      <c r="Y460" s="189">
        <v>621763</v>
      </c>
      <c r="Z460" s="186">
        <f t="shared" si="90"/>
        <v>621763</v>
      </c>
      <c r="AA460" s="155">
        <f t="shared" si="86"/>
        <v>0</v>
      </c>
    </row>
    <row r="461" spans="1:27" ht="30" customHeight="1">
      <c r="A461" s="5" t="s">
        <v>2341</v>
      </c>
      <c r="B461" s="5" t="s">
        <v>2338</v>
      </c>
      <c r="C461" s="5" t="s">
        <v>2339</v>
      </c>
      <c r="D461" s="5" t="s">
        <v>2301</v>
      </c>
      <c r="E461" s="9">
        <f>일위대가!F2742</f>
        <v>260000</v>
      </c>
      <c r="F461" s="9">
        <f>일위대가!H2742</f>
        <v>43526</v>
      </c>
      <c r="G461" s="9">
        <f>일위대가!J2742</f>
        <v>1300000</v>
      </c>
      <c r="H461" s="9">
        <f t="shared" si="82"/>
        <v>1603526</v>
      </c>
      <c r="I461" s="5" t="s">
        <v>2340</v>
      </c>
      <c r="J461" s="5" t="s">
        <v>52</v>
      </c>
      <c r="K461" s="1" t="s">
        <v>52</v>
      </c>
      <c r="L461" s="1" t="s">
        <v>52</v>
      </c>
      <c r="M461" s="1" t="s">
        <v>52</v>
      </c>
      <c r="N461" s="1" t="s">
        <v>61</v>
      </c>
      <c r="P461" s="185">
        <v>260000</v>
      </c>
      <c r="Q461" s="184">
        <f t="shared" si="87"/>
        <v>260000</v>
      </c>
      <c r="R461" s="168">
        <f t="shared" si="83"/>
        <v>0</v>
      </c>
      <c r="S461" s="160">
        <v>43526</v>
      </c>
      <c r="T461" s="182">
        <f t="shared" si="88"/>
        <v>43526</v>
      </c>
      <c r="U461" s="164">
        <f t="shared" si="84"/>
        <v>0</v>
      </c>
      <c r="V461" s="160">
        <v>1300000</v>
      </c>
      <c r="W461" s="182">
        <f t="shared" si="89"/>
        <v>1300000</v>
      </c>
      <c r="X461" s="162">
        <f t="shared" si="85"/>
        <v>0</v>
      </c>
      <c r="Y461" s="189">
        <v>1603526</v>
      </c>
      <c r="Z461" s="186">
        <f t="shared" si="90"/>
        <v>1603526</v>
      </c>
      <c r="AA461" s="155">
        <f t="shared" si="86"/>
        <v>0</v>
      </c>
    </row>
    <row r="462" spans="1:27" ht="30" customHeight="1">
      <c r="A462" s="5" t="s">
        <v>2345</v>
      </c>
      <c r="B462" s="5" t="s">
        <v>2343</v>
      </c>
      <c r="C462" s="5" t="s">
        <v>2339</v>
      </c>
      <c r="D462" s="5" t="s">
        <v>449</v>
      </c>
      <c r="E462" s="9">
        <f>일위대가!F2748</f>
        <v>200000</v>
      </c>
      <c r="F462" s="9">
        <f>일위대가!H2748</f>
        <v>21763</v>
      </c>
      <c r="G462" s="9">
        <f>일위대가!J2748</f>
        <v>1000000</v>
      </c>
      <c r="H462" s="9">
        <f t="shared" si="82"/>
        <v>1221763</v>
      </c>
      <c r="I462" s="5" t="s">
        <v>2344</v>
      </c>
      <c r="J462" s="5" t="s">
        <v>52</v>
      </c>
      <c r="K462" s="1" t="s">
        <v>52</v>
      </c>
      <c r="L462" s="1" t="s">
        <v>52</v>
      </c>
      <c r="M462" s="1" t="s">
        <v>52</v>
      </c>
      <c r="N462" s="1" t="s">
        <v>61</v>
      </c>
      <c r="P462" s="185">
        <v>200000</v>
      </c>
      <c r="Q462" s="184">
        <f t="shared" si="87"/>
        <v>200000</v>
      </c>
      <c r="R462" s="168">
        <f t="shared" si="83"/>
        <v>0</v>
      </c>
      <c r="S462" s="160">
        <v>21763</v>
      </c>
      <c r="T462" s="182">
        <f t="shared" si="88"/>
        <v>21763</v>
      </c>
      <c r="U462" s="164">
        <f t="shared" si="84"/>
        <v>0</v>
      </c>
      <c r="V462" s="160">
        <v>1000000</v>
      </c>
      <c r="W462" s="182">
        <f t="shared" si="89"/>
        <v>1000000</v>
      </c>
      <c r="X462" s="162">
        <f t="shared" si="85"/>
        <v>0</v>
      </c>
      <c r="Y462" s="189">
        <v>1221763</v>
      </c>
      <c r="Z462" s="186">
        <f t="shared" si="90"/>
        <v>1221763</v>
      </c>
      <c r="AA462" s="155">
        <f t="shared" si="86"/>
        <v>0</v>
      </c>
    </row>
    <row r="463" spans="1:27" ht="30" customHeight="1">
      <c r="A463" s="5" t="s">
        <v>2350</v>
      </c>
      <c r="B463" s="5" t="s">
        <v>2347</v>
      </c>
      <c r="C463" s="5" t="s">
        <v>2348</v>
      </c>
      <c r="D463" s="5" t="s">
        <v>715</v>
      </c>
      <c r="E463" s="9">
        <f>일위대가!F2754</f>
        <v>0</v>
      </c>
      <c r="F463" s="9">
        <f>일위대가!H2754</f>
        <v>41832</v>
      </c>
      <c r="G463" s="9">
        <f>일위대가!J2754</f>
        <v>178</v>
      </c>
      <c r="H463" s="9">
        <f t="shared" si="82"/>
        <v>42010</v>
      </c>
      <c r="I463" s="5" t="s">
        <v>2349</v>
      </c>
      <c r="J463" s="5" t="s">
        <v>52</v>
      </c>
      <c r="K463" s="1" t="s">
        <v>52</v>
      </c>
      <c r="L463" s="1" t="s">
        <v>52</v>
      </c>
      <c r="M463" s="1" t="s">
        <v>52</v>
      </c>
      <c r="N463" s="1" t="s">
        <v>52</v>
      </c>
      <c r="P463" s="181">
        <v>0</v>
      </c>
      <c r="Q463" s="184">
        <f t="shared" si="87"/>
        <v>0</v>
      </c>
      <c r="R463" s="168">
        <f t="shared" si="83"/>
        <v>0</v>
      </c>
      <c r="S463" s="160">
        <v>41832</v>
      </c>
      <c r="T463" s="182">
        <f t="shared" si="88"/>
        <v>41832</v>
      </c>
      <c r="U463" s="164">
        <f t="shared" si="84"/>
        <v>0</v>
      </c>
      <c r="V463" s="183">
        <v>178</v>
      </c>
      <c r="W463" s="182">
        <f t="shared" si="89"/>
        <v>178</v>
      </c>
      <c r="X463" s="162">
        <f t="shared" si="85"/>
        <v>0</v>
      </c>
      <c r="Y463" s="189">
        <v>42010</v>
      </c>
      <c r="Z463" s="186">
        <f t="shared" si="90"/>
        <v>42010</v>
      </c>
      <c r="AA463" s="155">
        <f t="shared" si="86"/>
        <v>0</v>
      </c>
    </row>
    <row r="464" spans="1:27" ht="30" customHeight="1">
      <c r="A464" s="5" t="s">
        <v>2355</v>
      </c>
      <c r="B464" s="5" t="s">
        <v>2352</v>
      </c>
      <c r="C464" s="5" t="s">
        <v>2353</v>
      </c>
      <c r="D464" s="5" t="s">
        <v>715</v>
      </c>
      <c r="E464" s="9">
        <f>일위대가!F2760</f>
        <v>0</v>
      </c>
      <c r="F464" s="9">
        <f>일위대가!H2760</f>
        <v>73118</v>
      </c>
      <c r="G464" s="9">
        <f>일위대가!J2760</f>
        <v>356</v>
      </c>
      <c r="H464" s="9">
        <f t="shared" si="82"/>
        <v>73474</v>
      </c>
      <c r="I464" s="5" t="s">
        <v>2354</v>
      </c>
      <c r="J464" s="5" t="s">
        <v>52</v>
      </c>
      <c r="K464" s="1" t="s">
        <v>52</v>
      </c>
      <c r="L464" s="1" t="s">
        <v>52</v>
      </c>
      <c r="M464" s="1" t="s">
        <v>52</v>
      </c>
      <c r="N464" s="1" t="s">
        <v>52</v>
      </c>
      <c r="P464" s="181">
        <v>0</v>
      </c>
      <c r="Q464" s="184">
        <f t="shared" si="87"/>
        <v>0</v>
      </c>
      <c r="R464" s="168">
        <f t="shared" si="83"/>
        <v>0</v>
      </c>
      <c r="S464" s="160">
        <v>73118</v>
      </c>
      <c r="T464" s="182">
        <f t="shared" si="88"/>
        <v>73118</v>
      </c>
      <c r="U464" s="164">
        <f t="shared" si="84"/>
        <v>0</v>
      </c>
      <c r="V464" s="183">
        <v>356</v>
      </c>
      <c r="W464" s="182">
        <f t="shared" si="89"/>
        <v>356</v>
      </c>
      <c r="X464" s="162">
        <f t="shared" si="85"/>
        <v>0</v>
      </c>
      <c r="Y464" s="189">
        <v>73474</v>
      </c>
      <c r="Z464" s="186">
        <f t="shared" si="90"/>
        <v>73474</v>
      </c>
      <c r="AA464" s="155">
        <f t="shared" si="86"/>
        <v>0</v>
      </c>
    </row>
    <row r="465" spans="1:27" ht="30" customHeight="1">
      <c r="A465" s="5" t="s">
        <v>2360</v>
      </c>
      <c r="B465" s="5" t="s">
        <v>2357</v>
      </c>
      <c r="C465" s="5" t="s">
        <v>2358</v>
      </c>
      <c r="D465" s="5" t="s">
        <v>715</v>
      </c>
      <c r="E465" s="9">
        <f>일위대가!F2766</f>
        <v>0</v>
      </c>
      <c r="F465" s="9">
        <f>일위대가!H2766</f>
        <v>53432</v>
      </c>
      <c r="G465" s="9">
        <f>일위대가!J2766</f>
        <v>227</v>
      </c>
      <c r="H465" s="9">
        <f t="shared" si="82"/>
        <v>53659</v>
      </c>
      <c r="I465" s="5" t="s">
        <v>2359</v>
      </c>
      <c r="J465" s="5" t="s">
        <v>52</v>
      </c>
      <c r="K465" s="1" t="s">
        <v>52</v>
      </c>
      <c r="L465" s="1" t="s">
        <v>52</v>
      </c>
      <c r="M465" s="1" t="s">
        <v>52</v>
      </c>
      <c r="N465" s="1" t="s">
        <v>52</v>
      </c>
      <c r="P465" s="181">
        <v>0</v>
      </c>
      <c r="Q465" s="184">
        <f t="shared" si="87"/>
        <v>0</v>
      </c>
      <c r="R465" s="168">
        <f t="shared" si="83"/>
        <v>0</v>
      </c>
      <c r="S465" s="160">
        <v>53432</v>
      </c>
      <c r="T465" s="182">
        <f t="shared" si="88"/>
        <v>53432</v>
      </c>
      <c r="U465" s="164">
        <f t="shared" si="84"/>
        <v>0</v>
      </c>
      <c r="V465" s="183">
        <v>227</v>
      </c>
      <c r="W465" s="182">
        <f t="shared" si="89"/>
        <v>227</v>
      </c>
      <c r="X465" s="162">
        <f t="shared" si="85"/>
        <v>0</v>
      </c>
      <c r="Y465" s="189">
        <v>53659</v>
      </c>
      <c r="Z465" s="186">
        <f t="shared" si="90"/>
        <v>53659</v>
      </c>
      <c r="AA465" s="155">
        <f t="shared" si="86"/>
        <v>0</v>
      </c>
    </row>
    <row r="466" spans="1:27" ht="30" customHeight="1">
      <c r="A466" s="5" t="s">
        <v>2365</v>
      </c>
      <c r="B466" s="5" t="s">
        <v>2362</v>
      </c>
      <c r="C466" s="5" t="s">
        <v>2363</v>
      </c>
      <c r="D466" s="5" t="s">
        <v>715</v>
      </c>
      <c r="E466" s="9">
        <f>일위대가!F2772</f>
        <v>0</v>
      </c>
      <c r="F466" s="9">
        <f>일위대가!H2772</f>
        <v>93507</v>
      </c>
      <c r="G466" s="9">
        <f>일위대가!J2772</f>
        <v>455</v>
      </c>
      <c r="H466" s="9">
        <f t="shared" ref="H466:H529" si="91">E466+F466+G466</f>
        <v>93962</v>
      </c>
      <c r="I466" s="5" t="s">
        <v>2364</v>
      </c>
      <c r="J466" s="5" t="s">
        <v>52</v>
      </c>
      <c r="K466" s="1" t="s">
        <v>52</v>
      </c>
      <c r="L466" s="1" t="s">
        <v>52</v>
      </c>
      <c r="M466" s="1" t="s">
        <v>52</v>
      </c>
      <c r="N466" s="1" t="s">
        <v>52</v>
      </c>
      <c r="P466" s="181">
        <v>0</v>
      </c>
      <c r="Q466" s="184">
        <f t="shared" si="87"/>
        <v>0</v>
      </c>
      <c r="R466" s="168">
        <f t="shared" si="83"/>
        <v>0</v>
      </c>
      <c r="S466" s="160">
        <v>93507</v>
      </c>
      <c r="T466" s="182">
        <f t="shared" si="88"/>
        <v>93507</v>
      </c>
      <c r="U466" s="164">
        <f t="shared" si="84"/>
        <v>0</v>
      </c>
      <c r="V466" s="183">
        <v>455</v>
      </c>
      <c r="W466" s="182">
        <f t="shared" si="89"/>
        <v>455</v>
      </c>
      <c r="X466" s="162">
        <f t="shared" si="85"/>
        <v>0</v>
      </c>
      <c r="Y466" s="189">
        <v>93962</v>
      </c>
      <c r="Z466" s="186">
        <f t="shared" si="90"/>
        <v>93962</v>
      </c>
      <c r="AA466" s="155">
        <f t="shared" si="86"/>
        <v>0</v>
      </c>
    </row>
    <row r="467" spans="1:27" ht="30" customHeight="1">
      <c r="A467" s="5" t="s">
        <v>2370</v>
      </c>
      <c r="B467" s="5" t="s">
        <v>2367</v>
      </c>
      <c r="C467" s="5" t="s">
        <v>2368</v>
      </c>
      <c r="D467" s="5" t="s">
        <v>715</v>
      </c>
      <c r="E467" s="9">
        <f>일위대가!F2778</f>
        <v>0</v>
      </c>
      <c r="F467" s="9">
        <f>일위대가!H2778</f>
        <v>49917</v>
      </c>
      <c r="G467" s="9">
        <f>일위대가!J2778</f>
        <v>240</v>
      </c>
      <c r="H467" s="9">
        <f t="shared" si="91"/>
        <v>50157</v>
      </c>
      <c r="I467" s="5" t="s">
        <v>2369</v>
      </c>
      <c r="J467" s="5" t="s">
        <v>52</v>
      </c>
      <c r="K467" s="1" t="s">
        <v>52</v>
      </c>
      <c r="L467" s="1" t="s">
        <v>52</v>
      </c>
      <c r="M467" s="1" t="s">
        <v>52</v>
      </c>
      <c r="N467" s="1" t="s">
        <v>52</v>
      </c>
      <c r="P467" s="181">
        <v>0</v>
      </c>
      <c r="Q467" s="184">
        <f t="shared" si="87"/>
        <v>0</v>
      </c>
      <c r="R467" s="168">
        <f t="shared" ref="R467:R530" si="92">Q467-P467</f>
        <v>0</v>
      </c>
      <c r="S467" s="160">
        <v>49917</v>
      </c>
      <c r="T467" s="182">
        <f t="shared" si="88"/>
        <v>49917</v>
      </c>
      <c r="U467" s="164">
        <f t="shared" ref="U467:U530" si="93">T467-S467</f>
        <v>0</v>
      </c>
      <c r="V467" s="183">
        <v>240</v>
      </c>
      <c r="W467" s="182">
        <f t="shared" si="89"/>
        <v>240</v>
      </c>
      <c r="X467" s="162">
        <f t="shared" ref="X467:X530" si="94">W467-V467</f>
        <v>0</v>
      </c>
      <c r="Y467" s="189">
        <v>50157</v>
      </c>
      <c r="Z467" s="186">
        <f t="shared" si="90"/>
        <v>50157</v>
      </c>
      <c r="AA467" s="155">
        <f t="shared" ref="AA467:AA530" si="95">Z467-Y467</f>
        <v>0</v>
      </c>
    </row>
    <row r="468" spans="1:27" ht="30" customHeight="1">
      <c r="A468" s="5" t="s">
        <v>2375</v>
      </c>
      <c r="B468" s="5" t="s">
        <v>2372</v>
      </c>
      <c r="C468" s="5" t="s">
        <v>2373</v>
      </c>
      <c r="D468" s="5" t="s">
        <v>715</v>
      </c>
      <c r="E468" s="9">
        <f>일위대가!F2784</f>
        <v>0</v>
      </c>
      <c r="F468" s="9">
        <f>일위대가!H2784</f>
        <v>87179</v>
      </c>
      <c r="G468" s="9">
        <f>일위대가!J2784</f>
        <v>480</v>
      </c>
      <c r="H468" s="9">
        <f t="shared" si="91"/>
        <v>87659</v>
      </c>
      <c r="I468" s="5" t="s">
        <v>2374</v>
      </c>
      <c r="J468" s="5" t="s">
        <v>52</v>
      </c>
      <c r="K468" s="1" t="s">
        <v>52</v>
      </c>
      <c r="L468" s="1" t="s">
        <v>52</v>
      </c>
      <c r="M468" s="1" t="s">
        <v>52</v>
      </c>
      <c r="N468" s="1" t="s">
        <v>52</v>
      </c>
      <c r="P468" s="181">
        <v>0</v>
      </c>
      <c r="Q468" s="184">
        <f t="shared" si="87"/>
        <v>0</v>
      </c>
      <c r="R468" s="168">
        <f t="shared" si="92"/>
        <v>0</v>
      </c>
      <c r="S468" s="160">
        <v>87179</v>
      </c>
      <c r="T468" s="182">
        <f t="shared" si="88"/>
        <v>87179</v>
      </c>
      <c r="U468" s="164">
        <f t="shared" si="93"/>
        <v>0</v>
      </c>
      <c r="V468" s="183">
        <v>480</v>
      </c>
      <c r="W468" s="182">
        <f t="shared" si="89"/>
        <v>480</v>
      </c>
      <c r="X468" s="162">
        <f t="shared" si="94"/>
        <v>0</v>
      </c>
      <c r="Y468" s="189">
        <v>87659</v>
      </c>
      <c r="Z468" s="186">
        <f t="shared" si="90"/>
        <v>87659</v>
      </c>
      <c r="AA468" s="155">
        <f t="shared" si="95"/>
        <v>0</v>
      </c>
    </row>
    <row r="469" spans="1:27" ht="30" customHeight="1">
      <c r="A469" s="5" t="s">
        <v>2380</v>
      </c>
      <c r="B469" s="5" t="s">
        <v>2377</v>
      </c>
      <c r="C469" s="5" t="s">
        <v>2378</v>
      </c>
      <c r="D469" s="5" t="s">
        <v>715</v>
      </c>
      <c r="E469" s="9">
        <f>일위대가!F2790</f>
        <v>0</v>
      </c>
      <c r="F469" s="9">
        <f>일위대가!H2790</f>
        <v>63627</v>
      </c>
      <c r="G469" s="9">
        <f>일위대가!J2790</f>
        <v>310</v>
      </c>
      <c r="H469" s="9">
        <f t="shared" si="91"/>
        <v>63937</v>
      </c>
      <c r="I469" s="5" t="s">
        <v>2379</v>
      </c>
      <c r="J469" s="5" t="s">
        <v>52</v>
      </c>
      <c r="K469" s="1" t="s">
        <v>52</v>
      </c>
      <c r="L469" s="1" t="s">
        <v>52</v>
      </c>
      <c r="M469" s="1" t="s">
        <v>52</v>
      </c>
      <c r="N469" s="1" t="s">
        <v>52</v>
      </c>
      <c r="P469" s="181">
        <v>0</v>
      </c>
      <c r="Q469" s="184">
        <f t="shared" si="87"/>
        <v>0</v>
      </c>
      <c r="R469" s="168">
        <f t="shared" si="92"/>
        <v>0</v>
      </c>
      <c r="S469" s="160">
        <v>63627</v>
      </c>
      <c r="T469" s="182">
        <f t="shared" si="88"/>
        <v>63627</v>
      </c>
      <c r="U469" s="164">
        <f t="shared" si="93"/>
        <v>0</v>
      </c>
      <c r="V469" s="183">
        <v>310</v>
      </c>
      <c r="W469" s="182">
        <f t="shared" si="89"/>
        <v>310</v>
      </c>
      <c r="X469" s="162">
        <f t="shared" si="94"/>
        <v>0</v>
      </c>
      <c r="Y469" s="189">
        <v>63937</v>
      </c>
      <c r="Z469" s="186">
        <f t="shared" si="90"/>
        <v>63937</v>
      </c>
      <c r="AA469" s="155">
        <f t="shared" si="95"/>
        <v>0</v>
      </c>
    </row>
    <row r="470" spans="1:27" ht="30" customHeight="1">
      <c r="A470" s="5" t="s">
        <v>2385</v>
      </c>
      <c r="B470" s="5" t="s">
        <v>2382</v>
      </c>
      <c r="C470" s="5" t="s">
        <v>2383</v>
      </c>
      <c r="D470" s="5" t="s">
        <v>715</v>
      </c>
      <c r="E470" s="9">
        <f>일위대가!F2796</f>
        <v>0</v>
      </c>
      <c r="F470" s="9">
        <f>일위대가!H2796</f>
        <v>111435</v>
      </c>
      <c r="G470" s="9">
        <f>일위대가!J2796</f>
        <v>616</v>
      </c>
      <c r="H470" s="9">
        <f t="shared" si="91"/>
        <v>112051</v>
      </c>
      <c r="I470" s="5" t="s">
        <v>2384</v>
      </c>
      <c r="J470" s="5" t="s">
        <v>52</v>
      </c>
      <c r="K470" s="1" t="s">
        <v>52</v>
      </c>
      <c r="L470" s="1" t="s">
        <v>52</v>
      </c>
      <c r="M470" s="1" t="s">
        <v>52</v>
      </c>
      <c r="N470" s="1" t="s">
        <v>52</v>
      </c>
      <c r="P470" s="181">
        <v>0</v>
      </c>
      <c r="Q470" s="184">
        <f t="shared" si="87"/>
        <v>0</v>
      </c>
      <c r="R470" s="168">
        <f t="shared" si="92"/>
        <v>0</v>
      </c>
      <c r="S470" s="160">
        <v>111435</v>
      </c>
      <c r="T470" s="182">
        <f t="shared" si="88"/>
        <v>111435</v>
      </c>
      <c r="U470" s="164">
        <f t="shared" si="93"/>
        <v>0</v>
      </c>
      <c r="V470" s="183">
        <v>616</v>
      </c>
      <c r="W470" s="182">
        <f t="shared" si="89"/>
        <v>616</v>
      </c>
      <c r="X470" s="162">
        <f t="shared" si="94"/>
        <v>0</v>
      </c>
      <c r="Y470" s="189">
        <v>112051</v>
      </c>
      <c r="Z470" s="186">
        <f t="shared" si="90"/>
        <v>112051</v>
      </c>
      <c r="AA470" s="155">
        <f t="shared" si="95"/>
        <v>0</v>
      </c>
    </row>
    <row r="471" spans="1:27" ht="30" customHeight="1">
      <c r="A471" s="5" t="s">
        <v>2390</v>
      </c>
      <c r="B471" s="5" t="s">
        <v>2387</v>
      </c>
      <c r="C471" s="5" t="s">
        <v>2388</v>
      </c>
      <c r="D471" s="5" t="s">
        <v>715</v>
      </c>
      <c r="E471" s="9">
        <f>일위대가!F2802</f>
        <v>0</v>
      </c>
      <c r="F471" s="9">
        <f>일위대가!H2802</f>
        <v>58002</v>
      </c>
      <c r="G471" s="9">
        <f>일위대가!J2802</f>
        <v>302</v>
      </c>
      <c r="H471" s="9">
        <f t="shared" si="91"/>
        <v>58304</v>
      </c>
      <c r="I471" s="5" t="s">
        <v>2389</v>
      </c>
      <c r="J471" s="5" t="s">
        <v>52</v>
      </c>
      <c r="K471" s="1" t="s">
        <v>52</v>
      </c>
      <c r="L471" s="1" t="s">
        <v>52</v>
      </c>
      <c r="M471" s="1" t="s">
        <v>52</v>
      </c>
      <c r="N471" s="1" t="s">
        <v>52</v>
      </c>
      <c r="P471" s="181">
        <v>0</v>
      </c>
      <c r="Q471" s="184">
        <f t="shared" si="87"/>
        <v>0</v>
      </c>
      <c r="R471" s="168">
        <f t="shared" si="92"/>
        <v>0</v>
      </c>
      <c r="S471" s="160">
        <v>58002</v>
      </c>
      <c r="T471" s="182">
        <f t="shared" si="88"/>
        <v>58002</v>
      </c>
      <c r="U471" s="164">
        <f t="shared" si="93"/>
        <v>0</v>
      </c>
      <c r="V471" s="183">
        <v>302</v>
      </c>
      <c r="W471" s="182">
        <f t="shared" si="89"/>
        <v>302</v>
      </c>
      <c r="X471" s="162">
        <f t="shared" si="94"/>
        <v>0</v>
      </c>
      <c r="Y471" s="189">
        <v>58304</v>
      </c>
      <c r="Z471" s="186">
        <f t="shared" si="90"/>
        <v>58304</v>
      </c>
      <c r="AA471" s="155">
        <f t="shared" si="95"/>
        <v>0</v>
      </c>
    </row>
    <row r="472" spans="1:27" ht="30" customHeight="1">
      <c r="A472" s="5" t="s">
        <v>2395</v>
      </c>
      <c r="B472" s="5" t="s">
        <v>2392</v>
      </c>
      <c r="C472" s="5" t="s">
        <v>2393</v>
      </c>
      <c r="D472" s="5" t="s">
        <v>715</v>
      </c>
      <c r="E472" s="9">
        <f>일위대가!F2808</f>
        <v>0</v>
      </c>
      <c r="F472" s="9">
        <f>일위대가!H2808</f>
        <v>100889</v>
      </c>
      <c r="G472" s="9">
        <f>일위대가!J2808</f>
        <v>604</v>
      </c>
      <c r="H472" s="9">
        <f t="shared" si="91"/>
        <v>101493</v>
      </c>
      <c r="I472" s="5" t="s">
        <v>2394</v>
      </c>
      <c r="J472" s="5" t="s">
        <v>52</v>
      </c>
      <c r="K472" s="1" t="s">
        <v>52</v>
      </c>
      <c r="L472" s="1" t="s">
        <v>52</v>
      </c>
      <c r="M472" s="1" t="s">
        <v>52</v>
      </c>
      <c r="N472" s="1" t="s">
        <v>52</v>
      </c>
      <c r="P472" s="181">
        <v>0</v>
      </c>
      <c r="Q472" s="184">
        <f t="shared" si="87"/>
        <v>0</v>
      </c>
      <c r="R472" s="168">
        <f t="shared" si="92"/>
        <v>0</v>
      </c>
      <c r="S472" s="160">
        <v>100889</v>
      </c>
      <c r="T472" s="182">
        <f t="shared" si="88"/>
        <v>100889</v>
      </c>
      <c r="U472" s="164">
        <f t="shared" si="93"/>
        <v>0</v>
      </c>
      <c r="V472" s="183">
        <v>604</v>
      </c>
      <c r="W472" s="182">
        <f t="shared" si="89"/>
        <v>604</v>
      </c>
      <c r="X472" s="162">
        <f t="shared" si="94"/>
        <v>0</v>
      </c>
      <c r="Y472" s="189">
        <v>101493</v>
      </c>
      <c r="Z472" s="186">
        <f t="shared" si="90"/>
        <v>101493</v>
      </c>
      <c r="AA472" s="155">
        <f t="shared" si="95"/>
        <v>0</v>
      </c>
    </row>
    <row r="473" spans="1:27" ht="30" customHeight="1">
      <c r="A473" s="5" t="s">
        <v>2400</v>
      </c>
      <c r="B473" s="5" t="s">
        <v>2397</v>
      </c>
      <c r="C473" s="5" t="s">
        <v>2398</v>
      </c>
      <c r="D473" s="5" t="s">
        <v>715</v>
      </c>
      <c r="E473" s="9">
        <f>일위대가!F2814</f>
        <v>0</v>
      </c>
      <c r="F473" s="9">
        <f>일위대가!H2814</f>
        <v>74172</v>
      </c>
      <c r="G473" s="9">
        <f>일위대가!J2814</f>
        <v>385</v>
      </c>
      <c r="H473" s="9">
        <f t="shared" si="91"/>
        <v>74557</v>
      </c>
      <c r="I473" s="5" t="s">
        <v>2399</v>
      </c>
      <c r="J473" s="5" t="s">
        <v>52</v>
      </c>
      <c r="K473" s="1" t="s">
        <v>52</v>
      </c>
      <c r="L473" s="1" t="s">
        <v>52</v>
      </c>
      <c r="M473" s="1" t="s">
        <v>52</v>
      </c>
      <c r="N473" s="1" t="s">
        <v>52</v>
      </c>
      <c r="P473" s="181">
        <v>0</v>
      </c>
      <c r="Q473" s="184">
        <f t="shared" si="87"/>
        <v>0</v>
      </c>
      <c r="R473" s="168">
        <f t="shared" si="92"/>
        <v>0</v>
      </c>
      <c r="S473" s="160">
        <v>74172</v>
      </c>
      <c r="T473" s="182">
        <f t="shared" si="88"/>
        <v>74172</v>
      </c>
      <c r="U473" s="164">
        <f t="shared" si="93"/>
        <v>0</v>
      </c>
      <c r="V473" s="183">
        <v>385</v>
      </c>
      <c r="W473" s="182">
        <f t="shared" si="89"/>
        <v>385</v>
      </c>
      <c r="X473" s="162">
        <f t="shared" si="94"/>
        <v>0</v>
      </c>
      <c r="Y473" s="189">
        <v>74557</v>
      </c>
      <c r="Z473" s="186">
        <f t="shared" si="90"/>
        <v>74557</v>
      </c>
      <c r="AA473" s="155">
        <f t="shared" si="95"/>
        <v>0</v>
      </c>
    </row>
    <row r="474" spans="1:27" ht="30" customHeight="1">
      <c r="A474" s="5" t="s">
        <v>2405</v>
      </c>
      <c r="B474" s="5" t="s">
        <v>2402</v>
      </c>
      <c r="C474" s="5" t="s">
        <v>2403</v>
      </c>
      <c r="D474" s="5" t="s">
        <v>715</v>
      </c>
      <c r="E474" s="9">
        <f>일위대가!F2820</f>
        <v>0</v>
      </c>
      <c r="F474" s="9">
        <f>일위대가!H2820</f>
        <v>129363</v>
      </c>
      <c r="G474" s="9">
        <f>일위대가!J2820</f>
        <v>774</v>
      </c>
      <c r="H474" s="9">
        <f t="shared" si="91"/>
        <v>130137</v>
      </c>
      <c r="I474" s="5" t="s">
        <v>2404</v>
      </c>
      <c r="J474" s="5" t="s">
        <v>52</v>
      </c>
      <c r="K474" s="1" t="s">
        <v>52</v>
      </c>
      <c r="L474" s="1" t="s">
        <v>52</v>
      </c>
      <c r="M474" s="1" t="s">
        <v>52</v>
      </c>
      <c r="N474" s="1" t="s">
        <v>52</v>
      </c>
      <c r="P474" s="181">
        <v>0</v>
      </c>
      <c r="Q474" s="184">
        <f t="shared" si="87"/>
        <v>0</v>
      </c>
      <c r="R474" s="168">
        <f t="shared" si="92"/>
        <v>0</v>
      </c>
      <c r="S474" s="160">
        <v>129363</v>
      </c>
      <c r="T474" s="182">
        <f t="shared" si="88"/>
        <v>129363</v>
      </c>
      <c r="U474" s="164">
        <f t="shared" si="93"/>
        <v>0</v>
      </c>
      <c r="V474" s="183">
        <v>774</v>
      </c>
      <c r="W474" s="182">
        <f t="shared" si="89"/>
        <v>774</v>
      </c>
      <c r="X474" s="162">
        <f t="shared" si="94"/>
        <v>0</v>
      </c>
      <c r="Y474" s="189">
        <v>130137</v>
      </c>
      <c r="Z474" s="186">
        <f t="shared" si="90"/>
        <v>130137</v>
      </c>
      <c r="AA474" s="155">
        <f t="shared" si="95"/>
        <v>0</v>
      </c>
    </row>
    <row r="475" spans="1:27" ht="30" customHeight="1">
      <c r="A475" s="5" t="s">
        <v>2410</v>
      </c>
      <c r="B475" s="5" t="s">
        <v>2407</v>
      </c>
      <c r="C475" s="5" t="s">
        <v>2408</v>
      </c>
      <c r="D475" s="5" t="s">
        <v>715</v>
      </c>
      <c r="E475" s="9">
        <f>일위대가!F2826</f>
        <v>0</v>
      </c>
      <c r="F475" s="9">
        <f>일위대가!H2826</f>
        <v>73821</v>
      </c>
      <c r="G475" s="9">
        <f>일위대가!J2826</f>
        <v>426</v>
      </c>
      <c r="H475" s="9">
        <f t="shared" si="91"/>
        <v>74247</v>
      </c>
      <c r="I475" s="5" t="s">
        <v>2409</v>
      </c>
      <c r="J475" s="5" t="s">
        <v>52</v>
      </c>
      <c r="K475" s="1" t="s">
        <v>52</v>
      </c>
      <c r="L475" s="1" t="s">
        <v>52</v>
      </c>
      <c r="M475" s="1" t="s">
        <v>52</v>
      </c>
      <c r="N475" s="1" t="s">
        <v>52</v>
      </c>
      <c r="P475" s="181">
        <v>0</v>
      </c>
      <c r="Q475" s="184">
        <f t="shared" si="87"/>
        <v>0</v>
      </c>
      <c r="R475" s="168">
        <f t="shared" si="92"/>
        <v>0</v>
      </c>
      <c r="S475" s="160">
        <v>73821</v>
      </c>
      <c r="T475" s="182">
        <f t="shared" si="88"/>
        <v>73821</v>
      </c>
      <c r="U475" s="164">
        <f t="shared" si="93"/>
        <v>0</v>
      </c>
      <c r="V475" s="183">
        <v>426</v>
      </c>
      <c r="W475" s="182">
        <f t="shared" si="89"/>
        <v>426</v>
      </c>
      <c r="X475" s="162">
        <f t="shared" si="94"/>
        <v>0</v>
      </c>
      <c r="Y475" s="189">
        <v>74247</v>
      </c>
      <c r="Z475" s="186">
        <f t="shared" si="90"/>
        <v>74247</v>
      </c>
      <c r="AA475" s="155">
        <f t="shared" si="95"/>
        <v>0</v>
      </c>
    </row>
    <row r="476" spans="1:27" ht="30" customHeight="1">
      <c r="A476" s="5" t="s">
        <v>2415</v>
      </c>
      <c r="B476" s="5" t="s">
        <v>2412</v>
      </c>
      <c r="C476" s="5" t="s">
        <v>2413</v>
      </c>
      <c r="D476" s="5" t="s">
        <v>715</v>
      </c>
      <c r="E476" s="9">
        <f>일위대가!F2832</f>
        <v>0</v>
      </c>
      <c r="F476" s="9">
        <f>일위대가!H2832</f>
        <v>129011</v>
      </c>
      <c r="G476" s="9">
        <f>일위대가!J2832</f>
        <v>852</v>
      </c>
      <c r="H476" s="9">
        <f t="shared" si="91"/>
        <v>129863</v>
      </c>
      <c r="I476" s="5" t="s">
        <v>2414</v>
      </c>
      <c r="J476" s="5" t="s">
        <v>52</v>
      </c>
      <c r="K476" s="1" t="s">
        <v>52</v>
      </c>
      <c r="L476" s="1" t="s">
        <v>52</v>
      </c>
      <c r="M476" s="1" t="s">
        <v>52</v>
      </c>
      <c r="N476" s="1" t="s">
        <v>52</v>
      </c>
      <c r="P476" s="181">
        <v>0</v>
      </c>
      <c r="Q476" s="184">
        <f t="shared" si="87"/>
        <v>0</v>
      </c>
      <c r="R476" s="168">
        <f t="shared" si="92"/>
        <v>0</v>
      </c>
      <c r="S476" s="160">
        <v>129011</v>
      </c>
      <c r="T476" s="182">
        <f t="shared" si="88"/>
        <v>129011</v>
      </c>
      <c r="U476" s="164">
        <f t="shared" si="93"/>
        <v>0</v>
      </c>
      <c r="V476" s="183">
        <v>852</v>
      </c>
      <c r="W476" s="182">
        <f t="shared" si="89"/>
        <v>852</v>
      </c>
      <c r="X476" s="162">
        <f t="shared" si="94"/>
        <v>0</v>
      </c>
      <c r="Y476" s="189">
        <v>129863</v>
      </c>
      <c r="Z476" s="186">
        <f t="shared" si="90"/>
        <v>129863</v>
      </c>
      <c r="AA476" s="155">
        <f t="shared" si="95"/>
        <v>0</v>
      </c>
    </row>
    <row r="477" spans="1:27" ht="30" customHeight="1">
      <c r="A477" s="5" t="s">
        <v>2420</v>
      </c>
      <c r="B477" s="5" t="s">
        <v>2417</v>
      </c>
      <c r="C477" s="5" t="s">
        <v>2418</v>
      </c>
      <c r="D477" s="5" t="s">
        <v>715</v>
      </c>
      <c r="E477" s="9">
        <f>일위대가!F2838</f>
        <v>0</v>
      </c>
      <c r="F477" s="9">
        <f>일위대가!H2838</f>
        <v>94210</v>
      </c>
      <c r="G477" s="9">
        <f>일위대가!J2838</f>
        <v>546</v>
      </c>
      <c r="H477" s="9">
        <f t="shared" si="91"/>
        <v>94756</v>
      </c>
      <c r="I477" s="5" t="s">
        <v>2419</v>
      </c>
      <c r="J477" s="5" t="s">
        <v>52</v>
      </c>
      <c r="K477" s="1" t="s">
        <v>52</v>
      </c>
      <c r="L477" s="1" t="s">
        <v>52</v>
      </c>
      <c r="M477" s="1" t="s">
        <v>52</v>
      </c>
      <c r="N477" s="1" t="s">
        <v>52</v>
      </c>
      <c r="P477" s="181">
        <v>0</v>
      </c>
      <c r="Q477" s="184">
        <f t="shared" si="87"/>
        <v>0</v>
      </c>
      <c r="R477" s="168">
        <f t="shared" si="92"/>
        <v>0</v>
      </c>
      <c r="S477" s="160">
        <v>94210</v>
      </c>
      <c r="T477" s="182">
        <f t="shared" si="88"/>
        <v>94210</v>
      </c>
      <c r="U477" s="164">
        <f t="shared" si="93"/>
        <v>0</v>
      </c>
      <c r="V477" s="183">
        <v>546</v>
      </c>
      <c r="W477" s="182">
        <f t="shared" si="89"/>
        <v>546</v>
      </c>
      <c r="X477" s="162">
        <f t="shared" si="94"/>
        <v>0</v>
      </c>
      <c r="Y477" s="189">
        <v>94756</v>
      </c>
      <c r="Z477" s="186">
        <f t="shared" si="90"/>
        <v>94756</v>
      </c>
      <c r="AA477" s="155">
        <f t="shared" si="95"/>
        <v>0</v>
      </c>
    </row>
    <row r="478" spans="1:27" ht="30" customHeight="1">
      <c r="A478" s="5" t="s">
        <v>2425</v>
      </c>
      <c r="B478" s="5" t="s">
        <v>2422</v>
      </c>
      <c r="C478" s="5" t="s">
        <v>2423</v>
      </c>
      <c r="D478" s="5" t="s">
        <v>715</v>
      </c>
      <c r="E478" s="9">
        <f>일위대가!F2844</f>
        <v>0</v>
      </c>
      <c r="F478" s="9">
        <f>일위대가!H2844</f>
        <v>164867</v>
      </c>
      <c r="G478" s="9">
        <f>일위대가!J2844</f>
        <v>1092</v>
      </c>
      <c r="H478" s="9">
        <f t="shared" si="91"/>
        <v>165959</v>
      </c>
      <c r="I478" s="5" t="s">
        <v>2424</v>
      </c>
      <c r="J478" s="5" t="s">
        <v>52</v>
      </c>
      <c r="K478" s="1" t="s">
        <v>52</v>
      </c>
      <c r="L478" s="1" t="s">
        <v>52</v>
      </c>
      <c r="M478" s="1" t="s">
        <v>52</v>
      </c>
      <c r="N478" s="1" t="s">
        <v>52</v>
      </c>
      <c r="P478" s="181">
        <v>0</v>
      </c>
      <c r="Q478" s="184">
        <f t="shared" si="87"/>
        <v>0</v>
      </c>
      <c r="R478" s="168">
        <f t="shared" si="92"/>
        <v>0</v>
      </c>
      <c r="S478" s="160">
        <v>164867</v>
      </c>
      <c r="T478" s="182">
        <f t="shared" si="88"/>
        <v>164867</v>
      </c>
      <c r="U478" s="164">
        <f t="shared" si="93"/>
        <v>0</v>
      </c>
      <c r="V478" s="160">
        <v>1092</v>
      </c>
      <c r="W478" s="182">
        <f t="shared" si="89"/>
        <v>1092</v>
      </c>
      <c r="X478" s="162">
        <f t="shared" si="94"/>
        <v>0</v>
      </c>
      <c r="Y478" s="189">
        <v>165959</v>
      </c>
      <c r="Z478" s="186">
        <f t="shared" si="90"/>
        <v>165959</v>
      </c>
      <c r="AA478" s="155">
        <f t="shared" si="95"/>
        <v>0</v>
      </c>
    </row>
    <row r="479" spans="1:27" ht="30" customHeight="1">
      <c r="A479" s="5" t="s">
        <v>2429</v>
      </c>
      <c r="B479" s="5" t="s">
        <v>2427</v>
      </c>
      <c r="C479" s="5" t="s">
        <v>52</v>
      </c>
      <c r="D479" s="5" t="s">
        <v>709</v>
      </c>
      <c r="E479" s="9">
        <f>일위대가!F2850</f>
        <v>0</v>
      </c>
      <c r="F479" s="9">
        <f>일위대가!H2850</f>
        <v>19705</v>
      </c>
      <c r="G479" s="9">
        <f>일위대가!J2850</f>
        <v>394</v>
      </c>
      <c r="H479" s="9">
        <f t="shared" si="91"/>
        <v>20099</v>
      </c>
      <c r="I479" s="5" t="s">
        <v>2428</v>
      </c>
      <c r="J479" s="5" t="s">
        <v>52</v>
      </c>
      <c r="K479" s="1" t="s">
        <v>52</v>
      </c>
      <c r="L479" s="1" t="s">
        <v>52</v>
      </c>
      <c r="M479" s="1" t="s">
        <v>52</v>
      </c>
      <c r="N479" s="1" t="s">
        <v>52</v>
      </c>
      <c r="P479" s="181">
        <v>0</v>
      </c>
      <c r="Q479" s="184">
        <f t="shared" si="87"/>
        <v>0</v>
      </c>
      <c r="R479" s="168">
        <f t="shared" si="92"/>
        <v>0</v>
      </c>
      <c r="S479" s="160">
        <v>19705</v>
      </c>
      <c r="T479" s="182">
        <f t="shared" si="88"/>
        <v>19705</v>
      </c>
      <c r="U479" s="164">
        <f t="shared" si="93"/>
        <v>0</v>
      </c>
      <c r="V479" s="183">
        <v>394</v>
      </c>
      <c r="W479" s="182">
        <f t="shared" si="89"/>
        <v>394</v>
      </c>
      <c r="X479" s="162">
        <f t="shared" si="94"/>
        <v>0</v>
      </c>
      <c r="Y479" s="189">
        <v>20099</v>
      </c>
      <c r="Z479" s="186">
        <f t="shared" si="90"/>
        <v>20099</v>
      </c>
      <c r="AA479" s="155">
        <f t="shared" si="95"/>
        <v>0</v>
      </c>
    </row>
    <row r="480" spans="1:27" ht="30" customHeight="1">
      <c r="A480" s="5" t="s">
        <v>2433</v>
      </c>
      <c r="B480" s="5" t="s">
        <v>2431</v>
      </c>
      <c r="C480" s="5" t="s">
        <v>52</v>
      </c>
      <c r="D480" s="5" t="s">
        <v>709</v>
      </c>
      <c r="E480" s="9">
        <f>일위대가!F2855</f>
        <v>0</v>
      </c>
      <c r="F480" s="9">
        <f>일위대가!H2855</f>
        <v>2292</v>
      </c>
      <c r="G480" s="9">
        <f>일위대가!J2855</f>
        <v>45</v>
      </c>
      <c r="H480" s="9">
        <f t="shared" si="91"/>
        <v>2337</v>
      </c>
      <c r="I480" s="5" t="s">
        <v>2432</v>
      </c>
      <c r="J480" s="5" t="s">
        <v>52</v>
      </c>
      <c r="K480" s="1" t="s">
        <v>52</v>
      </c>
      <c r="L480" s="1" t="s">
        <v>52</v>
      </c>
      <c r="M480" s="1" t="s">
        <v>52</v>
      </c>
      <c r="N480" s="1" t="s">
        <v>52</v>
      </c>
      <c r="P480" s="181">
        <v>0</v>
      </c>
      <c r="Q480" s="184">
        <f t="shared" si="87"/>
        <v>0</v>
      </c>
      <c r="R480" s="168">
        <f t="shared" si="92"/>
        <v>0</v>
      </c>
      <c r="S480" s="160">
        <v>2292</v>
      </c>
      <c r="T480" s="182">
        <f t="shared" si="88"/>
        <v>2292</v>
      </c>
      <c r="U480" s="164">
        <f t="shared" si="93"/>
        <v>0</v>
      </c>
      <c r="V480" s="183">
        <v>45</v>
      </c>
      <c r="W480" s="182">
        <f t="shared" si="89"/>
        <v>45</v>
      </c>
      <c r="X480" s="162">
        <f t="shared" si="94"/>
        <v>0</v>
      </c>
      <c r="Y480" s="189">
        <v>2337</v>
      </c>
      <c r="Z480" s="186">
        <f t="shared" si="90"/>
        <v>2337</v>
      </c>
      <c r="AA480" s="155">
        <f t="shared" si="95"/>
        <v>0</v>
      </c>
    </row>
    <row r="481" spans="1:27" ht="30" customHeight="1">
      <c r="A481" s="5" t="s">
        <v>2438</v>
      </c>
      <c r="B481" s="5" t="s">
        <v>2435</v>
      </c>
      <c r="C481" s="5" t="s">
        <v>2436</v>
      </c>
      <c r="D481" s="5" t="s">
        <v>366</v>
      </c>
      <c r="E481" s="9">
        <f>일위대가!F2861</f>
        <v>164609</v>
      </c>
      <c r="F481" s="9">
        <f>일위대가!H2861</f>
        <v>358798</v>
      </c>
      <c r="G481" s="9">
        <f>일위대가!J2861</f>
        <v>0</v>
      </c>
      <c r="H481" s="9">
        <f t="shared" si="91"/>
        <v>523407</v>
      </c>
      <c r="I481" s="5" t="s">
        <v>2437</v>
      </c>
      <c r="J481" s="5" t="s">
        <v>52</v>
      </c>
      <c r="K481" s="1" t="s">
        <v>52</v>
      </c>
      <c r="L481" s="1" t="s">
        <v>52</v>
      </c>
      <c r="M481" s="1" t="s">
        <v>52</v>
      </c>
      <c r="N481" s="1" t="s">
        <v>52</v>
      </c>
      <c r="P481" s="185">
        <v>164609</v>
      </c>
      <c r="Q481" s="184">
        <f t="shared" si="87"/>
        <v>164609</v>
      </c>
      <c r="R481" s="168">
        <f t="shared" si="92"/>
        <v>0</v>
      </c>
      <c r="S481" s="160">
        <v>358798</v>
      </c>
      <c r="T481" s="182">
        <f t="shared" si="88"/>
        <v>358798</v>
      </c>
      <c r="U481" s="164">
        <f t="shared" si="93"/>
        <v>0</v>
      </c>
      <c r="V481" s="183">
        <v>0</v>
      </c>
      <c r="W481" s="182">
        <f t="shared" si="89"/>
        <v>0</v>
      </c>
      <c r="X481" s="162">
        <f t="shared" si="94"/>
        <v>0</v>
      </c>
      <c r="Y481" s="189">
        <v>523407</v>
      </c>
      <c r="Z481" s="186">
        <f t="shared" si="90"/>
        <v>523407</v>
      </c>
      <c r="AA481" s="155">
        <f t="shared" si="95"/>
        <v>0</v>
      </c>
    </row>
    <row r="482" spans="1:27" ht="30" customHeight="1">
      <c r="A482" s="5" t="s">
        <v>2445</v>
      </c>
      <c r="B482" s="5" t="s">
        <v>2442</v>
      </c>
      <c r="C482" s="5" t="s">
        <v>2443</v>
      </c>
      <c r="D482" s="5" t="s">
        <v>366</v>
      </c>
      <c r="E482" s="9">
        <f>일위대가!F2865</f>
        <v>1400000</v>
      </c>
      <c r="F482" s="9">
        <f>일위대가!H2865</f>
        <v>0</v>
      </c>
      <c r="G482" s="9">
        <f>일위대가!J2865</f>
        <v>0</v>
      </c>
      <c r="H482" s="9">
        <f t="shared" si="91"/>
        <v>1400000</v>
      </c>
      <c r="I482" s="5" t="s">
        <v>2444</v>
      </c>
      <c r="J482" s="5" t="s">
        <v>52</v>
      </c>
      <c r="K482" s="1" t="s">
        <v>52</v>
      </c>
      <c r="L482" s="1" t="s">
        <v>52</v>
      </c>
      <c r="M482" s="1" t="s">
        <v>52</v>
      </c>
      <c r="N482" s="1" t="s">
        <v>52</v>
      </c>
      <c r="P482" s="185">
        <v>1400000</v>
      </c>
      <c r="Q482" s="184">
        <f t="shared" si="87"/>
        <v>1400000</v>
      </c>
      <c r="R482" s="168">
        <f t="shared" si="92"/>
        <v>0</v>
      </c>
      <c r="S482" s="183">
        <v>0</v>
      </c>
      <c r="T482" s="182">
        <f t="shared" si="88"/>
        <v>0</v>
      </c>
      <c r="U482" s="164">
        <f t="shared" si="93"/>
        <v>0</v>
      </c>
      <c r="V482" s="183">
        <v>0</v>
      </c>
      <c r="W482" s="182">
        <f t="shared" si="89"/>
        <v>0</v>
      </c>
      <c r="X482" s="162">
        <f t="shared" si="94"/>
        <v>0</v>
      </c>
      <c r="Y482" s="189">
        <v>1400000</v>
      </c>
      <c r="Z482" s="186">
        <f t="shared" si="90"/>
        <v>1400000</v>
      </c>
      <c r="AA482" s="155">
        <f t="shared" si="95"/>
        <v>0</v>
      </c>
    </row>
    <row r="483" spans="1:27" ht="30" customHeight="1">
      <c r="A483" s="5" t="s">
        <v>2449</v>
      </c>
      <c r="B483" s="5" t="s">
        <v>2447</v>
      </c>
      <c r="C483" s="5" t="s">
        <v>52</v>
      </c>
      <c r="D483" s="5" t="s">
        <v>2210</v>
      </c>
      <c r="E483" s="9">
        <f>일위대가!F2869</f>
        <v>0</v>
      </c>
      <c r="F483" s="9">
        <f>일위대가!H2869</f>
        <v>197450</v>
      </c>
      <c r="G483" s="9">
        <f>일위대가!J2869</f>
        <v>0</v>
      </c>
      <c r="H483" s="9">
        <f t="shared" si="91"/>
        <v>197450</v>
      </c>
      <c r="I483" s="5" t="s">
        <v>2448</v>
      </c>
      <c r="J483" s="5" t="s">
        <v>52</v>
      </c>
      <c r="K483" s="1" t="s">
        <v>52</v>
      </c>
      <c r="L483" s="1" t="s">
        <v>52</v>
      </c>
      <c r="M483" s="1" t="s">
        <v>52</v>
      </c>
      <c r="N483" s="1" t="s">
        <v>52</v>
      </c>
      <c r="P483" s="181">
        <v>0</v>
      </c>
      <c r="Q483" s="184">
        <f t="shared" si="87"/>
        <v>0</v>
      </c>
      <c r="R483" s="168">
        <f t="shared" si="92"/>
        <v>0</v>
      </c>
      <c r="S483" s="160">
        <v>197450</v>
      </c>
      <c r="T483" s="182">
        <f t="shared" si="88"/>
        <v>197450</v>
      </c>
      <c r="U483" s="164">
        <f t="shared" si="93"/>
        <v>0</v>
      </c>
      <c r="V483" s="183">
        <v>0</v>
      </c>
      <c r="W483" s="182">
        <f t="shared" si="89"/>
        <v>0</v>
      </c>
      <c r="X483" s="162">
        <f t="shared" si="94"/>
        <v>0</v>
      </c>
      <c r="Y483" s="189">
        <v>197450</v>
      </c>
      <c r="Z483" s="186">
        <f t="shared" si="90"/>
        <v>197450</v>
      </c>
      <c r="AA483" s="155">
        <f t="shared" si="95"/>
        <v>0</v>
      </c>
    </row>
    <row r="484" spans="1:27" ht="30" customHeight="1">
      <c r="A484" s="5" t="s">
        <v>2454</v>
      </c>
      <c r="B484" s="5" t="s">
        <v>2451</v>
      </c>
      <c r="C484" s="5" t="s">
        <v>2452</v>
      </c>
      <c r="D484" s="5" t="s">
        <v>366</v>
      </c>
      <c r="E484" s="9">
        <f>일위대가!F2874</f>
        <v>28000</v>
      </c>
      <c r="F484" s="9">
        <f>일위대가!H2874</f>
        <v>7336</v>
      </c>
      <c r="G484" s="9">
        <f>일위대가!J2874</f>
        <v>293</v>
      </c>
      <c r="H484" s="9">
        <f t="shared" si="91"/>
        <v>35629</v>
      </c>
      <c r="I484" s="5" t="s">
        <v>2453</v>
      </c>
      <c r="J484" s="5" t="s">
        <v>52</v>
      </c>
      <c r="K484" s="1" t="s">
        <v>52</v>
      </c>
      <c r="L484" s="1" t="s">
        <v>52</v>
      </c>
      <c r="M484" s="1" t="s">
        <v>52</v>
      </c>
      <c r="N484" s="1" t="s">
        <v>52</v>
      </c>
      <c r="P484" s="185">
        <v>28000</v>
      </c>
      <c r="Q484" s="184">
        <f t="shared" si="87"/>
        <v>28000</v>
      </c>
      <c r="R484" s="168">
        <f t="shared" si="92"/>
        <v>0</v>
      </c>
      <c r="S484" s="160">
        <v>7336</v>
      </c>
      <c r="T484" s="182">
        <f t="shared" si="88"/>
        <v>7336</v>
      </c>
      <c r="U484" s="164">
        <f t="shared" si="93"/>
        <v>0</v>
      </c>
      <c r="V484" s="183">
        <v>293</v>
      </c>
      <c r="W484" s="182">
        <f t="shared" si="89"/>
        <v>293</v>
      </c>
      <c r="X484" s="162">
        <f t="shared" si="94"/>
        <v>0</v>
      </c>
      <c r="Y484" s="189">
        <v>35629</v>
      </c>
      <c r="Z484" s="186">
        <f t="shared" si="90"/>
        <v>35629</v>
      </c>
      <c r="AA484" s="155">
        <f t="shared" si="95"/>
        <v>0</v>
      </c>
    </row>
    <row r="485" spans="1:27" ht="30" customHeight="1">
      <c r="A485" s="5" t="s">
        <v>2480</v>
      </c>
      <c r="B485" s="5" t="s">
        <v>2477</v>
      </c>
      <c r="C485" s="5" t="s">
        <v>2478</v>
      </c>
      <c r="D485" s="5" t="s">
        <v>58</v>
      </c>
      <c r="E485" s="9">
        <f>일위대가!F2880</f>
        <v>2128</v>
      </c>
      <c r="F485" s="9">
        <f>일위대가!H2880</f>
        <v>0</v>
      </c>
      <c r="G485" s="9">
        <f>일위대가!J2880</f>
        <v>0</v>
      </c>
      <c r="H485" s="9">
        <f t="shared" si="91"/>
        <v>2128</v>
      </c>
      <c r="I485" s="5" t="s">
        <v>2479</v>
      </c>
      <c r="J485" s="5" t="s">
        <v>52</v>
      </c>
      <c r="K485" s="1" t="s">
        <v>52</v>
      </c>
      <c r="L485" s="1" t="s">
        <v>52</v>
      </c>
      <c r="M485" s="1" t="s">
        <v>52</v>
      </c>
      <c r="N485" s="1" t="s">
        <v>52</v>
      </c>
      <c r="P485" s="185">
        <v>2128</v>
      </c>
      <c r="Q485" s="184">
        <f t="shared" si="87"/>
        <v>2128</v>
      </c>
      <c r="R485" s="168">
        <f t="shared" si="92"/>
        <v>0</v>
      </c>
      <c r="S485" s="183">
        <v>0</v>
      </c>
      <c r="T485" s="182">
        <f t="shared" si="88"/>
        <v>0</v>
      </c>
      <c r="U485" s="164">
        <f t="shared" si="93"/>
        <v>0</v>
      </c>
      <c r="V485" s="183">
        <v>0</v>
      </c>
      <c r="W485" s="182">
        <f t="shared" si="89"/>
        <v>0</v>
      </c>
      <c r="X485" s="162">
        <f t="shared" si="94"/>
        <v>0</v>
      </c>
      <c r="Y485" s="189">
        <v>2128</v>
      </c>
      <c r="Z485" s="186">
        <f t="shared" si="90"/>
        <v>2128</v>
      </c>
      <c r="AA485" s="155">
        <f t="shared" si="95"/>
        <v>0</v>
      </c>
    </row>
    <row r="486" spans="1:27" ht="30" customHeight="1">
      <c r="A486" s="5" t="s">
        <v>2485</v>
      </c>
      <c r="B486" s="5" t="s">
        <v>2482</v>
      </c>
      <c r="C486" s="5" t="s">
        <v>2483</v>
      </c>
      <c r="D486" s="5" t="s">
        <v>58</v>
      </c>
      <c r="E486" s="9">
        <f>일위대가!F2885</f>
        <v>0</v>
      </c>
      <c r="F486" s="9">
        <f>일위대가!H2885</f>
        <v>6481</v>
      </c>
      <c r="G486" s="9">
        <f>일위대가!J2885</f>
        <v>0</v>
      </c>
      <c r="H486" s="9">
        <f t="shared" si="91"/>
        <v>6481</v>
      </c>
      <c r="I486" s="5" t="s">
        <v>2484</v>
      </c>
      <c r="J486" s="5" t="s">
        <v>52</v>
      </c>
      <c r="K486" s="1" t="s">
        <v>52</v>
      </c>
      <c r="L486" s="1" t="s">
        <v>52</v>
      </c>
      <c r="M486" s="1" t="s">
        <v>52</v>
      </c>
      <c r="N486" s="1" t="s">
        <v>52</v>
      </c>
      <c r="P486" s="181">
        <v>0</v>
      </c>
      <c r="Q486" s="184">
        <f t="shared" si="87"/>
        <v>0</v>
      </c>
      <c r="R486" s="168">
        <f t="shared" si="92"/>
        <v>0</v>
      </c>
      <c r="S486" s="160">
        <v>6481</v>
      </c>
      <c r="T486" s="182">
        <f t="shared" si="88"/>
        <v>6481</v>
      </c>
      <c r="U486" s="164">
        <f t="shared" si="93"/>
        <v>0</v>
      </c>
      <c r="V486" s="183">
        <v>0</v>
      </c>
      <c r="W486" s="182">
        <f t="shared" si="89"/>
        <v>0</v>
      </c>
      <c r="X486" s="162">
        <f t="shared" si="94"/>
        <v>0</v>
      </c>
      <c r="Y486" s="189">
        <v>6481</v>
      </c>
      <c r="Z486" s="186">
        <f t="shared" si="90"/>
        <v>6481</v>
      </c>
      <c r="AA486" s="155">
        <f t="shared" si="95"/>
        <v>0</v>
      </c>
    </row>
    <row r="487" spans="1:27" ht="30" customHeight="1">
      <c r="A487" s="5" t="s">
        <v>2491</v>
      </c>
      <c r="B487" s="5" t="s">
        <v>2489</v>
      </c>
      <c r="C487" s="5" t="s">
        <v>2478</v>
      </c>
      <c r="D487" s="5" t="s">
        <v>58</v>
      </c>
      <c r="E487" s="9">
        <f>일위대가!F2891</f>
        <v>2229</v>
      </c>
      <c r="F487" s="9">
        <f>일위대가!H2891</f>
        <v>0</v>
      </c>
      <c r="G487" s="9">
        <f>일위대가!J2891</f>
        <v>0</v>
      </c>
      <c r="H487" s="9">
        <f t="shared" si="91"/>
        <v>2229</v>
      </c>
      <c r="I487" s="5" t="s">
        <v>2490</v>
      </c>
      <c r="J487" s="5" t="s">
        <v>52</v>
      </c>
      <c r="K487" s="1" t="s">
        <v>52</v>
      </c>
      <c r="L487" s="1" t="s">
        <v>52</v>
      </c>
      <c r="M487" s="1" t="s">
        <v>52</v>
      </c>
      <c r="N487" s="1" t="s">
        <v>52</v>
      </c>
      <c r="P487" s="185">
        <v>2229</v>
      </c>
      <c r="Q487" s="184">
        <f t="shared" si="87"/>
        <v>2229</v>
      </c>
      <c r="R487" s="168">
        <f t="shared" si="92"/>
        <v>0</v>
      </c>
      <c r="S487" s="183">
        <v>0</v>
      </c>
      <c r="T487" s="182">
        <f t="shared" si="88"/>
        <v>0</v>
      </c>
      <c r="U487" s="164">
        <f t="shared" si="93"/>
        <v>0</v>
      </c>
      <c r="V487" s="183">
        <v>0</v>
      </c>
      <c r="W487" s="182">
        <f t="shared" si="89"/>
        <v>0</v>
      </c>
      <c r="X487" s="162">
        <f t="shared" si="94"/>
        <v>0</v>
      </c>
      <c r="Y487" s="189">
        <v>2229</v>
      </c>
      <c r="Z487" s="186">
        <f t="shared" si="90"/>
        <v>2229</v>
      </c>
      <c r="AA487" s="155">
        <f t="shared" si="95"/>
        <v>0</v>
      </c>
    </row>
    <row r="488" spans="1:27" ht="30" customHeight="1">
      <c r="A488" s="5" t="s">
        <v>2495</v>
      </c>
      <c r="B488" s="5" t="s">
        <v>2482</v>
      </c>
      <c r="C488" s="5" t="s">
        <v>2493</v>
      </c>
      <c r="D488" s="5" t="s">
        <v>58</v>
      </c>
      <c r="E488" s="9">
        <f>일위대가!F2896</f>
        <v>0</v>
      </c>
      <c r="F488" s="9">
        <f>일위대가!H2896</f>
        <v>5866</v>
      </c>
      <c r="G488" s="9">
        <f>일위대가!J2896</f>
        <v>0</v>
      </c>
      <c r="H488" s="9">
        <f t="shared" si="91"/>
        <v>5866</v>
      </c>
      <c r="I488" s="5" t="s">
        <v>2494</v>
      </c>
      <c r="J488" s="5" t="s">
        <v>52</v>
      </c>
      <c r="K488" s="1" t="s">
        <v>52</v>
      </c>
      <c r="L488" s="1" t="s">
        <v>52</v>
      </c>
      <c r="M488" s="1" t="s">
        <v>52</v>
      </c>
      <c r="N488" s="1" t="s">
        <v>52</v>
      </c>
      <c r="P488" s="181">
        <v>0</v>
      </c>
      <c r="Q488" s="184">
        <f t="shared" si="87"/>
        <v>0</v>
      </c>
      <c r="R488" s="168">
        <f t="shared" si="92"/>
        <v>0</v>
      </c>
      <c r="S488" s="160">
        <v>5866</v>
      </c>
      <c r="T488" s="182">
        <f t="shared" si="88"/>
        <v>5866</v>
      </c>
      <c r="U488" s="164">
        <f t="shared" si="93"/>
        <v>0</v>
      </c>
      <c r="V488" s="183">
        <v>0</v>
      </c>
      <c r="W488" s="182">
        <f t="shared" si="89"/>
        <v>0</v>
      </c>
      <c r="X488" s="162">
        <f t="shared" si="94"/>
        <v>0</v>
      </c>
      <c r="Y488" s="189">
        <v>5866</v>
      </c>
      <c r="Z488" s="186">
        <f t="shared" si="90"/>
        <v>5866</v>
      </c>
      <c r="AA488" s="155">
        <f t="shared" si="95"/>
        <v>0</v>
      </c>
    </row>
    <row r="489" spans="1:27" ht="30" customHeight="1">
      <c r="A489" s="5" t="s">
        <v>2501</v>
      </c>
      <c r="B489" s="5" t="s">
        <v>2482</v>
      </c>
      <c r="C489" s="5" t="s">
        <v>2499</v>
      </c>
      <c r="D489" s="5" t="s">
        <v>58</v>
      </c>
      <c r="E489" s="9">
        <f>일위대가!F2902</f>
        <v>0</v>
      </c>
      <c r="F489" s="9">
        <f>일위대가!H2902</f>
        <v>8426</v>
      </c>
      <c r="G489" s="9">
        <f>일위대가!J2902</f>
        <v>0</v>
      </c>
      <c r="H489" s="9">
        <f t="shared" si="91"/>
        <v>8426</v>
      </c>
      <c r="I489" s="5" t="s">
        <v>2500</v>
      </c>
      <c r="J489" s="5" t="s">
        <v>52</v>
      </c>
      <c r="K489" s="1" t="s">
        <v>52</v>
      </c>
      <c r="L489" s="1" t="s">
        <v>52</v>
      </c>
      <c r="M489" s="1" t="s">
        <v>52</v>
      </c>
      <c r="N489" s="1" t="s">
        <v>52</v>
      </c>
      <c r="P489" s="181">
        <v>0</v>
      </c>
      <c r="Q489" s="184">
        <f t="shared" si="87"/>
        <v>0</v>
      </c>
      <c r="R489" s="168">
        <f t="shared" si="92"/>
        <v>0</v>
      </c>
      <c r="S489" s="160">
        <v>8426</v>
      </c>
      <c r="T489" s="182">
        <f t="shared" si="88"/>
        <v>8426</v>
      </c>
      <c r="U489" s="164">
        <f t="shared" si="93"/>
        <v>0</v>
      </c>
      <c r="V489" s="183">
        <v>0</v>
      </c>
      <c r="W489" s="182">
        <f t="shared" si="89"/>
        <v>0</v>
      </c>
      <c r="X489" s="162">
        <f t="shared" si="94"/>
        <v>0</v>
      </c>
      <c r="Y489" s="189">
        <v>8426</v>
      </c>
      <c r="Z489" s="186">
        <f t="shared" si="90"/>
        <v>8426</v>
      </c>
      <c r="AA489" s="155">
        <f t="shared" si="95"/>
        <v>0</v>
      </c>
    </row>
    <row r="490" spans="1:27" ht="30" customHeight="1">
      <c r="A490" s="5" t="s">
        <v>2507</v>
      </c>
      <c r="B490" s="5" t="s">
        <v>2482</v>
      </c>
      <c r="C490" s="5" t="s">
        <v>2505</v>
      </c>
      <c r="D490" s="5" t="s">
        <v>58</v>
      </c>
      <c r="E490" s="9">
        <f>일위대가!F2908</f>
        <v>0</v>
      </c>
      <c r="F490" s="9">
        <f>일위대가!H2908</f>
        <v>7625</v>
      </c>
      <c r="G490" s="9">
        <f>일위대가!J2908</f>
        <v>0</v>
      </c>
      <c r="H490" s="9">
        <f t="shared" si="91"/>
        <v>7625</v>
      </c>
      <c r="I490" s="5" t="s">
        <v>2506</v>
      </c>
      <c r="J490" s="5" t="s">
        <v>52</v>
      </c>
      <c r="K490" s="1" t="s">
        <v>52</v>
      </c>
      <c r="L490" s="1" t="s">
        <v>52</v>
      </c>
      <c r="M490" s="1" t="s">
        <v>52</v>
      </c>
      <c r="N490" s="1" t="s">
        <v>52</v>
      </c>
      <c r="P490" s="181">
        <v>0</v>
      </c>
      <c r="Q490" s="184">
        <f t="shared" si="87"/>
        <v>0</v>
      </c>
      <c r="R490" s="168">
        <f t="shared" si="92"/>
        <v>0</v>
      </c>
      <c r="S490" s="160">
        <v>7625</v>
      </c>
      <c r="T490" s="182">
        <f t="shared" si="88"/>
        <v>7625</v>
      </c>
      <c r="U490" s="164">
        <f t="shared" si="93"/>
        <v>0</v>
      </c>
      <c r="V490" s="183">
        <v>0</v>
      </c>
      <c r="W490" s="182">
        <f t="shared" si="89"/>
        <v>0</v>
      </c>
      <c r="X490" s="162">
        <f t="shared" si="94"/>
        <v>0</v>
      </c>
      <c r="Y490" s="189">
        <v>7625</v>
      </c>
      <c r="Z490" s="186">
        <f t="shared" si="90"/>
        <v>7625</v>
      </c>
      <c r="AA490" s="155">
        <f t="shared" si="95"/>
        <v>0</v>
      </c>
    </row>
    <row r="491" spans="1:27" ht="30" customHeight="1">
      <c r="A491" s="5" t="s">
        <v>2512</v>
      </c>
      <c r="B491" s="5" t="s">
        <v>2477</v>
      </c>
      <c r="C491" s="5" t="s">
        <v>2510</v>
      </c>
      <c r="D491" s="5" t="s">
        <v>58</v>
      </c>
      <c r="E491" s="9">
        <f>일위대가!F2914</f>
        <v>3324</v>
      </c>
      <c r="F491" s="9">
        <f>일위대가!H2914</f>
        <v>0</v>
      </c>
      <c r="G491" s="9">
        <f>일위대가!J2914</f>
        <v>0</v>
      </c>
      <c r="H491" s="9">
        <f t="shared" si="91"/>
        <v>3324</v>
      </c>
      <c r="I491" s="5" t="s">
        <v>2511</v>
      </c>
      <c r="J491" s="5" t="s">
        <v>52</v>
      </c>
      <c r="K491" s="1" t="s">
        <v>52</v>
      </c>
      <c r="L491" s="1" t="s">
        <v>52</v>
      </c>
      <c r="M491" s="1" t="s">
        <v>52</v>
      </c>
      <c r="N491" s="1" t="s">
        <v>52</v>
      </c>
      <c r="P491" s="185">
        <v>3324</v>
      </c>
      <c r="Q491" s="184">
        <f t="shared" si="87"/>
        <v>3324</v>
      </c>
      <c r="R491" s="168">
        <f t="shared" si="92"/>
        <v>0</v>
      </c>
      <c r="S491" s="183">
        <v>0</v>
      </c>
      <c r="T491" s="182">
        <f t="shared" si="88"/>
        <v>0</v>
      </c>
      <c r="U491" s="164">
        <f t="shared" si="93"/>
        <v>0</v>
      </c>
      <c r="V491" s="183">
        <v>0</v>
      </c>
      <c r="W491" s="182">
        <f t="shared" si="89"/>
        <v>0</v>
      </c>
      <c r="X491" s="162">
        <f t="shared" si="94"/>
        <v>0</v>
      </c>
      <c r="Y491" s="189">
        <v>3324</v>
      </c>
      <c r="Z491" s="186">
        <f t="shared" si="90"/>
        <v>3324</v>
      </c>
      <c r="AA491" s="155">
        <f t="shared" si="95"/>
        <v>0</v>
      </c>
    </row>
    <row r="492" spans="1:27" ht="30" customHeight="1">
      <c r="A492" s="5" t="s">
        <v>2517</v>
      </c>
      <c r="B492" s="5" t="s">
        <v>2489</v>
      </c>
      <c r="C492" s="5" t="s">
        <v>2510</v>
      </c>
      <c r="D492" s="5" t="s">
        <v>58</v>
      </c>
      <c r="E492" s="9">
        <f>일위대가!F2920</f>
        <v>3426</v>
      </c>
      <c r="F492" s="9">
        <f>일위대가!H2920</f>
        <v>0</v>
      </c>
      <c r="G492" s="9">
        <f>일위대가!J2920</f>
        <v>0</v>
      </c>
      <c r="H492" s="9">
        <f t="shared" si="91"/>
        <v>3426</v>
      </c>
      <c r="I492" s="5" t="s">
        <v>2516</v>
      </c>
      <c r="J492" s="5" t="s">
        <v>52</v>
      </c>
      <c r="K492" s="1" t="s">
        <v>52</v>
      </c>
      <c r="L492" s="1" t="s">
        <v>52</v>
      </c>
      <c r="M492" s="1" t="s">
        <v>52</v>
      </c>
      <c r="N492" s="1" t="s">
        <v>52</v>
      </c>
      <c r="P492" s="185">
        <v>3425</v>
      </c>
      <c r="Q492" s="184">
        <f t="shared" si="87"/>
        <v>3426</v>
      </c>
      <c r="R492" s="168">
        <f t="shared" si="92"/>
        <v>1</v>
      </c>
      <c r="S492" s="183">
        <v>0</v>
      </c>
      <c r="T492" s="182">
        <f t="shared" si="88"/>
        <v>0</v>
      </c>
      <c r="U492" s="164">
        <f t="shared" si="93"/>
        <v>0</v>
      </c>
      <c r="V492" s="183">
        <v>0</v>
      </c>
      <c r="W492" s="182">
        <f t="shared" si="89"/>
        <v>0</v>
      </c>
      <c r="X492" s="162">
        <f t="shared" si="94"/>
        <v>0</v>
      </c>
      <c r="Y492" s="189">
        <v>3425</v>
      </c>
      <c r="Z492" s="186">
        <f t="shared" si="90"/>
        <v>3426</v>
      </c>
      <c r="AA492" s="155">
        <f t="shared" si="95"/>
        <v>1</v>
      </c>
    </row>
    <row r="493" spans="1:27" ht="30" customHeight="1">
      <c r="A493" s="5" t="s">
        <v>2538</v>
      </c>
      <c r="B493" s="5" t="s">
        <v>2535</v>
      </c>
      <c r="C493" s="5" t="s">
        <v>2536</v>
      </c>
      <c r="D493" s="5" t="s">
        <v>58</v>
      </c>
      <c r="E493" s="9">
        <f>일위대가!F2926</f>
        <v>1120</v>
      </c>
      <c r="F493" s="9">
        <f>일위대가!H2926</f>
        <v>6148</v>
      </c>
      <c r="G493" s="9">
        <f>일위대가!J2926</f>
        <v>0</v>
      </c>
      <c r="H493" s="9">
        <f t="shared" si="91"/>
        <v>7268</v>
      </c>
      <c r="I493" s="5" t="s">
        <v>2537</v>
      </c>
      <c r="J493" s="5" t="s">
        <v>52</v>
      </c>
      <c r="K493" s="1" t="s">
        <v>52</v>
      </c>
      <c r="L493" s="1" t="s">
        <v>52</v>
      </c>
      <c r="M493" s="1" t="s">
        <v>52</v>
      </c>
      <c r="N493" s="1" t="s">
        <v>52</v>
      </c>
      <c r="P493" s="185">
        <v>1120</v>
      </c>
      <c r="Q493" s="184">
        <f t="shared" si="87"/>
        <v>1120</v>
      </c>
      <c r="R493" s="168">
        <f t="shared" si="92"/>
        <v>0</v>
      </c>
      <c r="S493" s="160">
        <v>6148</v>
      </c>
      <c r="T493" s="182">
        <f t="shared" si="88"/>
        <v>6148</v>
      </c>
      <c r="U493" s="164">
        <f t="shared" si="93"/>
        <v>0</v>
      </c>
      <c r="V493" s="183">
        <v>0</v>
      </c>
      <c r="W493" s="182">
        <f t="shared" si="89"/>
        <v>0</v>
      </c>
      <c r="X493" s="162">
        <f t="shared" si="94"/>
        <v>0</v>
      </c>
      <c r="Y493" s="189">
        <v>7268</v>
      </c>
      <c r="Z493" s="186">
        <f t="shared" si="90"/>
        <v>7268</v>
      </c>
      <c r="AA493" s="155">
        <f t="shared" si="95"/>
        <v>0</v>
      </c>
    </row>
    <row r="494" spans="1:27" ht="30" customHeight="1">
      <c r="A494" s="5" t="s">
        <v>2548</v>
      </c>
      <c r="B494" s="5" t="s">
        <v>2546</v>
      </c>
      <c r="C494" s="5" t="s">
        <v>52</v>
      </c>
      <c r="D494" s="5" t="s">
        <v>58</v>
      </c>
      <c r="E494" s="9">
        <f>일위대가!F2932</f>
        <v>0</v>
      </c>
      <c r="F494" s="9">
        <f>일위대가!H2932</f>
        <v>5870</v>
      </c>
      <c r="G494" s="9">
        <f>일위대가!J2932</f>
        <v>117</v>
      </c>
      <c r="H494" s="9">
        <f t="shared" si="91"/>
        <v>5987</v>
      </c>
      <c r="I494" s="5" t="s">
        <v>2547</v>
      </c>
      <c r="J494" s="5" t="s">
        <v>52</v>
      </c>
      <c r="K494" s="1" t="s">
        <v>52</v>
      </c>
      <c r="L494" s="1" t="s">
        <v>52</v>
      </c>
      <c r="M494" s="1" t="s">
        <v>52</v>
      </c>
      <c r="N494" s="1" t="s">
        <v>52</v>
      </c>
      <c r="P494" s="181">
        <v>0</v>
      </c>
      <c r="Q494" s="184">
        <f t="shared" si="87"/>
        <v>0</v>
      </c>
      <c r="R494" s="168">
        <f t="shared" si="92"/>
        <v>0</v>
      </c>
      <c r="S494" s="160">
        <v>5870</v>
      </c>
      <c r="T494" s="182">
        <f t="shared" si="88"/>
        <v>5870</v>
      </c>
      <c r="U494" s="164">
        <f t="shared" si="93"/>
        <v>0</v>
      </c>
      <c r="V494" s="183">
        <v>117</v>
      </c>
      <c r="W494" s="182">
        <f t="shared" si="89"/>
        <v>117</v>
      </c>
      <c r="X494" s="162">
        <f t="shared" si="94"/>
        <v>0</v>
      </c>
      <c r="Y494" s="189">
        <v>5987</v>
      </c>
      <c r="Z494" s="186">
        <f t="shared" si="90"/>
        <v>5987</v>
      </c>
      <c r="AA494" s="155">
        <f t="shared" si="95"/>
        <v>0</v>
      </c>
    </row>
    <row r="495" spans="1:27" ht="30" customHeight="1">
      <c r="A495" s="5" t="s">
        <v>2556</v>
      </c>
      <c r="B495" s="5" t="s">
        <v>2554</v>
      </c>
      <c r="C495" s="5" t="s">
        <v>52</v>
      </c>
      <c r="D495" s="5" t="s">
        <v>58</v>
      </c>
      <c r="E495" s="9">
        <f>일위대가!F2938</f>
        <v>0</v>
      </c>
      <c r="F495" s="9">
        <f>일위대가!H2938</f>
        <v>11740</v>
      </c>
      <c r="G495" s="9">
        <f>일위대가!J2938</f>
        <v>234</v>
      </c>
      <c r="H495" s="9">
        <f t="shared" si="91"/>
        <v>11974</v>
      </c>
      <c r="I495" s="5" t="s">
        <v>2555</v>
      </c>
      <c r="J495" s="5" t="s">
        <v>52</v>
      </c>
      <c r="K495" s="1" t="s">
        <v>52</v>
      </c>
      <c r="L495" s="1" t="s">
        <v>52</v>
      </c>
      <c r="M495" s="1" t="s">
        <v>52</v>
      </c>
      <c r="N495" s="1" t="s">
        <v>52</v>
      </c>
      <c r="P495" s="181">
        <v>0</v>
      </c>
      <c r="Q495" s="184">
        <f t="shared" si="87"/>
        <v>0</v>
      </c>
      <c r="R495" s="168">
        <f t="shared" si="92"/>
        <v>0</v>
      </c>
      <c r="S495" s="160">
        <v>11740</v>
      </c>
      <c r="T495" s="182">
        <f t="shared" si="88"/>
        <v>11740</v>
      </c>
      <c r="U495" s="164">
        <f t="shared" si="93"/>
        <v>0</v>
      </c>
      <c r="V495" s="183">
        <v>234</v>
      </c>
      <c r="W495" s="182">
        <f t="shared" si="89"/>
        <v>234</v>
      </c>
      <c r="X495" s="162">
        <f t="shared" si="94"/>
        <v>0</v>
      </c>
      <c r="Y495" s="189">
        <v>11974</v>
      </c>
      <c r="Z495" s="186">
        <f t="shared" si="90"/>
        <v>11974</v>
      </c>
      <c r="AA495" s="155">
        <f t="shared" si="95"/>
        <v>0</v>
      </c>
    </row>
    <row r="496" spans="1:27" ht="30" customHeight="1">
      <c r="A496" s="5" t="s">
        <v>2600</v>
      </c>
      <c r="B496" s="5" t="s">
        <v>2597</v>
      </c>
      <c r="C496" s="5" t="s">
        <v>2598</v>
      </c>
      <c r="D496" s="5" t="s">
        <v>588</v>
      </c>
      <c r="E496" s="9">
        <f>일위대가!F2944</f>
        <v>100459</v>
      </c>
      <c r="F496" s="9">
        <f>일위대가!H2944</f>
        <v>103664</v>
      </c>
      <c r="G496" s="9">
        <f>일위대가!J2944</f>
        <v>0</v>
      </c>
      <c r="H496" s="9">
        <f t="shared" si="91"/>
        <v>204123</v>
      </c>
      <c r="I496" s="5" t="s">
        <v>2599</v>
      </c>
      <c r="J496" s="5" t="s">
        <v>52</v>
      </c>
      <c r="K496" s="1" t="s">
        <v>52</v>
      </c>
      <c r="L496" s="1" t="s">
        <v>52</v>
      </c>
      <c r="M496" s="1" t="s">
        <v>52</v>
      </c>
      <c r="N496" s="1" t="s">
        <v>52</v>
      </c>
      <c r="P496" s="185">
        <v>100459</v>
      </c>
      <c r="Q496" s="184">
        <f t="shared" si="87"/>
        <v>100459</v>
      </c>
      <c r="R496" s="168">
        <f t="shared" si="92"/>
        <v>0</v>
      </c>
      <c r="S496" s="160">
        <v>103664</v>
      </c>
      <c r="T496" s="182">
        <f t="shared" si="88"/>
        <v>103664</v>
      </c>
      <c r="U496" s="164">
        <f t="shared" si="93"/>
        <v>0</v>
      </c>
      <c r="V496" s="183">
        <v>0</v>
      </c>
      <c r="W496" s="182">
        <f t="shared" si="89"/>
        <v>0</v>
      </c>
      <c r="X496" s="162">
        <f t="shared" si="94"/>
        <v>0</v>
      </c>
      <c r="Y496" s="189">
        <v>204123</v>
      </c>
      <c r="Z496" s="186">
        <f t="shared" si="90"/>
        <v>204123</v>
      </c>
      <c r="AA496" s="155">
        <f t="shared" si="95"/>
        <v>0</v>
      </c>
    </row>
    <row r="497" spans="1:27" ht="30" customHeight="1">
      <c r="A497" s="5" t="s">
        <v>2604</v>
      </c>
      <c r="B497" s="5" t="s">
        <v>2602</v>
      </c>
      <c r="C497" s="5" t="s">
        <v>52</v>
      </c>
      <c r="D497" s="5" t="s">
        <v>588</v>
      </c>
      <c r="E497" s="9">
        <f>일위대가!F2954</f>
        <v>220</v>
      </c>
      <c r="F497" s="9">
        <f>일위대가!H2954</f>
        <v>20318</v>
      </c>
      <c r="G497" s="9">
        <f>일위대가!J2954</f>
        <v>2245</v>
      </c>
      <c r="H497" s="9">
        <f t="shared" si="91"/>
        <v>22783</v>
      </c>
      <c r="I497" s="5" t="s">
        <v>2603</v>
      </c>
      <c r="J497" s="5" t="s">
        <v>52</v>
      </c>
      <c r="K497" s="1" t="s">
        <v>52</v>
      </c>
      <c r="L497" s="1" t="s">
        <v>52</v>
      </c>
      <c r="M497" s="1" t="s">
        <v>52</v>
      </c>
      <c r="N497" s="1" t="s">
        <v>52</v>
      </c>
      <c r="P497" s="181">
        <v>220</v>
      </c>
      <c r="Q497" s="184">
        <f t="shared" si="87"/>
        <v>220</v>
      </c>
      <c r="R497" s="168">
        <f t="shared" si="92"/>
        <v>0</v>
      </c>
      <c r="S497" s="160">
        <v>20318</v>
      </c>
      <c r="T497" s="182">
        <f t="shared" si="88"/>
        <v>20318</v>
      </c>
      <c r="U497" s="164">
        <f t="shared" si="93"/>
        <v>0</v>
      </c>
      <c r="V497" s="160">
        <v>2245</v>
      </c>
      <c r="W497" s="182">
        <f t="shared" si="89"/>
        <v>2245</v>
      </c>
      <c r="X497" s="162">
        <f t="shared" si="94"/>
        <v>0</v>
      </c>
      <c r="Y497" s="189">
        <v>22783</v>
      </c>
      <c r="Z497" s="186">
        <f t="shared" si="90"/>
        <v>22783</v>
      </c>
      <c r="AA497" s="155">
        <f t="shared" si="95"/>
        <v>0</v>
      </c>
    </row>
    <row r="498" spans="1:27" ht="30" customHeight="1">
      <c r="A498" s="5" t="s">
        <v>2609</v>
      </c>
      <c r="B498" s="5" t="s">
        <v>2606</v>
      </c>
      <c r="C498" s="5" t="s">
        <v>2607</v>
      </c>
      <c r="D498" s="5" t="s">
        <v>58</v>
      </c>
      <c r="E498" s="9">
        <f>일위대가!F2958</f>
        <v>0</v>
      </c>
      <c r="F498" s="9">
        <f>일위대가!H2958</f>
        <v>755</v>
      </c>
      <c r="G498" s="9">
        <f>일위대가!J2958</f>
        <v>0</v>
      </c>
      <c r="H498" s="9">
        <f t="shared" si="91"/>
        <v>755</v>
      </c>
      <c r="I498" s="5" t="s">
        <v>2608</v>
      </c>
      <c r="J498" s="5" t="s">
        <v>52</v>
      </c>
      <c r="K498" s="1" t="s">
        <v>52</v>
      </c>
      <c r="L498" s="1" t="s">
        <v>52</v>
      </c>
      <c r="M498" s="1" t="s">
        <v>52</v>
      </c>
      <c r="N498" s="1" t="s">
        <v>52</v>
      </c>
      <c r="P498" s="181">
        <v>0</v>
      </c>
      <c r="Q498" s="184">
        <f t="shared" si="87"/>
        <v>0</v>
      </c>
      <c r="R498" s="168">
        <f t="shared" si="92"/>
        <v>0</v>
      </c>
      <c r="S498" s="183">
        <v>755</v>
      </c>
      <c r="T498" s="182">
        <f t="shared" si="88"/>
        <v>755</v>
      </c>
      <c r="U498" s="164">
        <f t="shared" si="93"/>
        <v>0</v>
      </c>
      <c r="V498" s="183">
        <v>0</v>
      </c>
      <c r="W498" s="182">
        <f t="shared" si="89"/>
        <v>0</v>
      </c>
      <c r="X498" s="162">
        <f t="shared" si="94"/>
        <v>0</v>
      </c>
      <c r="Y498" s="190">
        <v>755</v>
      </c>
      <c r="Z498" s="186">
        <f t="shared" si="90"/>
        <v>755</v>
      </c>
      <c r="AA498" s="155">
        <f t="shared" si="95"/>
        <v>0</v>
      </c>
    </row>
    <row r="499" spans="1:27" ht="30" customHeight="1">
      <c r="A499" s="5" t="s">
        <v>5865</v>
      </c>
      <c r="B499" s="5" t="s">
        <v>5862</v>
      </c>
      <c r="C499" s="5" t="s">
        <v>5863</v>
      </c>
      <c r="D499" s="5" t="s">
        <v>3711</v>
      </c>
      <c r="E499" s="9">
        <f>일위대가!F2963</f>
        <v>0</v>
      </c>
      <c r="F499" s="9">
        <f>일위대가!H2963</f>
        <v>0</v>
      </c>
      <c r="G499" s="9">
        <f>일위대가!J2963</f>
        <v>17263</v>
      </c>
      <c r="H499" s="9">
        <f t="shared" si="91"/>
        <v>17263</v>
      </c>
      <c r="I499" s="5" t="s">
        <v>5864</v>
      </c>
      <c r="J499" s="5" t="s">
        <v>52</v>
      </c>
      <c r="K499" s="1" t="s">
        <v>5593</v>
      </c>
      <c r="L499" s="1" t="s">
        <v>52</v>
      </c>
      <c r="M499" s="1" t="s">
        <v>52</v>
      </c>
      <c r="N499" s="1" t="s">
        <v>61</v>
      </c>
      <c r="P499" s="181">
        <v>0</v>
      </c>
      <c r="Q499" s="184">
        <f t="shared" si="87"/>
        <v>0</v>
      </c>
      <c r="R499" s="168">
        <f t="shared" si="92"/>
        <v>0</v>
      </c>
      <c r="S499" s="183">
        <v>0</v>
      </c>
      <c r="T499" s="182">
        <f t="shared" si="88"/>
        <v>0</v>
      </c>
      <c r="U499" s="164">
        <f t="shared" si="93"/>
        <v>0</v>
      </c>
      <c r="V499" s="160">
        <v>17263</v>
      </c>
      <c r="W499" s="182">
        <f t="shared" si="89"/>
        <v>17263</v>
      </c>
      <c r="X499" s="162">
        <f t="shared" si="94"/>
        <v>0</v>
      </c>
      <c r="Y499" s="189">
        <v>17263</v>
      </c>
      <c r="Z499" s="186">
        <f t="shared" si="90"/>
        <v>17263</v>
      </c>
      <c r="AA499" s="155">
        <f t="shared" si="95"/>
        <v>0</v>
      </c>
    </row>
    <row r="500" spans="1:27" ht="30" customHeight="1">
      <c r="A500" s="5" t="s">
        <v>5870</v>
      </c>
      <c r="B500" s="5" t="s">
        <v>5867</v>
      </c>
      <c r="C500" s="5" t="s">
        <v>5868</v>
      </c>
      <c r="D500" s="5" t="s">
        <v>3711</v>
      </c>
      <c r="E500" s="9">
        <f>일위대가!F2970</f>
        <v>1888</v>
      </c>
      <c r="F500" s="9">
        <f>일위대가!H2970</f>
        <v>0</v>
      </c>
      <c r="G500" s="9">
        <f>일위대가!J2970</f>
        <v>1912</v>
      </c>
      <c r="H500" s="9">
        <f t="shared" si="91"/>
        <v>3800</v>
      </c>
      <c r="I500" s="5" t="s">
        <v>5869</v>
      </c>
      <c r="J500" s="5" t="s">
        <v>52</v>
      </c>
      <c r="K500" s="1" t="s">
        <v>5593</v>
      </c>
      <c r="L500" s="1" t="s">
        <v>52</v>
      </c>
      <c r="M500" s="1" t="s">
        <v>52</v>
      </c>
      <c r="N500" s="1" t="s">
        <v>61</v>
      </c>
      <c r="P500" s="185">
        <v>1888</v>
      </c>
      <c r="Q500" s="184">
        <f t="shared" si="87"/>
        <v>1888</v>
      </c>
      <c r="R500" s="168">
        <f t="shared" si="92"/>
        <v>0</v>
      </c>
      <c r="S500" s="183">
        <v>0</v>
      </c>
      <c r="T500" s="182">
        <f t="shared" si="88"/>
        <v>0</v>
      </c>
      <c r="U500" s="164">
        <f t="shared" si="93"/>
        <v>0</v>
      </c>
      <c r="V500" s="160">
        <v>1912</v>
      </c>
      <c r="W500" s="182">
        <f t="shared" si="89"/>
        <v>1912</v>
      </c>
      <c r="X500" s="162">
        <f t="shared" si="94"/>
        <v>0</v>
      </c>
      <c r="Y500" s="189">
        <v>3800</v>
      </c>
      <c r="Z500" s="186">
        <f t="shared" si="90"/>
        <v>3800</v>
      </c>
      <c r="AA500" s="155">
        <f t="shared" si="95"/>
        <v>0</v>
      </c>
    </row>
    <row r="501" spans="1:27" ht="30" customHeight="1">
      <c r="A501" s="5" t="s">
        <v>5875</v>
      </c>
      <c r="B501" s="5" t="s">
        <v>5872</v>
      </c>
      <c r="C501" s="5" t="s">
        <v>5873</v>
      </c>
      <c r="D501" s="5" t="s">
        <v>3711</v>
      </c>
      <c r="E501" s="9">
        <f>일위대가!F2975</f>
        <v>0</v>
      </c>
      <c r="F501" s="9">
        <f>일위대가!H2975</f>
        <v>0</v>
      </c>
      <c r="G501" s="9">
        <f>일위대가!J2975</f>
        <v>11</v>
      </c>
      <c r="H501" s="9">
        <f t="shared" si="91"/>
        <v>11</v>
      </c>
      <c r="I501" s="5" t="s">
        <v>5874</v>
      </c>
      <c r="J501" s="5" t="s">
        <v>52</v>
      </c>
      <c r="K501" s="1" t="s">
        <v>5593</v>
      </c>
      <c r="L501" s="1" t="s">
        <v>52</v>
      </c>
      <c r="M501" s="1" t="s">
        <v>52</v>
      </c>
      <c r="N501" s="1" t="s">
        <v>61</v>
      </c>
      <c r="P501" s="181">
        <v>0</v>
      </c>
      <c r="Q501" s="184">
        <f t="shared" si="87"/>
        <v>0</v>
      </c>
      <c r="R501" s="168">
        <f t="shared" si="92"/>
        <v>0</v>
      </c>
      <c r="S501" s="183">
        <v>0</v>
      </c>
      <c r="T501" s="182">
        <f t="shared" si="88"/>
        <v>0</v>
      </c>
      <c r="U501" s="164">
        <f t="shared" si="93"/>
        <v>0</v>
      </c>
      <c r="V501" s="183">
        <v>11</v>
      </c>
      <c r="W501" s="182">
        <f t="shared" si="89"/>
        <v>11</v>
      </c>
      <c r="X501" s="162">
        <f t="shared" si="94"/>
        <v>0</v>
      </c>
      <c r="Y501" s="190">
        <v>11</v>
      </c>
      <c r="Z501" s="186">
        <f t="shared" si="90"/>
        <v>11</v>
      </c>
      <c r="AA501" s="155">
        <f t="shared" si="95"/>
        <v>0</v>
      </c>
    </row>
    <row r="502" spans="1:27" ht="30" customHeight="1">
      <c r="A502" s="5" t="s">
        <v>5880</v>
      </c>
      <c r="B502" s="5" t="s">
        <v>5877</v>
      </c>
      <c r="C502" s="5" t="s">
        <v>5878</v>
      </c>
      <c r="D502" s="5" t="s">
        <v>3711</v>
      </c>
      <c r="E502" s="9">
        <f>일위대가!F2979</f>
        <v>0</v>
      </c>
      <c r="F502" s="9">
        <f>일위대가!H2979</f>
        <v>0</v>
      </c>
      <c r="G502" s="9">
        <f>일위대가!J2979</f>
        <v>7</v>
      </c>
      <c r="H502" s="9">
        <f t="shared" si="91"/>
        <v>7</v>
      </c>
      <c r="I502" s="5" t="s">
        <v>5879</v>
      </c>
      <c r="J502" s="5" t="s">
        <v>52</v>
      </c>
      <c r="K502" s="1" t="s">
        <v>5593</v>
      </c>
      <c r="L502" s="1" t="s">
        <v>52</v>
      </c>
      <c r="M502" s="1" t="s">
        <v>52</v>
      </c>
      <c r="N502" s="1" t="s">
        <v>61</v>
      </c>
      <c r="P502" s="181">
        <v>0</v>
      </c>
      <c r="Q502" s="184">
        <f t="shared" si="87"/>
        <v>0</v>
      </c>
      <c r="R502" s="168">
        <f t="shared" si="92"/>
        <v>0</v>
      </c>
      <c r="S502" s="183">
        <v>0</v>
      </c>
      <c r="T502" s="182">
        <f t="shared" si="88"/>
        <v>0</v>
      </c>
      <c r="U502" s="164">
        <f t="shared" si="93"/>
        <v>0</v>
      </c>
      <c r="V502" s="183">
        <v>7</v>
      </c>
      <c r="W502" s="182">
        <f t="shared" si="89"/>
        <v>7</v>
      </c>
      <c r="X502" s="162">
        <f t="shared" si="94"/>
        <v>0</v>
      </c>
      <c r="Y502" s="190">
        <v>7</v>
      </c>
      <c r="Z502" s="186">
        <f t="shared" si="90"/>
        <v>7</v>
      </c>
      <c r="AA502" s="155">
        <f t="shared" si="95"/>
        <v>0</v>
      </c>
    </row>
    <row r="503" spans="1:27" ht="30" customHeight="1">
      <c r="A503" s="5" t="s">
        <v>2616</v>
      </c>
      <c r="B503" s="5" t="s">
        <v>2613</v>
      </c>
      <c r="C503" s="5" t="s">
        <v>2614</v>
      </c>
      <c r="D503" s="5" t="s">
        <v>58</v>
      </c>
      <c r="E503" s="9">
        <f>일위대가!F2985</f>
        <v>0</v>
      </c>
      <c r="F503" s="9">
        <f>일위대가!H2985</f>
        <v>15740</v>
      </c>
      <c r="G503" s="9">
        <f>일위대가!J2985</f>
        <v>314</v>
      </c>
      <c r="H503" s="9">
        <f t="shared" si="91"/>
        <v>16054</v>
      </c>
      <c r="I503" s="5" t="s">
        <v>2615</v>
      </c>
      <c r="J503" s="5" t="s">
        <v>52</v>
      </c>
      <c r="K503" s="1" t="s">
        <v>52</v>
      </c>
      <c r="L503" s="1" t="s">
        <v>52</v>
      </c>
      <c r="M503" s="1" t="s">
        <v>52</v>
      </c>
      <c r="N503" s="1" t="s">
        <v>52</v>
      </c>
      <c r="P503" s="181">
        <v>0</v>
      </c>
      <c r="Q503" s="184">
        <f t="shared" si="87"/>
        <v>0</v>
      </c>
      <c r="R503" s="168">
        <f t="shared" si="92"/>
        <v>0</v>
      </c>
      <c r="S503" s="160">
        <v>15740</v>
      </c>
      <c r="T503" s="182">
        <f t="shared" si="88"/>
        <v>15740</v>
      </c>
      <c r="U503" s="164">
        <f t="shared" si="93"/>
        <v>0</v>
      </c>
      <c r="V503" s="183">
        <v>314</v>
      </c>
      <c r="W503" s="182">
        <f t="shared" si="89"/>
        <v>314</v>
      </c>
      <c r="X503" s="162">
        <f t="shared" si="94"/>
        <v>0</v>
      </c>
      <c r="Y503" s="189">
        <v>16054</v>
      </c>
      <c r="Z503" s="186">
        <f t="shared" si="90"/>
        <v>16054</v>
      </c>
      <c r="AA503" s="155">
        <f t="shared" si="95"/>
        <v>0</v>
      </c>
    </row>
    <row r="504" spans="1:27" ht="30" customHeight="1">
      <c r="A504" s="5" t="s">
        <v>2622</v>
      </c>
      <c r="B504" s="5" t="s">
        <v>2613</v>
      </c>
      <c r="C504" s="5" t="s">
        <v>2620</v>
      </c>
      <c r="D504" s="5" t="s">
        <v>58</v>
      </c>
      <c r="E504" s="9">
        <f>일위대가!F2991</f>
        <v>0</v>
      </c>
      <c r="F504" s="9">
        <f>일위대가!H2991</f>
        <v>22350</v>
      </c>
      <c r="G504" s="9">
        <f>일위대가!J2991</f>
        <v>447</v>
      </c>
      <c r="H504" s="9">
        <f t="shared" si="91"/>
        <v>22797</v>
      </c>
      <c r="I504" s="5" t="s">
        <v>2621</v>
      </c>
      <c r="J504" s="5" t="s">
        <v>52</v>
      </c>
      <c r="K504" s="1" t="s">
        <v>52</v>
      </c>
      <c r="L504" s="1" t="s">
        <v>52</v>
      </c>
      <c r="M504" s="1" t="s">
        <v>52</v>
      </c>
      <c r="N504" s="1" t="s">
        <v>52</v>
      </c>
      <c r="P504" s="181">
        <v>0</v>
      </c>
      <c r="Q504" s="184">
        <f t="shared" si="87"/>
        <v>0</v>
      </c>
      <c r="R504" s="168">
        <f t="shared" si="92"/>
        <v>0</v>
      </c>
      <c r="S504" s="160">
        <v>22350</v>
      </c>
      <c r="T504" s="182">
        <f t="shared" si="88"/>
        <v>22350</v>
      </c>
      <c r="U504" s="164">
        <f t="shared" si="93"/>
        <v>0</v>
      </c>
      <c r="V504" s="183">
        <v>447</v>
      </c>
      <c r="W504" s="182">
        <f t="shared" si="89"/>
        <v>447</v>
      </c>
      <c r="X504" s="162">
        <f t="shared" si="94"/>
        <v>0</v>
      </c>
      <c r="Y504" s="189">
        <v>22797</v>
      </c>
      <c r="Z504" s="186">
        <f t="shared" si="90"/>
        <v>22797</v>
      </c>
      <c r="AA504" s="155">
        <f t="shared" si="95"/>
        <v>0</v>
      </c>
    </row>
    <row r="505" spans="1:27" ht="30" customHeight="1">
      <c r="A505" s="5" t="s">
        <v>2632</v>
      </c>
      <c r="B505" s="5" t="s">
        <v>2613</v>
      </c>
      <c r="C505" s="5" t="s">
        <v>2630</v>
      </c>
      <c r="D505" s="5" t="s">
        <v>58</v>
      </c>
      <c r="E505" s="9">
        <f>일위대가!F2997</f>
        <v>0</v>
      </c>
      <c r="F505" s="9">
        <f>일위대가!H2997</f>
        <v>33051</v>
      </c>
      <c r="G505" s="9">
        <f>일위대가!J2997</f>
        <v>661</v>
      </c>
      <c r="H505" s="9">
        <f t="shared" si="91"/>
        <v>33712</v>
      </c>
      <c r="I505" s="5" t="s">
        <v>2631</v>
      </c>
      <c r="J505" s="5" t="s">
        <v>52</v>
      </c>
      <c r="K505" s="1" t="s">
        <v>52</v>
      </c>
      <c r="L505" s="1" t="s">
        <v>52</v>
      </c>
      <c r="M505" s="1" t="s">
        <v>52</v>
      </c>
      <c r="N505" s="1" t="s">
        <v>52</v>
      </c>
      <c r="P505" s="181">
        <v>0</v>
      </c>
      <c r="Q505" s="184">
        <f t="shared" si="87"/>
        <v>0</v>
      </c>
      <c r="R505" s="168">
        <f t="shared" si="92"/>
        <v>0</v>
      </c>
      <c r="S505" s="160">
        <v>33051</v>
      </c>
      <c r="T505" s="182">
        <f t="shared" si="88"/>
        <v>33051</v>
      </c>
      <c r="U505" s="164">
        <f t="shared" si="93"/>
        <v>0</v>
      </c>
      <c r="V505" s="183">
        <v>661</v>
      </c>
      <c r="W505" s="182">
        <f t="shared" si="89"/>
        <v>661</v>
      </c>
      <c r="X505" s="162">
        <f t="shared" si="94"/>
        <v>0</v>
      </c>
      <c r="Y505" s="189">
        <v>33712</v>
      </c>
      <c r="Z505" s="186">
        <f t="shared" si="90"/>
        <v>33712</v>
      </c>
      <c r="AA505" s="155">
        <f t="shared" si="95"/>
        <v>0</v>
      </c>
    </row>
    <row r="506" spans="1:27" ht="30" customHeight="1">
      <c r="A506" s="5" t="s">
        <v>2638</v>
      </c>
      <c r="B506" s="5" t="s">
        <v>2613</v>
      </c>
      <c r="C506" s="5" t="s">
        <v>2636</v>
      </c>
      <c r="D506" s="5" t="s">
        <v>58</v>
      </c>
      <c r="E506" s="9">
        <f>일위대가!F3003</f>
        <v>0</v>
      </c>
      <c r="F506" s="9">
        <f>일위대가!H3003</f>
        <v>42180</v>
      </c>
      <c r="G506" s="9">
        <f>일위대가!J3003</f>
        <v>843</v>
      </c>
      <c r="H506" s="9">
        <f t="shared" si="91"/>
        <v>43023</v>
      </c>
      <c r="I506" s="5" t="s">
        <v>2637</v>
      </c>
      <c r="J506" s="5" t="s">
        <v>52</v>
      </c>
      <c r="K506" s="1" t="s">
        <v>52</v>
      </c>
      <c r="L506" s="1" t="s">
        <v>52</v>
      </c>
      <c r="M506" s="1" t="s">
        <v>52</v>
      </c>
      <c r="N506" s="1" t="s">
        <v>52</v>
      </c>
      <c r="P506" s="181">
        <v>0</v>
      </c>
      <c r="Q506" s="184">
        <f t="shared" si="87"/>
        <v>0</v>
      </c>
      <c r="R506" s="168">
        <f t="shared" si="92"/>
        <v>0</v>
      </c>
      <c r="S506" s="160">
        <v>42180</v>
      </c>
      <c r="T506" s="182">
        <f t="shared" si="88"/>
        <v>42180</v>
      </c>
      <c r="U506" s="164">
        <f t="shared" si="93"/>
        <v>0</v>
      </c>
      <c r="V506" s="183">
        <v>843</v>
      </c>
      <c r="W506" s="182">
        <f t="shared" si="89"/>
        <v>843</v>
      </c>
      <c r="X506" s="162">
        <f t="shared" si="94"/>
        <v>0</v>
      </c>
      <c r="Y506" s="189">
        <v>43023</v>
      </c>
      <c r="Z506" s="186">
        <f t="shared" si="90"/>
        <v>43023</v>
      </c>
      <c r="AA506" s="155">
        <f t="shared" si="95"/>
        <v>0</v>
      </c>
    </row>
    <row r="507" spans="1:27" ht="30" customHeight="1">
      <c r="A507" s="5" t="s">
        <v>2670</v>
      </c>
      <c r="B507" s="5" t="s">
        <v>2668</v>
      </c>
      <c r="C507" s="5" t="s">
        <v>52</v>
      </c>
      <c r="D507" s="5" t="s">
        <v>182</v>
      </c>
      <c r="E507" s="9">
        <f>일위대가!F3008</f>
        <v>0</v>
      </c>
      <c r="F507" s="9">
        <f>일위대가!H3008</f>
        <v>2288</v>
      </c>
      <c r="G507" s="9">
        <f>일위대가!J3008</f>
        <v>91</v>
      </c>
      <c r="H507" s="9">
        <f t="shared" si="91"/>
        <v>2379</v>
      </c>
      <c r="I507" s="5" t="s">
        <v>2669</v>
      </c>
      <c r="J507" s="5" t="s">
        <v>52</v>
      </c>
      <c r="K507" s="1" t="s">
        <v>52</v>
      </c>
      <c r="L507" s="1" t="s">
        <v>52</v>
      </c>
      <c r="M507" s="1" t="s">
        <v>52</v>
      </c>
      <c r="N507" s="1" t="s">
        <v>52</v>
      </c>
      <c r="O507" s="199" t="s">
        <v>7976</v>
      </c>
      <c r="P507" s="181">
        <v>0</v>
      </c>
      <c r="Q507" s="184">
        <f t="shared" ref="Q507:Q570" si="96">E507</f>
        <v>0</v>
      </c>
      <c r="R507" s="168">
        <f t="shared" si="92"/>
        <v>0</v>
      </c>
      <c r="S507" s="160">
        <v>2288</v>
      </c>
      <c r="T507" s="182">
        <f t="shared" ref="T507:T570" si="97">F507</f>
        <v>2288</v>
      </c>
      <c r="U507" s="164">
        <f t="shared" si="93"/>
        <v>0</v>
      </c>
      <c r="V507" s="183">
        <v>91</v>
      </c>
      <c r="W507" s="182">
        <f t="shared" ref="W507:W570" si="98">G507</f>
        <v>91</v>
      </c>
      <c r="X507" s="162">
        <f t="shared" si="94"/>
        <v>0</v>
      </c>
      <c r="Y507" s="189">
        <v>2379</v>
      </c>
      <c r="Z507" s="186">
        <f t="shared" ref="Z507:Z570" si="99">H507</f>
        <v>2379</v>
      </c>
      <c r="AA507" s="155">
        <f t="shared" si="95"/>
        <v>0</v>
      </c>
    </row>
    <row r="508" spans="1:27" ht="30" customHeight="1">
      <c r="A508" s="5" t="s">
        <v>2691</v>
      </c>
      <c r="B508" s="5" t="s">
        <v>2688</v>
      </c>
      <c r="C508" s="5" t="s">
        <v>2689</v>
      </c>
      <c r="D508" s="5" t="s">
        <v>182</v>
      </c>
      <c r="E508" s="9">
        <f>일위대가!F3014</f>
        <v>0</v>
      </c>
      <c r="F508" s="9">
        <f>일위대가!H3014</f>
        <v>3060</v>
      </c>
      <c r="G508" s="9">
        <f>일위대가!J3014</f>
        <v>61</v>
      </c>
      <c r="H508" s="9">
        <f t="shared" si="91"/>
        <v>3121</v>
      </c>
      <c r="I508" s="5" t="s">
        <v>2690</v>
      </c>
      <c r="J508" s="5" t="s">
        <v>52</v>
      </c>
      <c r="K508" s="1" t="s">
        <v>52</v>
      </c>
      <c r="L508" s="1" t="s">
        <v>52</v>
      </c>
      <c r="M508" s="1" t="s">
        <v>52</v>
      </c>
      <c r="N508" s="1" t="s">
        <v>52</v>
      </c>
      <c r="P508" s="181">
        <v>0</v>
      </c>
      <c r="Q508" s="184">
        <f t="shared" si="96"/>
        <v>0</v>
      </c>
      <c r="R508" s="168">
        <f t="shared" si="92"/>
        <v>0</v>
      </c>
      <c r="S508" s="160">
        <v>3060</v>
      </c>
      <c r="T508" s="182">
        <f t="shared" si="97"/>
        <v>3060</v>
      </c>
      <c r="U508" s="164">
        <f t="shared" si="93"/>
        <v>0</v>
      </c>
      <c r="V508" s="183">
        <v>61</v>
      </c>
      <c r="W508" s="182">
        <f t="shared" si="98"/>
        <v>61</v>
      </c>
      <c r="X508" s="162">
        <f t="shared" si="94"/>
        <v>0</v>
      </c>
      <c r="Y508" s="189">
        <v>3121</v>
      </c>
      <c r="Z508" s="186">
        <f t="shared" si="99"/>
        <v>3121</v>
      </c>
      <c r="AA508" s="155">
        <f t="shared" si="95"/>
        <v>0</v>
      </c>
    </row>
    <row r="509" spans="1:27" ht="30" customHeight="1">
      <c r="A509" s="5" t="s">
        <v>2695</v>
      </c>
      <c r="B509" s="5" t="s">
        <v>2693</v>
      </c>
      <c r="C509" s="5" t="s">
        <v>2689</v>
      </c>
      <c r="D509" s="5" t="s">
        <v>182</v>
      </c>
      <c r="E509" s="9">
        <f>일위대가!F3020</f>
        <v>0</v>
      </c>
      <c r="F509" s="9">
        <f>일위대가!H3020</f>
        <v>1530</v>
      </c>
      <c r="G509" s="9">
        <f>일위대가!J3020</f>
        <v>30</v>
      </c>
      <c r="H509" s="9">
        <f t="shared" si="91"/>
        <v>1560</v>
      </c>
      <c r="I509" s="5" t="s">
        <v>2694</v>
      </c>
      <c r="J509" s="5" t="s">
        <v>52</v>
      </c>
      <c r="K509" s="1" t="s">
        <v>52</v>
      </c>
      <c r="L509" s="1" t="s">
        <v>52</v>
      </c>
      <c r="M509" s="1" t="s">
        <v>52</v>
      </c>
      <c r="N509" s="1" t="s">
        <v>52</v>
      </c>
      <c r="P509" s="181">
        <v>0</v>
      </c>
      <c r="Q509" s="184">
        <f t="shared" si="96"/>
        <v>0</v>
      </c>
      <c r="R509" s="168">
        <f t="shared" si="92"/>
        <v>0</v>
      </c>
      <c r="S509" s="160">
        <v>1530</v>
      </c>
      <c r="T509" s="182">
        <f t="shared" si="97"/>
        <v>1530</v>
      </c>
      <c r="U509" s="164">
        <f t="shared" si="93"/>
        <v>0</v>
      </c>
      <c r="V509" s="183">
        <v>30</v>
      </c>
      <c r="W509" s="182">
        <f t="shared" si="98"/>
        <v>30</v>
      </c>
      <c r="X509" s="162">
        <f t="shared" si="94"/>
        <v>0</v>
      </c>
      <c r="Y509" s="189">
        <v>1560</v>
      </c>
      <c r="Z509" s="186">
        <f t="shared" si="99"/>
        <v>1560</v>
      </c>
      <c r="AA509" s="155">
        <f t="shared" si="95"/>
        <v>0</v>
      </c>
    </row>
    <row r="510" spans="1:27" ht="30" customHeight="1">
      <c r="A510" s="5" t="s">
        <v>2705</v>
      </c>
      <c r="B510" s="5" t="s">
        <v>2688</v>
      </c>
      <c r="C510" s="5" t="s">
        <v>2703</v>
      </c>
      <c r="D510" s="5" t="s">
        <v>182</v>
      </c>
      <c r="E510" s="9">
        <f>일위대가!F3026</f>
        <v>0</v>
      </c>
      <c r="F510" s="9">
        <f>일위대가!H3026</f>
        <v>3675</v>
      </c>
      <c r="G510" s="9">
        <f>일위대가!J3026</f>
        <v>73</v>
      </c>
      <c r="H510" s="9">
        <f t="shared" si="91"/>
        <v>3748</v>
      </c>
      <c r="I510" s="5" t="s">
        <v>2704</v>
      </c>
      <c r="J510" s="5" t="s">
        <v>52</v>
      </c>
      <c r="K510" s="1" t="s">
        <v>52</v>
      </c>
      <c r="L510" s="1" t="s">
        <v>52</v>
      </c>
      <c r="M510" s="1" t="s">
        <v>52</v>
      </c>
      <c r="N510" s="1" t="s">
        <v>52</v>
      </c>
      <c r="P510" s="181">
        <v>0</v>
      </c>
      <c r="Q510" s="184">
        <f t="shared" si="96"/>
        <v>0</v>
      </c>
      <c r="R510" s="168">
        <f t="shared" si="92"/>
        <v>0</v>
      </c>
      <c r="S510" s="160">
        <v>3675</v>
      </c>
      <c r="T510" s="182">
        <f t="shared" si="97"/>
        <v>3675</v>
      </c>
      <c r="U510" s="164">
        <f t="shared" si="93"/>
        <v>0</v>
      </c>
      <c r="V510" s="183">
        <v>73</v>
      </c>
      <c r="W510" s="182">
        <f t="shared" si="98"/>
        <v>73</v>
      </c>
      <c r="X510" s="162">
        <f t="shared" si="94"/>
        <v>0</v>
      </c>
      <c r="Y510" s="189">
        <v>3748</v>
      </c>
      <c r="Z510" s="186">
        <f t="shared" si="99"/>
        <v>3748</v>
      </c>
      <c r="AA510" s="155">
        <f t="shared" si="95"/>
        <v>0</v>
      </c>
    </row>
    <row r="511" spans="1:27" ht="30" customHeight="1">
      <c r="A511" s="5" t="s">
        <v>2708</v>
      </c>
      <c r="B511" s="5" t="s">
        <v>2693</v>
      </c>
      <c r="C511" s="5" t="s">
        <v>2703</v>
      </c>
      <c r="D511" s="5" t="s">
        <v>182</v>
      </c>
      <c r="E511" s="9">
        <f>일위대가!F3032</f>
        <v>0</v>
      </c>
      <c r="F511" s="9">
        <f>일위대가!H3032</f>
        <v>1837</v>
      </c>
      <c r="G511" s="9">
        <f>일위대가!J3032</f>
        <v>36</v>
      </c>
      <c r="H511" s="9">
        <f t="shared" si="91"/>
        <v>1873</v>
      </c>
      <c r="I511" s="5" t="s">
        <v>2707</v>
      </c>
      <c r="J511" s="5" t="s">
        <v>52</v>
      </c>
      <c r="K511" s="1" t="s">
        <v>52</v>
      </c>
      <c r="L511" s="1" t="s">
        <v>52</v>
      </c>
      <c r="M511" s="1" t="s">
        <v>52</v>
      </c>
      <c r="N511" s="1" t="s">
        <v>52</v>
      </c>
      <c r="P511" s="181">
        <v>0</v>
      </c>
      <c r="Q511" s="184">
        <f t="shared" si="96"/>
        <v>0</v>
      </c>
      <c r="R511" s="168">
        <f t="shared" si="92"/>
        <v>0</v>
      </c>
      <c r="S511" s="160">
        <v>1837</v>
      </c>
      <c r="T511" s="182">
        <f t="shared" si="97"/>
        <v>1837</v>
      </c>
      <c r="U511" s="164">
        <f t="shared" si="93"/>
        <v>0</v>
      </c>
      <c r="V511" s="183">
        <v>36</v>
      </c>
      <c r="W511" s="182">
        <f t="shared" si="98"/>
        <v>36</v>
      </c>
      <c r="X511" s="162">
        <f t="shared" si="94"/>
        <v>0</v>
      </c>
      <c r="Y511" s="189">
        <v>1873</v>
      </c>
      <c r="Z511" s="186">
        <f t="shared" si="99"/>
        <v>1873</v>
      </c>
      <c r="AA511" s="155">
        <f t="shared" si="95"/>
        <v>0</v>
      </c>
    </row>
    <row r="512" spans="1:27" ht="30" customHeight="1">
      <c r="A512" s="5" t="s">
        <v>2718</v>
      </c>
      <c r="B512" s="5" t="s">
        <v>2715</v>
      </c>
      <c r="C512" s="5" t="s">
        <v>2716</v>
      </c>
      <c r="D512" s="5" t="s">
        <v>58</v>
      </c>
      <c r="E512" s="9">
        <f>일위대가!F3038</f>
        <v>0</v>
      </c>
      <c r="F512" s="9">
        <f>일위대가!H3038</f>
        <v>16225</v>
      </c>
      <c r="G512" s="9">
        <f>일위대가!J3038</f>
        <v>324</v>
      </c>
      <c r="H512" s="9">
        <f t="shared" si="91"/>
        <v>16549</v>
      </c>
      <c r="I512" s="5" t="s">
        <v>2717</v>
      </c>
      <c r="J512" s="5" t="s">
        <v>52</v>
      </c>
      <c r="K512" s="1" t="s">
        <v>52</v>
      </c>
      <c r="L512" s="1" t="s">
        <v>52</v>
      </c>
      <c r="M512" s="1" t="s">
        <v>52</v>
      </c>
      <c r="N512" s="1" t="s">
        <v>52</v>
      </c>
      <c r="P512" s="181">
        <v>0</v>
      </c>
      <c r="Q512" s="184">
        <f t="shared" si="96"/>
        <v>0</v>
      </c>
      <c r="R512" s="168">
        <f t="shared" si="92"/>
        <v>0</v>
      </c>
      <c r="S512" s="160">
        <v>16225</v>
      </c>
      <c r="T512" s="182">
        <f t="shared" si="97"/>
        <v>16225</v>
      </c>
      <c r="U512" s="164">
        <f t="shared" si="93"/>
        <v>0</v>
      </c>
      <c r="V512" s="183">
        <v>324</v>
      </c>
      <c r="W512" s="182">
        <f t="shared" si="98"/>
        <v>324</v>
      </c>
      <c r="X512" s="162">
        <f t="shared" si="94"/>
        <v>0</v>
      </c>
      <c r="Y512" s="189">
        <v>16549</v>
      </c>
      <c r="Z512" s="186">
        <f t="shared" si="99"/>
        <v>16549</v>
      </c>
      <c r="AA512" s="155">
        <f t="shared" si="95"/>
        <v>0</v>
      </c>
    </row>
    <row r="513" spans="1:27" ht="30" customHeight="1">
      <c r="A513" s="5" t="s">
        <v>2723</v>
      </c>
      <c r="B513" s="5" t="s">
        <v>2720</v>
      </c>
      <c r="C513" s="5" t="s">
        <v>2721</v>
      </c>
      <c r="D513" s="5" t="s">
        <v>58</v>
      </c>
      <c r="E513" s="9">
        <f>일위대가!F3043</f>
        <v>1610</v>
      </c>
      <c r="F513" s="9">
        <f>일위대가!H3043</f>
        <v>8876</v>
      </c>
      <c r="G513" s="9">
        <f>일위대가!J3043</f>
        <v>177</v>
      </c>
      <c r="H513" s="9">
        <f t="shared" si="91"/>
        <v>10663</v>
      </c>
      <c r="I513" s="5" t="s">
        <v>2722</v>
      </c>
      <c r="J513" s="5" t="s">
        <v>52</v>
      </c>
      <c r="K513" s="1" t="s">
        <v>52</v>
      </c>
      <c r="L513" s="1" t="s">
        <v>52</v>
      </c>
      <c r="M513" s="1" t="s">
        <v>52</v>
      </c>
      <c r="N513" s="1" t="s">
        <v>52</v>
      </c>
      <c r="P513" s="185">
        <v>1610</v>
      </c>
      <c r="Q513" s="184">
        <f t="shared" si="96"/>
        <v>1610</v>
      </c>
      <c r="R513" s="168">
        <f t="shared" si="92"/>
        <v>0</v>
      </c>
      <c r="S513" s="160">
        <v>8876</v>
      </c>
      <c r="T513" s="182">
        <f t="shared" si="97"/>
        <v>8876</v>
      </c>
      <c r="U513" s="164">
        <f t="shared" si="93"/>
        <v>0</v>
      </c>
      <c r="V513" s="183">
        <v>177</v>
      </c>
      <c r="W513" s="182">
        <f t="shared" si="98"/>
        <v>177</v>
      </c>
      <c r="X513" s="162">
        <f t="shared" si="94"/>
        <v>0</v>
      </c>
      <c r="Y513" s="189">
        <v>10663</v>
      </c>
      <c r="Z513" s="186">
        <f t="shared" si="99"/>
        <v>10663</v>
      </c>
      <c r="AA513" s="155">
        <f t="shared" si="95"/>
        <v>0</v>
      </c>
    </row>
    <row r="514" spans="1:27" ht="30" customHeight="1">
      <c r="A514" s="5" t="s">
        <v>2819</v>
      </c>
      <c r="B514" s="5" t="s">
        <v>2720</v>
      </c>
      <c r="C514" s="5" t="s">
        <v>2817</v>
      </c>
      <c r="D514" s="5" t="s">
        <v>58</v>
      </c>
      <c r="E514" s="9">
        <f>일위대가!F3049</f>
        <v>0</v>
      </c>
      <c r="F514" s="9">
        <f>일위대가!H3049</f>
        <v>8876</v>
      </c>
      <c r="G514" s="9">
        <f>일위대가!J3049</f>
        <v>177</v>
      </c>
      <c r="H514" s="9">
        <f t="shared" si="91"/>
        <v>9053</v>
      </c>
      <c r="I514" s="5" t="s">
        <v>2818</v>
      </c>
      <c r="J514" s="5" t="s">
        <v>52</v>
      </c>
      <c r="K514" s="1" t="s">
        <v>52</v>
      </c>
      <c r="L514" s="1" t="s">
        <v>52</v>
      </c>
      <c r="M514" s="1" t="s">
        <v>52</v>
      </c>
      <c r="N514" s="1" t="s">
        <v>52</v>
      </c>
      <c r="P514" s="181">
        <v>0</v>
      </c>
      <c r="Q514" s="184">
        <f t="shared" si="96"/>
        <v>0</v>
      </c>
      <c r="R514" s="168">
        <f t="shared" si="92"/>
        <v>0</v>
      </c>
      <c r="S514" s="160">
        <v>8876</v>
      </c>
      <c r="T514" s="182">
        <f t="shared" si="97"/>
        <v>8876</v>
      </c>
      <c r="U514" s="164">
        <f t="shared" si="93"/>
        <v>0</v>
      </c>
      <c r="V514" s="183">
        <v>177</v>
      </c>
      <c r="W514" s="182">
        <f t="shared" si="98"/>
        <v>177</v>
      </c>
      <c r="X514" s="162">
        <f t="shared" si="94"/>
        <v>0</v>
      </c>
      <c r="Y514" s="189">
        <v>9053</v>
      </c>
      <c r="Z514" s="186">
        <f t="shared" si="99"/>
        <v>9053</v>
      </c>
      <c r="AA514" s="155">
        <f t="shared" si="95"/>
        <v>0</v>
      </c>
    </row>
    <row r="515" spans="1:27" ht="30" customHeight="1">
      <c r="A515" s="5" t="s">
        <v>2738</v>
      </c>
      <c r="B515" s="5" t="s">
        <v>2736</v>
      </c>
      <c r="C515" s="5" t="s">
        <v>52</v>
      </c>
      <c r="D515" s="5" t="s">
        <v>58</v>
      </c>
      <c r="E515" s="9">
        <f>일위대가!F3056</f>
        <v>1020</v>
      </c>
      <c r="F515" s="9">
        <f>일위대가!H3056</f>
        <v>8908</v>
      </c>
      <c r="G515" s="9">
        <f>일위대가!J3056</f>
        <v>89</v>
      </c>
      <c r="H515" s="9">
        <f t="shared" si="91"/>
        <v>10017</v>
      </c>
      <c r="I515" s="5" t="s">
        <v>2737</v>
      </c>
      <c r="J515" s="5" t="s">
        <v>52</v>
      </c>
      <c r="K515" s="1" t="s">
        <v>52</v>
      </c>
      <c r="L515" s="1" t="s">
        <v>52</v>
      </c>
      <c r="M515" s="1" t="s">
        <v>52</v>
      </c>
      <c r="N515" s="1" t="s">
        <v>52</v>
      </c>
      <c r="P515" s="185">
        <v>1020</v>
      </c>
      <c r="Q515" s="184">
        <f t="shared" si="96"/>
        <v>1020</v>
      </c>
      <c r="R515" s="168">
        <f t="shared" si="92"/>
        <v>0</v>
      </c>
      <c r="S515" s="160">
        <v>8908</v>
      </c>
      <c r="T515" s="182">
        <f t="shared" si="97"/>
        <v>8908</v>
      </c>
      <c r="U515" s="164">
        <f t="shared" si="93"/>
        <v>0</v>
      </c>
      <c r="V515" s="183">
        <v>89</v>
      </c>
      <c r="W515" s="182">
        <f t="shared" si="98"/>
        <v>89</v>
      </c>
      <c r="X515" s="162">
        <f t="shared" si="94"/>
        <v>0</v>
      </c>
      <c r="Y515" s="189">
        <v>10017</v>
      </c>
      <c r="Z515" s="186">
        <f t="shared" si="99"/>
        <v>10017</v>
      </c>
      <c r="AA515" s="155">
        <f t="shared" si="95"/>
        <v>0</v>
      </c>
    </row>
    <row r="516" spans="1:27" ht="30" customHeight="1">
      <c r="A516" s="5" t="s">
        <v>2743</v>
      </c>
      <c r="B516" s="5" t="s">
        <v>2736</v>
      </c>
      <c r="C516" s="5" t="s">
        <v>1753</v>
      </c>
      <c r="D516" s="5" t="s">
        <v>58</v>
      </c>
      <c r="E516" s="9">
        <f>일위대가!F3064</f>
        <v>1020</v>
      </c>
      <c r="F516" s="9">
        <f>일위대가!H3064</f>
        <v>11580</v>
      </c>
      <c r="G516" s="9">
        <f>일위대가!J3064</f>
        <v>89</v>
      </c>
      <c r="H516" s="9">
        <f t="shared" si="91"/>
        <v>12689</v>
      </c>
      <c r="I516" s="5" t="s">
        <v>2742</v>
      </c>
      <c r="J516" s="5" t="s">
        <v>52</v>
      </c>
      <c r="K516" s="1" t="s">
        <v>52</v>
      </c>
      <c r="L516" s="1" t="s">
        <v>52</v>
      </c>
      <c r="M516" s="1" t="s">
        <v>52</v>
      </c>
      <c r="N516" s="1" t="s">
        <v>52</v>
      </c>
      <c r="P516" s="185">
        <v>1020</v>
      </c>
      <c r="Q516" s="184">
        <f t="shared" si="96"/>
        <v>1020</v>
      </c>
      <c r="R516" s="168">
        <f t="shared" si="92"/>
        <v>0</v>
      </c>
      <c r="S516" s="160">
        <v>11580</v>
      </c>
      <c r="T516" s="182">
        <f t="shared" si="97"/>
        <v>11580</v>
      </c>
      <c r="U516" s="164">
        <f t="shared" si="93"/>
        <v>0</v>
      </c>
      <c r="V516" s="183">
        <v>89</v>
      </c>
      <c r="W516" s="182">
        <f t="shared" si="98"/>
        <v>89</v>
      </c>
      <c r="X516" s="162">
        <f t="shared" si="94"/>
        <v>0</v>
      </c>
      <c r="Y516" s="189">
        <v>12689</v>
      </c>
      <c r="Z516" s="186">
        <f t="shared" si="99"/>
        <v>12689</v>
      </c>
      <c r="AA516" s="155">
        <f t="shared" si="95"/>
        <v>0</v>
      </c>
    </row>
    <row r="517" spans="1:27" ht="30" customHeight="1">
      <c r="A517" s="5" t="s">
        <v>2750</v>
      </c>
      <c r="B517" s="5" t="s">
        <v>2747</v>
      </c>
      <c r="C517" s="5" t="s">
        <v>2748</v>
      </c>
      <c r="D517" s="5" t="s">
        <v>58</v>
      </c>
      <c r="E517" s="9">
        <f>일위대가!F3070</f>
        <v>0</v>
      </c>
      <c r="F517" s="9">
        <f>일위대가!H3070</f>
        <v>10066</v>
      </c>
      <c r="G517" s="9">
        <f>일위대가!J3070</f>
        <v>100</v>
      </c>
      <c r="H517" s="9">
        <f t="shared" si="91"/>
        <v>10166</v>
      </c>
      <c r="I517" s="5" t="s">
        <v>2749</v>
      </c>
      <c r="J517" s="5" t="s">
        <v>52</v>
      </c>
      <c r="K517" s="1" t="s">
        <v>52</v>
      </c>
      <c r="L517" s="1" t="s">
        <v>52</v>
      </c>
      <c r="M517" s="1" t="s">
        <v>52</v>
      </c>
      <c r="N517" s="1" t="s">
        <v>52</v>
      </c>
      <c r="P517" s="181">
        <v>0</v>
      </c>
      <c r="Q517" s="184">
        <f t="shared" si="96"/>
        <v>0</v>
      </c>
      <c r="R517" s="168">
        <f t="shared" si="92"/>
        <v>0</v>
      </c>
      <c r="S517" s="160">
        <v>10066</v>
      </c>
      <c r="T517" s="182">
        <f t="shared" si="97"/>
        <v>10066</v>
      </c>
      <c r="U517" s="164">
        <f t="shared" si="93"/>
        <v>0</v>
      </c>
      <c r="V517" s="183">
        <v>100</v>
      </c>
      <c r="W517" s="182">
        <f t="shared" si="98"/>
        <v>100</v>
      </c>
      <c r="X517" s="162">
        <f t="shared" si="94"/>
        <v>0</v>
      </c>
      <c r="Y517" s="189">
        <v>10166</v>
      </c>
      <c r="Z517" s="186">
        <f t="shared" si="99"/>
        <v>10166</v>
      </c>
      <c r="AA517" s="155">
        <f t="shared" si="95"/>
        <v>0</v>
      </c>
    </row>
    <row r="518" spans="1:27" ht="30" customHeight="1">
      <c r="A518" s="5" t="s">
        <v>2756</v>
      </c>
      <c r="B518" s="5" t="s">
        <v>2747</v>
      </c>
      <c r="C518" s="5" t="s">
        <v>2754</v>
      </c>
      <c r="D518" s="5" t="s">
        <v>58</v>
      </c>
      <c r="E518" s="9">
        <f>일위대가!F3076</f>
        <v>0</v>
      </c>
      <c r="F518" s="9">
        <f>일위대가!H3076</f>
        <v>13140</v>
      </c>
      <c r="G518" s="9">
        <f>일위대가!J3076</f>
        <v>131</v>
      </c>
      <c r="H518" s="9">
        <f t="shared" si="91"/>
        <v>13271</v>
      </c>
      <c r="I518" s="5" t="s">
        <v>2755</v>
      </c>
      <c r="J518" s="5" t="s">
        <v>52</v>
      </c>
      <c r="K518" s="1" t="s">
        <v>52</v>
      </c>
      <c r="L518" s="1" t="s">
        <v>52</v>
      </c>
      <c r="M518" s="1" t="s">
        <v>52</v>
      </c>
      <c r="N518" s="1" t="s">
        <v>52</v>
      </c>
      <c r="P518" s="181">
        <v>0</v>
      </c>
      <c r="Q518" s="184">
        <f t="shared" si="96"/>
        <v>0</v>
      </c>
      <c r="R518" s="168">
        <f t="shared" si="92"/>
        <v>0</v>
      </c>
      <c r="S518" s="160">
        <v>13140</v>
      </c>
      <c r="T518" s="182">
        <f t="shared" si="97"/>
        <v>13140</v>
      </c>
      <c r="U518" s="164">
        <f t="shared" si="93"/>
        <v>0</v>
      </c>
      <c r="V518" s="183">
        <v>131</v>
      </c>
      <c r="W518" s="182">
        <f t="shared" si="98"/>
        <v>131</v>
      </c>
      <c r="X518" s="162">
        <f t="shared" si="94"/>
        <v>0</v>
      </c>
      <c r="Y518" s="189">
        <v>13271</v>
      </c>
      <c r="Z518" s="186">
        <f t="shared" si="99"/>
        <v>13271</v>
      </c>
      <c r="AA518" s="155">
        <f t="shared" si="95"/>
        <v>0</v>
      </c>
    </row>
    <row r="519" spans="1:27" ht="30" customHeight="1">
      <c r="A519" s="5" t="s">
        <v>2827</v>
      </c>
      <c r="B519" s="5" t="s">
        <v>2825</v>
      </c>
      <c r="C519" s="5" t="s">
        <v>2716</v>
      </c>
      <c r="D519" s="5" t="s">
        <v>58</v>
      </c>
      <c r="E519" s="9">
        <f>일위대가!F3083</f>
        <v>0</v>
      </c>
      <c r="F519" s="9">
        <f>일위대가!H3083</f>
        <v>21092</v>
      </c>
      <c r="G519" s="9">
        <f>일위대가!J3083</f>
        <v>324</v>
      </c>
      <c r="H519" s="9">
        <f t="shared" si="91"/>
        <v>21416</v>
      </c>
      <c r="I519" s="5" t="s">
        <v>2826</v>
      </c>
      <c r="J519" s="5" t="s">
        <v>52</v>
      </c>
      <c r="K519" s="1" t="s">
        <v>52</v>
      </c>
      <c r="L519" s="1" t="s">
        <v>52</v>
      </c>
      <c r="M519" s="1" t="s">
        <v>52</v>
      </c>
      <c r="N519" s="1" t="s">
        <v>52</v>
      </c>
      <c r="P519" s="181">
        <v>0</v>
      </c>
      <c r="Q519" s="184">
        <f t="shared" si="96"/>
        <v>0</v>
      </c>
      <c r="R519" s="168">
        <f t="shared" si="92"/>
        <v>0</v>
      </c>
      <c r="S519" s="160">
        <v>21092</v>
      </c>
      <c r="T519" s="182">
        <f t="shared" si="97"/>
        <v>21092</v>
      </c>
      <c r="U519" s="164">
        <f t="shared" si="93"/>
        <v>0</v>
      </c>
      <c r="V519" s="183">
        <v>324</v>
      </c>
      <c r="W519" s="182">
        <f t="shared" si="98"/>
        <v>324</v>
      </c>
      <c r="X519" s="162">
        <f t="shared" si="94"/>
        <v>0</v>
      </c>
      <c r="Y519" s="189">
        <v>21416</v>
      </c>
      <c r="Z519" s="186">
        <f t="shared" si="99"/>
        <v>21416</v>
      </c>
      <c r="AA519" s="155">
        <f t="shared" si="95"/>
        <v>0</v>
      </c>
    </row>
    <row r="520" spans="1:27" ht="30" customHeight="1">
      <c r="A520" s="5" t="s">
        <v>2840</v>
      </c>
      <c r="B520" s="5" t="s">
        <v>2837</v>
      </c>
      <c r="C520" s="5" t="s">
        <v>2838</v>
      </c>
      <c r="D520" s="5" t="s">
        <v>58</v>
      </c>
      <c r="E520" s="9">
        <f>일위대가!F3090</f>
        <v>4337</v>
      </c>
      <c r="F520" s="9">
        <f>일위대가!H3090</f>
        <v>12544</v>
      </c>
      <c r="G520" s="9">
        <f>일위대가!J3090</f>
        <v>0</v>
      </c>
      <c r="H520" s="9">
        <f t="shared" si="91"/>
        <v>16881</v>
      </c>
      <c r="I520" s="5" t="s">
        <v>2839</v>
      </c>
      <c r="J520" s="5" t="s">
        <v>52</v>
      </c>
      <c r="K520" s="1" t="s">
        <v>52</v>
      </c>
      <c r="L520" s="1" t="s">
        <v>52</v>
      </c>
      <c r="M520" s="1" t="s">
        <v>52</v>
      </c>
      <c r="N520" s="1" t="s">
        <v>52</v>
      </c>
      <c r="O520" s="199" t="s">
        <v>7954</v>
      </c>
      <c r="P520" s="185">
        <v>4337</v>
      </c>
      <c r="Q520" s="184">
        <f t="shared" si="96"/>
        <v>4337</v>
      </c>
      <c r="R520" s="168">
        <f t="shared" si="92"/>
        <v>0</v>
      </c>
      <c r="S520" s="160">
        <v>12544</v>
      </c>
      <c r="T520" s="182">
        <f t="shared" si="97"/>
        <v>12544</v>
      </c>
      <c r="U520" s="164">
        <f t="shared" si="93"/>
        <v>0</v>
      </c>
      <c r="V520" s="183">
        <v>0</v>
      </c>
      <c r="W520" s="182">
        <f t="shared" si="98"/>
        <v>0</v>
      </c>
      <c r="X520" s="162">
        <f t="shared" si="94"/>
        <v>0</v>
      </c>
      <c r="Y520" s="189">
        <v>16881</v>
      </c>
      <c r="Z520" s="186">
        <f t="shared" si="99"/>
        <v>16881</v>
      </c>
      <c r="AA520" s="155">
        <f t="shared" si="95"/>
        <v>0</v>
      </c>
    </row>
    <row r="521" spans="1:27" ht="30" customHeight="1">
      <c r="A521" s="5" t="s">
        <v>2844</v>
      </c>
      <c r="B521" s="5" t="s">
        <v>2842</v>
      </c>
      <c r="C521" s="5" t="s">
        <v>52</v>
      </c>
      <c r="D521" s="5" t="s">
        <v>58</v>
      </c>
      <c r="E521" s="9">
        <f>일위대가!F3096</f>
        <v>0</v>
      </c>
      <c r="F521" s="9">
        <f>일위대가!H3096</f>
        <v>10869</v>
      </c>
      <c r="G521" s="9">
        <f>일위대가!J3096</f>
        <v>326</v>
      </c>
      <c r="H521" s="9">
        <f t="shared" si="91"/>
        <v>11195</v>
      </c>
      <c r="I521" s="5" t="s">
        <v>2843</v>
      </c>
      <c r="J521" s="5" t="s">
        <v>52</v>
      </c>
      <c r="K521" s="1" t="s">
        <v>52</v>
      </c>
      <c r="L521" s="1" t="s">
        <v>52</v>
      </c>
      <c r="M521" s="1" t="s">
        <v>52</v>
      </c>
      <c r="N521" s="1" t="s">
        <v>52</v>
      </c>
      <c r="P521" s="181">
        <v>0</v>
      </c>
      <c r="Q521" s="184">
        <f t="shared" si="96"/>
        <v>0</v>
      </c>
      <c r="R521" s="168">
        <f t="shared" si="92"/>
        <v>0</v>
      </c>
      <c r="S521" s="160">
        <v>10869</v>
      </c>
      <c r="T521" s="182">
        <f t="shared" si="97"/>
        <v>10869</v>
      </c>
      <c r="U521" s="164">
        <f t="shared" si="93"/>
        <v>0</v>
      </c>
      <c r="V521" s="183">
        <v>326</v>
      </c>
      <c r="W521" s="182">
        <f t="shared" si="98"/>
        <v>326</v>
      </c>
      <c r="X521" s="162">
        <f t="shared" si="94"/>
        <v>0</v>
      </c>
      <c r="Y521" s="189">
        <v>11195</v>
      </c>
      <c r="Z521" s="186">
        <f t="shared" si="99"/>
        <v>11195</v>
      </c>
      <c r="AA521" s="155">
        <f t="shared" si="95"/>
        <v>0</v>
      </c>
    </row>
    <row r="522" spans="1:27" ht="30" customHeight="1">
      <c r="A522" s="5" t="s">
        <v>2877</v>
      </c>
      <c r="B522" s="5" t="s">
        <v>2874</v>
      </c>
      <c r="C522" s="5" t="s">
        <v>2875</v>
      </c>
      <c r="D522" s="5" t="s">
        <v>58</v>
      </c>
      <c r="E522" s="9">
        <f>일위대가!F3102</f>
        <v>0</v>
      </c>
      <c r="F522" s="9">
        <f>일위대가!H3102</f>
        <v>21239</v>
      </c>
      <c r="G522" s="9">
        <f>일위대가!J3102</f>
        <v>637</v>
      </c>
      <c r="H522" s="9">
        <f t="shared" si="91"/>
        <v>21876</v>
      </c>
      <c r="I522" s="5" t="s">
        <v>2876</v>
      </c>
      <c r="J522" s="5" t="s">
        <v>52</v>
      </c>
      <c r="K522" s="1" t="s">
        <v>52</v>
      </c>
      <c r="L522" s="1" t="s">
        <v>52</v>
      </c>
      <c r="M522" s="1" t="s">
        <v>52</v>
      </c>
      <c r="N522" s="1" t="s">
        <v>52</v>
      </c>
      <c r="P522" s="181">
        <v>0</v>
      </c>
      <c r="Q522" s="184">
        <f t="shared" si="96"/>
        <v>0</v>
      </c>
      <c r="R522" s="168">
        <f t="shared" si="92"/>
        <v>0</v>
      </c>
      <c r="S522" s="160">
        <v>21239</v>
      </c>
      <c r="T522" s="182">
        <f t="shared" si="97"/>
        <v>21239</v>
      </c>
      <c r="U522" s="164">
        <f t="shared" si="93"/>
        <v>0</v>
      </c>
      <c r="V522" s="183">
        <v>637</v>
      </c>
      <c r="W522" s="182">
        <f t="shared" si="98"/>
        <v>637</v>
      </c>
      <c r="X522" s="162">
        <f t="shared" si="94"/>
        <v>0</v>
      </c>
      <c r="Y522" s="189">
        <v>21876</v>
      </c>
      <c r="Z522" s="186">
        <f t="shared" si="99"/>
        <v>21876</v>
      </c>
      <c r="AA522" s="155">
        <f t="shared" si="95"/>
        <v>0</v>
      </c>
    </row>
    <row r="523" spans="1:27" ht="30" customHeight="1">
      <c r="A523" s="5" t="s">
        <v>2885</v>
      </c>
      <c r="B523" s="5" t="s">
        <v>2874</v>
      </c>
      <c r="C523" s="5" t="s">
        <v>2883</v>
      </c>
      <c r="D523" s="5" t="s">
        <v>58</v>
      </c>
      <c r="E523" s="9">
        <f>일위대가!F3108</f>
        <v>0</v>
      </c>
      <c r="F523" s="9">
        <f>일위대가!H3108</f>
        <v>16677</v>
      </c>
      <c r="G523" s="9">
        <f>일위대가!J3108</f>
        <v>500</v>
      </c>
      <c r="H523" s="9">
        <f t="shared" si="91"/>
        <v>17177</v>
      </c>
      <c r="I523" s="5" t="s">
        <v>2884</v>
      </c>
      <c r="J523" s="5" t="s">
        <v>52</v>
      </c>
      <c r="K523" s="1" t="s">
        <v>52</v>
      </c>
      <c r="L523" s="1" t="s">
        <v>52</v>
      </c>
      <c r="M523" s="1" t="s">
        <v>52</v>
      </c>
      <c r="N523" s="1" t="s">
        <v>52</v>
      </c>
      <c r="P523" s="181">
        <v>0</v>
      </c>
      <c r="Q523" s="184">
        <f t="shared" si="96"/>
        <v>0</v>
      </c>
      <c r="R523" s="168">
        <f t="shared" si="92"/>
        <v>0</v>
      </c>
      <c r="S523" s="160">
        <v>16677</v>
      </c>
      <c r="T523" s="182">
        <f t="shared" si="97"/>
        <v>16677</v>
      </c>
      <c r="U523" s="164">
        <f t="shared" si="93"/>
        <v>0</v>
      </c>
      <c r="V523" s="183">
        <v>500</v>
      </c>
      <c r="W523" s="182">
        <f t="shared" si="98"/>
        <v>500</v>
      </c>
      <c r="X523" s="162">
        <f t="shared" si="94"/>
        <v>0</v>
      </c>
      <c r="Y523" s="189">
        <v>17177</v>
      </c>
      <c r="Z523" s="186">
        <f t="shared" si="99"/>
        <v>17177</v>
      </c>
      <c r="AA523" s="155">
        <f t="shared" si="95"/>
        <v>0</v>
      </c>
    </row>
    <row r="524" spans="1:27" ht="30" customHeight="1">
      <c r="A524" s="5" t="s">
        <v>2892</v>
      </c>
      <c r="B524" s="5" t="s">
        <v>2889</v>
      </c>
      <c r="C524" s="5" t="s">
        <v>2890</v>
      </c>
      <c r="D524" s="5" t="s">
        <v>58</v>
      </c>
      <c r="E524" s="9">
        <f>일위대가!F3114</f>
        <v>0</v>
      </c>
      <c r="F524" s="9">
        <f>일위대가!H3114</f>
        <v>10703</v>
      </c>
      <c r="G524" s="9">
        <f>일위대가!J3114</f>
        <v>214</v>
      </c>
      <c r="H524" s="9">
        <f t="shared" si="91"/>
        <v>10917</v>
      </c>
      <c r="I524" s="5" t="s">
        <v>2891</v>
      </c>
      <c r="J524" s="5" t="s">
        <v>52</v>
      </c>
      <c r="K524" s="1" t="s">
        <v>52</v>
      </c>
      <c r="L524" s="1" t="s">
        <v>52</v>
      </c>
      <c r="M524" s="1" t="s">
        <v>52</v>
      </c>
      <c r="N524" s="1" t="s">
        <v>52</v>
      </c>
      <c r="P524" s="181">
        <v>0</v>
      </c>
      <c r="Q524" s="184">
        <f t="shared" si="96"/>
        <v>0</v>
      </c>
      <c r="R524" s="168">
        <f t="shared" si="92"/>
        <v>0</v>
      </c>
      <c r="S524" s="160">
        <v>10703</v>
      </c>
      <c r="T524" s="182">
        <f t="shared" si="97"/>
        <v>10703</v>
      </c>
      <c r="U524" s="164">
        <f t="shared" si="93"/>
        <v>0</v>
      </c>
      <c r="V524" s="183">
        <v>214</v>
      </c>
      <c r="W524" s="182">
        <f t="shared" si="98"/>
        <v>214</v>
      </c>
      <c r="X524" s="162">
        <f t="shared" si="94"/>
        <v>0</v>
      </c>
      <c r="Y524" s="189">
        <v>10917</v>
      </c>
      <c r="Z524" s="186">
        <f t="shared" si="99"/>
        <v>10917</v>
      </c>
      <c r="AA524" s="155">
        <f t="shared" si="95"/>
        <v>0</v>
      </c>
    </row>
    <row r="525" spans="1:27" ht="30" customHeight="1">
      <c r="A525" s="5" t="s">
        <v>2896</v>
      </c>
      <c r="B525" s="5" t="s">
        <v>2597</v>
      </c>
      <c r="C525" s="5" t="s">
        <v>2894</v>
      </c>
      <c r="D525" s="5" t="s">
        <v>588</v>
      </c>
      <c r="E525" s="9">
        <f>일위대가!F3120</f>
        <v>121292</v>
      </c>
      <c r="F525" s="9">
        <f>일위대가!H3120</f>
        <v>103664</v>
      </c>
      <c r="G525" s="9">
        <f>일위대가!J3120</f>
        <v>0</v>
      </c>
      <c r="H525" s="9">
        <f t="shared" si="91"/>
        <v>224956</v>
      </c>
      <c r="I525" s="5" t="s">
        <v>2895</v>
      </c>
      <c r="J525" s="5" t="s">
        <v>52</v>
      </c>
      <c r="K525" s="1" t="s">
        <v>52</v>
      </c>
      <c r="L525" s="1" t="s">
        <v>52</v>
      </c>
      <c r="M525" s="1" t="s">
        <v>52</v>
      </c>
      <c r="N525" s="1" t="s">
        <v>52</v>
      </c>
      <c r="P525" s="185">
        <v>121292</v>
      </c>
      <c r="Q525" s="184">
        <f t="shared" si="96"/>
        <v>121292</v>
      </c>
      <c r="R525" s="168">
        <f t="shared" si="92"/>
        <v>0</v>
      </c>
      <c r="S525" s="160">
        <v>103664</v>
      </c>
      <c r="T525" s="182">
        <f t="shared" si="97"/>
        <v>103664</v>
      </c>
      <c r="U525" s="164">
        <f t="shared" si="93"/>
        <v>0</v>
      </c>
      <c r="V525" s="183">
        <v>0</v>
      </c>
      <c r="W525" s="182">
        <f t="shared" si="98"/>
        <v>0</v>
      </c>
      <c r="X525" s="162">
        <f t="shared" si="94"/>
        <v>0</v>
      </c>
      <c r="Y525" s="189">
        <v>224956</v>
      </c>
      <c r="Z525" s="186">
        <f t="shared" si="99"/>
        <v>224956</v>
      </c>
      <c r="AA525" s="155">
        <f t="shared" si="95"/>
        <v>0</v>
      </c>
    </row>
    <row r="526" spans="1:27" ht="30" customHeight="1">
      <c r="A526" s="5" t="s">
        <v>2900</v>
      </c>
      <c r="B526" s="5" t="s">
        <v>2597</v>
      </c>
      <c r="C526" s="5" t="s">
        <v>2898</v>
      </c>
      <c r="D526" s="5" t="s">
        <v>588</v>
      </c>
      <c r="E526" s="9">
        <f>일위대가!F3126</f>
        <v>174283</v>
      </c>
      <c r="F526" s="9">
        <f>일위대가!H3126</f>
        <v>103664</v>
      </c>
      <c r="G526" s="9">
        <f>일위대가!J3126</f>
        <v>0</v>
      </c>
      <c r="H526" s="9">
        <f t="shared" si="91"/>
        <v>277947</v>
      </c>
      <c r="I526" s="5" t="s">
        <v>2899</v>
      </c>
      <c r="J526" s="5" t="s">
        <v>52</v>
      </c>
      <c r="K526" s="1" t="s">
        <v>52</v>
      </c>
      <c r="L526" s="1" t="s">
        <v>52</v>
      </c>
      <c r="M526" s="1" t="s">
        <v>52</v>
      </c>
      <c r="N526" s="1" t="s">
        <v>52</v>
      </c>
      <c r="P526" s="185">
        <v>174283</v>
      </c>
      <c r="Q526" s="184">
        <f t="shared" si="96"/>
        <v>174283</v>
      </c>
      <c r="R526" s="168">
        <f t="shared" si="92"/>
        <v>0</v>
      </c>
      <c r="S526" s="160">
        <v>103664</v>
      </c>
      <c r="T526" s="182">
        <f t="shared" si="97"/>
        <v>103664</v>
      </c>
      <c r="U526" s="164">
        <f t="shared" si="93"/>
        <v>0</v>
      </c>
      <c r="V526" s="183">
        <v>0</v>
      </c>
      <c r="W526" s="182">
        <f t="shared" si="98"/>
        <v>0</v>
      </c>
      <c r="X526" s="162">
        <f t="shared" si="94"/>
        <v>0</v>
      </c>
      <c r="Y526" s="189">
        <v>277947</v>
      </c>
      <c r="Z526" s="186">
        <f t="shared" si="99"/>
        <v>277947</v>
      </c>
      <c r="AA526" s="155">
        <f t="shared" si="95"/>
        <v>0</v>
      </c>
    </row>
    <row r="527" spans="1:27" ht="30" customHeight="1">
      <c r="A527" s="5" t="s">
        <v>2905</v>
      </c>
      <c r="B527" s="5" t="s">
        <v>2902</v>
      </c>
      <c r="C527" s="5" t="s">
        <v>2903</v>
      </c>
      <c r="D527" s="5" t="s">
        <v>58</v>
      </c>
      <c r="E527" s="9">
        <f>일위대가!F3132</f>
        <v>0</v>
      </c>
      <c r="F527" s="9">
        <f>일위대가!H3132</f>
        <v>36572</v>
      </c>
      <c r="G527" s="9">
        <f>일위대가!J3132</f>
        <v>1097</v>
      </c>
      <c r="H527" s="9">
        <f t="shared" si="91"/>
        <v>37669</v>
      </c>
      <c r="I527" s="5" t="s">
        <v>2904</v>
      </c>
      <c r="J527" s="5" t="s">
        <v>52</v>
      </c>
      <c r="K527" s="1" t="s">
        <v>52</v>
      </c>
      <c r="L527" s="1" t="s">
        <v>52</v>
      </c>
      <c r="M527" s="1" t="s">
        <v>52</v>
      </c>
      <c r="N527" s="1" t="s">
        <v>52</v>
      </c>
      <c r="P527" s="181">
        <v>0</v>
      </c>
      <c r="Q527" s="184">
        <f t="shared" si="96"/>
        <v>0</v>
      </c>
      <c r="R527" s="168">
        <f t="shared" si="92"/>
        <v>0</v>
      </c>
      <c r="S527" s="160">
        <v>36572</v>
      </c>
      <c r="T527" s="182">
        <f t="shared" si="97"/>
        <v>36572</v>
      </c>
      <c r="U527" s="164">
        <f t="shared" si="93"/>
        <v>0</v>
      </c>
      <c r="V527" s="160">
        <v>1097</v>
      </c>
      <c r="W527" s="182">
        <f t="shared" si="98"/>
        <v>1097</v>
      </c>
      <c r="X527" s="162">
        <f t="shared" si="94"/>
        <v>0</v>
      </c>
      <c r="Y527" s="189">
        <v>37669</v>
      </c>
      <c r="Z527" s="186">
        <f t="shared" si="99"/>
        <v>37669</v>
      </c>
      <c r="AA527" s="155">
        <f t="shared" si="95"/>
        <v>0</v>
      </c>
    </row>
    <row r="528" spans="1:27" ht="30" customHeight="1">
      <c r="A528" s="5" t="s">
        <v>2910</v>
      </c>
      <c r="B528" s="5" t="s">
        <v>2907</v>
      </c>
      <c r="C528" s="5" t="s">
        <v>2908</v>
      </c>
      <c r="D528" s="5" t="s">
        <v>58</v>
      </c>
      <c r="E528" s="9">
        <f>일위대가!F3136</f>
        <v>0</v>
      </c>
      <c r="F528" s="9">
        <f>일위대가!H3136</f>
        <v>2967</v>
      </c>
      <c r="G528" s="9">
        <f>일위대가!J3136</f>
        <v>0</v>
      </c>
      <c r="H528" s="9">
        <f t="shared" si="91"/>
        <v>2967</v>
      </c>
      <c r="I528" s="5" t="s">
        <v>2909</v>
      </c>
      <c r="J528" s="5" t="s">
        <v>52</v>
      </c>
      <c r="K528" s="1" t="s">
        <v>52</v>
      </c>
      <c r="L528" s="1" t="s">
        <v>52</v>
      </c>
      <c r="M528" s="1" t="s">
        <v>52</v>
      </c>
      <c r="N528" s="1" t="s">
        <v>52</v>
      </c>
      <c r="P528" s="181">
        <v>0</v>
      </c>
      <c r="Q528" s="184">
        <f t="shared" si="96"/>
        <v>0</v>
      </c>
      <c r="R528" s="168">
        <f t="shared" si="92"/>
        <v>0</v>
      </c>
      <c r="S528" s="160">
        <v>2967</v>
      </c>
      <c r="T528" s="182">
        <f t="shared" si="97"/>
        <v>2967</v>
      </c>
      <c r="U528" s="164">
        <f t="shared" si="93"/>
        <v>0</v>
      </c>
      <c r="V528" s="183">
        <v>0</v>
      </c>
      <c r="W528" s="182">
        <f t="shared" si="98"/>
        <v>0</v>
      </c>
      <c r="X528" s="162">
        <f t="shared" si="94"/>
        <v>0</v>
      </c>
      <c r="Y528" s="189">
        <v>2967</v>
      </c>
      <c r="Z528" s="186">
        <f t="shared" si="99"/>
        <v>2967</v>
      </c>
      <c r="AA528" s="155">
        <f t="shared" si="95"/>
        <v>0</v>
      </c>
    </row>
    <row r="529" spans="1:27" ht="30" customHeight="1">
      <c r="A529" s="5" t="s">
        <v>2922</v>
      </c>
      <c r="B529" s="5" t="s">
        <v>2919</v>
      </c>
      <c r="C529" s="5" t="s">
        <v>2920</v>
      </c>
      <c r="D529" s="5" t="s">
        <v>58</v>
      </c>
      <c r="E529" s="9">
        <f>일위대가!F3142</f>
        <v>0</v>
      </c>
      <c r="F529" s="9">
        <f>일위대가!H3142</f>
        <v>44636</v>
      </c>
      <c r="G529" s="9">
        <f>일위대가!J3142</f>
        <v>1339</v>
      </c>
      <c r="H529" s="9">
        <f t="shared" si="91"/>
        <v>45975</v>
      </c>
      <c r="I529" s="5" t="s">
        <v>2921</v>
      </c>
      <c r="J529" s="5" t="s">
        <v>52</v>
      </c>
      <c r="K529" s="1" t="s">
        <v>52</v>
      </c>
      <c r="L529" s="1" t="s">
        <v>52</v>
      </c>
      <c r="M529" s="1" t="s">
        <v>52</v>
      </c>
      <c r="N529" s="1" t="s">
        <v>52</v>
      </c>
      <c r="P529" s="181">
        <v>0</v>
      </c>
      <c r="Q529" s="184">
        <f t="shared" si="96"/>
        <v>0</v>
      </c>
      <c r="R529" s="168">
        <f t="shared" si="92"/>
        <v>0</v>
      </c>
      <c r="S529" s="160">
        <v>44636</v>
      </c>
      <c r="T529" s="182">
        <f t="shared" si="97"/>
        <v>44636</v>
      </c>
      <c r="U529" s="164">
        <f t="shared" si="93"/>
        <v>0</v>
      </c>
      <c r="V529" s="160">
        <v>1339</v>
      </c>
      <c r="W529" s="182">
        <f t="shared" si="98"/>
        <v>1339</v>
      </c>
      <c r="X529" s="162">
        <f t="shared" si="94"/>
        <v>0</v>
      </c>
      <c r="Y529" s="189">
        <v>45975</v>
      </c>
      <c r="Z529" s="186">
        <f t="shared" si="99"/>
        <v>45975</v>
      </c>
      <c r="AA529" s="155">
        <f t="shared" si="95"/>
        <v>0</v>
      </c>
    </row>
    <row r="530" spans="1:27" ht="30" customHeight="1">
      <c r="A530" s="5" t="s">
        <v>2926</v>
      </c>
      <c r="B530" s="5" t="s">
        <v>2924</v>
      </c>
      <c r="C530" s="5" t="s">
        <v>2920</v>
      </c>
      <c r="D530" s="5" t="s">
        <v>58</v>
      </c>
      <c r="E530" s="9">
        <f>일위대가!F3146</f>
        <v>0</v>
      </c>
      <c r="F530" s="9">
        <f>일위대가!H3146</f>
        <v>3152</v>
      </c>
      <c r="G530" s="9">
        <f>일위대가!J3146</f>
        <v>0</v>
      </c>
      <c r="H530" s="9">
        <f t="shared" ref="H530:H593" si="100">E530+F530+G530</f>
        <v>3152</v>
      </c>
      <c r="I530" s="5" t="s">
        <v>2925</v>
      </c>
      <c r="J530" s="5" t="s">
        <v>52</v>
      </c>
      <c r="K530" s="1" t="s">
        <v>52</v>
      </c>
      <c r="L530" s="1" t="s">
        <v>52</v>
      </c>
      <c r="M530" s="1" t="s">
        <v>52</v>
      </c>
      <c r="N530" s="1" t="s">
        <v>52</v>
      </c>
      <c r="P530" s="181">
        <v>0</v>
      </c>
      <c r="Q530" s="184">
        <f t="shared" si="96"/>
        <v>0</v>
      </c>
      <c r="R530" s="168">
        <f t="shared" si="92"/>
        <v>0</v>
      </c>
      <c r="S530" s="160">
        <v>3152</v>
      </c>
      <c r="T530" s="182">
        <f t="shared" si="97"/>
        <v>3152</v>
      </c>
      <c r="U530" s="164">
        <f t="shared" si="93"/>
        <v>0</v>
      </c>
      <c r="V530" s="183">
        <v>0</v>
      </c>
      <c r="W530" s="182">
        <f t="shared" si="98"/>
        <v>0</v>
      </c>
      <c r="X530" s="162">
        <f t="shared" si="94"/>
        <v>0</v>
      </c>
      <c r="Y530" s="189">
        <v>3152</v>
      </c>
      <c r="Z530" s="186">
        <f t="shared" si="99"/>
        <v>3152</v>
      </c>
      <c r="AA530" s="155">
        <f t="shared" si="95"/>
        <v>0</v>
      </c>
    </row>
    <row r="531" spans="1:27" ht="30" customHeight="1">
      <c r="A531" s="5" t="s">
        <v>2947</v>
      </c>
      <c r="B531" s="5" t="s">
        <v>2944</v>
      </c>
      <c r="C531" s="5" t="s">
        <v>2945</v>
      </c>
      <c r="D531" s="5" t="s">
        <v>58</v>
      </c>
      <c r="E531" s="9">
        <f>일위대가!F3152</f>
        <v>0</v>
      </c>
      <c r="F531" s="9">
        <f>일위대가!H3152</f>
        <v>24992</v>
      </c>
      <c r="G531" s="9">
        <f>일위대가!J3152</f>
        <v>749</v>
      </c>
      <c r="H531" s="9">
        <f t="shared" si="100"/>
        <v>25741</v>
      </c>
      <c r="I531" s="5" t="s">
        <v>2946</v>
      </c>
      <c r="J531" s="5" t="s">
        <v>52</v>
      </c>
      <c r="K531" s="1" t="s">
        <v>52</v>
      </c>
      <c r="L531" s="1" t="s">
        <v>52</v>
      </c>
      <c r="M531" s="1" t="s">
        <v>52</v>
      </c>
      <c r="N531" s="1" t="s">
        <v>52</v>
      </c>
      <c r="P531" s="181">
        <v>0</v>
      </c>
      <c r="Q531" s="184">
        <f t="shared" si="96"/>
        <v>0</v>
      </c>
      <c r="R531" s="168">
        <f t="shared" ref="R531:R594" si="101">Q531-P531</f>
        <v>0</v>
      </c>
      <c r="S531" s="160">
        <v>24992</v>
      </c>
      <c r="T531" s="182">
        <f t="shared" si="97"/>
        <v>24992</v>
      </c>
      <c r="U531" s="164">
        <f t="shared" ref="U531:U594" si="102">T531-S531</f>
        <v>0</v>
      </c>
      <c r="V531" s="183">
        <v>749</v>
      </c>
      <c r="W531" s="182">
        <f t="shared" si="98"/>
        <v>749</v>
      </c>
      <c r="X531" s="162">
        <f t="shared" ref="X531:X594" si="103">W531-V531</f>
        <v>0</v>
      </c>
      <c r="Y531" s="189">
        <v>25741</v>
      </c>
      <c r="Z531" s="186">
        <f t="shared" si="99"/>
        <v>25741</v>
      </c>
      <c r="AA531" s="155">
        <f t="shared" ref="AA531:AA594" si="104">Z531-Y531</f>
        <v>0</v>
      </c>
    </row>
    <row r="532" spans="1:27" ht="30" customHeight="1">
      <c r="A532" s="5" t="s">
        <v>3037</v>
      </c>
      <c r="B532" s="5" t="s">
        <v>3034</v>
      </c>
      <c r="C532" s="5" t="s">
        <v>3035</v>
      </c>
      <c r="D532" s="5" t="s">
        <v>366</v>
      </c>
      <c r="E532" s="9">
        <f>일위대가!F3157</f>
        <v>0</v>
      </c>
      <c r="F532" s="9">
        <f>일위대가!H3157</f>
        <v>21052</v>
      </c>
      <c r="G532" s="9">
        <f>일위대가!J3157</f>
        <v>0</v>
      </c>
      <c r="H532" s="9">
        <f t="shared" si="100"/>
        <v>21052</v>
      </c>
      <c r="I532" s="5" t="s">
        <v>3036</v>
      </c>
      <c r="J532" s="5" t="s">
        <v>52</v>
      </c>
      <c r="K532" s="1" t="s">
        <v>52</v>
      </c>
      <c r="L532" s="1" t="s">
        <v>52</v>
      </c>
      <c r="M532" s="1" t="s">
        <v>52</v>
      </c>
      <c r="N532" s="1" t="s">
        <v>52</v>
      </c>
      <c r="P532" s="181">
        <v>0</v>
      </c>
      <c r="Q532" s="184">
        <f t="shared" si="96"/>
        <v>0</v>
      </c>
      <c r="R532" s="168">
        <f t="shared" si="101"/>
        <v>0</v>
      </c>
      <c r="S532" s="160">
        <v>21052</v>
      </c>
      <c r="T532" s="182">
        <f t="shared" si="97"/>
        <v>21052</v>
      </c>
      <c r="U532" s="164">
        <f t="shared" si="102"/>
        <v>0</v>
      </c>
      <c r="V532" s="183">
        <v>0</v>
      </c>
      <c r="W532" s="182">
        <f t="shared" si="98"/>
        <v>0</v>
      </c>
      <c r="X532" s="162">
        <f t="shared" si="103"/>
        <v>0</v>
      </c>
      <c r="Y532" s="189">
        <v>21052</v>
      </c>
      <c r="Z532" s="186">
        <f t="shared" si="99"/>
        <v>21052</v>
      </c>
      <c r="AA532" s="155">
        <f t="shared" si="104"/>
        <v>0</v>
      </c>
    </row>
    <row r="533" spans="1:27" ht="30" customHeight="1">
      <c r="A533" s="5" t="s">
        <v>3084</v>
      </c>
      <c r="B533" s="5" t="s">
        <v>3081</v>
      </c>
      <c r="C533" s="5" t="s">
        <v>3082</v>
      </c>
      <c r="D533" s="5" t="s">
        <v>1186</v>
      </c>
      <c r="E533" s="9">
        <f>일위대가!F3162</f>
        <v>0</v>
      </c>
      <c r="F533" s="9">
        <f>일위대가!H3162</f>
        <v>247614</v>
      </c>
      <c r="G533" s="9">
        <f>일위대가!J3162</f>
        <v>0</v>
      </c>
      <c r="H533" s="9">
        <f t="shared" si="100"/>
        <v>247614</v>
      </c>
      <c r="I533" s="5" t="s">
        <v>3083</v>
      </c>
      <c r="J533" s="5" t="s">
        <v>52</v>
      </c>
      <c r="K533" s="1" t="s">
        <v>52</v>
      </c>
      <c r="L533" s="1" t="s">
        <v>52</v>
      </c>
      <c r="M533" s="1" t="s">
        <v>52</v>
      </c>
      <c r="N533" s="1" t="s">
        <v>52</v>
      </c>
      <c r="P533" s="181">
        <v>0</v>
      </c>
      <c r="Q533" s="184">
        <f t="shared" si="96"/>
        <v>0</v>
      </c>
      <c r="R533" s="168">
        <f t="shared" si="101"/>
        <v>0</v>
      </c>
      <c r="S533" s="160">
        <v>247614</v>
      </c>
      <c r="T533" s="182">
        <f t="shared" si="97"/>
        <v>247614</v>
      </c>
      <c r="U533" s="164">
        <f t="shared" si="102"/>
        <v>0</v>
      </c>
      <c r="V533" s="183">
        <v>0</v>
      </c>
      <c r="W533" s="182">
        <f t="shared" si="98"/>
        <v>0</v>
      </c>
      <c r="X533" s="162">
        <f t="shared" si="103"/>
        <v>0</v>
      </c>
      <c r="Y533" s="189">
        <v>247614</v>
      </c>
      <c r="Z533" s="186">
        <f t="shared" si="99"/>
        <v>247614</v>
      </c>
      <c r="AA533" s="155">
        <f t="shared" si="104"/>
        <v>0</v>
      </c>
    </row>
    <row r="534" spans="1:27" ht="30" customHeight="1">
      <c r="A534" s="5" t="s">
        <v>3090</v>
      </c>
      <c r="B534" s="5" t="s">
        <v>3087</v>
      </c>
      <c r="C534" s="5" t="s">
        <v>3088</v>
      </c>
      <c r="D534" s="5" t="s">
        <v>58</v>
      </c>
      <c r="E534" s="9">
        <f>일위대가!F3174</f>
        <v>44222</v>
      </c>
      <c r="F534" s="9">
        <f>일위대가!H3174</f>
        <v>58980</v>
      </c>
      <c r="G534" s="9">
        <f>일위대가!J3174</f>
        <v>343</v>
      </c>
      <c r="H534" s="9">
        <f t="shared" si="100"/>
        <v>103545</v>
      </c>
      <c r="I534" s="5" t="s">
        <v>3089</v>
      </c>
      <c r="J534" s="5" t="s">
        <v>52</v>
      </c>
      <c r="K534" s="1" t="s">
        <v>52</v>
      </c>
      <c r="L534" s="1" t="s">
        <v>52</v>
      </c>
      <c r="M534" s="1" t="s">
        <v>52</v>
      </c>
      <c r="N534" s="1" t="s">
        <v>52</v>
      </c>
      <c r="P534" s="185">
        <v>44222</v>
      </c>
      <c r="Q534" s="184">
        <f t="shared" si="96"/>
        <v>44222</v>
      </c>
      <c r="R534" s="168">
        <f t="shared" si="101"/>
        <v>0</v>
      </c>
      <c r="S534" s="160">
        <v>58980</v>
      </c>
      <c r="T534" s="182">
        <f t="shared" si="97"/>
        <v>58980</v>
      </c>
      <c r="U534" s="164">
        <f t="shared" si="102"/>
        <v>0</v>
      </c>
      <c r="V534" s="183">
        <v>343</v>
      </c>
      <c r="W534" s="182">
        <f t="shared" si="98"/>
        <v>343</v>
      </c>
      <c r="X534" s="162">
        <f t="shared" si="103"/>
        <v>0</v>
      </c>
      <c r="Y534" s="189">
        <v>103545</v>
      </c>
      <c r="Z534" s="186">
        <f t="shared" si="99"/>
        <v>103545</v>
      </c>
      <c r="AA534" s="155">
        <f t="shared" si="104"/>
        <v>0</v>
      </c>
    </row>
    <row r="535" spans="1:27" ht="30" customHeight="1">
      <c r="A535" s="5" t="s">
        <v>6052</v>
      </c>
      <c r="B535" s="5" t="s">
        <v>3215</v>
      </c>
      <c r="C535" s="5" t="s">
        <v>6050</v>
      </c>
      <c r="D535" s="5" t="s">
        <v>2685</v>
      </c>
      <c r="E535" s="9">
        <f>일위대가!F3183</f>
        <v>126</v>
      </c>
      <c r="F535" s="9">
        <f>일위대가!H3183</f>
        <v>6311</v>
      </c>
      <c r="G535" s="9">
        <f>일위대가!J3183</f>
        <v>252</v>
      </c>
      <c r="H535" s="9">
        <f t="shared" si="100"/>
        <v>6689</v>
      </c>
      <c r="I535" s="5" t="s">
        <v>6051</v>
      </c>
      <c r="J535" s="5" t="s">
        <v>52</v>
      </c>
      <c r="K535" s="1" t="s">
        <v>52</v>
      </c>
      <c r="L535" s="1" t="s">
        <v>52</v>
      </c>
      <c r="M535" s="1" t="s">
        <v>52</v>
      </c>
      <c r="N535" s="1" t="s">
        <v>52</v>
      </c>
      <c r="P535" s="181">
        <v>126</v>
      </c>
      <c r="Q535" s="184">
        <f t="shared" si="96"/>
        <v>126</v>
      </c>
      <c r="R535" s="168">
        <f t="shared" si="101"/>
        <v>0</v>
      </c>
      <c r="S535" s="160">
        <v>6311</v>
      </c>
      <c r="T535" s="182">
        <f t="shared" si="97"/>
        <v>6311</v>
      </c>
      <c r="U535" s="164">
        <f t="shared" si="102"/>
        <v>0</v>
      </c>
      <c r="V535" s="183">
        <v>252</v>
      </c>
      <c r="W535" s="182">
        <f t="shared" si="98"/>
        <v>252</v>
      </c>
      <c r="X535" s="162">
        <f t="shared" si="103"/>
        <v>0</v>
      </c>
      <c r="Y535" s="189">
        <v>6689</v>
      </c>
      <c r="Z535" s="186">
        <f t="shared" si="99"/>
        <v>6689</v>
      </c>
      <c r="AA535" s="155">
        <f t="shared" si="104"/>
        <v>0</v>
      </c>
    </row>
    <row r="536" spans="1:27" ht="30" customHeight="1">
      <c r="A536" s="5" t="s">
        <v>3109</v>
      </c>
      <c r="B536" s="5" t="s">
        <v>3107</v>
      </c>
      <c r="C536" s="5" t="s">
        <v>3107</v>
      </c>
      <c r="D536" s="5" t="s">
        <v>366</v>
      </c>
      <c r="E536" s="9">
        <f>일위대가!F3189</f>
        <v>8715</v>
      </c>
      <c r="F536" s="9">
        <f>일위대가!H3189</f>
        <v>7188</v>
      </c>
      <c r="G536" s="9">
        <f>일위대가!J3189</f>
        <v>0</v>
      </c>
      <c r="H536" s="9">
        <f t="shared" si="100"/>
        <v>15903</v>
      </c>
      <c r="I536" s="5" t="s">
        <v>3108</v>
      </c>
      <c r="J536" s="5" t="s">
        <v>52</v>
      </c>
      <c r="K536" s="1" t="s">
        <v>52</v>
      </c>
      <c r="L536" s="1" t="s">
        <v>52</v>
      </c>
      <c r="M536" s="1" t="s">
        <v>52</v>
      </c>
      <c r="N536" s="1" t="s">
        <v>52</v>
      </c>
      <c r="O536" s="199" t="s">
        <v>7977</v>
      </c>
      <c r="P536" s="185">
        <v>8715</v>
      </c>
      <c r="Q536" s="184">
        <f t="shared" si="96"/>
        <v>8715</v>
      </c>
      <c r="R536" s="168">
        <f t="shared" si="101"/>
        <v>0</v>
      </c>
      <c r="S536" s="160">
        <v>7188</v>
      </c>
      <c r="T536" s="182">
        <f t="shared" si="97"/>
        <v>7188</v>
      </c>
      <c r="U536" s="164">
        <f t="shared" si="102"/>
        <v>0</v>
      </c>
      <c r="V536" s="183">
        <v>0</v>
      </c>
      <c r="W536" s="182">
        <f t="shared" si="98"/>
        <v>0</v>
      </c>
      <c r="X536" s="162">
        <f t="shared" si="103"/>
        <v>0</v>
      </c>
      <c r="Y536" s="189">
        <v>15903</v>
      </c>
      <c r="Z536" s="186">
        <f t="shared" si="99"/>
        <v>15903</v>
      </c>
      <c r="AA536" s="155">
        <f t="shared" si="104"/>
        <v>0</v>
      </c>
    </row>
    <row r="537" spans="1:27" ht="30" customHeight="1">
      <c r="A537" s="5" t="s">
        <v>3113</v>
      </c>
      <c r="B537" s="5" t="s">
        <v>3111</v>
      </c>
      <c r="C537" s="5" t="s">
        <v>52</v>
      </c>
      <c r="D537" s="5" t="s">
        <v>366</v>
      </c>
      <c r="E537" s="9">
        <f>일위대가!F3195</f>
        <v>9715</v>
      </c>
      <c r="F537" s="9">
        <f>일위대가!H3195</f>
        <v>7188</v>
      </c>
      <c r="G537" s="9">
        <f>일위대가!J3195</f>
        <v>0</v>
      </c>
      <c r="H537" s="9">
        <f t="shared" si="100"/>
        <v>16903</v>
      </c>
      <c r="I537" s="5" t="s">
        <v>3112</v>
      </c>
      <c r="J537" s="5" t="s">
        <v>52</v>
      </c>
      <c r="K537" s="1" t="s">
        <v>52</v>
      </c>
      <c r="L537" s="1" t="s">
        <v>52</v>
      </c>
      <c r="M537" s="1" t="s">
        <v>52</v>
      </c>
      <c r="N537" s="1" t="s">
        <v>52</v>
      </c>
      <c r="O537" s="199" t="s">
        <v>7977</v>
      </c>
      <c r="P537" s="185">
        <v>9715</v>
      </c>
      <c r="Q537" s="184">
        <f t="shared" si="96"/>
        <v>9715</v>
      </c>
      <c r="R537" s="168">
        <f t="shared" si="101"/>
        <v>0</v>
      </c>
      <c r="S537" s="160">
        <v>7188</v>
      </c>
      <c r="T537" s="182">
        <f t="shared" si="97"/>
        <v>7188</v>
      </c>
      <c r="U537" s="164">
        <f t="shared" si="102"/>
        <v>0</v>
      </c>
      <c r="V537" s="183">
        <v>0</v>
      </c>
      <c r="W537" s="182">
        <f t="shared" si="98"/>
        <v>0</v>
      </c>
      <c r="X537" s="162">
        <f t="shared" si="103"/>
        <v>0</v>
      </c>
      <c r="Y537" s="189">
        <v>16903</v>
      </c>
      <c r="Z537" s="186">
        <f t="shared" si="99"/>
        <v>16903</v>
      </c>
      <c r="AA537" s="155">
        <f t="shared" si="104"/>
        <v>0</v>
      </c>
    </row>
    <row r="538" spans="1:27" ht="30" customHeight="1">
      <c r="A538" s="5" t="s">
        <v>3149</v>
      </c>
      <c r="B538" s="5" t="s">
        <v>3146</v>
      </c>
      <c r="C538" s="5" t="s">
        <v>3147</v>
      </c>
      <c r="D538" s="5" t="s">
        <v>366</v>
      </c>
      <c r="E538" s="9">
        <f>일위대가!F3200</f>
        <v>0</v>
      </c>
      <c r="F538" s="9">
        <f>일위대가!H3200</f>
        <v>32476</v>
      </c>
      <c r="G538" s="9">
        <f>일위대가!J3200</f>
        <v>0</v>
      </c>
      <c r="H538" s="9">
        <f t="shared" si="100"/>
        <v>32476</v>
      </c>
      <c r="I538" s="5" t="s">
        <v>3148</v>
      </c>
      <c r="J538" s="5" t="s">
        <v>52</v>
      </c>
      <c r="K538" s="1" t="s">
        <v>52</v>
      </c>
      <c r="L538" s="1" t="s">
        <v>52</v>
      </c>
      <c r="M538" s="1" t="s">
        <v>52</v>
      </c>
      <c r="N538" s="1" t="s">
        <v>52</v>
      </c>
      <c r="O538" s="199" t="s">
        <v>7956</v>
      </c>
      <c r="P538" s="181">
        <v>0</v>
      </c>
      <c r="Q538" s="184">
        <f t="shared" si="96"/>
        <v>0</v>
      </c>
      <c r="R538" s="168">
        <f t="shared" si="101"/>
        <v>0</v>
      </c>
      <c r="S538" s="160">
        <v>32476</v>
      </c>
      <c r="T538" s="182">
        <f t="shared" si="97"/>
        <v>32476</v>
      </c>
      <c r="U538" s="164">
        <f t="shared" si="102"/>
        <v>0</v>
      </c>
      <c r="V538" s="183">
        <v>0</v>
      </c>
      <c r="W538" s="182">
        <f t="shared" si="98"/>
        <v>0</v>
      </c>
      <c r="X538" s="162">
        <f t="shared" si="103"/>
        <v>0</v>
      </c>
      <c r="Y538" s="189">
        <v>32476</v>
      </c>
      <c r="Z538" s="186">
        <f t="shared" si="99"/>
        <v>32476</v>
      </c>
      <c r="AA538" s="155">
        <f t="shared" si="104"/>
        <v>0</v>
      </c>
    </row>
    <row r="539" spans="1:27" ht="30" customHeight="1">
      <c r="A539" s="5" t="s">
        <v>3218</v>
      </c>
      <c r="B539" s="5" t="s">
        <v>3215</v>
      </c>
      <c r="C539" s="5" t="s">
        <v>3216</v>
      </c>
      <c r="D539" s="5" t="s">
        <v>2685</v>
      </c>
      <c r="E539" s="9">
        <f>일위대가!F3209</f>
        <v>145</v>
      </c>
      <c r="F539" s="9">
        <f>일위대가!H3209</f>
        <v>4865</v>
      </c>
      <c r="G539" s="9">
        <f>일위대가!J3209</f>
        <v>243</v>
      </c>
      <c r="H539" s="9">
        <f t="shared" si="100"/>
        <v>5253</v>
      </c>
      <c r="I539" s="5" t="s">
        <v>3217</v>
      </c>
      <c r="J539" s="5" t="s">
        <v>52</v>
      </c>
      <c r="K539" s="1" t="s">
        <v>52</v>
      </c>
      <c r="L539" s="1" t="s">
        <v>52</v>
      </c>
      <c r="M539" s="1" t="s">
        <v>52</v>
      </c>
      <c r="N539" s="1" t="s">
        <v>52</v>
      </c>
      <c r="P539" s="181">
        <v>145</v>
      </c>
      <c r="Q539" s="184">
        <f t="shared" si="96"/>
        <v>145</v>
      </c>
      <c r="R539" s="168">
        <f t="shared" si="101"/>
        <v>0</v>
      </c>
      <c r="S539" s="160">
        <v>4865</v>
      </c>
      <c r="T539" s="182">
        <f t="shared" si="97"/>
        <v>4865</v>
      </c>
      <c r="U539" s="164">
        <f t="shared" si="102"/>
        <v>0</v>
      </c>
      <c r="V539" s="183">
        <v>243</v>
      </c>
      <c r="W539" s="182">
        <f t="shared" si="98"/>
        <v>243</v>
      </c>
      <c r="X539" s="162">
        <f t="shared" si="103"/>
        <v>0</v>
      </c>
      <c r="Y539" s="189">
        <v>5253</v>
      </c>
      <c r="Z539" s="186">
        <f t="shared" si="99"/>
        <v>5253</v>
      </c>
      <c r="AA539" s="155">
        <f t="shared" si="104"/>
        <v>0</v>
      </c>
    </row>
    <row r="540" spans="1:27" ht="30" customHeight="1">
      <c r="A540" s="5" t="s">
        <v>3226</v>
      </c>
      <c r="B540" s="5" t="s">
        <v>3223</v>
      </c>
      <c r="C540" s="5" t="s">
        <v>3224</v>
      </c>
      <c r="D540" s="5" t="s">
        <v>58</v>
      </c>
      <c r="E540" s="9">
        <f>일위대가!F3213</f>
        <v>82</v>
      </c>
      <c r="F540" s="9">
        <f>일위대가!H3213</f>
        <v>4101</v>
      </c>
      <c r="G540" s="9">
        <f>일위대가!J3213</f>
        <v>0</v>
      </c>
      <c r="H540" s="9">
        <f t="shared" si="100"/>
        <v>4183</v>
      </c>
      <c r="I540" s="5" t="s">
        <v>3225</v>
      </c>
      <c r="J540" s="5" t="s">
        <v>52</v>
      </c>
      <c r="K540" s="1" t="s">
        <v>52</v>
      </c>
      <c r="L540" s="1" t="s">
        <v>52</v>
      </c>
      <c r="M540" s="1" t="s">
        <v>52</v>
      </c>
      <c r="N540" s="1" t="s">
        <v>52</v>
      </c>
      <c r="P540" s="181">
        <v>82</v>
      </c>
      <c r="Q540" s="184">
        <f t="shared" si="96"/>
        <v>82</v>
      </c>
      <c r="R540" s="168">
        <f t="shared" si="101"/>
        <v>0</v>
      </c>
      <c r="S540" s="160">
        <v>4101</v>
      </c>
      <c r="T540" s="182">
        <f t="shared" si="97"/>
        <v>4101</v>
      </c>
      <c r="U540" s="164">
        <f t="shared" si="102"/>
        <v>0</v>
      </c>
      <c r="V540" s="183">
        <v>0</v>
      </c>
      <c r="W540" s="182">
        <f t="shared" si="98"/>
        <v>0</v>
      </c>
      <c r="X540" s="162">
        <f t="shared" si="103"/>
        <v>0</v>
      </c>
      <c r="Y540" s="189">
        <v>4183</v>
      </c>
      <c r="Z540" s="186">
        <f t="shared" si="99"/>
        <v>4183</v>
      </c>
      <c r="AA540" s="155">
        <f t="shared" si="104"/>
        <v>0</v>
      </c>
    </row>
    <row r="541" spans="1:27" ht="30" customHeight="1">
      <c r="A541" s="5" t="s">
        <v>3236</v>
      </c>
      <c r="B541" s="5" t="s">
        <v>3233</v>
      </c>
      <c r="C541" s="5" t="s">
        <v>3234</v>
      </c>
      <c r="D541" s="5" t="s">
        <v>58</v>
      </c>
      <c r="E541" s="9">
        <f>일위대가!F3219</f>
        <v>560</v>
      </c>
      <c r="F541" s="9">
        <f>일위대가!H3219</f>
        <v>0</v>
      </c>
      <c r="G541" s="9">
        <f>일위대가!J3219</f>
        <v>0</v>
      </c>
      <c r="H541" s="9">
        <f t="shared" si="100"/>
        <v>560</v>
      </c>
      <c r="I541" s="5" t="s">
        <v>3235</v>
      </c>
      <c r="J541" s="5" t="s">
        <v>52</v>
      </c>
      <c r="K541" s="1" t="s">
        <v>52</v>
      </c>
      <c r="L541" s="1" t="s">
        <v>52</v>
      </c>
      <c r="M541" s="1" t="s">
        <v>52</v>
      </c>
      <c r="N541" s="1" t="s">
        <v>52</v>
      </c>
      <c r="P541" s="181">
        <v>560</v>
      </c>
      <c r="Q541" s="184">
        <f t="shared" si="96"/>
        <v>560</v>
      </c>
      <c r="R541" s="168">
        <f t="shared" si="101"/>
        <v>0</v>
      </c>
      <c r="S541" s="183">
        <v>0</v>
      </c>
      <c r="T541" s="182">
        <f t="shared" si="97"/>
        <v>0</v>
      </c>
      <c r="U541" s="164">
        <f t="shared" si="102"/>
        <v>0</v>
      </c>
      <c r="V541" s="183">
        <v>0</v>
      </c>
      <c r="W541" s="182">
        <f t="shared" si="98"/>
        <v>0</v>
      </c>
      <c r="X541" s="162">
        <f t="shared" si="103"/>
        <v>0</v>
      </c>
      <c r="Y541" s="190">
        <v>560</v>
      </c>
      <c r="Z541" s="186">
        <f t="shared" si="99"/>
        <v>560</v>
      </c>
      <c r="AA541" s="155">
        <f t="shared" si="104"/>
        <v>0</v>
      </c>
    </row>
    <row r="542" spans="1:27" ht="30" customHeight="1">
      <c r="A542" s="5" t="s">
        <v>3958</v>
      </c>
      <c r="B542" s="5" t="s">
        <v>3955</v>
      </c>
      <c r="C542" s="5" t="s">
        <v>3956</v>
      </c>
      <c r="D542" s="5" t="s">
        <v>58</v>
      </c>
      <c r="E542" s="9">
        <f>일위대가!F3225</f>
        <v>82</v>
      </c>
      <c r="F542" s="9">
        <f>일위대가!H3225</f>
        <v>4101</v>
      </c>
      <c r="G542" s="9">
        <f>일위대가!J3225</f>
        <v>0</v>
      </c>
      <c r="H542" s="9">
        <f t="shared" si="100"/>
        <v>4183</v>
      </c>
      <c r="I542" s="5" t="s">
        <v>3957</v>
      </c>
      <c r="J542" s="5" t="s">
        <v>52</v>
      </c>
      <c r="K542" s="1" t="s">
        <v>52</v>
      </c>
      <c r="L542" s="1" t="s">
        <v>52</v>
      </c>
      <c r="M542" s="1" t="s">
        <v>52</v>
      </c>
      <c r="N542" s="1" t="s">
        <v>52</v>
      </c>
      <c r="P542" s="181">
        <v>82</v>
      </c>
      <c r="Q542" s="184">
        <f t="shared" si="96"/>
        <v>82</v>
      </c>
      <c r="R542" s="168">
        <f t="shared" si="101"/>
        <v>0</v>
      </c>
      <c r="S542" s="160">
        <v>4101</v>
      </c>
      <c r="T542" s="182">
        <f t="shared" si="97"/>
        <v>4101</v>
      </c>
      <c r="U542" s="164">
        <f t="shared" si="102"/>
        <v>0</v>
      </c>
      <c r="V542" s="183">
        <v>0</v>
      </c>
      <c r="W542" s="182">
        <f t="shared" si="98"/>
        <v>0</v>
      </c>
      <c r="X542" s="162">
        <f t="shared" si="103"/>
        <v>0</v>
      </c>
      <c r="Y542" s="189">
        <v>4183</v>
      </c>
      <c r="Z542" s="186">
        <f t="shared" si="99"/>
        <v>4183</v>
      </c>
      <c r="AA542" s="155">
        <f t="shared" si="104"/>
        <v>0</v>
      </c>
    </row>
    <row r="543" spans="1:27" ht="30" customHeight="1">
      <c r="A543" s="5" t="s">
        <v>3266</v>
      </c>
      <c r="B543" s="5" t="s">
        <v>3263</v>
      </c>
      <c r="C543" s="5" t="s">
        <v>3264</v>
      </c>
      <c r="D543" s="5" t="s">
        <v>588</v>
      </c>
      <c r="E543" s="9">
        <f>일위대가!F3230</f>
        <v>544</v>
      </c>
      <c r="F543" s="9">
        <f>일위대가!H3230</f>
        <v>4846</v>
      </c>
      <c r="G543" s="9">
        <f>일위대가!J3230</f>
        <v>744</v>
      </c>
      <c r="H543" s="9">
        <f t="shared" si="100"/>
        <v>6134</v>
      </c>
      <c r="I543" s="5" t="s">
        <v>3265</v>
      </c>
      <c r="J543" s="5" t="s">
        <v>52</v>
      </c>
      <c r="K543" s="1" t="s">
        <v>52</v>
      </c>
      <c r="L543" s="1" t="s">
        <v>52</v>
      </c>
      <c r="M543" s="1" t="s">
        <v>52</v>
      </c>
      <c r="N543" s="1" t="s">
        <v>52</v>
      </c>
      <c r="P543" s="181">
        <v>545</v>
      </c>
      <c r="Q543" s="184">
        <f t="shared" si="96"/>
        <v>544</v>
      </c>
      <c r="R543" s="168">
        <f t="shared" si="101"/>
        <v>-1</v>
      </c>
      <c r="S543" s="160">
        <v>4846</v>
      </c>
      <c r="T543" s="182">
        <f t="shared" si="97"/>
        <v>4846</v>
      </c>
      <c r="U543" s="164">
        <f t="shared" si="102"/>
        <v>0</v>
      </c>
      <c r="V543" s="183">
        <v>744</v>
      </c>
      <c r="W543" s="182">
        <f t="shared" si="98"/>
        <v>744</v>
      </c>
      <c r="X543" s="162">
        <f t="shared" si="103"/>
        <v>0</v>
      </c>
      <c r="Y543" s="189">
        <v>6135</v>
      </c>
      <c r="Z543" s="186">
        <f t="shared" si="99"/>
        <v>6134</v>
      </c>
      <c r="AA543" s="155">
        <f t="shared" si="104"/>
        <v>-1</v>
      </c>
    </row>
    <row r="544" spans="1:27" ht="30" customHeight="1">
      <c r="A544" s="5" t="s">
        <v>3275</v>
      </c>
      <c r="B544" s="5" t="s">
        <v>3272</v>
      </c>
      <c r="C544" s="5" t="s">
        <v>3273</v>
      </c>
      <c r="D544" s="5" t="s">
        <v>1887</v>
      </c>
      <c r="E544" s="9">
        <f>일위대가!F3235</f>
        <v>10023</v>
      </c>
      <c r="F544" s="9">
        <f>일위대가!H3235</f>
        <v>1001750</v>
      </c>
      <c r="G544" s="9">
        <f>일위대가!J3235</f>
        <v>29342</v>
      </c>
      <c r="H544" s="9">
        <f t="shared" si="100"/>
        <v>1041115</v>
      </c>
      <c r="I544" s="5" t="s">
        <v>3274</v>
      </c>
      <c r="J544" s="5" t="s">
        <v>52</v>
      </c>
      <c r="K544" s="1" t="s">
        <v>52</v>
      </c>
      <c r="L544" s="1" t="s">
        <v>52</v>
      </c>
      <c r="M544" s="1" t="s">
        <v>52</v>
      </c>
      <c r="N544" s="1" t="s">
        <v>52</v>
      </c>
      <c r="P544" s="185">
        <v>10023</v>
      </c>
      <c r="Q544" s="184">
        <f t="shared" si="96"/>
        <v>10023</v>
      </c>
      <c r="R544" s="168">
        <f t="shared" si="101"/>
        <v>0</v>
      </c>
      <c r="S544" s="160">
        <v>1001750</v>
      </c>
      <c r="T544" s="182">
        <f t="shared" si="97"/>
        <v>1001750</v>
      </c>
      <c r="U544" s="164">
        <f t="shared" si="102"/>
        <v>0</v>
      </c>
      <c r="V544" s="160">
        <v>29342</v>
      </c>
      <c r="W544" s="182">
        <f t="shared" si="98"/>
        <v>29342</v>
      </c>
      <c r="X544" s="162">
        <f t="shared" si="103"/>
        <v>0</v>
      </c>
      <c r="Y544" s="189">
        <v>1041115</v>
      </c>
      <c r="Z544" s="186">
        <f t="shared" si="99"/>
        <v>1041115</v>
      </c>
      <c r="AA544" s="155">
        <f t="shared" si="104"/>
        <v>0</v>
      </c>
    </row>
    <row r="545" spans="1:27" ht="30" customHeight="1">
      <c r="A545" s="5" t="s">
        <v>3280</v>
      </c>
      <c r="B545" s="5" t="s">
        <v>3277</v>
      </c>
      <c r="C545" s="5" t="s">
        <v>3278</v>
      </c>
      <c r="D545" s="5" t="s">
        <v>58</v>
      </c>
      <c r="E545" s="9">
        <f>일위대가!F3240</f>
        <v>11873</v>
      </c>
      <c r="F545" s="9">
        <f>일위대가!H3240</f>
        <v>31645</v>
      </c>
      <c r="G545" s="9">
        <f>일위대가!J3240</f>
        <v>316</v>
      </c>
      <c r="H545" s="9">
        <f t="shared" si="100"/>
        <v>43834</v>
      </c>
      <c r="I545" s="5" t="s">
        <v>3279</v>
      </c>
      <c r="J545" s="5" t="s">
        <v>52</v>
      </c>
      <c r="K545" s="1" t="s">
        <v>52</v>
      </c>
      <c r="L545" s="1" t="s">
        <v>52</v>
      </c>
      <c r="M545" s="1" t="s">
        <v>52</v>
      </c>
      <c r="N545" s="1" t="s">
        <v>52</v>
      </c>
      <c r="P545" s="185">
        <v>11873</v>
      </c>
      <c r="Q545" s="184">
        <f t="shared" si="96"/>
        <v>11873</v>
      </c>
      <c r="R545" s="168">
        <f t="shared" si="101"/>
        <v>0</v>
      </c>
      <c r="S545" s="160">
        <v>31645</v>
      </c>
      <c r="T545" s="182">
        <f t="shared" si="97"/>
        <v>31645</v>
      </c>
      <c r="U545" s="164">
        <f t="shared" si="102"/>
        <v>0</v>
      </c>
      <c r="V545" s="183">
        <v>316</v>
      </c>
      <c r="W545" s="182">
        <f t="shared" si="98"/>
        <v>316</v>
      </c>
      <c r="X545" s="162">
        <f t="shared" si="103"/>
        <v>0</v>
      </c>
      <c r="Y545" s="189">
        <v>43834</v>
      </c>
      <c r="Z545" s="186">
        <f t="shared" si="99"/>
        <v>43834</v>
      </c>
      <c r="AA545" s="155">
        <f t="shared" si="104"/>
        <v>0</v>
      </c>
    </row>
    <row r="546" spans="1:27" ht="30" customHeight="1">
      <c r="A546" s="5" t="s">
        <v>3289</v>
      </c>
      <c r="B546" s="5" t="s">
        <v>3286</v>
      </c>
      <c r="C546" s="5" t="s">
        <v>3287</v>
      </c>
      <c r="D546" s="5" t="s">
        <v>588</v>
      </c>
      <c r="E546" s="9">
        <f>일위대가!F3247</f>
        <v>1677</v>
      </c>
      <c r="F546" s="9">
        <f>일위대가!H3247</f>
        <v>22416</v>
      </c>
      <c r="G546" s="9">
        <f>일위대가!J3247</f>
        <v>2595</v>
      </c>
      <c r="H546" s="9">
        <f t="shared" si="100"/>
        <v>26688</v>
      </c>
      <c r="I546" s="5" t="s">
        <v>3288</v>
      </c>
      <c r="J546" s="5" t="s">
        <v>52</v>
      </c>
      <c r="K546" s="1" t="s">
        <v>52</v>
      </c>
      <c r="L546" s="1" t="s">
        <v>52</v>
      </c>
      <c r="M546" s="1" t="s">
        <v>52</v>
      </c>
      <c r="N546" s="1" t="s">
        <v>52</v>
      </c>
      <c r="P546" s="185">
        <v>1678</v>
      </c>
      <c r="Q546" s="184">
        <f t="shared" si="96"/>
        <v>1677</v>
      </c>
      <c r="R546" s="168">
        <f t="shared" si="101"/>
        <v>-1</v>
      </c>
      <c r="S546" s="160">
        <v>22416</v>
      </c>
      <c r="T546" s="182">
        <f t="shared" si="97"/>
        <v>22416</v>
      </c>
      <c r="U546" s="164">
        <f t="shared" si="102"/>
        <v>0</v>
      </c>
      <c r="V546" s="160">
        <v>2595</v>
      </c>
      <c r="W546" s="182">
        <f t="shared" si="98"/>
        <v>2595</v>
      </c>
      <c r="X546" s="162">
        <f t="shared" si="103"/>
        <v>0</v>
      </c>
      <c r="Y546" s="189">
        <v>26689</v>
      </c>
      <c r="Z546" s="186">
        <f t="shared" si="99"/>
        <v>26688</v>
      </c>
      <c r="AA546" s="155">
        <f t="shared" si="104"/>
        <v>-1</v>
      </c>
    </row>
    <row r="547" spans="1:27" ht="30" customHeight="1">
      <c r="A547" s="5" t="s">
        <v>4986</v>
      </c>
      <c r="B547" s="5" t="s">
        <v>4983</v>
      </c>
      <c r="C547" s="5" t="s">
        <v>4984</v>
      </c>
      <c r="D547" s="5" t="s">
        <v>3711</v>
      </c>
      <c r="E547" s="9">
        <f>일위대가!F3254</f>
        <v>18340</v>
      </c>
      <c r="F547" s="9">
        <f>일위대가!H3254</f>
        <v>50686</v>
      </c>
      <c r="G547" s="9">
        <f>일위대가!J3254</f>
        <v>22383</v>
      </c>
      <c r="H547" s="9">
        <f t="shared" si="100"/>
        <v>91409</v>
      </c>
      <c r="I547" s="5" t="s">
        <v>4985</v>
      </c>
      <c r="J547" s="5" t="s">
        <v>52</v>
      </c>
      <c r="K547" s="1" t="s">
        <v>5593</v>
      </c>
      <c r="L547" s="1" t="s">
        <v>52</v>
      </c>
      <c r="M547" s="1" t="s">
        <v>52</v>
      </c>
      <c r="N547" s="1" t="s">
        <v>61</v>
      </c>
      <c r="P547" s="185">
        <v>18345</v>
      </c>
      <c r="Q547" s="184">
        <f t="shared" si="96"/>
        <v>18340</v>
      </c>
      <c r="R547" s="168">
        <f t="shared" si="101"/>
        <v>-5</v>
      </c>
      <c r="S547" s="160">
        <v>50686</v>
      </c>
      <c r="T547" s="182">
        <f t="shared" si="97"/>
        <v>50686</v>
      </c>
      <c r="U547" s="164">
        <f t="shared" si="102"/>
        <v>0</v>
      </c>
      <c r="V547" s="160">
        <v>22383</v>
      </c>
      <c r="W547" s="182">
        <f t="shared" si="98"/>
        <v>22383</v>
      </c>
      <c r="X547" s="162">
        <f t="shared" si="103"/>
        <v>0</v>
      </c>
      <c r="Y547" s="189">
        <v>91414</v>
      </c>
      <c r="Z547" s="186">
        <f t="shared" si="99"/>
        <v>91409</v>
      </c>
      <c r="AA547" s="155">
        <f t="shared" si="104"/>
        <v>-5</v>
      </c>
    </row>
    <row r="548" spans="1:27" ht="30" customHeight="1">
      <c r="A548" s="5" t="s">
        <v>6148</v>
      </c>
      <c r="B548" s="5" t="s">
        <v>6149</v>
      </c>
      <c r="C548" s="5" t="s">
        <v>6150</v>
      </c>
      <c r="D548" s="5" t="s">
        <v>3711</v>
      </c>
      <c r="E548" s="9">
        <f>일위대가!F3261</f>
        <v>1096</v>
      </c>
      <c r="F548" s="9">
        <f>일위대가!H3261</f>
        <v>32384</v>
      </c>
      <c r="G548" s="9">
        <f>일위대가!J3261</f>
        <v>472</v>
      </c>
      <c r="H548" s="9">
        <f t="shared" si="100"/>
        <v>33952</v>
      </c>
      <c r="I548" s="5" t="s">
        <v>6151</v>
      </c>
      <c r="J548" s="5" t="s">
        <v>52</v>
      </c>
      <c r="K548" s="1" t="s">
        <v>5593</v>
      </c>
      <c r="L548" s="1" t="s">
        <v>52</v>
      </c>
      <c r="M548" s="1" t="s">
        <v>52</v>
      </c>
      <c r="N548" s="1" t="s">
        <v>61</v>
      </c>
      <c r="P548" s="185">
        <v>1096</v>
      </c>
      <c r="Q548" s="184">
        <f t="shared" si="96"/>
        <v>1096</v>
      </c>
      <c r="R548" s="168">
        <f t="shared" si="101"/>
        <v>0</v>
      </c>
      <c r="S548" s="160">
        <v>32384</v>
      </c>
      <c r="T548" s="182">
        <f t="shared" si="97"/>
        <v>32384</v>
      </c>
      <c r="U548" s="164">
        <f t="shared" si="102"/>
        <v>0</v>
      </c>
      <c r="V548" s="183">
        <v>472</v>
      </c>
      <c r="W548" s="182">
        <f t="shared" si="98"/>
        <v>472</v>
      </c>
      <c r="X548" s="162">
        <f t="shared" si="103"/>
        <v>0</v>
      </c>
      <c r="Y548" s="189">
        <v>33952</v>
      </c>
      <c r="Z548" s="186">
        <f t="shared" si="99"/>
        <v>33952</v>
      </c>
      <c r="AA548" s="155">
        <f t="shared" si="104"/>
        <v>0</v>
      </c>
    </row>
    <row r="549" spans="1:27" ht="30" customHeight="1">
      <c r="A549" s="5" t="s">
        <v>6159</v>
      </c>
      <c r="B549" s="5" t="s">
        <v>5629</v>
      </c>
      <c r="C549" s="5" t="s">
        <v>6160</v>
      </c>
      <c r="D549" s="5" t="s">
        <v>3711</v>
      </c>
      <c r="E549" s="9">
        <f>일위대가!F3268</f>
        <v>28436</v>
      </c>
      <c r="F549" s="9">
        <f>일위대가!H3268</f>
        <v>50686</v>
      </c>
      <c r="G549" s="9">
        <f>일위대가!J3268</f>
        <v>18972</v>
      </c>
      <c r="H549" s="9">
        <f t="shared" si="100"/>
        <v>98094</v>
      </c>
      <c r="I549" s="5" t="s">
        <v>6161</v>
      </c>
      <c r="J549" s="5" t="s">
        <v>52</v>
      </c>
      <c r="K549" s="1" t="s">
        <v>5593</v>
      </c>
      <c r="L549" s="1" t="s">
        <v>52</v>
      </c>
      <c r="M549" s="1" t="s">
        <v>52</v>
      </c>
      <c r="N549" s="1" t="s">
        <v>61</v>
      </c>
      <c r="P549" s="185">
        <v>28444</v>
      </c>
      <c r="Q549" s="184">
        <f t="shared" si="96"/>
        <v>28436</v>
      </c>
      <c r="R549" s="168">
        <f t="shared" si="101"/>
        <v>-8</v>
      </c>
      <c r="S549" s="160">
        <v>50686</v>
      </c>
      <c r="T549" s="182">
        <f t="shared" si="97"/>
        <v>50686</v>
      </c>
      <c r="U549" s="164">
        <f t="shared" si="102"/>
        <v>0</v>
      </c>
      <c r="V549" s="160">
        <v>18972</v>
      </c>
      <c r="W549" s="182">
        <f t="shared" si="98"/>
        <v>18972</v>
      </c>
      <c r="X549" s="162">
        <f t="shared" si="103"/>
        <v>0</v>
      </c>
      <c r="Y549" s="189">
        <v>98102</v>
      </c>
      <c r="Z549" s="186">
        <f t="shared" si="99"/>
        <v>98094</v>
      </c>
      <c r="AA549" s="155">
        <f t="shared" si="104"/>
        <v>-8</v>
      </c>
    </row>
    <row r="550" spans="1:27" ht="30" customHeight="1">
      <c r="A550" s="5" t="s">
        <v>6168</v>
      </c>
      <c r="B550" s="5" t="s">
        <v>6169</v>
      </c>
      <c r="C550" s="5" t="s">
        <v>6160</v>
      </c>
      <c r="D550" s="5" t="s">
        <v>3711</v>
      </c>
      <c r="E550" s="9">
        <f>일위대가!F3272</f>
        <v>0</v>
      </c>
      <c r="F550" s="9">
        <f>일위대가!H3272</f>
        <v>0</v>
      </c>
      <c r="G550" s="9">
        <f>일위대가!J3272</f>
        <v>401</v>
      </c>
      <c r="H550" s="9">
        <f t="shared" si="100"/>
        <v>401</v>
      </c>
      <c r="I550" s="5" t="s">
        <v>6170</v>
      </c>
      <c r="J550" s="5" t="s">
        <v>52</v>
      </c>
      <c r="K550" s="1" t="s">
        <v>5593</v>
      </c>
      <c r="L550" s="1" t="s">
        <v>52</v>
      </c>
      <c r="M550" s="1" t="s">
        <v>52</v>
      </c>
      <c r="N550" s="1" t="s">
        <v>61</v>
      </c>
      <c r="P550" s="181">
        <v>0</v>
      </c>
      <c r="Q550" s="184">
        <f t="shared" si="96"/>
        <v>0</v>
      </c>
      <c r="R550" s="168">
        <f t="shared" si="101"/>
        <v>0</v>
      </c>
      <c r="S550" s="183">
        <v>0</v>
      </c>
      <c r="T550" s="182">
        <f t="shared" si="97"/>
        <v>0</v>
      </c>
      <c r="U550" s="164">
        <f t="shared" si="102"/>
        <v>0</v>
      </c>
      <c r="V550" s="183">
        <v>401</v>
      </c>
      <c r="W550" s="182">
        <f t="shared" si="98"/>
        <v>401</v>
      </c>
      <c r="X550" s="162">
        <f t="shared" si="103"/>
        <v>0</v>
      </c>
      <c r="Y550" s="190">
        <v>401</v>
      </c>
      <c r="Z550" s="186">
        <f t="shared" si="99"/>
        <v>401</v>
      </c>
      <c r="AA550" s="155">
        <f t="shared" si="104"/>
        <v>0</v>
      </c>
    </row>
    <row r="551" spans="1:27" ht="30" customHeight="1">
      <c r="A551" s="5" t="s">
        <v>6107</v>
      </c>
      <c r="B551" s="5" t="s">
        <v>4983</v>
      </c>
      <c r="C551" s="5" t="s">
        <v>5609</v>
      </c>
      <c r="D551" s="5" t="s">
        <v>3711</v>
      </c>
      <c r="E551" s="9">
        <f>일위대가!F3279</f>
        <v>7840</v>
      </c>
      <c r="F551" s="9">
        <f>일위대가!H3279</f>
        <v>50686</v>
      </c>
      <c r="G551" s="9">
        <f>일위대가!J3279</f>
        <v>12688</v>
      </c>
      <c r="H551" s="9">
        <f t="shared" si="100"/>
        <v>71214</v>
      </c>
      <c r="I551" s="5" t="s">
        <v>6106</v>
      </c>
      <c r="J551" s="5" t="s">
        <v>52</v>
      </c>
      <c r="K551" s="1" t="s">
        <v>5593</v>
      </c>
      <c r="L551" s="1" t="s">
        <v>52</v>
      </c>
      <c r="M551" s="1" t="s">
        <v>52</v>
      </c>
      <c r="N551" s="1" t="s">
        <v>61</v>
      </c>
      <c r="P551" s="185">
        <v>7842</v>
      </c>
      <c r="Q551" s="184">
        <f t="shared" si="96"/>
        <v>7840</v>
      </c>
      <c r="R551" s="168">
        <f t="shared" si="101"/>
        <v>-2</v>
      </c>
      <c r="S551" s="160">
        <v>50686</v>
      </c>
      <c r="T551" s="182">
        <f t="shared" si="97"/>
        <v>50686</v>
      </c>
      <c r="U551" s="164">
        <f t="shared" si="102"/>
        <v>0</v>
      </c>
      <c r="V551" s="160">
        <v>12688</v>
      </c>
      <c r="W551" s="182">
        <f t="shared" si="98"/>
        <v>12688</v>
      </c>
      <c r="X551" s="162">
        <f t="shared" si="103"/>
        <v>0</v>
      </c>
      <c r="Y551" s="189">
        <v>71216</v>
      </c>
      <c r="Z551" s="186">
        <f t="shared" si="99"/>
        <v>71214</v>
      </c>
      <c r="AA551" s="155">
        <f t="shared" si="104"/>
        <v>-2</v>
      </c>
    </row>
    <row r="552" spans="1:27" ht="30" customHeight="1">
      <c r="A552" s="5" t="s">
        <v>6112</v>
      </c>
      <c r="B552" s="5" t="s">
        <v>6109</v>
      </c>
      <c r="C552" s="5" t="s">
        <v>6110</v>
      </c>
      <c r="D552" s="5" t="s">
        <v>3711</v>
      </c>
      <c r="E552" s="9">
        <f>일위대가!F3286</f>
        <v>1708</v>
      </c>
      <c r="F552" s="9">
        <f>일위대가!H3286</f>
        <v>32384</v>
      </c>
      <c r="G552" s="9">
        <f>일위대가!J3286</f>
        <v>556</v>
      </c>
      <c r="H552" s="9">
        <f t="shared" si="100"/>
        <v>34648</v>
      </c>
      <c r="I552" s="5" t="s">
        <v>6111</v>
      </c>
      <c r="J552" s="5" t="s">
        <v>52</v>
      </c>
      <c r="K552" s="1" t="s">
        <v>5593</v>
      </c>
      <c r="L552" s="1" t="s">
        <v>52</v>
      </c>
      <c r="M552" s="1" t="s">
        <v>52</v>
      </c>
      <c r="N552" s="1" t="s">
        <v>61</v>
      </c>
      <c r="P552" s="185">
        <v>1709</v>
      </c>
      <c r="Q552" s="184">
        <f t="shared" si="96"/>
        <v>1708</v>
      </c>
      <c r="R552" s="168">
        <f t="shared" si="101"/>
        <v>-1</v>
      </c>
      <c r="S552" s="160">
        <v>32384</v>
      </c>
      <c r="T552" s="182">
        <f t="shared" si="97"/>
        <v>32384</v>
      </c>
      <c r="U552" s="164">
        <f t="shared" si="102"/>
        <v>0</v>
      </c>
      <c r="V552" s="183">
        <v>556</v>
      </c>
      <c r="W552" s="182">
        <f t="shared" si="98"/>
        <v>556</v>
      </c>
      <c r="X552" s="162">
        <f t="shared" si="103"/>
        <v>0</v>
      </c>
      <c r="Y552" s="189">
        <v>34649</v>
      </c>
      <c r="Z552" s="186">
        <f t="shared" si="99"/>
        <v>34648</v>
      </c>
      <c r="AA552" s="155">
        <f t="shared" si="104"/>
        <v>-1</v>
      </c>
    </row>
    <row r="553" spans="1:27" ht="30" customHeight="1">
      <c r="A553" s="5" t="s">
        <v>6118</v>
      </c>
      <c r="B553" s="5" t="s">
        <v>6115</v>
      </c>
      <c r="C553" s="5" t="s">
        <v>6116</v>
      </c>
      <c r="D553" s="5" t="s">
        <v>1887</v>
      </c>
      <c r="E553" s="9">
        <f>일위대가!F3292</f>
        <v>0</v>
      </c>
      <c r="F553" s="9">
        <f>일위대가!H3292</f>
        <v>208512</v>
      </c>
      <c r="G553" s="9">
        <f>일위대가!J3292</f>
        <v>18766</v>
      </c>
      <c r="H553" s="9">
        <f t="shared" si="100"/>
        <v>227278</v>
      </c>
      <c r="I553" s="5" t="s">
        <v>6117</v>
      </c>
      <c r="J553" s="5" t="s">
        <v>52</v>
      </c>
      <c r="K553" s="1" t="s">
        <v>52</v>
      </c>
      <c r="L553" s="1" t="s">
        <v>52</v>
      </c>
      <c r="M553" s="1" t="s">
        <v>52</v>
      </c>
      <c r="N553" s="1" t="s">
        <v>52</v>
      </c>
      <c r="P553" s="181">
        <v>0</v>
      </c>
      <c r="Q553" s="184">
        <f t="shared" si="96"/>
        <v>0</v>
      </c>
      <c r="R553" s="168">
        <f t="shared" si="101"/>
        <v>0</v>
      </c>
      <c r="S553" s="160">
        <v>208512</v>
      </c>
      <c r="T553" s="182">
        <f t="shared" si="97"/>
        <v>208512</v>
      </c>
      <c r="U553" s="164">
        <f t="shared" si="102"/>
        <v>0</v>
      </c>
      <c r="V553" s="160">
        <v>18766</v>
      </c>
      <c r="W553" s="182">
        <f t="shared" si="98"/>
        <v>18766</v>
      </c>
      <c r="X553" s="162">
        <f t="shared" si="103"/>
        <v>0</v>
      </c>
      <c r="Y553" s="189">
        <v>227278</v>
      </c>
      <c r="Z553" s="186">
        <f t="shared" si="99"/>
        <v>227278</v>
      </c>
      <c r="AA553" s="155">
        <f t="shared" si="104"/>
        <v>0</v>
      </c>
    </row>
    <row r="554" spans="1:27" ht="30" customHeight="1">
      <c r="A554" s="5" t="s">
        <v>6122</v>
      </c>
      <c r="B554" s="5" t="s">
        <v>6120</v>
      </c>
      <c r="C554" s="5" t="s">
        <v>3273</v>
      </c>
      <c r="D554" s="5" t="s">
        <v>1887</v>
      </c>
      <c r="E554" s="9">
        <f>일위대가!F3300</f>
        <v>10023</v>
      </c>
      <c r="F554" s="9">
        <f>일위대가!H3300</f>
        <v>793238</v>
      </c>
      <c r="G554" s="9">
        <f>일위대가!J3300</f>
        <v>10576</v>
      </c>
      <c r="H554" s="9">
        <f t="shared" si="100"/>
        <v>813837</v>
      </c>
      <c r="I554" s="5" t="s">
        <v>6121</v>
      </c>
      <c r="J554" s="5" t="s">
        <v>52</v>
      </c>
      <c r="K554" s="1" t="s">
        <v>52</v>
      </c>
      <c r="L554" s="1" t="s">
        <v>52</v>
      </c>
      <c r="M554" s="1" t="s">
        <v>52</v>
      </c>
      <c r="N554" s="1" t="s">
        <v>52</v>
      </c>
      <c r="P554" s="185">
        <v>10023</v>
      </c>
      <c r="Q554" s="184">
        <f t="shared" si="96"/>
        <v>10023</v>
      </c>
      <c r="R554" s="168">
        <f t="shared" si="101"/>
        <v>0</v>
      </c>
      <c r="S554" s="160">
        <v>793238</v>
      </c>
      <c r="T554" s="182">
        <f t="shared" si="97"/>
        <v>793238</v>
      </c>
      <c r="U554" s="164">
        <f t="shared" si="102"/>
        <v>0</v>
      </c>
      <c r="V554" s="160">
        <v>10576</v>
      </c>
      <c r="W554" s="182">
        <f t="shared" si="98"/>
        <v>10576</v>
      </c>
      <c r="X554" s="162">
        <f t="shared" si="103"/>
        <v>0</v>
      </c>
      <c r="Y554" s="189">
        <v>813837</v>
      </c>
      <c r="Z554" s="186">
        <f t="shared" si="99"/>
        <v>813837</v>
      </c>
      <c r="AA554" s="155">
        <f t="shared" si="104"/>
        <v>0</v>
      </c>
    </row>
    <row r="555" spans="1:27" ht="30" customHeight="1">
      <c r="A555" s="5" t="s">
        <v>6127</v>
      </c>
      <c r="B555" s="5" t="s">
        <v>5461</v>
      </c>
      <c r="C555" s="5" t="s">
        <v>6125</v>
      </c>
      <c r="D555" s="5" t="s">
        <v>58</v>
      </c>
      <c r="E555" s="9">
        <f>일위대가!F3307</f>
        <v>11873</v>
      </c>
      <c r="F555" s="9">
        <f>일위대가!H3307</f>
        <v>0</v>
      </c>
      <c r="G555" s="9">
        <f>일위대가!J3307</f>
        <v>0</v>
      </c>
      <c r="H555" s="9">
        <f t="shared" si="100"/>
        <v>11873</v>
      </c>
      <c r="I555" s="5" t="s">
        <v>6126</v>
      </c>
      <c r="J555" s="5" t="s">
        <v>52</v>
      </c>
      <c r="K555" s="1" t="s">
        <v>52</v>
      </c>
      <c r="L555" s="1" t="s">
        <v>52</v>
      </c>
      <c r="M555" s="1" t="s">
        <v>52</v>
      </c>
      <c r="N555" s="1" t="s">
        <v>52</v>
      </c>
      <c r="P555" s="185">
        <v>11873</v>
      </c>
      <c r="Q555" s="184">
        <f t="shared" si="96"/>
        <v>11873</v>
      </c>
      <c r="R555" s="168">
        <f t="shared" si="101"/>
        <v>0</v>
      </c>
      <c r="S555" s="183">
        <v>0</v>
      </c>
      <c r="T555" s="182">
        <f t="shared" si="97"/>
        <v>0</v>
      </c>
      <c r="U555" s="164">
        <f t="shared" si="102"/>
        <v>0</v>
      </c>
      <c r="V555" s="183">
        <v>0</v>
      </c>
      <c r="W555" s="182">
        <f t="shared" si="98"/>
        <v>0</v>
      </c>
      <c r="X555" s="162">
        <f t="shared" si="103"/>
        <v>0</v>
      </c>
      <c r="Y555" s="189">
        <v>11873</v>
      </c>
      <c r="Z555" s="186">
        <f t="shared" si="99"/>
        <v>11873</v>
      </c>
      <c r="AA555" s="155">
        <f t="shared" si="104"/>
        <v>0</v>
      </c>
    </row>
    <row r="556" spans="1:27" ht="30" customHeight="1">
      <c r="A556" s="5" t="s">
        <v>6130</v>
      </c>
      <c r="B556" s="5" t="s">
        <v>5466</v>
      </c>
      <c r="C556" s="5" t="s">
        <v>5456</v>
      </c>
      <c r="D556" s="5" t="s">
        <v>58</v>
      </c>
      <c r="E556" s="9">
        <f>일위대가!F3313</f>
        <v>0</v>
      </c>
      <c r="F556" s="9">
        <f>일위대가!H3313</f>
        <v>31645</v>
      </c>
      <c r="G556" s="9">
        <f>일위대가!J3313</f>
        <v>316</v>
      </c>
      <c r="H556" s="9">
        <f t="shared" si="100"/>
        <v>31961</v>
      </c>
      <c r="I556" s="5" t="s">
        <v>6129</v>
      </c>
      <c r="J556" s="5" t="s">
        <v>52</v>
      </c>
      <c r="K556" s="1" t="s">
        <v>52</v>
      </c>
      <c r="L556" s="1" t="s">
        <v>52</v>
      </c>
      <c r="M556" s="1" t="s">
        <v>52</v>
      </c>
      <c r="N556" s="1" t="s">
        <v>52</v>
      </c>
      <c r="P556" s="181">
        <v>0</v>
      </c>
      <c r="Q556" s="184">
        <f t="shared" si="96"/>
        <v>0</v>
      </c>
      <c r="R556" s="168">
        <f t="shared" si="101"/>
        <v>0</v>
      </c>
      <c r="S556" s="160">
        <v>31645</v>
      </c>
      <c r="T556" s="182">
        <f t="shared" si="97"/>
        <v>31645</v>
      </c>
      <c r="U556" s="164">
        <f t="shared" si="102"/>
        <v>0</v>
      </c>
      <c r="V556" s="183">
        <v>316</v>
      </c>
      <c r="W556" s="182">
        <f t="shared" si="98"/>
        <v>316</v>
      </c>
      <c r="X556" s="162">
        <f t="shared" si="103"/>
        <v>0</v>
      </c>
      <c r="Y556" s="189">
        <v>31961</v>
      </c>
      <c r="Z556" s="186">
        <f t="shared" si="99"/>
        <v>31961</v>
      </c>
      <c r="AA556" s="155">
        <f t="shared" si="104"/>
        <v>0</v>
      </c>
    </row>
    <row r="557" spans="1:27" ht="30" customHeight="1">
      <c r="A557" s="5" t="s">
        <v>6139</v>
      </c>
      <c r="B557" s="5" t="s">
        <v>5594</v>
      </c>
      <c r="C557" s="5" t="s">
        <v>5617</v>
      </c>
      <c r="D557" s="5" t="s">
        <v>3711</v>
      </c>
      <c r="E557" s="9">
        <f>일위대가!F3320</f>
        <v>18641</v>
      </c>
      <c r="F557" s="9">
        <f>일위대가!H3320</f>
        <v>50686</v>
      </c>
      <c r="G557" s="9">
        <f>일위대가!J3320</f>
        <v>24867</v>
      </c>
      <c r="H557" s="9">
        <f t="shared" si="100"/>
        <v>94194</v>
      </c>
      <c r="I557" s="5" t="s">
        <v>6138</v>
      </c>
      <c r="J557" s="5" t="s">
        <v>52</v>
      </c>
      <c r="K557" s="1" t="s">
        <v>5593</v>
      </c>
      <c r="L557" s="1" t="s">
        <v>52</v>
      </c>
      <c r="M557" s="1" t="s">
        <v>52</v>
      </c>
      <c r="N557" s="1" t="s">
        <v>61</v>
      </c>
      <c r="P557" s="185">
        <v>18646</v>
      </c>
      <c r="Q557" s="184">
        <f t="shared" si="96"/>
        <v>18641</v>
      </c>
      <c r="R557" s="168">
        <f t="shared" si="101"/>
        <v>-5</v>
      </c>
      <c r="S557" s="160">
        <v>50686</v>
      </c>
      <c r="T557" s="182">
        <f t="shared" si="97"/>
        <v>50686</v>
      </c>
      <c r="U557" s="164">
        <f t="shared" si="102"/>
        <v>0</v>
      </c>
      <c r="V557" s="160">
        <v>24867</v>
      </c>
      <c r="W557" s="182">
        <f t="shared" si="98"/>
        <v>24867</v>
      </c>
      <c r="X557" s="162">
        <f t="shared" si="103"/>
        <v>0</v>
      </c>
      <c r="Y557" s="189">
        <v>94199</v>
      </c>
      <c r="Z557" s="186">
        <f t="shared" si="99"/>
        <v>94194</v>
      </c>
      <c r="AA557" s="155">
        <f t="shared" si="104"/>
        <v>-5</v>
      </c>
    </row>
    <row r="558" spans="1:27" ht="30" customHeight="1">
      <c r="A558" s="5" t="s">
        <v>3347</v>
      </c>
      <c r="B558" s="5" t="s">
        <v>3344</v>
      </c>
      <c r="C558" s="5" t="s">
        <v>3345</v>
      </c>
      <c r="D558" s="5" t="s">
        <v>715</v>
      </c>
      <c r="E558" s="9">
        <f>일위대가!F3326</f>
        <v>126</v>
      </c>
      <c r="F558" s="9">
        <f>일위대가!H3326</f>
        <v>12662</v>
      </c>
      <c r="G558" s="9">
        <f>일위대가!J3326</f>
        <v>0</v>
      </c>
      <c r="H558" s="9">
        <f t="shared" si="100"/>
        <v>12788</v>
      </c>
      <c r="I558" s="5" t="s">
        <v>3346</v>
      </c>
      <c r="J558" s="5" t="s">
        <v>52</v>
      </c>
      <c r="K558" s="1" t="s">
        <v>52</v>
      </c>
      <c r="L558" s="1" t="s">
        <v>52</v>
      </c>
      <c r="M558" s="1" t="s">
        <v>52</v>
      </c>
      <c r="N558" s="1" t="s">
        <v>52</v>
      </c>
      <c r="P558" s="181">
        <v>126</v>
      </c>
      <c r="Q558" s="184">
        <f t="shared" si="96"/>
        <v>126</v>
      </c>
      <c r="R558" s="168">
        <f t="shared" si="101"/>
        <v>0</v>
      </c>
      <c r="S558" s="160">
        <v>12662</v>
      </c>
      <c r="T558" s="182">
        <f t="shared" si="97"/>
        <v>12662</v>
      </c>
      <c r="U558" s="164">
        <f t="shared" si="102"/>
        <v>0</v>
      </c>
      <c r="V558" s="183">
        <v>0</v>
      </c>
      <c r="W558" s="182">
        <f t="shared" si="98"/>
        <v>0</v>
      </c>
      <c r="X558" s="162">
        <f t="shared" si="103"/>
        <v>0</v>
      </c>
      <c r="Y558" s="189">
        <v>12788</v>
      </c>
      <c r="Z558" s="186">
        <f t="shared" si="99"/>
        <v>12788</v>
      </c>
      <c r="AA558" s="155">
        <f t="shared" si="104"/>
        <v>0</v>
      </c>
    </row>
    <row r="559" spans="1:27" ht="30" customHeight="1">
      <c r="A559" s="5" t="s">
        <v>3355</v>
      </c>
      <c r="B559" s="5" t="s">
        <v>3344</v>
      </c>
      <c r="C559" s="5" t="s">
        <v>3353</v>
      </c>
      <c r="D559" s="5" t="s">
        <v>715</v>
      </c>
      <c r="E559" s="9">
        <f>일위대가!F3332</f>
        <v>163</v>
      </c>
      <c r="F559" s="9">
        <f>일위대가!H3332</f>
        <v>16331</v>
      </c>
      <c r="G559" s="9">
        <f>일위대가!J3332</f>
        <v>0</v>
      </c>
      <c r="H559" s="9">
        <f t="shared" si="100"/>
        <v>16494</v>
      </c>
      <c r="I559" s="5" t="s">
        <v>3354</v>
      </c>
      <c r="J559" s="5" t="s">
        <v>52</v>
      </c>
      <c r="K559" s="1" t="s">
        <v>52</v>
      </c>
      <c r="L559" s="1" t="s">
        <v>52</v>
      </c>
      <c r="M559" s="1" t="s">
        <v>52</v>
      </c>
      <c r="N559" s="1" t="s">
        <v>52</v>
      </c>
      <c r="P559" s="181">
        <v>163</v>
      </c>
      <c r="Q559" s="184">
        <f t="shared" si="96"/>
        <v>163</v>
      </c>
      <c r="R559" s="168">
        <f t="shared" si="101"/>
        <v>0</v>
      </c>
      <c r="S559" s="160">
        <v>16331</v>
      </c>
      <c r="T559" s="182">
        <f t="shared" si="97"/>
        <v>16331</v>
      </c>
      <c r="U559" s="164">
        <f t="shared" si="102"/>
        <v>0</v>
      </c>
      <c r="V559" s="183">
        <v>0</v>
      </c>
      <c r="W559" s="182">
        <f t="shared" si="98"/>
        <v>0</v>
      </c>
      <c r="X559" s="162">
        <f t="shared" si="103"/>
        <v>0</v>
      </c>
      <c r="Y559" s="189">
        <v>16494</v>
      </c>
      <c r="Z559" s="186">
        <f t="shared" si="99"/>
        <v>16494</v>
      </c>
      <c r="AA559" s="155">
        <f t="shared" si="104"/>
        <v>0</v>
      </c>
    </row>
    <row r="560" spans="1:27" ht="30" customHeight="1">
      <c r="A560" s="5" t="s">
        <v>3377</v>
      </c>
      <c r="B560" s="5" t="s">
        <v>3374</v>
      </c>
      <c r="C560" s="5" t="s">
        <v>3375</v>
      </c>
      <c r="D560" s="5" t="s">
        <v>588</v>
      </c>
      <c r="E560" s="9">
        <f>일위대가!F3337</f>
        <v>0</v>
      </c>
      <c r="F560" s="9">
        <f>일위대가!H3337</f>
        <v>337235</v>
      </c>
      <c r="G560" s="9">
        <f>일위대가!J3337</f>
        <v>0</v>
      </c>
      <c r="H560" s="9">
        <f t="shared" si="100"/>
        <v>337235</v>
      </c>
      <c r="I560" s="5" t="s">
        <v>3376</v>
      </c>
      <c r="J560" s="5" t="s">
        <v>52</v>
      </c>
      <c r="K560" s="1" t="s">
        <v>52</v>
      </c>
      <c r="L560" s="1" t="s">
        <v>52</v>
      </c>
      <c r="M560" s="1" t="s">
        <v>52</v>
      </c>
      <c r="N560" s="1" t="s">
        <v>52</v>
      </c>
      <c r="P560" s="181">
        <v>0</v>
      </c>
      <c r="Q560" s="184">
        <f t="shared" si="96"/>
        <v>0</v>
      </c>
      <c r="R560" s="168">
        <f t="shared" si="101"/>
        <v>0</v>
      </c>
      <c r="S560" s="160">
        <v>337235</v>
      </c>
      <c r="T560" s="182">
        <f t="shared" si="97"/>
        <v>337235</v>
      </c>
      <c r="U560" s="164">
        <f t="shared" si="102"/>
        <v>0</v>
      </c>
      <c r="V560" s="183">
        <v>0</v>
      </c>
      <c r="W560" s="182">
        <f t="shared" si="98"/>
        <v>0</v>
      </c>
      <c r="X560" s="162">
        <f t="shared" si="103"/>
        <v>0</v>
      </c>
      <c r="Y560" s="189">
        <v>337235</v>
      </c>
      <c r="Z560" s="186">
        <f t="shared" si="99"/>
        <v>337235</v>
      </c>
      <c r="AA560" s="155">
        <f t="shared" si="104"/>
        <v>0</v>
      </c>
    </row>
    <row r="561" spans="1:27" ht="30" customHeight="1">
      <c r="A561" s="5" t="s">
        <v>3439</v>
      </c>
      <c r="B561" s="5" t="s">
        <v>3436</v>
      </c>
      <c r="C561" s="5" t="s">
        <v>3437</v>
      </c>
      <c r="D561" s="5" t="s">
        <v>1887</v>
      </c>
      <c r="E561" s="9">
        <f>일위대가!F3343</f>
        <v>24317</v>
      </c>
      <c r="F561" s="9">
        <f>일위대가!H3343</f>
        <v>593986</v>
      </c>
      <c r="G561" s="9">
        <f>일위대가!J3343</f>
        <v>123405</v>
      </c>
      <c r="H561" s="9">
        <f t="shared" si="100"/>
        <v>741708</v>
      </c>
      <c r="I561" s="5" t="s">
        <v>3438</v>
      </c>
      <c r="J561" s="5" t="s">
        <v>52</v>
      </c>
      <c r="K561" s="1" t="s">
        <v>52</v>
      </c>
      <c r="L561" s="1" t="s">
        <v>52</v>
      </c>
      <c r="M561" s="1" t="s">
        <v>52</v>
      </c>
      <c r="N561" s="1" t="s">
        <v>52</v>
      </c>
      <c r="P561" s="185">
        <v>24325</v>
      </c>
      <c r="Q561" s="184">
        <f t="shared" si="96"/>
        <v>24317</v>
      </c>
      <c r="R561" s="168">
        <f t="shared" si="101"/>
        <v>-8</v>
      </c>
      <c r="S561" s="160">
        <v>593986</v>
      </c>
      <c r="T561" s="182">
        <f t="shared" si="97"/>
        <v>593986</v>
      </c>
      <c r="U561" s="164">
        <f t="shared" si="102"/>
        <v>0</v>
      </c>
      <c r="V561" s="160">
        <v>123405</v>
      </c>
      <c r="W561" s="182">
        <f t="shared" si="98"/>
        <v>123405</v>
      </c>
      <c r="X561" s="162">
        <f t="shared" si="103"/>
        <v>0</v>
      </c>
      <c r="Y561" s="189">
        <v>741716</v>
      </c>
      <c r="Z561" s="186">
        <f t="shared" si="99"/>
        <v>741708</v>
      </c>
      <c r="AA561" s="155">
        <f t="shared" si="104"/>
        <v>-8</v>
      </c>
    </row>
    <row r="562" spans="1:27" ht="30" customHeight="1">
      <c r="A562" s="5" t="s">
        <v>3451</v>
      </c>
      <c r="B562" s="5" t="s">
        <v>3448</v>
      </c>
      <c r="C562" s="5" t="s">
        <v>3449</v>
      </c>
      <c r="D562" s="5" t="s">
        <v>58</v>
      </c>
      <c r="E562" s="9">
        <f>일위대가!F3348</f>
        <v>958</v>
      </c>
      <c r="F562" s="9">
        <f>일위대가!H3348</f>
        <v>4101</v>
      </c>
      <c r="G562" s="9">
        <f>일위대가!J3348</f>
        <v>0</v>
      </c>
      <c r="H562" s="9">
        <f t="shared" si="100"/>
        <v>5059</v>
      </c>
      <c r="I562" s="5" t="s">
        <v>3450</v>
      </c>
      <c r="J562" s="5" t="s">
        <v>52</v>
      </c>
      <c r="K562" s="1" t="s">
        <v>52</v>
      </c>
      <c r="L562" s="1" t="s">
        <v>52</v>
      </c>
      <c r="M562" s="1" t="s">
        <v>52</v>
      </c>
      <c r="N562" s="1" t="s">
        <v>52</v>
      </c>
      <c r="P562" s="181">
        <v>958</v>
      </c>
      <c r="Q562" s="184">
        <f t="shared" si="96"/>
        <v>958</v>
      </c>
      <c r="R562" s="168">
        <f t="shared" si="101"/>
        <v>0</v>
      </c>
      <c r="S562" s="160">
        <v>4101</v>
      </c>
      <c r="T562" s="182">
        <f t="shared" si="97"/>
        <v>4101</v>
      </c>
      <c r="U562" s="164">
        <f t="shared" si="102"/>
        <v>0</v>
      </c>
      <c r="V562" s="183">
        <v>0</v>
      </c>
      <c r="W562" s="182">
        <f t="shared" si="98"/>
        <v>0</v>
      </c>
      <c r="X562" s="162">
        <f t="shared" si="103"/>
        <v>0</v>
      </c>
      <c r="Y562" s="189">
        <v>5059</v>
      </c>
      <c r="Z562" s="186">
        <f t="shared" si="99"/>
        <v>5059</v>
      </c>
      <c r="AA562" s="155">
        <f t="shared" si="104"/>
        <v>0</v>
      </c>
    </row>
    <row r="563" spans="1:27" ht="30" customHeight="1">
      <c r="A563" s="5" t="s">
        <v>3713</v>
      </c>
      <c r="B563" s="5" t="s">
        <v>3709</v>
      </c>
      <c r="C563" s="5" t="s">
        <v>3710</v>
      </c>
      <c r="D563" s="5" t="s">
        <v>3711</v>
      </c>
      <c r="E563" s="9">
        <f>일위대가!F3355</f>
        <v>9727</v>
      </c>
      <c r="F563" s="9">
        <f>일위대가!H3355</f>
        <v>50686</v>
      </c>
      <c r="G563" s="9">
        <f>일위대가!J3355</f>
        <v>49362</v>
      </c>
      <c r="H563" s="9">
        <f t="shared" si="100"/>
        <v>109775</v>
      </c>
      <c r="I563" s="5" t="s">
        <v>3712</v>
      </c>
      <c r="J563" s="5" t="s">
        <v>52</v>
      </c>
      <c r="K563" s="1" t="s">
        <v>5593</v>
      </c>
      <c r="L563" s="1" t="s">
        <v>52</v>
      </c>
      <c r="M563" s="1" t="s">
        <v>52</v>
      </c>
      <c r="N563" s="1" t="s">
        <v>61</v>
      </c>
      <c r="P563" s="185">
        <v>9730</v>
      </c>
      <c r="Q563" s="184">
        <f t="shared" si="96"/>
        <v>9727</v>
      </c>
      <c r="R563" s="168">
        <f t="shared" si="101"/>
        <v>-3</v>
      </c>
      <c r="S563" s="160">
        <v>50686</v>
      </c>
      <c r="T563" s="182">
        <f t="shared" si="97"/>
        <v>50686</v>
      </c>
      <c r="U563" s="164">
        <f t="shared" si="102"/>
        <v>0</v>
      </c>
      <c r="V563" s="160">
        <v>49362</v>
      </c>
      <c r="W563" s="182">
        <f t="shared" si="98"/>
        <v>49362</v>
      </c>
      <c r="X563" s="162">
        <f t="shared" si="103"/>
        <v>0</v>
      </c>
      <c r="Y563" s="189">
        <v>109778</v>
      </c>
      <c r="Z563" s="186">
        <f t="shared" si="99"/>
        <v>109775</v>
      </c>
      <c r="AA563" s="155">
        <f t="shared" si="104"/>
        <v>-3</v>
      </c>
    </row>
    <row r="564" spans="1:27" ht="30" customHeight="1">
      <c r="A564" s="5" t="s">
        <v>6254</v>
      </c>
      <c r="B564" s="5" t="s">
        <v>6255</v>
      </c>
      <c r="C564" s="5" t="s">
        <v>3710</v>
      </c>
      <c r="D564" s="5" t="s">
        <v>3711</v>
      </c>
      <c r="E564" s="9">
        <f>일위대가!F3362</f>
        <v>29723</v>
      </c>
      <c r="F564" s="9">
        <f>일위대가!H3362</f>
        <v>50686</v>
      </c>
      <c r="G564" s="9">
        <f>일위대가!J3362</f>
        <v>15608</v>
      </c>
      <c r="H564" s="9">
        <f t="shared" si="100"/>
        <v>96017</v>
      </c>
      <c r="I564" s="5" t="s">
        <v>6256</v>
      </c>
      <c r="J564" s="5" t="s">
        <v>52</v>
      </c>
      <c r="K564" s="1" t="s">
        <v>5593</v>
      </c>
      <c r="L564" s="1" t="s">
        <v>52</v>
      </c>
      <c r="M564" s="1" t="s">
        <v>52</v>
      </c>
      <c r="N564" s="1" t="s">
        <v>61</v>
      </c>
      <c r="P564" s="185">
        <v>29731</v>
      </c>
      <c r="Q564" s="184">
        <f t="shared" si="96"/>
        <v>29723</v>
      </c>
      <c r="R564" s="168">
        <f t="shared" si="101"/>
        <v>-8</v>
      </c>
      <c r="S564" s="160">
        <v>50686</v>
      </c>
      <c r="T564" s="182">
        <f t="shared" si="97"/>
        <v>50686</v>
      </c>
      <c r="U564" s="164">
        <f t="shared" si="102"/>
        <v>0</v>
      </c>
      <c r="V564" s="160">
        <v>15608</v>
      </c>
      <c r="W564" s="182">
        <f t="shared" si="98"/>
        <v>15608</v>
      </c>
      <c r="X564" s="162">
        <f t="shared" si="103"/>
        <v>0</v>
      </c>
      <c r="Y564" s="189">
        <v>96025</v>
      </c>
      <c r="Z564" s="186">
        <f t="shared" si="99"/>
        <v>96017</v>
      </c>
      <c r="AA564" s="155">
        <f t="shared" si="104"/>
        <v>-8</v>
      </c>
    </row>
    <row r="565" spans="1:27" ht="30" customHeight="1">
      <c r="A565" s="5" t="s">
        <v>6263</v>
      </c>
      <c r="B565" s="5" t="s">
        <v>6264</v>
      </c>
      <c r="C565" s="5" t="s">
        <v>6265</v>
      </c>
      <c r="D565" s="5" t="s">
        <v>3711</v>
      </c>
      <c r="E565" s="9">
        <f>일위대가!F3369</f>
        <v>16018</v>
      </c>
      <c r="F565" s="9">
        <f>일위대가!H3369</f>
        <v>43526</v>
      </c>
      <c r="G565" s="9">
        <f>일위대가!J3369</f>
        <v>20758</v>
      </c>
      <c r="H565" s="9">
        <f t="shared" si="100"/>
        <v>80302</v>
      </c>
      <c r="I565" s="5" t="s">
        <v>6266</v>
      </c>
      <c r="J565" s="5" t="s">
        <v>52</v>
      </c>
      <c r="K565" s="1" t="s">
        <v>5593</v>
      </c>
      <c r="L565" s="1" t="s">
        <v>52</v>
      </c>
      <c r="M565" s="1" t="s">
        <v>52</v>
      </c>
      <c r="N565" s="1" t="s">
        <v>61</v>
      </c>
      <c r="P565" s="185">
        <v>16023</v>
      </c>
      <c r="Q565" s="184">
        <f t="shared" si="96"/>
        <v>16018</v>
      </c>
      <c r="R565" s="168">
        <f t="shared" si="101"/>
        <v>-5</v>
      </c>
      <c r="S565" s="160">
        <v>43526</v>
      </c>
      <c r="T565" s="182">
        <f t="shared" si="97"/>
        <v>43526</v>
      </c>
      <c r="U565" s="164">
        <f t="shared" si="102"/>
        <v>0</v>
      </c>
      <c r="V565" s="160">
        <v>20758</v>
      </c>
      <c r="W565" s="182">
        <f t="shared" si="98"/>
        <v>20758</v>
      </c>
      <c r="X565" s="162">
        <f t="shared" si="103"/>
        <v>0</v>
      </c>
      <c r="Y565" s="189">
        <v>80307</v>
      </c>
      <c r="Z565" s="186">
        <f t="shared" si="99"/>
        <v>80302</v>
      </c>
      <c r="AA565" s="155">
        <f t="shared" si="104"/>
        <v>-5</v>
      </c>
    </row>
    <row r="566" spans="1:27" ht="30" customHeight="1">
      <c r="A566" s="5" t="s">
        <v>3962</v>
      </c>
      <c r="B566" s="5" t="s">
        <v>3233</v>
      </c>
      <c r="C566" s="5" t="s">
        <v>3960</v>
      </c>
      <c r="D566" s="5" t="s">
        <v>58</v>
      </c>
      <c r="E566" s="9">
        <f>일위대가!F3375</f>
        <v>876</v>
      </c>
      <c r="F566" s="9">
        <f>일위대가!H3375</f>
        <v>0</v>
      </c>
      <c r="G566" s="9">
        <f>일위대가!J3375</f>
        <v>0</v>
      </c>
      <c r="H566" s="9">
        <f t="shared" si="100"/>
        <v>876</v>
      </c>
      <c r="I566" s="5" t="s">
        <v>3961</v>
      </c>
      <c r="J566" s="5" t="s">
        <v>52</v>
      </c>
      <c r="K566" s="1" t="s">
        <v>52</v>
      </c>
      <c r="L566" s="1" t="s">
        <v>52</v>
      </c>
      <c r="M566" s="1" t="s">
        <v>52</v>
      </c>
      <c r="N566" s="1" t="s">
        <v>52</v>
      </c>
      <c r="P566" s="181">
        <v>876</v>
      </c>
      <c r="Q566" s="184">
        <f t="shared" si="96"/>
        <v>876</v>
      </c>
      <c r="R566" s="168">
        <f t="shared" si="101"/>
        <v>0</v>
      </c>
      <c r="S566" s="183">
        <v>0</v>
      </c>
      <c r="T566" s="182">
        <f t="shared" si="97"/>
        <v>0</v>
      </c>
      <c r="U566" s="164">
        <f t="shared" si="102"/>
        <v>0</v>
      </c>
      <c r="V566" s="183">
        <v>0</v>
      </c>
      <c r="W566" s="182">
        <f t="shared" si="98"/>
        <v>0</v>
      </c>
      <c r="X566" s="162">
        <f t="shared" si="103"/>
        <v>0</v>
      </c>
      <c r="Y566" s="190">
        <v>876</v>
      </c>
      <c r="Z566" s="186">
        <f t="shared" si="99"/>
        <v>876</v>
      </c>
      <c r="AA566" s="155">
        <f t="shared" si="104"/>
        <v>0</v>
      </c>
    </row>
    <row r="567" spans="1:27" ht="30" customHeight="1">
      <c r="A567" s="5" t="s">
        <v>3483</v>
      </c>
      <c r="B567" s="5" t="s">
        <v>3481</v>
      </c>
      <c r="C567" s="5" t="s">
        <v>52</v>
      </c>
      <c r="D567" s="5" t="s">
        <v>58</v>
      </c>
      <c r="E567" s="9">
        <f>일위대가!F3382</f>
        <v>4337</v>
      </c>
      <c r="F567" s="9">
        <f>일위대가!H3382</f>
        <v>51407</v>
      </c>
      <c r="G567" s="9">
        <f>일위대가!J3382</f>
        <v>0</v>
      </c>
      <c r="H567" s="9">
        <f t="shared" si="100"/>
        <v>55744</v>
      </c>
      <c r="I567" s="5" t="s">
        <v>3482</v>
      </c>
      <c r="J567" s="5" t="s">
        <v>52</v>
      </c>
      <c r="K567" s="1" t="s">
        <v>52</v>
      </c>
      <c r="L567" s="1" t="s">
        <v>52</v>
      </c>
      <c r="M567" s="1" t="s">
        <v>52</v>
      </c>
      <c r="N567" s="1" t="s">
        <v>52</v>
      </c>
      <c r="P567" s="185">
        <v>4337</v>
      </c>
      <c r="Q567" s="184">
        <f t="shared" si="96"/>
        <v>4337</v>
      </c>
      <c r="R567" s="168">
        <f t="shared" si="101"/>
        <v>0</v>
      </c>
      <c r="S567" s="160">
        <v>51407</v>
      </c>
      <c r="T567" s="182">
        <f t="shared" si="97"/>
        <v>51407</v>
      </c>
      <c r="U567" s="164">
        <f t="shared" si="102"/>
        <v>0</v>
      </c>
      <c r="V567" s="183">
        <v>0</v>
      </c>
      <c r="W567" s="182">
        <f t="shared" si="98"/>
        <v>0</v>
      </c>
      <c r="X567" s="162">
        <f t="shared" si="103"/>
        <v>0</v>
      </c>
      <c r="Y567" s="189">
        <v>55744</v>
      </c>
      <c r="Z567" s="186">
        <f t="shared" si="99"/>
        <v>55744</v>
      </c>
      <c r="AA567" s="155">
        <f t="shared" si="104"/>
        <v>0</v>
      </c>
    </row>
    <row r="568" spans="1:27" ht="30" customHeight="1">
      <c r="A568" s="5" t="s">
        <v>3521</v>
      </c>
      <c r="B568" s="5" t="s">
        <v>3518</v>
      </c>
      <c r="C568" s="5" t="s">
        <v>3519</v>
      </c>
      <c r="D568" s="5" t="s">
        <v>182</v>
      </c>
      <c r="E568" s="9">
        <f>일위대가!F3388</f>
        <v>0</v>
      </c>
      <c r="F568" s="9">
        <f>일위대가!H3388</f>
        <v>22411</v>
      </c>
      <c r="G568" s="9">
        <f>일위대가!J3388</f>
        <v>448</v>
      </c>
      <c r="H568" s="9">
        <f t="shared" si="100"/>
        <v>22859</v>
      </c>
      <c r="I568" s="5" t="s">
        <v>3520</v>
      </c>
      <c r="J568" s="5" t="s">
        <v>52</v>
      </c>
      <c r="K568" s="1" t="s">
        <v>52</v>
      </c>
      <c r="L568" s="1" t="s">
        <v>52</v>
      </c>
      <c r="M568" s="1" t="s">
        <v>52</v>
      </c>
      <c r="N568" s="1" t="s">
        <v>52</v>
      </c>
      <c r="O568" s="199" t="s">
        <v>7978</v>
      </c>
      <c r="P568" s="181">
        <v>0</v>
      </c>
      <c r="Q568" s="184">
        <f t="shared" si="96"/>
        <v>0</v>
      </c>
      <c r="R568" s="168">
        <f t="shared" si="101"/>
        <v>0</v>
      </c>
      <c r="S568" s="160">
        <v>22411</v>
      </c>
      <c r="T568" s="182">
        <f t="shared" si="97"/>
        <v>22411</v>
      </c>
      <c r="U568" s="164">
        <f t="shared" si="102"/>
        <v>0</v>
      </c>
      <c r="V568" s="183">
        <v>448</v>
      </c>
      <c r="W568" s="182">
        <f t="shared" si="98"/>
        <v>448</v>
      </c>
      <c r="X568" s="162">
        <f t="shared" si="103"/>
        <v>0</v>
      </c>
      <c r="Y568" s="189">
        <v>22859</v>
      </c>
      <c r="Z568" s="186">
        <f t="shared" si="99"/>
        <v>22859</v>
      </c>
      <c r="AA568" s="155">
        <f t="shared" si="104"/>
        <v>0</v>
      </c>
    </row>
    <row r="569" spans="1:27" ht="30" customHeight="1">
      <c r="A569" s="5" t="s">
        <v>3526</v>
      </c>
      <c r="B569" s="5" t="s">
        <v>3523</v>
      </c>
      <c r="C569" s="5" t="s">
        <v>3524</v>
      </c>
      <c r="D569" s="5" t="s">
        <v>182</v>
      </c>
      <c r="E569" s="9">
        <f>일위대가!F3393</f>
        <v>259</v>
      </c>
      <c r="F569" s="9">
        <f>일위대가!H3393</f>
        <v>4870</v>
      </c>
      <c r="G569" s="9">
        <f>일위대가!J3393</f>
        <v>0</v>
      </c>
      <c r="H569" s="9">
        <f t="shared" si="100"/>
        <v>5129</v>
      </c>
      <c r="I569" s="5" t="s">
        <v>3525</v>
      </c>
      <c r="J569" s="5" t="s">
        <v>52</v>
      </c>
      <c r="K569" s="1" t="s">
        <v>52</v>
      </c>
      <c r="L569" s="1" t="s">
        <v>52</v>
      </c>
      <c r="M569" s="1" t="s">
        <v>52</v>
      </c>
      <c r="N569" s="1" t="s">
        <v>52</v>
      </c>
      <c r="P569" s="181">
        <v>259</v>
      </c>
      <c r="Q569" s="184">
        <f t="shared" si="96"/>
        <v>259</v>
      </c>
      <c r="R569" s="168">
        <f t="shared" si="101"/>
        <v>0</v>
      </c>
      <c r="S569" s="160">
        <v>4870</v>
      </c>
      <c r="T569" s="182">
        <f t="shared" si="97"/>
        <v>4870</v>
      </c>
      <c r="U569" s="164">
        <f t="shared" si="102"/>
        <v>0</v>
      </c>
      <c r="V569" s="183">
        <v>0</v>
      </c>
      <c r="W569" s="182">
        <f t="shared" si="98"/>
        <v>0</v>
      </c>
      <c r="X569" s="162">
        <f t="shared" si="103"/>
        <v>0</v>
      </c>
      <c r="Y569" s="189">
        <v>5129</v>
      </c>
      <c r="Z569" s="186">
        <f t="shared" si="99"/>
        <v>5129</v>
      </c>
      <c r="AA569" s="155">
        <f t="shared" si="104"/>
        <v>0</v>
      </c>
    </row>
    <row r="570" spans="1:27" ht="30" customHeight="1">
      <c r="A570" s="5" t="s">
        <v>3594</v>
      </c>
      <c r="B570" s="5" t="s">
        <v>3591</v>
      </c>
      <c r="C570" s="5" t="s">
        <v>3592</v>
      </c>
      <c r="D570" s="5" t="s">
        <v>182</v>
      </c>
      <c r="E570" s="9">
        <f>일위대가!F3397</f>
        <v>0</v>
      </c>
      <c r="F570" s="9">
        <f>일위대가!H3397</f>
        <v>4870</v>
      </c>
      <c r="G570" s="9">
        <f>일위대가!J3397</f>
        <v>0</v>
      </c>
      <c r="H570" s="9">
        <f t="shared" si="100"/>
        <v>4870</v>
      </c>
      <c r="I570" s="5" t="s">
        <v>3593</v>
      </c>
      <c r="J570" s="5" t="s">
        <v>52</v>
      </c>
      <c r="K570" s="1" t="s">
        <v>52</v>
      </c>
      <c r="L570" s="1" t="s">
        <v>52</v>
      </c>
      <c r="M570" s="1" t="s">
        <v>52</v>
      </c>
      <c r="N570" s="1" t="s">
        <v>52</v>
      </c>
      <c r="P570" s="181">
        <v>0</v>
      </c>
      <c r="Q570" s="184">
        <f t="shared" si="96"/>
        <v>0</v>
      </c>
      <c r="R570" s="168">
        <f t="shared" si="101"/>
        <v>0</v>
      </c>
      <c r="S570" s="160">
        <v>4870</v>
      </c>
      <c r="T570" s="182">
        <f t="shared" si="97"/>
        <v>4870</v>
      </c>
      <c r="U570" s="164">
        <f t="shared" si="102"/>
        <v>0</v>
      </c>
      <c r="V570" s="183">
        <v>0</v>
      </c>
      <c r="W570" s="182">
        <f t="shared" si="98"/>
        <v>0</v>
      </c>
      <c r="X570" s="162">
        <f t="shared" si="103"/>
        <v>0</v>
      </c>
      <c r="Y570" s="189">
        <v>4870</v>
      </c>
      <c r="Z570" s="186">
        <f t="shared" si="99"/>
        <v>4870</v>
      </c>
      <c r="AA570" s="155">
        <f t="shared" si="104"/>
        <v>0</v>
      </c>
    </row>
    <row r="571" spans="1:27" ht="30" customHeight="1">
      <c r="A571" s="5" t="s">
        <v>3536</v>
      </c>
      <c r="B571" s="5" t="s">
        <v>3533</v>
      </c>
      <c r="C571" s="5" t="s">
        <v>3534</v>
      </c>
      <c r="D571" s="5" t="s">
        <v>715</v>
      </c>
      <c r="E571" s="9">
        <f>일위대가!F3403</f>
        <v>18064</v>
      </c>
      <c r="F571" s="9">
        <f>일위대가!H3403</f>
        <v>42682</v>
      </c>
      <c r="G571" s="9">
        <f>일위대가!J3403</f>
        <v>0</v>
      </c>
      <c r="H571" s="9">
        <f t="shared" si="100"/>
        <v>60746</v>
      </c>
      <c r="I571" s="5" t="s">
        <v>3535</v>
      </c>
      <c r="J571" s="5" t="s">
        <v>52</v>
      </c>
      <c r="K571" s="1" t="s">
        <v>52</v>
      </c>
      <c r="L571" s="1" t="s">
        <v>52</v>
      </c>
      <c r="M571" s="1" t="s">
        <v>52</v>
      </c>
      <c r="N571" s="1" t="s">
        <v>52</v>
      </c>
      <c r="P571" s="185">
        <v>50441</v>
      </c>
      <c r="Q571" s="184">
        <f t="shared" ref="Q571:Q634" si="105">E571</f>
        <v>18064</v>
      </c>
      <c r="R571" s="168">
        <f t="shared" si="101"/>
        <v>-32377</v>
      </c>
      <c r="S571" s="160">
        <v>42682</v>
      </c>
      <c r="T571" s="182">
        <f t="shared" ref="T571:T634" si="106">F571</f>
        <v>42682</v>
      </c>
      <c r="U571" s="164">
        <f t="shared" si="102"/>
        <v>0</v>
      </c>
      <c r="V571" s="183">
        <v>0</v>
      </c>
      <c r="W571" s="182">
        <f t="shared" ref="W571:W634" si="107">G571</f>
        <v>0</v>
      </c>
      <c r="X571" s="162">
        <f t="shared" si="103"/>
        <v>0</v>
      </c>
      <c r="Y571" s="189">
        <v>93123</v>
      </c>
      <c r="Z571" s="186">
        <f t="shared" ref="Z571:Z634" si="108">H571</f>
        <v>60746</v>
      </c>
      <c r="AA571" s="155">
        <f t="shared" si="104"/>
        <v>-32377</v>
      </c>
    </row>
    <row r="572" spans="1:27" ht="30" customHeight="1">
      <c r="A572" s="5" t="s">
        <v>3548</v>
      </c>
      <c r="B572" s="5" t="s">
        <v>3533</v>
      </c>
      <c r="C572" s="5" t="s">
        <v>52</v>
      </c>
      <c r="D572" s="5" t="s">
        <v>715</v>
      </c>
      <c r="E572" s="9">
        <f>일위대가!F3408</f>
        <v>0</v>
      </c>
      <c r="F572" s="9">
        <f>일위대가!H3408</f>
        <v>42682</v>
      </c>
      <c r="G572" s="9">
        <f>일위대가!J3408</f>
        <v>0</v>
      </c>
      <c r="H572" s="9">
        <f t="shared" si="100"/>
        <v>42682</v>
      </c>
      <c r="I572" s="5" t="s">
        <v>3547</v>
      </c>
      <c r="J572" s="5" t="s">
        <v>52</v>
      </c>
      <c r="K572" s="1" t="s">
        <v>52</v>
      </c>
      <c r="L572" s="1" t="s">
        <v>52</v>
      </c>
      <c r="M572" s="1" t="s">
        <v>52</v>
      </c>
      <c r="N572" s="1" t="s">
        <v>52</v>
      </c>
      <c r="P572" s="181">
        <v>0</v>
      </c>
      <c r="Q572" s="184">
        <f t="shared" si="105"/>
        <v>0</v>
      </c>
      <c r="R572" s="168">
        <f t="shared" si="101"/>
        <v>0</v>
      </c>
      <c r="S572" s="160">
        <v>42682</v>
      </c>
      <c r="T572" s="182">
        <f t="shared" si="106"/>
        <v>42682</v>
      </c>
      <c r="U572" s="164">
        <f t="shared" si="102"/>
        <v>0</v>
      </c>
      <c r="V572" s="183">
        <v>0</v>
      </c>
      <c r="W572" s="182">
        <f t="shared" si="107"/>
        <v>0</v>
      </c>
      <c r="X572" s="162">
        <f t="shared" si="103"/>
        <v>0</v>
      </c>
      <c r="Y572" s="189">
        <v>42682</v>
      </c>
      <c r="Z572" s="186">
        <f t="shared" si="108"/>
        <v>42682</v>
      </c>
      <c r="AA572" s="155">
        <f t="shared" si="104"/>
        <v>0</v>
      </c>
    </row>
    <row r="573" spans="1:27" ht="30" customHeight="1">
      <c r="A573" s="5" t="s">
        <v>3545</v>
      </c>
      <c r="B573" s="5" t="s">
        <v>3543</v>
      </c>
      <c r="C573" s="5" t="s">
        <v>3519</v>
      </c>
      <c r="D573" s="5" t="s">
        <v>182</v>
      </c>
      <c r="E573" s="9">
        <f>일위대가!F3414</f>
        <v>0</v>
      </c>
      <c r="F573" s="9">
        <f>일위대가!H3414</f>
        <v>14417</v>
      </c>
      <c r="G573" s="9">
        <f>일위대가!J3414</f>
        <v>288</v>
      </c>
      <c r="H573" s="9">
        <f t="shared" si="100"/>
        <v>14705</v>
      </c>
      <c r="I573" s="5" t="s">
        <v>3544</v>
      </c>
      <c r="J573" s="5" t="s">
        <v>52</v>
      </c>
      <c r="K573" s="1" t="s">
        <v>52</v>
      </c>
      <c r="L573" s="1" t="s">
        <v>52</v>
      </c>
      <c r="M573" s="1" t="s">
        <v>52</v>
      </c>
      <c r="N573" s="1" t="s">
        <v>52</v>
      </c>
      <c r="O573" s="199" t="s">
        <v>7976</v>
      </c>
      <c r="P573" s="181">
        <v>0</v>
      </c>
      <c r="Q573" s="184">
        <f t="shared" si="105"/>
        <v>0</v>
      </c>
      <c r="R573" s="168">
        <f t="shared" si="101"/>
        <v>0</v>
      </c>
      <c r="S573" s="160">
        <v>14417</v>
      </c>
      <c r="T573" s="182">
        <f t="shared" si="106"/>
        <v>14417</v>
      </c>
      <c r="U573" s="164">
        <f t="shared" si="102"/>
        <v>0</v>
      </c>
      <c r="V573" s="183">
        <v>288</v>
      </c>
      <c r="W573" s="182">
        <f t="shared" si="107"/>
        <v>288</v>
      </c>
      <c r="X573" s="162">
        <f t="shared" si="103"/>
        <v>0</v>
      </c>
      <c r="Y573" s="189">
        <v>14705</v>
      </c>
      <c r="Z573" s="186">
        <f t="shared" si="108"/>
        <v>14705</v>
      </c>
      <c r="AA573" s="155">
        <f t="shared" si="104"/>
        <v>0</v>
      </c>
    </row>
    <row r="574" spans="1:27" ht="30" customHeight="1">
      <c r="A574" s="5" t="s">
        <v>3565</v>
      </c>
      <c r="B574" s="5" t="s">
        <v>3562</v>
      </c>
      <c r="C574" s="5" t="s">
        <v>3563</v>
      </c>
      <c r="D574" s="5" t="s">
        <v>588</v>
      </c>
      <c r="E574" s="9">
        <f>일위대가!F3421</f>
        <v>234048</v>
      </c>
      <c r="F574" s="9">
        <f>일위대가!H3421</f>
        <v>188481</v>
      </c>
      <c r="G574" s="9">
        <f>일위대가!J3421</f>
        <v>0</v>
      </c>
      <c r="H574" s="9">
        <f t="shared" si="100"/>
        <v>422529</v>
      </c>
      <c r="I574" s="5" t="s">
        <v>3564</v>
      </c>
      <c r="J574" s="5" t="s">
        <v>52</v>
      </c>
      <c r="K574" s="1" t="s">
        <v>52</v>
      </c>
      <c r="L574" s="1" t="s">
        <v>52</v>
      </c>
      <c r="M574" s="1" t="s">
        <v>52</v>
      </c>
      <c r="N574" s="1" t="s">
        <v>52</v>
      </c>
      <c r="P574" s="185">
        <v>234048</v>
      </c>
      <c r="Q574" s="184">
        <f t="shared" si="105"/>
        <v>234048</v>
      </c>
      <c r="R574" s="168">
        <f t="shared" si="101"/>
        <v>0</v>
      </c>
      <c r="S574" s="160">
        <v>188481</v>
      </c>
      <c r="T574" s="182">
        <f t="shared" si="106"/>
        <v>188481</v>
      </c>
      <c r="U574" s="164">
        <f t="shared" si="102"/>
        <v>0</v>
      </c>
      <c r="V574" s="183">
        <v>0</v>
      </c>
      <c r="W574" s="182">
        <f t="shared" si="107"/>
        <v>0</v>
      </c>
      <c r="X574" s="162">
        <f t="shared" si="103"/>
        <v>0</v>
      </c>
      <c r="Y574" s="189">
        <v>422529</v>
      </c>
      <c r="Z574" s="186">
        <f t="shared" si="108"/>
        <v>422529</v>
      </c>
      <c r="AA574" s="155">
        <f t="shared" si="104"/>
        <v>0</v>
      </c>
    </row>
    <row r="575" spans="1:27" ht="30" customHeight="1">
      <c r="A575" s="5" t="s">
        <v>3605</v>
      </c>
      <c r="B575" s="5" t="s">
        <v>3602</v>
      </c>
      <c r="C575" s="5" t="s">
        <v>3603</v>
      </c>
      <c r="D575" s="5" t="s">
        <v>58</v>
      </c>
      <c r="E575" s="9">
        <f>일위대가!F3426</f>
        <v>0</v>
      </c>
      <c r="F575" s="9">
        <f>일위대가!H3426</f>
        <v>16242</v>
      </c>
      <c r="G575" s="9">
        <f>일위대가!J3426</f>
        <v>0</v>
      </c>
      <c r="H575" s="9">
        <f t="shared" si="100"/>
        <v>16242</v>
      </c>
      <c r="I575" s="5" t="s">
        <v>3604</v>
      </c>
      <c r="J575" s="5" t="s">
        <v>52</v>
      </c>
      <c r="K575" s="1" t="s">
        <v>52</v>
      </c>
      <c r="L575" s="1" t="s">
        <v>52</v>
      </c>
      <c r="M575" s="1" t="s">
        <v>52</v>
      </c>
      <c r="N575" s="1" t="s">
        <v>52</v>
      </c>
      <c r="P575" s="181">
        <v>0</v>
      </c>
      <c r="Q575" s="184">
        <f t="shared" si="105"/>
        <v>0</v>
      </c>
      <c r="R575" s="168">
        <f t="shared" si="101"/>
        <v>0</v>
      </c>
      <c r="S575" s="160">
        <v>16242</v>
      </c>
      <c r="T575" s="182">
        <f t="shared" si="106"/>
        <v>16242</v>
      </c>
      <c r="U575" s="164">
        <f t="shared" si="102"/>
        <v>0</v>
      </c>
      <c r="V575" s="183">
        <v>0</v>
      </c>
      <c r="W575" s="182">
        <f t="shared" si="107"/>
        <v>0</v>
      </c>
      <c r="X575" s="162">
        <f t="shared" si="103"/>
        <v>0</v>
      </c>
      <c r="Y575" s="189">
        <v>16242</v>
      </c>
      <c r="Z575" s="186">
        <f t="shared" si="108"/>
        <v>16242</v>
      </c>
      <c r="AA575" s="155">
        <f t="shared" si="104"/>
        <v>0</v>
      </c>
    </row>
    <row r="576" spans="1:27" ht="30" customHeight="1">
      <c r="A576" s="5" t="s">
        <v>3612</v>
      </c>
      <c r="B576" s="5" t="s">
        <v>3602</v>
      </c>
      <c r="C576" s="5" t="s">
        <v>3610</v>
      </c>
      <c r="D576" s="5" t="s">
        <v>58</v>
      </c>
      <c r="E576" s="9">
        <f>일위대가!F3432</f>
        <v>0</v>
      </c>
      <c r="F576" s="9">
        <f>일위대가!H3432</f>
        <v>19491</v>
      </c>
      <c r="G576" s="9">
        <f>일위대가!J3432</f>
        <v>0</v>
      </c>
      <c r="H576" s="9">
        <f t="shared" si="100"/>
        <v>19491</v>
      </c>
      <c r="I576" s="5" t="s">
        <v>3611</v>
      </c>
      <c r="J576" s="5" t="s">
        <v>52</v>
      </c>
      <c r="K576" s="1" t="s">
        <v>52</v>
      </c>
      <c r="L576" s="1" t="s">
        <v>52</v>
      </c>
      <c r="M576" s="1" t="s">
        <v>52</v>
      </c>
      <c r="N576" s="1" t="s">
        <v>52</v>
      </c>
      <c r="P576" s="181">
        <v>0</v>
      </c>
      <c r="Q576" s="184">
        <f t="shared" si="105"/>
        <v>0</v>
      </c>
      <c r="R576" s="168">
        <f t="shared" si="101"/>
        <v>0</v>
      </c>
      <c r="S576" s="160">
        <v>19491</v>
      </c>
      <c r="T576" s="182">
        <f t="shared" si="106"/>
        <v>19491</v>
      </c>
      <c r="U576" s="164">
        <f t="shared" si="102"/>
        <v>0</v>
      </c>
      <c r="V576" s="183">
        <v>0</v>
      </c>
      <c r="W576" s="182">
        <f t="shared" si="107"/>
        <v>0</v>
      </c>
      <c r="X576" s="162">
        <f t="shared" si="103"/>
        <v>0</v>
      </c>
      <c r="Y576" s="189">
        <v>19491</v>
      </c>
      <c r="Z576" s="186">
        <f t="shared" si="108"/>
        <v>19491</v>
      </c>
      <c r="AA576" s="155">
        <f t="shared" si="104"/>
        <v>0</v>
      </c>
    </row>
    <row r="577" spans="1:27" ht="30" customHeight="1">
      <c r="A577" s="5" t="s">
        <v>3621</v>
      </c>
      <c r="B577" s="5" t="s">
        <v>3619</v>
      </c>
      <c r="C577" s="5" t="s">
        <v>3603</v>
      </c>
      <c r="D577" s="5" t="s">
        <v>182</v>
      </c>
      <c r="E577" s="9">
        <f>일위대가!F3437</f>
        <v>0</v>
      </c>
      <c r="F577" s="9">
        <f>일위대가!H3437</f>
        <v>4192</v>
      </c>
      <c r="G577" s="9">
        <f>일위대가!J3437</f>
        <v>209</v>
      </c>
      <c r="H577" s="9">
        <f t="shared" si="100"/>
        <v>4401</v>
      </c>
      <c r="I577" s="5" t="s">
        <v>3620</v>
      </c>
      <c r="J577" s="5" t="s">
        <v>52</v>
      </c>
      <c r="K577" s="1" t="s">
        <v>52</v>
      </c>
      <c r="L577" s="1" t="s">
        <v>52</v>
      </c>
      <c r="M577" s="1" t="s">
        <v>52</v>
      </c>
      <c r="N577" s="1" t="s">
        <v>52</v>
      </c>
      <c r="P577" s="181">
        <v>0</v>
      </c>
      <c r="Q577" s="184">
        <f t="shared" si="105"/>
        <v>0</v>
      </c>
      <c r="R577" s="168">
        <f t="shared" si="101"/>
        <v>0</v>
      </c>
      <c r="S577" s="160">
        <v>4192</v>
      </c>
      <c r="T577" s="182">
        <f t="shared" si="106"/>
        <v>4192</v>
      </c>
      <c r="U577" s="164">
        <f t="shared" si="102"/>
        <v>0</v>
      </c>
      <c r="V577" s="183">
        <v>209</v>
      </c>
      <c r="W577" s="182">
        <f t="shared" si="107"/>
        <v>209</v>
      </c>
      <c r="X577" s="162">
        <f t="shared" si="103"/>
        <v>0</v>
      </c>
      <c r="Y577" s="189">
        <v>4401</v>
      </c>
      <c r="Z577" s="186">
        <f t="shared" si="108"/>
        <v>4401</v>
      </c>
      <c r="AA577" s="155">
        <f t="shared" si="104"/>
        <v>0</v>
      </c>
    </row>
    <row r="578" spans="1:27" ht="30" customHeight="1">
      <c r="A578" s="5" t="s">
        <v>3633</v>
      </c>
      <c r="B578" s="5" t="s">
        <v>3631</v>
      </c>
      <c r="C578" s="5" t="s">
        <v>52</v>
      </c>
      <c r="D578" s="5" t="s">
        <v>58</v>
      </c>
      <c r="E578" s="9">
        <f>일위대가!F3443</f>
        <v>0</v>
      </c>
      <c r="F578" s="9">
        <f>일위대가!H3443</f>
        <v>36152</v>
      </c>
      <c r="G578" s="9">
        <f>일위대가!J3443</f>
        <v>1084</v>
      </c>
      <c r="H578" s="9">
        <f t="shared" si="100"/>
        <v>37236</v>
      </c>
      <c r="I578" s="5" t="s">
        <v>3632</v>
      </c>
      <c r="J578" s="5" t="s">
        <v>52</v>
      </c>
      <c r="K578" s="1" t="s">
        <v>52</v>
      </c>
      <c r="L578" s="1" t="s">
        <v>52</v>
      </c>
      <c r="M578" s="1" t="s">
        <v>52</v>
      </c>
      <c r="N578" s="1" t="s">
        <v>52</v>
      </c>
      <c r="P578" s="181">
        <v>0</v>
      </c>
      <c r="Q578" s="184">
        <f t="shared" si="105"/>
        <v>0</v>
      </c>
      <c r="R578" s="168">
        <f t="shared" si="101"/>
        <v>0</v>
      </c>
      <c r="S578" s="160">
        <v>36152</v>
      </c>
      <c r="T578" s="182">
        <f t="shared" si="106"/>
        <v>36152</v>
      </c>
      <c r="U578" s="164">
        <f t="shared" si="102"/>
        <v>0</v>
      </c>
      <c r="V578" s="160">
        <v>1084</v>
      </c>
      <c r="W578" s="182">
        <f t="shared" si="107"/>
        <v>1084</v>
      </c>
      <c r="X578" s="162">
        <f t="shared" si="103"/>
        <v>0</v>
      </c>
      <c r="Y578" s="189">
        <v>37236</v>
      </c>
      <c r="Z578" s="186">
        <f t="shared" si="108"/>
        <v>37236</v>
      </c>
      <c r="AA578" s="155">
        <f t="shared" si="104"/>
        <v>0</v>
      </c>
    </row>
    <row r="579" spans="1:27" ht="30" customHeight="1">
      <c r="A579" s="5" t="s">
        <v>3648</v>
      </c>
      <c r="B579" s="5" t="s">
        <v>3215</v>
      </c>
      <c r="C579" s="5" t="s">
        <v>3646</v>
      </c>
      <c r="D579" s="5" t="s">
        <v>2685</v>
      </c>
      <c r="E579" s="9">
        <f>일위대가!F3452</f>
        <v>84</v>
      </c>
      <c r="F579" s="9">
        <f>일위대가!H3452</f>
        <v>2812</v>
      </c>
      <c r="G579" s="9">
        <f>일위대가!J3452</f>
        <v>140</v>
      </c>
      <c r="H579" s="9">
        <f t="shared" si="100"/>
        <v>3036</v>
      </c>
      <c r="I579" s="5" t="s">
        <v>3647</v>
      </c>
      <c r="J579" s="5" t="s">
        <v>52</v>
      </c>
      <c r="K579" s="1" t="s">
        <v>52</v>
      </c>
      <c r="L579" s="1" t="s">
        <v>52</v>
      </c>
      <c r="M579" s="1" t="s">
        <v>52</v>
      </c>
      <c r="N579" s="1" t="s">
        <v>52</v>
      </c>
      <c r="P579" s="181">
        <v>84</v>
      </c>
      <c r="Q579" s="184">
        <f t="shared" si="105"/>
        <v>84</v>
      </c>
      <c r="R579" s="168">
        <f t="shared" si="101"/>
        <v>0</v>
      </c>
      <c r="S579" s="160">
        <v>2812</v>
      </c>
      <c r="T579" s="182">
        <f t="shared" si="106"/>
        <v>2812</v>
      </c>
      <c r="U579" s="164">
        <f t="shared" si="102"/>
        <v>0</v>
      </c>
      <c r="V579" s="183">
        <v>140</v>
      </c>
      <c r="W579" s="182">
        <f t="shared" si="107"/>
        <v>140</v>
      </c>
      <c r="X579" s="162">
        <f t="shared" si="103"/>
        <v>0</v>
      </c>
      <c r="Y579" s="189">
        <v>3036</v>
      </c>
      <c r="Z579" s="186">
        <f t="shared" si="108"/>
        <v>3036</v>
      </c>
      <c r="AA579" s="155">
        <f t="shared" si="104"/>
        <v>0</v>
      </c>
    </row>
    <row r="580" spans="1:27" ht="30" customHeight="1">
      <c r="A580" s="5" t="s">
        <v>3652</v>
      </c>
      <c r="B580" s="5" t="s">
        <v>3448</v>
      </c>
      <c r="C580" s="5" t="s">
        <v>3650</v>
      </c>
      <c r="D580" s="5" t="s">
        <v>58</v>
      </c>
      <c r="E580" s="9">
        <f>일위대가!F3457</f>
        <v>1928</v>
      </c>
      <c r="F580" s="9">
        <f>일위대가!H3457</f>
        <v>8203</v>
      </c>
      <c r="G580" s="9">
        <f>일위대가!J3457</f>
        <v>0</v>
      </c>
      <c r="H580" s="9">
        <f t="shared" si="100"/>
        <v>10131</v>
      </c>
      <c r="I580" s="5" t="s">
        <v>3651</v>
      </c>
      <c r="J580" s="5" t="s">
        <v>52</v>
      </c>
      <c r="K580" s="1" t="s">
        <v>52</v>
      </c>
      <c r="L580" s="1" t="s">
        <v>52</v>
      </c>
      <c r="M580" s="1" t="s">
        <v>52</v>
      </c>
      <c r="N580" s="1" t="s">
        <v>52</v>
      </c>
      <c r="P580" s="185">
        <v>1928</v>
      </c>
      <c r="Q580" s="184">
        <f t="shared" si="105"/>
        <v>1928</v>
      </c>
      <c r="R580" s="168">
        <f t="shared" si="101"/>
        <v>0</v>
      </c>
      <c r="S580" s="160">
        <v>8203</v>
      </c>
      <c r="T580" s="182">
        <f t="shared" si="106"/>
        <v>8203</v>
      </c>
      <c r="U580" s="164">
        <f t="shared" si="102"/>
        <v>0</v>
      </c>
      <c r="V580" s="183">
        <v>0</v>
      </c>
      <c r="W580" s="182">
        <f t="shared" si="107"/>
        <v>0</v>
      </c>
      <c r="X580" s="162">
        <f t="shared" si="103"/>
        <v>0</v>
      </c>
      <c r="Y580" s="189">
        <v>10131</v>
      </c>
      <c r="Z580" s="186">
        <f t="shared" si="108"/>
        <v>10131</v>
      </c>
      <c r="AA580" s="155">
        <f t="shared" si="104"/>
        <v>0</v>
      </c>
    </row>
    <row r="581" spans="1:27" ht="30" customHeight="1">
      <c r="A581" s="5" t="s">
        <v>6338</v>
      </c>
      <c r="B581" s="5" t="s">
        <v>3955</v>
      </c>
      <c r="C581" s="5" t="s">
        <v>6336</v>
      </c>
      <c r="D581" s="5" t="s">
        <v>58</v>
      </c>
      <c r="E581" s="9">
        <f>일위대가!F3465</f>
        <v>164</v>
      </c>
      <c r="F581" s="9">
        <f>일위대가!H3465</f>
        <v>8203</v>
      </c>
      <c r="G581" s="9">
        <f>일위대가!J3465</f>
        <v>0</v>
      </c>
      <c r="H581" s="9">
        <f t="shared" si="100"/>
        <v>8367</v>
      </c>
      <c r="I581" s="5" t="s">
        <v>6337</v>
      </c>
      <c r="J581" s="5" t="s">
        <v>52</v>
      </c>
      <c r="K581" s="1" t="s">
        <v>52</v>
      </c>
      <c r="L581" s="1" t="s">
        <v>52</v>
      </c>
      <c r="M581" s="1" t="s">
        <v>52</v>
      </c>
      <c r="N581" s="1" t="s">
        <v>52</v>
      </c>
      <c r="P581" s="181">
        <v>164</v>
      </c>
      <c r="Q581" s="184">
        <f t="shared" si="105"/>
        <v>164</v>
      </c>
      <c r="R581" s="168">
        <f t="shared" si="101"/>
        <v>0</v>
      </c>
      <c r="S581" s="160">
        <v>8203</v>
      </c>
      <c r="T581" s="182">
        <f t="shared" si="106"/>
        <v>8203</v>
      </c>
      <c r="U581" s="164">
        <f t="shared" si="102"/>
        <v>0</v>
      </c>
      <c r="V581" s="183">
        <v>0</v>
      </c>
      <c r="W581" s="182">
        <f t="shared" si="107"/>
        <v>0</v>
      </c>
      <c r="X581" s="162">
        <f t="shared" si="103"/>
        <v>0</v>
      </c>
      <c r="Y581" s="189">
        <v>8367</v>
      </c>
      <c r="Z581" s="186">
        <f t="shared" si="108"/>
        <v>8367</v>
      </c>
      <c r="AA581" s="155">
        <f t="shared" si="104"/>
        <v>0</v>
      </c>
    </row>
    <row r="582" spans="1:27" ht="30" customHeight="1">
      <c r="A582" s="5" t="s">
        <v>6342</v>
      </c>
      <c r="B582" s="5" t="s">
        <v>3233</v>
      </c>
      <c r="C582" s="5" t="s">
        <v>6340</v>
      </c>
      <c r="D582" s="5" t="s">
        <v>58</v>
      </c>
      <c r="E582" s="9">
        <f>일위대가!F3471</f>
        <v>1764</v>
      </c>
      <c r="F582" s="9">
        <f>일위대가!H3471</f>
        <v>0</v>
      </c>
      <c r="G582" s="9">
        <f>일위대가!J3471</f>
        <v>0</v>
      </c>
      <c r="H582" s="9">
        <f t="shared" si="100"/>
        <v>1764</v>
      </c>
      <c r="I582" s="5" t="s">
        <v>6341</v>
      </c>
      <c r="J582" s="5" t="s">
        <v>52</v>
      </c>
      <c r="K582" s="1" t="s">
        <v>52</v>
      </c>
      <c r="L582" s="1" t="s">
        <v>52</v>
      </c>
      <c r="M582" s="1" t="s">
        <v>52</v>
      </c>
      <c r="N582" s="1" t="s">
        <v>52</v>
      </c>
      <c r="P582" s="185">
        <v>1764</v>
      </c>
      <c r="Q582" s="184">
        <f t="shared" si="105"/>
        <v>1764</v>
      </c>
      <c r="R582" s="168">
        <f t="shared" si="101"/>
        <v>0</v>
      </c>
      <c r="S582" s="183">
        <v>0</v>
      </c>
      <c r="T582" s="182">
        <f t="shared" si="106"/>
        <v>0</v>
      </c>
      <c r="U582" s="164">
        <f t="shared" si="102"/>
        <v>0</v>
      </c>
      <c r="V582" s="183">
        <v>0</v>
      </c>
      <c r="W582" s="182">
        <f t="shared" si="107"/>
        <v>0</v>
      </c>
      <c r="X582" s="162">
        <f t="shared" si="103"/>
        <v>0</v>
      </c>
      <c r="Y582" s="189">
        <v>1764</v>
      </c>
      <c r="Z582" s="186">
        <f t="shared" si="108"/>
        <v>1764</v>
      </c>
      <c r="AA582" s="155">
        <f t="shared" si="104"/>
        <v>0</v>
      </c>
    </row>
    <row r="583" spans="1:27" ht="30" customHeight="1">
      <c r="A583" s="5" t="s">
        <v>3756</v>
      </c>
      <c r="B583" s="5" t="s">
        <v>3753</v>
      </c>
      <c r="C583" s="5" t="s">
        <v>3754</v>
      </c>
      <c r="D583" s="5" t="s">
        <v>58</v>
      </c>
      <c r="E583" s="9">
        <f>일위대가!F3477</f>
        <v>0</v>
      </c>
      <c r="F583" s="9">
        <f>일위대가!H3477</f>
        <v>8338</v>
      </c>
      <c r="G583" s="9">
        <f>일위대가!J3477</f>
        <v>166</v>
      </c>
      <c r="H583" s="9">
        <f t="shared" si="100"/>
        <v>8504</v>
      </c>
      <c r="I583" s="5" t="s">
        <v>3755</v>
      </c>
      <c r="J583" s="5" t="s">
        <v>52</v>
      </c>
      <c r="K583" s="1" t="s">
        <v>52</v>
      </c>
      <c r="L583" s="1" t="s">
        <v>52</v>
      </c>
      <c r="M583" s="1" t="s">
        <v>52</v>
      </c>
      <c r="N583" s="1" t="s">
        <v>52</v>
      </c>
      <c r="P583" s="181">
        <v>0</v>
      </c>
      <c r="Q583" s="184">
        <f t="shared" si="105"/>
        <v>0</v>
      </c>
      <c r="R583" s="168">
        <f t="shared" si="101"/>
        <v>0</v>
      </c>
      <c r="S583" s="160">
        <v>8338</v>
      </c>
      <c r="T583" s="182">
        <f t="shared" si="106"/>
        <v>8338</v>
      </c>
      <c r="U583" s="164">
        <f t="shared" si="102"/>
        <v>0</v>
      </c>
      <c r="V583" s="183">
        <v>166</v>
      </c>
      <c r="W583" s="182">
        <f t="shared" si="107"/>
        <v>166</v>
      </c>
      <c r="X583" s="162">
        <f t="shared" si="103"/>
        <v>0</v>
      </c>
      <c r="Y583" s="189">
        <v>8504</v>
      </c>
      <c r="Z583" s="186">
        <f t="shared" si="108"/>
        <v>8504</v>
      </c>
      <c r="AA583" s="155">
        <f t="shared" si="104"/>
        <v>0</v>
      </c>
    </row>
    <row r="584" spans="1:27" ht="30" customHeight="1">
      <c r="A584" s="5" t="s">
        <v>3767</v>
      </c>
      <c r="B584" s="5" t="s">
        <v>3764</v>
      </c>
      <c r="C584" s="5" t="s">
        <v>3765</v>
      </c>
      <c r="D584" s="5" t="s">
        <v>58</v>
      </c>
      <c r="E584" s="9">
        <f>일위대가!F3482</f>
        <v>0</v>
      </c>
      <c r="F584" s="9">
        <f>일위대가!H3482</f>
        <v>13086</v>
      </c>
      <c r="G584" s="9">
        <f>일위대가!J3482</f>
        <v>0</v>
      </c>
      <c r="H584" s="9">
        <f t="shared" si="100"/>
        <v>13086</v>
      </c>
      <c r="I584" s="5" t="s">
        <v>3766</v>
      </c>
      <c r="J584" s="5" t="s">
        <v>52</v>
      </c>
      <c r="K584" s="1" t="s">
        <v>52</v>
      </c>
      <c r="L584" s="1" t="s">
        <v>52</v>
      </c>
      <c r="M584" s="1" t="s">
        <v>52</v>
      </c>
      <c r="N584" s="1" t="s">
        <v>52</v>
      </c>
      <c r="P584" s="181">
        <v>0</v>
      </c>
      <c r="Q584" s="184">
        <f t="shared" si="105"/>
        <v>0</v>
      </c>
      <c r="R584" s="168">
        <f t="shared" si="101"/>
        <v>0</v>
      </c>
      <c r="S584" s="160">
        <v>13086</v>
      </c>
      <c r="T584" s="182">
        <f t="shared" si="106"/>
        <v>13086</v>
      </c>
      <c r="U584" s="164">
        <f t="shared" si="102"/>
        <v>0</v>
      </c>
      <c r="V584" s="183">
        <v>0</v>
      </c>
      <c r="W584" s="182">
        <f t="shared" si="107"/>
        <v>0</v>
      </c>
      <c r="X584" s="162">
        <f t="shared" si="103"/>
        <v>0</v>
      </c>
      <c r="Y584" s="189">
        <v>13086</v>
      </c>
      <c r="Z584" s="186">
        <f t="shared" si="108"/>
        <v>13086</v>
      </c>
      <c r="AA584" s="155">
        <f t="shared" si="104"/>
        <v>0</v>
      </c>
    </row>
    <row r="585" spans="1:27" ht="30" customHeight="1">
      <c r="A585" s="5" t="s">
        <v>3793</v>
      </c>
      <c r="B585" s="5" t="s">
        <v>3753</v>
      </c>
      <c r="C585" s="5" t="s">
        <v>3791</v>
      </c>
      <c r="D585" s="5" t="s">
        <v>58</v>
      </c>
      <c r="E585" s="9">
        <f>일위대가!F3488</f>
        <v>0</v>
      </c>
      <c r="F585" s="9">
        <f>일위대가!H3488</f>
        <v>9182</v>
      </c>
      <c r="G585" s="9">
        <f>일위대가!J3488</f>
        <v>183</v>
      </c>
      <c r="H585" s="9">
        <f t="shared" si="100"/>
        <v>9365</v>
      </c>
      <c r="I585" s="5" t="s">
        <v>3792</v>
      </c>
      <c r="J585" s="5" t="s">
        <v>52</v>
      </c>
      <c r="K585" s="1" t="s">
        <v>52</v>
      </c>
      <c r="L585" s="1" t="s">
        <v>52</v>
      </c>
      <c r="M585" s="1" t="s">
        <v>52</v>
      </c>
      <c r="N585" s="1" t="s">
        <v>52</v>
      </c>
      <c r="P585" s="181">
        <v>0</v>
      </c>
      <c r="Q585" s="184">
        <f t="shared" si="105"/>
        <v>0</v>
      </c>
      <c r="R585" s="168">
        <f t="shared" si="101"/>
        <v>0</v>
      </c>
      <c r="S585" s="160">
        <v>9182</v>
      </c>
      <c r="T585" s="182">
        <f t="shared" si="106"/>
        <v>9182</v>
      </c>
      <c r="U585" s="164">
        <f t="shared" si="102"/>
        <v>0</v>
      </c>
      <c r="V585" s="183">
        <v>183</v>
      </c>
      <c r="W585" s="182">
        <f t="shared" si="107"/>
        <v>183</v>
      </c>
      <c r="X585" s="162">
        <f t="shared" si="103"/>
        <v>0</v>
      </c>
      <c r="Y585" s="189">
        <v>9365</v>
      </c>
      <c r="Z585" s="186">
        <f t="shared" si="108"/>
        <v>9365</v>
      </c>
      <c r="AA585" s="155">
        <f t="shared" si="104"/>
        <v>0</v>
      </c>
    </row>
    <row r="586" spans="1:27" ht="30" customHeight="1">
      <c r="A586" s="5" t="s">
        <v>3800</v>
      </c>
      <c r="B586" s="5" t="s">
        <v>3764</v>
      </c>
      <c r="C586" s="5" t="s">
        <v>3798</v>
      </c>
      <c r="D586" s="5" t="s">
        <v>58</v>
      </c>
      <c r="E586" s="9">
        <f>일위대가!F3493</f>
        <v>0</v>
      </c>
      <c r="F586" s="9">
        <f>일위대가!H3493</f>
        <v>14616</v>
      </c>
      <c r="G586" s="9">
        <f>일위대가!J3493</f>
        <v>0</v>
      </c>
      <c r="H586" s="9">
        <f t="shared" si="100"/>
        <v>14616</v>
      </c>
      <c r="I586" s="5" t="s">
        <v>3799</v>
      </c>
      <c r="J586" s="5" t="s">
        <v>52</v>
      </c>
      <c r="K586" s="1" t="s">
        <v>52</v>
      </c>
      <c r="L586" s="1" t="s">
        <v>52</v>
      </c>
      <c r="M586" s="1" t="s">
        <v>52</v>
      </c>
      <c r="N586" s="1" t="s">
        <v>52</v>
      </c>
      <c r="P586" s="181">
        <v>0</v>
      </c>
      <c r="Q586" s="184">
        <f t="shared" si="105"/>
        <v>0</v>
      </c>
      <c r="R586" s="168">
        <f t="shared" si="101"/>
        <v>0</v>
      </c>
      <c r="S586" s="160">
        <v>14616</v>
      </c>
      <c r="T586" s="182">
        <f t="shared" si="106"/>
        <v>14616</v>
      </c>
      <c r="U586" s="164">
        <f t="shared" si="102"/>
        <v>0</v>
      </c>
      <c r="V586" s="183">
        <v>0</v>
      </c>
      <c r="W586" s="182">
        <f t="shared" si="107"/>
        <v>0</v>
      </c>
      <c r="X586" s="162">
        <f t="shared" si="103"/>
        <v>0</v>
      </c>
      <c r="Y586" s="189">
        <v>14616</v>
      </c>
      <c r="Z586" s="186">
        <f t="shared" si="108"/>
        <v>14616</v>
      </c>
      <c r="AA586" s="155">
        <f t="shared" si="104"/>
        <v>0</v>
      </c>
    </row>
    <row r="587" spans="1:27" ht="30" customHeight="1">
      <c r="A587" s="5" t="s">
        <v>3847</v>
      </c>
      <c r="B587" s="5" t="s">
        <v>3764</v>
      </c>
      <c r="C587" s="5" t="s">
        <v>3845</v>
      </c>
      <c r="D587" s="5" t="s">
        <v>58</v>
      </c>
      <c r="E587" s="9">
        <f>일위대가!F3498</f>
        <v>0</v>
      </c>
      <c r="F587" s="9">
        <f>일위대가!H3498</f>
        <v>15761</v>
      </c>
      <c r="G587" s="9">
        <f>일위대가!J3498</f>
        <v>0</v>
      </c>
      <c r="H587" s="9">
        <f t="shared" si="100"/>
        <v>15761</v>
      </c>
      <c r="I587" s="5" t="s">
        <v>3846</v>
      </c>
      <c r="J587" s="5" t="s">
        <v>52</v>
      </c>
      <c r="K587" s="1" t="s">
        <v>52</v>
      </c>
      <c r="L587" s="1" t="s">
        <v>52</v>
      </c>
      <c r="M587" s="1" t="s">
        <v>52</v>
      </c>
      <c r="N587" s="1" t="s">
        <v>52</v>
      </c>
      <c r="P587" s="181">
        <v>0</v>
      </c>
      <c r="Q587" s="184">
        <f t="shared" si="105"/>
        <v>0</v>
      </c>
      <c r="R587" s="168">
        <f t="shared" si="101"/>
        <v>0</v>
      </c>
      <c r="S587" s="160">
        <v>15761</v>
      </c>
      <c r="T587" s="182">
        <f t="shared" si="106"/>
        <v>15761</v>
      </c>
      <c r="U587" s="164">
        <f t="shared" si="102"/>
        <v>0</v>
      </c>
      <c r="V587" s="183">
        <v>0</v>
      </c>
      <c r="W587" s="182">
        <f t="shared" si="107"/>
        <v>0</v>
      </c>
      <c r="X587" s="162">
        <f t="shared" si="103"/>
        <v>0</v>
      </c>
      <c r="Y587" s="189">
        <v>15761</v>
      </c>
      <c r="Z587" s="186">
        <f t="shared" si="108"/>
        <v>15761</v>
      </c>
      <c r="AA587" s="155">
        <f t="shared" si="104"/>
        <v>0</v>
      </c>
    </row>
    <row r="588" spans="1:27" ht="30" customHeight="1">
      <c r="A588" s="5" t="s">
        <v>3866</v>
      </c>
      <c r="B588" s="5" t="s">
        <v>3764</v>
      </c>
      <c r="C588" s="5" t="s">
        <v>3864</v>
      </c>
      <c r="D588" s="5" t="s">
        <v>58</v>
      </c>
      <c r="E588" s="9">
        <f>일위대가!F3503</f>
        <v>0</v>
      </c>
      <c r="F588" s="9">
        <f>일위대가!H3503</f>
        <v>17520</v>
      </c>
      <c r="G588" s="9">
        <f>일위대가!J3503</f>
        <v>0</v>
      </c>
      <c r="H588" s="9">
        <f t="shared" si="100"/>
        <v>17520</v>
      </c>
      <c r="I588" s="5" t="s">
        <v>3865</v>
      </c>
      <c r="J588" s="5" t="s">
        <v>52</v>
      </c>
      <c r="K588" s="1" t="s">
        <v>52</v>
      </c>
      <c r="L588" s="1" t="s">
        <v>52</v>
      </c>
      <c r="M588" s="1" t="s">
        <v>52</v>
      </c>
      <c r="N588" s="1" t="s">
        <v>52</v>
      </c>
      <c r="P588" s="181">
        <v>0</v>
      </c>
      <c r="Q588" s="184">
        <f t="shared" si="105"/>
        <v>0</v>
      </c>
      <c r="R588" s="168">
        <f t="shared" si="101"/>
        <v>0</v>
      </c>
      <c r="S588" s="160">
        <v>17520</v>
      </c>
      <c r="T588" s="182">
        <f t="shared" si="106"/>
        <v>17520</v>
      </c>
      <c r="U588" s="164">
        <f t="shared" si="102"/>
        <v>0</v>
      </c>
      <c r="V588" s="183">
        <v>0</v>
      </c>
      <c r="W588" s="182">
        <f t="shared" si="107"/>
        <v>0</v>
      </c>
      <c r="X588" s="162">
        <f t="shared" si="103"/>
        <v>0</v>
      </c>
      <c r="Y588" s="189">
        <v>17520</v>
      </c>
      <c r="Z588" s="186">
        <f t="shared" si="108"/>
        <v>17520</v>
      </c>
      <c r="AA588" s="155">
        <f t="shared" si="104"/>
        <v>0</v>
      </c>
    </row>
    <row r="589" spans="1:27" ht="30" customHeight="1">
      <c r="A589" s="5" t="s">
        <v>3922</v>
      </c>
      <c r="B589" s="5" t="s">
        <v>3919</v>
      </c>
      <c r="C589" s="5" t="s">
        <v>3920</v>
      </c>
      <c r="D589" s="5" t="s">
        <v>58</v>
      </c>
      <c r="E589" s="9">
        <f>일위대가!F3511</f>
        <v>190</v>
      </c>
      <c r="F589" s="9">
        <f>일위대가!H3511</f>
        <v>9535</v>
      </c>
      <c r="G589" s="9">
        <f>일위대가!J3511</f>
        <v>190</v>
      </c>
      <c r="H589" s="9">
        <f t="shared" si="100"/>
        <v>9915</v>
      </c>
      <c r="I589" s="5" t="s">
        <v>3921</v>
      </c>
      <c r="J589" s="5" t="s">
        <v>52</v>
      </c>
      <c r="K589" s="1" t="s">
        <v>52</v>
      </c>
      <c r="L589" s="1" t="s">
        <v>52</v>
      </c>
      <c r="M589" s="1" t="s">
        <v>52</v>
      </c>
      <c r="N589" s="1" t="s">
        <v>52</v>
      </c>
      <c r="O589" s="199" t="s">
        <v>7979</v>
      </c>
      <c r="P589" s="181">
        <v>190</v>
      </c>
      <c r="Q589" s="184">
        <f t="shared" si="105"/>
        <v>190</v>
      </c>
      <c r="R589" s="168">
        <f t="shared" si="101"/>
        <v>0</v>
      </c>
      <c r="S589" s="160">
        <v>9535</v>
      </c>
      <c r="T589" s="182">
        <f t="shared" si="106"/>
        <v>9535</v>
      </c>
      <c r="U589" s="164">
        <f t="shared" si="102"/>
        <v>0</v>
      </c>
      <c r="V589" s="183">
        <v>190</v>
      </c>
      <c r="W589" s="182">
        <f t="shared" si="107"/>
        <v>190</v>
      </c>
      <c r="X589" s="162">
        <f t="shared" si="103"/>
        <v>0</v>
      </c>
      <c r="Y589" s="189">
        <v>9915</v>
      </c>
      <c r="Z589" s="186">
        <f t="shared" si="108"/>
        <v>9915</v>
      </c>
      <c r="AA589" s="155">
        <f t="shared" si="104"/>
        <v>0</v>
      </c>
    </row>
    <row r="590" spans="1:27" ht="30" customHeight="1">
      <c r="A590" s="5" t="s">
        <v>3926</v>
      </c>
      <c r="B590" s="5" t="s">
        <v>3919</v>
      </c>
      <c r="C590" s="5" t="s">
        <v>3924</v>
      </c>
      <c r="D590" s="5" t="s">
        <v>58</v>
      </c>
      <c r="E590" s="9">
        <f>일위대가!F3516</f>
        <v>0</v>
      </c>
      <c r="F590" s="9">
        <f>일위대가!H3516</f>
        <v>4738</v>
      </c>
      <c r="G590" s="9">
        <f>일위대가!J3516</f>
        <v>94</v>
      </c>
      <c r="H590" s="9">
        <f t="shared" si="100"/>
        <v>4832</v>
      </c>
      <c r="I590" s="5" t="s">
        <v>3925</v>
      </c>
      <c r="J590" s="5" t="s">
        <v>52</v>
      </c>
      <c r="K590" s="1" t="s">
        <v>52</v>
      </c>
      <c r="L590" s="1" t="s">
        <v>52</v>
      </c>
      <c r="M590" s="1" t="s">
        <v>52</v>
      </c>
      <c r="N590" s="1" t="s">
        <v>52</v>
      </c>
      <c r="P590" s="181">
        <v>0</v>
      </c>
      <c r="Q590" s="184">
        <f t="shared" si="105"/>
        <v>0</v>
      </c>
      <c r="R590" s="168">
        <f t="shared" si="101"/>
        <v>0</v>
      </c>
      <c r="S590" s="160">
        <v>4738</v>
      </c>
      <c r="T590" s="182">
        <f t="shared" si="106"/>
        <v>4738</v>
      </c>
      <c r="U590" s="164">
        <f t="shared" si="102"/>
        <v>0</v>
      </c>
      <c r="V590" s="183">
        <v>94</v>
      </c>
      <c r="W590" s="182">
        <f t="shared" si="107"/>
        <v>94</v>
      </c>
      <c r="X590" s="162">
        <f t="shared" si="103"/>
        <v>0</v>
      </c>
      <c r="Y590" s="189">
        <v>4832</v>
      </c>
      <c r="Z590" s="186">
        <f t="shared" si="108"/>
        <v>4832</v>
      </c>
      <c r="AA590" s="155">
        <f t="shared" si="104"/>
        <v>0</v>
      </c>
    </row>
    <row r="591" spans="1:27" ht="30" customHeight="1">
      <c r="A591" s="5" t="s">
        <v>3932</v>
      </c>
      <c r="B591" s="5" t="s">
        <v>3929</v>
      </c>
      <c r="C591" s="5" t="s">
        <v>3930</v>
      </c>
      <c r="D591" s="5" t="s">
        <v>58</v>
      </c>
      <c r="E591" s="9">
        <f>일위대가!F3524</f>
        <v>128</v>
      </c>
      <c r="F591" s="9">
        <f>일위대가!H3524</f>
        <v>6437</v>
      </c>
      <c r="G591" s="9">
        <f>일위대가!J3524</f>
        <v>0</v>
      </c>
      <c r="H591" s="9">
        <f t="shared" si="100"/>
        <v>6565</v>
      </c>
      <c r="I591" s="5" t="s">
        <v>3931</v>
      </c>
      <c r="J591" s="5" t="s">
        <v>52</v>
      </c>
      <c r="K591" s="1" t="s">
        <v>52</v>
      </c>
      <c r="L591" s="1" t="s">
        <v>52</v>
      </c>
      <c r="M591" s="1" t="s">
        <v>52</v>
      </c>
      <c r="N591" s="1" t="s">
        <v>52</v>
      </c>
      <c r="P591" s="181">
        <v>128</v>
      </c>
      <c r="Q591" s="184">
        <f t="shared" si="105"/>
        <v>128</v>
      </c>
      <c r="R591" s="168">
        <f t="shared" si="101"/>
        <v>0</v>
      </c>
      <c r="S591" s="160">
        <v>6437</v>
      </c>
      <c r="T591" s="182">
        <f t="shared" si="106"/>
        <v>6437</v>
      </c>
      <c r="U591" s="164">
        <f t="shared" si="102"/>
        <v>0</v>
      </c>
      <c r="V591" s="183">
        <v>0</v>
      </c>
      <c r="W591" s="182">
        <f t="shared" si="107"/>
        <v>0</v>
      </c>
      <c r="X591" s="162">
        <f t="shared" si="103"/>
        <v>0</v>
      </c>
      <c r="Y591" s="189">
        <v>6565</v>
      </c>
      <c r="Z591" s="186">
        <f t="shared" si="108"/>
        <v>6565</v>
      </c>
      <c r="AA591" s="155">
        <f t="shared" si="104"/>
        <v>0</v>
      </c>
    </row>
    <row r="592" spans="1:27" ht="30" customHeight="1">
      <c r="A592" s="5" t="s">
        <v>3937</v>
      </c>
      <c r="B592" s="5" t="s">
        <v>3934</v>
      </c>
      <c r="C592" s="5" t="s">
        <v>3935</v>
      </c>
      <c r="D592" s="5" t="s">
        <v>58</v>
      </c>
      <c r="E592" s="9">
        <f>일위대가!F3529</f>
        <v>563</v>
      </c>
      <c r="F592" s="9">
        <f>일위대가!H3529</f>
        <v>0</v>
      </c>
      <c r="G592" s="9">
        <f>일위대가!J3529</f>
        <v>0</v>
      </c>
      <c r="H592" s="9">
        <f t="shared" si="100"/>
        <v>563</v>
      </c>
      <c r="I592" s="5" t="s">
        <v>3936</v>
      </c>
      <c r="J592" s="5" t="s">
        <v>52</v>
      </c>
      <c r="K592" s="1" t="s">
        <v>52</v>
      </c>
      <c r="L592" s="1" t="s">
        <v>52</v>
      </c>
      <c r="M592" s="1" t="s">
        <v>52</v>
      </c>
      <c r="N592" s="1" t="s">
        <v>52</v>
      </c>
      <c r="P592" s="181">
        <v>563</v>
      </c>
      <c r="Q592" s="184">
        <f t="shared" si="105"/>
        <v>563</v>
      </c>
      <c r="R592" s="168">
        <f t="shared" si="101"/>
        <v>0</v>
      </c>
      <c r="S592" s="183">
        <v>0</v>
      </c>
      <c r="T592" s="182">
        <f t="shared" si="106"/>
        <v>0</v>
      </c>
      <c r="U592" s="164">
        <f t="shared" si="102"/>
        <v>0</v>
      </c>
      <c r="V592" s="183">
        <v>0</v>
      </c>
      <c r="W592" s="182">
        <f t="shared" si="107"/>
        <v>0</v>
      </c>
      <c r="X592" s="162">
        <f t="shared" si="103"/>
        <v>0</v>
      </c>
      <c r="Y592" s="190">
        <v>563</v>
      </c>
      <c r="Z592" s="186">
        <f t="shared" si="108"/>
        <v>563</v>
      </c>
      <c r="AA592" s="155">
        <f t="shared" si="104"/>
        <v>0</v>
      </c>
    </row>
    <row r="593" spans="1:27" ht="30" customHeight="1">
      <c r="A593" s="5" t="s">
        <v>3942</v>
      </c>
      <c r="B593" s="5" t="s">
        <v>3929</v>
      </c>
      <c r="C593" s="5" t="s">
        <v>3940</v>
      </c>
      <c r="D593" s="5" t="s">
        <v>58</v>
      </c>
      <c r="E593" s="9">
        <f>일위대가!F3538</f>
        <v>128</v>
      </c>
      <c r="F593" s="9">
        <f>일위대가!H3538</f>
        <v>7724</v>
      </c>
      <c r="G593" s="9">
        <f>일위대가!J3538</f>
        <v>0</v>
      </c>
      <c r="H593" s="9">
        <f t="shared" si="100"/>
        <v>7852</v>
      </c>
      <c r="I593" s="5" t="s">
        <v>3941</v>
      </c>
      <c r="J593" s="5" t="s">
        <v>52</v>
      </c>
      <c r="K593" s="1" t="s">
        <v>52</v>
      </c>
      <c r="L593" s="1" t="s">
        <v>52</v>
      </c>
      <c r="M593" s="1" t="s">
        <v>52</v>
      </c>
      <c r="N593" s="1" t="s">
        <v>52</v>
      </c>
      <c r="P593" s="181">
        <v>128</v>
      </c>
      <c r="Q593" s="184">
        <f t="shared" si="105"/>
        <v>128</v>
      </c>
      <c r="R593" s="168">
        <f t="shared" si="101"/>
        <v>0</v>
      </c>
      <c r="S593" s="160">
        <v>7724</v>
      </c>
      <c r="T593" s="182">
        <f t="shared" si="106"/>
        <v>7724</v>
      </c>
      <c r="U593" s="164">
        <f t="shared" si="102"/>
        <v>0</v>
      </c>
      <c r="V593" s="183">
        <v>0</v>
      </c>
      <c r="W593" s="182">
        <f t="shared" si="107"/>
        <v>0</v>
      </c>
      <c r="X593" s="162">
        <f t="shared" si="103"/>
        <v>0</v>
      </c>
      <c r="Y593" s="189">
        <v>7852</v>
      </c>
      <c r="Z593" s="186">
        <f t="shared" si="108"/>
        <v>7852</v>
      </c>
      <c r="AA593" s="155">
        <f t="shared" si="104"/>
        <v>0</v>
      </c>
    </row>
    <row r="594" spans="1:27" ht="30" customHeight="1">
      <c r="A594" s="5" t="s">
        <v>3949</v>
      </c>
      <c r="B594" s="5" t="s">
        <v>3934</v>
      </c>
      <c r="C594" s="5" t="s">
        <v>3947</v>
      </c>
      <c r="D594" s="5" t="s">
        <v>58</v>
      </c>
      <c r="E594" s="9">
        <f>일위대가!F3543</f>
        <v>771</v>
      </c>
      <c r="F594" s="9">
        <f>일위대가!H3543</f>
        <v>0</v>
      </c>
      <c r="G594" s="9">
        <f>일위대가!J3543</f>
        <v>0</v>
      </c>
      <c r="H594" s="9">
        <f t="shared" ref="H594:H657" si="109">E594+F594+G594</f>
        <v>771</v>
      </c>
      <c r="I594" s="5" t="s">
        <v>3948</v>
      </c>
      <c r="J594" s="5" t="s">
        <v>52</v>
      </c>
      <c r="K594" s="1" t="s">
        <v>52</v>
      </c>
      <c r="L594" s="1" t="s">
        <v>52</v>
      </c>
      <c r="M594" s="1" t="s">
        <v>52</v>
      </c>
      <c r="N594" s="1" t="s">
        <v>52</v>
      </c>
      <c r="P594" s="181">
        <v>771</v>
      </c>
      <c r="Q594" s="184">
        <f t="shared" si="105"/>
        <v>771</v>
      </c>
      <c r="R594" s="168">
        <f t="shared" si="101"/>
        <v>0</v>
      </c>
      <c r="S594" s="183">
        <v>0</v>
      </c>
      <c r="T594" s="182">
        <f t="shared" si="106"/>
        <v>0</v>
      </c>
      <c r="U594" s="164">
        <f t="shared" si="102"/>
        <v>0</v>
      </c>
      <c r="V594" s="183">
        <v>0</v>
      </c>
      <c r="W594" s="182">
        <f t="shared" si="107"/>
        <v>0</v>
      </c>
      <c r="X594" s="162">
        <f t="shared" si="103"/>
        <v>0</v>
      </c>
      <c r="Y594" s="190">
        <v>771</v>
      </c>
      <c r="Z594" s="186">
        <f t="shared" si="108"/>
        <v>771</v>
      </c>
      <c r="AA594" s="155">
        <f t="shared" si="104"/>
        <v>0</v>
      </c>
    </row>
    <row r="595" spans="1:27" ht="30" customHeight="1">
      <c r="A595" s="5" t="s">
        <v>3995</v>
      </c>
      <c r="B595" s="5" t="s">
        <v>3992</v>
      </c>
      <c r="C595" s="5" t="s">
        <v>3993</v>
      </c>
      <c r="D595" s="5" t="s">
        <v>715</v>
      </c>
      <c r="E595" s="9">
        <f>일위대가!F3549</f>
        <v>0</v>
      </c>
      <c r="F595" s="9">
        <f>일위대가!H3549</f>
        <v>45809</v>
      </c>
      <c r="G595" s="9">
        <f>일위대가!J3549</f>
        <v>916</v>
      </c>
      <c r="H595" s="9">
        <f t="shared" si="109"/>
        <v>46725</v>
      </c>
      <c r="I595" s="5" t="s">
        <v>3994</v>
      </c>
      <c r="J595" s="5" t="s">
        <v>52</v>
      </c>
      <c r="K595" s="1" t="s">
        <v>52</v>
      </c>
      <c r="L595" s="1" t="s">
        <v>52</v>
      </c>
      <c r="M595" s="1" t="s">
        <v>52</v>
      </c>
      <c r="N595" s="1" t="s">
        <v>52</v>
      </c>
      <c r="P595" s="181">
        <v>0</v>
      </c>
      <c r="Q595" s="184">
        <f t="shared" si="105"/>
        <v>0</v>
      </c>
      <c r="R595" s="168">
        <f t="shared" ref="R595:R658" si="110">Q595-P595</f>
        <v>0</v>
      </c>
      <c r="S595" s="160">
        <v>45809</v>
      </c>
      <c r="T595" s="182">
        <f t="shared" si="106"/>
        <v>45809</v>
      </c>
      <c r="U595" s="164">
        <f t="shared" ref="U595:U658" si="111">T595-S595</f>
        <v>0</v>
      </c>
      <c r="V595" s="183">
        <v>916</v>
      </c>
      <c r="W595" s="182">
        <f t="shared" si="107"/>
        <v>916</v>
      </c>
      <c r="X595" s="162">
        <f t="shared" ref="X595:X658" si="112">W595-V595</f>
        <v>0</v>
      </c>
      <c r="Y595" s="189">
        <v>46725</v>
      </c>
      <c r="Z595" s="186">
        <f t="shared" si="108"/>
        <v>46725</v>
      </c>
      <c r="AA595" s="155">
        <f t="shared" ref="AA595:AA658" si="113">Z595-Y595</f>
        <v>0</v>
      </c>
    </row>
    <row r="596" spans="1:27" ht="30" customHeight="1">
      <c r="A596" s="5" t="s">
        <v>4000</v>
      </c>
      <c r="B596" s="5" t="s">
        <v>3992</v>
      </c>
      <c r="C596" s="5" t="s">
        <v>3998</v>
      </c>
      <c r="D596" s="5" t="s">
        <v>715</v>
      </c>
      <c r="E596" s="9">
        <f>일위대가!F3555</f>
        <v>0</v>
      </c>
      <c r="F596" s="9">
        <f>일위대가!H4045</f>
        <v>56926</v>
      </c>
      <c r="G596" s="9">
        <f>일위대가!J4045</f>
        <v>1138</v>
      </c>
      <c r="H596" s="9">
        <f t="shared" si="109"/>
        <v>58064</v>
      </c>
      <c r="I596" s="5" t="s">
        <v>3999</v>
      </c>
      <c r="J596" s="5" t="s">
        <v>52</v>
      </c>
      <c r="K596" s="1" t="s">
        <v>52</v>
      </c>
      <c r="L596" s="1" t="s">
        <v>52</v>
      </c>
      <c r="M596" s="1" t="s">
        <v>52</v>
      </c>
      <c r="N596" s="1" t="s">
        <v>52</v>
      </c>
      <c r="P596" s="181">
        <v>0</v>
      </c>
      <c r="Q596" s="184">
        <f t="shared" si="105"/>
        <v>0</v>
      </c>
      <c r="R596" s="168">
        <f t="shared" si="110"/>
        <v>0</v>
      </c>
      <c r="S596" s="160">
        <v>56926</v>
      </c>
      <c r="T596" s="182">
        <f t="shared" si="106"/>
        <v>56926</v>
      </c>
      <c r="U596" s="164">
        <f t="shared" si="111"/>
        <v>0</v>
      </c>
      <c r="V596" s="160">
        <v>1138</v>
      </c>
      <c r="W596" s="182">
        <f t="shared" si="107"/>
        <v>1138</v>
      </c>
      <c r="X596" s="162">
        <f t="shared" si="112"/>
        <v>0</v>
      </c>
      <c r="Y596" s="189">
        <v>58064</v>
      </c>
      <c r="Z596" s="186">
        <f t="shared" si="108"/>
        <v>58064</v>
      </c>
      <c r="AA596" s="155">
        <f t="shared" si="113"/>
        <v>0</v>
      </c>
    </row>
    <row r="597" spans="1:27" ht="30" customHeight="1">
      <c r="A597" s="5" t="s">
        <v>4004</v>
      </c>
      <c r="B597" s="5" t="s">
        <v>3992</v>
      </c>
      <c r="C597" s="5" t="s">
        <v>4002</v>
      </c>
      <c r="D597" s="5" t="s">
        <v>715</v>
      </c>
      <c r="E597" s="9">
        <f>일위대가!F3561</f>
        <v>0</v>
      </c>
      <c r="F597" s="9">
        <f>일위대가!H3561</f>
        <v>90440</v>
      </c>
      <c r="G597" s="9">
        <f>일위대가!J3561</f>
        <v>1808</v>
      </c>
      <c r="H597" s="9">
        <f t="shared" si="109"/>
        <v>92248</v>
      </c>
      <c r="I597" s="5" t="s">
        <v>4003</v>
      </c>
      <c r="J597" s="5" t="s">
        <v>52</v>
      </c>
      <c r="K597" s="1" t="s">
        <v>52</v>
      </c>
      <c r="L597" s="1" t="s">
        <v>52</v>
      </c>
      <c r="M597" s="1" t="s">
        <v>52</v>
      </c>
      <c r="N597" s="1" t="s">
        <v>52</v>
      </c>
      <c r="P597" s="181">
        <v>0</v>
      </c>
      <c r="Q597" s="184">
        <f t="shared" si="105"/>
        <v>0</v>
      </c>
      <c r="R597" s="168">
        <f t="shared" si="110"/>
        <v>0</v>
      </c>
      <c r="S597" s="160">
        <v>90440</v>
      </c>
      <c r="T597" s="182">
        <f t="shared" si="106"/>
        <v>90440</v>
      </c>
      <c r="U597" s="164">
        <f t="shared" si="111"/>
        <v>0</v>
      </c>
      <c r="V597" s="160">
        <v>1808</v>
      </c>
      <c r="W597" s="182">
        <f t="shared" si="107"/>
        <v>1808</v>
      </c>
      <c r="X597" s="162">
        <f t="shared" si="112"/>
        <v>0</v>
      </c>
      <c r="Y597" s="189">
        <v>92248</v>
      </c>
      <c r="Z597" s="186">
        <f t="shared" si="108"/>
        <v>92248</v>
      </c>
      <c r="AA597" s="155">
        <f t="shared" si="113"/>
        <v>0</v>
      </c>
    </row>
    <row r="598" spans="1:27" ht="30" customHeight="1">
      <c r="A598" s="5" t="s">
        <v>4009</v>
      </c>
      <c r="B598" s="5" t="s">
        <v>3992</v>
      </c>
      <c r="C598" s="5" t="s">
        <v>4007</v>
      </c>
      <c r="D598" s="5" t="s">
        <v>715</v>
      </c>
      <c r="E598" s="9">
        <f>일위대가!F3567</f>
        <v>0</v>
      </c>
      <c r="F598" s="9">
        <f>일위대가!H3567</f>
        <v>112039</v>
      </c>
      <c r="G598" s="9">
        <f>일위대가!J3567</f>
        <v>2240</v>
      </c>
      <c r="H598" s="9">
        <f t="shared" si="109"/>
        <v>114279</v>
      </c>
      <c r="I598" s="5" t="s">
        <v>4008</v>
      </c>
      <c r="J598" s="5" t="s">
        <v>52</v>
      </c>
      <c r="K598" s="1" t="s">
        <v>52</v>
      </c>
      <c r="L598" s="1" t="s">
        <v>52</v>
      </c>
      <c r="M598" s="1" t="s">
        <v>52</v>
      </c>
      <c r="N598" s="1" t="s">
        <v>52</v>
      </c>
      <c r="P598" s="181">
        <v>0</v>
      </c>
      <c r="Q598" s="184">
        <f t="shared" si="105"/>
        <v>0</v>
      </c>
      <c r="R598" s="168">
        <f t="shared" si="110"/>
        <v>0</v>
      </c>
      <c r="S598" s="160">
        <v>112039</v>
      </c>
      <c r="T598" s="182">
        <f t="shared" si="106"/>
        <v>112039</v>
      </c>
      <c r="U598" s="164">
        <f t="shared" si="111"/>
        <v>0</v>
      </c>
      <c r="V598" s="160">
        <v>2240</v>
      </c>
      <c r="W598" s="182">
        <f t="shared" si="107"/>
        <v>2240</v>
      </c>
      <c r="X598" s="162">
        <f t="shared" si="112"/>
        <v>0</v>
      </c>
      <c r="Y598" s="189">
        <v>114279</v>
      </c>
      <c r="Z598" s="186">
        <f t="shared" si="108"/>
        <v>114279</v>
      </c>
      <c r="AA598" s="155">
        <f t="shared" si="113"/>
        <v>0</v>
      </c>
    </row>
    <row r="599" spans="1:27" ht="30" customHeight="1">
      <c r="A599" s="5" t="s">
        <v>4014</v>
      </c>
      <c r="B599" s="5" t="s">
        <v>3992</v>
      </c>
      <c r="C599" s="5" t="s">
        <v>4012</v>
      </c>
      <c r="D599" s="5" t="s">
        <v>715</v>
      </c>
      <c r="E599" s="9">
        <f>일위대가!F3573</f>
        <v>0</v>
      </c>
      <c r="F599" s="9">
        <f>일위대가!H3573</f>
        <v>127098</v>
      </c>
      <c r="G599" s="9">
        <f>일위대가!J3573</f>
        <v>2541</v>
      </c>
      <c r="H599" s="9">
        <f t="shared" si="109"/>
        <v>129639</v>
      </c>
      <c r="I599" s="5" t="s">
        <v>4013</v>
      </c>
      <c r="J599" s="5" t="s">
        <v>52</v>
      </c>
      <c r="K599" s="1" t="s">
        <v>52</v>
      </c>
      <c r="L599" s="1" t="s">
        <v>52</v>
      </c>
      <c r="M599" s="1" t="s">
        <v>52</v>
      </c>
      <c r="N599" s="1" t="s">
        <v>52</v>
      </c>
      <c r="P599" s="181">
        <v>0</v>
      </c>
      <c r="Q599" s="184">
        <f t="shared" si="105"/>
        <v>0</v>
      </c>
      <c r="R599" s="168">
        <f t="shared" si="110"/>
        <v>0</v>
      </c>
      <c r="S599" s="160">
        <v>127098</v>
      </c>
      <c r="T599" s="182">
        <f t="shared" si="106"/>
        <v>127098</v>
      </c>
      <c r="U599" s="164">
        <f t="shared" si="111"/>
        <v>0</v>
      </c>
      <c r="V599" s="160">
        <v>2541</v>
      </c>
      <c r="W599" s="182">
        <f t="shared" si="107"/>
        <v>2541</v>
      </c>
      <c r="X599" s="162">
        <f t="shared" si="112"/>
        <v>0</v>
      </c>
      <c r="Y599" s="189">
        <v>129639</v>
      </c>
      <c r="Z599" s="186">
        <f t="shared" si="108"/>
        <v>129639</v>
      </c>
      <c r="AA599" s="155">
        <f t="shared" si="113"/>
        <v>0</v>
      </c>
    </row>
    <row r="600" spans="1:27" ht="30" customHeight="1">
      <c r="A600" s="5" t="s">
        <v>4023</v>
      </c>
      <c r="B600" s="5" t="s">
        <v>4021</v>
      </c>
      <c r="C600" s="5" t="s">
        <v>3993</v>
      </c>
      <c r="D600" s="5" t="s">
        <v>715</v>
      </c>
      <c r="E600" s="9">
        <f>일위대가!F3579</f>
        <v>0</v>
      </c>
      <c r="F600" s="9">
        <f>일위대가!H3579</f>
        <v>54245</v>
      </c>
      <c r="G600" s="9">
        <f>일위대가!J3579</f>
        <v>1084</v>
      </c>
      <c r="H600" s="9">
        <f t="shared" si="109"/>
        <v>55329</v>
      </c>
      <c r="I600" s="5" t="s">
        <v>4022</v>
      </c>
      <c r="J600" s="5" t="s">
        <v>52</v>
      </c>
      <c r="K600" s="1" t="s">
        <v>52</v>
      </c>
      <c r="L600" s="1" t="s">
        <v>52</v>
      </c>
      <c r="M600" s="1" t="s">
        <v>52</v>
      </c>
      <c r="N600" s="1" t="s">
        <v>52</v>
      </c>
      <c r="P600" s="181">
        <v>0</v>
      </c>
      <c r="Q600" s="184">
        <f t="shared" si="105"/>
        <v>0</v>
      </c>
      <c r="R600" s="168">
        <f t="shared" si="110"/>
        <v>0</v>
      </c>
      <c r="S600" s="160">
        <v>54245</v>
      </c>
      <c r="T600" s="182">
        <f t="shared" si="106"/>
        <v>54245</v>
      </c>
      <c r="U600" s="164">
        <f t="shared" si="111"/>
        <v>0</v>
      </c>
      <c r="V600" s="160">
        <v>1084</v>
      </c>
      <c r="W600" s="182">
        <f t="shared" si="107"/>
        <v>1084</v>
      </c>
      <c r="X600" s="162">
        <f t="shared" si="112"/>
        <v>0</v>
      </c>
      <c r="Y600" s="189">
        <v>55329</v>
      </c>
      <c r="Z600" s="186">
        <f t="shared" si="108"/>
        <v>55329</v>
      </c>
      <c r="AA600" s="155">
        <f t="shared" si="113"/>
        <v>0</v>
      </c>
    </row>
    <row r="601" spans="1:27" ht="30" customHeight="1">
      <c r="A601" s="5" t="s">
        <v>4027</v>
      </c>
      <c r="B601" s="5" t="s">
        <v>4021</v>
      </c>
      <c r="C601" s="5" t="s">
        <v>3998</v>
      </c>
      <c r="D601" s="5" t="s">
        <v>715</v>
      </c>
      <c r="E601" s="9">
        <f>일위대가!F3585</f>
        <v>0</v>
      </c>
      <c r="F601" s="9">
        <f>일위대가!H3585</f>
        <v>67097</v>
      </c>
      <c r="G601" s="9">
        <f>일위대가!J3585</f>
        <v>1341</v>
      </c>
      <c r="H601" s="9">
        <f t="shared" si="109"/>
        <v>68438</v>
      </c>
      <c r="I601" s="5" t="s">
        <v>4026</v>
      </c>
      <c r="J601" s="5" t="s">
        <v>52</v>
      </c>
      <c r="K601" s="1" t="s">
        <v>52</v>
      </c>
      <c r="L601" s="1" t="s">
        <v>52</v>
      </c>
      <c r="M601" s="1" t="s">
        <v>52</v>
      </c>
      <c r="N601" s="1" t="s">
        <v>52</v>
      </c>
      <c r="P601" s="181">
        <v>0</v>
      </c>
      <c r="Q601" s="184">
        <f t="shared" si="105"/>
        <v>0</v>
      </c>
      <c r="R601" s="168">
        <f t="shared" si="110"/>
        <v>0</v>
      </c>
      <c r="S601" s="160">
        <v>67097</v>
      </c>
      <c r="T601" s="182">
        <f t="shared" si="106"/>
        <v>67097</v>
      </c>
      <c r="U601" s="164">
        <f t="shared" si="111"/>
        <v>0</v>
      </c>
      <c r="V601" s="160">
        <v>1341</v>
      </c>
      <c r="W601" s="182">
        <f t="shared" si="107"/>
        <v>1341</v>
      </c>
      <c r="X601" s="162">
        <f t="shared" si="112"/>
        <v>0</v>
      </c>
      <c r="Y601" s="189">
        <v>68438</v>
      </c>
      <c r="Z601" s="186">
        <f t="shared" si="108"/>
        <v>68438</v>
      </c>
      <c r="AA601" s="155">
        <f t="shared" si="113"/>
        <v>0</v>
      </c>
    </row>
    <row r="602" spans="1:27" ht="30" customHeight="1">
      <c r="A602" s="5" t="s">
        <v>4031</v>
      </c>
      <c r="B602" s="5" t="s">
        <v>4021</v>
      </c>
      <c r="C602" s="5" t="s">
        <v>4002</v>
      </c>
      <c r="D602" s="5" t="s">
        <v>715</v>
      </c>
      <c r="E602" s="9">
        <f>일위대가!F3591</f>
        <v>0</v>
      </c>
      <c r="F602" s="9">
        <f>일위대가!H3591</f>
        <v>103523</v>
      </c>
      <c r="G602" s="9">
        <f>일위대가!J3591</f>
        <v>2070</v>
      </c>
      <c r="H602" s="9">
        <f t="shared" si="109"/>
        <v>105593</v>
      </c>
      <c r="I602" s="5" t="s">
        <v>4030</v>
      </c>
      <c r="J602" s="5" t="s">
        <v>52</v>
      </c>
      <c r="K602" s="1" t="s">
        <v>52</v>
      </c>
      <c r="L602" s="1" t="s">
        <v>52</v>
      </c>
      <c r="M602" s="1" t="s">
        <v>52</v>
      </c>
      <c r="N602" s="1" t="s">
        <v>52</v>
      </c>
      <c r="P602" s="181">
        <v>0</v>
      </c>
      <c r="Q602" s="184">
        <f t="shared" si="105"/>
        <v>0</v>
      </c>
      <c r="R602" s="168">
        <f t="shared" si="110"/>
        <v>0</v>
      </c>
      <c r="S602" s="160">
        <v>103523</v>
      </c>
      <c r="T602" s="182">
        <f t="shared" si="106"/>
        <v>103523</v>
      </c>
      <c r="U602" s="164">
        <f t="shared" si="111"/>
        <v>0</v>
      </c>
      <c r="V602" s="160">
        <v>2070</v>
      </c>
      <c r="W602" s="182">
        <f t="shared" si="107"/>
        <v>2070</v>
      </c>
      <c r="X602" s="162">
        <f t="shared" si="112"/>
        <v>0</v>
      </c>
      <c r="Y602" s="189">
        <v>105593</v>
      </c>
      <c r="Z602" s="186">
        <f t="shared" si="108"/>
        <v>105593</v>
      </c>
      <c r="AA602" s="155">
        <f t="shared" si="113"/>
        <v>0</v>
      </c>
    </row>
    <row r="603" spans="1:27" ht="30" customHeight="1">
      <c r="A603" s="5" t="s">
        <v>4035</v>
      </c>
      <c r="B603" s="5" t="s">
        <v>4021</v>
      </c>
      <c r="C603" s="5" t="s">
        <v>4007</v>
      </c>
      <c r="D603" s="5" t="s">
        <v>715</v>
      </c>
      <c r="E603" s="9">
        <f>일위대가!F3597</f>
        <v>0</v>
      </c>
      <c r="F603" s="9">
        <f>일위대가!H3597</f>
        <v>129306</v>
      </c>
      <c r="G603" s="9">
        <f>일위대가!J3597</f>
        <v>2586</v>
      </c>
      <c r="H603" s="9">
        <f t="shared" si="109"/>
        <v>131892</v>
      </c>
      <c r="I603" s="5" t="s">
        <v>4034</v>
      </c>
      <c r="J603" s="5" t="s">
        <v>52</v>
      </c>
      <c r="K603" s="1" t="s">
        <v>52</v>
      </c>
      <c r="L603" s="1" t="s">
        <v>52</v>
      </c>
      <c r="M603" s="1" t="s">
        <v>52</v>
      </c>
      <c r="N603" s="1" t="s">
        <v>52</v>
      </c>
      <c r="P603" s="181">
        <v>0</v>
      </c>
      <c r="Q603" s="184">
        <f t="shared" si="105"/>
        <v>0</v>
      </c>
      <c r="R603" s="168">
        <f t="shared" si="110"/>
        <v>0</v>
      </c>
      <c r="S603" s="160">
        <v>129306</v>
      </c>
      <c r="T603" s="182">
        <f t="shared" si="106"/>
        <v>129306</v>
      </c>
      <c r="U603" s="164">
        <f t="shared" si="111"/>
        <v>0</v>
      </c>
      <c r="V603" s="160">
        <v>2586</v>
      </c>
      <c r="W603" s="182">
        <f t="shared" si="107"/>
        <v>2586</v>
      </c>
      <c r="X603" s="162">
        <f t="shared" si="112"/>
        <v>0</v>
      </c>
      <c r="Y603" s="189">
        <v>131892</v>
      </c>
      <c r="Z603" s="186">
        <f t="shared" si="108"/>
        <v>131892</v>
      </c>
      <c r="AA603" s="155">
        <f t="shared" si="113"/>
        <v>0</v>
      </c>
    </row>
    <row r="604" spans="1:27" ht="30" customHeight="1">
      <c r="A604" s="5" t="s">
        <v>4039</v>
      </c>
      <c r="B604" s="5" t="s">
        <v>4021</v>
      </c>
      <c r="C604" s="5" t="s">
        <v>4012</v>
      </c>
      <c r="D604" s="5" t="s">
        <v>715</v>
      </c>
      <c r="E604" s="9">
        <f>일위대가!F3603</f>
        <v>0</v>
      </c>
      <c r="F604" s="9">
        <f>일위대가!H3603</f>
        <v>147283</v>
      </c>
      <c r="G604" s="9">
        <f>일위대가!J3603</f>
        <v>2945</v>
      </c>
      <c r="H604" s="9">
        <f t="shared" si="109"/>
        <v>150228</v>
      </c>
      <c r="I604" s="5" t="s">
        <v>4038</v>
      </c>
      <c r="J604" s="5" t="s">
        <v>52</v>
      </c>
      <c r="K604" s="1" t="s">
        <v>52</v>
      </c>
      <c r="L604" s="1" t="s">
        <v>52</v>
      </c>
      <c r="M604" s="1" t="s">
        <v>52</v>
      </c>
      <c r="N604" s="1" t="s">
        <v>52</v>
      </c>
      <c r="P604" s="181">
        <v>0</v>
      </c>
      <c r="Q604" s="184">
        <f t="shared" si="105"/>
        <v>0</v>
      </c>
      <c r="R604" s="168">
        <f t="shared" si="110"/>
        <v>0</v>
      </c>
      <c r="S604" s="160">
        <v>147283</v>
      </c>
      <c r="T604" s="182">
        <f t="shared" si="106"/>
        <v>147283</v>
      </c>
      <c r="U604" s="164">
        <f t="shared" si="111"/>
        <v>0</v>
      </c>
      <c r="V604" s="160">
        <v>2945</v>
      </c>
      <c r="W604" s="182">
        <f t="shared" si="107"/>
        <v>2945</v>
      </c>
      <c r="X604" s="162">
        <f t="shared" si="112"/>
        <v>0</v>
      </c>
      <c r="Y604" s="189">
        <v>150228</v>
      </c>
      <c r="Z604" s="186">
        <f t="shared" si="108"/>
        <v>150228</v>
      </c>
      <c r="AA604" s="155">
        <f t="shared" si="113"/>
        <v>0</v>
      </c>
    </row>
    <row r="605" spans="1:27" ht="30" customHeight="1">
      <c r="A605" s="5" t="s">
        <v>4060</v>
      </c>
      <c r="B605" s="5" t="s">
        <v>4057</v>
      </c>
      <c r="C605" s="5" t="s">
        <v>4058</v>
      </c>
      <c r="D605" s="5" t="s">
        <v>366</v>
      </c>
      <c r="E605" s="9">
        <f>일위대가!F3608</f>
        <v>9</v>
      </c>
      <c r="F605" s="9">
        <f>일위대가!H3608</f>
        <v>855</v>
      </c>
      <c r="G605" s="9">
        <f>일위대가!J3608</f>
        <v>0</v>
      </c>
      <c r="H605" s="9">
        <f t="shared" si="109"/>
        <v>864</v>
      </c>
      <c r="I605" s="5" t="s">
        <v>4059</v>
      </c>
      <c r="J605" s="5" t="s">
        <v>52</v>
      </c>
      <c r="K605" s="1" t="s">
        <v>52</v>
      </c>
      <c r="L605" s="1" t="s">
        <v>52</v>
      </c>
      <c r="M605" s="1" t="s">
        <v>52</v>
      </c>
      <c r="N605" s="1" t="s">
        <v>52</v>
      </c>
      <c r="P605" s="181">
        <v>9</v>
      </c>
      <c r="Q605" s="184">
        <f t="shared" si="105"/>
        <v>9</v>
      </c>
      <c r="R605" s="168">
        <f t="shared" si="110"/>
        <v>0</v>
      </c>
      <c r="S605" s="183">
        <v>855</v>
      </c>
      <c r="T605" s="182">
        <f t="shared" si="106"/>
        <v>855</v>
      </c>
      <c r="U605" s="164">
        <f t="shared" si="111"/>
        <v>0</v>
      </c>
      <c r="V605" s="183">
        <v>0</v>
      </c>
      <c r="W605" s="182">
        <f t="shared" si="107"/>
        <v>0</v>
      </c>
      <c r="X605" s="162">
        <f t="shared" si="112"/>
        <v>0</v>
      </c>
      <c r="Y605" s="190">
        <v>864</v>
      </c>
      <c r="Z605" s="186">
        <f t="shared" si="108"/>
        <v>864</v>
      </c>
      <c r="AA605" s="155">
        <f t="shared" si="113"/>
        <v>0</v>
      </c>
    </row>
    <row r="606" spans="1:27" ht="30" customHeight="1">
      <c r="A606" s="5" t="s">
        <v>4093</v>
      </c>
      <c r="B606" s="5" t="s">
        <v>4090</v>
      </c>
      <c r="C606" s="5" t="s">
        <v>4091</v>
      </c>
      <c r="D606" s="5" t="s">
        <v>58</v>
      </c>
      <c r="E606" s="9">
        <f>일위대가!F3614</f>
        <v>0</v>
      </c>
      <c r="F606" s="9">
        <f>일위대가!H3614</f>
        <v>10012</v>
      </c>
      <c r="G606" s="9">
        <f>일위대가!J3614</f>
        <v>600</v>
      </c>
      <c r="H606" s="9">
        <f t="shared" si="109"/>
        <v>10612</v>
      </c>
      <c r="I606" s="5" t="s">
        <v>4092</v>
      </c>
      <c r="J606" s="5" t="s">
        <v>52</v>
      </c>
      <c r="K606" s="1" t="s">
        <v>52</v>
      </c>
      <c r="L606" s="1" t="s">
        <v>52</v>
      </c>
      <c r="M606" s="1" t="s">
        <v>52</v>
      </c>
      <c r="N606" s="1" t="s">
        <v>52</v>
      </c>
      <c r="P606" s="181">
        <v>0</v>
      </c>
      <c r="Q606" s="184">
        <f t="shared" si="105"/>
        <v>0</v>
      </c>
      <c r="R606" s="168">
        <f t="shared" si="110"/>
        <v>0</v>
      </c>
      <c r="S606" s="160">
        <v>10012</v>
      </c>
      <c r="T606" s="182">
        <f t="shared" si="106"/>
        <v>10012</v>
      </c>
      <c r="U606" s="164">
        <f t="shared" si="111"/>
        <v>0</v>
      </c>
      <c r="V606" s="183">
        <v>600</v>
      </c>
      <c r="W606" s="182">
        <f t="shared" si="107"/>
        <v>600</v>
      </c>
      <c r="X606" s="162">
        <f t="shared" si="112"/>
        <v>0</v>
      </c>
      <c r="Y606" s="189">
        <v>10612</v>
      </c>
      <c r="Z606" s="186">
        <f t="shared" si="108"/>
        <v>10612</v>
      </c>
      <c r="AA606" s="155">
        <f t="shared" si="113"/>
        <v>0</v>
      </c>
    </row>
    <row r="607" spans="1:27" ht="30" customHeight="1">
      <c r="A607" s="5" t="s">
        <v>4159</v>
      </c>
      <c r="B607" s="5" t="s">
        <v>4157</v>
      </c>
      <c r="C607" s="5" t="s">
        <v>3592</v>
      </c>
      <c r="D607" s="5" t="s">
        <v>715</v>
      </c>
      <c r="E607" s="9">
        <f>일위대가!F3619</f>
        <v>0</v>
      </c>
      <c r="F607" s="9">
        <f>일위대가!H3619</f>
        <v>7336</v>
      </c>
      <c r="G607" s="9">
        <f>일위대가!J3619</f>
        <v>293</v>
      </c>
      <c r="H607" s="9">
        <f t="shared" si="109"/>
        <v>7629</v>
      </c>
      <c r="I607" s="5" t="s">
        <v>4158</v>
      </c>
      <c r="J607" s="5" t="s">
        <v>52</v>
      </c>
      <c r="K607" s="1" t="s">
        <v>52</v>
      </c>
      <c r="L607" s="1" t="s">
        <v>52</v>
      </c>
      <c r="M607" s="1" t="s">
        <v>52</v>
      </c>
      <c r="N607" s="1" t="s">
        <v>52</v>
      </c>
      <c r="P607" s="181">
        <v>0</v>
      </c>
      <c r="Q607" s="184">
        <f t="shared" si="105"/>
        <v>0</v>
      </c>
      <c r="R607" s="168">
        <f t="shared" si="110"/>
        <v>0</v>
      </c>
      <c r="S607" s="160">
        <v>7336</v>
      </c>
      <c r="T607" s="182">
        <f t="shared" si="106"/>
        <v>7336</v>
      </c>
      <c r="U607" s="164">
        <f t="shared" si="111"/>
        <v>0</v>
      </c>
      <c r="V607" s="183">
        <v>293</v>
      </c>
      <c r="W607" s="182">
        <f t="shared" si="107"/>
        <v>293</v>
      </c>
      <c r="X607" s="162">
        <f t="shared" si="112"/>
        <v>0</v>
      </c>
      <c r="Y607" s="189">
        <v>7629</v>
      </c>
      <c r="Z607" s="186">
        <f t="shared" si="108"/>
        <v>7629</v>
      </c>
      <c r="AA607" s="155">
        <f t="shared" si="113"/>
        <v>0</v>
      </c>
    </row>
    <row r="608" spans="1:27" ht="30" customHeight="1">
      <c r="A608" s="5" t="s">
        <v>4176</v>
      </c>
      <c r="B608" s="5" t="s">
        <v>4174</v>
      </c>
      <c r="C608" s="5" t="s">
        <v>3592</v>
      </c>
      <c r="D608" s="5" t="s">
        <v>715</v>
      </c>
      <c r="E608" s="9">
        <f>일위대가!F3624</f>
        <v>0</v>
      </c>
      <c r="F608" s="9">
        <f>일위대가!H3624</f>
        <v>10177</v>
      </c>
      <c r="G608" s="9">
        <f>일위대가!J3624</f>
        <v>203</v>
      </c>
      <c r="H608" s="9">
        <f t="shared" si="109"/>
        <v>10380</v>
      </c>
      <c r="I608" s="5" t="s">
        <v>4175</v>
      </c>
      <c r="J608" s="5" t="s">
        <v>52</v>
      </c>
      <c r="K608" s="1" t="s">
        <v>52</v>
      </c>
      <c r="L608" s="1" t="s">
        <v>52</v>
      </c>
      <c r="M608" s="1" t="s">
        <v>52</v>
      </c>
      <c r="N608" s="1" t="s">
        <v>52</v>
      </c>
      <c r="P608" s="181">
        <v>0</v>
      </c>
      <c r="Q608" s="184">
        <f t="shared" si="105"/>
        <v>0</v>
      </c>
      <c r="R608" s="168">
        <f t="shared" si="110"/>
        <v>0</v>
      </c>
      <c r="S608" s="160">
        <v>10177</v>
      </c>
      <c r="T608" s="182">
        <f t="shared" si="106"/>
        <v>10177</v>
      </c>
      <c r="U608" s="164">
        <f t="shared" si="111"/>
        <v>0</v>
      </c>
      <c r="V608" s="183">
        <v>203</v>
      </c>
      <c r="W608" s="182">
        <f t="shared" si="107"/>
        <v>203</v>
      </c>
      <c r="X608" s="162">
        <f t="shared" si="112"/>
        <v>0</v>
      </c>
      <c r="Y608" s="189">
        <v>10380</v>
      </c>
      <c r="Z608" s="186">
        <f t="shared" si="108"/>
        <v>10380</v>
      </c>
      <c r="AA608" s="155">
        <f t="shared" si="113"/>
        <v>0</v>
      </c>
    </row>
    <row r="609" spans="1:27" ht="30" customHeight="1">
      <c r="A609" s="5" t="s">
        <v>4191</v>
      </c>
      <c r="B609" s="5" t="s">
        <v>4188</v>
      </c>
      <c r="C609" s="5" t="s">
        <v>4189</v>
      </c>
      <c r="D609" s="5" t="s">
        <v>58</v>
      </c>
      <c r="E609" s="9">
        <f>일위대가!F3629</f>
        <v>0</v>
      </c>
      <c r="F609" s="9">
        <f>일위대가!H3629</f>
        <v>21562</v>
      </c>
      <c r="G609" s="9">
        <f>일위대가!J3629</f>
        <v>0</v>
      </c>
      <c r="H609" s="9">
        <f t="shared" si="109"/>
        <v>21562</v>
      </c>
      <c r="I609" s="5" t="s">
        <v>4190</v>
      </c>
      <c r="J609" s="5" t="s">
        <v>52</v>
      </c>
      <c r="K609" s="1" t="s">
        <v>52</v>
      </c>
      <c r="L609" s="1" t="s">
        <v>52</v>
      </c>
      <c r="M609" s="1" t="s">
        <v>52</v>
      </c>
      <c r="N609" s="1" t="s">
        <v>52</v>
      </c>
      <c r="P609" s="181">
        <v>0</v>
      </c>
      <c r="Q609" s="184">
        <f t="shared" si="105"/>
        <v>0</v>
      </c>
      <c r="R609" s="168">
        <f t="shared" si="110"/>
        <v>0</v>
      </c>
      <c r="S609" s="160">
        <v>21562</v>
      </c>
      <c r="T609" s="182">
        <f t="shared" si="106"/>
        <v>21562</v>
      </c>
      <c r="U609" s="164">
        <f t="shared" si="111"/>
        <v>0</v>
      </c>
      <c r="V609" s="183">
        <v>0</v>
      </c>
      <c r="W609" s="182">
        <f t="shared" si="107"/>
        <v>0</v>
      </c>
      <c r="X609" s="162">
        <f t="shared" si="112"/>
        <v>0</v>
      </c>
      <c r="Y609" s="189">
        <v>21562</v>
      </c>
      <c r="Z609" s="186">
        <f t="shared" si="108"/>
        <v>21562</v>
      </c>
      <c r="AA609" s="155">
        <f t="shared" si="113"/>
        <v>0</v>
      </c>
    </row>
    <row r="610" spans="1:27" ht="30" customHeight="1">
      <c r="A610" s="5" t="s">
        <v>4196</v>
      </c>
      <c r="B610" s="5" t="s">
        <v>4193</v>
      </c>
      <c r="C610" s="5" t="s">
        <v>4194</v>
      </c>
      <c r="D610" s="5" t="s">
        <v>182</v>
      </c>
      <c r="E610" s="9">
        <f>일위대가!F3633</f>
        <v>282</v>
      </c>
      <c r="F610" s="9">
        <f>일위대가!H3633</f>
        <v>0</v>
      </c>
      <c r="G610" s="9">
        <f>일위대가!J3633</f>
        <v>0</v>
      </c>
      <c r="H610" s="9">
        <f t="shared" si="109"/>
        <v>282</v>
      </c>
      <c r="I610" s="5" t="s">
        <v>4195</v>
      </c>
      <c r="J610" s="5" t="s">
        <v>52</v>
      </c>
      <c r="K610" s="1" t="s">
        <v>52</v>
      </c>
      <c r="L610" s="1" t="s">
        <v>52</v>
      </c>
      <c r="M610" s="1" t="s">
        <v>52</v>
      </c>
      <c r="N610" s="1" t="s">
        <v>52</v>
      </c>
      <c r="P610" s="181">
        <v>282</v>
      </c>
      <c r="Q610" s="184">
        <f t="shared" si="105"/>
        <v>282</v>
      </c>
      <c r="R610" s="168">
        <f t="shared" si="110"/>
        <v>0</v>
      </c>
      <c r="S610" s="183">
        <v>0</v>
      </c>
      <c r="T610" s="182">
        <f t="shared" si="106"/>
        <v>0</v>
      </c>
      <c r="U610" s="164">
        <f t="shared" si="111"/>
        <v>0</v>
      </c>
      <c r="V610" s="183">
        <v>0</v>
      </c>
      <c r="W610" s="182">
        <f t="shared" si="107"/>
        <v>0</v>
      </c>
      <c r="X610" s="162">
        <f t="shared" si="112"/>
        <v>0</v>
      </c>
      <c r="Y610" s="190">
        <v>282</v>
      </c>
      <c r="Z610" s="186">
        <f t="shared" si="108"/>
        <v>282</v>
      </c>
      <c r="AA610" s="155">
        <f t="shared" si="113"/>
        <v>0</v>
      </c>
    </row>
    <row r="611" spans="1:27" ht="30" customHeight="1">
      <c r="A611" s="5" t="s">
        <v>4223</v>
      </c>
      <c r="B611" s="5" t="s">
        <v>4220</v>
      </c>
      <c r="C611" s="5" t="s">
        <v>4221</v>
      </c>
      <c r="D611" s="5" t="s">
        <v>715</v>
      </c>
      <c r="E611" s="9">
        <f>일위대가!F3639</f>
        <v>0</v>
      </c>
      <c r="F611" s="9">
        <f>일위대가!H3639</f>
        <v>118421</v>
      </c>
      <c r="G611" s="9">
        <f>일위대가!J3639</f>
        <v>3552</v>
      </c>
      <c r="H611" s="9">
        <f t="shared" si="109"/>
        <v>121973</v>
      </c>
      <c r="I611" s="5" t="s">
        <v>4222</v>
      </c>
      <c r="J611" s="5" t="s">
        <v>52</v>
      </c>
      <c r="K611" s="1" t="s">
        <v>52</v>
      </c>
      <c r="L611" s="1" t="s">
        <v>52</v>
      </c>
      <c r="M611" s="1" t="s">
        <v>52</v>
      </c>
      <c r="N611" s="1" t="s">
        <v>52</v>
      </c>
      <c r="P611" s="181">
        <v>0</v>
      </c>
      <c r="Q611" s="184">
        <f t="shared" si="105"/>
        <v>0</v>
      </c>
      <c r="R611" s="168">
        <f t="shared" si="110"/>
        <v>0</v>
      </c>
      <c r="S611" s="160">
        <v>118421</v>
      </c>
      <c r="T611" s="182">
        <f t="shared" si="106"/>
        <v>118421</v>
      </c>
      <c r="U611" s="164">
        <f t="shared" si="111"/>
        <v>0</v>
      </c>
      <c r="V611" s="160">
        <v>3552</v>
      </c>
      <c r="W611" s="182">
        <f t="shared" si="107"/>
        <v>3552</v>
      </c>
      <c r="X611" s="162">
        <f t="shared" si="112"/>
        <v>0</v>
      </c>
      <c r="Y611" s="189">
        <v>121973</v>
      </c>
      <c r="Z611" s="186">
        <f t="shared" si="108"/>
        <v>121973</v>
      </c>
      <c r="AA611" s="155">
        <f t="shared" si="113"/>
        <v>0</v>
      </c>
    </row>
    <row r="612" spans="1:27" ht="30" customHeight="1">
      <c r="A612" s="5" t="s">
        <v>4232</v>
      </c>
      <c r="B612" s="5" t="s">
        <v>4220</v>
      </c>
      <c r="C612" s="5" t="s">
        <v>4230</v>
      </c>
      <c r="D612" s="5" t="s">
        <v>715</v>
      </c>
      <c r="E612" s="9">
        <f>일위대가!F3645</f>
        <v>0</v>
      </c>
      <c r="F612" s="9">
        <f>일위대가!H3645</f>
        <v>153585</v>
      </c>
      <c r="G612" s="9">
        <f>일위대가!J3645</f>
        <v>4607</v>
      </c>
      <c r="H612" s="9">
        <f t="shared" si="109"/>
        <v>158192</v>
      </c>
      <c r="I612" s="5" t="s">
        <v>4231</v>
      </c>
      <c r="J612" s="5" t="s">
        <v>52</v>
      </c>
      <c r="K612" s="1" t="s">
        <v>52</v>
      </c>
      <c r="L612" s="1" t="s">
        <v>52</v>
      </c>
      <c r="M612" s="1" t="s">
        <v>52</v>
      </c>
      <c r="N612" s="1" t="s">
        <v>52</v>
      </c>
      <c r="P612" s="181">
        <v>0</v>
      </c>
      <c r="Q612" s="184">
        <f t="shared" si="105"/>
        <v>0</v>
      </c>
      <c r="R612" s="168">
        <f t="shared" si="110"/>
        <v>0</v>
      </c>
      <c r="S612" s="160">
        <v>153585</v>
      </c>
      <c r="T612" s="182">
        <f t="shared" si="106"/>
        <v>153585</v>
      </c>
      <c r="U612" s="164">
        <f t="shared" si="111"/>
        <v>0</v>
      </c>
      <c r="V612" s="160">
        <v>4607</v>
      </c>
      <c r="W612" s="182">
        <f t="shared" si="107"/>
        <v>4607</v>
      </c>
      <c r="X612" s="162">
        <f t="shared" si="112"/>
        <v>0</v>
      </c>
      <c r="Y612" s="189">
        <v>158192</v>
      </c>
      <c r="Z612" s="186">
        <f t="shared" si="108"/>
        <v>158192</v>
      </c>
      <c r="AA612" s="155">
        <f t="shared" si="113"/>
        <v>0</v>
      </c>
    </row>
    <row r="613" spans="1:27" ht="30" customHeight="1">
      <c r="A613" s="5" t="s">
        <v>4247</v>
      </c>
      <c r="B613" s="5" t="s">
        <v>4245</v>
      </c>
      <c r="C613" s="5" t="s">
        <v>4221</v>
      </c>
      <c r="D613" s="5" t="s">
        <v>715</v>
      </c>
      <c r="E613" s="9">
        <f>일위대가!F3651</f>
        <v>0</v>
      </c>
      <c r="F613" s="9">
        <f>일위대가!H3651</f>
        <v>118421</v>
      </c>
      <c r="G613" s="9">
        <f>일위대가!J3651</f>
        <v>3552</v>
      </c>
      <c r="H613" s="9">
        <f t="shared" si="109"/>
        <v>121973</v>
      </c>
      <c r="I613" s="5" t="s">
        <v>4246</v>
      </c>
      <c r="J613" s="5" t="s">
        <v>52</v>
      </c>
      <c r="K613" s="1" t="s">
        <v>52</v>
      </c>
      <c r="L613" s="1" t="s">
        <v>52</v>
      </c>
      <c r="M613" s="1" t="s">
        <v>52</v>
      </c>
      <c r="N613" s="1" t="s">
        <v>52</v>
      </c>
      <c r="P613" s="181">
        <v>0</v>
      </c>
      <c r="Q613" s="184">
        <f t="shared" si="105"/>
        <v>0</v>
      </c>
      <c r="R613" s="168">
        <f t="shared" si="110"/>
        <v>0</v>
      </c>
      <c r="S613" s="160">
        <v>118421</v>
      </c>
      <c r="T613" s="182">
        <f t="shared" si="106"/>
        <v>118421</v>
      </c>
      <c r="U613" s="164">
        <f t="shared" si="111"/>
        <v>0</v>
      </c>
      <c r="V613" s="160">
        <v>3552</v>
      </c>
      <c r="W613" s="182">
        <f t="shared" si="107"/>
        <v>3552</v>
      </c>
      <c r="X613" s="162">
        <f t="shared" si="112"/>
        <v>0</v>
      </c>
      <c r="Y613" s="189">
        <v>121973</v>
      </c>
      <c r="Z613" s="186">
        <f t="shared" si="108"/>
        <v>121973</v>
      </c>
      <c r="AA613" s="155">
        <f t="shared" si="113"/>
        <v>0</v>
      </c>
    </row>
    <row r="614" spans="1:27" ht="30" customHeight="1">
      <c r="A614" s="5" t="s">
        <v>4259</v>
      </c>
      <c r="B614" s="5" t="s">
        <v>4257</v>
      </c>
      <c r="C614" s="5" t="s">
        <v>3592</v>
      </c>
      <c r="D614" s="5" t="s">
        <v>715</v>
      </c>
      <c r="E614" s="9">
        <f>일위대가!F3657</f>
        <v>0</v>
      </c>
      <c r="F614" s="9">
        <f>일위대가!H3657</f>
        <v>19542</v>
      </c>
      <c r="G614" s="9">
        <f>일위대가!J3657</f>
        <v>390</v>
      </c>
      <c r="H614" s="9">
        <f t="shared" si="109"/>
        <v>19932</v>
      </c>
      <c r="I614" s="5" t="s">
        <v>4258</v>
      </c>
      <c r="J614" s="5" t="s">
        <v>52</v>
      </c>
      <c r="K614" s="1" t="s">
        <v>52</v>
      </c>
      <c r="L614" s="1" t="s">
        <v>52</v>
      </c>
      <c r="M614" s="1" t="s">
        <v>52</v>
      </c>
      <c r="N614" s="1" t="s">
        <v>52</v>
      </c>
      <c r="P614" s="181">
        <v>0</v>
      </c>
      <c r="Q614" s="184">
        <f t="shared" si="105"/>
        <v>0</v>
      </c>
      <c r="R614" s="168">
        <f t="shared" si="110"/>
        <v>0</v>
      </c>
      <c r="S614" s="160">
        <v>19542</v>
      </c>
      <c r="T614" s="182">
        <f t="shared" si="106"/>
        <v>19542</v>
      </c>
      <c r="U614" s="164">
        <f t="shared" si="111"/>
        <v>0</v>
      </c>
      <c r="V614" s="183">
        <v>390</v>
      </c>
      <c r="W614" s="182">
        <f t="shared" si="107"/>
        <v>390</v>
      </c>
      <c r="X614" s="162">
        <f t="shared" si="112"/>
        <v>0</v>
      </c>
      <c r="Y614" s="189">
        <v>19932</v>
      </c>
      <c r="Z614" s="186">
        <f t="shared" si="108"/>
        <v>19932</v>
      </c>
      <c r="AA614" s="155">
        <f t="shared" si="113"/>
        <v>0</v>
      </c>
    </row>
    <row r="615" spans="1:27" ht="30" customHeight="1">
      <c r="A615" s="5" t="s">
        <v>4266</v>
      </c>
      <c r="B615" s="5" t="s">
        <v>4264</v>
      </c>
      <c r="C615" s="5" t="s">
        <v>3592</v>
      </c>
      <c r="D615" s="5" t="s">
        <v>715</v>
      </c>
      <c r="E615" s="9">
        <f>일위대가!F3662</f>
        <v>0</v>
      </c>
      <c r="F615" s="9">
        <f>일위대가!H3662</f>
        <v>5680</v>
      </c>
      <c r="G615" s="9">
        <f>일위대가!J3662</f>
        <v>113</v>
      </c>
      <c r="H615" s="9">
        <f t="shared" si="109"/>
        <v>5793</v>
      </c>
      <c r="I615" s="5" t="s">
        <v>4265</v>
      </c>
      <c r="J615" s="5" t="s">
        <v>52</v>
      </c>
      <c r="K615" s="1" t="s">
        <v>52</v>
      </c>
      <c r="L615" s="1" t="s">
        <v>52</v>
      </c>
      <c r="M615" s="1" t="s">
        <v>52</v>
      </c>
      <c r="N615" s="1" t="s">
        <v>52</v>
      </c>
      <c r="P615" s="181">
        <v>0</v>
      </c>
      <c r="Q615" s="184">
        <f t="shared" si="105"/>
        <v>0</v>
      </c>
      <c r="R615" s="168">
        <f t="shared" si="110"/>
        <v>0</v>
      </c>
      <c r="S615" s="160">
        <v>5680</v>
      </c>
      <c r="T615" s="182">
        <f t="shared" si="106"/>
        <v>5680</v>
      </c>
      <c r="U615" s="164">
        <f t="shared" si="111"/>
        <v>0</v>
      </c>
      <c r="V615" s="183">
        <v>113</v>
      </c>
      <c r="W615" s="182">
        <f t="shared" si="107"/>
        <v>113</v>
      </c>
      <c r="X615" s="162">
        <f t="shared" si="112"/>
        <v>0</v>
      </c>
      <c r="Y615" s="189">
        <v>5793</v>
      </c>
      <c r="Z615" s="186">
        <f t="shared" si="108"/>
        <v>5793</v>
      </c>
      <c r="AA615" s="155">
        <f t="shared" si="113"/>
        <v>0</v>
      </c>
    </row>
    <row r="616" spans="1:27" ht="30" customHeight="1">
      <c r="A616" s="5" t="s">
        <v>4280</v>
      </c>
      <c r="B616" s="5" t="s">
        <v>4245</v>
      </c>
      <c r="C616" s="5" t="s">
        <v>4278</v>
      </c>
      <c r="D616" s="5" t="s">
        <v>715</v>
      </c>
      <c r="E616" s="9">
        <f>일위대가!F3668</f>
        <v>0</v>
      </c>
      <c r="F616" s="9">
        <f>일위대가!H3668</f>
        <v>107777</v>
      </c>
      <c r="G616" s="9">
        <f>일위대가!J3668</f>
        <v>3233</v>
      </c>
      <c r="H616" s="9">
        <f t="shared" si="109"/>
        <v>111010</v>
      </c>
      <c r="I616" s="5" t="s">
        <v>4279</v>
      </c>
      <c r="J616" s="5" t="s">
        <v>52</v>
      </c>
      <c r="K616" s="1" t="s">
        <v>52</v>
      </c>
      <c r="L616" s="1" t="s">
        <v>52</v>
      </c>
      <c r="M616" s="1" t="s">
        <v>52</v>
      </c>
      <c r="N616" s="1" t="s">
        <v>52</v>
      </c>
      <c r="P616" s="181">
        <v>0</v>
      </c>
      <c r="Q616" s="184">
        <f t="shared" si="105"/>
        <v>0</v>
      </c>
      <c r="R616" s="168">
        <f t="shared" si="110"/>
        <v>0</v>
      </c>
      <c r="S616" s="160">
        <v>107777</v>
      </c>
      <c r="T616" s="182">
        <f t="shared" si="106"/>
        <v>107777</v>
      </c>
      <c r="U616" s="164">
        <f t="shared" si="111"/>
        <v>0</v>
      </c>
      <c r="V616" s="160">
        <v>3233</v>
      </c>
      <c r="W616" s="182">
        <f t="shared" si="107"/>
        <v>3233</v>
      </c>
      <c r="X616" s="162">
        <f t="shared" si="112"/>
        <v>0</v>
      </c>
      <c r="Y616" s="189">
        <v>111010</v>
      </c>
      <c r="Z616" s="186">
        <f t="shared" si="108"/>
        <v>111010</v>
      </c>
      <c r="AA616" s="155">
        <f t="shared" si="113"/>
        <v>0</v>
      </c>
    </row>
    <row r="617" spans="1:27" ht="30" customHeight="1">
      <c r="A617" s="5" t="s">
        <v>4298</v>
      </c>
      <c r="B617" s="5" t="s">
        <v>4296</v>
      </c>
      <c r="C617" s="5" t="s">
        <v>52</v>
      </c>
      <c r="D617" s="5" t="s">
        <v>58</v>
      </c>
      <c r="E617" s="9">
        <f>일위대가!F3673</f>
        <v>0</v>
      </c>
      <c r="F617" s="9">
        <f>일위대가!H3673</f>
        <v>6152</v>
      </c>
      <c r="G617" s="9">
        <f>일위대가!J3673</f>
        <v>0</v>
      </c>
      <c r="H617" s="9">
        <f t="shared" si="109"/>
        <v>6152</v>
      </c>
      <c r="I617" s="5" t="s">
        <v>4297</v>
      </c>
      <c r="J617" s="5" t="s">
        <v>52</v>
      </c>
      <c r="K617" s="1" t="s">
        <v>52</v>
      </c>
      <c r="L617" s="1" t="s">
        <v>52</v>
      </c>
      <c r="M617" s="1" t="s">
        <v>52</v>
      </c>
      <c r="N617" s="1" t="s">
        <v>52</v>
      </c>
      <c r="O617" s="199" t="s">
        <v>7979</v>
      </c>
      <c r="P617" s="181">
        <v>0</v>
      </c>
      <c r="Q617" s="184">
        <f t="shared" si="105"/>
        <v>0</v>
      </c>
      <c r="R617" s="168">
        <f t="shared" si="110"/>
        <v>0</v>
      </c>
      <c r="S617" s="160">
        <v>6152</v>
      </c>
      <c r="T617" s="182">
        <f t="shared" si="106"/>
        <v>6152</v>
      </c>
      <c r="U617" s="164">
        <f t="shared" si="111"/>
        <v>0</v>
      </c>
      <c r="V617" s="183">
        <v>0</v>
      </c>
      <c r="W617" s="182">
        <f t="shared" si="107"/>
        <v>0</v>
      </c>
      <c r="X617" s="162">
        <f t="shared" si="112"/>
        <v>0</v>
      </c>
      <c r="Y617" s="189">
        <v>6152</v>
      </c>
      <c r="Z617" s="186">
        <f t="shared" si="108"/>
        <v>6152</v>
      </c>
      <c r="AA617" s="155">
        <f t="shared" si="113"/>
        <v>0</v>
      </c>
    </row>
    <row r="618" spans="1:27" ht="30" customHeight="1">
      <c r="A618" s="5" t="s">
        <v>4325</v>
      </c>
      <c r="B618" s="5" t="s">
        <v>4322</v>
      </c>
      <c r="C618" s="5" t="s">
        <v>4323</v>
      </c>
      <c r="D618" s="5" t="s">
        <v>182</v>
      </c>
      <c r="E618" s="9">
        <f>일위대가!F3677</f>
        <v>0</v>
      </c>
      <c r="F618" s="9">
        <f>일위대가!H3677</f>
        <v>1987</v>
      </c>
      <c r="G618" s="9">
        <f>일위대가!J3677</f>
        <v>0</v>
      </c>
      <c r="H618" s="9">
        <f t="shared" si="109"/>
        <v>1987</v>
      </c>
      <c r="I618" s="5" t="s">
        <v>4324</v>
      </c>
      <c r="J618" s="5" t="s">
        <v>52</v>
      </c>
      <c r="K618" s="1" t="s">
        <v>52</v>
      </c>
      <c r="L618" s="1" t="s">
        <v>52</v>
      </c>
      <c r="M618" s="1" t="s">
        <v>52</v>
      </c>
      <c r="N618" s="1" t="s">
        <v>52</v>
      </c>
      <c r="O618" s="199" t="s">
        <v>7979</v>
      </c>
      <c r="P618" s="181">
        <v>0</v>
      </c>
      <c r="Q618" s="184">
        <f t="shared" si="105"/>
        <v>0</v>
      </c>
      <c r="R618" s="168">
        <f t="shared" si="110"/>
        <v>0</v>
      </c>
      <c r="S618" s="160">
        <v>1987</v>
      </c>
      <c r="T618" s="182">
        <f t="shared" si="106"/>
        <v>1987</v>
      </c>
      <c r="U618" s="164">
        <f t="shared" si="111"/>
        <v>0</v>
      </c>
      <c r="V618" s="183">
        <v>0</v>
      </c>
      <c r="W618" s="182">
        <f t="shared" si="107"/>
        <v>0</v>
      </c>
      <c r="X618" s="162">
        <f t="shared" si="112"/>
        <v>0</v>
      </c>
      <c r="Y618" s="189">
        <v>1987</v>
      </c>
      <c r="Z618" s="186">
        <f t="shared" si="108"/>
        <v>1987</v>
      </c>
      <c r="AA618" s="155">
        <f t="shared" si="113"/>
        <v>0</v>
      </c>
    </row>
    <row r="619" spans="1:27" ht="30" customHeight="1">
      <c r="A619" s="5" t="s">
        <v>4347</v>
      </c>
      <c r="B619" s="5" t="s">
        <v>4345</v>
      </c>
      <c r="C619" s="5" t="s">
        <v>52</v>
      </c>
      <c r="D619" s="5" t="s">
        <v>366</v>
      </c>
      <c r="E619" s="9">
        <f>일위대가!F3682</f>
        <v>0</v>
      </c>
      <c r="F619" s="9">
        <f>일위대가!H3682</f>
        <v>38393</v>
      </c>
      <c r="G619" s="9">
        <f>일위대가!J3682</f>
        <v>0</v>
      </c>
      <c r="H619" s="9">
        <f t="shared" si="109"/>
        <v>38393</v>
      </c>
      <c r="I619" s="5" t="s">
        <v>4346</v>
      </c>
      <c r="J619" s="5" t="s">
        <v>52</v>
      </c>
      <c r="K619" s="1" t="s">
        <v>52</v>
      </c>
      <c r="L619" s="1" t="s">
        <v>52</v>
      </c>
      <c r="M619" s="1" t="s">
        <v>52</v>
      </c>
      <c r="N619" s="1" t="s">
        <v>52</v>
      </c>
      <c r="P619" s="181">
        <v>0</v>
      </c>
      <c r="Q619" s="184">
        <f t="shared" si="105"/>
        <v>0</v>
      </c>
      <c r="R619" s="168">
        <f t="shared" si="110"/>
        <v>0</v>
      </c>
      <c r="S619" s="160">
        <v>38393</v>
      </c>
      <c r="T619" s="182">
        <f t="shared" si="106"/>
        <v>38393</v>
      </c>
      <c r="U619" s="164">
        <f t="shared" si="111"/>
        <v>0</v>
      </c>
      <c r="V619" s="183">
        <v>0</v>
      </c>
      <c r="W619" s="182">
        <f t="shared" si="107"/>
        <v>0</v>
      </c>
      <c r="X619" s="162">
        <f t="shared" si="112"/>
        <v>0</v>
      </c>
      <c r="Y619" s="189">
        <v>38393</v>
      </c>
      <c r="Z619" s="186">
        <f t="shared" si="108"/>
        <v>38393</v>
      </c>
      <c r="AA619" s="155">
        <f t="shared" si="113"/>
        <v>0</v>
      </c>
    </row>
    <row r="620" spans="1:27" ht="30" customHeight="1">
      <c r="A620" s="5" t="s">
        <v>4383</v>
      </c>
      <c r="B620" s="5" t="s">
        <v>4380</v>
      </c>
      <c r="C620" s="5" t="s">
        <v>4381</v>
      </c>
      <c r="D620" s="5" t="s">
        <v>182</v>
      </c>
      <c r="E620" s="9">
        <f>일위대가!F3690</f>
        <v>2043</v>
      </c>
      <c r="F620" s="9">
        <f>일위대가!H3690</f>
        <v>11663</v>
      </c>
      <c r="G620" s="9">
        <f>일위대가!J3690</f>
        <v>0</v>
      </c>
      <c r="H620" s="9">
        <f t="shared" si="109"/>
        <v>13706</v>
      </c>
      <c r="I620" s="5" t="s">
        <v>4382</v>
      </c>
      <c r="J620" s="5" t="s">
        <v>52</v>
      </c>
      <c r="K620" s="1" t="s">
        <v>52</v>
      </c>
      <c r="L620" s="1" t="s">
        <v>52</v>
      </c>
      <c r="M620" s="1" t="s">
        <v>52</v>
      </c>
      <c r="N620" s="1" t="s">
        <v>52</v>
      </c>
      <c r="P620" s="185">
        <v>2043</v>
      </c>
      <c r="Q620" s="184">
        <f t="shared" si="105"/>
        <v>2043</v>
      </c>
      <c r="R620" s="168">
        <f t="shared" si="110"/>
        <v>0</v>
      </c>
      <c r="S620" s="160">
        <v>11663</v>
      </c>
      <c r="T620" s="182">
        <f t="shared" si="106"/>
        <v>11663</v>
      </c>
      <c r="U620" s="164">
        <f t="shared" si="111"/>
        <v>0</v>
      </c>
      <c r="V620" s="183">
        <v>0</v>
      </c>
      <c r="W620" s="182">
        <f t="shared" si="107"/>
        <v>0</v>
      </c>
      <c r="X620" s="162">
        <f t="shared" si="112"/>
        <v>0</v>
      </c>
      <c r="Y620" s="189">
        <v>13706</v>
      </c>
      <c r="Z620" s="186">
        <f t="shared" si="108"/>
        <v>13706</v>
      </c>
      <c r="AA620" s="155">
        <f t="shared" si="113"/>
        <v>0</v>
      </c>
    </row>
    <row r="621" spans="1:27" ht="30" customHeight="1">
      <c r="A621" s="5" t="s">
        <v>4388</v>
      </c>
      <c r="B621" s="5" t="s">
        <v>4385</v>
      </c>
      <c r="C621" s="5" t="s">
        <v>4386</v>
      </c>
      <c r="D621" s="5" t="s">
        <v>58</v>
      </c>
      <c r="E621" s="9">
        <f>일위대가!F3696</f>
        <v>6036</v>
      </c>
      <c r="F621" s="9">
        <f>일위대가!H3696</f>
        <v>2374</v>
      </c>
      <c r="G621" s="9">
        <f>일위대가!J3696</f>
        <v>0</v>
      </c>
      <c r="H621" s="9">
        <f t="shared" si="109"/>
        <v>8410</v>
      </c>
      <c r="I621" s="5" t="s">
        <v>4387</v>
      </c>
      <c r="J621" s="5" t="s">
        <v>52</v>
      </c>
      <c r="K621" s="1" t="s">
        <v>52</v>
      </c>
      <c r="L621" s="1" t="s">
        <v>52</v>
      </c>
      <c r="M621" s="1" t="s">
        <v>52</v>
      </c>
      <c r="N621" s="1" t="s">
        <v>52</v>
      </c>
      <c r="P621" s="185">
        <v>6036</v>
      </c>
      <c r="Q621" s="184">
        <f t="shared" si="105"/>
        <v>6036</v>
      </c>
      <c r="R621" s="168">
        <f t="shared" si="110"/>
        <v>0</v>
      </c>
      <c r="S621" s="160">
        <v>2374</v>
      </c>
      <c r="T621" s="182">
        <f t="shared" si="106"/>
        <v>2374</v>
      </c>
      <c r="U621" s="164">
        <f t="shared" si="111"/>
        <v>0</v>
      </c>
      <c r="V621" s="183">
        <v>0</v>
      </c>
      <c r="W621" s="182">
        <f t="shared" si="107"/>
        <v>0</v>
      </c>
      <c r="X621" s="162">
        <f t="shared" si="112"/>
        <v>0</v>
      </c>
      <c r="Y621" s="189">
        <v>8410</v>
      </c>
      <c r="Z621" s="186">
        <f t="shared" si="108"/>
        <v>8410</v>
      </c>
      <c r="AA621" s="155">
        <f t="shared" si="113"/>
        <v>0</v>
      </c>
    </row>
    <row r="622" spans="1:27" ht="30" customHeight="1">
      <c r="A622" s="5" t="s">
        <v>4393</v>
      </c>
      <c r="B622" s="5" t="s">
        <v>4390</v>
      </c>
      <c r="C622" s="5" t="s">
        <v>4391</v>
      </c>
      <c r="D622" s="5" t="s">
        <v>58</v>
      </c>
      <c r="E622" s="9">
        <f>일위대가!F3702</f>
        <v>5149</v>
      </c>
      <c r="F622" s="9">
        <f>일위대가!H3702</f>
        <v>1184</v>
      </c>
      <c r="G622" s="9">
        <f>일위대가!J3702</f>
        <v>0</v>
      </c>
      <c r="H622" s="9">
        <f t="shared" si="109"/>
        <v>6333</v>
      </c>
      <c r="I622" s="5" t="s">
        <v>4392</v>
      </c>
      <c r="J622" s="5" t="s">
        <v>52</v>
      </c>
      <c r="K622" s="1" t="s">
        <v>52</v>
      </c>
      <c r="L622" s="1" t="s">
        <v>52</v>
      </c>
      <c r="M622" s="1" t="s">
        <v>52</v>
      </c>
      <c r="N622" s="1" t="s">
        <v>52</v>
      </c>
      <c r="P622" s="185">
        <v>5149</v>
      </c>
      <c r="Q622" s="184">
        <f t="shared" si="105"/>
        <v>5149</v>
      </c>
      <c r="R622" s="168">
        <f t="shared" si="110"/>
        <v>0</v>
      </c>
      <c r="S622" s="160">
        <v>1184</v>
      </c>
      <c r="T622" s="182">
        <f t="shared" si="106"/>
        <v>1184</v>
      </c>
      <c r="U622" s="164">
        <f t="shared" si="111"/>
        <v>0</v>
      </c>
      <c r="V622" s="183">
        <v>0</v>
      </c>
      <c r="W622" s="182">
        <f t="shared" si="107"/>
        <v>0</v>
      </c>
      <c r="X622" s="162">
        <f t="shared" si="112"/>
        <v>0</v>
      </c>
      <c r="Y622" s="189">
        <v>6333</v>
      </c>
      <c r="Z622" s="186">
        <f t="shared" si="108"/>
        <v>6333</v>
      </c>
      <c r="AA622" s="155">
        <f t="shared" si="113"/>
        <v>0</v>
      </c>
    </row>
    <row r="623" spans="1:27" ht="30" customHeight="1">
      <c r="A623" s="5" t="s">
        <v>4441</v>
      </c>
      <c r="B623" s="5" t="s">
        <v>4439</v>
      </c>
      <c r="C623" s="5" t="s">
        <v>3754</v>
      </c>
      <c r="D623" s="5" t="s">
        <v>58</v>
      </c>
      <c r="E623" s="9">
        <f>일위대가!F3707</f>
        <v>0</v>
      </c>
      <c r="F623" s="9">
        <f>일위대가!H3707</f>
        <v>2374</v>
      </c>
      <c r="G623" s="9">
        <f>일위대가!J3707</f>
        <v>0</v>
      </c>
      <c r="H623" s="9">
        <f t="shared" si="109"/>
        <v>2374</v>
      </c>
      <c r="I623" s="5" t="s">
        <v>4440</v>
      </c>
      <c r="J623" s="5" t="s">
        <v>52</v>
      </c>
      <c r="K623" s="1" t="s">
        <v>52</v>
      </c>
      <c r="L623" s="1" t="s">
        <v>52</v>
      </c>
      <c r="M623" s="1" t="s">
        <v>52</v>
      </c>
      <c r="N623" s="1" t="s">
        <v>52</v>
      </c>
      <c r="P623" s="181">
        <v>0</v>
      </c>
      <c r="Q623" s="184">
        <f t="shared" si="105"/>
        <v>0</v>
      </c>
      <c r="R623" s="168">
        <f t="shared" si="110"/>
        <v>0</v>
      </c>
      <c r="S623" s="160">
        <v>2374</v>
      </c>
      <c r="T623" s="182">
        <f t="shared" si="106"/>
        <v>2374</v>
      </c>
      <c r="U623" s="164">
        <f t="shared" si="111"/>
        <v>0</v>
      </c>
      <c r="V623" s="183">
        <v>0</v>
      </c>
      <c r="W623" s="182">
        <f t="shared" si="107"/>
        <v>0</v>
      </c>
      <c r="X623" s="162">
        <f t="shared" si="112"/>
        <v>0</v>
      </c>
      <c r="Y623" s="189">
        <v>2374</v>
      </c>
      <c r="Z623" s="186">
        <f t="shared" si="108"/>
        <v>2374</v>
      </c>
      <c r="AA623" s="155">
        <f t="shared" si="113"/>
        <v>0</v>
      </c>
    </row>
    <row r="624" spans="1:27" ht="30" customHeight="1">
      <c r="A624" s="5" t="s">
        <v>5412</v>
      </c>
      <c r="B624" s="5" t="s">
        <v>4390</v>
      </c>
      <c r="C624" s="5" t="s">
        <v>5410</v>
      </c>
      <c r="D624" s="5" t="s">
        <v>58</v>
      </c>
      <c r="E624" s="9">
        <f>일위대가!F3711</f>
        <v>0</v>
      </c>
      <c r="F624" s="9">
        <f>일위대가!H3711</f>
        <v>1184</v>
      </c>
      <c r="G624" s="9">
        <f>일위대가!J3711</f>
        <v>0</v>
      </c>
      <c r="H624" s="9">
        <f t="shared" si="109"/>
        <v>1184</v>
      </c>
      <c r="I624" s="5" t="s">
        <v>5411</v>
      </c>
      <c r="J624" s="5" t="s">
        <v>52</v>
      </c>
      <c r="K624" s="1" t="s">
        <v>52</v>
      </c>
      <c r="L624" s="1" t="s">
        <v>52</v>
      </c>
      <c r="M624" s="1" t="s">
        <v>52</v>
      </c>
      <c r="N624" s="1" t="s">
        <v>52</v>
      </c>
      <c r="P624" s="181">
        <v>0</v>
      </c>
      <c r="Q624" s="184">
        <f t="shared" si="105"/>
        <v>0</v>
      </c>
      <c r="R624" s="168">
        <f t="shared" si="110"/>
        <v>0</v>
      </c>
      <c r="S624" s="160">
        <v>1184</v>
      </c>
      <c r="T624" s="182">
        <f t="shared" si="106"/>
        <v>1184</v>
      </c>
      <c r="U624" s="164">
        <f t="shared" si="111"/>
        <v>0</v>
      </c>
      <c r="V624" s="183">
        <v>0</v>
      </c>
      <c r="W624" s="182">
        <f t="shared" si="107"/>
        <v>0</v>
      </c>
      <c r="X624" s="162">
        <f t="shared" si="112"/>
        <v>0</v>
      </c>
      <c r="Y624" s="189">
        <v>1184</v>
      </c>
      <c r="Z624" s="186">
        <f t="shared" si="108"/>
        <v>1184</v>
      </c>
      <c r="AA624" s="155">
        <f t="shared" si="113"/>
        <v>0</v>
      </c>
    </row>
    <row r="625" spans="1:27" ht="30" customHeight="1">
      <c r="A625" s="5" t="s">
        <v>4464</v>
      </c>
      <c r="B625" s="5" t="s">
        <v>4461</v>
      </c>
      <c r="C625" s="5" t="s">
        <v>4462</v>
      </c>
      <c r="D625" s="5" t="s">
        <v>2971</v>
      </c>
      <c r="E625" s="9">
        <f>일위대가!F3716</f>
        <v>0</v>
      </c>
      <c r="F625" s="9">
        <f>일위대가!H3716</f>
        <v>613829</v>
      </c>
      <c r="G625" s="9">
        <f>일위대가!J3716</f>
        <v>0</v>
      </c>
      <c r="H625" s="9">
        <f t="shared" si="109"/>
        <v>613829</v>
      </c>
      <c r="I625" s="5" t="s">
        <v>4463</v>
      </c>
      <c r="J625" s="5" t="s">
        <v>52</v>
      </c>
      <c r="K625" s="1" t="s">
        <v>52</v>
      </c>
      <c r="L625" s="1" t="s">
        <v>52</v>
      </c>
      <c r="M625" s="1" t="s">
        <v>52</v>
      </c>
      <c r="N625" s="1" t="s">
        <v>52</v>
      </c>
      <c r="P625" s="181">
        <v>0</v>
      </c>
      <c r="Q625" s="184">
        <f t="shared" si="105"/>
        <v>0</v>
      </c>
      <c r="R625" s="168">
        <f t="shared" si="110"/>
        <v>0</v>
      </c>
      <c r="S625" s="160">
        <v>613829</v>
      </c>
      <c r="T625" s="182">
        <f t="shared" si="106"/>
        <v>613829</v>
      </c>
      <c r="U625" s="164">
        <f t="shared" si="111"/>
        <v>0</v>
      </c>
      <c r="V625" s="183">
        <v>0</v>
      </c>
      <c r="W625" s="182">
        <f t="shared" si="107"/>
        <v>0</v>
      </c>
      <c r="X625" s="162">
        <f t="shared" si="112"/>
        <v>0</v>
      </c>
      <c r="Y625" s="189">
        <v>613829</v>
      </c>
      <c r="Z625" s="186">
        <f t="shared" si="108"/>
        <v>613829</v>
      </c>
      <c r="AA625" s="155">
        <f t="shared" si="113"/>
        <v>0</v>
      </c>
    </row>
    <row r="626" spans="1:27" ht="30" customHeight="1">
      <c r="A626" s="5" t="s">
        <v>4477</v>
      </c>
      <c r="B626" s="5" t="s">
        <v>3081</v>
      </c>
      <c r="C626" s="5" t="s">
        <v>4475</v>
      </c>
      <c r="D626" s="5" t="s">
        <v>1186</v>
      </c>
      <c r="E626" s="9">
        <f>일위대가!F3721</f>
        <v>0</v>
      </c>
      <c r="F626" s="9">
        <f>일위대가!H3721</f>
        <v>203602</v>
      </c>
      <c r="G626" s="9">
        <f>일위대가!J3721</f>
        <v>0</v>
      </c>
      <c r="H626" s="9">
        <f t="shared" si="109"/>
        <v>203602</v>
      </c>
      <c r="I626" s="5" t="s">
        <v>4476</v>
      </c>
      <c r="J626" s="5" t="s">
        <v>52</v>
      </c>
      <c r="K626" s="1" t="s">
        <v>52</v>
      </c>
      <c r="L626" s="1" t="s">
        <v>52</v>
      </c>
      <c r="M626" s="1" t="s">
        <v>52</v>
      </c>
      <c r="N626" s="1" t="s">
        <v>52</v>
      </c>
      <c r="P626" s="181">
        <v>0</v>
      </c>
      <c r="Q626" s="184">
        <f t="shared" si="105"/>
        <v>0</v>
      </c>
      <c r="R626" s="168">
        <f t="shared" si="110"/>
        <v>0</v>
      </c>
      <c r="S626" s="160">
        <v>203602</v>
      </c>
      <c r="T626" s="182">
        <f t="shared" si="106"/>
        <v>203602</v>
      </c>
      <c r="U626" s="164">
        <f t="shared" si="111"/>
        <v>0</v>
      </c>
      <c r="V626" s="183">
        <v>0</v>
      </c>
      <c r="W626" s="182">
        <f t="shared" si="107"/>
        <v>0</v>
      </c>
      <c r="X626" s="162">
        <f t="shared" si="112"/>
        <v>0</v>
      </c>
      <c r="Y626" s="189">
        <v>203602</v>
      </c>
      <c r="Z626" s="186">
        <f t="shared" si="108"/>
        <v>203602</v>
      </c>
      <c r="AA626" s="155">
        <f t="shared" si="113"/>
        <v>0</v>
      </c>
    </row>
    <row r="627" spans="1:27" ht="30" customHeight="1">
      <c r="A627" s="5" t="s">
        <v>4485</v>
      </c>
      <c r="B627" s="5" t="s">
        <v>3081</v>
      </c>
      <c r="C627" s="5" t="s">
        <v>4483</v>
      </c>
      <c r="D627" s="5" t="s">
        <v>1186</v>
      </c>
      <c r="E627" s="9">
        <f>일위대가!F3726</f>
        <v>0</v>
      </c>
      <c r="F627" s="9">
        <f>일위대가!H3726</f>
        <v>229263</v>
      </c>
      <c r="G627" s="9">
        <f>일위대가!J3726</f>
        <v>0</v>
      </c>
      <c r="H627" s="9">
        <f t="shared" si="109"/>
        <v>229263</v>
      </c>
      <c r="I627" s="5" t="s">
        <v>4484</v>
      </c>
      <c r="J627" s="5" t="s">
        <v>52</v>
      </c>
      <c r="K627" s="1" t="s">
        <v>52</v>
      </c>
      <c r="L627" s="1" t="s">
        <v>52</v>
      </c>
      <c r="M627" s="1" t="s">
        <v>52</v>
      </c>
      <c r="N627" s="1" t="s">
        <v>52</v>
      </c>
      <c r="P627" s="181">
        <v>0</v>
      </c>
      <c r="Q627" s="184">
        <f t="shared" si="105"/>
        <v>0</v>
      </c>
      <c r="R627" s="168">
        <f t="shared" si="110"/>
        <v>0</v>
      </c>
      <c r="S627" s="160">
        <v>229263</v>
      </c>
      <c r="T627" s="182">
        <f t="shared" si="106"/>
        <v>229263</v>
      </c>
      <c r="U627" s="164">
        <f t="shared" si="111"/>
        <v>0</v>
      </c>
      <c r="V627" s="183">
        <v>0</v>
      </c>
      <c r="W627" s="182">
        <f t="shared" si="107"/>
        <v>0</v>
      </c>
      <c r="X627" s="162">
        <f t="shared" si="112"/>
        <v>0</v>
      </c>
      <c r="Y627" s="189">
        <v>229263</v>
      </c>
      <c r="Z627" s="186">
        <f t="shared" si="108"/>
        <v>229263</v>
      </c>
      <c r="AA627" s="155">
        <f t="shared" si="113"/>
        <v>0</v>
      </c>
    </row>
    <row r="628" spans="1:27" ht="30" customHeight="1">
      <c r="A628" s="5" t="s">
        <v>4496</v>
      </c>
      <c r="B628" s="5" t="s">
        <v>3081</v>
      </c>
      <c r="C628" s="5" t="s">
        <v>4494</v>
      </c>
      <c r="D628" s="5" t="s">
        <v>1186</v>
      </c>
      <c r="E628" s="9">
        <f>일위대가!F3731</f>
        <v>0</v>
      </c>
      <c r="F628" s="9">
        <f>일위대가!H3731</f>
        <v>270435</v>
      </c>
      <c r="G628" s="9">
        <f>일위대가!J3731</f>
        <v>0</v>
      </c>
      <c r="H628" s="9">
        <f t="shared" si="109"/>
        <v>270435</v>
      </c>
      <c r="I628" s="5" t="s">
        <v>4495</v>
      </c>
      <c r="J628" s="5" t="s">
        <v>52</v>
      </c>
      <c r="K628" s="1" t="s">
        <v>52</v>
      </c>
      <c r="L628" s="1" t="s">
        <v>52</v>
      </c>
      <c r="M628" s="1" t="s">
        <v>52</v>
      </c>
      <c r="N628" s="1" t="s">
        <v>52</v>
      </c>
      <c r="P628" s="181">
        <v>0</v>
      </c>
      <c r="Q628" s="184">
        <f t="shared" si="105"/>
        <v>0</v>
      </c>
      <c r="R628" s="168">
        <f t="shared" si="110"/>
        <v>0</v>
      </c>
      <c r="S628" s="160">
        <v>270435</v>
      </c>
      <c r="T628" s="182">
        <f t="shared" si="106"/>
        <v>270435</v>
      </c>
      <c r="U628" s="164">
        <f t="shared" si="111"/>
        <v>0</v>
      </c>
      <c r="V628" s="183">
        <v>0</v>
      </c>
      <c r="W628" s="182">
        <f t="shared" si="107"/>
        <v>0</v>
      </c>
      <c r="X628" s="162">
        <f t="shared" si="112"/>
        <v>0</v>
      </c>
      <c r="Y628" s="189">
        <v>270435</v>
      </c>
      <c r="Z628" s="186">
        <f t="shared" si="108"/>
        <v>270435</v>
      </c>
      <c r="AA628" s="155">
        <f t="shared" si="113"/>
        <v>0</v>
      </c>
    </row>
    <row r="629" spans="1:27" ht="30" customHeight="1">
      <c r="A629" s="5" t="s">
        <v>4507</v>
      </c>
      <c r="B629" s="5" t="s">
        <v>4504</v>
      </c>
      <c r="C629" s="5" t="s">
        <v>4505</v>
      </c>
      <c r="D629" s="5" t="s">
        <v>1186</v>
      </c>
      <c r="E629" s="9">
        <f>일위대가!F3736</f>
        <v>0</v>
      </c>
      <c r="F629" s="9">
        <f>일위대가!H3736</f>
        <v>275374</v>
      </c>
      <c r="G629" s="9">
        <f>일위대가!J3736</f>
        <v>0</v>
      </c>
      <c r="H629" s="9">
        <f t="shared" si="109"/>
        <v>275374</v>
      </c>
      <c r="I629" s="5" t="s">
        <v>4506</v>
      </c>
      <c r="J629" s="5" t="s">
        <v>52</v>
      </c>
      <c r="K629" s="1" t="s">
        <v>52</v>
      </c>
      <c r="L629" s="1" t="s">
        <v>52</v>
      </c>
      <c r="M629" s="1" t="s">
        <v>52</v>
      </c>
      <c r="N629" s="1" t="s">
        <v>52</v>
      </c>
      <c r="P629" s="181">
        <v>0</v>
      </c>
      <c r="Q629" s="184">
        <f t="shared" si="105"/>
        <v>0</v>
      </c>
      <c r="R629" s="168">
        <f t="shared" si="110"/>
        <v>0</v>
      </c>
      <c r="S629" s="160">
        <v>275374</v>
      </c>
      <c r="T629" s="182">
        <f t="shared" si="106"/>
        <v>275374</v>
      </c>
      <c r="U629" s="164">
        <f t="shared" si="111"/>
        <v>0</v>
      </c>
      <c r="V629" s="183">
        <v>0</v>
      </c>
      <c r="W629" s="182">
        <f t="shared" si="107"/>
        <v>0</v>
      </c>
      <c r="X629" s="162">
        <f t="shared" si="112"/>
        <v>0</v>
      </c>
      <c r="Y629" s="189">
        <v>275374</v>
      </c>
      <c r="Z629" s="186">
        <f t="shared" si="108"/>
        <v>275374</v>
      </c>
      <c r="AA629" s="155">
        <f t="shared" si="113"/>
        <v>0</v>
      </c>
    </row>
    <row r="630" spans="1:27" ht="30" customHeight="1">
      <c r="A630" s="5" t="s">
        <v>4526</v>
      </c>
      <c r="B630" s="5" t="s">
        <v>4524</v>
      </c>
      <c r="C630" s="5" t="s">
        <v>52</v>
      </c>
      <c r="D630" s="5" t="s">
        <v>1186</v>
      </c>
      <c r="E630" s="9">
        <f>일위대가!F3742</f>
        <v>6108</v>
      </c>
      <c r="F630" s="9">
        <f>일위대가!H3742</f>
        <v>203602</v>
      </c>
      <c r="G630" s="9">
        <f>일위대가!J3742</f>
        <v>0</v>
      </c>
      <c r="H630" s="9">
        <f t="shared" si="109"/>
        <v>209710</v>
      </c>
      <c r="I630" s="5" t="s">
        <v>4525</v>
      </c>
      <c r="J630" s="5" t="s">
        <v>52</v>
      </c>
      <c r="K630" s="1" t="s">
        <v>52</v>
      </c>
      <c r="L630" s="1" t="s">
        <v>52</v>
      </c>
      <c r="M630" s="1" t="s">
        <v>52</v>
      </c>
      <c r="N630" s="1" t="s">
        <v>52</v>
      </c>
      <c r="P630" s="185">
        <v>6108</v>
      </c>
      <c r="Q630" s="184">
        <f t="shared" si="105"/>
        <v>6108</v>
      </c>
      <c r="R630" s="168">
        <f t="shared" si="110"/>
        <v>0</v>
      </c>
      <c r="S630" s="160">
        <v>203602</v>
      </c>
      <c r="T630" s="182">
        <f t="shared" si="106"/>
        <v>203602</v>
      </c>
      <c r="U630" s="164">
        <f t="shared" si="111"/>
        <v>0</v>
      </c>
      <c r="V630" s="183">
        <v>0</v>
      </c>
      <c r="W630" s="182">
        <f t="shared" si="107"/>
        <v>0</v>
      </c>
      <c r="X630" s="162">
        <f t="shared" si="112"/>
        <v>0</v>
      </c>
      <c r="Y630" s="189">
        <v>209710</v>
      </c>
      <c r="Z630" s="186">
        <f t="shared" si="108"/>
        <v>209710</v>
      </c>
      <c r="AA630" s="155">
        <f t="shared" si="113"/>
        <v>0</v>
      </c>
    </row>
    <row r="631" spans="1:27" ht="30" customHeight="1">
      <c r="A631" s="5" t="s">
        <v>4540</v>
      </c>
      <c r="B631" s="5" t="s">
        <v>4538</v>
      </c>
      <c r="C631" s="5" t="s">
        <v>52</v>
      </c>
      <c r="D631" s="5" t="s">
        <v>182</v>
      </c>
      <c r="E631" s="9">
        <f>일위대가!F3748</f>
        <v>0</v>
      </c>
      <c r="F631" s="9">
        <f>일위대가!H3748</f>
        <v>4662</v>
      </c>
      <c r="G631" s="9">
        <f>일위대가!J3748</f>
        <v>279</v>
      </c>
      <c r="H631" s="9">
        <f t="shared" si="109"/>
        <v>4941</v>
      </c>
      <c r="I631" s="5" t="s">
        <v>4539</v>
      </c>
      <c r="J631" s="5" t="s">
        <v>52</v>
      </c>
      <c r="K631" s="1" t="s">
        <v>52</v>
      </c>
      <c r="L631" s="1" t="s">
        <v>52</v>
      </c>
      <c r="M631" s="1" t="s">
        <v>52</v>
      </c>
      <c r="N631" s="1" t="s">
        <v>52</v>
      </c>
      <c r="P631" s="181">
        <v>0</v>
      </c>
      <c r="Q631" s="184">
        <f t="shared" si="105"/>
        <v>0</v>
      </c>
      <c r="R631" s="168">
        <f t="shared" si="110"/>
        <v>0</v>
      </c>
      <c r="S631" s="160">
        <v>4662</v>
      </c>
      <c r="T631" s="182">
        <f t="shared" si="106"/>
        <v>4662</v>
      </c>
      <c r="U631" s="164">
        <f t="shared" si="111"/>
        <v>0</v>
      </c>
      <c r="V631" s="183">
        <v>279</v>
      </c>
      <c r="W631" s="182">
        <f t="shared" si="107"/>
        <v>279</v>
      </c>
      <c r="X631" s="162">
        <f t="shared" si="112"/>
        <v>0</v>
      </c>
      <c r="Y631" s="189">
        <v>4941</v>
      </c>
      <c r="Z631" s="186">
        <f t="shared" si="108"/>
        <v>4941</v>
      </c>
      <c r="AA631" s="155">
        <f t="shared" si="113"/>
        <v>0</v>
      </c>
    </row>
    <row r="632" spans="1:27" ht="30" customHeight="1">
      <c r="A632" s="5" t="s">
        <v>4553</v>
      </c>
      <c r="B632" s="5" t="s">
        <v>4550</v>
      </c>
      <c r="C632" s="5" t="s">
        <v>4551</v>
      </c>
      <c r="D632" s="5" t="s">
        <v>366</v>
      </c>
      <c r="E632" s="9">
        <f>일위대가!F3753</f>
        <v>0</v>
      </c>
      <c r="F632" s="9">
        <f>일위대가!H3753</f>
        <v>21978</v>
      </c>
      <c r="G632" s="9">
        <f>일위대가!J3753</f>
        <v>0</v>
      </c>
      <c r="H632" s="9">
        <f t="shared" si="109"/>
        <v>21978</v>
      </c>
      <c r="I632" s="5" t="s">
        <v>4552</v>
      </c>
      <c r="J632" s="5" t="s">
        <v>52</v>
      </c>
      <c r="K632" s="1" t="s">
        <v>52</v>
      </c>
      <c r="L632" s="1" t="s">
        <v>52</v>
      </c>
      <c r="M632" s="1" t="s">
        <v>52</v>
      </c>
      <c r="N632" s="1" t="s">
        <v>52</v>
      </c>
      <c r="P632" s="181">
        <v>0</v>
      </c>
      <c r="Q632" s="184">
        <f t="shared" si="105"/>
        <v>0</v>
      </c>
      <c r="R632" s="168">
        <f t="shared" si="110"/>
        <v>0</v>
      </c>
      <c r="S632" s="160">
        <v>21978</v>
      </c>
      <c r="T632" s="182">
        <f t="shared" si="106"/>
        <v>21978</v>
      </c>
      <c r="U632" s="164">
        <f t="shared" si="111"/>
        <v>0</v>
      </c>
      <c r="V632" s="183">
        <v>0</v>
      </c>
      <c r="W632" s="182">
        <f t="shared" si="107"/>
        <v>0</v>
      </c>
      <c r="X632" s="162">
        <f t="shared" si="112"/>
        <v>0</v>
      </c>
      <c r="Y632" s="189">
        <v>21978</v>
      </c>
      <c r="Z632" s="186">
        <f t="shared" si="108"/>
        <v>21978</v>
      </c>
      <c r="AA632" s="155">
        <f t="shared" si="113"/>
        <v>0</v>
      </c>
    </row>
    <row r="633" spans="1:27" ht="30" customHeight="1">
      <c r="A633" s="5" t="s">
        <v>4617</v>
      </c>
      <c r="B633" s="5" t="s">
        <v>4550</v>
      </c>
      <c r="C633" s="5" t="s">
        <v>4615</v>
      </c>
      <c r="D633" s="5" t="s">
        <v>366</v>
      </c>
      <c r="E633" s="9">
        <f>일위대가!F3758</f>
        <v>0</v>
      </c>
      <c r="F633" s="9">
        <f>일위대가!H3758</f>
        <v>24160</v>
      </c>
      <c r="G633" s="9">
        <f>일위대가!J3758</f>
        <v>0</v>
      </c>
      <c r="H633" s="9">
        <f t="shared" si="109"/>
        <v>24160</v>
      </c>
      <c r="I633" s="5" t="s">
        <v>4616</v>
      </c>
      <c r="J633" s="5" t="s">
        <v>52</v>
      </c>
      <c r="K633" s="1" t="s">
        <v>52</v>
      </c>
      <c r="L633" s="1" t="s">
        <v>52</v>
      </c>
      <c r="M633" s="1" t="s">
        <v>52</v>
      </c>
      <c r="N633" s="1" t="s">
        <v>52</v>
      </c>
      <c r="P633" s="181">
        <v>0</v>
      </c>
      <c r="Q633" s="184">
        <f t="shared" si="105"/>
        <v>0</v>
      </c>
      <c r="R633" s="168">
        <f t="shared" si="110"/>
        <v>0</v>
      </c>
      <c r="S633" s="160">
        <v>24160</v>
      </c>
      <c r="T633" s="182">
        <f t="shared" si="106"/>
        <v>24160</v>
      </c>
      <c r="U633" s="164">
        <f t="shared" si="111"/>
        <v>0</v>
      </c>
      <c r="V633" s="183">
        <v>0</v>
      </c>
      <c r="W633" s="182">
        <f t="shared" si="107"/>
        <v>0</v>
      </c>
      <c r="X633" s="162">
        <f t="shared" si="112"/>
        <v>0</v>
      </c>
      <c r="Y633" s="189">
        <v>24160</v>
      </c>
      <c r="Z633" s="186">
        <f t="shared" si="108"/>
        <v>24160</v>
      </c>
      <c r="AA633" s="155">
        <f t="shared" si="113"/>
        <v>0</v>
      </c>
    </row>
    <row r="634" spans="1:27" ht="30" customHeight="1">
      <c r="A634" s="5" t="s">
        <v>4644</v>
      </c>
      <c r="B634" s="5" t="s">
        <v>4550</v>
      </c>
      <c r="C634" s="5" t="s">
        <v>4642</v>
      </c>
      <c r="D634" s="5" t="s">
        <v>366</v>
      </c>
      <c r="E634" s="9">
        <f>일위대가!F3763</f>
        <v>0</v>
      </c>
      <c r="F634" s="9">
        <f>일위대가!H3763</f>
        <v>26342</v>
      </c>
      <c r="G634" s="9">
        <f>일위대가!J3763</f>
        <v>0</v>
      </c>
      <c r="H634" s="9">
        <f t="shared" si="109"/>
        <v>26342</v>
      </c>
      <c r="I634" s="5" t="s">
        <v>4643</v>
      </c>
      <c r="J634" s="5" t="s">
        <v>52</v>
      </c>
      <c r="K634" s="1" t="s">
        <v>52</v>
      </c>
      <c r="L634" s="1" t="s">
        <v>52</v>
      </c>
      <c r="M634" s="1" t="s">
        <v>52</v>
      </c>
      <c r="N634" s="1" t="s">
        <v>52</v>
      </c>
      <c r="P634" s="181">
        <v>0</v>
      </c>
      <c r="Q634" s="184">
        <f t="shared" si="105"/>
        <v>0</v>
      </c>
      <c r="R634" s="168">
        <f t="shared" si="110"/>
        <v>0</v>
      </c>
      <c r="S634" s="160">
        <v>26342</v>
      </c>
      <c r="T634" s="182">
        <f t="shared" si="106"/>
        <v>26342</v>
      </c>
      <c r="U634" s="164">
        <f t="shared" si="111"/>
        <v>0</v>
      </c>
      <c r="V634" s="183">
        <v>0</v>
      </c>
      <c r="W634" s="182">
        <f t="shared" si="107"/>
        <v>0</v>
      </c>
      <c r="X634" s="162">
        <f t="shared" si="112"/>
        <v>0</v>
      </c>
      <c r="Y634" s="189">
        <v>26342</v>
      </c>
      <c r="Z634" s="186">
        <f t="shared" si="108"/>
        <v>26342</v>
      </c>
      <c r="AA634" s="155">
        <f t="shared" si="113"/>
        <v>0</v>
      </c>
    </row>
    <row r="635" spans="1:27" ht="30" customHeight="1">
      <c r="A635" s="5" t="s">
        <v>4667</v>
      </c>
      <c r="B635" s="5" t="s">
        <v>4664</v>
      </c>
      <c r="C635" s="5" t="s">
        <v>4665</v>
      </c>
      <c r="D635" s="5" t="s">
        <v>366</v>
      </c>
      <c r="E635" s="9">
        <f>일위대가!F3769</f>
        <v>130</v>
      </c>
      <c r="F635" s="9">
        <f>일위대가!H3769</f>
        <v>214</v>
      </c>
      <c r="G635" s="9">
        <f>일위대가!J3769</f>
        <v>8</v>
      </c>
      <c r="H635" s="9">
        <f t="shared" si="109"/>
        <v>352</v>
      </c>
      <c r="I635" s="5" t="s">
        <v>4666</v>
      </c>
      <c r="J635" s="5" t="s">
        <v>52</v>
      </c>
      <c r="K635" s="1" t="s">
        <v>52</v>
      </c>
      <c r="L635" s="1" t="s">
        <v>52</v>
      </c>
      <c r="M635" s="1" t="s">
        <v>52</v>
      </c>
      <c r="N635" s="1" t="s">
        <v>52</v>
      </c>
      <c r="P635" s="181">
        <v>130</v>
      </c>
      <c r="Q635" s="184">
        <f t="shared" ref="Q635:Q685" si="114">E635</f>
        <v>130</v>
      </c>
      <c r="R635" s="168">
        <f t="shared" si="110"/>
        <v>0</v>
      </c>
      <c r="S635" s="183">
        <v>214</v>
      </c>
      <c r="T635" s="182">
        <f t="shared" ref="T635:T685" si="115">F635</f>
        <v>214</v>
      </c>
      <c r="U635" s="164">
        <f t="shared" si="111"/>
        <v>0</v>
      </c>
      <c r="V635" s="183">
        <v>8</v>
      </c>
      <c r="W635" s="182">
        <f t="shared" ref="W635:W685" si="116">G635</f>
        <v>8</v>
      </c>
      <c r="X635" s="162">
        <f t="shared" si="112"/>
        <v>0</v>
      </c>
      <c r="Y635" s="190">
        <v>352</v>
      </c>
      <c r="Z635" s="186">
        <f t="shared" ref="Z635:Z685" si="117">H635</f>
        <v>352</v>
      </c>
      <c r="AA635" s="155">
        <f t="shared" si="113"/>
        <v>0</v>
      </c>
    </row>
    <row r="636" spans="1:27" ht="30" customHeight="1">
      <c r="A636" s="5" t="s">
        <v>4672</v>
      </c>
      <c r="B636" s="5" t="s">
        <v>4669</v>
      </c>
      <c r="C636" s="5" t="s">
        <v>4670</v>
      </c>
      <c r="D636" s="5" t="s">
        <v>2685</v>
      </c>
      <c r="E636" s="9">
        <f>일위대가!F3777</f>
        <v>126</v>
      </c>
      <c r="F636" s="9">
        <f>일위대가!H3777</f>
        <v>6324</v>
      </c>
      <c r="G636" s="9">
        <f>일위대가!J3777</f>
        <v>126</v>
      </c>
      <c r="H636" s="9">
        <f t="shared" si="109"/>
        <v>6576</v>
      </c>
      <c r="I636" s="5" t="s">
        <v>4671</v>
      </c>
      <c r="J636" s="5" t="s">
        <v>52</v>
      </c>
      <c r="K636" s="1" t="s">
        <v>52</v>
      </c>
      <c r="L636" s="1" t="s">
        <v>52</v>
      </c>
      <c r="M636" s="1" t="s">
        <v>52</v>
      </c>
      <c r="N636" s="1" t="s">
        <v>52</v>
      </c>
      <c r="P636" s="181">
        <v>126</v>
      </c>
      <c r="Q636" s="184">
        <f t="shared" si="114"/>
        <v>126</v>
      </c>
      <c r="R636" s="168">
        <f t="shared" si="110"/>
        <v>0</v>
      </c>
      <c r="S636" s="160">
        <v>6324</v>
      </c>
      <c r="T636" s="182">
        <f t="shared" si="115"/>
        <v>6324</v>
      </c>
      <c r="U636" s="164">
        <f t="shared" si="111"/>
        <v>0</v>
      </c>
      <c r="V636" s="183">
        <v>126</v>
      </c>
      <c r="W636" s="182">
        <f t="shared" si="116"/>
        <v>126</v>
      </c>
      <c r="X636" s="162">
        <f t="shared" si="112"/>
        <v>0</v>
      </c>
      <c r="Y636" s="189">
        <v>6576</v>
      </c>
      <c r="Z636" s="186">
        <f t="shared" si="117"/>
        <v>6576</v>
      </c>
      <c r="AA636" s="155">
        <f t="shared" si="113"/>
        <v>0</v>
      </c>
    </row>
    <row r="637" spans="1:27" ht="30" customHeight="1">
      <c r="A637" s="5" t="s">
        <v>4736</v>
      </c>
      <c r="B637" s="5" t="s">
        <v>4734</v>
      </c>
      <c r="C637" s="5" t="s">
        <v>52</v>
      </c>
      <c r="D637" s="5" t="s">
        <v>58</v>
      </c>
      <c r="E637" s="9">
        <f>일위대가!F3783</f>
        <v>0</v>
      </c>
      <c r="F637" s="9">
        <f>일위대가!H3783</f>
        <v>15719</v>
      </c>
      <c r="G637" s="9">
        <f>일위대가!J3783</f>
        <v>628</v>
      </c>
      <c r="H637" s="9">
        <f t="shared" si="109"/>
        <v>16347</v>
      </c>
      <c r="I637" s="5" t="s">
        <v>4735</v>
      </c>
      <c r="J637" s="5" t="s">
        <v>52</v>
      </c>
      <c r="K637" s="1" t="s">
        <v>52</v>
      </c>
      <c r="L637" s="1" t="s">
        <v>52</v>
      </c>
      <c r="M637" s="1" t="s">
        <v>52</v>
      </c>
      <c r="N637" s="1" t="s">
        <v>52</v>
      </c>
      <c r="P637" s="181">
        <v>0</v>
      </c>
      <c r="Q637" s="184">
        <f t="shared" si="114"/>
        <v>0</v>
      </c>
      <c r="R637" s="168">
        <f t="shared" si="110"/>
        <v>0</v>
      </c>
      <c r="S637" s="160">
        <v>15719</v>
      </c>
      <c r="T637" s="182">
        <f t="shared" si="115"/>
        <v>15719</v>
      </c>
      <c r="U637" s="164">
        <f t="shared" si="111"/>
        <v>0</v>
      </c>
      <c r="V637" s="183">
        <v>628</v>
      </c>
      <c r="W637" s="182">
        <f t="shared" si="116"/>
        <v>628</v>
      </c>
      <c r="X637" s="162">
        <f t="shared" si="112"/>
        <v>0</v>
      </c>
      <c r="Y637" s="189">
        <v>16347</v>
      </c>
      <c r="Z637" s="186">
        <f t="shared" si="117"/>
        <v>16347</v>
      </c>
      <c r="AA637" s="155">
        <f t="shared" si="113"/>
        <v>0</v>
      </c>
    </row>
    <row r="638" spans="1:27" ht="30" customHeight="1">
      <c r="A638" s="5" t="s">
        <v>4862</v>
      </c>
      <c r="B638" s="5" t="s">
        <v>4859</v>
      </c>
      <c r="C638" s="5" t="s">
        <v>4860</v>
      </c>
      <c r="D638" s="5" t="s">
        <v>588</v>
      </c>
      <c r="E638" s="9">
        <f>일위대가!F3790</f>
        <v>2035</v>
      </c>
      <c r="F638" s="9">
        <f>일위대가!H3790</f>
        <v>203513</v>
      </c>
      <c r="G638" s="9">
        <f>일위대가!J3790</f>
        <v>1149</v>
      </c>
      <c r="H638" s="9">
        <f t="shared" si="109"/>
        <v>206697</v>
      </c>
      <c r="I638" s="5" t="s">
        <v>4861</v>
      </c>
      <c r="J638" s="5" t="s">
        <v>52</v>
      </c>
      <c r="K638" s="1" t="s">
        <v>52</v>
      </c>
      <c r="L638" s="1" t="s">
        <v>52</v>
      </c>
      <c r="M638" s="1" t="s">
        <v>52</v>
      </c>
      <c r="N638" s="1" t="s">
        <v>52</v>
      </c>
      <c r="P638" s="185">
        <v>2035</v>
      </c>
      <c r="Q638" s="184">
        <f t="shared" si="114"/>
        <v>2035</v>
      </c>
      <c r="R638" s="168">
        <f t="shared" si="110"/>
        <v>0</v>
      </c>
      <c r="S638" s="160">
        <v>203513</v>
      </c>
      <c r="T638" s="182">
        <f t="shared" si="115"/>
        <v>203513</v>
      </c>
      <c r="U638" s="164">
        <f t="shared" si="111"/>
        <v>0</v>
      </c>
      <c r="V638" s="160">
        <v>1149</v>
      </c>
      <c r="W638" s="182">
        <f t="shared" si="116"/>
        <v>1149</v>
      </c>
      <c r="X638" s="162">
        <f t="shared" si="112"/>
        <v>0</v>
      </c>
      <c r="Y638" s="189">
        <v>206697</v>
      </c>
      <c r="Z638" s="186">
        <f t="shared" si="117"/>
        <v>206697</v>
      </c>
      <c r="AA638" s="155">
        <f t="shared" si="113"/>
        <v>0</v>
      </c>
    </row>
    <row r="639" spans="1:27" ht="30" customHeight="1">
      <c r="A639" s="5" t="s">
        <v>4868</v>
      </c>
      <c r="B639" s="5" t="s">
        <v>4865</v>
      </c>
      <c r="C639" s="5" t="s">
        <v>4866</v>
      </c>
      <c r="D639" s="5" t="s">
        <v>58</v>
      </c>
      <c r="E639" s="9">
        <f>일위대가!F3795</f>
        <v>5901</v>
      </c>
      <c r="F639" s="9">
        <f>일위대가!H3795</f>
        <v>15272</v>
      </c>
      <c r="G639" s="9">
        <f>일위대가!J3795</f>
        <v>0</v>
      </c>
      <c r="H639" s="9">
        <f t="shared" si="109"/>
        <v>21173</v>
      </c>
      <c r="I639" s="5" t="s">
        <v>4867</v>
      </c>
      <c r="J639" s="5" t="s">
        <v>52</v>
      </c>
      <c r="K639" s="1" t="s">
        <v>52</v>
      </c>
      <c r="L639" s="1" t="s">
        <v>52</v>
      </c>
      <c r="M639" s="1" t="s">
        <v>52</v>
      </c>
      <c r="N639" s="1" t="s">
        <v>52</v>
      </c>
      <c r="P639" s="185">
        <v>5901</v>
      </c>
      <c r="Q639" s="184">
        <f t="shared" si="114"/>
        <v>5901</v>
      </c>
      <c r="R639" s="168">
        <f t="shared" si="110"/>
        <v>0</v>
      </c>
      <c r="S639" s="160">
        <v>15272</v>
      </c>
      <c r="T639" s="182">
        <f t="shared" si="115"/>
        <v>15272</v>
      </c>
      <c r="U639" s="164">
        <f t="shared" si="111"/>
        <v>0</v>
      </c>
      <c r="V639" s="183">
        <v>0</v>
      </c>
      <c r="W639" s="182">
        <f t="shared" si="116"/>
        <v>0</v>
      </c>
      <c r="X639" s="162">
        <f t="shared" si="112"/>
        <v>0</v>
      </c>
      <c r="Y639" s="189">
        <v>21173</v>
      </c>
      <c r="Z639" s="186">
        <f t="shared" si="117"/>
        <v>21173</v>
      </c>
      <c r="AA639" s="155">
        <f t="shared" si="113"/>
        <v>0</v>
      </c>
    </row>
    <row r="640" spans="1:27" ht="30" customHeight="1">
      <c r="A640" s="5" t="s">
        <v>6579</v>
      </c>
      <c r="B640" s="5" t="s">
        <v>6576</v>
      </c>
      <c r="C640" s="5" t="s">
        <v>6577</v>
      </c>
      <c r="D640" s="5" t="s">
        <v>3711</v>
      </c>
      <c r="E640" s="9">
        <f>일위대가!F3799</f>
        <v>0</v>
      </c>
      <c r="F640" s="9">
        <f>일위대가!H3799</f>
        <v>0</v>
      </c>
      <c r="G640" s="9">
        <f>일위대가!J3799</f>
        <v>305</v>
      </c>
      <c r="H640" s="9">
        <f t="shared" si="109"/>
        <v>305</v>
      </c>
      <c r="I640" s="5" t="s">
        <v>6578</v>
      </c>
      <c r="J640" s="5" t="s">
        <v>52</v>
      </c>
      <c r="K640" s="1" t="s">
        <v>52</v>
      </c>
      <c r="L640" s="1" t="s">
        <v>52</v>
      </c>
      <c r="M640" s="1" t="s">
        <v>52</v>
      </c>
      <c r="N640" s="1" t="s">
        <v>61</v>
      </c>
      <c r="P640" s="181">
        <v>0</v>
      </c>
      <c r="Q640" s="184">
        <f t="shared" si="114"/>
        <v>0</v>
      </c>
      <c r="R640" s="168">
        <f t="shared" si="110"/>
        <v>0</v>
      </c>
      <c r="S640" s="183">
        <v>0</v>
      </c>
      <c r="T640" s="182">
        <f t="shared" si="115"/>
        <v>0</v>
      </c>
      <c r="U640" s="164">
        <f t="shared" si="111"/>
        <v>0</v>
      </c>
      <c r="V640" s="183">
        <v>305</v>
      </c>
      <c r="W640" s="182">
        <f t="shared" si="116"/>
        <v>305</v>
      </c>
      <c r="X640" s="162">
        <f t="shared" si="112"/>
        <v>0</v>
      </c>
      <c r="Y640" s="190">
        <v>305</v>
      </c>
      <c r="Z640" s="186">
        <f t="shared" si="117"/>
        <v>305</v>
      </c>
      <c r="AA640" s="155">
        <f t="shared" si="113"/>
        <v>0</v>
      </c>
    </row>
    <row r="641" spans="1:27" ht="30" customHeight="1">
      <c r="A641" s="5" t="s">
        <v>6588</v>
      </c>
      <c r="B641" s="5" t="s">
        <v>6585</v>
      </c>
      <c r="C641" s="5" t="s">
        <v>6586</v>
      </c>
      <c r="D641" s="5" t="s">
        <v>58</v>
      </c>
      <c r="E641" s="9">
        <f>일위대가!F3805</f>
        <v>966</v>
      </c>
      <c r="F641" s="9">
        <f>일위대가!H3805</f>
        <v>15272</v>
      </c>
      <c r="G641" s="9">
        <f>일위대가!J3805</f>
        <v>0</v>
      </c>
      <c r="H641" s="9">
        <f t="shared" si="109"/>
        <v>16238</v>
      </c>
      <c r="I641" s="5" t="s">
        <v>6587</v>
      </c>
      <c r="J641" s="5" t="s">
        <v>52</v>
      </c>
      <c r="K641" s="1" t="s">
        <v>52</v>
      </c>
      <c r="L641" s="1" t="s">
        <v>52</v>
      </c>
      <c r="M641" s="1" t="s">
        <v>52</v>
      </c>
      <c r="N641" s="1" t="s">
        <v>52</v>
      </c>
      <c r="P641" s="181">
        <v>966</v>
      </c>
      <c r="Q641" s="184">
        <f t="shared" si="114"/>
        <v>966</v>
      </c>
      <c r="R641" s="168">
        <f t="shared" si="110"/>
        <v>0</v>
      </c>
      <c r="S641" s="160">
        <v>15272</v>
      </c>
      <c r="T641" s="182">
        <f t="shared" si="115"/>
        <v>15272</v>
      </c>
      <c r="U641" s="164">
        <f t="shared" si="111"/>
        <v>0</v>
      </c>
      <c r="V641" s="183">
        <v>0</v>
      </c>
      <c r="W641" s="182">
        <f t="shared" si="116"/>
        <v>0</v>
      </c>
      <c r="X641" s="162">
        <f t="shared" si="112"/>
        <v>0</v>
      </c>
      <c r="Y641" s="189">
        <v>16238</v>
      </c>
      <c r="Z641" s="186">
        <f t="shared" si="117"/>
        <v>16238</v>
      </c>
      <c r="AA641" s="155">
        <f t="shared" si="113"/>
        <v>0</v>
      </c>
    </row>
    <row r="642" spans="1:27" ht="30" customHeight="1">
      <c r="A642" s="5" t="s">
        <v>4932</v>
      </c>
      <c r="B642" s="5" t="s">
        <v>4929</v>
      </c>
      <c r="C642" s="5" t="s">
        <v>4930</v>
      </c>
      <c r="D642" s="5" t="s">
        <v>58</v>
      </c>
      <c r="E642" s="9">
        <f>일위대가!F3811</f>
        <v>500</v>
      </c>
      <c r="F642" s="9">
        <f>일위대가!H3811</f>
        <v>16677</v>
      </c>
      <c r="G642" s="9">
        <f>일위대가!J3811</f>
        <v>0</v>
      </c>
      <c r="H642" s="9">
        <f t="shared" si="109"/>
        <v>17177</v>
      </c>
      <c r="I642" s="5" t="s">
        <v>4931</v>
      </c>
      <c r="J642" s="5" t="s">
        <v>52</v>
      </c>
      <c r="K642" s="1" t="s">
        <v>52</v>
      </c>
      <c r="L642" s="1" t="s">
        <v>52</v>
      </c>
      <c r="M642" s="1" t="s">
        <v>52</v>
      </c>
      <c r="N642" s="1" t="s">
        <v>52</v>
      </c>
      <c r="P642" s="181">
        <v>500</v>
      </c>
      <c r="Q642" s="184">
        <f t="shared" si="114"/>
        <v>500</v>
      </c>
      <c r="R642" s="168">
        <f t="shared" si="110"/>
        <v>0</v>
      </c>
      <c r="S642" s="160">
        <v>16677</v>
      </c>
      <c r="T642" s="182">
        <f t="shared" si="115"/>
        <v>16677</v>
      </c>
      <c r="U642" s="164">
        <f t="shared" si="111"/>
        <v>0</v>
      </c>
      <c r="V642" s="183">
        <v>0</v>
      </c>
      <c r="W642" s="182">
        <f t="shared" si="116"/>
        <v>0</v>
      </c>
      <c r="X642" s="162">
        <f t="shared" si="112"/>
        <v>0</v>
      </c>
      <c r="Y642" s="189">
        <v>17177</v>
      </c>
      <c r="Z642" s="186">
        <f t="shared" si="117"/>
        <v>17177</v>
      </c>
      <c r="AA642" s="155">
        <f t="shared" si="113"/>
        <v>0</v>
      </c>
    </row>
    <row r="643" spans="1:27" ht="30" customHeight="1">
      <c r="A643" s="5" t="s">
        <v>4948</v>
      </c>
      <c r="B643" s="5" t="s">
        <v>4945</v>
      </c>
      <c r="C643" s="5" t="s">
        <v>4946</v>
      </c>
      <c r="D643" s="5" t="s">
        <v>588</v>
      </c>
      <c r="E643" s="9">
        <f>일위대가!F3823</f>
        <v>9869</v>
      </c>
      <c r="F643" s="9">
        <f>일위대가!H3823</f>
        <v>34278</v>
      </c>
      <c r="G643" s="9">
        <f>일위대가!J3823</f>
        <v>18939</v>
      </c>
      <c r="H643" s="9">
        <f t="shared" si="109"/>
        <v>63086</v>
      </c>
      <c r="I643" s="5" t="s">
        <v>4947</v>
      </c>
      <c r="J643" s="5" t="s">
        <v>52</v>
      </c>
      <c r="K643" s="1" t="s">
        <v>52</v>
      </c>
      <c r="L643" s="1" t="s">
        <v>52</v>
      </c>
      <c r="M643" s="1" t="s">
        <v>52</v>
      </c>
      <c r="N643" s="1" t="s">
        <v>52</v>
      </c>
      <c r="P643" s="185">
        <v>9872</v>
      </c>
      <c r="Q643" s="184">
        <f t="shared" si="114"/>
        <v>9869</v>
      </c>
      <c r="R643" s="168">
        <f t="shared" si="110"/>
        <v>-3</v>
      </c>
      <c r="S643" s="160">
        <v>34278</v>
      </c>
      <c r="T643" s="182">
        <f t="shared" si="115"/>
        <v>34278</v>
      </c>
      <c r="U643" s="164">
        <f t="shared" si="111"/>
        <v>0</v>
      </c>
      <c r="V643" s="160">
        <v>18939</v>
      </c>
      <c r="W643" s="182">
        <f t="shared" si="116"/>
        <v>18939</v>
      </c>
      <c r="X643" s="162">
        <f t="shared" si="112"/>
        <v>0</v>
      </c>
      <c r="Y643" s="189">
        <v>63089</v>
      </c>
      <c r="Z643" s="186">
        <f t="shared" si="117"/>
        <v>63086</v>
      </c>
      <c r="AA643" s="155">
        <f t="shared" si="113"/>
        <v>-3</v>
      </c>
    </row>
    <row r="644" spans="1:27" ht="30" customHeight="1">
      <c r="A644" s="5" t="s">
        <v>6608</v>
      </c>
      <c r="B644" s="5" t="s">
        <v>4983</v>
      </c>
      <c r="C644" s="5" t="s">
        <v>6606</v>
      </c>
      <c r="D644" s="5" t="s">
        <v>3711</v>
      </c>
      <c r="E644" s="9">
        <f>일위대가!F3830</f>
        <v>30831</v>
      </c>
      <c r="F644" s="9">
        <f>일위대가!H3830</f>
        <v>50686</v>
      </c>
      <c r="G644" s="9">
        <f>일위대가!J3830</f>
        <v>27097</v>
      </c>
      <c r="H644" s="9">
        <f t="shared" si="109"/>
        <v>108614</v>
      </c>
      <c r="I644" s="5" t="s">
        <v>6607</v>
      </c>
      <c r="J644" s="5" t="s">
        <v>52</v>
      </c>
      <c r="K644" s="1" t="s">
        <v>5593</v>
      </c>
      <c r="L644" s="1" t="s">
        <v>52</v>
      </c>
      <c r="M644" s="1" t="s">
        <v>52</v>
      </c>
      <c r="N644" s="1" t="s">
        <v>61</v>
      </c>
      <c r="P644" s="185">
        <v>30840</v>
      </c>
      <c r="Q644" s="184">
        <f t="shared" si="114"/>
        <v>30831</v>
      </c>
      <c r="R644" s="168">
        <f t="shared" si="110"/>
        <v>-9</v>
      </c>
      <c r="S644" s="160">
        <v>50686</v>
      </c>
      <c r="T644" s="182">
        <f t="shared" si="115"/>
        <v>50686</v>
      </c>
      <c r="U644" s="164">
        <f t="shared" si="111"/>
        <v>0</v>
      </c>
      <c r="V644" s="160">
        <v>27097</v>
      </c>
      <c r="W644" s="182">
        <f t="shared" si="116"/>
        <v>27097</v>
      </c>
      <c r="X644" s="162">
        <f t="shared" si="112"/>
        <v>0</v>
      </c>
      <c r="Y644" s="189">
        <v>108623</v>
      </c>
      <c r="Z644" s="186">
        <f t="shared" si="117"/>
        <v>108614</v>
      </c>
      <c r="AA644" s="155">
        <f t="shared" si="113"/>
        <v>-9</v>
      </c>
    </row>
    <row r="645" spans="1:27" ht="30" customHeight="1">
      <c r="A645" s="5" t="s">
        <v>6612</v>
      </c>
      <c r="B645" s="5" t="s">
        <v>4988</v>
      </c>
      <c r="C645" s="5" t="s">
        <v>6610</v>
      </c>
      <c r="D645" s="5" t="s">
        <v>3711</v>
      </c>
      <c r="E645" s="9">
        <f>일위대가!F3834</f>
        <v>0</v>
      </c>
      <c r="F645" s="9">
        <f>일위대가!H3834</f>
        <v>0</v>
      </c>
      <c r="G645" s="9">
        <f>일위대가!J3834</f>
        <v>17119</v>
      </c>
      <c r="H645" s="9">
        <f t="shared" si="109"/>
        <v>17119</v>
      </c>
      <c r="I645" s="5" t="s">
        <v>6611</v>
      </c>
      <c r="J645" s="5" t="s">
        <v>52</v>
      </c>
      <c r="K645" s="1" t="s">
        <v>5593</v>
      </c>
      <c r="L645" s="1" t="s">
        <v>52</v>
      </c>
      <c r="M645" s="1" t="s">
        <v>52</v>
      </c>
      <c r="N645" s="1" t="s">
        <v>61</v>
      </c>
      <c r="P645" s="181">
        <v>0</v>
      </c>
      <c r="Q645" s="184">
        <f t="shared" si="114"/>
        <v>0</v>
      </c>
      <c r="R645" s="168">
        <f t="shared" si="110"/>
        <v>0</v>
      </c>
      <c r="S645" s="183">
        <v>0</v>
      </c>
      <c r="T645" s="182">
        <f t="shared" si="115"/>
        <v>0</v>
      </c>
      <c r="U645" s="164">
        <f t="shared" si="111"/>
        <v>0</v>
      </c>
      <c r="V645" s="160">
        <v>17119</v>
      </c>
      <c r="W645" s="182">
        <f t="shared" si="116"/>
        <v>17119</v>
      </c>
      <c r="X645" s="162">
        <f t="shared" si="112"/>
        <v>0</v>
      </c>
      <c r="Y645" s="189">
        <v>17119</v>
      </c>
      <c r="Z645" s="186">
        <f t="shared" si="117"/>
        <v>17119</v>
      </c>
      <c r="AA645" s="155">
        <f t="shared" si="113"/>
        <v>0</v>
      </c>
    </row>
    <row r="646" spans="1:27" ht="30" customHeight="1">
      <c r="A646" s="5" t="s">
        <v>6616</v>
      </c>
      <c r="B646" s="5" t="s">
        <v>6614</v>
      </c>
      <c r="C646" s="5" t="s">
        <v>6610</v>
      </c>
      <c r="D646" s="5" t="s">
        <v>3711</v>
      </c>
      <c r="E646" s="9">
        <f>일위대가!F3838</f>
        <v>0</v>
      </c>
      <c r="F646" s="9">
        <f>일위대가!H3838</f>
        <v>0</v>
      </c>
      <c r="G646" s="9">
        <f>일위대가!J3838</f>
        <v>17043</v>
      </c>
      <c r="H646" s="9">
        <f t="shared" si="109"/>
        <v>17043</v>
      </c>
      <c r="I646" s="5" t="s">
        <v>6615</v>
      </c>
      <c r="J646" s="5" t="s">
        <v>52</v>
      </c>
      <c r="K646" s="1" t="s">
        <v>5593</v>
      </c>
      <c r="L646" s="1" t="s">
        <v>52</v>
      </c>
      <c r="M646" s="1" t="s">
        <v>52</v>
      </c>
      <c r="N646" s="1" t="s">
        <v>61</v>
      </c>
      <c r="P646" s="181">
        <v>0</v>
      </c>
      <c r="Q646" s="184">
        <f t="shared" si="114"/>
        <v>0</v>
      </c>
      <c r="R646" s="168">
        <f t="shared" si="110"/>
        <v>0</v>
      </c>
      <c r="S646" s="183">
        <v>0</v>
      </c>
      <c r="T646" s="182">
        <f t="shared" si="115"/>
        <v>0</v>
      </c>
      <c r="U646" s="164">
        <f t="shared" si="111"/>
        <v>0</v>
      </c>
      <c r="V646" s="160">
        <v>17043</v>
      </c>
      <c r="W646" s="182">
        <f t="shared" si="116"/>
        <v>17043</v>
      </c>
      <c r="X646" s="162">
        <f t="shared" si="112"/>
        <v>0</v>
      </c>
      <c r="Y646" s="189">
        <v>17043</v>
      </c>
      <c r="Z646" s="186">
        <f t="shared" si="117"/>
        <v>17043</v>
      </c>
      <c r="AA646" s="155">
        <f t="shared" si="113"/>
        <v>0</v>
      </c>
    </row>
    <row r="647" spans="1:27" ht="30" customHeight="1">
      <c r="A647" s="5" t="s">
        <v>4991</v>
      </c>
      <c r="B647" s="5" t="s">
        <v>4988</v>
      </c>
      <c r="C647" s="5" t="s">
        <v>4989</v>
      </c>
      <c r="D647" s="5" t="s">
        <v>3711</v>
      </c>
      <c r="E647" s="9">
        <f>일위대가!F3842</f>
        <v>0</v>
      </c>
      <c r="F647" s="9">
        <f>일위대가!H3842</f>
        <v>0</v>
      </c>
      <c r="G647" s="9">
        <f>일위대가!J3842</f>
        <v>10315</v>
      </c>
      <c r="H647" s="9">
        <f t="shared" si="109"/>
        <v>10315</v>
      </c>
      <c r="I647" s="5" t="s">
        <v>4990</v>
      </c>
      <c r="J647" s="5" t="s">
        <v>52</v>
      </c>
      <c r="K647" s="1" t="s">
        <v>5593</v>
      </c>
      <c r="L647" s="1" t="s">
        <v>52</v>
      </c>
      <c r="M647" s="1" t="s">
        <v>52</v>
      </c>
      <c r="N647" s="1" t="s">
        <v>61</v>
      </c>
      <c r="P647" s="181">
        <v>0</v>
      </c>
      <c r="Q647" s="184">
        <f t="shared" si="114"/>
        <v>0</v>
      </c>
      <c r="R647" s="168">
        <f t="shared" si="110"/>
        <v>0</v>
      </c>
      <c r="S647" s="183">
        <v>0</v>
      </c>
      <c r="T647" s="182">
        <f t="shared" si="115"/>
        <v>0</v>
      </c>
      <c r="U647" s="164">
        <f t="shared" si="111"/>
        <v>0</v>
      </c>
      <c r="V647" s="160">
        <v>10315</v>
      </c>
      <c r="W647" s="182">
        <f t="shared" si="116"/>
        <v>10315</v>
      </c>
      <c r="X647" s="162">
        <f t="shared" si="112"/>
        <v>0</v>
      </c>
      <c r="Y647" s="189">
        <v>10315</v>
      </c>
      <c r="Z647" s="186">
        <f t="shared" si="117"/>
        <v>10315</v>
      </c>
      <c r="AA647" s="155">
        <f t="shared" si="113"/>
        <v>0</v>
      </c>
    </row>
    <row r="648" spans="1:27" ht="30" customHeight="1">
      <c r="A648" s="5" t="s">
        <v>4996</v>
      </c>
      <c r="B648" s="5" t="s">
        <v>4993</v>
      </c>
      <c r="C648" s="5" t="s">
        <v>4994</v>
      </c>
      <c r="D648" s="5" t="s">
        <v>3711</v>
      </c>
      <c r="E648" s="9">
        <f>일위대가!F3846</f>
        <v>0</v>
      </c>
      <c r="F648" s="9">
        <f>일위대가!H3846</f>
        <v>0</v>
      </c>
      <c r="G648" s="9">
        <f>일위대가!J3846</f>
        <v>2230</v>
      </c>
      <c r="H648" s="9">
        <f t="shared" si="109"/>
        <v>2230</v>
      </c>
      <c r="I648" s="5" t="s">
        <v>4995</v>
      </c>
      <c r="J648" s="5" t="s">
        <v>52</v>
      </c>
      <c r="K648" s="1" t="s">
        <v>5593</v>
      </c>
      <c r="L648" s="1" t="s">
        <v>52</v>
      </c>
      <c r="M648" s="1" t="s">
        <v>52</v>
      </c>
      <c r="N648" s="1" t="s">
        <v>61</v>
      </c>
      <c r="P648" s="181">
        <v>0</v>
      </c>
      <c r="Q648" s="184">
        <f t="shared" si="114"/>
        <v>0</v>
      </c>
      <c r="R648" s="168">
        <f t="shared" si="110"/>
        <v>0</v>
      </c>
      <c r="S648" s="183">
        <v>0</v>
      </c>
      <c r="T648" s="182">
        <f t="shared" si="115"/>
        <v>0</v>
      </c>
      <c r="U648" s="164">
        <f t="shared" si="111"/>
        <v>0</v>
      </c>
      <c r="V648" s="160">
        <v>2230</v>
      </c>
      <c r="W648" s="182">
        <f t="shared" si="116"/>
        <v>2230</v>
      </c>
      <c r="X648" s="162">
        <f t="shared" si="112"/>
        <v>0</v>
      </c>
      <c r="Y648" s="189">
        <v>2230</v>
      </c>
      <c r="Z648" s="186">
        <f t="shared" si="117"/>
        <v>2230</v>
      </c>
      <c r="AA648" s="155">
        <f t="shared" si="113"/>
        <v>0</v>
      </c>
    </row>
    <row r="649" spans="1:27" ht="30" customHeight="1">
      <c r="A649" s="5" t="s">
        <v>5042</v>
      </c>
      <c r="B649" s="5" t="s">
        <v>5039</v>
      </c>
      <c r="C649" s="5" t="s">
        <v>5040</v>
      </c>
      <c r="D649" s="5" t="s">
        <v>3711</v>
      </c>
      <c r="E649" s="9">
        <f>일위대가!F3850</f>
        <v>0</v>
      </c>
      <c r="F649" s="9">
        <f>일위대가!H3850</f>
        <v>0</v>
      </c>
      <c r="G649" s="9">
        <f>일위대가!J3850</f>
        <v>439</v>
      </c>
      <c r="H649" s="9">
        <f t="shared" si="109"/>
        <v>439</v>
      </c>
      <c r="I649" s="5" t="s">
        <v>5041</v>
      </c>
      <c r="J649" s="5" t="s">
        <v>52</v>
      </c>
      <c r="K649" s="1" t="s">
        <v>5593</v>
      </c>
      <c r="L649" s="1" t="s">
        <v>52</v>
      </c>
      <c r="M649" s="1" t="s">
        <v>52</v>
      </c>
      <c r="N649" s="1" t="s">
        <v>61</v>
      </c>
      <c r="P649" s="181">
        <v>0</v>
      </c>
      <c r="Q649" s="184">
        <f t="shared" si="114"/>
        <v>0</v>
      </c>
      <c r="R649" s="168">
        <f t="shared" si="110"/>
        <v>0</v>
      </c>
      <c r="S649" s="183">
        <v>0</v>
      </c>
      <c r="T649" s="182">
        <f t="shared" si="115"/>
        <v>0</v>
      </c>
      <c r="U649" s="164">
        <f t="shared" si="111"/>
        <v>0</v>
      </c>
      <c r="V649" s="183">
        <v>439</v>
      </c>
      <c r="W649" s="182">
        <f t="shared" si="116"/>
        <v>439</v>
      </c>
      <c r="X649" s="162">
        <f t="shared" si="112"/>
        <v>0</v>
      </c>
      <c r="Y649" s="190">
        <v>439</v>
      </c>
      <c r="Z649" s="186">
        <f t="shared" si="117"/>
        <v>439</v>
      </c>
      <c r="AA649" s="155">
        <f t="shared" si="113"/>
        <v>0</v>
      </c>
    </row>
    <row r="650" spans="1:27" ht="30" customHeight="1">
      <c r="A650" s="5" t="s">
        <v>5047</v>
      </c>
      <c r="B650" s="5" t="s">
        <v>5044</v>
      </c>
      <c r="C650" s="5" t="s">
        <v>5045</v>
      </c>
      <c r="D650" s="5" t="s">
        <v>3711</v>
      </c>
      <c r="E650" s="9">
        <f>일위대가!F3857</f>
        <v>9320</v>
      </c>
      <c r="F650" s="9">
        <f>일위대가!H3857</f>
        <v>50686</v>
      </c>
      <c r="G650" s="9">
        <f>일위대가!J3857</f>
        <v>2194</v>
      </c>
      <c r="H650" s="9">
        <f t="shared" si="109"/>
        <v>62200</v>
      </c>
      <c r="I650" s="5" t="s">
        <v>5046</v>
      </c>
      <c r="J650" s="5" t="s">
        <v>52</v>
      </c>
      <c r="K650" s="1" t="s">
        <v>5593</v>
      </c>
      <c r="L650" s="1" t="s">
        <v>52</v>
      </c>
      <c r="M650" s="1" t="s">
        <v>52</v>
      </c>
      <c r="N650" s="1" t="s">
        <v>61</v>
      </c>
      <c r="P650" s="185">
        <v>9323</v>
      </c>
      <c r="Q650" s="184">
        <f t="shared" si="114"/>
        <v>9320</v>
      </c>
      <c r="R650" s="168">
        <f t="shared" si="110"/>
        <v>-3</v>
      </c>
      <c r="S650" s="160">
        <v>50686</v>
      </c>
      <c r="T650" s="182">
        <f t="shared" si="115"/>
        <v>50686</v>
      </c>
      <c r="U650" s="164">
        <f t="shared" si="111"/>
        <v>0</v>
      </c>
      <c r="V650" s="160">
        <v>2194</v>
      </c>
      <c r="W650" s="182">
        <f t="shared" si="116"/>
        <v>2194</v>
      </c>
      <c r="X650" s="162">
        <f t="shared" si="112"/>
        <v>0</v>
      </c>
      <c r="Y650" s="189">
        <v>62203</v>
      </c>
      <c r="Z650" s="186">
        <f t="shared" si="117"/>
        <v>62200</v>
      </c>
      <c r="AA650" s="155">
        <f t="shared" si="113"/>
        <v>-3</v>
      </c>
    </row>
    <row r="651" spans="1:27" ht="30" customHeight="1">
      <c r="A651" s="5" t="s">
        <v>5078</v>
      </c>
      <c r="B651" s="5" t="s">
        <v>5076</v>
      </c>
      <c r="C651" s="5" t="s">
        <v>1617</v>
      </c>
      <c r="D651" s="5" t="s">
        <v>58</v>
      </c>
      <c r="E651" s="9">
        <f>일위대가!F3864</f>
        <v>201</v>
      </c>
      <c r="F651" s="9">
        <f>일위대가!H3864</f>
        <v>5382</v>
      </c>
      <c r="G651" s="9">
        <f>일위대가!J3864</f>
        <v>0</v>
      </c>
      <c r="H651" s="9">
        <f t="shared" si="109"/>
        <v>5583</v>
      </c>
      <c r="I651" s="5" t="s">
        <v>5077</v>
      </c>
      <c r="J651" s="5" t="s">
        <v>52</v>
      </c>
      <c r="K651" s="1" t="s">
        <v>52</v>
      </c>
      <c r="L651" s="1" t="s">
        <v>52</v>
      </c>
      <c r="M651" s="1" t="s">
        <v>52</v>
      </c>
      <c r="N651" s="1" t="s">
        <v>52</v>
      </c>
      <c r="P651" s="181">
        <v>201</v>
      </c>
      <c r="Q651" s="184">
        <f t="shared" si="114"/>
        <v>201</v>
      </c>
      <c r="R651" s="168">
        <f t="shared" si="110"/>
        <v>0</v>
      </c>
      <c r="S651" s="160">
        <v>5382</v>
      </c>
      <c r="T651" s="182">
        <f t="shared" si="115"/>
        <v>5382</v>
      </c>
      <c r="U651" s="164">
        <f t="shared" si="111"/>
        <v>0</v>
      </c>
      <c r="V651" s="183">
        <v>0</v>
      </c>
      <c r="W651" s="182">
        <f t="shared" si="116"/>
        <v>0</v>
      </c>
      <c r="X651" s="162">
        <f t="shared" si="112"/>
        <v>0</v>
      </c>
      <c r="Y651" s="189">
        <v>5583</v>
      </c>
      <c r="Z651" s="186">
        <f t="shared" si="117"/>
        <v>5583</v>
      </c>
      <c r="AA651" s="155">
        <f t="shared" si="113"/>
        <v>0</v>
      </c>
    </row>
    <row r="652" spans="1:27" ht="30" customHeight="1">
      <c r="A652" s="5" t="s">
        <v>5083</v>
      </c>
      <c r="B652" s="5" t="s">
        <v>5081</v>
      </c>
      <c r="C652" s="5" t="s">
        <v>3998</v>
      </c>
      <c r="D652" s="5" t="s">
        <v>715</v>
      </c>
      <c r="E652" s="9">
        <f>일위대가!F3869</f>
        <v>0</v>
      </c>
      <c r="F652" s="9">
        <f>일위대가!H3869</f>
        <v>56926</v>
      </c>
      <c r="G652" s="9">
        <f>일위대가!J3869</f>
        <v>1138</v>
      </c>
      <c r="H652" s="9">
        <f t="shared" si="109"/>
        <v>58064</v>
      </c>
      <c r="I652" s="5" t="s">
        <v>5082</v>
      </c>
      <c r="J652" s="5" t="s">
        <v>52</v>
      </c>
      <c r="K652" s="1" t="s">
        <v>52</v>
      </c>
      <c r="L652" s="1" t="s">
        <v>52</v>
      </c>
      <c r="M652" s="1" t="s">
        <v>52</v>
      </c>
      <c r="N652" s="1" t="s">
        <v>52</v>
      </c>
      <c r="P652" s="181">
        <v>0</v>
      </c>
      <c r="Q652" s="184">
        <f t="shared" si="114"/>
        <v>0</v>
      </c>
      <c r="R652" s="168">
        <f t="shared" si="110"/>
        <v>0</v>
      </c>
      <c r="S652" s="160">
        <v>56926</v>
      </c>
      <c r="T652" s="182">
        <f t="shared" si="115"/>
        <v>56926</v>
      </c>
      <c r="U652" s="164">
        <f t="shared" si="111"/>
        <v>0</v>
      </c>
      <c r="V652" s="160">
        <v>1138</v>
      </c>
      <c r="W652" s="182">
        <f t="shared" si="116"/>
        <v>1138</v>
      </c>
      <c r="X652" s="162">
        <f t="shared" si="112"/>
        <v>0</v>
      </c>
      <c r="Y652" s="189">
        <v>58064</v>
      </c>
      <c r="Z652" s="186">
        <f t="shared" si="117"/>
        <v>58064</v>
      </c>
      <c r="AA652" s="155">
        <f t="shared" si="113"/>
        <v>0</v>
      </c>
    </row>
    <row r="653" spans="1:27" ht="30" customHeight="1">
      <c r="A653" s="5" t="s">
        <v>5134</v>
      </c>
      <c r="B653" s="5" t="s">
        <v>5131</v>
      </c>
      <c r="C653" s="5" t="s">
        <v>5132</v>
      </c>
      <c r="D653" s="5" t="s">
        <v>366</v>
      </c>
      <c r="E653" s="9">
        <f>일위대가!F3873</f>
        <v>0</v>
      </c>
      <c r="F653" s="9">
        <f>일위대가!H3873</f>
        <v>4036</v>
      </c>
      <c r="G653" s="9">
        <f>일위대가!J3873</f>
        <v>0</v>
      </c>
      <c r="H653" s="9">
        <f t="shared" si="109"/>
        <v>4036</v>
      </c>
      <c r="I653" s="5" t="s">
        <v>5133</v>
      </c>
      <c r="J653" s="5" t="s">
        <v>52</v>
      </c>
      <c r="K653" s="1" t="s">
        <v>52</v>
      </c>
      <c r="L653" s="1" t="s">
        <v>52</v>
      </c>
      <c r="M653" s="1" t="s">
        <v>52</v>
      </c>
      <c r="N653" s="1" t="s">
        <v>52</v>
      </c>
      <c r="O653" s="199" t="s">
        <v>7980</v>
      </c>
      <c r="P653" s="181">
        <v>0</v>
      </c>
      <c r="Q653" s="184">
        <f t="shared" si="114"/>
        <v>0</v>
      </c>
      <c r="R653" s="168">
        <f t="shared" si="110"/>
        <v>0</v>
      </c>
      <c r="S653" s="160">
        <v>4036</v>
      </c>
      <c r="T653" s="182">
        <f t="shared" si="115"/>
        <v>4036</v>
      </c>
      <c r="U653" s="164">
        <f t="shared" si="111"/>
        <v>0</v>
      </c>
      <c r="V653" s="183">
        <v>0</v>
      </c>
      <c r="W653" s="182">
        <f t="shared" si="116"/>
        <v>0</v>
      </c>
      <c r="X653" s="162">
        <f t="shared" si="112"/>
        <v>0</v>
      </c>
      <c r="Y653" s="189">
        <v>4036</v>
      </c>
      <c r="Z653" s="186">
        <f t="shared" si="117"/>
        <v>4036</v>
      </c>
      <c r="AA653" s="155">
        <f t="shared" si="113"/>
        <v>0</v>
      </c>
    </row>
    <row r="654" spans="1:27" ht="30" customHeight="1">
      <c r="A654" s="5" t="s">
        <v>5142</v>
      </c>
      <c r="B654" s="5" t="s">
        <v>5131</v>
      </c>
      <c r="C654" s="5" t="s">
        <v>5140</v>
      </c>
      <c r="D654" s="5" t="s">
        <v>366</v>
      </c>
      <c r="E654" s="9">
        <f>일위대가!F3877</f>
        <v>0</v>
      </c>
      <c r="F654" s="9">
        <f>일위대가!H3877</f>
        <v>5623</v>
      </c>
      <c r="G654" s="9">
        <f>일위대가!J3877</f>
        <v>0</v>
      </c>
      <c r="H654" s="9">
        <f t="shared" si="109"/>
        <v>5623</v>
      </c>
      <c r="I654" s="5" t="s">
        <v>5141</v>
      </c>
      <c r="J654" s="5" t="s">
        <v>52</v>
      </c>
      <c r="K654" s="1" t="s">
        <v>52</v>
      </c>
      <c r="L654" s="1" t="s">
        <v>52</v>
      </c>
      <c r="M654" s="1" t="s">
        <v>52</v>
      </c>
      <c r="N654" s="1" t="s">
        <v>52</v>
      </c>
      <c r="O654" s="199" t="s">
        <v>7980</v>
      </c>
      <c r="P654" s="181">
        <v>0</v>
      </c>
      <c r="Q654" s="184">
        <f t="shared" si="114"/>
        <v>0</v>
      </c>
      <c r="R654" s="168">
        <f t="shared" si="110"/>
        <v>0</v>
      </c>
      <c r="S654" s="160">
        <v>5623</v>
      </c>
      <c r="T654" s="182">
        <f t="shared" si="115"/>
        <v>5623</v>
      </c>
      <c r="U654" s="164">
        <f t="shared" si="111"/>
        <v>0</v>
      </c>
      <c r="V654" s="183">
        <v>0</v>
      </c>
      <c r="W654" s="182">
        <f t="shared" si="116"/>
        <v>0</v>
      </c>
      <c r="X654" s="162">
        <f t="shared" si="112"/>
        <v>0</v>
      </c>
      <c r="Y654" s="189">
        <v>5623</v>
      </c>
      <c r="Z654" s="186">
        <f t="shared" si="117"/>
        <v>5623</v>
      </c>
      <c r="AA654" s="155">
        <f t="shared" si="113"/>
        <v>0</v>
      </c>
    </row>
    <row r="655" spans="1:27" ht="30" customHeight="1">
      <c r="A655" s="5" t="s">
        <v>5150</v>
      </c>
      <c r="B655" s="5" t="s">
        <v>5131</v>
      </c>
      <c r="C655" s="5" t="s">
        <v>5148</v>
      </c>
      <c r="D655" s="5" t="s">
        <v>366</v>
      </c>
      <c r="E655" s="9">
        <f>일위대가!F3881</f>
        <v>0</v>
      </c>
      <c r="F655" s="9">
        <f>일위대가!H3881</f>
        <v>7625</v>
      </c>
      <c r="G655" s="9">
        <f>일위대가!J3881</f>
        <v>0</v>
      </c>
      <c r="H655" s="9">
        <f t="shared" si="109"/>
        <v>7625</v>
      </c>
      <c r="I655" s="5" t="s">
        <v>5149</v>
      </c>
      <c r="J655" s="5" t="s">
        <v>52</v>
      </c>
      <c r="K655" s="1" t="s">
        <v>52</v>
      </c>
      <c r="L655" s="1" t="s">
        <v>52</v>
      </c>
      <c r="M655" s="1" t="s">
        <v>52</v>
      </c>
      <c r="N655" s="1" t="s">
        <v>52</v>
      </c>
      <c r="O655" s="199" t="s">
        <v>7980</v>
      </c>
      <c r="P655" s="181">
        <v>0</v>
      </c>
      <c r="Q655" s="184">
        <f t="shared" si="114"/>
        <v>0</v>
      </c>
      <c r="R655" s="168">
        <f t="shared" si="110"/>
        <v>0</v>
      </c>
      <c r="S655" s="160">
        <v>7625</v>
      </c>
      <c r="T655" s="182">
        <f t="shared" si="115"/>
        <v>7625</v>
      </c>
      <c r="U655" s="164">
        <f t="shared" si="111"/>
        <v>0</v>
      </c>
      <c r="V655" s="183">
        <v>0</v>
      </c>
      <c r="W655" s="182">
        <f t="shared" si="116"/>
        <v>0</v>
      </c>
      <c r="X655" s="162">
        <f t="shared" si="112"/>
        <v>0</v>
      </c>
      <c r="Y655" s="189">
        <v>7625</v>
      </c>
      <c r="Z655" s="186">
        <f t="shared" si="117"/>
        <v>7625</v>
      </c>
      <c r="AA655" s="155">
        <f t="shared" si="113"/>
        <v>0</v>
      </c>
    </row>
    <row r="656" spans="1:27" ht="30" customHeight="1">
      <c r="A656" s="5" t="s">
        <v>5158</v>
      </c>
      <c r="B656" s="5" t="s">
        <v>5131</v>
      </c>
      <c r="C656" s="5" t="s">
        <v>5156</v>
      </c>
      <c r="D656" s="5" t="s">
        <v>366</v>
      </c>
      <c r="E656" s="9">
        <f>일위대가!F3885</f>
        <v>0</v>
      </c>
      <c r="F656" s="9">
        <f>일위대가!H3885</f>
        <v>8763</v>
      </c>
      <c r="G656" s="9">
        <f>일위대가!J3885</f>
        <v>0</v>
      </c>
      <c r="H656" s="9">
        <f t="shared" si="109"/>
        <v>8763</v>
      </c>
      <c r="I656" s="5" t="s">
        <v>5157</v>
      </c>
      <c r="J656" s="5" t="s">
        <v>52</v>
      </c>
      <c r="K656" s="1" t="s">
        <v>52</v>
      </c>
      <c r="L656" s="1" t="s">
        <v>52</v>
      </c>
      <c r="M656" s="1" t="s">
        <v>52</v>
      </c>
      <c r="N656" s="1" t="s">
        <v>52</v>
      </c>
      <c r="O656" s="199" t="s">
        <v>7980</v>
      </c>
      <c r="P656" s="181">
        <v>0</v>
      </c>
      <c r="Q656" s="184">
        <f t="shared" si="114"/>
        <v>0</v>
      </c>
      <c r="R656" s="168">
        <f t="shared" si="110"/>
        <v>0</v>
      </c>
      <c r="S656" s="160">
        <v>8763</v>
      </c>
      <c r="T656" s="182">
        <f t="shared" si="115"/>
        <v>8763</v>
      </c>
      <c r="U656" s="164">
        <f t="shared" si="111"/>
        <v>0</v>
      </c>
      <c r="V656" s="183">
        <v>0</v>
      </c>
      <c r="W656" s="182">
        <f t="shared" si="116"/>
        <v>0</v>
      </c>
      <c r="X656" s="162">
        <f t="shared" si="112"/>
        <v>0</v>
      </c>
      <c r="Y656" s="189">
        <v>8763</v>
      </c>
      <c r="Z656" s="186">
        <f t="shared" si="117"/>
        <v>8763</v>
      </c>
      <c r="AA656" s="155">
        <f t="shared" si="113"/>
        <v>0</v>
      </c>
    </row>
    <row r="657" spans="1:27" ht="30" customHeight="1">
      <c r="A657" s="5" t="s">
        <v>5166</v>
      </c>
      <c r="B657" s="5" t="s">
        <v>5131</v>
      </c>
      <c r="C657" s="5" t="s">
        <v>5164</v>
      </c>
      <c r="D657" s="5" t="s">
        <v>366</v>
      </c>
      <c r="E657" s="9">
        <f>일위대가!F3889</f>
        <v>0</v>
      </c>
      <c r="F657" s="9">
        <f>일위대가!H3889</f>
        <v>8763</v>
      </c>
      <c r="G657" s="9">
        <f>일위대가!J3889</f>
        <v>0</v>
      </c>
      <c r="H657" s="9">
        <f t="shared" si="109"/>
        <v>8763</v>
      </c>
      <c r="I657" s="5" t="s">
        <v>5165</v>
      </c>
      <c r="J657" s="5" t="s">
        <v>52</v>
      </c>
      <c r="K657" s="1" t="s">
        <v>52</v>
      </c>
      <c r="L657" s="1" t="s">
        <v>52</v>
      </c>
      <c r="M657" s="1" t="s">
        <v>52</v>
      </c>
      <c r="N657" s="1" t="s">
        <v>52</v>
      </c>
      <c r="O657" s="199" t="s">
        <v>7980</v>
      </c>
      <c r="P657" s="181">
        <v>0</v>
      </c>
      <c r="Q657" s="184">
        <f t="shared" si="114"/>
        <v>0</v>
      </c>
      <c r="R657" s="168">
        <f t="shared" si="110"/>
        <v>0</v>
      </c>
      <c r="S657" s="160">
        <v>8763</v>
      </c>
      <c r="T657" s="182">
        <f t="shared" si="115"/>
        <v>8763</v>
      </c>
      <c r="U657" s="164">
        <f t="shared" si="111"/>
        <v>0</v>
      </c>
      <c r="V657" s="183">
        <v>0</v>
      </c>
      <c r="W657" s="182">
        <f t="shared" si="116"/>
        <v>0</v>
      </c>
      <c r="X657" s="162">
        <f t="shared" si="112"/>
        <v>0</v>
      </c>
      <c r="Y657" s="189">
        <v>8763</v>
      </c>
      <c r="Z657" s="186">
        <f t="shared" si="117"/>
        <v>8763</v>
      </c>
      <c r="AA657" s="155">
        <f t="shared" si="113"/>
        <v>0</v>
      </c>
    </row>
    <row r="658" spans="1:27" ht="30" customHeight="1">
      <c r="A658" s="5" t="s">
        <v>5179</v>
      </c>
      <c r="B658" s="5" t="s">
        <v>5131</v>
      </c>
      <c r="C658" s="5" t="s">
        <v>5177</v>
      </c>
      <c r="D658" s="5" t="s">
        <v>366</v>
      </c>
      <c r="E658" s="9">
        <f>일위대가!F3893</f>
        <v>0</v>
      </c>
      <c r="F658" s="9">
        <f>일위대가!H3893</f>
        <v>8763</v>
      </c>
      <c r="G658" s="9">
        <f>일위대가!J3893</f>
        <v>0</v>
      </c>
      <c r="H658" s="9">
        <f t="shared" ref="H658:H685" si="118">E658+F658+G658</f>
        <v>8763</v>
      </c>
      <c r="I658" s="5" t="s">
        <v>5178</v>
      </c>
      <c r="J658" s="5" t="s">
        <v>52</v>
      </c>
      <c r="K658" s="1" t="s">
        <v>52</v>
      </c>
      <c r="L658" s="1" t="s">
        <v>52</v>
      </c>
      <c r="M658" s="1" t="s">
        <v>52</v>
      </c>
      <c r="N658" s="1" t="s">
        <v>52</v>
      </c>
      <c r="O658" s="199" t="s">
        <v>7980</v>
      </c>
      <c r="P658" s="181">
        <v>0</v>
      </c>
      <c r="Q658" s="184">
        <f t="shared" si="114"/>
        <v>0</v>
      </c>
      <c r="R658" s="168">
        <f t="shared" si="110"/>
        <v>0</v>
      </c>
      <c r="S658" s="160">
        <v>8763</v>
      </c>
      <c r="T658" s="182">
        <f t="shared" si="115"/>
        <v>8763</v>
      </c>
      <c r="U658" s="164">
        <f t="shared" si="111"/>
        <v>0</v>
      </c>
      <c r="V658" s="183">
        <v>0</v>
      </c>
      <c r="W658" s="182">
        <f t="shared" si="116"/>
        <v>0</v>
      </c>
      <c r="X658" s="162">
        <f t="shared" si="112"/>
        <v>0</v>
      </c>
      <c r="Y658" s="189">
        <v>8763</v>
      </c>
      <c r="Z658" s="186">
        <f t="shared" si="117"/>
        <v>8763</v>
      </c>
      <c r="AA658" s="155">
        <f t="shared" si="113"/>
        <v>0</v>
      </c>
    </row>
    <row r="659" spans="1:27" ht="30" customHeight="1">
      <c r="A659" s="5" t="s">
        <v>5187</v>
      </c>
      <c r="B659" s="5" t="s">
        <v>5131</v>
      </c>
      <c r="C659" s="5" t="s">
        <v>5185</v>
      </c>
      <c r="D659" s="5" t="s">
        <v>366</v>
      </c>
      <c r="E659" s="9">
        <f>일위대가!F3897</f>
        <v>0</v>
      </c>
      <c r="F659" s="9">
        <f>일위대가!H3897</f>
        <v>9902</v>
      </c>
      <c r="G659" s="9">
        <f>일위대가!J3897</f>
        <v>0</v>
      </c>
      <c r="H659" s="9">
        <f t="shared" si="118"/>
        <v>9902</v>
      </c>
      <c r="I659" s="5" t="s">
        <v>5186</v>
      </c>
      <c r="J659" s="5" t="s">
        <v>52</v>
      </c>
      <c r="K659" s="1" t="s">
        <v>52</v>
      </c>
      <c r="L659" s="1" t="s">
        <v>52</v>
      </c>
      <c r="M659" s="1" t="s">
        <v>52</v>
      </c>
      <c r="N659" s="1" t="s">
        <v>52</v>
      </c>
      <c r="O659" s="199" t="s">
        <v>7980</v>
      </c>
      <c r="P659" s="181">
        <v>0</v>
      </c>
      <c r="Q659" s="184">
        <f t="shared" si="114"/>
        <v>0</v>
      </c>
      <c r="R659" s="168">
        <f t="shared" ref="R659:R685" si="119">Q659-P659</f>
        <v>0</v>
      </c>
      <c r="S659" s="160">
        <v>9902</v>
      </c>
      <c r="T659" s="182">
        <f t="shared" si="115"/>
        <v>9902</v>
      </c>
      <c r="U659" s="164">
        <f t="shared" ref="U659:U685" si="120">T659-S659</f>
        <v>0</v>
      </c>
      <c r="V659" s="183">
        <v>0</v>
      </c>
      <c r="W659" s="182">
        <f t="shared" si="116"/>
        <v>0</v>
      </c>
      <c r="X659" s="162">
        <f t="shared" ref="X659:X685" si="121">W659-V659</f>
        <v>0</v>
      </c>
      <c r="Y659" s="189">
        <v>9902</v>
      </c>
      <c r="Z659" s="186">
        <f t="shared" si="117"/>
        <v>9902</v>
      </c>
      <c r="AA659" s="155">
        <f t="shared" ref="AA659:AA685" si="122">Z659-Y659</f>
        <v>0</v>
      </c>
    </row>
    <row r="660" spans="1:27" ht="30" customHeight="1">
      <c r="A660" s="5" t="s">
        <v>5281</v>
      </c>
      <c r="B660" s="5" t="s">
        <v>5275</v>
      </c>
      <c r="C660" s="5" t="s">
        <v>5279</v>
      </c>
      <c r="D660" s="5" t="s">
        <v>1186</v>
      </c>
      <c r="E660" s="9">
        <f>일위대가!F3902</f>
        <v>1888</v>
      </c>
      <c r="F660" s="9">
        <f>일위대가!H3902</f>
        <v>62947</v>
      </c>
      <c r="G660" s="9">
        <f>일위대가!J3902</f>
        <v>0</v>
      </c>
      <c r="H660" s="9">
        <f t="shared" si="118"/>
        <v>64835</v>
      </c>
      <c r="I660" s="5" t="s">
        <v>5280</v>
      </c>
      <c r="J660" s="5" t="s">
        <v>52</v>
      </c>
      <c r="K660" s="1" t="s">
        <v>52</v>
      </c>
      <c r="L660" s="1" t="s">
        <v>52</v>
      </c>
      <c r="M660" s="1" t="s">
        <v>52</v>
      </c>
      <c r="N660" s="1" t="s">
        <v>52</v>
      </c>
      <c r="P660" s="185">
        <v>1888</v>
      </c>
      <c r="Q660" s="184">
        <f t="shared" si="114"/>
        <v>1888</v>
      </c>
      <c r="R660" s="168">
        <f t="shared" si="119"/>
        <v>0</v>
      </c>
      <c r="S660" s="160">
        <v>62947</v>
      </c>
      <c r="T660" s="182">
        <f t="shared" si="115"/>
        <v>62947</v>
      </c>
      <c r="U660" s="164">
        <f t="shared" si="120"/>
        <v>0</v>
      </c>
      <c r="V660" s="183">
        <v>0</v>
      </c>
      <c r="W660" s="182">
        <f t="shared" si="116"/>
        <v>0</v>
      </c>
      <c r="X660" s="162">
        <f t="shared" si="121"/>
        <v>0</v>
      </c>
      <c r="Y660" s="189">
        <v>64835</v>
      </c>
      <c r="Z660" s="186">
        <f t="shared" si="117"/>
        <v>64835</v>
      </c>
      <c r="AA660" s="155">
        <f t="shared" si="122"/>
        <v>0</v>
      </c>
    </row>
    <row r="661" spans="1:27" ht="30" customHeight="1">
      <c r="A661" s="5" t="s">
        <v>5292</v>
      </c>
      <c r="B661" s="5" t="s">
        <v>5289</v>
      </c>
      <c r="C661" s="5" t="s">
        <v>5290</v>
      </c>
      <c r="D661" s="5" t="s">
        <v>366</v>
      </c>
      <c r="E661" s="9">
        <f>일위대가!F3907</f>
        <v>636</v>
      </c>
      <c r="F661" s="9">
        <f>일위대가!H3907</f>
        <v>21232</v>
      </c>
      <c r="G661" s="9">
        <f>일위대가!J3907</f>
        <v>0</v>
      </c>
      <c r="H661" s="9">
        <f t="shared" si="118"/>
        <v>21868</v>
      </c>
      <c r="I661" s="5" t="s">
        <v>5291</v>
      </c>
      <c r="J661" s="5" t="s">
        <v>52</v>
      </c>
      <c r="K661" s="1" t="s">
        <v>52</v>
      </c>
      <c r="L661" s="1" t="s">
        <v>52</v>
      </c>
      <c r="M661" s="1" t="s">
        <v>52</v>
      </c>
      <c r="N661" s="1" t="s">
        <v>52</v>
      </c>
      <c r="P661" s="181">
        <v>636</v>
      </c>
      <c r="Q661" s="184">
        <f t="shared" si="114"/>
        <v>636</v>
      </c>
      <c r="R661" s="168">
        <f t="shared" si="119"/>
        <v>0</v>
      </c>
      <c r="S661" s="160">
        <v>21232</v>
      </c>
      <c r="T661" s="182">
        <f t="shared" si="115"/>
        <v>21232</v>
      </c>
      <c r="U661" s="164">
        <f t="shared" si="120"/>
        <v>0</v>
      </c>
      <c r="V661" s="183">
        <v>0</v>
      </c>
      <c r="W661" s="182">
        <f t="shared" si="116"/>
        <v>0</v>
      </c>
      <c r="X661" s="162">
        <f t="shared" si="121"/>
        <v>0</v>
      </c>
      <c r="Y661" s="189">
        <v>21868</v>
      </c>
      <c r="Z661" s="186">
        <f t="shared" si="117"/>
        <v>21868</v>
      </c>
      <c r="AA661" s="155">
        <f t="shared" si="122"/>
        <v>0</v>
      </c>
    </row>
    <row r="662" spans="1:27" ht="30" customHeight="1">
      <c r="A662" s="5" t="s">
        <v>5296</v>
      </c>
      <c r="B662" s="5" t="s">
        <v>5294</v>
      </c>
      <c r="C662" s="5" t="s">
        <v>5290</v>
      </c>
      <c r="D662" s="5" t="s">
        <v>366</v>
      </c>
      <c r="E662" s="9">
        <f>일위대가!F3912</f>
        <v>191</v>
      </c>
      <c r="F662" s="9">
        <f>일위대가!H3912</f>
        <v>6369</v>
      </c>
      <c r="G662" s="9">
        <f>일위대가!J3912</f>
        <v>0</v>
      </c>
      <c r="H662" s="9">
        <f t="shared" si="118"/>
        <v>6560</v>
      </c>
      <c r="I662" s="5" t="s">
        <v>5295</v>
      </c>
      <c r="J662" s="5" t="s">
        <v>52</v>
      </c>
      <c r="K662" s="1" t="s">
        <v>52</v>
      </c>
      <c r="L662" s="1" t="s">
        <v>52</v>
      </c>
      <c r="M662" s="1" t="s">
        <v>52</v>
      </c>
      <c r="N662" s="1" t="s">
        <v>52</v>
      </c>
      <c r="P662" s="181">
        <v>191</v>
      </c>
      <c r="Q662" s="184">
        <f t="shared" si="114"/>
        <v>191</v>
      </c>
      <c r="R662" s="168">
        <f t="shared" si="119"/>
        <v>0</v>
      </c>
      <c r="S662" s="160">
        <v>6369</v>
      </c>
      <c r="T662" s="182">
        <f t="shared" si="115"/>
        <v>6369</v>
      </c>
      <c r="U662" s="164">
        <f t="shared" si="120"/>
        <v>0</v>
      </c>
      <c r="V662" s="183">
        <v>0</v>
      </c>
      <c r="W662" s="182">
        <f t="shared" si="116"/>
        <v>0</v>
      </c>
      <c r="X662" s="162">
        <f t="shared" si="121"/>
        <v>0</v>
      </c>
      <c r="Y662" s="189">
        <v>6560</v>
      </c>
      <c r="Z662" s="186">
        <f t="shared" si="117"/>
        <v>6560</v>
      </c>
      <c r="AA662" s="155">
        <f t="shared" si="122"/>
        <v>0</v>
      </c>
    </row>
    <row r="663" spans="1:27" ht="30" customHeight="1">
      <c r="A663" s="5" t="s">
        <v>5306</v>
      </c>
      <c r="B663" s="5" t="s">
        <v>5303</v>
      </c>
      <c r="C663" s="5" t="s">
        <v>5304</v>
      </c>
      <c r="D663" s="5" t="s">
        <v>366</v>
      </c>
      <c r="E663" s="9">
        <f>일위대가!F3918</f>
        <v>1413</v>
      </c>
      <c r="F663" s="9">
        <f>일위대가!H3918</f>
        <v>27696</v>
      </c>
      <c r="G663" s="9">
        <f>일위대가!J3918</f>
        <v>0</v>
      </c>
      <c r="H663" s="9">
        <f t="shared" si="118"/>
        <v>29109</v>
      </c>
      <c r="I663" s="5" t="s">
        <v>5305</v>
      </c>
      <c r="J663" s="5" t="s">
        <v>52</v>
      </c>
      <c r="K663" s="1" t="s">
        <v>52</v>
      </c>
      <c r="L663" s="1" t="s">
        <v>52</v>
      </c>
      <c r="M663" s="1" t="s">
        <v>52</v>
      </c>
      <c r="N663" s="1" t="s">
        <v>52</v>
      </c>
      <c r="P663" s="185">
        <v>1413</v>
      </c>
      <c r="Q663" s="184">
        <f t="shared" si="114"/>
        <v>1413</v>
      </c>
      <c r="R663" s="168">
        <f t="shared" si="119"/>
        <v>0</v>
      </c>
      <c r="S663" s="160">
        <v>27696</v>
      </c>
      <c r="T663" s="182">
        <f t="shared" si="115"/>
        <v>27696</v>
      </c>
      <c r="U663" s="164">
        <f t="shared" si="120"/>
        <v>0</v>
      </c>
      <c r="V663" s="183">
        <v>0</v>
      </c>
      <c r="W663" s="182">
        <f t="shared" si="116"/>
        <v>0</v>
      </c>
      <c r="X663" s="162">
        <f t="shared" si="121"/>
        <v>0</v>
      </c>
      <c r="Y663" s="189">
        <v>29109</v>
      </c>
      <c r="Z663" s="186">
        <f t="shared" si="117"/>
        <v>29109</v>
      </c>
      <c r="AA663" s="155">
        <f t="shared" si="122"/>
        <v>0</v>
      </c>
    </row>
    <row r="664" spans="1:27" ht="30" customHeight="1">
      <c r="A664" s="5" t="s">
        <v>5346</v>
      </c>
      <c r="B664" s="5" t="s">
        <v>5343</v>
      </c>
      <c r="C664" s="5" t="s">
        <v>5344</v>
      </c>
      <c r="D664" s="5" t="s">
        <v>366</v>
      </c>
      <c r="E664" s="9">
        <f>일위대가!F3922</f>
        <v>0</v>
      </c>
      <c r="F664" s="9">
        <f>일위대가!H3922</f>
        <v>22559</v>
      </c>
      <c r="G664" s="9">
        <f>일위대가!J3922</f>
        <v>0</v>
      </c>
      <c r="H664" s="9">
        <f t="shared" si="118"/>
        <v>22559</v>
      </c>
      <c r="I664" s="5" t="s">
        <v>5345</v>
      </c>
      <c r="J664" s="5" t="s">
        <v>52</v>
      </c>
      <c r="K664" s="1" t="s">
        <v>52</v>
      </c>
      <c r="L664" s="1" t="s">
        <v>52</v>
      </c>
      <c r="M664" s="1" t="s">
        <v>52</v>
      </c>
      <c r="N664" s="1" t="s">
        <v>52</v>
      </c>
      <c r="P664" s="181">
        <v>0</v>
      </c>
      <c r="Q664" s="184">
        <f t="shared" si="114"/>
        <v>0</v>
      </c>
      <c r="R664" s="168">
        <f t="shared" si="119"/>
        <v>0</v>
      </c>
      <c r="S664" s="160">
        <v>22559</v>
      </c>
      <c r="T664" s="182">
        <f t="shared" si="115"/>
        <v>22559</v>
      </c>
      <c r="U664" s="164">
        <f t="shared" si="120"/>
        <v>0</v>
      </c>
      <c r="V664" s="183">
        <v>0</v>
      </c>
      <c r="W664" s="182">
        <f t="shared" si="116"/>
        <v>0</v>
      </c>
      <c r="X664" s="162">
        <f t="shared" si="121"/>
        <v>0</v>
      </c>
      <c r="Y664" s="189">
        <v>22559</v>
      </c>
      <c r="Z664" s="186">
        <f t="shared" si="117"/>
        <v>22559</v>
      </c>
      <c r="AA664" s="155">
        <f t="shared" si="122"/>
        <v>0</v>
      </c>
    </row>
    <row r="665" spans="1:27" ht="30" customHeight="1">
      <c r="A665" s="5" t="s">
        <v>5350</v>
      </c>
      <c r="B665" s="5" t="s">
        <v>5348</v>
      </c>
      <c r="C665" s="5" t="s">
        <v>5344</v>
      </c>
      <c r="D665" s="5" t="s">
        <v>366</v>
      </c>
      <c r="E665" s="9">
        <f>일위대가!F3926</f>
        <v>0</v>
      </c>
      <c r="F665" s="9">
        <f>일위대가!H3926</f>
        <v>6767</v>
      </c>
      <c r="G665" s="9">
        <f>일위대가!J3926</f>
        <v>0</v>
      </c>
      <c r="H665" s="9">
        <f t="shared" si="118"/>
        <v>6767</v>
      </c>
      <c r="I665" s="5" t="s">
        <v>5349</v>
      </c>
      <c r="J665" s="5" t="s">
        <v>52</v>
      </c>
      <c r="K665" s="1" t="s">
        <v>52</v>
      </c>
      <c r="L665" s="1" t="s">
        <v>52</v>
      </c>
      <c r="M665" s="1" t="s">
        <v>52</v>
      </c>
      <c r="N665" s="1" t="s">
        <v>52</v>
      </c>
      <c r="P665" s="181">
        <v>0</v>
      </c>
      <c r="Q665" s="184">
        <f t="shared" si="114"/>
        <v>0</v>
      </c>
      <c r="R665" s="168">
        <f t="shared" si="119"/>
        <v>0</v>
      </c>
      <c r="S665" s="160">
        <v>6767</v>
      </c>
      <c r="T665" s="182">
        <f t="shared" si="115"/>
        <v>6767</v>
      </c>
      <c r="U665" s="164">
        <f t="shared" si="120"/>
        <v>0</v>
      </c>
      <c r="V665" s="183">
        <v>0</v>
      </c>
      <c r="W665" s="182">
        <f t="shared" si="116"/>
        <v>0</v>
      </c>
      <c r="X665" s="162">
        <f t="shared" si="121"/>
        <v>0</v>
      </c>
      <c r="Y665" s="189">
        <v>6767</v>
      </c>
      <c r="Z665" s="186">
        <f t="shared" si="117"/>
        <v>6767</v>
      </c>
      <c r="AA665" s="155">
        <f t="shared" si="122"/>
        <v>0</v>
      </c>
    </row>
    <row r="666" spans="1:27" ht="30" customHeight="1">
      <c r="A666" s="5" t="s">
        <v>5359</v>
      </c>
      <c r="B666" s="5" t="s">
        <v>5357</v>
      </c>
      <c r="C666" s="5" t="s">
        <v>52</v>
      </c>
      <c r="D666" s="5" t="s">
        <v>366</v>
      </c>
      <c r="E666" s="9">
        <f>일위대가!F3930</f>
        <v>0</v>
      </c>
      <c r="F666" s="9">
        <f>일위대가!H3930</f>
        <v>53081</v>
      </c>
      <c r="G666" s="9">
        <f>일위대가!J3930</f>
        <v>0</v>
      </c>
      <c r="H666" s="9">
        <f t="shared" si="118"/>
        <v>53081</v>
      </c>
      <c r="I666" s="5" t="s">
        <v>5358</v>
      </c>
      <c r="J666" s="5" t="s">
        <v>52</v>
      </c>
      <c r="K666" s="1" t="s">
        <v>52</v>
      </c>
      <c r="L666" s="1" t="s">
        <v>52</v>
      </c>
      <c r="M666" s="1" t="s">
        <v>52</v>
      </c>
      <c r="N666" s="1" t="s">
        <v>52</v>
      </c>
      <c r="P666" s="181">
        <v>0</v>
      </c>
      <c r="Q666" s="184">
        <f t="shared" si="114"/>
        <v>0</v>
      </c>
      <c r="R666" s="168">
        <f t="shared" si="119"/>
        <v>0</v>
      </c>
      <c r="S666" s="160">
        <v>53081</v>
      </c>
      <c r="T666" s="182">
        <f t="shared" si="115"/>
        <v>53081</v>
      </c>
      <c r="U666" s="164">
        <f t="shared" si="120"/>
        <v>0</v>
      </c>
      <c r="V666" s="183">
        <v>0</v>
      </c>
      <c r="W666" s="182">
        <f t="shared" si="116"/>
        <v>0</v>
      </c>
      <c r="X666" s="162">
        <f t="shared" si="121"/>
        <v>0</v>
      </c>
      <c r="Y666" s="189">
        <v>53081</v>
      </c>
      <c r="Z666" s="186">
        <f t="shared" si="117"/>
        <v>53081</v>
      </c>
      <c r="AA666" s="155">
        <f t="shared" si="122"/>
        <v>0</v>
      </c>
    </row>
    <row r="667" spans="1:27" ht="30" customHeight="1">
      <c r="A667" s="5" t="s">
        <v>5386</v>
      </c>
      <c r="B667" s="5" t="s">
        <v>5384</v>
      </c>
      <c r="C667" s="5" t="s">
        <v>52</v>
      </c>
      <c r="D667" s="5" t="s">
        <v>366</v>
      </c>
      <c r="E667" s="9">
        <f>일위대가!F3934</f>
        <v>0</v>
      </c>
      <c r="F667" s="9">
        <f>일위대가!H3934</f>
        <v>66351</v>
      </c>
      <c r="G667" s="9">
        <f>일위대가!J3934</f>
        <v>0</v>
      </c>
      <c r="H667" s="9">
        <f t="shared" si="118"/>
        <v>66351</v>
      </c>
      <c r="I667" s="5" t="s">
        <v>5385</v>
      </c>
      <c r="J667" s="5" t="s">
        <v>52</v>
      </c>
      <c r="K667" s="1" t="s">
        <v>52</v>
      </c>
      <c r="L667" s="1" t="s">
        <v>52</v>
      </c>
      <c r="M667" s="1" t="s">
        <v>52</v>
      </c>
      <c r="N667" s="1" t="s">
        <v>52</v>
      </c>
      <c r="P667" s="181">
        <v>0</v>
      </c>
      <c r="Q667" s="184">
        <f t="shared" si="114"/>
        <v>0</v>
      </c>
      <c r="R667" s="168">
        <f t="shared" si="119"/>
        <v>0</v>
      </c>
      <c r="S667" s="160">
        <v>66351</v>
      </c>
      <c r="T667" s="182">
        <f t="shared" si="115"/>
        <v>66351</v>
      </c>
      <c r="U667" s="164">
        <f t="shared" si="120"/>
        <v>0</v>
      </c>
      <c r="V667" s="183">
        <v>0</v>
      </c>
      <c r="W667" s="182">
        <f t="shared" si="116"/>
        <v>0</v>
      </c>
      <c r="X667" s="162">
        <f t="shared" si="121"/>
        <v>0</v>
      </c>
      <c r="Y667" s="189">
        <v>66351</v>
      </c>
      <c r="Z667" s="186">
        <f t="shared" si="117"/>
        <v>66351</v>
      </c>
      <c r="AA667" s="155">
        <f t="shared" si="122"/>
        <v>0</v>
      </c>
    </row>
    <row r="668" spans="1:27" ht="30" customHeight="1">
      <c r="A668" s="5" t="s">
        <v>6708</v>
      </c>
      <c r="B668" s="5" t="s">
        <v>6709</v>
      </c>
      <c r="C668" s="5" t="s">
        <v>6710</v>
      </c>
      <c r="D668" s="5" t="s">
        <v>3711</v>
      </c>
      <c r="E668" s="9">
        <f>일위대가!F3941</f>
        <v>30268</v>
      </c>
      <c r="F668" s="9">
        <f>일위대가!H3941</f>
        <v>50686</v>
      </c>
      <c r="G668" s="9">
        <f>일위대가!J3941</f>
        <v>65194</v>
      </c>
      <c r="H668" s="9">
        <f t="shared" si="118"/>
        <v>146148</v>
      </c>
      <c r="I668" s="5" t="s">
        <v>6711</v>
      </c>
      <c r="J668" s="5" t="s">
        <v>52</v>
      </c>
      <c r="K668" s="1" t="s">
        <v>5593</v>
      </c>
      <c r="L668" s="1" t="s">
        <v>52</v>
      </c>
      <c r="M668" s="1" t="s">
        <v>52</v>
      </c>
      <c r="N668" s="1" t="s">
        <v>61</v>
      </c>
      <c r="P668" s="185">
        <v>30276</v>
      </c>
      <c r="Q668" s="184">
        <f t="shared" si="114"/>
        <v>30268</v>
      </c>
      <c r="R668" s="168">
        <f t="shared" si="119"/>
        <v>-8</v>
      </c>
      <c r="S668" s="160">
        <v>50686</v>
      </c>
      <c r="T668" s="182">
        <f t="shared" si="115"/>
        <v>50686</v>
      </c>
      <c r="U668" s="164">
        <f t="shared" si="120"/>
        <v>0</v>
      </c>
      <c r="V668" s="160">
        <v>65194</v>
      </c>
      <c r="W668" s="182">
        <f t="shared" si="116"/>
        <v>65194</v>
      </c>
      <c r="X668" s="162">
        <f t="shared" si="121"/>
        <v>0</v>
      </c>
      <c r="Y668" s="189">
        <v>146156</v>
      </c>
      <c r="Z668" s="186">
        <f t="shared" si="117"/>
        <v>146148</v>
      </c>
      <c r="AA668" s="155">
        <f t="shared" si="122"/>
        <v>-8</v>
      </c>
    </row>
    <row r="669" spans="1:27" ht="30" customHeight="1">
      <c r="A669" s="5" t="s">
        <v>5430</v>
      </c>
      <c r="B669" s="5" t="s">
        <v>5427</v>
      </c>
      <c r="C669" s="5" t="s">
        <v>52</v>
      </c>
      <c r="D669" s="5" t="s">
        <v>5428</v>
      </c>
      <c r="E669" s="9">
        <f>일위대가!F3946</f>
        <v>24582</v>
      </c>
      <c r="F669" s="9">
        <f>일위대가!H3946</f>
        <v>0</v>
      </c>
      <c r="G669" s="9">
        <f>일위대가!J3946</f>
        <v>0</v>
      </c>
      <c r="H669" s="9">
        <f t="shared" si="118"/>
        <v>24582</v>
      </c>
      <c r="I669" s="5" t="s">
        <v>5429</v>
      </c>
      <c r="J669" s="5" t="s">
        <v>52</v>
      </c>
      <c r="K669" s="1" t="s">
        <v>52</v>
      </c>
      <c r="L669" s="1" t="s">
        <v>52</v>
      </c>
      <c r="M669" s="1" t="s">
        <v>52</v>
      </c>
      <c r="N669" s="1" t="s">
        <v>52</v>
      </c>
      <c r="P669" s="185">
        <v>24582</v>
      </c>
      <c r="Q669" s="184">
        <f t="shared" si="114"/>
        <v>24582</v>
      </c>
      <c r="R669" s="168">
        <f t="shared" si="119"/>
        <v>0</v>
      </c>
      <c r="S669" s="183">
        <v>0</v>
      </c>
      <c r="T669" s="182">
        <f t="shared" si="115"/>
        <v>0</v>
      </c>
      <c r="U669" s="164">
        <f t="shared" si="120"/>
        <v>0</v>
      </c>
      <c r="V669" s="183">
        <v>0</v>
      </c>
      <c r="W669" s="182">
        <f t="shared" si="116"/>
        <v>0</v>
      </c>
      <c r="X669" s="162">
        <f t="shared" si="121"/>
        <v>0</v>
      </c>
      <c r="Y669" s="189">
        <v>24582</v>
      </c>
      <c r="Z669" s="186">
        <f t="shared" si="117"/>
        <v>24582</v>
      </c>
      <c r="AA669" s="155">
        <f t="shared" si="122"/>
        <v>0</v>
      </c>
    </row>
    <row r="670" spans="1:27" ht="30" customHeight="1">
      <c r="A670" s="5" t="s">
        <v>5440</v>
      </c>
      <c r="B670" s="5" t="s">
        <v>5437</v>
      </c>
      <c r="C670" s="5" t="s">
        <v>5438</v>
      </c>
      <c r="D670" s="5" t="s">
        <v>58</v>
      </c>
      <c r="E670" s="9">
        <f>일위대가!F3952</f>
        <v>0</v>
      </c>
      <c r="F670" s="9">
        <f>일위대가!H3952</f>
        <v>46172</v>
      </c>
      <c r="G670" s="9">
        <f>일위대가!J3952</f>
        <v>1385</v>
      </c>
      <c r="H670" s="9">
        <f t="shared" si="118"/>
        <v>47557</v>
      </c>
      <c r="I670" s="5" t="s">
        <v>5439</v>
      </c>
      <c r="J670" s="5" t="s">
        <v>52</v>
      </c>
      <c r="K670" s="1" t="s">
        <v>52</v>
      </c>
      <c r="L670" s="1" t="s">
        <v>52</v>
      </c>
      <c r="M670" s="1" t="s">
        <v>52</v>
      </c>
      <c r="N670" s="1" t="s">
        <v>52</v>
      </c>
      <c r="P670" s="181">
        <v>0</v>
      </c>
      <c r="Q670" s="184">
        <f t="shared" si="114"/>
        <v>0</v>
      </c>
      <c r="R670" s="168">
        <f t="shared" si="119"/>
        <v>0</v>
      </c>
      <c r="S670" s="160">
        <v>46172</v>
      </c>
      <c r="T670" s="182">
        <f t="shared" si="115"/>
        <v>46172</v>
      </c>
      <c r="U670" s="164">
        <f t="shared" si="120"/>
        <v>0</v>
      </c>
      <c r="V670" s="160">
        <v>1385</v>
      </c>
      <c r="W670" s="182">
        <f t="shared" si="116"/>
        <v>1385</v>
      </c>
      <c r="X670" s="162">
        <f t="shared" si="121"/>
        <v>0</v>
      </c>
      <c r="Y670" s="189">
        <v>47557</v>
      </c>
      <c r="Z670" s="186">
        <f t="shared" si="117"/>
        <v>47557</v>
      </c>
      <c r="AA670" s="155">
        <f t="shared" si="122"/>
        <v>0</v>
      </c>
    </row>
    <row r="671" spans="1:27" ht="30" customHeight="1">
      <c r="A671" s="5" t="s">
        <v>5449</v>
      </c>
      <c r="B671" s="5" t="s">
        <v>5437</v>
      </c>
      <c r="C671" s="5" t="s">
        <v>5447</v>
      </c>
      <c r="D671" s="5" t="s">
        <v>58</v>
      </c>
      <c r="E671" s="9">
        <f>일위대가!F3958</f>
        <v>0</v>
      </c>
      <c r="F671" s="9">
        <f>일위대가!H3958</f>
        <v>33215</v>
      </c>
      <c r="G671" s="9">
        <f>일위대가!J3958</f>
        <v>996</v>
      </c>
      <c r="H671" s="9">
        <f t="shared" si="118"/>
        <v>34211</v>
      </c>
      <c r="I671" s="5" t="s">
        <v>5448</v>
      </c>
      <c r="J671" s="5" t="s">
        <v>52</v>
      </c>
      <c r="K671" s="1" t="s">
        <v>52</v>
      </c>
      <c r="L671" s="1" t="s">
        <v>52</v>
      </c>
      <c r="M671" s="1" t="s">
        <v>52</v>
      </c>
      <c r="N671" s="1" t="s">
        <v>52</v>
      </c>
      <c r="P671" s="181">
        <v>0</v>
      </c>
      <c r="Q671" s="184">
        <f t="shared" si="114"/>
        <v>0</v>
      </c>
      <c r="R671" s="168">
        <f t="shared" si="119"/>
        <v>0</v>
      </c>
      <c r="S671" s="160">
        <v>33215</v>
      </c>
      <c r="T671" s="182">
        <f t="shared" si="115"/>
        <v>33215</v>
      </c>
      <c r="U671" s="164">
        <f t="shared" si="120"/>
        <v>0</v>
      </c>
      <c r="V671" s="183">
        <v>996</v>
      </c>
      <c r="W671" s="182">
        <f t="shared" si="116"/>
        <v>996</v>
      </c>
      <c r="X671" s="162">
        <f t="shared" si="121"/>
        <v>0</v>
      </c>
      <c r="Y671" s="189">
        <v>34211</v>
      </c>
      <c r="Z671" s="186">
        <f t="shared" si="117"/>
        <v>34211</v>
      </c>
      <c r="AA671" s="155">
        <f t="shared" si="122"/>
        <v>0</v>
      </c>
    </row>
    <row r="672" spans="1:27" ht="30" customHeight="1">
      <c r="A672" s="5" t="s">
        <v>5458</v>
      </c>
      <c r="B672" s="5" t="s">
        <v>5437</v>
      </c>
      <c r="C672" s="5" t="s">
        <v>5456</v>
      </c>
      <c r="D672" s="5" t="s">
        <v>58</v>
      </c>
      <c r="E672" s="9">
        <f>일위대가!F3964</f>
        <v>0</v>
      </c>
      <c r="F672" s="9">
        <f>일위대가!H3964</f>
        <v>29053</v>
      </c>
      <c r="G672" s="9">
        <f>일위대가!J3964</f>
        <v>871</v>
      </c>
      <c r="H672" s="9">
        <f t="shared" si="118"/>
        <v>29924</v>
      </c>
      <c r="I672" s="5" t="s">
        <v>5457</v>
      </c>
      <c r="J672" s="5" t="s">
        <v>52</v>
      </c>
      <c r="K672" s="1" t="s">
        <v>52</v>
      </c>
      <c r="L672" s="1" t="s">
        <v>52</v>
      </c>
      <c r="M672" s="1" t="s">
        <v>52</v>
      </c>
      <c r="N672" s="1" t="s">
        <v>52</v>
      </c>
      <c r="P672" s="181">
        <v>0</v>
      </c>
      <c r="Q672" s="184">
        <f t="shared" si="114"/>
        <v>0</v>
      </c>
      <c r="R672" s="168">
        <f t="shared" si="119"/>
        <v>0</v>
      </c>
      <c r="S672" s="160">
        <v>29053</v>
      </c>
      <c r="T672" s="182">
        <f t="shared" si="115"/>
        <v>29053</v>
      </c>
      <c r="U672" s="164">
        <f t="shared" si="120"/>
        <v>0</v>
      </c>
      <c r="V672" s="183">
        <v>871</v>
      </c>
      <c r="W672" s="182">
        <f t="shared" si="116"/>
        <v>871</v>
      </c>
      <c r="X672" s="162">
        <f t="shared" si="121"/>
        <v>0</v>
      </c>
      <c r="Y672" s="189">
        <v>29924</v>
      </c>
      <c r="Z672" s="186">
        <f t="shared" si="117"/>
        <v>29924</v>
      </c>
      <c r="AA672" s="155">
        <f t="shared" si="122"/>
        <v>0</v>
      </c>
    </row>
    <row r="673" spans="1:27" ht="30" customHeight="1">
      <c r="A673" s="5" t="s">
        <v>5464</v>
      </c>
      <c r="B673" s="5" t="s">
        <v>5461</v>
      </c>
      <c r="C673" s="5" t="s">
        <v>5462</v>
      </c>
      <c r="D673" s="5" t="s">
        <v>58</v>
      </c>
      <c r="E673" s="9">
        <f>일위대가!F3971</f>
        <v>15650</v>
      </c>
      <c r="F673" s="9">
        <f>일위대가!H3971</f>
        <v>0</v>
      </c>
      <c r="G673" s="9">
        <f>일위대가!J3971</f>
        <v>0</v>
      </c>
      <c r="H673" s="9">
        <f t="shared" si="118"/>
        <v>15650</v>
      </c>
      <c r="I673" s="5" t="s">
        <v>5463</v>
      </c>
      <c r="J673" s="5" t="s">
        <v>52</v>
      </c>
      <c r="K673" s="1" t="s">
        <v>52</v>
      </c>
      <c r="L673" s="1" t="s">
        <v>52</v>
      </c>
      <c r="M673" s="1" t="s">
        <v>52</v>
      </c>
      <c r="N673" s="1" t="s">
        <v>52</v>
      </c>
      <c r="P673" s="185">
        <v>15651</v>
      </c>
      <c r="Q673" s="184">
        <f t="shared" si="114"/>
        <v>15650</v>
      </c>
      <c r="R673" s="168">
        <f t="shared" si="119"/>
        <v>-1</v>
      </c>
      <c r="S673" s="183">
        <v>0</v>
      </c>
      <c r="T673" s="182">
        <f t="shared" si="115"/>
        <v>0</v>
      </c>
      <c r="U673" s="164">
        <f t="shared" si="120"/>
        <v>0</v>
      </c>
      <c r="V673" s="183">
        <v>0</v>
      </c>
      <c r="W673" s="182">
        <f t="shared" si="116"/>
        <v>0</v>
      </c>
      <c r="X673" s="162">
        <f t="shared" si="121"/>
        <v>0</v>
      </c>
      <c r="Y673" s="189">
        <v>15651</v>
      </c>
      <c r="Z673" s="186">
        <f t="shared" si="117"/>
        <v>15650</v>
      </c>
      <c r="AA673" s="155">
        <f t="shared" si="122"/>
        <v>-1</v>
      </c>
    </row>
    <row r="674" spans="1:27" ht="30" customHeight="1">
      <c r="A674" s="5" t="s">
        <v>5468</v>
      </c>
      <c r="B674" s="5" t="s">
        <v>5466</v>
      </c>
      <c r="C674" s="5" t="s">
        <v>5438</v>
      </c>
      <c r="D674" s="5" t="s">
        <v>58</v>
      </c>
      <c r="E674" s="9">
        <f>일위대가!F3977</f>
        <v>0</v>
      </c>
      <c r="F674" s="9">
        <f>일위대가!H3977</f>
        <v>52925</v>
      </c>
      <c r="G674" s="9">
        <f>일위대가!J3977</f>
        <v>529</v>
      </c>
      <c r="H674" s="9">
        <f t="shared" si="118"/>
        <v>53454</v>
      </c>
      <c r="I674" s="5" t="s">
        <v>5467</v>
      </c>
      <c r="J674" s="5" t="s">
        <v>52</v>
      </c>
      <c r="K674" s="1" t="s">
        <v>52</v>
      </c>
      <c r="L674" s="1" t="s">
        <v>52</v>
      </c>
      <c r="M674" s="1" t="s">
        <v>52</v>
      </c>
      <c r="N674" s="1" t="s">
        <v>52</v>
      </c>
      <c r="P674" s="181">
        <v>0</v>
      </c>
      <c r="Q674" s="184">
        <f t="shared" si="114"/>
        <v>0</v>
      </c>
      <c r="R674" s="168">
        <f t="shared" si="119"/>
        <v>0</v>
      </c>
      <c r="S674" s="160">
        <v>52925</v>
      </c>
      <c r="T674" s="182">
        <f t="shared" si="115"/>
        <v>52925</v>
      </c>
      <c r="U674" s="164">
        <f t="shared" si="120"/>
        <v>0</v>
      </c>
      <c r="V674" s="183">
        <v>529</v>
      </c>
      <c r="W674" s="182">
        <f t="shared" si="116"/>
        <v>529</v>
      </c>
      <c r="X674" s="162">
        <f t="shared" si="121"/>
        <v>0</v>
      </c>
      <c r="Y674" s="189">
        <v>53454</v>
      </c>
      <c r="Z674" s="186">
        <f t="shared" si="117"/>
        <v>53454</v>
      </c>
      <c r="AA674" s="155">
        <f t="shared" si="122"/>
        <v>0</v>
      </c>
    </row>
    <row r="675" spans="1:27" ht="30" customHeight="1">
      <c r="A675" s="5" t="s">
        <v>5473</v>
      </c>
      <c r="B675" s="5" t="s">
        <v>5461</v>
      </c>
      <c r="C675" s="5" t="s">
        <v>5471</v>
      </c>
      <c r="D675" s="5" t="s">
        <v>58</v>
      </c>
      <c r="E675" s="9">
        <f>일위대가!F3984</f>
        <v>13549</v>
      </c>
      <c r="F675" s="9">
        <f>일위대가!H3984</f>
        <v>0</v>
      </c>
      <c r="G675" s="9">
        <f>일위대가!J3984</f>
        <v>0</v>
      </c>
      <c r="H675" s="9">
        <f t="shared" si="118"/>
        <v>13549</v>
      </c>
      <c r="I675" s="5" t="s">
        <v>5472</v>
      </c>
      <c r="J675" s="5" t="s">
        <v>52</v>
      </c>
      <c r="K675" s="1" t="s">
        <v>52</v>
      </c>
      <c r="L675" s="1" t="s">
        <v>52</v>
      </c>
      <c r="M675" s="1" t="s">
        <v>52</v>
      </c>
      <c r="N675" s="1" t="s">
        <v>52</v>
      </c>
      <c r="P675" s="185">
        <v>13549</v>
      </c>
      <c r="Q675" s="184">
        <f t="shared" si="114"/>
        <v>13549</v>
      </c>
      <c r="R675" s="168">
        <f t="shared" si="119"/>
        <v>0</v>
      </c>
      <c r="S675" s="183">
        <v>0</v>
      </c>
      <c r="T675" s="182">
        <f t="shared" si="115"/>
        <v>0</v>
      </c>
      <c r="U675" s="164">
        <f t="shared" si="120"/>
        <v>0</v>
      </c>
      <c r="V675" s="183">
        <v>0</v>
      </c>
      <c r="W675" s="182">
        <f t="shared" si="116"/>
        <v>0</v>
      </c>
      <c r="X675" s="162">
        <f t="shared" si="121"/>
        <v>0</v>
      </c>
      <c r="Y675" s="189">
        <v>13549</v>
      </c>
      <c r="Z675" s="186">
        <f t="shared" si="117"/>
        <v>13549</v>
      </c>
      <c r="AA675" s="155">
        <f t="shared" si="122"/>
        <v>0</v>
      </c>
    </row>
    <row r="676" spans="1:27" ht="30" customHeight="1">
      <c r="A676" s="5" t="s">
        <v>5476</v>
      </c>
      <c r="B676" s="5" t="s">
        <v>5466</v>
      </c>
      <c r="C676" s="5" t="s">
        <v>5447</v>
      </c>
      <c r="D676" s="5" t="s">
        <v>58</v>
      </c>
      <c r="E676" s="9">
        <f>일위대가!F3990</f>
        <v>0</v>
      </c>
      <c r="F676" s="9">
        <f>일위대가!H3990</f>
        <v>35807</v>
      </c>
      <c r="G676" s="9">
        <f>일위대가!J3990</f>
        <v>358</v>
      </c>
      <c r="H676" s="9">
        <f t="shared" si="118"/>
        <v>36165</v>
      </c>
      <c r="I676" s="5" t="s">
        <v>5475</v>
      </c>
      <c r="J676" s="5" t="s">
        <v>52</v>
      </c>
      <c r="K676" s="1" t="s">
        <v>52</v>
      </c>
      <c r="L676" s="1" t="s">
        <v>52</v>
      </c>
      <c r="M676" s="1" t="s">
        <v>52</v>
      </c>
      <c r="N676" s="1" t="s">
        <v>52</v>
      </c>
      <c r="P676" s="181">
        <v>0</v>
      </c>
      <c r="Q676" s="184">
        <f t="shared" si="114"/>
        <v>0</v>
      </c>
      <c r="R676" s="168">
        <f t="shared" si="119"/>
        <v>0</v>
      </c>
      <c r="S676" s="160">
        <v>35807</v>
      </c>
      <c r="T676" s="182">
        <f t="shared" si="115"/>
        <v>35807</v>
      </c>
      <c r="U676" s="164">
        <f t="shared" si="120"/>
        <v>0</v>
      </c>
      <c r="V676" s="183">
        <v>358</v>
      </c>
      <c r="W676" s="182">
        <f t="shared" si="116"/>
        <v>358</v>
      </c>
      <c r="X676" s="162">
        <f t="shared" si="121"/>
        <v>0</v>
      </c>
      <c r="Y676" s="189">
        <v>36165</v>
      </c>
      <c r="Z676" s="186">
        <f t="shared" si="117"/>
        <v>36165</v>
      </c>
      <c r="AA676" s="155">
        <f t="shared" si="122"/>
        <v>0</v>
      </c>
    </row>
    <row r="677" spans="1:27" ht="30" customHeight="1">
      <c r="A677" s="5" t="s">
        <v>6761</v>
      </c>
      <c r="B677" s="5" t="s">
        <v>4983</v>
      </c>
      <c r="C677" s="5" t="s">
        <v>6762</v>
      </c>
      <c r="D677" s="5" t="s">
        <v>3711</v>
      </c>
      <c r="E677" s="9">
        <f>일위대가!F3997</f>
        <v>18340</v>
      </c>
      <c r="F677" s="9">
        <f>일위대가!H3997</f>
        <v>50686</v>
      </c>
      <c r="G677" s="9">
        <f>일위대가!J3997</f>
        <v>0</v>
      </c>
      <c r="H677" s="9">
        <f t="shared" si="118"/>
        <v>69026</v>
      </c>
      <c r="I677" s="5" t="s">
        <v>6763</v>
      </c>
      <c r="J677" s="5" t="s">
        <v>52</v>
      </c>
      <c r="K677" s="1" t="s">
        <v>5593</v>
      </c>
      <c r="L677" s="1" t="s">
        <v>52</v>
      </c>
      <c r="M677" s="1" t="s">
        <v>52</v>
      </c>
      <c r="N677" s="1" t="s">
        <v>61</v>
      </c>
      <c r="P677" s="185">
        <v>18345</v>
      </c>
      <c r="Q677" s="184">
        <f t="shared" si="114"/>
        <v>18340</v>
      </c>
      <c r="R677" s="168">
        <f t="shared" si="119"/>
        <v>-5</v>
      </c>
      <c r="S677" s="160">
        <v>50686</v>
      </c>
      <c r="T677" s="182">
        <f t="shared" si="115"/>
        <v>50686</v>
      </c>
      <c r="U677" s="164">
        <f t="shared" si="120"/>
        <v>0</v>
      </c>
      <c r="V677" s="183">
        <v>0</v>
      </c>
      <c r="W677" s="182">
        <f t="shared" si="116"/>
        <v>0</v>
      </c>
      <c r="X677" s="162">
        <f t="shared" si="121"/>
        <v>0</v>
      </c>
      <c r="Y677" s="189">
        <v>69031</v>
      </c>
      <c r="Z677" s="186">
        <f t="shared" si="117"/>
        <v>69026</v>
      </c>
      <c r="AA677" s="155">
        <f t="shared" si="122"/>
        <v>-5</v>
      </c>
    </row>
    <row r="678" spans="1:27" ht="30" customHeight="1">
      <c r="A678" s="5" t="s">
        <v>6769</v>
      </c>
      <c r="B678" s="5" t="s">
        <v>6149</v>
      </c>
      <c r="C678" s="5" t="s">
        <v>6770</v>
      </c>
      <c r="D678" s="5" t="s">
        <v>3711</v>
      </c>
      <c r="E678" s="9">
        <f>일위대가!F4004</f>
        <v>1096</v>
      </c>
      <c r="F678" s="9">
        <f>일위대가!H4004</f>
        <v>32384</v>
      </c>
      <c r="G678" s="9">
        <f>일위대가!J4004</f>
        <v>0</v>
      </c>
      <c r="H678" s="9">
        <f t="shared" si="118"/>
        <v>33480</v>
      </c>
      <c r="I678" s="5" t="s">
        <v>6771</v>
      </c>
      <c r="J678" s="5" t="s">
        <v>52</v>
      </c>
      <c r="K678" s="1" t="s">
        <v>5593</v>
      </c>
      <c r="L678" s="1" t="s">
        <v>52</v>
      </c>
      <c r="M678" s="1" t="s">
        <v>52</v>
      </c>
      <c r="N678" s="1" t="s">
        <v>61</v>
      </c>
      <c r="P678" s="185">
        <v>1096</v>
      </c>
      <c r="Q678" s="184">
        <f t="shared" si="114"/>
        <v>1096</v>
      </c>
      <c r="R678" s="168">
        <f t="shared" si="119"/>
        <v>0</v>
      </c>
      <c r="S678" s="160">
        <v>32384</v>
      </c>
      <c r="T678" s="182">
        <f t="shared" si="115"/>
        <v>32384</v>
      </c>
      <c r="U678" s="164">
        <f t="shared" si="120"/>
        <v>0</v>
      </c>
      <c r="V678" s="183">
        <v>0</v>
      </c>
      <c r="W678" s="182">
        <f t="shared" si="116"/>
        <v>0</v>
      </c>
      <c r="X678" s="162">
        <f t="shared" si="121"/>
        <v>0</v>
      </c>
      <c r="Y678" s="189">
        <v>33480</v>
      </c>
      <c r="Z678" s="186">
        <f t="shared" si="117"/>
        <v>33480</v>
      </c>
      <c r="AA678" s="155">
        <f t="shared" si="122"/>
        <v>0</v>
      </c>
    </row>
    <row r="679" spans="1:27" ht="30" customHeight="1">
      <c r="A679" s="5" t="s">
        <v>6777</v>
      </c>
      <c r="B679" s="5" t="s">
        <v>4983</v>
      </c>
      <c r="C679" s="5" t="s">
        <v>6778</v>
      </c>
      <c r="D679" s="5" t="s">
        <v>3711</v>
      </c>
      <c r="E679" s="9">
        <f>일위대가!F4011</f>
        <v>7840</v>
      </c>
      <c r="F679" s="9">
        <f>일위대가!H4011</f>
        <v>50686</v>
      </c>
      <c r="G679" s="9">
        <f>일위대가!J4011</f>
        <v>0</v>
      </c>
      <c r="H679" s="9">
        <f t="shared" si="118"/>
        <v>58526</v>
      </c>
      <c r="I679" s="5" t="s">
        <v>6779</v>
      </c>
      <c r="J679" s="5" t="s">
        <v>52</v>
      </c>
      <c r="K679" s="1" t="s">
        <v>5593</v>
      </c>
      <c r="L679" s="1" t="s">
        <v>52</v>
      </c>
      <c r="M679" s="1" t="s">
        <v>52</v>
      </c>
      <c r="N679" s="1" t="s">
        <v>61</v>
      </c>
      <c r="P679" s="185">
        <v>7842</v>
      </c>
      <c r="Q679" s="184">
        <f t="shared" si="114"/>
        <v>7840</v>
      </c>
      <c r="R679" s="168">
        <f t="shared" si="119"/>
        <v>-2</v>
      </c>
      <c r="S679" s="160">
        <v>50686</v>
      </c>
      <c r="T679" s="182">
        <f t="shared" si="115"/>
        <v>50686</v>
      </c>
      <c r="U679" s="164">
        <f t="shared" si="120"/>
        <v>0</v>
      </c>
      <c r="V679" s="183">
        <v>0</v>
      </c>
      <c r="W679" s="182">
        <f t="shared" si="116"/>
        <v>0</v>
      </c>
      <c r="X679" s="162">
        <f t="shared" si="121"/>
        <v>0</v>
      </c>
      <c r="Y679" s="189">
        <v>58528</v>
      </c>
      <c r="Z679" s="186">
        <f t="shared" si="117"/>
        <v>58526</v>
      </c>
      <c r="AA679" s="155">
        <f t="shared" si="122"/>
        <v>-2</v>
      </c>
    </row>
    <row r="680" spans="1:27" ht="30" customHeight="1">
      <c r="A680" s="5" t="s">
        <v>5512</v>
      </c>
      <c r="B680" s="5" t="s">
        <v>5509</v>
      </c>
      <c r="C680" s="5" t="s">
        <v>5510</v>
      </c>
      <c r="D680" s="5" t="s">
        <v>58</v>
      </c>
      <c r="E680" s="9">
        <f>일위대가!F4017</f>
        <v>0</v>
      </c>
      <c r="F680" s="9">
        <f>일위대가!H4017</f>
        <v>51333</v>
      </c>
      <c r="G680" s="9">
        <f>일위대가!J4017</f>
        <v>1026</v>
      </c>
      <c r="H680" s="9">
        <f t="shared" si="118"/>
        <v>52359</v>
      </c>
      <c r="I680" s="5" t="s">
        <v>5511</v>
      </c>
      <c r="J680" s="5" t="s">
        <v>52</v>
      </c>
      <c r="K680" s="1" t="s">
        <v>52</v>
      </c>
      <c r="L680" s="1" t="s">
        <v>52</v>
      </c>
      <c r="M680" s="1" t="s">
        <v>52</v>
      </c>
      <c r="N680" s="1" t="s">
        <v>52</v>
      </c>
      <c r="P680" s="181">
        <v>0</v>
      </c>
      <c r="Q680" s="184">
        <f t="shared" si="114"/>
        <v>0</v>
      </c>
      <c r="R680" s="168">
        <f t="shared" si="119"/>
        <v>0</v>
      </c>
      <c r="S680" s="160">
        <v>51333</v>
      </c>
      <c r="T680" s="182">
        <f t="shared" si="115"/>
        <v>51333</v>
      </c>
      <c r="U680" s="164">
        <f t="shared" si="120"/>
        <v>0</v>
      </c>
      <c r="V680" s="160">
        <v>1026</v>
      </c>
      <c r="W680" s="182">
        <f t="shared" si="116"/>
        <v>1026</v>
      </c>
      <c r="X680" s="162">
        <f t="shared" si="121"/>
        <v>0</v>
      </c>
      <c r="Y680" s="189">
        <v>52359</v>
      </c>
      <c r="Z680" s="186">
        <f t="shared" si="117"/>
        <v>52359</v>
      </c>
      <c r="AA680" s="155">
        <f t="shared" si="122"/>
        <v>0</v>
      </c>
    </row>
    <row r="681" spans="1:27" ht="30" customHeight="1">
      <c r="A681" s="5" t="s">
        <v>5522</v>
      </c>
      <c r="B681" s="5" t="s">
        <v>5519</v>
      </c>
      <c r="C681" s="5" t="s">
        <v>5520</v>
      </c>
      <c r="D681" s="5" t="s">
        <v>58</v>
      </c>
      <c r="E681" s="9">
        <f>일위대가!F4023</f>
        <v>0</v>
      </c>
      <c r="F681" s="9">
        <f>일위대가!H4023</f>
        <v>17052</v>
      </c>
      <c r="G681" s="9">
        <f>일위대가!J4023</f>
        <v>682</v>
      </c>
      <c r="H681" s="9">
        <f t="shared" si="118"/>
        <v>17734</v>
      </c>
      <c r="I681" s="5" t="s">
        <v>5521</v>
      </c>
      <c r="J681" s="5" t="s">
        <v>52</v>
      </c>
      <c r="K681" s="1" t="s">
        <v>52</v>
      </c>
      <c r="L681" s="1" t="s">
        <v>52</v>
      </c>
      <c r="M681" s="1" t="s">
        <v>52</v>
      </c>
      <c r="N681" s="1" t="s">
        <v>52</v>
      </c>
      <c r="P681" s="181">
        <v>0</v>
      </c>
      <c r="Q681" s="184">
        <f t="shared" si="114"/>
        <v>0</v>
      </c>
      <c r="R681" s="168">
        <f t="shared" si="119"/>
        <v>0</v>
      </c>
      <c r="S681" s="160">
        <v>17052</v>
      </c>
      <c r="T681" s="182">
        <f t="shared" si="115"/>
        <v>17052</v>
      </c>
      <c r="U681" s="164">
        <f t="shared" si="120"/>
        <v>0</v>
      </c>
      <c r="V681" s="183">
        <v>682</v>
      </c>
      <c r="W681" s="182">
        <f t="shared" si="116"/>
        <v>682</v>
      </c>
      <c r="X681" s="162">
        <f t="shared" si="121"/>
        <v>0</v>
      </c>
      <c r="Y681" s="189">
        <v>17734</v>
      </c>
      <c r="Z681" s="186">
        <f t="shared" si="117"/>
        <v>17734</v>
      </c>
      <c r="AA681" s="155">
        <f t="shared" si="122"/>
        <v>0</v>
      </c>
    </row>
    <row r="682" spans="1:27" ht="30" customHeight="1">
      <c r="A682" s="5" t="s">
        <v>5529</v>
      </c>
      <c r="B682" s="5" t="s">
        <v>5526</v>
      </c>
      <c r="C682" s="5" t="s">
        <v>5527</v>
      </c>
      <c r="D682" s="5" t="s">
        <v>58</v>
      </c>
      <c r="E682" s="9">
        <f>일위대가!F4029</f>
        <v>0</v>
      </c>
      <c r="F682" s="9">
        <f>일위대가!H4029</f>
        <v>15719</v>
      </c>
      <c r="G682" s="9">
        <f>일위대가!J4029</f>
        <v>628</v>
      </c>
      <c r="H682" s="9">
        <f t="shared" si="118"/>
        <v>16347</v>
      </c>
      <c r="I682" s="5" t="s">
        <v>5528</v>
      </c>
      <c r="J682" s="5" t="s">
        <v>52</v>
      </c>
      <c r="K682" s="1" t="s">
        <v>52</v>
      </c>
      <c r="L682" s="1" t="s">
        <v>52</v>
      </c>
      <c r="M682" s="1" t="s">
        <v>52</v>
      </c>
      <c r="N682" s="1" t="s">
        <v>52</v>
      </c>
      <c r="P682" s="181">
        <v>0</v>
      </c>
      <c r="Q682" s="184">
        <f t="shared" si="114"/>
        <v>0</v>
      </c>
      <c r="R682" s="168">
        <f t="shared" si="119"/>
        <v>0</v>
      </c>
      <c r="S682" s="160">
        <v>15719</v>
      </c>
      <c r="T682" s="182">
        <f t="shared" si="115"/>
        <v>15719</v>
      </c>
      <c r="U682" s="164">
        <f t="shared" si="120"/>
        <v>0</v>
      </c>
      <c r="V682" s="183">
        <v>628</v>
      </c>
      <c r="W682" s="182">
        <f t="shared" si="116"/>
        <v>628</v>
      </c>
      <c r="X682" s="162">
        <f t="shared" si="121"/>
        <v>0</v>
      </c>
      <c r="Y682" s="189">
        <v>16347</v>
      </c>
      <c r="Z682" s="186">
        <f t="shared" si="117"/>
        <v>16347</v>
      </c>
      <c r="AA682" s="155">
        <f t="shared" si="122"/>
        <v>0</v>
      </c>
    </row>
    <row r="683" spans="1:27" ht="30" customHeight="1">
      <c r="A683" s="5" t="s">
        <v>5705</v>
      </c>
      <c r="B683" s="5" t="s">
        <v>5702</v>
      </c>
      <c r="C683" s="5" t="s">
        <v>5703</v>
      </c>
      <c r="D683" s="5" t="s">
        <v>3711</v>
      </c>
      <c r="E683" s="9">
        <f>일위대가!F4033</f>
        <v>0</v>
      </c>
      <c r="F683" s="9">
        <f>일위대가!H4033</f>
        <v>0</v>
      </c>
      <c r="G683" s="9">
        <f>일위대가!J4033</f>
        <v>414</v>
      </c>
      <c r="H683" s="9">
        <f t="shared" si="118"/>
        <v>414</v>
      </c>
      <c r="I683" s="5" t="s">
        <v>5704</v>
      </c>
      <c r="J683" s="5" t="s">
        <v>52</v>
      </c>
      <c r="K683" s="1" t="s">
        <v>5593</v>
      </c>
      <c r="L683" s="1" t="s">
        <v>52</v>
      </c>
      <c r="M683" s="1" t="s">
        <v>52</v>
      </c>
      <c r="N683" s="1" t="s">
        <v>61</v>
      </c>
      <c r="P683" s="181">
        <v>0</v>
      </c>
      <c r="Q683" s="184">
        <f t="shared" si="114"/>
        <v>0</v>
      </c>
      <c r="R683" s="168">
        <f t="shared" si="119"/>
        <v>0</v>
      </c>
      <c r="S683" s="183">
        <v>0</v>
      </c>
      <c r="T683" s="182">
        <f t="shared" si="115"/>
        <v>0</v>
      </c>
      <c r="U683" s="164">
        <f t="shared" si="120"/>
        <v>0</v>
      </c>
      <c r="V683" s="183">
        <v>414</v>
      </c>
      <c r="W683" s="182">
        <f t="shared" si="116"/>
        <v>414</v>
      </c>
      <c r="X683" s="162">
        <f t="shared" si="121"/>
        <v>0</v>
      </c>
      <c r="Y683" s="190">
        <v>414</v>
      </c>
      <c r="Z683" s="186">
        <f t="shared" si="117"/>
        <v>414</v>
      </c>
      <c r="AA683" s="155">
        <f t="shared" si="122"/>
        <v>0</v>
      </c>
    </row>
    <row r="684" spans="1:27" ht="30" customHeight="1">
      <c r="A684" s="5" t="s">
        <v>5785</v>
      </c>
      <c r="B684" s="5" t="s">
        <v>5782</v>
      </c>
      <c r="C684" s="5" t="s">
        <v>5783</v>
      </c>
      <c r="D684" s="5" t="s">
        <v>1186</v>
      </c>
      <c r="E684" s="9">
        <f>일위대가!F4039</f>
        <v>10763</v>
      </c>
      <c r="F684" s="9">
        <f>일위대가!H4039</f>
        <v>358798</v>
      </c>
      <c r="G684" s="9">
        <f>일위대가!J4039</f>
        <v>0</v>
      </c>
      <c r="H684" s="9">
        <f t="shared" si="118"/>
        <v>369561</v>
      </c>
      <c r="I684" s="5" t="s">
        <v>5784</v>
      </c>
      <c r="J684" s="5" t="s">
        <v>52</v>
      </c>
      <c r="K684" s="1" t="s">
        <v>52</v>
      </c>
      <c r="L684" s="1" t="s">
        <v>52</v>
      </c>
      <c r="M684" s="1" t="s">
        <v>52</v>
      </c>
      <c r="N684" s="1" t="s">
        <v>52</v>
      </c>
      <c r="P684" s="185">
        <v>10763</v>
      </c>
      <c r="Q684" s="184">
        <f t="shared" si="114"/>
        <v>10763</v>
      </c>
      <c r="R684" s="168">
        <f t="shared" si="119"/>
        <v>0</v>
      </c>
      <c r="S684" s="160">
        <v>358798</v>
      </c>
      <c r="T684" s="182">
        <f t="shared" si="115"/>
        <v>358798</v>
      </c>
      <c r="U684" s="164">
        <f t="shared" si="120"/>
        <v>0</v>
      </c>
      <c r="V684" s="183">
        <v>0</v>
      </c>
      <c r="W684" s="182">
        <f t="shared" si="116"/>
        <v>0</v>
      </c>
      <c r="X684" s="162">
        <f t="shared" si="121"/>
        <v>0</v>
      </c>
      <c r="Y684" s="189">
        <v>369561</v>
      </c>
      <c r="Z684" s="186">
        <f t="shared" si="117"/>
        <v>369561</v>
      </c>
      <c r="AA684" s="155">
        <f t="shared" si="122"/>
        <v>0</v>
      </c>
    </row>
    <row r="685" spans="1:27" ht="33.75" customHeight="1">
      <c r="B685" s="5" t="s">
        <v>7951</v>
      </c>
      <c r="C685" s="5" t="s">
        <v>7952</v>
      </c>
      <c r="D685" s="56" t="s">
        <v>715</v>
      </c>
      <c r="E685" s="56">
        <f>일위대가!F3555</f>
        <v>0</v>
      </c>
      <c r="F685" s="56">
        <f>일위대가!H3555</f>
        <v>84131</v>
      </c>
      <c r="G685" s="56">
        <f>일위대가!J3555</f>
        <v>2523</v>
      </c>
      <c r="H685" s="73">
        <f t="shared" si="118"/>
        <v>86654</v>
      </c>
      <c r="I685" s="56" t="s">
        <v>7953</v>
      </c>
      <c r="J685" s="56"/>
      <c r="O685" s="199" t="s">
        <v>7933</v>
      </c>
      <c r="P685" s="180">
        <v>0</v>
      </c>
      <c r="Q685" s="179">
        <f t="shared" si="114"/>
        <v>0</v>
      </c>
      <c r="R685" s="166">
        <f t="shared" si="119"/>
        <v>0</v>
      </c>
      <c r="S685" s="159">
        <v>84131</v>
      </c>
      <c r="T685" s="178">
        <f t="shared" si="115"/>
        <v>84131</v>
      </c>
      <c r="U685" s="163">
        <f t="shared" si="120"/>
        <v>0</v>
      </c>
      <c r="V685" s="159">
        <v>2523</v>
      </c>
      <c r="W685" s="178">
        <f t="shared" si="116"/>
        <v>2523</v>
      </c>
      <c r="X685" s="162">
        <f t="shared" si="121"/>
        <v>0</v>
      </c>
      <c r="Y685" s="189">
        <v>86654</v>
      </c>
      <c r="Z685" s="186">
        <f t="shared" si="117"/>
        <v>86654</v>
      </c>
      <c r="AA685" s="155">
        <f t="shared" si="122"/>
        <v>0</v>
      </c>
    </row>
  </sheetData>
  <mergeCells count="6">
    <mergeCell ref="Y2:AA2"/>
    <mergeCell ref="A1:J1"/>
    <mergeCell ref="A2:J2"/>
    <mergeCell ref="P2:R2"/>
    <mergeCell ref="S2:U2"/>
    <mergeCell ref="V2:X2"/>
  </mergeCells>
  <phoneticPr fontId="1" type="noConversion"/>
  <pageMargins left="0.78740157480314965" right="0.59055118110236227" top="0.39370078740157483" bottom="0.39370078740157483" header="0" footer="0"/>
  <pageSetup paperSize="9" scale="85" fitToHeight="0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4047"/>
  <sheetViews>
    <sheetView zoomScale="85" zoomScaleNormal="85" workbookViewId="0">
      <pane ySplit="3" topLeftCell="A46" activePane="bottomLeft" state="frozen"/>
      <selection pane="bottomLeft" activeCell="H6" sqref="H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5" style="202" hidden="1" customWidth="1"/>
    <col min="53" max="53" width="20" style="204" customWidth="1"/>
    <col min="54" max="54" width="22.25" style="99" customWidth="1"/>
    <col min="55" max="55" width="52.75" style="101" customWidth="1"/>
  </cols>
  <sheetData>
    <row r="1" spans="1:55" ht="30" customHeight="1">
      <c r="A1" s="317" t="s">
        <v>1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55" ht="30" customHeight="1">
      <c r="A2" s="248" t="s">
        <v>2</v>
      </c>
      <c r="B2" s="248" t="s">
        <v>3</v>
      </c>
      <c r="C2" s="248" t="s">
        <v>4</v>
      </c>
      <c r="D2" s="248" t="s">
        <v>5</v>
      </c>
      <c r="E2" s="248" t="s">
        <v>6</v>
      </c>
      <c r="F2" s="248"/>
      <c r="G2" s="248" t="s">
        <v>9</v>
      </c>
      <c r="H2" s="248"/>
      <c r="I2" s="248" t="s">
        <v>10</v>
      </c>
      <c r="J2" s="248"/>
      <c r="K2" s="248" t="s">
        <v>11</v>
      </c>
      <c r="L2" s="248"/>
      <c r="M2" s="248" t="s">
        <v>12</v>
      </c>
      <c r="N2" s="247" t="s">
        <v>2468</v>
      </c>
      <c r="O2" s="247" t="s">
        <v>20</v>
      </c>
      <c r="P2" s="247" t="s">
        <v>22</v>
      </c>
      <c r="Q2" s="247" t="s">
        <v>23</v>
      </c>
      <c r="R2" s="247" t="s">
        <v>24</v>
      </c>
      <c r="S2" s="247" t="s">
        <v>25</v>
      </c>
      <c r="T2" s="247" t="s">
        <v>26</v>
      </c>
      <c r="U2" s="247" t="s">
        <v>27</v>
      </c>
      <c r="V2" s="247" t="s">
        <v>28</v>
      </c>
      <c r="W2" s="247" t="s">
        <v>29</v>
      </c>
      <c r="X2" s="247" t="s">
        <v>30</v>
      </c>
      <c r="Y2" s="247" t="s">
        <v>31</v>
      </c>
      <c r="Z2" s="247" t="s">
        <v>32</v>
      </c>
      <c r="AA2" s="247" t="s">
        <v>33</v>
      </c>
      <c r="AB2" s="247" t="s">
        <v>34</v>
      </c>
      <c r="AC2" s="247" t="s">
        <v>35</v>
      </c>
      <c r="AD2" s="247" t="s">
        <v>36</v>
      </c>
      <c r="AE2" s="247" t="s">
        <v>37</v>
      </c>
      <c r="AF2" s="247" t="s">
        <v>38</v>
      </c>
      <c r="AG2" s="247" t="s">
        <v>39</v>
      </c>
      <c r="AH2" s="247" t="s">
        <v>40</v>
      </c>
      <c r="AI2" s="247" t="s">
        <v>41</v>
      </c>
      <c r="AJ2" s="247" t="s">
        <v>42</v>
      </c>
      <c r="AK2" s="247" t="s">
        <v>43</v>
      </c>
      <c r="AL2" s="247" t="s">
        <v>44</v>
      </c>
      <c r="AM2" s="247" t="s">
        <v>45</v>
      </c>
      <c r="AN2" s="247" t="s">
        <v>46</v>
      </c>
      <c r="AO2" s="247" t="s">
        <v>47</v>
      </c>
      <c r="AP2" s="247" t="s">
        <v>2469</v>
      </c>
      <c r="AQ2" s="247" t="s">
        <v>2470</v>
      </c>
      <c r="AR2" s="247" t="s">
        <v>2471</v>
      </c>
      <c r="AS2" s="247" t="s">
        <v>2472</v>
      </c>
      <c r="AT2" s="247" t="s">
        <v>2473</v>
      </c>
      <c r="AU2" s="247" t="s">
        <v>2474</v>
      </c>
      <c r="AV2" s="247" t="s">
        <v>48</v>
      </c>
      <c r="AW2" s="247" t="s">
        <v>2475</v>
      </c>
      <c r="AX2" s="1" t="s">
        <v>2467</v>
      </c>
      <c r="AY2" s="1" t="s">
        <v>21</v>
      </c>
      <c r="AZ2" s="203"/>
      <c r="BA2" s="303" t="s">
        <v>8105</v>
      </c>
    </row>
    <row r="3" spans="1:55" ht="30" customHeight="1">
      <c r="A3" s="248"/>
      <c r="B3" s="248"/>
      <c r="C3" s="248"/>
      <c r="D3" s="248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248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BA3" s="304"/>
      <c r="BB3" s="99" t="s">
        <v>7937</v>
      </c>
      <c r="BC3" s="101" t="s">
        <v>7936</v>
      </c>
    </row>
    <row r="4" spans="1:55" ht="30" customHeight="1">
      <c r="A4" s="308" t="s">
        <v>2476</v>
      </c>
      <c r="B4" s="308"/>
      <c r="C4" s="308"/>
      <c r="D4" s="308"/>
      <c r="E4" s="309"/>
      <c r="F4" s="310"/>
      <c r="G4" s="309"/>
      <c r="H4" s="310"/>
      <c r="I4" s="309"/>
      <c r="J4" s="310"/>
      <c r="K4" s="309"/>
      <c r="L4" s="310"/>
      <c r="M4" s="308"/>
      <c r="N4" s="1" t="s">
        <v>60</v>
      </c>
      <c r="BA4" s="206"/>
    </row>
    <row r="5" spans="1:55" ht="30" customHeight="1">
      <c r="A5" s="5" t="s">
        <v>2477</v>
      </c>
      <c r="B5" s="5" t="s">
        <v>2478</v>
      </c>
      <c r="C5" s="5" t="s">
        <v>58</v>
      </c>
      <c r="D5" s="6">
        <v>1</v>
      </c>
      <c r="E5" s="8">
        <f>일위대가목록!E485</f>
        <v>2128</v>
      </c>
      <c r="F5" s="9">
        <f>TRUNC(E5*D5,1)</f>
        <v>2128</v>
      </c>
      <c r="G5" s="8">
        <f>일위대가목록!F485</f>
        <v>0</v>
      </c>
      <c r="H5" s="9">
        <f>TRUNC(G5*D5,1)</f>
        <v>0</v>
      </c>
      <c r="I5" s="8">
        <f>일위대가목록!G485</f>
        <v>0</v>
      </c>
      <c r="J5" s="9">
        <f>TRUNC(I5*D5,1)</f>
        <v>0</v>
      </c>
      <c r="K5" s="8">
        <f>TRUNC(E5+G5+I5,1)</f>
        <v>2128</v>
      </c>
      <c r="L5" s="9">
        <f>TRUNC(F5+H5+J5,1)</f>
        <v>2128</v>
      </c>
      <c r="M5" s="5" t="s">
        <v>2479</v>
      </c>
      <c r="N5" s="1" t="s">
        <v>60</v>
      </c>
      <c r="O5" s="1" t="s">
        <v>2480</v>
      </c>
      <c r="P5" s="1" t="s">
        <v>61</v>
      </c>
      <c r="Q5" s="1" t="s">
        <v>62</v>
      </c>
      <c r="R5" s="1" t="s">
        <v>62</v>
      </c>
      <c r="AV5" s="1" t="s">
        <v>52</v>
      </c>
      <c r="AW5" s="1" t="s">
        <v>2481</v>
      </c>
      <c r="AX5" s="1" t="s">
        <v>52</v>
      </c>
      <c r="AY5" s="1" t="s">
        <v>52</v>
      </c>
      <c r="AZ5" s="203"/>
      <c r="BA5" s="207" t="s">
        <v>2479</v>
      </c>
    </row>
    <row r="6" spans="1:55" ht="30" customHeight="1">
      <c r="A6" s="5" t="s">
        <v>2482</v>
      </c>
      <c r="B6" s="5" t="s">
        <v>2483</v>
      </c>
      <c r="C6" s="5" t="s">
        <v>58</v>
      </c>
      <c r="D6" s="74">
        <v>0.75</v>
      </c>
      <c r="E6" s="8">
        <f>일위대가목록!E486</f>
        <v>0</v>
      </c>
      <c r="F6" s="9">
        <f>TRUNC(E6*D6,1)</f>
        <v>0</v>
      </c>
      <c r="G6" s="8">
        <f>일위대가목록!F486</f>
        <v>6481</v>
      </c>
      <c r="H6" s="9">
        <f>TRUNC(G6*D6,1)</f>
        <v>4860.7</v>
      </c>
      <c r="I6" s="8">
        <f>일위대가목록!G486</f>
        <v>0</v>
      </c>
      <c r="J6" s="9">
        <f>TRUNC(I6*D6,1)</f>
        <v>0</v>
      </c>
      <c r="K6" s="8">
        <f>TRUNC(E6+G6+I6,1)</f>
        <v>6481</v>
      </c>
      <c r="L6" s="9">
        <f>TRUNC(F6+H6+J6,1)</f>
        <v>4860.7</v>
      </c>
      <c r="M6" s="5" t="s">
        <v>2484</v>
      </c>
      <c r="N6" s="1" t="s">
        <v>60</v>
      </c>
      <c r="O6" s="1" t="s">
        <v>2485</v>
      </c>
      <c r="P6" s="1" t="s">
        <v>61</v>
      </c>
      <c r="Q6" s="1" t="s">
        <v>62</v>
      </c>
      <c r="R6" s="1" t="s">
        <v>62</v>
      </c>
      <c r="AV6" s="1" t="s">
        <v>52</v>
      </c>
      <c r="AW6" s="1" t="s">
        <v>2486</v>
      </c>
      <c r="AX6" s="1" t="s">
        <v>52</v>
      </c>
      <c r="AY6" s="1" t="s">
        <v>52</v>
      </c>
      <c r="AZ6" s="203"/>
      <c r="BA6" s="207" t="s">
        <v>2484</v>
      </c>
      <c r="BB6" s="99">
        <v>1</v>
      </c>
    </row>
    <row r="7" spans="1:55" ht="30" customHeight="1">
      <c r="A7" s="5" t="s">
        <v>2487</v>
      </c>
      <c r="B7" s="5" t="s">
        <v>52</v>
      </c>
      <c r="C7" s="5" t="s">
        <v>52</v>
      </c>
      <c r="D7" s="6"/>
      <c r="E7" s="8"/>
      <c r="F7" s="9">
        <f>TRUNC(SUMIF(N5:N6, N4, F5:F6),0)</f>
        <v>2128</v>
      </c>
      <c r="G7" s="8"/>
      <c r="H7" s="9">
        <f>TRUNC(SUMIF(N5:N6, N4, H5:H6),0)</f>
        <v>4860</v>
      </c>
      <c r="I7" s="8"/>
      <c r="J7" s="9">
        <f>TRUNC(SUMIF(N5:N6, N4, J5:J6),0)</f>
        <v>0</v>
      </c>
      <c r="K7" s="8"/>
      <c r="L7" s="9">
        <f>F7+H7+J7</f>
        <v>6988</v>
      </c>
      <c r="M7" s="5" t="s">
        <v>52</v>
      </c>
      <c r="N7" s="1" t="s">
        <v>124</v>
      </c>
      <c r="O7" s="1" t="s">
        <v>124</v>
      </c>
      <c r="P7" s="1" t="s">
        <v>52</v>
      </c>
      <c r="Q7" s="1" t="s">
        <v>52</v>
      </c>
      <c r="R7" s="1" t="s">
        <v>52</v>
      </c>
      <c r="AV7" s="1" t="s">
        <v>52</v>
      </c>
      <c r="AW7" s="1" t="s">
        <v>52</v>
      </c>
      <c r="AX7" s="1" t="s">
        <v>52</v>
      </c>
      <c r="AY7" s="1" t="s">
        <v>52</v>
      </c>
      <c r="AZ7" s="203"/>
      <c r="BA7" s="207"/>
    </row>
    <row r="8" spans="1:55" ht="30" customHeight="1">
      <c r="A8" s="6"/>
      <c r="B8" s="6"/>
      <c r="C8" s="6"/>
      <c r="D8" s="6"/>
      <c r="E8" s="8"/>
      <c r="F8" s="9"/>
      <c r="G8" s="8"/>
      <c r="H8" s="9"/>
      <c r="I8" s="8"/>
      <c r="J8" s="9"/>
      <c r="K8" s="8"/>
      <c r="L8" s="9"/>
      <c r="M8" s="6"/>
      <c r="BA8" s="206"/>
    </row>
    <row r="9" spans="1:55" ht="30" customHeight="1">
      <c r="A9" s="308" t="s">
        <v>2488</v>
      </c>
      <c r="B9" s="308"/>
      <c r="C9" s="308"/>
      <c r="D9" s="308"/>
      <c r="E9" s="309"/>
      <c r="F9" s="310"/>
      <c r="G9" s="309"/>
      <c r="H9" s="310"/>
      <c r="I9" s="309"/>
      <c r="J9" s="310"/>
      <c r="K9" s="309"/>
      <c r="L9" s="310"/>
      <c r="M9" s="308"/>
      <c r="N9" s="1" t="s">
        <v>66</v>
      </c>
      <c r="BA9" s="206"/>
    </row>
    <row r="10" spans="1:55" ht="30" customHeight="1">
      <c r="A10" s="5" t="s">
        <v>2489</v>
      </c>
      <c r="B10" s="5" t="s">
        <v>2478</v>
      </c>
      <c r="C10" s="5" t="s">
        <v>58</v>
      </c>
      <c r="D10" s="6">
        <v>1</v>
      </c>
      <c r="E10" s="8">
        <f>일위대가목록!E487</f>
        <v>2229</v>
      </c>
      <c r="F10" s="9">
        <f>TRUNC(E10*D10,1)</f>
        <v>2229</v>
      </c>
      <c r="G10" s="8">
        <f>일위대가목록!F487</f>
        <v>0</v>
      </c>
      <c r="H10" s="9">
        <f>TRUNC(G10*D10,1)</f>
        <v>0</v>
      </c>
      <c r="I10" s="8">
        <f>일위대가목록!G487</f>
        <v>0</v>
      </c>
      <c r="J10" s="9">
        <f>TRUNC(I10*D10,1)</f>
        <v>0</v>
      </c>
      <c r="K10" s="8">
        <f>TRUNC(E10+G10+I10,1)</f>
        <v>2229</v>
      </c>
      <c r="L10" s="9">
        <f>TRUNC(F10+H10+J10,1)</f>
        <v>2229</v>
      </c>
      <c r="M10" s="5" t="s">
        <v>2490</v>
      </c>
      <c r="N10" s="1" t="s">
        <v>66</v>
      </c>
      <c r="O10" s="1" t="s">
        <v>2491</v>
      </c>
      <c r="P10" s="1" t="s">
        <v>61</v>
      </c>
      <c r="Q10" s="1" t="s">
        <v>62</v>
      </c>
      <c r="R10" s="1" t="s">
        <v>62</v>
      </c>
      <c r="AV10" s="1" t="s">
        <v>52</v>
      </c>
      <c r="AW10" s="1" t="s">
        <v>2492</v>
      </c>
      <c r="AX10" s="1" t="s">
        <v>52</v>
      </c>
      <c r="AY10" s="1" t="s">
        <v>52</v>
      </c>
      <c r="AZ10" s="203"/>
      <c r="BA10" s="207" t="s">
        <v>2490</v>
      </c>
    </row>
    <row r="11" spans="1:55" ht="30" customHeight="1">
      <c r="A11" s="5" t="s">
        <v>2482</v>
      </c>
      <c r="B11" s="5" t="s">
        <v>2493</v>
      </c>
      <c r="C11" s="5" t="s">
        <v>58</v>
      </c>
      <c r="D11" s="74">
        <v>0.75</v>
      </c>
      <c r="E11" s="8">
        <f>일위대가목록!E488</f>
        <v>0</v>
      </c>
      <c r="F11" s="9">
        <f>TRUNC(E11*D11,1)</f>
        <v>0</v>
      </c>
      <c r="G11" s="8">
        <f>일위대가목록!F488</f>
        <v>5866</v>
      </c>
      <c r="H11" s="9">
        <f>TRUNC(G11*D11,1)</f>
        <v>4399.5</v>
      </c>
      <c r="I11" s="8">
        <f>일위대가목록!G488</f>
        <v>0</v>
      </c>
      <c r="J11" s="9">
        <f>TRUNC(I11*D11,1)</f>
        <v>0</v>
      </c>
      <c r="K11" s="8">
        <f>TRUNC(E11+G11+I11,1)</f>
        <v>5866</v>
      </c>
      <c r="L11" s="9">
        <f>TRUNC(F11+H11+J11,1)</f>
        <v>4399.5</v>
      </c>
      <c r="M11" s="5" t="s">
        <v>2494</v>
      </c>
      <c r="N11" s="1" t="s">
        <v>66</v>
      </c>
      <c r="O11" s="1" t="s">
        <v>2495</v>
      </c>
      <c r="P11" s="1" t="s">
        <v>61</v>
      </c>
      <c r="Q11" s="1" t="s">
        <v>62</v>
      </c>
      <c r="R11" s="1" t="s">
        <v>62</v>
      </c>
      <c r="AV11" s="1" t="s">
        <v>52</v>
      </c>
      <c r="AW11" s="1" t="s">
        <v>2496</v>
      </c>
      <c r="AX11" s="1" t="s">
        <v>52</v>
      </c>
      <c r="AY11" s="1" t="s">
        <v>52</v>
      </c>
      <c r="AZ11" s="203"/>
      <c r="BA11" s="207" t="s">
        <v>2494</v>
      </c>
      <c r="BB11" s="99">
        <v>1</v>
      </c>
    </row>
    <row r="12" spans="1:55" ht="30" customHeight="1">
      <c r="A12" s="5" t="s">
        <v>2487</v>
      </c>
      <c r="B12" s="5" t="s">
        <v>52</v>
      </c>
      <c r="C12" s="5" t="s">
        <v>52</v>
      </c>
      <c r="D12" s="6"/>
      <c r="E12" s="8"/>
      <c r="F12" s="9">
        <f>TRUNC(SUMIF(N10:N11, N9, F10:F11),0)</f>
        <v>2229</v>
      </c>
      <c r="G12" s="8"/>
      <c r="H12" s="9">
        <f>TRUNC(SUMIF(N10:N11, N9, H10:H11),0)</f>
        <v>4399</v>
      </c>
      <c r="I12" s="8"/>
      <c r="J12" s="9">
        <f>TRUNC(SUMIF(N10:N11, N9, J10:J11),0)</f>
        <v>0</v>
      </c>
      <c r="K12" s="8"/>
      <c r="L12" s="9">
        <f>F12+H12+J12</f>
        <v>6628</v>
      </c>
      <c r="M12" s="5" t="s">
        <v>52</v>
      </c>
      <c r="N12" s="1" t="s">
        <v>124</v>
      </c>
      <c r="O12" s="1" t="s">
        <v>124</v>
      </c>
      <c r="P12" s="1" t="s">
        <v>52</v>
      </c>
      <c r="Q12" s="1" t="s">
        <v>52</v>
      </c>
      <c r="R12" s="1" t="s">
        <v>52</v>
      </c>
      <c r="AV12" s="1" t="s">
        <v>52</v>
      </c>
      <c r="AW12" s="1" t="s">
        <v>52</v>
      </c>
      <c r="AX12" s="1" t="s">
        <v>52</v>
      </c>
      <c r="AY12" s="1" t="s">
        <v>52</v>
      </c>
      <c r="AZ12" s="203"/>
      <c r="BA12" s="207"/>
    </row>
    <row r="13" spans="1:55" ht="30" customHeight="1">
      <c r="A13" s="6"/>
      <c r="B13" s="6"/>
      <c r="C13" s="6"/>
      <c r="D13" s="6"/>
      <c r="E13" s="8"/>
      <c r="F13" s="9"/>
      <c r="G13" s="8"/>
      <c r="H13" s="9"/>
      <c r="I13" s="8"/>
      <c r="J13" s="9"/>
      <c r="K13" s="8"/>
      <c r="L13" s="9"/>
      <c r="M13" s="6"/>
      <c r="BA13" s="206"/>
    </row>
    <row r="14" spans="1:55" ht="30" customHeight="1">
      <c r="A14" s="308" t="s">
        <v>2497</v>
      </c>
      <c r="B14" s="308"/>
      <c r="C14" s="308"/>
      <c r="D14" s="308"/>
      <c r="E14" s="309"/>
      <c r="F14" s="310"/>
      <c r="G14" s="309"/>
      <c r="H14" s="310"/>
      <c r="I14" s="309"/>
      <c r="J14" s="310"/>
      <c r="K14" s="309"/>
      <c r="L14" s="310"/>
      <c r="M14" s="308"/>
      <c r="N14" s="1" t="s">
        <v>70</v>
      </c>
      <c r="BA14" s="206"/>
    </row>
    <row r="15" spans="1:55" ht="30" customHeight="1">
      <c r="A15" s="5" t="s">
        <v>2477</v>
      </c>
      <c r="B15" s="5" t="s">
        <v>2478</v>
      </c>
      <c r="C15" s="5" t="s">
        <v>58</v>
      </c>
      <c r="D15" s="6">
        <v>1</v>
      </c>
      <c r="E15" s="8">
        <f>일위대가목록!E485</f>
        <v>2128</v>
      </c>
      <c r="F15" s="9">
        <f>TRUNC(E15*D15,1)</f>
        <v>2128</v>
      </c>
      <c r="G15" s="8">
        <f>일위대가목록!F485</f>
        <v>0</v>
      </c>
      <c r="H15" s="9">
        <f>TRUNC(G15*D15,1)</f>
        <v>0</v>
      </c>
      <c r="I15" s="8">
        <f>일위대가목록!G485</f>
        <v>0</v>
      </c>
      <c r="J15" s="9">
        <f>TRUNC(I15*D15,1)</f>
        <v>0</v>
      </c>
      <c r="K15" s="8">
        <f>TRUNC(E15+G15+I15,1)</f>
        <v>2128</v>
      </c>
      <c r="L15" s="9">
        <f>TRUNC(F15+H15+J15,1)</f>
        <v>2128</v>
      </c>
      <c r="M15" s="5" t="s">
        <v>2479</v>
      </c>
      <c r="N15" s="1" t="s">
        <v>70</v>
      </c>
      <c r="O15" s="1" t="s">
        <v>2480</v>
      </c>
      <c r="P15" s="1" t="s">
        <v>61</v>
      </c>
      <c r="Q15" s="1" t="s">
        <v>62</v>
      </c>
      <c r="R15" s="1" t="s">
        <v>62</v>
      </c>
      <c r="AV15" s="1" t="s">
        <v>52</v>
      </c>
      <c r="AW15" s="1" t="s">
        <v>2498</v>
      </c>
      <c r="AX15" s="1" t="s">
        <v>52</v>
      </c>
      <c r="AY15" s="1" t="s">
        <v>52</v>
      </c>
      <c r="AZ15" s="203"/>
      <c r="BA15" s="207" t="s">
        <v>2479</v>
      </c>
    </row>
    <row r="16" spans="1:55" ht="30" customHeight="1">
      <c r="A16" s="5" t="s">
        <v>2482</v>
      </c>
      <c r="B16" s="5" t="s">
        <v>2499</v>
      </c>
      <c r="C16" s="5" t="s">
        <v>58</v>
      </c>
      <c r="D16" s="74">
        <v>0.75</v>
      </c>
      <c r="E16" s="8">
        <f>일위대가목록!E489</f>
        <v>0</v>
      </c>
      <c r="F16" s="9">
        <f>TRUNC(E16*D16,1)</f>
        <v>0</v>
      </c>
      <c r="G16" s="8">
        <f>일위대가목록!F489</f>
        <v>8426</v>
      </c>
      <c r="H16" s="9">
        <f>TRUNC(G16*D16,1)</f>
        <v>6319.5</v>
      </c>
      <c r="I16" s="8">
        <f>일위대가목록!G489</f>
        <v>0</v>
      </c>
      <c r="J16" s="9">
        <f>TRUNC(I16*D16,1)</f>
        <v>0</v>
      </c>
      <c r="K16" s="8">
        <f>TRUNC(E16+G16+I16,1)</f>
        <v>8426</v>
      </c>
      <c r="L16" s="9">
        <f>TRUNC(F16+H16+J16,1)</f>
        <v>6319.5</v>
      </c>
      <c r="M16" s="5" t="s">
        <v>2500</v>
      </c>
      <c r="N16" s="1" t="s">
        <v>70</v>
      </c>
      <c r="O16" s="1" t="s">
        <v>2501</v>
      </c>
      <c r="P16" s="1" t="s">
        <v>61</v>
      </c>
      <c r="Q16" s="1" t="s">
        <v>62</v>
      </c>
      <c r="R16" s="1" t="s">
        <v>62</v>
      </c>
      <c r="AV16" s="1" t="s">
        <v>52</v>
      </c>
      <c r="AW16" s="1" t="s">
        <v>2502</v>
      </c>
      <c r="AX16" s="1" t="s">
        <v>52</v>
      </c>
      <c r="AY16" s="1" t="s">
        <v>52</v>
      </c>
      <c r="AZ16" s="203"/>
      <c r="BA16" s="207" t="s">
        <v>2500</v>
      </c>
      <c r="BB16" s="99">
        <v>1</v>
      </c>
    </row>
    <row r="17" spans="1:53" ht="30" customHeight="1">
      <c r="A17" s="5" t="s">
        <v>2487</v>
      </c>
      <c r="B17" s="5" t="s">
        <v>52</v>
      </c>
      <c r="C17" s="5" t="s">
        <v>52</v>
      </c>
      <c r="D17" s="6"/>
      <c r="E17" s="8"/>
      <c r="F17" s="9">
        <f>TRUNC(SUMIF(N15:N16, N14, F15:F16),0)</f>
        <v>2128</v>
      </c>
      <c r="G17" s="8"/>
      <c r="H17" s="9">
        <f>TRUNC(SUMIF(N15:N16, N14, H15:H16),0)</f>
        <v>6319</v>
      </c>
      <c r="I17" s="8"/>
      <c r="J17" s="9">
        <f>TRUNC(SUMIF(N15:N16, N14, J15:J16),0)</f>
        <v>0</v>
      </c>
      <c r="K17" s="8"/>
      <c r="L17" s="9">
        <f>F17+H17+J17</f>
        <v>8447</v>
      </c>
      <c r="M17" s="5" t="s">
        <v>52</v>
      </c>
      <c r="N17" s="1" t="s">
        <v>124</v>
      </c>
      <c r="O17" s="1" t="s">
        <v>124</v>
      </c>
      <c r="P17" s="1" t="s">
        <v>52</v>
      </c>
      <c r="Q17" s="1" t="s">
        <v>52</v>
      </c>
      <c r="R17" s="1" t="s">
        <v>52</v>
      </c>
      <c r="AV17" s="1" t="s">
        <v>52</v>
      </c>
      <c r="AW17" s="1" t="s">
        <v>52</v>
      </c>
      <c r="AX17" s="1" t="s">
        <v>52</v>
      </c>
      <c r="AY17" s="1" t="s">
        <v>52</v>
      </c>
      <c r="AZ17" s="203"/>
      <c r="BA17" s="207"/>
    </row>
    <row r="18" spans="1:53" ht="30" customHeight="1">
      <c r="A18" s="6"/>
      <c r="B18" s="6"/>
      <c r="C18" s="6"/>
      <c r="D18" s="6"/>
      <c r="E18" s="8"/>
      <c r="F18" s="9"/>
      <c r="G18" s="8"/>
      <c r="H18" s="9"/>
      <c r="I18" s="8"/>
      <c r="J18" s="9"/>
      <c r="K18" s="8"/>
      <c r="L18" s="9"/>
      <c r="M18" s="6"/>
      <c r="BA18" s="206"/>
    </row>
    <row r="19" spans="1:53" ht="30" customHeight="1">
      <c r="A19" s="308" t="s">
        <v>2503</v>
      </c>
      <c r="B19" s="308"/>
      <c r="C19" s="308"/>
      <c r="D19" s="308"/>
      <c r="E19" s="309"/>
      <c r="F19" s="310"/>
      <c r="G19" s="309"/>
      <c r="H19" s="310"/>
      <c r="I19" s="309"/>
      <c r="J19" s="310"/>
      <c r="K19" s="309"/>
      <c r="L19" s="310"/>
      <c r="M19" s="308"/>
      <c r="N19" s="1" t="s">
        <v>74</v>
      </c>
      <c r="BA19" s="206"/>
    </row>
    <row r="20" spans="1:53" ht="30" customHeight="1">
      <c r="A20" s="5" t="s">
        <v>2489</v>
      </c>
      <c r="B20" s="5" t="s">
        <v>2478</v>
      </c>
      <c r="C20" s="5" t="s">
        <v>58</v>
      </c>
      <c r="D20" s="6">
        <v>1</v>
      </c>
      <c r="E20" s="8">
        <f>일위대가목록!E487</f>
        <v>2229</v>
      </c>
      <c r="F20" s="9">
        <f>TRUNC(E20*D20,1)</f>
        <v>2229</v>
      </c>
      <c r="G20" s="8">
        <f>일위대가목록!F487</f>
        <v>0</v>
      </c>
      <c r="H20" s="9">
        <f>TRUNC(G20*D20,1)</f>
        <v>0</v>
      </c>
      <c r="I20" s="8">
        <f>일위대가목록!G487</f>
        <v>0</v>
      </c>
      <c r="J20" s="9">
        <f>TRUNC(I20*D20,1)</f>
        <v>0</v>
      </c>
      <c r="K20" s="8">
        <f>TRUNC(E20+G20+I20,1)</f>
        <v>2229</v>
      </c>
      <c r="L20" s="9">
        <f>TRUNC(F20+H20+J20,1)</f>
        <v>2229</v>
      </c>
      <c r="M20" s="5" t="s">
        <v>2490</v>
      </c>
      <c r="N20" s="1" t="s">
        <v>74</v>
      </c>
      <c r="O20" s="1" t="s">
        <v>2491</v>
      </c>
      <c r="P20" s="1" t="s">
        <v>61</v>
      </c>
      <c r="Q20" s="1" t="s">
        <v>62</v>
      </c>
      <c r="R20" s="1" t="s">
        <v>62</v>
      </c>
      <c r="AV20" s="1" t="s">
        <v>52</v>
      </c>
      <c r="AW20" s="1" t="s">
        <v>2504</v>
      </c>
      <c r="AX20" s="1" t="s">
        <v>52</v>
      </c>
      <c r="AY20" s="1" t="s">
        <v>52</v>
      </c>
      <c r="AZ20" s="203"/>
      <c r="BA20" s="207" t="s">
        <v>2490</v>
      </c>
    </row>
    <row r="21" spans="1:53" ht="30" customHeight="1">
      <c r="A21" s="5" t="s">
        <v>2482</v>
      </c>
      <c r="B21" s="5" t="s">
        <v>2505</v>
      </c>
      <c r="C21" s="5" t="s">
        <v>58</v>
      </c>
      <c r="D21" s="74">
        <v>0.75</v>
      </c>
      <c r="E21" s="8">
        <f>일위대가목록!E490</f>
        <v>0</v>
      </c>
      <c r="F21" s="9">
        <f>TRUNC(E21*D21,1)</f>
        <v>0</v>
      </c>
      <c r="G21" s="8">
        <f>일위대가목록!F490</f>
        <v>7625</v>
      </c>
      <c r="H21" s="9">
        <f>TRUNC(G21*D21,1)</f>
        <v>5718.7</v>
      </c>
      <c r="I21" s="8">
        <f>일위대가목록!G490</f>
        <v>0</v>
      </c>
      <c r="J21" s="9">
        <f>TRUNC(I21*D21,1)</f>
        <v>0</v>
      </c>
      <c r="K21" s="8">
        <f>TRUNC(E21+G21+I21,1)</f>
        <v>7625</v>
      </c>
      <c r="L21" s="9">
        <f>TRUNC(F21+H21+J21,1)</f>
        <v>5718.7</v>
      </c>
      <c r="M21" s="5" t="s">
        <v>2506</v>
      </c>
      <c r="N21" s="1" t="s">
        <v>74</v>
      </c>
      <c r="O21" s="1" t="s">
        <v>2507</v>
      </c>
      <c r="P21" s="1" t="s">
        <v>61</v>
      </c>
      <c r="Q21" s="1" t="s">
        <v>62</v>
      </c>
      <c r="R21" s="1" t="s">
        <v>62</v>
      </c>
      <c r="AV21" s="1" t="s">
        <v>52</v>
      </c>
      <c r="AW21" s="1" t="s">
        <v>2508</v>
      </c>
      <c r="AX21" s="1" t="s">
        <v>52</v>
      </c>
      <c r="AY21" s="1" t="s">
        <v>52</v>
      </c>
      <c r="AZ21" s="203"/>
      <c r="BA21" s="207" t="s">
        <v>2506</v>
      </c>
    </row>
    <row r="22" spans="1:53" ht="30" customHeight="1">
      <c r="A22" s="5" t="s">
        <v>2487</v>
      </c>
      <c r="B22" s="5" t="s">
        <v>52</v>
      </c>
      <c r="C22" s="5" t="s">
        <v>52</v>
      </c>
      <c r="D22" s="6"/>
      <c r="E22" s="8"/>
      <c r="F22" s="9">
        <f>TRUNC(SUMIF(N20:N21, N19, F20:F21),0)</f>
        <v>2229</v>
      </c>
      <c r="G22" s="8"/>
      <c r="H22" s="9">
        <f>TRUNC(SUMIF(N20:N21, N19, H20:H21),0)</f>
        <v>5718</v>
      </c>
      <c r="I22" s="8"/>
      <c r="J22" s="9">
        <f>TRUNC(SUMIF(N20:N21, N19, J20:J21),0)</f>
        <v>0</v>
      </c>
      <c r="K22" s="8"/>
      <c r="L22" s="9">
        <f>F22+H22+J22</f>
        <v>7947</v>
      </c>
      <c r="M22" s="5" t="s">
        <v>52</v>
      </c>
      <c r="N22" s="1" t="s">
        <v>124</v>
      </c>
      <c r="O22" s="1" t="s">
        <v>124</v>
      </c>
      <c r="P22" s="1" t="s">
        <v>52</v>
      </c>
      <c r="Q22" s="1" t="s">
        <v>52</v>
      </c>
      <c r="R22" s="1" t="s">
        <v>52</v>
      </c>
      <c r="AV22" s="1" t="s">
        <v>52</v>
      </c>
      <c r="AW22" s="1" t="s">
        <v>52</v>
      </c>
      <c r="AX22" s="1" t="s">
        <v>52</v>
      </c>
      <c r="AY22" s="1" t="s">
        <v>52</v>
      </c>
      <c r="AZ22" s="203"/>
      <c r="BA22" s="207"/>
    </row>
    <row r="23" spans="1:53" ht="30" customHeight="1">
      <c r="A23" s="6"/>
      <c r="B23" s="6"/>
      <c r="C23" s="6"/>
      <c r="D23" s="6"/>
      <c r="E23" s="8"/>
      <c r="F23" s="9"/>
      <c r="G23" s="8"/>
      <c r="H23" s="9"/>
      <c r="I23" s="8"/>
      <c r="J23" s="9"/>
      <c r="K23" s="8"/>
      <c r="L23" s="9"/>
      <c r="M23" s="6"/>
      <c r="BA23" s="206"/>
    </row>
    <row r="24" spans="1:53" ht="30" customHeight="1">
      <c r="A24" s="308" t="s">
        <v>2509</v>
      </c>
      <c r="B24" s="308"/>
      <c r="C24" s="308"/>
      <c r="D24" s="308"/>
      <c r="E24" s="309"/>
      <c r="F24" s="310"/>
      <c r="G24" s="309"/>
      <c r="H24" s="310"/>
      <c r="I24" s="309"/>
      <c r="J24" s="310"/>
      <c r="K24" s="309"/>
      <c r="L24" s="310"/>
      <c r="M24" s="308"/>
      <c r="N24" s="1" t="s">
        <v>79</v>
      </c>
      <c r="BA24" s="206"/>
    </row>
    <row r="25" spans="1:53" ht="30" customHeight="1">
      <c r="A25" s="5" t="s">
        <v>2477</v>
      </c>
      <c r="B25" s="5" t="s">
        <v>2510</v>
      </c>
      <c r="C25" s="5" t="s">
        <v>58</v>
      </c>
      <c r="D25" s="6">
        <v>1</v>
      </c>
      <c r="E25" s="8">
        <f>일위대가목록!E491</f>
        <v>3324</v>
      </c>
      <c r="F25" s="9">
        <f>TRUNC(E25*D25,1)</f>
        <v>3324</v>
      </c>
      <c r="G25" s="8">
        <f>일위대가목록!F491</f>
        <v>0</v>
      </c>
      <c r="H25" s="9">
        <f>TRUNC(G25*D25,1)</f>
        <v>0</v>
      </c>
      <c r="I25" s="8">
        <f>일위대가목록!G491</f>
        <v>0</v>
      </c>
      <c r="J25" s="9">
        <f>TRUNC(I25*D25,1)</f>
        <v>0</v>
      </c>
      <c r="K25" s="8">
        <f>TRUNC(E25+G25+I25,1)</f>
        <v>3324</v>
      </c>
      <c r="L25" s="9">
        <f>TRUNC(F25+H25+J25,1)</f>
        <v>3324</v>
      </c>
      <c r="M25" s="5" t="s">
        <v>2511</v>
      </c>
      <c r="N25" s="1" t="s">
        <v>79</v>
      </c>
      <c r="O25" s="1" t="s">
        <v>2512</v>
      </c>
      <c r="P25" s="1" t="s">
        <v>61</v>
      </c>
      <c r="Q25" s="1" t="s">
        <v>62</v>
      </c>
      <c r="R25" s="1" t="s">
        <v>62</v>
      </c>
      <c r="AV25" s="1" t="s">
        <v>52</v>
      </c>
      <c r="AW25" s="1" t="s">
        <v>2513</v>
      </c>
      <c r="AX25" s="1" t="s">
        <v>52</v>
      </c>
      <c r="AY25" s="1" t="s">
        <v>52</v>
      </c>
      <c r="AZ25" s="203"/>
      <c r="BA25" s="207" t="s">
        <v>2511</v>
      </c>
    </row>
    <row r="26" spans="1:53" ht="30" customHeight="1">
      <c r="A26" s="5" t="s">
        <v>2482</v>
      </c>
      <c r="B26" s="5" t="s">
        <v>2483</v>
      </c>
      <c r="C26" s="5" t="s">
        <v>58</v>
      </c>
      <c r="D26" s="74">
        <v>0.6</v>
      </c>
      <c r="E26" s="8">
        <f>일위대가목록!E486</f>
        <v>0</v>
      </c>
      <c r="F26" s="9">
        <f>TRUNC(E26*D26,1)</f>
        <v>0</v>
      </c>
      <c r="G26" s="8">
        <f>일위대가목록!F486</f>
        <v>6481</v>
      </c>
      <c r="H26" s="9">
        <f>TRUNC(G26*D26,1)</f>
        <v>3888.6</v>
      </c>
      <c r="I26" s="8">
        <f>일위대가목록!G486</f>
        <v>0</v>
      </c>
      <c r="J26" s="9">
        <f>TRUNC(I26*D26,1)</f>
        <v>0</v>
      </c>
      <c r="K26" s="8">
        <f>TRUNC(E26+G26+I26,1)</f>
        <v>6481</v>
      </c>
      <c r="L26" s="9">
        <f>TRUNC(F26+H26+J26,1)</f>
        <v>3888.6</v>
      </c>
      <c r="M26" s="5" t="s">
        <v>2484</v>
      </c>
      <c r="N26" s="1" t="s">
        <v>79</v>
      </c>
      <c r="O26" s="1" t="s">
        <v>2485</v>
      </c>
      <c r="P26" s="1" t="s">
        <v>61</v>
      </c>
      <c r="Q26" s="1" t="s">
        <v>62</v>
      </c>
      <c r="R26" s="1" t="s">
        <v>62</v>
      </c>
      <c r="AV26" s="1" t="s">
        <v>52</v>
      </c>
      <c r="AW26" s="1" t="s">
        <v>2514</v>
      </c>
      <c r="AX26" s="1" t="s">
        <v>52</v>
      </c>
      <c r="AY26" s="1" t="s">
        <v>52</v>
      </c>
      <c r="AZ26" s="203"/>
      <c r="BA26" s="207" t="s">
        <v>2484</v>
      </c>
    </row>
    <row r="27" spans="1:53" ht="30" customHeight="1">
      <c r="A27" s="5" t="s">
        <v>2487</v>
      </c>
      <c r="B27" s="5" t="s">
        <v>52</v>
      </c>
      <c r="C27" s="5" t="s">
        <v>52</v>
      </c>
      <c r="D27" s="6"/>
      <c r="E27" s="8"/>
      <c r="F27" s="9">
        <f>TRUNC(SUMIF(N25:N26, N24, F25:F26),0)</f>
        <v>3324</v>
      </c>
      <c r="G27" s="8"/>
      <c r="H27" s="9">
        <f>TRUNC(SUMIF(N25:N26, N24, H25:H26),0)</f>
        <v>3888</v>
      </c>
      <c r="I27" s="8"/>
      <c r="J27" s="9">
        <f>TRUNC(SUMIF(N25:N26, N24, J25:J26),0)</f>
        <v>0</v>
      </c>
      <c r="K27" s="8"/>
      <c r="L27" s="9">
        <f>F27+H27+J27</f>
        <v>7212</v>
      </c>
      <c r="M27" s="5" t="s">
        <v>52</v>
      </c>
      <c r="N27" s="1" t="s">
        <v>124</v>
      </c>
      <c r="O27" s="1" t="s">
        <v>124</v>
      </c>
      <c r="P27" s="1" t="s">
        <v>52</v>
      </c>
      <c r="Q27" s="1" t="s">
        <v>52</v>
      </c>
      <c r="R27" s="1" t="s">
        <v>52</v>
      </c>
      <c r="AV27" s="1" t="s">
        <v>52</v>
      </c>
      <c r="AW27" s="1" t="s">
        <v>52</v>
      </c>
      <c r="AX27" s="1" t="s">
        <v>52</v>
      </c>
      <c r="AY27" s="1" t="s">
        <v>52</v>
      </c>
      <c r="AZ27" s="203"/>
      <c r="BA27" s="207"/>
    </row>
    <row r="28" spans="1:53" ht="30" customHeight="1">
      <c r="A28" s="6"/>
      <c r="B28" s="6"/>
      <c r="C28" s="6"/>
      <c r="D28" s="6"/>
      <c r="E28" s="8"/>
      <c r="F28" s="9"/>
      <c r="G28" s="8"/>
      <c r="H28" s="9"/>
      <c r="I28" s="8"/>
      <c r="J28" s="9"/>
      <c r="K28" s="8"/>
      <c r="L28" s="9"/>
      <c r="M28" s="6"/>
      <c r="BA28" s="206"/>
    </row>
    <row r="29" spans="1:53" ht="30" customHeight="1">
      <c r="A29" s="308" t="s">
        <v>2515</v>
      </c>
      <c r="B29" s="308"/>
      <c r="C29" s="308"/>
      <c r="D29" s="308"/>
      <c r="E29" s="309"/>
      <c r="F29" s="310"/>
      <c r="G29" s="309"/>
      <c r="H29" s="310"/>
      <c r="I29" s="309"/>
      <c r="J29" s="310"/>
      <c r="K29" s="309"/>
      <c r="L29" s="310"/>
      <c r="M29" s="308"/>
      <c r="N29" s="1" t="s">
        <v>83</v>
      </c>
      <c r="BA29" s="206"/>
    </row>
    <row r="30" spans="1:53" ht="30" customHeight="1">
      <c r="A30" s="5" t="s">
        <v>2489</v>
      </c>
      <c r="B30" s="5" t="s">
        <v>2510</v>
      </c>
      <c r="C30" s="5" t="s">
        <v>58</v>
      </c>
      <c r="D30" s="6">
        <v>1</v>
      </c>
      <c r="E30" s="8">
        <f>일위대가목록!E492</f>
        <v>3426</v>
      </c>
      <c r="F30" s="9">
        <f>TRUNC(E30*D30,1)</f>
        <v>3426</v>
      </c>
      <c r="G30" s="8">
        <f>일위대가목록!F492</f>
        <v>0</v>
      </c>
      <c r="H30" s="9">
        <f>TRUNC(G30*D30,1)</f>
        <v>0</v>
      </c>
      <c r="I30" s="8">
        <f>일위대가목록!G492</f>
        <v>0</v>
      </c>
      <c r="J30" s="9">
        <f>TRUNC(I30*D30,1)</f>
        <v>0</v>
      </c>
      <c r="K30" s="8">
        <f>TRUNC(E30+G30+I30,1)</f>
        <v>3426</v>
      </c>
      <c r="L30" s="9">
        <f>TRUNC(F30+H30+J30,1)</f>
        <v>3426</v>
      </c>
      <c r="M30" s="5" t="s">
        <v>2516</v>
      </c>
      <c r="N30" s="1" t="s">
        <v>83</v>
      </c>
      <c r="O30" s="1" t="s">
        <v>2517</v>
      </c>
      <c r="P30" s="1" t="s">
        <v>61</v>
      </c>
      <c r="Q30" s="1" t="s">
        <v>62</v>
      </c>
      <c r="R30" s="1" t="s">
        <v>62</v>
      </c>
      <c r="AV30" s="1" t="s">
        <v>52</v>
      </c>
      <c r="AW30" s="1" t="s">
        <v>2518</v>
      </c>
      <c r="AX30" s="1" t="s">
        <v>52</v>
      </c>
      <c r="AY30" s="1" t="s">
        <v>52</v>
      </c>
      <c r="AZ30" s="203"/>
      <c r="BA30" s="207" t="s">
        <v>2516</v>
      </c>
    </row>
    <row r="31" spans="1:53" ht="30" customHeight="1">
      <c r="A31" s="5" t="s">
        <v>2482</v>
      </c>
      <c r="B31" s="5" t="s">
        <v>2493</v>
      </c>
      <c r="C31" s="5" t="s">
        <v>58</v>
      </c>
      <c r="D31" s="74">
        <v>0.6</v>
      </c>
      <c r="E31" s="8">
        <f>일위대가목록!E488</f>
        <v>0</v>
      </c>
      <c r="F31" s="9">
        <f>TRUNC(E31*D31,1)</f>
        <v>0</v>
      </c>
      <c r="G31" s="8">
        <f>일위대가목록!F488</f>
        <v>5866</v>
      </c>
      <c r="H31" s="9">
        <f>TRUNC(G31*D31,1)</f>
        <v>3519.6</v>
      </c>
      <c r="I31" s="8">
        <f>일위대가목록!G488</f>
        <v>0</v>
      </c>
      <c r="J31" s="9">
        <f>TRUNC(I31*D31,1)</f>
        <v>0</v>
      </c>
      <c r="K31" s="8">
        <f>TRUNC(E31+G31+I31,1)</f>
        <v>5866</v>
      </c>
      <c r="L31" s="9">
        <f>TRUNC(F31+H31+J31,1)</f>
        <v>3519.6</v>
      </c>
      <c r="M31" s="5" t="s">
        <v>2494</v>
      </c>
      <c r="N31" s="1" t="s">
        <v>83</v>
      </c>
      <c r="O31" s="1" t="s">
        <v>2495</v>
      </c>
      <c r="P31" s="1" t="s">
        <v>61</v>
      </c>
      <c r="Q31" s="1" t="s">
        <v>62</v>
      </c>
      <c r="R31" s="1" t="s">
        <v>62</v>
      </c>
      <c r="AV31" s="1" t="s">
        <v>52</v>
      </c>
      <c r="AW31" s="1" t="s">
        <v>2519</v>
      </c>
      <c r="AX31" s="1" t="s">
        <v>52</v>
      </c>
      <c r="AY31" s="1" t="s">
        <v>52</v>
      </c>
      <c r="AZ31" s="203"/>
      <c r="BA31" s="207" t="s">
        <v>2494</v>
      </c>
    </row>
    <row r="32" spans="1:53" ht="30" customHeight="1">
      <c r="A32" s="5" t="s">
        <v>2487</v>
      </c>
      <c r="B32" s="5" t="s">
        <v>52</v>
      </c>
      <c r="C32" s="5" t="s">
        <v>52</v>
      </c>
      <c r="D32" s="6"/>
      <c r="E32" s="8"/>
      <c r="F32" s="9">
        <f>TRUNC(SUMIF(N30:N31, N29, F30:F31),0)</f>
        <v>3426</v>
      </c>
      <c r="G32" s="8"/>
      <c r="H32" s="9">
        <f>TRUNC(SUMIF(N30:N31, N29, H30:H31),0)</f>
        <v>3519</v>
      </c>
      <c r="I32" s="8"/>
      <c r="J32" s="9">
        <f>TRUNC(SUMIF(N30:N31, N29, J30:J31),0)</f>
        <v>0</v>
      </c>
      <c r="K32" s="8"/>
      <c r="L32" s="9">
        <f>F32+H32+J32</f>
        <v>6945</v>
      </c>
      <c r="M32" s="5" t="s">
        <v>52</v>
      </c>
      <c r="N32" s="1" t="s">
        <v>124</v>
      </c>
      <c r="O32" s="1" t="s">
        <v>124</v>
      </c>
      <c r="P32" s="1" t="s">
        <v>52</v>
      </c>
      <c r="Q32" s="1" t="s">
        <v>52</v>
      </c>
      <c r="R32" s="1" t="s">
        <v>52</v>
      </c>
      <c r="AV32" s="1" t="s">
        <v>52</v>
      </c>
      <c r="AW32" s="1" t="s">
        <v>52</v>
      </c>
      <c r="AX32" s="1" t="s">
        <v>52</v>
      </c>
      <c r="AY32" s="1" t="s">
        <v>52</v>
      </c>
      <c r="AZ32" s="203"/>
      <c r="BA32" s="207"/>
    </row>
    <row r="33" spans="1:53" ht="30" customHeight="1">
      <c r="A33" s="6"/>
      <c r="B33" s="6"/>
      <c r="C33" s="6"/>
      <c r="D33" s="6"/>
      <c r="E33" s="8"/>
      <c r="F33" s="9"/>
      <c r="G33" s="8"/>
      <c r="H33" s="9"/>
      <c r="I33" s="8"/>
      <c r="J33" s="9"/>
      <c r="K33" s="8"/>
      <c r="L33" s="9"/>
      <c r="M33" s="6"/>
      <c r="BA33" s="206"/>
    </row>
    <row r="34" spans="1:53" ht="30" customHeight="1">
      <c r="A34" s="308" t="s">
        <v>2520</v>
      </c>
      <c r="B34" s="308"/>
      <c r="C34" s="308"/>
      <c r="D34" s="308"/>
      <c r="E34" s="309"/>
      <c r="F34" s="310"/>
      <c r="G34" s="309"/>
      <c r="H34" s="310"/>
      <c r="I34" s="309"/>
      <c r="J34" s="310"/>
      <c r="K34" s="309"/>
      <c r="L34" s="310"/>
      <c r="M34" s="308"/>
      <c r="N34" s="1" t="s">
        <v>87</v>
      </c>
      <c r="BA34" s="206"/>
    </row>
    <row r="35" spans="1:53" ht="30" customHeight="1">
      <c r="A35" s="5" t="s">
        <v>2477</v>
      </c>
      <c r="B35" s="5" t="s">
        <v>2510</v>
      </c>
      <c r="C35" s="5" t="s">
        <v>58</v>
      </c>
      <c r="D35" s="6">
        <v>1</v>
      </c>
      <c r="E35" s="8">
        <f>일위대가목록!E491</f>
        <v>3324</v>
      </c>
      <c r="F35" s="9">
        <f>TRUNC(E35*D35,1)</f>
        <v>3324</v>
      </c>
      <c r="G35" s="8">
        <f>일위대가목록!F491</f>
        <v>0</v>
      </c>
      <c r="H35" s="9">
        <f>TRUNC(G35*D35,1)</f>
        <v>0</v>
      </c>
      <c r="I35" s="8">
        <f>일위대가목록!G491</f>
        <v>0</v>
      </c>
      <c r="J35" s="9">
        <f>TRUNC(I35*D35,1)</f>
        <v>0</v>
      </c>
      <c r="K35" s="8">
        <f>TRUNC(E35+G35+I35,1)</f>
        <v>3324</v>
      </c>
      <c r="L35" s="9">
        <f>TRUNC(F35+H35+J35,1)</f>
        <v>3324</v>
      </c>
      <c r="M35" s="5" t="s">
        <v>2511</v>
      </c>
      <c r="N35" s="1" t="s">
        <v>87</v>
      </c>
      <c r="O35" s="1" t="s">
        <v>2512</v>
      </c>
      <c r="P35" s="1" t="s">
        <v>61</v>
      </c>
      <c r="Q35" s="1" t="s">
        <v>62</v>
      </c>
      <c r="R35" s="1" t="s">
        <v>62</v>
      </c>
      <c r="AV35" s="1" t="s">
        <v>52</v>
      </c>
      <c r="AW35" s="1" t="s">
        <v>2521</v>
      </c>
      <c r="AX35" s="1" t="s">
        <v>52</v>
      </c>
      <c r="AY35" s="1" t="s">
        <v>52</v>
      </c>
      <c r="AZ35" s="203"/>
      <c r="BA35" s="207" t="s">
        <v>2511</v>
      </c>
    </row>
    <row r="36" spans="1:53" ht="30" customHeight="1">
      <c r="A36" s="5" t="s">
        <v>2482</v>
      </c>
      <c r="B36" s="5" t="s">
        <v>2499</v>
      </c>
      <c r="C36" s="5" t="s">
        <v>58</v>
      </c>
      <c r="D36" s="74">
        <v>0.9</v>
      </c>
      <c r="E36" s="8">
        <f>일위대가목록!E489</f>
        <v>0</v>
      </c>
      <c r="F36" s="9">
        <f>TRUNC(E36*D36,1)</f>
        <v>0</v>
      </c>
      <c r="G36" s="8">
        <f>일위대가목록!F489</f>
        <v>8426</v>
      </c>
      <c r="H36" s="9">
        <f>TRUNC(G36*D36,1)</f>
        <v>7583.4</v>
      </c>
      <c r="I36" s="8">
        <f>일위대가목록!G489</f>
        <v>0</v>
      </c>
      <c r="J36" s="9">
        <f>TRUNC(I36*D36,1)</f>
        <v>0</v>
      </c>
      <c r="K36" s="8">
        <f>TRUNC(E36+G36+I36,1)</f>
        <v>8426</v>
      </c>
      <c r="L36" s="9">
        <f>TRUNC(F36+H36+J36,1)</f>
        <v>7583.4</v>
      </c>
      <c r="M36" s="5" t="s">
        <v>2500</v>
      </c>
      <c r="N36" s="1" t="s">
        <v>87</v>
      </c>
      <c r="O36" s="1" t="s">
        <v>2501</v>
      </c>
      <c r="P36" s="1" t="s">
        <v>61</v>
      </c>
      <c r="Q36" s="1" t="s">
        <v>62</v>
      </c>
      <c r="R36" s="1" t="s">
        <v>62</v>
      </c>
      <c r="AV36" s="1" t="s">
        <v>52</v>
      </c>
      <c r="AW36" s="1" t="s">
        <v>2522</v>
      </c>
      <c r="AX36" s="1" t="s">
        <v>52</v>
      </c>
      <c r="AY36" s="1" t="s">
        <v>52</v>
      </c>
      <c r="AZ36" s="203"/>
      <c r="BA36" s="207" t="s">
        <v>2500</v>
      </c>
    </row>
    <row r="37" spans="1:53" ht="30" customHeight="1">
      <c r="A37" s="5" t="s">
        <v>2487</v>
      </c>
      <c r="B37" s="5" t="s">
        <v>52</v>
      </c>
      <c r="C37" s="5" t="s">
        <v>52</v>
      </c>
      <c r="D37" s="6"/>
      <c r="E37" s="8"/>
      <c r="F37" s="9">
        <f>TRUNC(SUMIF(N35:N36, N34, F35:F36),0)</f>
        <v>3324</v>
      </c>
      <c r="G37" s="8"/>
      <c r="H37" s="9">
        <f>TRUNC(SUMIF(N35:N36, N34, H35:H36),0)</f>
        <v>7583</v>
      </c>
      <c r="I37" s="8"/>
      <c r="J37" s="9">
        <f>TRUNC(SUMIF(N35:N36, N34, J35:J36),0)</f>
        <v>0</v>
      </c>
      <c r="K37" s="8"/>
      <c r="L37" s="9">
        <f>F37+H37+J37</f>
        <v>10907</v>
      </c>
      <c r="M37" s="5" t="s">
        <v>52</v>
      </c>
      <c r="N37" s="1" t="s">
        <v>124</v>
      </c>
      <c r="O37" s="1" t="s">
        <v>124</v>
      </c>
      <c r="P37" s="1" t="s">
        <v>52</v>
      </c>
      <c r="Q37" s="1" t="s">
        <v>52</v>
      </c>
      <c r="R37" s="1" t="s">
        <v>52</v>
      </c>
      <c r="AV37" s="1" t="s">
        <v>52</v>
      </c>
      <c r="AW37" s="1" t="s">
        <v>52</v>
      </c>
      <c r="AX37" s="1" t="s">
        <v>52</v>
      </c>
      <c r="AY37" s="1" t="s">
        <v>52</v>
      </c>
      <c r="AZ37" s="203"/>
      <c r="BA37" s="207"/>
    </row>
    <row r="38" spans="1:53" ht="30" customHeight="1">
      <c r="A38" s="6"/>
      <c r="B38" s="6"/>
      <c r="C38" s="6"/>
      <c r="D38" s="6"/>
      <c r="E38" s="8"/>
      <c r="F38" s="9"/>
      <c r="G38" s="8"/>
      <c r="H38" s="9"/>
      <c r="I38" s="8"/>
      <c r="J38" s="9"/>
      <c r="K38" s="8"/>
      <c r="L38" s="9"/>
      <c r="M38" s="6"/>
      <c r="BA38" s="206"/>
    </row>
    <row r="39" spans="1:53" ht="30" customHeight="1">
      <c r="A39" s="308" t="s">
        <v>2523</v>
      </c>
      <c r="B39" s="308"/>
      <c r="C39" s="308"/>
      <c r="D39" s="308"/>
      <c r="E39" s="309"/>
      <c r="F39" s="310"/>
      <c r="G39" s="309"/>
      <c r="H39" s="310"/>
      <c r="I39" s="309"/>
      <c r="J39" s="310"/>
      <c r="K39" s="309"/>
      <c r="L39" s="310"/>
      <c r="M39" s="308"/>
      <c r="N39" s="1" t="s">
        <v>91</v>
      </c>
      <c r="BA39" s="206"/>
    </row>
    <row r="40" spans="1:53" ht="30" customHeight="1">
      <c r="A40" s="5" t="s">
        <v>2489</v>
      </c>
      <c r="B40" s="5" t="s">
        <v>2510</v>
      </c>
      <c r="C40" s="5" t="s">
        <v>58</v>
      </c>
      <c r="D40" s="6">
        <v>1</v>
      </c>
      <c r="E40" s="8">
        <f>일위대가목록!E492</f>
        <v>3426</v>
      </c>
      <c r="F40" s="9">
        <f>TRUNC(E40*D40,1)</f>
        <v>3426</v>
      </c>
      <c r="G40" s="8">
        <f>일위대가목록!F492</f>
        <v>0</v>
      </c>
      <c r="H40" s="9">
        <f>TRUNC(G40*D40,1)</f>
        <v>0</v>
      </c>
      <c r="I40" s="8">
        <f>일위대가목록!G492</f>
        <v>0</v>
      </c>
      <c r="J40" s="9">
        <f>TRUNC(I40*D40,1)</f>
        <v>0</v>
      </c>
      <c r="K40" s="8">
        <f>TRUNC(E40+G40+I40,1)</f>
        <v>3426</v>
      </c>
      <c r="L40" s="9">
        <f>TRUNC(F40+H40+J40,1)</f>
        <v>3426</v>
      </c>
      <c r="M40" s="5" t="s">
        <v>2516</v>
      </c>
      <c r="N40" s="1" t="s">
        <v>91</v>
      </c>
      <c r="O40" s="1" t="s">
        <v>2517</v>
      </c>
      <c r="P40" s="1" t="s">
        <v>61</v>
      </c>
      <c r="Q40" s="1" t="s">
        <v>62</v>
      </c>
      <c r="R40" s="1" t="s">
        <v>62</v>
      </c>
      <c r="AV40" s="1" t="s">
        <v>52</v>
      </c>
      <c r="AW40" s="1" t="s">
        <v>2524</v>
      </c>
      <c r="AX40" s="1" t="s">
        <v>52</v>
      </c>
      <c r="AY40" s="1" t="s">
        <v>52</v>
      </c>
      <c r="AZ40" s="203"/>
      <c r="BA40" s="207" t="s">
        <v>2516</v>
      </c>
    </row>
    <row r="41" spans="1:53" ht="30" customHeight="1">
      <c r="A41" s="5" t="s">
        <v>2482</v>
      </c>
      <c r="B41" s="5" t="s">
        <v>2505</v>
      </c>
      <c r="C41" s="5" t="s">
        <v>58</v>
      </c>
      <c r="D41" s="6">
        <v>1</v>
      </c>
      <c r="E41" s="8">
        <f>일위대가목록!E490</f>
        <v>0</v>
      </c>
      <c r="F41" s="9">
        <f>TRUNC(E41*D41,1)</f>
        <v>0</v>
      </c>
      <c r="G41" s="8">
        <f>일위대가목록!F490</f>
        <v>7625</v>
      </c>
      <c r="H41" s="9">
        <f>TRUNC(G41*D41,1)</f>
        <v>7625</v>
      </c>
      <c r="I41" s="8">
        <f>일위대가목록!G490</f>
        <v>0</v>
      </c>
      <c r="J41" s="9">
        <f>TRUNC(I41*D41,1)</f>
        <v>0</v>
      </c>
      <c r="K41" s="8">
        <f>TRUNC(E41+G41+I41,1)</f>
        <v>7625</v>
      </c>
      <c r="L41" s="9">
        <f>TRUNC(F41+H41+J41,1)</f>
        <v>7625</v>
      </c>
      <c r="M41" s="5" t="s">
        <v>2506</v>
      </c>
      <c r="N41" s="1" t="s">
        <v>91</v>
      </c>
      <c r="O41" s="1" t="s">
        <v>2507</v>
      </c>
      <c r="P41" s="1" t="s">
        <v>61</v>
      </c>
      <c r="Q41" s="1" t="s">
        <v>62</v>
      </c>
      <c r="R41" s="1" t="s">
        <v>62</v>
      </c>
      <c r="AV41" s="1" t="s">
        <v>52</v>
      </c>
      <c r="AW41" s="1" t="s">
        <v>2525</v>
      </c>
      <c r="AX41" s="1" t="s">
        <v>52</v>
      </c>
      <c r="AY41" s="1" t="s">
        <v>52</v>
      </c>
      <c r="AZ41" s="203"/>
      <c r="BA41" s="207" t="s">
        <v>2506</v>
      </c>
    </row>
    <row r="42" spans="1:53" ht="30" customHeight="1">
      <c r="A42" s="5" t="s">
        <v>2487</v>
      </c>
      <c r="B42" s="5" t="s">
        <v>52</v>
      </c>
      <c r="C42" s="5" t="s">
        <v>52</v>
      </c>
      <c r="D42" s="6"/>
      <c r="E42" s="8"/>
      <c r="F42" s="9">
        <f>TRUNC(SUMIF(N40:N41, N39, F40:F41),0)</f>
        <v>3426</v>
      </c>
      <c r="G42" s="8"/>
      <c r="H42" s="9">
        <f>TRUNC(SUMIF(N40:N41, N39, H40:H41),0)</f>
        <v>7625</v>
      </c>
      <c r="I42" s="8"/>
      <c r="J42" s="9">
        <f>TRUNC(SUMIF(N40:N41, N39, J40:J41),0)</f>
        <v>0</v>
      </c>
      <c r="K42" s="8"/>
      <c r="L42" s="9">
        <f>F42+H42+J42</f>
        <v>11051</v>
      </c>
      <c r="M42" s="5" t="s">
        <v>52</v>
      </c>
      <c r="N42" s="1" t="s">
        <v>124</v>
      </c>
      <c r="O42" s="1" t="s">
        <v>124</v>
      </c>
      <c r="P42" s="1" t="s">
        <v>52</v>
      </c>
      <c r="Q42" s="1" t="s">
        <v>52</v>
      </c>
      <c r="R42" s="1" t="s">
        <v>52</v>
      </c>
      <c r="AV42" s="1" t="s">
        <v>52</v>
      </c>
      <c r="AW42" s="1" t="s">
        <v>52</v>
      </c>
      <c r="AX42" s="1" t="s">
        <v>52</v>
      </c>
      <c r="AY42" s="1" t="s">
        <v>52</v>
      </c>
      <c r="AZ42" s="203"/>
      <c r="BA42" s="207"/>
    </row>
    <row r="43" spans="1:53" ht="30" customHeight="1">
      <c r="A43" s="6"/>
      <c r="B43" s="6"/>
      <c r="C43" s="6"/>
      <c r="D43" s="6"/>
      <c r="E43" s="8"/>
      <c r="F43" s="9"/>
      <c r="G43" s="8"/>
      <c r="H43" s="9"/>
      <c r="I43" s="8"/>
      <c r="J43" s="9"/>
      <c r="K43" s="8"/>
      <c r="L43" s="9"/>
      <c r="M43" s="6"/>
      <c r="BA43" s="206"/>
    </row>
    <row r="44" spans="1:53" ht="30" customHeight="1">
      <c r="A44" s="308" t="s">
        <v>2526</v>
      </c>
      <c r="B44" s="308"/>
      <c r="C44" s="308"/>
      <c r="D44" s="308"/>
      <c r="E44" s="309"/>
      <c r="F44" s="310"/>
      <c r="G44" s="309"/>
      <c r="H44" s="310"/>
      <c r="I44" s="309"/>
      <c r="J44" s="310"/>
      <c r="K44" s="309"/>
      <c r="L44" s="310"/>
      <c r="M44" s="308"/>
      <c r="N44" s="1" t="s">
        <v>96</v>
      </c>
      <c r="BA44" s="206"/>
    </row>
    <row r="45" spans="1:53" ht="30" customHeight="1">
      <c r="A45" s="5" t="s">
        <v>2477</v>
      </c>
      <c r="B45" s="5" t="s">
        <v>2510</v>
      </c>
      <c r="C45" s="5" t="s">
        <v>58</v>
      </c>
      <c r="D45" s="6">
        <v>1</v>
      </c>
      <c r="E45" s="8">
        <f>일위대가목록!E491</f>
        <v>3324</v>
      </c>
      <c r="F45" s="9">
        <f>TRUNC(E45*D45,1)</f>
        <v>3324</v>
      </c>
      <c r="G45" s="8">
        <f>일위대가목록!F491</f>
        <v>0</v>
      </c>
      <c r="H45" s="9">
        <f>TRUNC(G45*D45,1)</f>
        <v>0</v>
      </c>
      <c r="I45" s="8">
        <f>일위대가목록!G491</f>
        <v>0</v>
      </c>
      <c r="J45" s="9">
        <f>TRUNC(I45*D45,1)</f>
        <v>0</v>
      </c>
      <c r="K45" s="8">
        <f>TRUNC(E45+G45+I45,1)</f>
        <v>3324</v>
      </c>
      <c r="L45" s="9">
        <f>TRUNC(F45+H45+J45,1)</f>
        <v>3324</v>
      </c>
      <c r="M45" s="5" t="s">
        <v>2511</v>
      </c>
      <c r="N45" s="1" t="s">
        <v>96</v>
      </c>
      <c r="O45" s="1" t="s">
        <v>2512</v>
      </c>
      <c r="P45" s="1" t="s">
        <v>61</v>
      </c>
      <c r="Q45" s="1" t="s">
        <v>62</v>
      </c>
      <c r="R45" s="1" t="s">
        <v>62</v>
      </c>
      <c r="AV45" s="1" t="s">
        <v>52</v>
      </c>
      <c r="AW45" s="1" t="s">
        <v>2527</v>
      </c>
      <c r="AX45" s="1" t="s">
        <v>52</v>
      </c>
      <c r="AY45" s="1" t="s">
        <v>52</v>
      </c>
      <c r="AZ45" s="203"/>
      <c r="BA45" s="207" t="s">
        <v>2511</v>
      </c>
    </row>
    <row r="46" spans="1:53" ht="30" customHeight="1">
      <c r="A46" s="5" t="s">
        <v>2482</v>
      </c>
      <c r="B46" s="5" t="s">
        <v>2483</v>
      </c>
      <c r="C46" s="5" t="s">
        <v>58</v>
      </c>
      <c r="D46" s="74">
        <v>0.55000000000000004</v>
      </c>
      <c r="E46" s="8">
        <f>일위대가목록!E486</f>
        <v>0</v>
      </c>
      <c r="F46" s="9">
        <f>TRUNC(E46*D46,1)</f>
        <v>0</v>
      </c>
      <c r="G46" s="8">
        <f>일위대가목록!F486</f>
        <v>6481</v>
      </c>
      <c r="H46" s="9">
        <f>TRUNC(G46*D46,1)</f>
        <v>3564.5</v>
      </c>
      <c r="I46" s="8">
        <f>일위대가목록!G486</f>
        <v>0</v>
      </c>
      <c r="J46" s="9">
        <f>TRUNC(I46*D46,1)</f>
        <v>0</v>
      </c>
      <c r="K46" s="8">
        <f>TRUNC(E46+G46+I46,1)</f>
        <v>6481</v>
      </c>
      <c r="L46" s="9">
        <f>TRUNC(F46+H46+J46,1)</f>
        <v>3564.5</v>
      </c>
      <c r="M46" s="5" t="s">
        <v>2484</v>
      </c>
      <c r="N46" s="1" t="s">
        <v>96</v>
      </c>
      <c r="O46" s="1" t="s">
        <v>2485</v>
      </c>
      <c r="P46" s="1" t="s">
        <v>61</v>
      </c>
      <c r="Q46" s="1" t="s">
        <v>62</v>
      </c>
      <c r="R46" s="1" t="s">
        <v>62</v>
      </c>
      <c r="AV46" s="1" t="s">
        <v>52</v>
      </c>
      <c r="AW46" s="1" t="s">
        <v>2528</v>
      </c>
      <c r="AX46" s="1" t="s">
        <v>52</v>
      </c>
      <c r="AY46" s="1" t="s">
        <v>52</v>
      </c>
      <c r="AZ46" s="203"/>
      <c r="BA46" s="207" t="s">
        <v>2484</v>
      </c>
    </row>
    <row r="47" spans="1:53" ht="30" customHeight="1">
      <c r="A47" s="5" t="s">
        <v>2487</v>
      </c>
      <c r="B47" s="5" t="s">
        <v>52</v>
      </c>
      <c r="C47" s="5" t="s">
        <v>52</v>
      </c>
      <c r="D47" s="6"/>
      <c r="E47" s="8"/>
      <c r="F47" s="9">
        <f>TRUNC(SUMIF(N45:N46, N44, F45:F46),0)</f>
        <v>3324</v>
      </c>
      <c r="G47" s="8"/>
      <c r="H47" s="9">
        <f>TRUNC(SUMIF(N45:N46, N44, H45:H46),0)</f>
        <v>3564</v>
      </c>
      <c r="I47" s="8"/>
      <c r="J47" s="9">
        <f>TRUNC(SUMIF(N45:N46, N44, J45:J46),0)</f>
        <v>0</v>
      </c>
      <c r="K47" s="8"/>
      <c r="L47" s="9">
        <f>F47+H47+J47</f>
        <v>6888</v>
      </c>
      <c r="M47" s="5" t="s">
        <v>52</v>
      </c>
      <c r="N47" s="1" t="s">
        <v>124</v>
      </c>
      <c r="O47" s="1" t="s">
        <v>124</v>
      </c>
      <c r="P47" s="1" t="s">
        <v>52</v>
      </c>
      <c r="Q47" s="1" t="s">
        <v>52</v>
      </c>
      <c r="R47" s="1" t="s">
        <v>52</v>
      </c>
      <c r="AV47" s="1" t="s">
        <v>52</v>
      </c>
      <c r="AW47" s="1" t="s">
        <v>52</v>
      </c>
      <c r="AX47" s="1" t="s">
        <v>52</v>
      </c>
      <c r="AY47" s="1" t="s">
        <v>52</v>
      </c>
      <c r="AZ47" s="203"/>
      <c r="BA47" s="207"/>
    </row>
    <row r="48" spans="1:53" ht="30" customHeight="1">
      <c r="A48" s="6"/>
      <c r="B48" s="6"/>
      <c r="C48" s="6"/>
      <c r="D48" s="6"/>
      <c r="E48" s="8"/>
      <c r="F48" s="9"/>
      <c r="G48" s="8"/>
      <c r="H48" s="9"/>
      <c r="I48" s="8"/>
      <c r="J48" s="9"/>
      <c r="K48" s="8"/>
      <c r="L48" s="9"/>
      <c r="M48" s="6"/>
      <c r="BA48" s="206"/>
    </row>
    <row r="49" spans="1:54" ht="30" customHeight="1">
      <c r="A49" s="311" t="s">
        <v>2529</v>
      </c>
      <c r="B49" s="311"/>
      <c r="C49" s="311"/>
      <c r="D49" s="311"/>
      <c r="E49" s="312"/>
      <c r="F49" s="313"/>
      <c r="G49" s="312"/>
      <c r="H49" s="313"/>
      <c r="I49" s="312"/>
      <c r="J49" s="313"/>
      <c r="K49" s="312"/>
      <c r="L49" s="313"/>
      <c r="M49" s="311"/>
      <c r="N49" s="1" t="s">
        <v>101</v>
      </c>
      <c r="BA49" s="206"/>
    </row>
    <row r="50" spans="1:54" ht="30" customHeight="1">
      <c r="A50" s="5" t="s">
        <v>2530</v>
      </c>
      <c r="B50" s="5" t="s">
        <v>2531</v>
      </c>
      <c r="C50" s="5" t="s">
        <v>58</v>
      </c>
      <c r="D50" s="74">
        <v>0.8</v>
      </c>
      <c r="E50" s="8">
        <f>단가대비표!K181</f>
        <v>12200</v>
      </c>
      <c r="F50" s="9">
        <f>TRUNC(E50*D50,1)</f>
        <v>9760</v>
      </c>
      <c r="G50" s="8">
        <f>단가대비표!L181</f>
        <v>0</v>
      </c>
      <c r="H50" s="9">
        <f>TRUNC(G50*D50,1)</f>
        <v>0</v>
      </c>
      <c r="I50" s="8">
        <f>단가대비표!S181</f>
        <v>0</v>
      </c>
      <c r="J50" s="9">
        <f>TRUNC(I50*D50,1)</f>
        <v>0</v>
      </c>
      <c r="K50" s="8">
        <f>TRUNC(E50+G50+I50,1)</f>
        <v>12200</v>
      </c>
      <c r="L50" s="9">
        <f>TRUNC(F50+H50+J50,1)</f>
        <v>9760</v>
      </c>
      <c r="M50" s="5" t="s">
        <v>2532</v>
      </c>
      <c r="N50" s="1" t="s">
        <v>101</v>
      </c>
      <c r="O50" s="1" t="s">
        <v>2533</v>
      </c>
      <c r="P50" s="1" t="s">
        <v>62</v>
      </c>
      <c r="Q50" s="1" t="s">
        <v>62</v>
      </c>
      <c r="R50" s="1" t="s">
        <v>61</v>
      </c>
      <c r="AV50" s="1" t="s">
        <v>52</v>
      </c>
      <c r="AW50" s="1" t="s">
        <v>2534</v>
      </c>
      <c r="AX50" s="1" t="s">
        <v>52</v>
      </c>
      <c r="AY50" s="1" t="s">
        <v>52</v>
      </c>
      <c r="AZ50" s="203"/>
      <c r="BA50" s="207" t="s">
        <v>7442</v>
      </c>
      <c r="BB50" s="98">
        <v>1.05</v>
      </c>
    </row>
    <row r="51" spans="1:54" ht="30" customHeight="1">
      <c r="A51" s="5" t="s">
        <v>2535</v>
      </c>
      <c r="B51" s="5" t="s">
        <v>2536</v>
      </c>
      <c r="C51" s="5" t="s">
        <v>58</v>
      </c>
      <c r="D51" s="74">
        <v>0.3</v>
      </c>
      <c r="E51" s="8">
        <f>일위대가목록!E493</f>
        <v>1120</v>
      </c>
      <c r="F51" s="9">
        <f>TRUNC(E51*D51,1)</f>
        <v>336</v>
      </c>
      <c r="G51" s="8">
        <f>일위대가목록!F493</f>
        <v>6148</v>
      </c>
      <c r="H51" s="9">
        <f>TRUNC(G51*D51,1)</f>
        <v>1844.4</v>
      </c>
      <c r="I51" s="8">
        <f>일위대가목록!G493</f>
        <v>0</v>
      </c>
      <c r="J51" s="9">
        <f>TRUNC(I51*D51,1)</f>
        <v>0</v>
      </c>
      <c r="K51" s="8">
        <f>TRUNC(E51+G51+I51,1)</f>
        <v>7268</v>
      </c>
      <c r="L51" s="9">
        <f>TRUNC(F51+H51+J51,1)</f>
        <v>2180.4</v>
      </c>
      <c r="M51" s="5" t="s">
        <v>2537</v>
      </c>
      <c r="N51" s="1" t="s">
        <v>101</v>
      </c>
      <c r="O51" s="1" t="s">
        <v>2538</v>
      </c>
      <c r="P51" s="1" t="s">
        <v>61</v>
      </c>
      <c r="Q51" s="1" t="s">
        <v>62</v>
      </c>
      <c r="R51" s="1" t="s">
        <v>62</v>
      </c>
      <c r="AV51" s="1" t="s">
        <v>52</v>
      </c>
      <c r="AW51" s="1" t="s">
        <v>2539</v>
      </c>
      <c r="AX51" s="1" t="s">
        <v>52</v>
      </c>
      <c r="AY51" s="1" t="s">
        <v>52</v>
      </c>
      <c r="AZ51" s="203"/>
      <c r="BA51" s="207" t="s">
        <v>2537</v>
      </c>
      <c r="BB51" s="99">
        <v>1</v>
      </c>
    </row>
    <row r="52" spans="1:54" ht="30" customHeight="1">
      <c r="A52" s="5" t="s">
        <v>2487</v>
      </c>
      <c r="B52" s="5" t="s">
        <v>52</v>
      </c>
      <c r="C52" s="5" t="s">
        <v>52</v>
      </c>
      <c r="D52" s="6"/>
      <c r="E52" s="8"/>
      <c r="F52" s="9">
        <f>TRUNC(SUMIF(N50:N51, N49, F50:F51),0)</f>
        <v>10096</v>
      </c>
      <c r="G52" s="8"/>
      <c r="H52" s="9">
        <f>TRUNC(SUMIF(N50:N51, N49, H50:H51),0)</f>
        <v>1844</v>
      </c>
      <c r="I52" s="8"/>
      <c r="J52" s="9">
        <f>TRUNC(SUMIF(N50:N51, N49, J50:J51),0)</f>
        <v>0</v>
      </c>
      <c r="K52" s="8"/>
      <c r="L52" s="9">
        <f>F52+H52+J52</f>
        <v>11940</v>
      </c>
      <c r="M52" s="5" t="s">
        <v>52</v>
      </c>
      <c r="N52" s="1" t="s">
        <v>124</v>
      </c>
      <c r="O52" s="1" t="s">
        <v>124</v>
      </c>
      <c r="P52" s="1" t="s">
        <v>52</v>
      </c>
      <c r="Q52" s="1" t="s">
        <v>52</v>
      </c>
      <c r="R52" s="1" t="s">
        <v>52</v>
      </c>
      <c r="AV52" s="1" t="s">
        <v>52</v>
      </c>
      <c r="AW52" s="1" t="s">
        <v>52</v>
      </c>
      <c r="AX52" s="1" t="s">
        <v>52</v>
      </c>
      <c r="AY52" s="1" t="s">
        <v>52</v>
      </c>
      <c r="AZ52" s="203"/>
      <c r="BA52" s="207"/>
    </row>
    <row r="53" spans="1:54" ht="30" customHeight="1">
      <c r="A53" s="6"/>
      <c r="B53" s="6"/>
      <c r="C53" s="6"/>
      <c r="D53" s="6"/>
      <c r="E53" s="8"/>
      <c r="F53" s="9"/>
      <c r="G53" s="8"/>
      <c r="H53" s="9"/>
      <c r="I53" s="8"/>
      <c r="J53" s="9"/>
      <c r="K53" s="8"/>
      <c r="L53" s="9"/>
      <c r="M53" s="6"/>
      <c r="BA53" s="206"/>
    </row>
    <row r="54" spans="1:54" ht="30" customHeight="1">
      <c r="A54" s="311" t="s">
        <v>2540</v>
      </c>
      <c r="B54" s="311"/>
      <c r="C54" s="311"/>
      <c r="D54" s="311"/>
      <c r="E54" s="312"/>
      <c r="F54" s="313"/>
      <c r="G54" s="312"/>
      <c r="H54" s="313"/>
      <c r="I54" s="312"/>
      <c r="J54" s="313"/>
      <c r="K54" s="312"/>
      <c r="L54" s="313"/>
      <c r="M54" s="311"/>
      <c r="N54" s="1" t="s">
        <v>106</v>
      </c>
      <c r="BA54" s="206"/>
    </row>
    <row r="55" spans="1:54" ht="30" customHeight="1">
      <c r="A55" s="5" t="s">
        <v>2530</v>
      </c>
      <c r="B55" s="5" t="s">
        <v>2541</v>
      </c>
      <c r="C55" s="5" t="s">
        <v>58</v>
      </c>
      <c r="D55" s="74">
        <v>0.7</v>
      </c>
      <c r="E55" s="8">
        <f>단가대비표!K182</f>
        <v>21000</v>
      </c>
      <c r="F55" s="9">
        <f>TRUNC(E55*D55,1)</f>
        <v>14700</v>
      </c>
      <c r="G55" s="8">
        <f>단가대비표!L182</f>
        <v>0</v>
      </c>
      <c r="H55" s="9">
        <f>TRUNC(G55*D55,1)</f>
        <v>0</v>
      </c>
      <c r="I55" s="8">
        <f>단가대비표!S182</f>
        <v>0</v>
      </c>
      <c r="J55" s="9">
        <f>TRUNC(I55*D55,1)</f>
        <v>0</v>
      </c>
      <c r="K55" s="8">
        <f>TRUNC(E55+G55+I55,1)</f>
        <v>21000</v>
      </c>
      <c r="L55" s="9">
        <f>TRUNC(F55+H55+J55,1)</f>
        <v>14700</v>
      </c>
      <c r="M55" s="5" t="s">
        <v>52</v>
      </c>
      <c r="N55" s="1" t="s">
        <v>106</v>
      </c>
      <c r="O55" s="1" t="s">
        <v>2542</v>
      </c>
      <c r="P55" s="1" t="s">
        <v>62</v>
      </c>
      <c r="Q55" s="1" t="s">
        <v>62</v>
      </c>
      <c r="R55" s="1" t="s">
        <v>61</v>
      </c>
      <c r="AV55" s="1" t="s">
        <v>52</v>
      </c>
      <c r="AW55" s="1" t="s">
        <v>2543</v>
      </c>
      <c r="AX55" s="1" t="s">
        <v>52</v>
      </c>
      <c r="AY55" s="1" t="s">
        <v>52</v>
      </c>
      <c r="AZ55" s="203"/>
      <c r="BA55" s="207" t="s">
        <v>7443</v>
      </c>
      <c r="BB55" s="98">
        <v>1.05</v>
      </c>
    </row>
    <row r="56" spans="1:54" ht="30" customHeight="1">
      <c r="A56" s="5" t="s">
        <v>2535</v>
      </c>
      <c r="B56" s="5" t="s">
        <v>2536</v>
      </c>
      <c r="C56" s="5" t="s">
        <v>58</v>
      </c>
      <c r="D56" s="74">
        <v>0.4</v>
      </c>
      <c r="E56" s="8">
        <f>일위대가목록!E493</f>
        <v>1120</v>
      </c>
      <c r="F56" s="9">
        <f>TRUNC(E56*D56,1)</f>
        <v>448</v>
      </c>
      <c r="G56" s="8">
        <f>일위대가목록!F493</f>
        <v>6148</v>
      </c>
      <c r="H56" s="9">
        <f>TRUNC(G56*D56,1)</f>
        <v>2459.1999999999998</v>
      </c>
      <c r="I56" s="8">
        <f>일위대가목록!G493</f>
        <v>0</v>
      </c>
      <c r="J56" s="9">
        <f>TRUNC(I56*D56,1)</f>
        <v>0</v>
      </c>
      <c r="K56" s="8">
        <f>TRUNC(E56+G56+I56,1)</f>
        <v>7268</v>
      </c>
      <c r="L56" s="9">
        <f>TRUNC(F56+H56+J56,1)</f>
        <v>2907.2</v>
      </c>
      <c r="M56" s="5" t="s">
        <v>2537</v>
      </c>
      <c r="N56" s="1" t="s">
        <v>106</v>
      </c>
      <c r="O56" s="1" t="s">
        <v>2538</v>
      </c>
      <c r="P56" s="1" t="s">
        <v>61</v>
      </c>
      <c r="Q56" s="1" t="s">
        <v>62</v>
      </c>
      <c r="R56" s="1" t="s">
        <v>62</v>
      </c>
      <c r="AV56" s="1" t="s">
        <v>52</v>
      </c>
      <c r="AW56" s="1" t="s">
        <v>2544</v>
      </c>
      <c r="AX56" s="1" t="s">
        <v>52</v>
      </c>
      <c r="AY56" s="1" t="s">
        <v>52</v>
      </c>
      <c r="AZ56" s="203"/>
      <c r="BA56" s="207" t="s">
        <v>2537</v>
      </c>
      <c r="BB56" s="99">
        <v>1</v>
      </c>
    </row>
    <row r="57" spans="1:54" ht="30" customHeight="1">
      <c r="A57" s="5" t="s">
        <v>2487</v>
      </c>
      <c r="B57" s="5" t="s">
        <v>52</v>
      </c>
      <c r="C57" s="5" t="s">
        <v>52</v>
      </c>
      <c r="D57" s="6"/>
      <c r="E57" s="8"/>
      <c r="F57" s="9">
        <f>TRUNC(SUMIF(N55:N56, N54, F55:F56),0)</f>
        <v>15148</v>
      </c>
      <c r="G57" s="8"/>
      <c r="H57" s="9">
        <f>TRUNC(SUMIF(N55:N56, N54, H55:H56),0)</f>
        <v>2459</v>
      </c>
      <c r="I57" s="8"/>
      <c r="J57" s="9">
        <f>TRUNC(SUMIF(N55:N56, N54, J55:J56),0)</f>
        <v>0</v>
      </c>
      <c r="K57" s="8"/>
      <c r="L57" s="9">
        <f>F57+H57+J57</f>
        <v>17607</v>
      </c>
      <c r="M57" s="5" t="s">
        <v>52</v>
      </c>
      <c r="N57" s="1" t="s">
        <v>124</v>
      </c>
      <c r="O57" s="1" t="s">
        <v>124</v>
      </c>
      <c r="P57" s="1" t="s">
        <v>52</v>
      </c>
      <c r="Q57" s="1" t="s">
        <v>52</v>
      </c>
      <c r="R57" s="1" t="s">
        <v>52</v>
      </c>
      <c r="AV57" s="1" t="s">
        <v>52</v>
      </c>
      <c r="AW57" s="1" t="s">
        <v>52</v>
      </c>
      <c r="AX57" s="1" t="s">
        <v>52</v>
      </c>
      <c r="AY57" s="1" t="s">
        <v>52</v>
      </c>
      <c r="AZ57" s="203"/>
      <c r="BA57" s="207"/>
    </row>
    <row r="58" spans="1:54" ht="30" customHeight="1">
      <c r="A58" s="6"/>
      <c r="B58" s="6"/>
      <c r="C58" s="6"/>
      <c r="D58" s="6"/>
      <c r="E58" s="8"/>
      <c r="F58" s="9"/>
      <c r="G58" s="8"/>
      <c r="H58" s="9"/>
      <c r="I58" s="8"/>
      <c r="J58" s="9"/>
      <c r="K58" s="8"/>
      <c r="L58" s="9"/>
      <c r="M58" s="6"/>
      <c r="BA58" s="206"/>
    </row>
    <row r="59" spans="1:54" ht="30" customHeight="1">
      <c r="A59" s="308" t="s">
        <v>2545</v>
      </c>
      <c r="B59" s="308"/>
      <c r="C59" s="308"/>
      <c r="D59" s="308"/>
      <c r="E59" s="309"/>
      <c r="F59" s="310"/>
      <c r="G59" s="309"/>
      <c r="H59" s="310"/>
      <c r="I59" s="309"/>
      <c r="J59" s="310"/>
      <c r="K59" s="309"/>
      <c r="L59" s="310"/>
      <c r="M59" s="308"/>
      <c r="N59" s="1" t="s">
        <v>111</v>
      </c>
      <c r="BA59" s="206"/>
    </row>
    <row r="60" spans="1:54" ht="30" customHeight="1">
      <c r="A60" s="5" t="s">
        <v>2546</v>
      </c>
      <c r="B60" s="5" t="s">
        <v>52</v>
      </c>
      <c r="C60" s="5" t="s">
        <v>58</v>
      </c>
      <c r="D60" s="74">
        <v>1</v>
      </c>
      <c r="E60" s="8">
        <f>일위대가목록!E494</f>
        <v>0</v>
      </c>
      <c r="F60" s="9">
        <f>TRUNC(E60*D60,1)</f>
        <v>0</v>
      </c>
      <c r="G60" s="8">
        <f>일위대가목록!F494</f>
        <v>5870</v>
      </c>
      <c r="H60" s="9">
        <f>TRUNC(G60*D60,1)</f>
        <v>5870</v>
      </c>
      <c r="I60" s="8">
        <f>일위대가목록!G494</f>
        <v>117</v>
      </c>
      <c r="J60" s="9">
        <f>TRUNC(I60*D60,1)</f>
        <v>117</v>
      </c>
      <c r="K60" s="8">
        <f t="shared" ref="K60:L62" si="0">TRUNC(E60+G60+I60,1)</f>
        <v>5987</v>
      </c>
      <c r="L60" s="9">
        <f t="shared" si="0"/>
        <v>5987</v>
      </c>
      <c r="M60" s="5" t="s">
        <v>2547</v>
      </c>
      <c r="N60" s="1" t="s">
        <v>111</v>
      </c>
      <c r="O60" s="1" t="s">
        <v>2548</v>
      </c>
      <c r="P60" s="1" t="s">
        <v>61</v>
      </c>
      <c r="Q60" s="1" t="s">
        <v>62</v>
      </c>
      <c r="R60" s="1" t="s">
        <v>62</v>
      </c>
      <c r="AV60" s="1" t="s">
        <v>52</v>
      </c>
      <c r="AW60" s="1" t="s">
        <v>2549</v>
      </c>
      <c r="AX60" s="1" t="s">
        <v>52</v>
      </c>
      <c r="AY60" s="1" t="s">
        <v>52</v>
      </c>
      <c r="AZ60" s="203"/>
      <c r="BA60" s="207" t="s">
        <v>2547</v>
      </c>
      <c r="BB60" s="99">
        <v>1</v>
      </c>
    </row>
    <row r="61" spans="1:54" ht="30" customHeight="1">
      <c r="A61" s="5" t="s">
        <v>2550</v>
      </c>
      <c r="B61" s="5" t="s">
        <v>2551</v>
      </c>
      <c r="C61" s="5" t="s">
        <v>58</v>
      </c>
      <c r="D61" s="74">
        <v>1.05</v>
      </c>
      <c r="E61" s="8">
        <f>단가대비표!K177</f>
        <v>20100</v>
      </c>
      <c r="F61" s="9">
        <f>TRUNC(E61*D61,1)</f>
        <v>21105</v>
      </c>
      <c r="G61" s="8">
        <f>단가대비표!L177</f>
        <v>0</v>
      </c>
      <c r="H61" s="9">
        <f>TRUNC(G61*D61,1)</f>
        <v>0</v>
      </c>
      <c r="I61" s="8">
        <f>단가대비표!S177</f>
        <v>0</v>
      </c>
      <c r="J61" s="9">
        <f>TRUNC(I61*D61,1)</f>
        <v>0</v>
      </c>
      <c r="K61" s="8">
        <f t="shared" si="0"/>
        <v>20100</v>
      </c>
      <c r="L61" s="9">
        <f t="shared" si="0"/>
        <v>21105</v>
      </c>
      <c r="M61" s="5" t="s">
        <v>52</v>
      </c>
      <c r="N61" s="1" t="s">
        <v>111</v>
      </c>
      <c r="O61" s="1" t="s">
        <v>2552</v>
      </c>
      <c r="P61" s="1" t="s">
        <v>62</v>
      </c>
      <c r="Q61" s="1" t="s">
        <v>62</v>
      </c>
      <c r="R61" s="1" t="s">
        <v>61</v>
      </c>
      <c r="AV61" s="1" t="s">
        <v>52</v>
      </c>
      <c r="AW61" s="1" t="s">
        <v>2553</v>
      </c>
      <c r="AX61" s="1" t="s">
        <v>52</v>
      </c>
      <c r="AY61" s="1" t="s">
        <v>52</v>
      </c>
      <c r="AZ61" s="203"/>
      <c r="BA61" s="207" t="s">
        <v>7434</v>
      </c>
      <c r="BB61" s="99">
        <v>1.05</v>
      </c>
    </row>
    <row r="62" spans="1:54" ht="30" customHeight="1">
      <c r="A62" s="5" t="s">
        <v>2554</v>
      </c>
      <c r="B62" s="5" t="s">
        <v>52</v>
      </c>
      <c r="C62" s="5" t="s">
        <v>58</v>
      </c>
      <c r="D62" s="74">
        <v>1</v>
      </c>
      <c r="E62" s="8">
        <f>일위대가목록!E495</f>
        <v>0</v>
      </c>
      <c r="F62" s="9">
        <f>TRUNC(E62*D62,1)</f>
        <v>0</v>
      </c>
      <c r="G62" s="8">
        <f>일위대가목록!F495</f>
        <v>11740</v>
      </c>
      <c r="H62" s="9">
        <f>TRUNC(G62*D62,1)</f>
        <v>11740</v>
      </c>
      <c r="I62" s="8">
        <f>일위대가목록!G495</f>
        <v>234</v>
      </c>
      <c r="J62" s="9">
        <f>TRUNC(I62*D62,1)</f>
        <v>234</v>
      </c>
      <c r="K62" s="8">
        <f t="shared" si="0"/>
        <v>11974</v>
      </c>
      <c r="L62" s="9">
        <f t="shared" si="0"/>
        <v>11974</v>
      </c>
      <c r="M62" s="5" t="s">
        <v>2555</v>
      </c>
      <c r="N62" s="1" t="s">
        <v>111</v>
      </c>
      <c r="O62" s="1" t="s">
        <v>2556</v>
      </c>
      <c r="P62" s="1" t="s">
        <v>61</v>
      </c>
      <c r="Q62" s="1" t="s">
        <v>62</v>
      </c>
      <c r="R62" s="1" t="s">
        <v>62</v>
      </c>
      <c r="AV62" s="1" t="s">
        <v>52</v>
      </c>
      <c r="AW62" s="1" t="s">
        <v>2557</v>
      </c>
      <c r="AX62" s="1" t="s">
        <v>52</v>
      </c>
      <c r="AY62" s="1" t="s">
        <v>52</v>
      </c>
      <c r="AZ62" s="203"/>
      <c r="BA62" s="207" t="s">
        <v>2555</v>
      </c>
      <c r="BB62" s="99">
        <v>1</v>
      </c>
    </row>
    <row r="63" spans="1:54" ht="30" customHeight="1">
      <c r="A63" s="5" t="s">
        <v>2487</v>
      </c>
      <c r="B63" s="5" t="s">
        <v>52</v>
      </c>
      <c r="C63" s="5" t="s">
        <v>52</v>
      </c>
      <c r="D63" s="6"/>
      <c r="E63" s="8"/>
      <c r="F63" s="9">
        <f>TRUNC(SUMIF(N60:N62, N59, F60:F62),0)</f>
        <v>21105</v>
      </c>
      <c r="G63" s="8"/>
      <c r="H63" s="9">
        <f>TRUNC(SUMIF(N60:N62, N59, H60:H62),0)</f>
        <v>17610</v>
      </c>
      <c r="I63" s="8"/>
      <c r="J63" s="9">
        <f>TRUNC(SUMIF(N60:N62, N59, J60:J62),0)</f>
        <v>351</v>
      </c>
      <c r="K63" s="8"/>
      <c r="L63" s="9">
        <f>F63+H63+J63</f>
        <v>39066</v>
      </c>
      <c r="M63" s="5" t="s">
        <v>52</v>
      </c>
      <c r="N63" s="1" t="s">
        <v>124</v>
      </c>
      <c r="O63" s="1" t="s">
        <v>124</v>
      </c>
      <c r="P63" s="1" t="s">
        <v>52</v>
      </c>
      <c r="Q63" s="1" t="s">
        <v>52</v>
      </c>
      <c r="R63" s="1" t="s">
        <v>52</v>
      </c>
      <c r="AV63" s="1" t="s">
        <v>52</v>
      </c>
      <c r="AW63" s="1" t="s">
        <v>52</v>
      </c>
      <c r="AX63" s="1" t="s">
        <v>52</v>
      </c>
      <c r="AY63" s="1" t="s">
        <v>52</v>
      </c>
      <c r="AZ63" s="203"/>
      <c r="BA63" s="207"/>
    </row>
    <row r="64" spans="1:54" ht="30" customHeight="1">
      <c r="A64" s="6"/>
      <c r="B64" s="6"/>
      <c r="C64" s="6"/>
      <c r="D64" s="6"/>
      <c r="E64" s="8"/>
      <c r="F64" s="9"/>
      <c r="G64" s="8"/>
      <c r="H64" s="9"/>
      <c r="I64" s="8"/>
      <c r="J64" s="9"/>
      <c r="K64" s="8"/>
      <c r="L64" s="9"/>
      <c r="M64" s="6"/>
      <c r="BA64" s="206"/>
    </row>
    <row r="65" spans="1:54" ht="30" customHeight="1">
      <c r="A65" s="308" t="s">
        <v>2558</v>
      </c>
      <c r="B65" s="308"/>
      <c r="C65" s="308"/>
      <c r="D65" s="308"/>
      <c r="E65" s="309"/>
      <c r="F65" s="310"/>
      <c r="G65" s="309"/>
      <c r="H65" s="310"/>
      <c r="I65" s="309"/>
      <c r="J65" s="310"/>
      <c r="K65" s="309"/>
      <c r="L65" s="310"/>
      <c r="M65" s="308"/>
      <c r="N65" s="1" t="s">
        <v>116</v>
      </c>
      <c r="BA65" s="206"/>
    </row>
    <row r="66" spans="1:54" ht="30" customHeight="1">
      <c r="A66" s="5" t="s">
        <v>2559</v>
      </c>
      <c r="B66" s="5" t="s">
        <v>2560</v>
      </c>
      <c r="C66" s="5" t="s">
        <v>58</v>
      </c>
      <c r="D66" s="74">
        <v>1.05</v>
      </c>
      <c r="E66" s="8">
        <f>단가대비표!K178</f>
        <v>4700</v>
      </c>
      <c r="F66" s="9">
        <f>TRUNC(E66*D66,1)</f>
        <v>4935</v>
      </c>
      <c r="G66" s="8">
        <f>단가대비표!L178</f>
        <v>0</v>
      </c>
      <c r="H66" s="9">
        <f>TRUNC(G66*D66,1)</f>
        <v>0</v>
      </c>
      <c r="I66" s="8">
        <f>단가대비표!S178</f>
        <v>0</v>
      </c>
      <c r="J66" s="9">
        <f>TRUNC(I66*D66,1)</f>
        <v>0</v>
      </c>
      <c r="K66" s="8">
        <f>TRUNC(E66+G66+I66,1)</f>
        <v>4700</v>
      </c>
      <c r="L66" s="9">
        <f>TRUNC(F66+H66+J66,1)</f>
        <v>4935</v>
      </c>
      <c r="M66" s="5" t="s">
        <v>52</v>
      </c>
      <c r="N66" s="1" t="s">
        <v>116</v>
      </c>
      <c r="O66" s="1" t="s">
        <v>2561</v>
      </c>
      <c r="P66" s="1" t="s">
        <v>62</v>
      </c>
      <c r="Q66" s="1" t="s">
        <v>62</v>
      </c>
      <c r="R66" s="1" t="s">
        <v>61</v>
      </c>
      <c r="AV66" s="1" t="s">
        <v>52</v>
      </c>
      <c r="AW66" s="1" t="s">
        <v>2562</v>
      </c>
      <c r="AX66" s="1" t="s">
        <v>52</v>
      </c>
      <c r="AY66" s="1" t="s">
        <v>52</v>
      </c>
      <c r="AZ66" s="203"/>
      <c r="BA66" s="207" t="s">
        <v>7436</v>
      </c>
      <c r="BB66" s="99">
        <v>1.05</v>
      </c>
    </row>
    <row r="67" spans="1:54" ht="30" customHeight="1">
      <c r="A67" s="5" t="s">
        <v>2563</v>
      </c>
      <c r="B67" s="5" t="s">
        <v>2564</v>
      </c>
      <c r="C67" s="5" t="s">
        <v>625</v>
      </c>
      <c r="D67" s="74">
        <v>2</v>
      </c>
      <c r="E67" s="8">
        <f>단가대비표!K402</f>
        <v>0</v>
      </c>
      <c r="F67" s="9">
        <f>TRUNC(E67*D67,1)</f>
        <v>0</v>
      </c>
      <c r="G67" s="8">
        <f>단가대비표!L402</f>
        <v>5100</v>
      </c>
      <c r="H67" s="9">
        <f>TRUNC(G67*D67,1)</f>
        <v>10200</v>
      </c>
      <c r="I67" s="8">
        <f>단가대비표!S402</f>
        <v>0</v>
      </c>
      <c r="J67" s="9">
        <f>TRUNC(I67*D67,1)</f>
        <v>0</v>
      </c>
      <c r="K67" s="8">
        <f>TRUNC(E67+G67+I67,1)</f>
        <v>5100</v>
      </c>
      <c r="L67" s="9">
        <f>TRUNC(F67+H67+J67,1)</f>
        <v>10200</v>
      </c>
      <c r="M67" s="5" t="s">
        <v>52</v>
      </c>
      <c r="N67" s="1" t="s">
        <v>116</v>
      </c>
      <c r="O67" s="1" t="s">
        <v>2565</v>
      </c>
      <c r="P67" s="1" t="s">
        <v>62</v>
      </c>
      <c r="Q67" s="1" t="s">
        <v>62</v>
      </c>
      <c r="R67" s="1" t="s">
        <v>61</v>
      </c>
      <c r="AV67" s="1" t="s">
        <v>52</v>
      </c>
      <c r="AW67" s="1" t="s">
        <v>2566</v>
      </c>
      <c r="AX67" s="1" t="s">
        <v>52</v>
      </c>
      <c r="AY67" s="1" t="s">
        <v>52</v>
      </c>
      <c r="AZ67" s="203"/>
      <c r="BA67" s="207" t="s">
        <v>7714</v>
      </c>
      <c r="BB67" s="99">
        <v>1</v>
      </c>
    </row>
    <row r="68" spans="1:54" ht="30" customHeight="1">
      <c r="A68" s="5" t="s">
        <v>2487</v>
      </c>
      <c r="B68" s="5" t="s">
        <v>52</v>
      </c>
      <c r="C68" s="5" t="s">
        <v>52</v>
      </c>
      <c r="D68" s="6"/>
      <c r="E68" s="8"/>
      <c r="F68" s="9">
        <f>TRUNC(SUMIF(N66:N67, N65, F66:F67),0)</f>
        <v>4935</v>
      </c>
      <c r="G68" s="8"/>
      <c r="H68" s="9">
        <f>TRUNC(SUMIF(N66:N67, N65, H66:H67),0)</f>
        <v>10200</v>
      </c>
      <c r="I68" s="8"/>
      <c r="J68" s="9">
        <f>TRUNC(SUMIF(N66:N67, N65, J66:J67),0)</f>
        <v>0</v>
      </c>
      <c r="K68" s="8"/>
      <c r="L68" s="9">
        <f>F68+H68+J68</f>
        <v>15135</v>
      </c>
      <c r="M68" s="5" t="s">
        <v>52</v>
      </c>
      <c r="N68" s="1" t="s">
        <v>124</v>
      </c>
      <c r="O68" s="1" t="s">
        <v>124</v>
      </c>
      <c r="P68" s="1" t="s">
        <v>52</v>
      </c>
      <c r="Q68" s="1" t="s">
        <v>52</v>
      </c>
      <c r="R68" s="1" t="s">
        <v>52</v>
      </c>
      <c r="AV68" s="1" t="s">
        <v>52</v>
      </c>
      <c r="AW68" s="1" t="s">
        <v>52</v>
      </c>
      <c r="AX68" s="1" t="s">
        <v>52</v>
      </c>
      <c r="AY68" s="1" t="s">
        <v>52</v>
      </c>
      <c r="AZ68" s="203"/>
      <c r="BA68" s="207"/>
    </row>
    <row r="69" spans="1:54" ht="30" customHeight="1">
      <c r="A69" s="6"/>
      <c r="B69" s="6"/>
      <c r="C69" s="6"/>
      <c r="D69" s="6"/>
      <c r="E69" s="8"/>
      <c r="F69" s="9"/>
      <c r="G69" s="8"/>
      <c r="H69" s="9"/>
      <c r="I69" s="8"/>
      <c r="J69" s="9"/>
      <c r="K69" s="8"/>
      <c r="L69" s="9"/>
      <c r="M69" s="6"/>
      <c r="BA69" s="206"/>
    </row>
    <row r="70" spans="1:54" ht="30" customHeight="1">
      <c r="A70" s="308" t="s">
        <v>2567</v>
      </c>
      <c r="B70" s="308"/>
      <c r="C70" s="308"/>
      <c r="D70" s="308"/>
      <c r="E70" s="309"/>
      <c r="F70" s="310"/>
      <c r="G70" s="309"/>
      <c r="H70" s="310"/>
      <c r="I70" s="309"/>
      <c r="J70" s="310"/>
      <c r="K70" s="309"/>
      <c r="L70" s="310"/>
      <c r="M70" s="308"/>
      <c r="N70" s="1" t="s">
        <v>121</v>
      </c>
      <c r="BA70" s="206"/>
    </row>
    <row r="71" spans="1:54" ht="30" customHeight="1">
      <c r="A71" s="5" t="s">
        <v>2559</v>
      </c>
      <c r="B71" s="5" t="s">
        <v>2560</v>
      </c>
      <c r="C71" s="5" t="s">
        <v>58</v>
      </c>
      <c r="D71" s="6">
        <v>1.05</v>
      </c>
      <c r="E71" s="8">
        <f>단가대비표!K178</f>
        <v>4700</v>
      </c>
      <c r="F71" s="9">
        <f>TRUNC(E71*D71,1)</f>
        <v>4935</v>
      </c>
      <c r="G71" s="8">
        <f>단가대비표!L178</f>
        <v>0</v>
      </c>
      <c r="H71" s="9">
        <f>TRUNC(G71*D71,1)</f>
        <v>0</v>
      </c>
      <c r="I71" s="8">
        <f>단가대비표!S178</f>
        <v>0</v>
      </c>
      <c r="J71" s="9">
        <f>TRUNC(I71*D71,1)</f>
        <v>0</v>
      </c>
      <c r="K71" s="8">
        <f t="shared" ref="K71:L74" si="1">TRUNC(E71+G71+I71,1)</f>
        <v>4700</v>
      </c>
      <c r="L71" s="9">
        <f t="shared" si="1"/>
        <v>4935</v>
      </c>
      <c r="M71" s="5" t="s">
        <v>52</v>
      </c>
      <c r="N71" s="1" t="s">
        <v>121</v>
      </c>
      <c r="O71" s="1" t="s">
        <v>2561</v>
      </c>
      <c r="P71" s="1" t="s">
        <v>62</v>
      </c>
      <c r="Q71" s="1" t="s">
        <v>62</v>
      </c>
      <c r="R71" s="1" t="s">
        <v>61</v>
      </c>
      <c r="AV71" s="1" t="s">
        <v>52</v>
      </c>
      <c r="AW71" s="1" t="s">
        <v>2568</v>
      </c>
      <c r="AX71" s="1" t="s">
        <v>52</v>
      </c>
      <c r="AY71" s="1" t="s">
        <v>52</v>
      </c>
      <c r="AZ71" s="203"/>
      <c r="BA71" s="207" t="s">
        <v>7436</v>
      </c>
      <c r="BB71" s="99">
        <v>1.05</v>
      </c>
    </row>
    <row r="72" spans="1:54" ht="30" customHeight="1">
      <c r="A72" s="5" t="s">
        <v>2563</v>
      </c>
      <c r="B72" s="5" t="s">
        <v>2564</v>
      </c>
      <c r="C72" s="5" t="s">
        <v>625</v>
      </c>
      <c r="D72" s="74">
        <v>2</v>
      </c>
      <c r="E72" s="8">
        <f>단가대비표!K402</f>
        <v>0</v>
      </c>
      <c r="F72" s="9">
        <f>TRUNC(E72*D72,1)</f>
        <v>0</v>
      </c>
      <c r="G72" s="8">
        <f>단가대비표!L402</f>
        <v>5100</v>
      </c>
      <c r="H72" s="9">
        <f>TRUNC(G72*D72,1)</f>
        <v>10200</v>
      </c>
      <c r="I72" s="8">
        <f>단가대비표!S402</f>
        <v>0</v>
      </c>
      <c r="J72" s="9">
        <f>TRUNC(I72*D72,1)</f>
        <v>0</v>
      </c>
      <c r="K72" s="8">
        <f t="shared" si="1"/>
        <v>5100</v>
      </c>
      <c r="L72" s="9">
        <f t="shared" si="1"/>
        <v>10200</v>
      </c>
      <c r="M72" s="5" t="s">
        <v>52</v>
      </c>
      <c r="N72" s="1" t="s">
        <v>121</v>
      </c>
      <c r="O72" s="1" t="s">
        <v>2565</v>
      </c>
      <c r="P72" s="1" t="s">
        <v>62</v>
      </c>
      <c r="Q72" s="1" t="s">
        <v>62</v>
      </c>
      <c r="R72" s="1" t="s">
        <v>61</v>
      </c>
      <c r="AV72" s="1" t="s">
        <v>52</v>
      </c>
      <c r="AW72" s="1" t="s">
        <v>2569</v>
      </c>
      <c r="AX72" s="1" t="s">
        <v>52</v>
      </c>
      <c r="AY72" s="1" t="s">
        <v>52</v>
      </c>
      <c r="AZ72" s="203"/>
      <c r="BA72" s="207" t="s">
        <v>7714</v>
      </c>
      <c r="BB72" s="99">
        <v>1</v>
      </c>
    </row>
    <row r="73" spans="1:54" ht="30" customHeight="1">
      <c r="A73" s="5" t="s">
        <v>2570</v>
      </c>
      <c r="B73" s="5" t="s">
        <v>2571</v>
      </c>
      <c r="C73" s="5" t="s">
        <v>2572</v>
      </c>
      <c r="D73" s="6">
        <v>0.12</v>
      </c>
      <c r="E73" s="8">
        <f>단가대비표!K325</f>
        <v>1555.55</v>
      </c>
      <c r="F73" s="9">
        <f>TRUNC(E73*D73,1)</f>
        <v>186.6</v>
      </c>
      <c r="G73" s="8">
        <f>단가대비표!L325</f>
        <v>0</v>
      </c>
      <c r="H73" s="9">
        <f>TRUNC(G73*D73,1)</f>
        <v>0</v>
      </c>
      <c r="I73" s="8">
        <f>단가대비표!S325</f>
        <v>0</v>
      </c>
      <c r="J73" s="9">
        <f>TRUNC(I73*D73,1)</f>
        <v>0</v>
      </c>
      <c r="K73" s="8">
        <f t="shared" si="1"/>
        <v>1555.5</v>
      </c>
      <c r="L73" s="9">
        <f t="shared" si="1"/>
        <v>186.6</v>
      </c>
      <c r="M73" s="5" t="s">
        <v>52</v>
      </c>
      <c r="N73" s="1" t="s">
        <v>121</v>
      </c>
      <c r="O73" s="1" t="s">
        <v>2573</v>
      </c>
      <c r="P73" s="1" t="s">
        <v>62</v>
      </c>
      <c r="Q73" s="1" t="s">
        <v>62</v>
      </c>
      <c r="R73" s="1" t="s">
        <v>61</v>
      </c>
      <c r="AV73" s="1" t="s">
        <v>52</v>
      </c>
      <c r="AW73" s="1" t="s">
        <v>2574</v>
      </c>
      <c r="AX73" s="1" t="s">
        <v>52</v>
      </c>
      <c r="AY73" s="1" t="s">
        <v>52</v>
      </c>
      <c r="AZ73" s="203"/>
      <c r="BA73" s="207" t="s">
        <v>7627</v>
      </c>
      <c r="BB73" s="99">
        <v>0.12</v>
      </c>
    </row>
    <row r="74" spans="1:54" ht="30" customHeight="1">
      <c r="A74" s="5" t="s">
        <v>2575</v>
      </c>
      <c r="B74" s="5" t="s">
        <v>2576</v>
      </c>
      <c r="C74" s="5" t="s">
        <v>625</v>
      </c>
      <c r="D74" s="6">
        <v>1</v>
      </c>
      <c r="E74" s="8">
        <f>단가대비표!K403</f>
        <v>0</v>
      </c>
      <c r="F74" s="9">
        <f>TRUNC(E74*D74,1)</f>
        <v>0</v>
      </c>
      <c r="G74" s="8">
        <f>단가대비표!L403</f>
        <v>1957</v>
      </c>
      <c r="H74" s="9">
        <f>TRUNC(G74*D74,1)</f>
        <v>1957</v>
      </c>
      <c r="I74" s="8">
        <f>단가대비표!S403</f>
        <v>0</v>
      </c>
      <c r="J74" s="9">
        <f>TRUNC(I74*D74,1)</f>
        <v>0</v>
      </c>
      <c r="K74" s="8">
        <f t="shared" si="1"/>
        <v>1957</v>
      </c>
      <c r="L74" s="9">
        <f t="shared" si="1"/>
        <v>1957</v>
      </c>
      <c r="M74" s="5" t="s">
        <v>52</v>
      </c>
      <c r="N74" s="1" t="s">
        <v>121</v>
      </c>
      <c r="O74" s="1" t="s">
        <v>2577</v>
      </c>
      <c r="P74" s="1" t="s">
        <v>62</v>
      </c>
      <c r="Q74" s="1" t="s">
        <v>62</v>
      </c>
      <c r="R74" s="1" t="s">
        <v>61</v>
      </c>
      <c r="AV74" s="1" t="s">
        <v>52</v>
      </c>
      <c r="AW74" s="1" t="s">
        <v>2578</v>
      </c>
      <c r="AX74" s="1" t="s">
        <v>52</v>
      </c>
      <c r="AY74" s="1" t="s">
        <v>52</v>
      </c>
      <c r="AZ74" s="203"/>
      <c r="BA74" s="207" t="s">
        <v>7715</v>
      </c>
      <c r="BB74" s="99">
        <v>1</v>
      </c>
    </row>
    <row r="75" spans="1:54" ht="30" customHeight="1">
      <c r="A75" s="5" t="s">
        <v>2487</v>
      </c>
      <c r="B75" s="5" t="s">
        <v>52</v>
      </c>
      <c r="C75" s="5" t="s">
        <v>52</v>
      </c>
      <c r="D75" s="6"/>
      <c r="E75" s="8"/>
      <c r="F75" s="9">
        <f>TRUNC(SUMIF(N71:N74, N70, F71:F74),0)</f>
        <v>5121</v>
      </c>
      <c r="G75" s="8"/>
      <c r="H75" s="9">
        <f>TRUNC(SUMIF(N71:N74, N70, H71:H74),0)</f>
        <v>12157</v>
      </c>
      <c r="I75" s="8"/>
      <c r="J75" s="9">
        <f>TRUNC(SUMIF(N71:N74, N70, J71:J74),0)</f>
        <v>0</v>
      </c>
      <c r="K75" s="8"/>
      <c r="L75" s="9">
        <f>F75+H75+J75</f>
        <v>17278</v>
      </c>
      <c r="M75" s="5" t="s">
        <v>52</v>
      </c>
      <c r="N75" s="1" t="s">
        <v>124</v>
      </c>
      <c r="O75" s="1" t="s">
        <v>124</v>
      </c>
      <c r="P75" s="1" t="s">
        <v>52</v>
      </c>
      <c r="Q75" s="1" t="s">
        <v>52</v>
      </c>
      <c r="R75" s="1" t="s">
        <v>52</v>
      </c>
      <c r="AV75" s="1" t="s">
        <v>52</v>
      </c>
      <c r="AW75" s="1" t="s">
        <v>52</v>
      </c>
      <c r="AX75" s="1" t="s">
        <v>52</v>
      </c>
      <c r="AY75" s="1" t="s">
        <v>52</v>
      </c>
      <c r="AZ75" s="203"/>
      <c r="BA75" s="207"/>
    </row>
    <row r="76" spans="1:54" ht="30" customHeight="1">
      <c r="A76" s="6"/>
      <c r="B76" s="6"/>
      <c r="C76" s="6"/>
      <c r="D76" s="6"/>
      <c r="E76" s="8"/>
      <c r="F76" s="9"/>
      <c r="G76" s="8"/>
      <c r="H76" s="9"/>
      <c r="I76" s="8"/>
      <c r="J76" s="9"/>
      <c r="K76" s="8"/>
      <c r="L76" s="9"/>
      <c r="M76" s="6"/>
      <c r="BA76" s="206"/>
    </row>
    <row r="77" spans="1:54" ht="30" customHeight="1">
      <c r="A77" s="308" t="s">
        <v>2579</v>
      </c>
      <c r="B77" s="308"/>
      <c r="C77" s="308"/>
      <c r="D77" s="308"/>
      <c r="E77" s="309"/>
      <c r="F77" s="310"/>
      <c r="G77" s="309"/>
      <c r="H77" s="310"/>
      <c r="I77" s="309"/>
      <c r="J77" s="310"/>
      <c r="K77" s="309"/>
      <c r="L77" s="310"/>
      <c r="M77" s="308"/>
      <c r="N77" s="1" t="s">
        <v>130</v>
      </c>
      <c r="BA77" s="206"/>
    </row>
    <row r="78" spans="1:54" ht="30" customHeight="1">
      <c r="A78" s="5" t="s">
        <v>2580</v>
      </c>
      <c r="B78" s="5" t="s">
        <v>2581</v>
      </c>
      <c r="C78" s="5" t="s">
        <v>58</v>
      </c>
      <c r="D78" s="74">
        <v>0.8</v>
      </c>
      <c r="E78" s="8">
        <f>단가대비표!K114</f>
        <v>4290</v>
      </c>
      <c r="F78" s="9">
        <f>TRUNC(E78*D78,1)</f>
        <v>3432</v>
      </c>
      <c r="G78" s="8">
        <f>단가대비표!L114</f>
        <v>0</v>
      </c>
      <c r="H78" s="9">
        <f>TRUNC(G78*D78,1)</f>
        <v>0</v>
      </c>
      <c r="I78" s="8">
        <f>단가대비표!S114</f>
        <v>0</v>
      </c>
      <c r="J78" s="9">
        <f>TRUNC(I78*D78,1)</f>
        <v>0</v>
      </c>
      <c r="K78" s="8">
        <f>TRUNC(E78+G78+I78,1)</f>
        <v>4290</v>
      </c>
      <c r="L78" s="9">
        <f>TRUNC(F78+H78+J78,1)</f>
        <v>3432</v>
      </c>
      <c r="M78" s="5" t="s">
        <v>52</v>
      </c>
      <c r="N78" s="1" t="s">
        <v>130</v>
      </c>
      <c r="O78" s="1" t="s">
        <v>2582</v>
      </c>
      <c r="P78" s="1" t="s">
        <v>62</v>
      </c>
      <c r="Q78" s="1" t="s">
        <v>62</v>
      </c>
      <c r="R78" s="1" t="s">
        <v>61</v>
      </c>
      <c r="AV78" s="1" t="s">
        <v>52</v>
      </c>
      <c r="AW78" s="1" t="s">
        <v>2583</v>
      </c>
      <c r="AX78" s="1" t="s">
        <v>52</v>
      </c>
      <c r="AY78" s="1" t="s">
        <v>52</v>
      </c>
      <c r="AZ78" s="203"/>
      <c r="BA78" s="207" t="s">
        <v>7361</v>
      </c>
      <c r="BB78" s="99">
        <v>1.2</v>
      </c>
    </row>
    <row r="79" spans="1:54" ht="30" customHeight="1">
      <c r="A79" s="5" t="s">
        <v>2482</v>
      </c>
      <c r="B79" s="5" t="s">
        <v>2483</v>
      </c>
      <c r="C79" s="5" t="s">
        <v>58</v>
      </c>
      <c r="D79" s="74">
        <v>0.8</v>
      </c>
      <c r="E79" s="8">
        <f>일위대가목록!E486</f>
        <v>0</v>
      </c>
      <c r="F79" s="9">
        <f>TRUNC(E79*D79,1)</f>
        <v>0</v>
      </c>
      <c r="G79" s="8">
        <f>일위대가목록!F486</f>
        <v>6481</v>
      </c>
      <c r="H79" s="9">
        <f>TRUNC(G79*D79,1)</f>
        <v>5184.8</v>
      </c>
      <c r="I79" s="8">
        <f>일위대가목록!G486</f>
        <v>0</v>
      </c>
      <c r="J79" s="9">
        <f>TRUNC(I79*D79,1)</f>
        <v>0</v>
      </c>
      <c r="K79" s="8">
        <f>TRUNC(E79+G79+I79,1)</f>
        <v>6481</v>
      </c>
      <c r="L79" s="9">
        <f>TRUNC(F79+H79+J79,1)</f>
        <v>5184.8</v>
      </c>
      <c r="M79" s="5" t="s">
        <v>2484</v>
      </c>
      <c r="N79" s="1" t="s">
        <v>130</v>
      </c>
      <c r="O79" s="1" t="s">
        <v>2485</v>
      </c>
      <c r="P79" s="1" t="s">
        <v>61</v>
      </c>
      <c r="Q79" s="1" t="s">
        <v>62</v>
      </c>
      <c r="R79" s="1" t="s">
        <v>62</v>
      </c>
      <c r="AV79" s="1" t="s">
        <v>52</v>
      </c>
      <c r="AW79" s="1" t="s">
        <v>2584</v>
      </c>
      <c r="AX79" s="1" t="s">
        <v>52</v>
      </c>
      <c r="AY79" s="1" t="s">
        <v>52</v>
      </c>
      <c r="AZ79" s="203"/>
      <c r="BA79" s="207" t="s">
        <v>2484</v>
      </c>
      <c r="BB79" s="99">
        <v>1</v>
      </c>
    </row>
    <row r="80" spans="1:54" ht="30" customHeight="1">
      <c r="A80" s="5" t="s">
        <v>2487</v>
      </c>
      <c r="B80" s="5" t="s">
        <v>52</v>
      </c>
      <c r="C80" s="5" t="s">
        <v>52</v>
      </c>
      <c r="D80" s="6"/>
      <c r="E80" s="8"/>
      <c r="F80" s="9">
        <f>TRUNC(SUMIF(N78:N79, N77, F78:F79),0)</f>
        <v>3432</v>
      </c>
      <c r="G80" s="8"/>
      <c r="H80" s="9">
        <f>TRUNC(SUMIF(N78:N79, N77, H78:H79),0)</f>
        <v>5184</v>
      </c>
      <c r="I80" s="8"/>
      <c r="J80" s="9">
        <f>TRUNC(SUMIF(N78:N79, N77, J78:J79),0)</f>
        <v>0</v>
      </c>
      <c r="K80" s="8"/>
      <c r="L80" s="9">
        <f>F80+H80+J80</f>
        <v>8616</v>
      </c>
      <c r="M80" s="5" t="s">
        <v>52</v>
      </c>
      <c r="N80" s="1" t="s">
        <v>124</v>
      </c>
      <c r="O80" s="1" t="s">
        <v>124</v>
      </c>
      <c r="P80" s="1" t="s">
        <v>52</v>
      </c>
      <c r="Q80" s="1" t="s">
        <v>52</v>
      </c>
      <c r="R80" s="1" t="s">
        <v>52</v>
      </c>
      <c r="AV80" s="1" t="s">
        <v>52</v>
      </c>
      <c r="AW80" s="1" t="s">
        <v>52</v>
      </c>
      <c r="AX80" s="1" t="s">
        <v>52</v>
      </c>
      <c r="AY80" s="1" t="s">
        <v>52</v>
      </c>
      <c r="AZ80" s="203"/>
      <c r="BA80" s="207"/>
    </row>
    <row r="81" spans="1:54" ht="30" customHeight="1">
      <c r="A81" s="6"/>
      <c r="B81" s="6"/>
      <c r="C81" s="6"/>
      <c r="D81" s="6"/>
      <c r="E81" s="8"/>
      <c r="F81" s="9"/>
      <c r="G81" s="8"/>
      <c r="H81" s="9"/>
      <c r="I81" s="8"/>
      <c r="J81" s="9"/>
      <c r="K81" s="8"/>
      <c r="L81" s="9"/>
      <c r="M81" s="6"/>
      <c r="BA81" s="206"/>
    </row>
    <row r="82" spans="1:54" ht="30" customHeight="1">
      <c r="A82" s="308" t="s">
        <v>2585</v>
      </c>
      <c r="B82" s="308"/>
      <c r="C82" s="308"/>
      <c r="D82" s="308"/>
      <c r="E82" s="309"/>
      <c r="F82" s="310"/>
      <c r="G82" s="309"/>
      <c r="H82" s="310"/>
      <c r="I82" s="309"/>
      <c r="J82" s="310"/>
      <c r="K82" s="309"/>
      <c r="L82" s="310"/>
      <c r="M82" s="308"/>
      <c r="N82" s="1" t="s">
        <v>134</v>
      </c>
      <c r="BA82" s="206"/>
    </row>
    <row r="83" spans="1:54" ht="30" customHeight="1">
      <c r="A83" s="5" t="s">
        <v>2580</v>
      </c>
      <c r="B83" s="5" t="s">
        <v>2581</v>
      </c>
      <c r="C83" s="5" t="s">
        <v>58</v>
      </c>
      <c r="D83" s="74">
        <v>0.85</v>
      </c>
      <c r="E83" s="8">
        <f>단가대비표!K114</f>
        <v>4290</v>
      </c>
      <c r="F83" s="9">
        <f>TRUNC(E83*D83,1)</f>
        <v>3646.5</v>
      </c>
      <c r="G83" s="8">
        <f>단가대비표!L114</f>
        <v>0</v>
      </c>
      <c r="H83" s="9">
        <f>TRUNC(G83*D83,1)</f>
        <v>0</v>
      </c>
      <c r="I83" s="8">
        <f>단가대비표!S114</f>
        <v>0</v>
      </c>
      <c r="J83" s="9">
        <f>TRUNC(I83*D83,1)</f>
        <v>0</v>
      </c>
      <c r="K83" s="8">
        <f>TRUNC(E83+G83+I83,1)</f>
        <v>4290</v>
      </c>
      <c r="L83" s="9">
        <f>TRUNC(F83+H83+J83,1)</f>
        <v>3646.5</v>
      </c>
      <c r="M83" s="5" t="s">
        <v>52</v>
      </c>
      <c r="N83" s="1" t="s">
        <v>134</v>
      </c>
      <c r="O83" s="1" t="s">
        <v>2582</v>
      </c>
      <c r="P83" s="1" t="s">
        <v>62</v>
      </c>
      <c r="Q83" s="1" t="s">
        <v>62</v>
      </c>
      <c r="R83" s="1" t="s">
        <v>61</v>
      </c>
      <c r="AV83" s="1" t="s">
        <v>52</v>
      </c>
      <c r="AW83" s="1" t="s">
        <v>2586</v>
      </c>
      <c r="AX83" s="1" t="s">
        <v>52</v>
      </c>
      <c r="AY83" s="1" t="s">
        <v>52</v>
      </c>
      <c r="AZ83" s="203"/>
      <c r="BA83" s="207" t="s">
        <v>7361</v>
      </c>
      <c r="BB83" s="99">
        <v>1.2</v>
      </c>
    </row>
    <row r="84" spans="1:54" ht="30" customHeight="1">
      <c r="A84" s="5" t="s">
        <v>2482</v>
      </c>
      <c r="B84" s="5" t="s">
        <v>2493</v>
      </c>
      <c r="C84" s="5" t="s">
        <v>58</v>
      </c>
      <c r="D84" s="74">
        <v>0.8</v>
      </c>
      <c r="E84" s="8">
        <f>일위대가목록!E488</f>
        <v>0</v>
      </c>
      <c r="F84" s="9">
        <f>TRUNC(E84*D84,1)</f>
        <v>0</v>
      </c>
      <c r="G84" s="8">
        <f>일위대가목록!F488</f>
        <v>5866</v>
      </c>
      <c r="H84" s="9">
        <f>TRUNC(G84*D84,1)</f>
        <v>4692.8</v>
      </c>
      <c r="I84" s="8">
        <f>일위대가목록!G488</f>
        <v>0</v>
      </c>
      <c r="J84" s="9">
        <f>TRUNC(I84*D84,1)</f>
        <v>0</v>
      </c>
      <c r="K84" s="8">
        <f>TRUNC(E84+G84+I84,1)</f>
        <v>5866</v>
      </c>
      <c r="L84" s="9">
        <f>TRUNC(F84+H84+J84,1)</f>
        <v>4692.8</v>
      </c>
      <c r="M84" s="5" t="s">
        <v>2494</v>
      </c>
      <c r="N84" s="1" t="s">
        <v>134</v>
      </c>
      <c r="O84" s="1" t="s">
        <v>2495</v>
      </c>
      <c r="P84" s="1" t="s">
        <v>61</v>
      </c>
      <c r="Q84" s="1" t="s">
        <v>62</v>
      </c>
      <c r="R84" s="1" t="s">
        <v>62</v>
      </c>
      <c r="AV84" s="1" t="s">
        <v>52</v>
      </c>
      <c r="AW84" s="1" t="s">
        <v>2587</v>
      </c>
      <c r="AX84" s="1" t="s">
        <v>52</v>
      </c>
      <c r="AY84" s="1" t="s">
        <v>52</v>
      </c>
      <c r="AZ84" s="203"/>
      <c r="BA84" s="207" t="s">
        <v>2494</v>
      </c>
      <c r="BB84" s="99">
        <v>1</v>
      </c>
    </row>
    <row r="85" spans="1:54" ht="30" customHeight="1">
      <c r="A85" s="5" t="s">
        <v>2487</v>
      </c>
      <c r="B85" s="5" t="s">
        <v>52</v>
      </c>
      <c r="C85" s="5" t="s">
        <v>52</v>
      </c>
      <c r="D85" s="6"/>
      <c r="E85" s="8"/>
      <c r="F85" s="9">
        <f>TRUNC(SUMIF(N83:N84, N82, F83:F84),0)</f>
        <v>3646</v>
      </c>
      <c r="G85" s="8"/>
      <c r="H85" s="9">
        <f>TRUNC(SUMIF(N83:N84, N82, H83:H84),0)</f>
        <v>4692</v>
      </c>
      <c r="I85" s="8"/>
      <c r="J85" s="9">
        <f>TRUNC(SUMIF(N83:N84, N82, J83:J84),0)</f>
        <v>0</v>
      </c>
      <c r="K85" s="8"/>
      <c r="L85" s="9">
        <f>F85+H85+J85</f>
        <v>8338</v>
      </c>
      <c r="M85" s="5" t="s">
        <v>52</v>
      </c>
      <c r="N85" s="1" t="s">
        <v>124</v>
      </c>
      <c r="O85" s="1" t="s">
        <v>124</v>
      </c>
      <c r="P85" s="1" t="s">
        <v>52</v>
      </c>
      <c r="Q85" s="1" t="s">
        <v>52</v>
      </c>
      <c r="R85" s="1" t="s">
        <v>52</v>
      </c>
      <c r="AV85" s="1" t="s">
        <v>52</v>
      </c>
      <c r="AW85" s="1" t="s">
        <v>52</v>
      </c>
      <c r="AX85" s="1" t="s">
        <v>52</v>
      </c>
      <c r="AY85" s="1" t="s">
        <v>52</v>
      </c>
      <c r="AZ85" s="203"/>
      <c r="BA85" s="207"/>
    </row>
    <row r="86" spans="1:54" ht="30" customHeight="1">
      <c r="A86" s="6"/>
      <c r="B86" s="6"/>
      <c r="C86" s="6"/>
      <c r="D86" s="6"/>
      <c r="E86" s="8"/>
      <c r="F86" s="9"/>
      <c r="G86" s="8"/>
      <c r="H86" s="9"/>
      <c r="I86" s="8"/>
      <c r="J86" s="9"/>
      <c r="K86" s="8"/>
      <c r="L86" s="9"/>
      <c r="M86" s="6"/>
      <c r="BA86" s="206"/>
    </row>
    <row r="87" spans="1:54" ht="30" customHeight="1">
      <c r="A87" s="308" t="s">
        <v>2588</v>
      </c>
      <c r="B87" s="308"/>
      <c r="C87" s="308"/>
      <c r="D87" s="308"/>
      <c r="E87" s="309"/>
      <c r="F87" s="310"/>
      <c r="G87" s="309"/>
      <c r="H87" s="310"/>
      <c r="I87" s="309"/>
      <c r="J87" s="310"/>
      <c r="K87" s="309"/>
      <c r="L87" s="310"/>
      <c r="M87" s="308"/>
      <c r="N87" s="1" t="s">
        <v>139</v>
      </c>
      <c r="BA87" s="206"/>
    </row>
    <row r="88" spans="1:54" ht="30" customHeight="1">
      <c r="A88" s="5" t="s">
        <v>2580</v>
      </c>
      <c r="B88" s="5" t="s">
        <v>2589</v>
      </c>
      <c r="C88" s="5" t="s">
        <v>58</v>
      </c>
      <c r="D88" s="74">
        <v>1.1000000000000001</v>
      </c>
      <c r="E88" s="8">
        <f>단가대비표!K115</f>
        <v>5530</v>
      </c>
      <c r="F88" s="9">
        <f>TRUNC(E88*D88,1)</f>
        <v>6083</v>
      </c>
      <c r="G88" s="8">
        <f>단가대비표!L115</f>
        <v>0</v>
      </c>
      <c r="H88" s="9">
        <f>TRUNC(G88*D88,1)</f>
        <v>0</v>
      </c>
      <c r="I88" s="8">
        <f>단가대비표!S115</f>
        <v>0</v>
      </c>
      <c r="J88" s="9">
        <f>TRUNC(I88*D88,1)</f>
        <v>0</v>
      </c>
      <c r="K88" s="8">
        <f>TRUNC(E88+G88+I88,1)</f>
        <v>5530</v>
      </c>
      <c r="L88" s="9">
        <f>TRUNC(F88+H88+J88,1)</f>
        <v>6083</v>
      </c>
      <c r="M88" s="5" t="s">
        <v>52</v>
      </c>
      <c r="N88" s="1" t="s">
        <v>139</v>
      </c>
      <c r="O88" s="1" t="s">
        <v>2590</v>
      </c>
      <c r="P88" s="1" t="s">
        <v>62</v>
      </c>
      <c r="Q88" s="1" t="s">
        <v>62</v>
      </c>
      <c r="R88" s="1" t="s">
        <v>61</v>
      </c>
      <c r="AV88" s="1" t="s">
        <v>52</v>
      </c>
      <c r="AW88" s="1" t="s">
        <v>2591</v>
      </c>
      <c r="AX88" s="1" t="s">
        <v>52</v>
      </c>
      <c r="AY88" s="1" t="s">
        <v>52</v>
      </c>
      <c r="AZ88" s="203"/>
      <c r="BA88" s="207" t="s">
        <v>7362</v>
      </c>
      <c r="BB88" s="99">
        <v>1.2</v>
      </c>
    </row>
    <row r="89" spans="1:54" ht="30" customHeight="1">
      <c r="A89" s="5" t="s">
        <v>2482</v>
      </c>
      <c r="B89" s="5" t="s">
        <v>2483</v>
      </c>
      <c r="C89" s="5" t="s">
        <v>58</v>
      </c>
      <c r="D89" s="74">
        <v>0.8</v>
      </c>
      <c r="E89" s="8">
        <f>일위대가목록!E486</f>
        <v>0</v>
      </c>
      <c r="F89" s="9">
        <f>TRUNC(E89*D89,1)</f>
        <v>0</v>
      </c>
      <c r="G89" s="8">
        <f>일위대가목록!F486</f>
        <v>6481</v>
      </c>
      <c r="H89" s="9">
        <f>TRUNC(G89*D89,1)</f>
        <v>5184.8</v>
      </c>
      <c r="I89" s="8">
        <f>일위대가목록!G486</f>
        <v>0</v>
      </c>
      <c r="J89" s="9">
        <f>TRUNC(I89*D89,1)</f>
        <v>0</v>
      </c>
      <c r="K89" s="8">
        <f>TRUNC(E89+G89+I89,1)</f>
        <v>6481</v>
      </c>
      <c r="L89" s="9">
        <f>TRUNC(F89+H89+J89,1)</f>
        <v>5184.8</v>
      </c>
      <c r="M89" s="5" t="s">
        <v>2484</v>
      </c>
      <c r="N89" s="1" t="s">
        <v>139</v>
      </c>
      <c r="O89" s="1" t="s">
        <v>2485</v>
      </c>
      <c r="P89" s="1" t="s">
        <v>61</v>
      </c>
      <c r="Q89" s="1" t="s">
        <v>62</v>
      </c>
      <c r="R89" s="1" t="s">
        <v>62</v>
      </c>
      <c r="AV89" s="1" t="s">
        <v>52</v>
      </c>
      <c r="AW89" s="1" t="s">
        <v>2592</v>
      </c>
      <c r="AX89" s="1" t="s">
        <v>52</v>
      </c>
      <c r="AY89" s="1" t="s">
        <v>52</v>
      </c>
      <c r="AZ89" s="203"/>
      <c r="BA89" s="207" t="s">
        <v>2484</v>
      </c>
      <c r="BB89" s="99">
        <v>1</v>
      </c>
    </row>
    <row r="90" spans="1:54" ht="30" customHeight="1">
      <c r="A90" s="5" t="s">
        <v>2487</v>
      </c>
      <c r="B90" s="5" t="s">
        <v>52</v>
      </c>
      <c r="C90" s="5" t="s">
        <v>52</v>
      </c>
      <c r="D90" s="6"/>
      <c r="E90" s="8"/>
      <c r="F90" s="9">
        <f>TRUNC(SUMIF(N88:N89, N87, F88:F89),0)</f>
        <v>6083</v>
      </c>
      <c r="G90" s="8"/>
      <c r="H90" s="9">
        <f>TRUNC(SUMIF(N88:N89, N87, H88:H89),0)</f>
        <v>5184</v>
      </c>
      <c r="I90" s="8"/>
      <c r="J90" s="9">
        <f>TRUNC(SUMIF(N88:N89, N87, J88:J89),0)</f>
        <v>0</v>
      </c>
      <c r="K90" s="8"/>
      <c r="L90" s="9">
        <f>F90+H90+J90</f>
        <v>11267</v>
      </c>
      <c r="M90" s="5" t="s">
        <v>52</v>
      </c>
      <c r="N90" s="1" t="s">
        <v>124</v>
      </c>
      <c r="O90" s="1" t="s">
        <v>124</v>
      </c>
      <c r="P90" s="1" t="s">
        <v>52</v>
      </c>
      <c r="Q90" s="1" t="s">
        <v>52</v>
      </c>
      <c r="R90" s="1" t="s">
        <v>52</v>
      </c>
      <c r="AV90" s="1" t="s">
        <v>52</v>
      </c>
      <c r="AW90" s="1" t="s">
        <v>52</v>
      </c>
      <c r="AX90" s="1" t="s">
        <v>52</v>
      </c>
      <c r="AY90" s="1" t="s">
        <v>52</v>
      </c>
      <c r="AZ90" s="203"/>
      <c r="BA90" s="207"/>
    </row>
    <row r="91" spans="1:54" ht="30" customHeight="1">
      <c r="A91" s="6"/>
      <c r="B91" s="6"/>
      <c r="C91" s="6"/>
      <c r="D91" s="6"/>
      <c r="E91" s="8"/>
      <c r="F91" s="9"/>
      <c r="G91" s="8"/>
      <c r="H91" s="9"/>
      <c r="I91" s="8"/>
      <c r="J91" s="9"/>
      <c r="K91" s="8"/>
      <c r="L91" s="9"/>
      <c r="M91" s="6"/>
      <c r="BA91" s="206"/>
    </row>
    <row r="92" spans="1:54" ht="30" customHeight="1">
      <c r="A92" s="308" t="s">
        <v>2593</v>
      </c>
      <c r="B92" s="308"/>
      <c r="C92" s="308"/>
      <c r="D92" s="308"/>
      <c r="E92" s="309"/>
      <c r="F92" s="310"/>
      <c r="G92" s="309"/>
      <c r="H92" s="310"/>
      <c r="I92" s="309"/>
      <c r="J92" s="310"/>
      <c r="K92" s="309"/>
      <c r="L92" s="310"/>
      <c r="M92" s="308"/>
      <c r="N92" s="1" t="s">
        <v>143</v>
      </c>
      <c r="BA92" s="206"/>
    </row>
    <row r="93" spans="1:54" ht="30" customHeight="1">
      <c r="A93" s="5" t="s">
        <v>2580</v>
      </c>
      <c r="B93" s="5" t="s">
        <v>2589</v>
      </c>
      <c r="C93" s="5" t="s">
        <v>58</v>
      </c>
      <c r="D93" s="35">
        <v>1.2</v>
      </c>
      <c r="E93" s="8">
        <f>단가대비표!K115</f>
        <v>5530</v>
      </c>
      <c r="F93" s="9">
        <f>TRUNC(E93*D93,1)</f>
        <v>6636</v>
      </c>
      <c r="G93" s="8">
        <f>단가대비표!L115</f>
        <v>0</v>
      </c>
      <c r="H93" s="9">
        <f>TRUNC(G93*D93,1)</f>
        <v>0</v>
      </c>
      <c r="I93" s="8">
        <f>단가대비표!S115</f>
        <v>0</v>
      </c>
      <c r="J93" s="9">
        <f>TRUNC(I93*D93,1)</f>
        <v>0</v>
      </c>
      <c r="K93" s="8">
        <f>TRUNC(E93+G93+I93,1)</f>
        <v>5530</v>
      </c>
      <c r="L93" s="9">
        <f>TRUNC(F93+H93+J93,1)</f>
        <v>6636</v>
      </c>
      <c r="M93" s="5" t="s">
        <v>52</v>
      </c>
      <c r="N93" s="1" t="s">
        <v>143</v>
      </c>
      <c r="O93" s="1" t="s">
        <v>2590</v>
      </c>
      <c r="P93" s="1" t="s">
        <v>62</v>
      </c>
      <c r="Q93" s="1" t="s">
        <v>62</v>
      </c>
      <c r="R93" s="1" t="s">
        <v>61</v>
      </c>
      <c r="AV93" s="1" t="s">
        <v>52</v>
      </c>
      <c r="AW93" s="1" t="s">
        <v>2594</v>
      </c>
      <c r="AX93" s="1" t="s">
        <v>52</v>
      </c>
      <c r="AY93" s="1" t="s">
        <v>52</v>
      </c>
      <c r="AZ93" s="203"/>
      <c r="BA93" s="207" t="s">
        <v>7362</v>
      </c>
      <c r="BB93" s="99">
        <v>1.2</v>
      </c>
    </row>
    <row r="94" spans="1:54" ht="30" customHeight="1">
      <c r="A94" s="5" t="s">
        <v>2482</v>
      </c>
      <c r="B94" s="5" t="s">
        <v>2493</v>
      </c>
      <c r="C94" s="5" t="s">
        <v>58</v>
      </c>
      <c r="D94" s="74">
        <v>0.8</v>
      </c>
      <c r="E94" s="8">
        <f>일위대가목록!E488</f>
        <v>0</v>
      </c>
      <c r="F94" s="9">
        <f>TRUNC(E94*D94,1)</f>
        <v>0</v>
      </c>
      <c r="G94" s="8">
        <f>일위대가목록!F488</f>
        <v>5866</v>
      </c>
      <c r="H94" s="9">
        <f>TRUNC(G94*D94,1)</f>
        <v>4692.8</v>
      </c>
      <c r="I94" s="8">
        <f>일위대가목록!G488</f>
        <v>0</v>
      </c>
      <c r="J94" s="9">
        <f>TRUNC(I94*D94,1)</f>
        <v>0</v>
      </c>
      <c r="K94" s="8">
        <f>TRUNC(E94+G94+I94,1)</f>
        <v>5866</v>
      </c>
      <c r="L94" s="9">
        <f>TRUNC(F94+H94+J94,1)</f>
        <v>4692.8</v>
      </c>
      <c r="M94" s="5" t="s">
        <v>2494</v>
      </c>
      <c r="N94" s="1" t="s">
        <v>143</v>
      </c>
      <c r="O94" s="1" t="s">
        <v>2495</v>
      </c>
      <c r="P94" s="1" t="s">
        <v>61</v>
      </c>
      <c r="Q94" s="1" t="s">
        <v>62</v>
      </c>
      <c r="R94" s="1" t="s">
        <v>62</v>
      </c>
      <c r="AV94" s="1" t="s">
        <v>52</v>
      </c>
      <c r="AW94" s="1" t="s">
        <v>2595</v>
      </c>
      <c r="AX94" s="1" t="s">
        <v>52</v>
      </c>
      <c r="AY94" s="1" t="s">
        <v>52</v>
      </c>
      <c r="AZ94" s="203"/>
      <c r="BA94" s="207" t="s">
        <v>2494</v>
      </c>
      <c r="BB94" s="99">
        <v>1</v>
      </c>
    </row>
    <row r="95" spans="1:54" ht="30" customHeight="1">
      <c r="A95" s="5" t="s">
        <v>2487</v>
      </c>
      <c r="B95" s="5" t="s">
        <v>52</v>
      </c>
      <c r="C95" s="5" t="s">
        <v>52</v>
      </c>
      <c r="D95" s="6"/>
      <c r="E95" s="8"/>
      <c r="F95" s="9">
        <f>TRUNC(SUMIF(N93:N94, N92, F93:F94),0)</f>
        <v>6636</v>
      </c>
      <c r="G95" s="8"/>
      <c r="H95" s="9">
        <f>TRUNC(SUMIF(N93:N94, N92, H93:H94),0)</f>
        <v>4692</v>
      </c>
      <c r="I95" s="8"/>
      <c r="J95" s="9">
        <f>TRUNC(SUMIF(N93:N94, N92, J93:J94),0)</f>
        <v>0</v>
      </c>
      <c r="K95" s="8"/>
      <c r="L95" s="9">
        <f>F95+H95+J95</f>
        <v>11328</v>
      </c>
      <c r="M95" s="5" t="s">
        <v>52</v>
      </c>
      <c r="N95" s="1" t="s">
        <v>124</v>
      </c>
      <c r="O95" s="1" t="s">
        <v>124</v>
      </c>
      <c r="P95" s="1" t="s">
        <v>52</v>
      </c>
      <c r="Q95" s="1" t="s">
        <v>52</v>
      </c>
      <c r="R95" s="1" t="s">
        <v>52</v>
      </c>
      <c r="AV95" s="1" t="s">
        <v>52</v>
      </c>
      <c r="AW95" s="1" t="s">
        <v>52</v>
      </c>
      <c r="AX95" s="1" t="s">
        <v>52</v>
      </c>
      <c r="AY95" s="1" t="s">
        <v>52</v>
      </c>
      <c r="AZ95" s="203"/>
      <c r="BA95" s="207"/>
    </row>
    <row r="96" spans="1:54" ht="30" customHeight="1">
      <c r="A96" s="6"/>
      <c r="B96" s="6"/>
      <c r="C96" s="6"/>
      <c r="D96" s="6"/>
      <c r="E96" s="8"/>
      <c r="F96" s="9"/>
      <c r="G96" s="8"/>
      <c r="H96" s="9"/>
      <c r="I96" s="8"/>
      <c r="J96" s="9"/>
      <c r="K96" s="8"/>
      <c r="L96" s="9"/>
      <c r="M96" s="6"/>
      <c r="BA96" s="206"/>
    </row>
    <row r="97" spans="1:54" ht="30" customHeight="1">
      <c r="A97" s="308" t="s">
        <v>2596</v>
      </c>
      <c r="B97" s="308"/>
      <c r="C97" s="308"/>
      <c r="D97" s="308"/>
      <c r="E97" s="309"/>
      <c r="F97" s="310"/>
      <c r="G97" s="309"/>
      <c r="H97" s="310"/>
      <c r="I97" s="309"/>
      <c r="J97" s="310"/>
      <c r="K97" s="309"/>
      <c r="L97" s="310"/>
      <c r="M97" s="308"/>
      <c r="N97" s="1" t="s">
        <v>148</v>
      </c>
      <c r="BA97" s="206"/>
    </row>
    <row r="98" spans="1:54" ht="30" customHeight="1">
      <c r="A98" s="5" t="s">
        <v>2597</v>
      </c>
      <c r="B98" s="5" t="s">
        <v>2598</v>
      </c>
      <c r="C98" s="5" t="s">
        <v>588</v>
      </c>
      <c r="D98" s="6">
        <v>6.0000000000000001E-3</v>
      </c>
      <c r="E98" s="8">
        <f>일위대가목록!E496</f>
        <v>100459</v>
      </c>
      <c r="F98" s="9">
        <f>TRUNC(E98*D98,1)</f>
        <v>602.70000000000005</v>
      </c>
      <c r="G98" s="8">
        <f>일위대가목록!F496</f>
        <v>103664</v>
      </c>
      <c r="H98" s="9">
        <f>TRUNC(G98*D98,1)</f>
        <v>621.9</v>
      </c>
      <c r="I98" s="8">
        <f>일위대가목록!G496</f>
        <v>0</v>
      </c>
      <c r="J98" s="9">
        <f>TRUNC(I98*D98,1)</f>
        <v>0</v>
      </c>
      <c r="K98" s="8">
        <f t="shared" ref="K98:L100" si="2">TRUNC(E98+G98+I98,1)</f>
        <v>204123</v>
      </c>
      <c r="L98" s="9">
        <f t="shared" si="2"/>
        <v>1224.5999999999999</v>
      </c>
      <c r="M98" s="5" t="s">
        <v>2599</v>
      </c>
      <c r="N98" s="1" t="s">
        <v>148</v>
      </c>
      <c r="O98" s="1" t="s">
        <v>2600</v>
      </c>
      <c r="P98" s="1" t="s">
        <v>61</v>
      </c>
      <c r="Q98" s="1" t="s">
        <v>62</v>
      </c>
      <c r="R98" s="1" t="s">
        <v>62</v>
      </c>
      <c r="AV98" s="1" t="s">
        <v>52</v>
      </c>
      <c r="AW98" s="1" t="s">
        <v>2601</v>
      </c>
      <c r="AX98" s="1" t="s">
        <v>52</v>
      </c>
      <c r="AY98" s="1" t="s">
        <v>52</v>
      </c>
      <c r="AZ98" s="203"/>
      <c r="BA98" s="207" t="s">
        <v>2599</v>
      </c>
    </row>
    <row r="99" spans="1:54" ht="30" customHeight="1">
      <c r="A99" s="5" t="s">
        <v>2602</v>
      </c>
      <c r="B99" s="5" t="s">
        <v>52</v>
      </c>
      <c r="C99" s="5" t="s">
        <v>588</v>
      </c>
      <c r="D99" s="6">
        <v>6.0000000000000001E-3</v>
      </c>
      <c r="E99" s="8">
        <f>일위대가목록!E497</f>
        <v>220</v>
      </c>
      <c r="F99" s="9">
        <f>TRUNC(E99*D99,1)</f>
        <v>1.3</v>
      </c>
      <c r="G99" s="8">
        <f>일위대가목록!F497</f>
        <v>20318</v>
      </c>
      <c r="H99" s="9">
        <f>TRUNC(G99*D99,1)</f>
        <v>121.9</v>
      </c>
      <c r="I99" s="8">
        <f>일위대가목록!G497</f>
        <v>2245</v>
      </c>
      <c r="J99" s="9">
        <f>TRUNC(I99*D99,1)</f>
        <v>13.4</v>
      </c>
      <c r="K99" s="8">
        <f t="shared" si="2"/>
        <v>22783</v>
      </c>
      <c r="L99" s="9">
        <f t="shared" si="2"/>
        <v>136.6</v>
      </c>
      <c r="M99" s="5" t="s">
        <v>2603</v>
      </c>
      <c r="N99" s="1" t="s">
        <v>148</v>
      </c>
      <c r="O99" s="1" t="s">
        <v>2604</v>
      </c>
      <c r="P99" s="1" t="s">
        <v>61</v>
      </c>
      <c r="Q99" s="1" t="s">
        <v>62</v>
      </c>
      <c r="R99" s="1" t="s">
        <v>62</v>
      </c>
      <c r="AV99" s="1" t="s">
        <v>52</v>
      </c>
      <c r="AW99" s="1" t="s">
        <v>2605</v>
      </c>
      <c r="AX99" s="1" t="s">
        <v>52</v>
      </c>
      <c r="AY99" s="1" t="s">
        <v>52</v>
      </c>
      <c r="AZ99" s="203"/>
      <c r="BA99" s="207" t="s">
        <v>2603</v>
      </c>
    </row>
    <row r="100" spans="1:54" ht="30" customHeight="1">
      <c r="A100" s="5" t="s">
        <v>2606</v>
      </c>
      <c r="B100" s="5" t="s">
        <v>2607</v>
      </c>
      <c r="C100" s="5" t="s">
        <v>58</v>
      </c>
      <c r="D100" s="6">
        <v>1</v>
      </c>
      <c r="E100" s="8">
        <f>일위대가목록!E498</f>
        <v>0</v>
      </c>
      <c r="F100" s="9">
        <f>TRUNC(E100*D100,1)</f>
        <v>0</v>
      </c>
      <c r="G100" s="8">
        <f>일위대가목록!F498</f>
        <v>755</v>
      </c>
      <c r="H100" s="9">
        <f>TRUNC(G100*D100,1)</f>
        <v>755</v>
      </c>
      <c r="I100" s="8">
        <f>일위대가목록!G498</f>
        <v>0</v>
      </c>
      <c r="J100" s="9">
        <f>TRUNC(I100*D100,1)</f>
        <v>0</v>
      </c>
      <c r="K100" s="8">
        <f t="shared" si="2"/>
        <v>755</v>
      </c>
      <c r="L100" s="9">
        <f t="shared" si="2"/>
        <v>755</v>
      </c>
      <c r="M100" s="5" t="s">
        <v>2608</v>
      </c>
      <c r="N100" s="1" t="s">
        <v>148</v>
      </c>
      <c r="O100" s="1" t="s">
        <v>2609</v>
      </c>
      <c r="P100" s="1" t="s">
        <v>61</v>
      </c>
      <c r="Q100" s="1" t="s">
        <v>62</v>
      </c>
      <c r="R100" s="1" t="s">
        <v>62</v>
      </c>
      <c r="AV100" s="1" t="s">
        <v>52</v>
      </c>
      <c r="AW100" s="1" t="s">
        <v>2610</v>
      </c>
      <c r="AX100" s="1" t="s">
        <v>52</v>
      </c>
      <c r="AY100" s="1" t="s">
        <v>52</v>
      </c>
      <c r="AZ100" s="203"/>
      <c r="BA100" s="207" t="s">
        <v>2608</v>
      </c>
    </row>
    <row r="101" spans="1:54" ht="30" customHeight="1">
      <c r="A101" s="5" t="s">
        <v>2487</v>
      </c>
      <c r="B101" s="5" t="s">
        <v>52</v>
      </c>
      <c r="C101" s="5" t="s">
        <v>52</v>
      </c>
      <c r="D101" s="6"/>
      <c r="E101" s="8"/>
      <c r="F101" s="9">
        <f>TRUNC(SUMIF(N98:N100, N97, F98:F100),0)</f>
        <v>604</v>
      </c>
      <c r="G101" s="8"/>
      <c r="H101" s="9">
        <f>TRUNC(SUMIF(N98:N100, N97, H98:H100),0)</f>
        <v>1498</v>
      </c>
      <c r="I101" s="8"/>
      <c r="J101" s="9">
        <f>TRUNC(SUMIF(N98:N100, N97, J98:J100),0)</f>
        <v>13</v>
      </c>
      <c r="K101" s="8"/>
      <c r="L101" s="9">
        <f>F101+H101+J101</f>
        <v>2115</v>
      </c>
      <c r="M101" s="5" t="s">
        <v>52</v>
      </c>
      <c r="N101" s="1" t="s">
        <v>124</v>
      </c>
      <c r="O101" s="1" t="s">
        <v>124</v>
      </c>
      <c r="P101" s="1" t="s">
        <v>52</v>
      </c>
      <c r="Q101" s="1" t="s">
        <v>52</v>
      </c>
      <c r="R101" s="1" t="s">
        <v>52</v>
      </c>
      <c r="AV101" s="1" t="s">
        <v>52</v>
      </c>
      <c r="AW101" s="1" t="s">
        <v>52</v>
      </c>
      <c r="AX101" s="1" t="s">
        <v>52</v>
      </c>
      <c r="AY101" s="1" t="s">
        <v>52</v>
      </c>
      <c r="AZ101" s="203"/>
      <c r="BA101" s="207"/>
    </row>
    <row r="102" spans="1:54" ht="30" customHeight="1">
      <c r="A102" s="6"/>
      <c r="B102" s="6"/>
      <c r="C102" s="6"/>
      <c r="D102" s="6"/>
      <c r="E102" s="8"/>
      <c r="F102" s="9"/>
      <c r="G102" s="8"/>
      <c r="H102" s="9"/>
      <c r="I102" s="8"/>
      <c r="J102" s="9"/>
      <c r="K102" s="8"/>
      <c r="L102" s="9"/>
      <c r="M102" s="6"/>
      <c r="BA102" s="206"/>
    </row>
    <row r="103" spans="1:54" ht="30" customHeight="1">
      <c r="A103" s="308" t="s">
        <v>2611</v>
      </c>
      <c r="B103" s="308"/>
      <c r="C103" s="308"/>
      <c r="D103" s="308"/>
      <c r="E103" s="309"/>
      <c r="F103" s="310"/>
      <c r="G103" s="309"/>
      <c r="H103" s="310"/>
      <c r="I103" s="309"/>
      <c r="J103" s="310"/>
      <c r="K103" s="309"/>
      <c r="L103" s="310"/>
      <c r="M103" s="308"/>
      <c r="N103" s="1" t="s">
        <v>152</v>
      </c>
      <c r="BA103" s="206"/>
    </row>
    <row r="104" spans="1:54" ht="30" customHeight="1">
      <c r="A104" s="5" t="s">
        <v>2597</v>
      </c>
      <c r="B104" s="5" t="s">
        <v>2598</v>
      </c>
      <c r="C104" s="5" t="s">
        <v>588</v>
      </c>
      <c r="D104" s="6">
        <v>6.0000000000000001E-3</v>
      </c>
      <c r="E104" s="8">
        <f>일위대가목록!E496</f>
        <v>100459</v>
      </c>
      <c r="F104" s="9">
        <f>TRUNC(E104*D104,1)</f>
        <v>602.70000000000005</v>
      </c>
      <c r="G104" s="8">
        <f>일위대가목록!F496</f>
        <v>103664</v>
      </c>
      <c r="H104" s="9">
        <f>TRUNC(G104*D104,1)</f>
        <v>621.9</v>
      </c>
      <c r="I104" s="8">
        <f>일위대가목록!G496</f>
        <v>0</v>
      </c>
      <c r="J104" s="9">
        <f>TRUNC(I104*D104,1)</f>
        <v>0</v>
      </c>
      <c r="K104" s="8">
        <f>TRUNC(E104+G104+I104,1)</f>
        <v>204123</v>
      </c>
      <c r="L104" s="9">
        <f>TRUNC(F104+H104+J104,1)</f>
        <v>1224.5999999999999</v>
      </c>
      <c r="M104" s="5" t="s">
        <v>2599</v>
      </c>
      <c r="N104" s="1" t="s">
        <v>152</v>
      </c>
      <c r="O104" s="1" t="s">
        <v>2600</v>
      </c>
      <c r="P104" s="1" t="s">
        <v>61</v>
      </c>
      <c r="Q104" s="1" t="s">
        <v>62</v>
      </c>
      <c r="R104" s="1" t="s">
        <v>62</v>
      </c>
      <c r="AV104" s="1" t="s">
        <v>52</v>
      </c>
      <c r="AW104" s="1" t="s">
        <v>2612</v>
      </c>
      <c r="AX104" s="1" t="s">
        <v>52</v>
      </c>
      <c r="AY104" s="1" t="s">
        <v>52</v>
      </c>
      <c r="AZ104" s="203"/>
      <c r="BA104" s="207" t="s">
        <v>2599</v>
      </c>
    </row>
    <row r="105" spans="1:54" ht="30" customHeight="1">
      <c r="A105" s="5" t="s">
        <v>2613</v>
      </c>
      <c r="B105" s="5" t="s">
        <v>2614</v>
      </c>
      <c r="C105" s="5" t="s">
        <v>58</v>
      </c>
      <c r="D105" s="6">
        <v>1</v>
      </c>
      <c r="E105" s="8">
        <f>일위대가목록!E503</f>
        <v>0</v>
      </c>
      <c r="F105" s="9">
        <f>TRUNC(E105*D105,1)</f>
        <v>0</v>
      </c>
      <c r="G105" s="8">
        <f>일위대가목록!F503</f>
        <v>15740</v>
      </c>
      <c r="H105" s="9">
        <f>TRUNC(G105*D105,1)</f>
        <v>15740</v>
      </c>
      <c r="I105" s="8">
        <f>일위대가목록!G503</f>
        <v>314</v>
      </c>
      <c r="J105" s="9">
        <f>TRUNC(I105*D105,1)</f>
        <v>314</v>
      </c>
      <c r="K105" s="8">
        <f>TRUNC(E105+G105+I105,1)</f>
        <v>16054</v>
      </c>
      <c r="L105" s="9">
        <f>TRUNC(F105+H105+J105,1)</f>
        <v>16054</v>
      </c>
      <c r="M105" s="5" t="s">
        <v>2615</v>
      </c>
      <c r="N105" s="1" t="s">
        <v>152</v>
      </c>
      <c r="O105" s="1" t="s">
        <v>2616</v>
      </c>
      <c r="P105" s="1" t="s">
        <v>61</v>
      </c>
      <c r="Q105" s="1" t="s">
        <v>62</v>
      </c>
      <c r="R105" s="1" t="s">
        <v>62</v>
      </c>
      <c r="AV105" s="1" t="s">
        <v>52</v>
      </c>
      <c r="AW105" s="1" t="s">
        <v>2617</v>
      </c>
      <c r="AX105" s="1" t="s">
        <v>52</v>
      </c>
      <c r="AY105" s="1" t="s">
        <v>52</v>
      </c>
      <c r="AZ105" s="203"/>
      <c r="BA105" s="207" t="s">
        <v>2615</v>
      </c>
    </row>
    <row r="106" spans="1:54" ht="30" customHeight="1">
      <c r="A106" s="5" t="s">
        <v>2487</v>
      </c>
      <c r="B106" s="5" t="s">
        <v>52</v>
      </c>
      <c r="C106" s="5" t="s">
        <v>52</v>
      </c>
      <c r="D106" s="6"/>
      <c r="E106" s="8"/>
      <c r="F106" s="9">
        <f>TRUNC(SUMIF(N104:N105, N103, F104:F105),0)</f>
        <v>602</v>
      </c>
      <c r="G106" s="8"/>
      <c r="H106" s="9">
        <f>TRUNC(SUMIF(N104:N105, N103, H104:H105),0)</f>
        <v>16361</v>
      </c>
      <c r="I106" s="8"/>
      <c r="J106" s="9">
        <f>TRUNC(SUMIF(N104:N105, N103, J104:J105),0)</f>
        <v>314</v>
      </c>
      <c r="K106" s="8"/>
      <c r="L106" s="9">
        <f>F106+H106+J106</f>
        <v>17277</v>
      </c>
      <c r="M106" s="5" t="s">
        <v>52</v>
      </c>
      <c r="N106" s="1" t="s">
        <v>124</v>
      </c>
      <c r="O106" s="1" t="s">
        <v>124</v>
      </c>
      <c r="P106" s="1" t="s">
        <v>52</v>
      </c>
      <c r="Q106" s="1" t="s">
        <v>52</v>
      </c>
      <c r="R106" s="1" t="s">
        <v>52</v>
      </c>
      <c r="AV106" s="1" t="s">
        <v>52</v>
      </c>
      <c r="AW106" s="1" t="s">
        <v>52</v>
      </c>
      <c r="AX106" s="1" t="s">
        <v>52</v>
      </c>
      <c r="AY106" s="1" t="s">
        <v>52</v>
      </c>
      <c r="AZ106" s="203"/>
      <c r="BA106" s="207"/>
    </row>
    <row r="107" spans="1:54" ht="30" customHeight="1">
      <c r="A107" s="6"/>
      <c r="B107" s="6"/>
      <c r="C107" s="6"/>
      <c r="D107" s="6"/>
      <c r="E107" s="8"/>
      <c r="F107" s="9"/>
      <c r="G107" s="8"/>
      <c r="H107" s="9"/>
      <c r="I107" s="8"/>
      <c r="J107" s="9"/>
      <c r="K107" s="8"/>
      <c r="L107" s="9"/>
      <c r="M107" s="6"/>
      <c r="BA107" s="206"/>
    </row>
    <row r="108" spans="1:54" ht="30" customHeight="1">
      <c r="A108" s="308" t="s">
        <v>2618</v>
      </c>
      <c r="B108" s="308"/>
      <c r="C108" s="308"/>
      <c r="D108" s="308"/>
      <c r="E108" s="309"/>
      <c r="F108" s="310"/>
      <c r="G108" s="309"/>
      <c r="H108" s="310"/>
      <c r="I108" s="309"/>
      <c r="J108" s="310"/>
      <c r="K108" s="309"/>
      <c r="L108" s="310"/>
      <c r="M108" s="308"/>
      <c r="N108" s="1" t="s">
        <v>156</v>
      </c>
      <c r="BA108" s="206"/>
    </row>
    <row r="109" spans="1:54" ht="30" customHeight="1">
      <c r="A109" s="5" t="s">
        <v>2597</v>
      </c>
      <c r="B109" s="5" t="s">
        <v>2598</v>
      </c>
      <c r="C109" s="5" t="s">
        <v>588</v>
      </c>
      <c r="D109" s="6">
        <v>6.0000000000000001E-3</v>
      </c>
      <c r="E109" s="8">
        <f>일위대가목록!E496</f>
        <v>100459</v>
      </c>
      <c r="F109" s="9">
        <f>TRUNC(E109*D109,1)</f>
        <v>602.70000000000005</v>
      </c>
      <c r="G109" s="8">
        <f>일위대가목록!F496</f>
        <v>103664</v>
      </c>
      <c r="H109" s="9">
        <f>TRUNC(G109*D109,1)</f>
        <v>621.9</v>
      </c>
      <c r="I109" s="8">
        <f>일위대가목록!G496</f>
        <v>0</v>
      </c>
      <c r="J109" s="9">
        <f>TRUNC(I109*D109,1)</f>
        <v>0</v>
      </c>
      <c r="K109" s="8">
        <f>TRUNC(E109+G109+I109,1)</f>
        <v>204123</v>
      </c>
      <c r="L109" s="9">
        <f>TRUNC(F109+H109+J109,1)</f>
        <v>1224.5999999999999</v>
      </c>
      <c r="M109" s="5" t="s">
        <v>2599</v>
      </c>
      <c r="N109" s="1" t="s">
        <v>156</v>
      </c>
      <c r="O109" s="1" t="s">
        <v>2600</v>
      </c>
      <c r="P109" s="1" t="s">
        <v>61</v>
      </c>
      <c r="Q109" s="1" t="s">
        <v>62</v>
      </c>
      <c r="R109" s="1" t="s">
        <v>62</v>
      </c>
      <c r="AV109" s="1" t="s">
        <v>52</v>
      </c>
      <c r="AW109" s="1" t="s">
        <v>2619</v>
      </c>
      <c r="AX109" s="1" t="s">
        <v>52</v>
      </c>
      <c r="AY109" s="1" t="s">
        <v>52</v>
      </c>
      <c r="AZ109" s="203"/>
      <c r="BA109" s="207" t="s">
        <v>2599</v>
      </c>
    </row>
    <row r="110" spans="1:54" ht="30" customHeight="1">
      <c r="A110" s="5" t="s">
        <v>2613</v>
      </c>
      <c r="B110" s="5" t="s">
        <v>2620</v>
      </c>
      <c r="C110" s="5" t="s">
        <v>58</v>
      </c>
      <c r="D110" s="6">
        <v>0.7</v>
      </c>
      <c r="E110" s="8">
        <f>일위대가목록!E504</f>
        <v>0</v>
      </c>
      <c r="F110" s="9">
        <f>TRUNC(E110*D110,1)</f>
        <v>0</v>
      </c>
      <c r="G110" s="8">
        <f>일위대가목록!F504</f>
        <v>22350</v>
      </c>
      <c r="H110" s="9">
        <f>TRUNC(G110*D110,1)</f>
        <v>15645</v>
      </c>
      <c r="I110" s="8">
        <f>일위대가목록!G504</f>
        <v>447</v>
      </c>
      <c r="J110" s="9">
        <f>TRUNC(I110*D110,1)</f>
        <v>312.89999999999998</v>
      </c>
      <c r="K110" s="8">
        <f>TRUNC(E110+G110+I110,1)</f>
        <v>22797</v>
      </c>
      <c r="L110" s="9">
        <f>TRUNC(F110+H110+J110,1)</f>
        <v>15957.9</v>
      </c>
      <c r="M110" s="5" t="s">
        <v>2621</v>
      </c>
      <c r="N110" s="1" t="s">
        <v>156</v>
      </c>
      <c r="O110" s="1" t="s">
        <v>2622</v>
      </c>
      <c r="P110" s="1" t="s">
        <v>61</v>
      </c>
      <c r="Q110" s="1" t="s">
        <v>62</v>
      </c>
      <c r="R110" s="1" t="s">
        <v>62</v>
      </c>
      <c r="AV110" s="1" t="s">
        <v>52</v>
      </c>
      <c r="AW110" s="1" t="s">
        <v>2623</v>
      </c>
      <c r="AX110" s="1" t="s">
        <v>52</v>
      </c>
      <c r="AY110" s="1" t="s">
        <v>52</v>
      </c>
      <c r="AZ110" s="203"/>
      <c r="BA110" s="207" t="s">
        <v>2621</v>
      </c>
      <c r="BB110" s="99">
        <v>1</v>
      </c>
    </row>
    <row r="111" spans="1:54" ht="30" customHeight="1">
      <c r="A111" s="5" t="s">
        <v>2487</v>
      </c>
      <c r="B111" s="5" t="s">
        <v>52</v>
      </c>
      <c r="C111" s="5" t="s">
        <v>52</v>
      </c>
      <c r="D111" s="6"/>
      <c r="E111" s="8"/>
      <c r="F111" s="9">
        <f>TRUNC(SUMIF(N109:N110, N108, F109:F110),0)</f>
        <v>602</v>
      </c>
      <c r="G111" s="8"/>
      <c r="H111" s="9">
        <f>TRUNC(SUMIF(N109:N110, N108, H109:H110),0)</f>
        <v>16266</v>
      </c>
      <c r="I111" s="8"/>
      <c r="J111" s="9">
        <f>TRUNC(SUMIF(N109:N110, N108, J109:J110),0)</f>
        <v>312</v>
      </c>
      <c r="K111" s="8"/>
      <c r="L111" s="9">
        <f>F111+H111+J111</f>
        <v>17180</v>
      </c>
      <c r="M111" s="5" t="s">
        <v>52</v>
      </c>
      <c r="N111" s="1" t="s">
        <v>124</v>
      </c>
      <c r="O111" s="1" t="s">
        <v>124</v>
      </c>
      <c r="P111" s="1" t="s">
        <v>52</v>
      </c>
      <c r="Q111" s="1" t="s">
        <v>52</v>
      </c>
      <c r="R111" s="1" t="s">
        <v>52</v>
      </c>
      <c r="AV111" s="1" t="s">
        <v>52</v>
      </c>
      <c r="AW111" s="1" t="s">
        <v>52</v>
      </c>
      <c r="AX111" s="1" t="s">
        <v>52</v>
      </c>
      <c r="AY111" s="1" t="s">
        <v>52</v>
      </c>
      <c r="AZ111" s="203"/>
      <c r="BA111" s="207"/>
    </row>
    <row r="112" spans="1:54" ht="30" customHeight="1">
      <c r="A112" s="6"/>
      <c r="B112" s="6"/>
      <c r="C112" s="6"/>
      <c r="D112" s="6"/>
      <c r="E112" s="8"/>
      <c r="F112" s="9"/>
      <c r="G112" s="8"/>
      <c r="H112" s="9"/>
      <c r="I112" s="8"/>
      <c r="J112" s="9"/>
      <c r="K112" s="8"/>
      <c r="L112" s="9"/>
      <c r="M112" s="6"/>
      <c r="BA112" s="206"/>
    </row>
    <row r="113" spans="1:54" ht="30" customHeight="1">
      <c r="A113" s="308" t="s">
        <v>2624</v>
      </c>
      <c r="B113" s="308"/>
      <c r="C113" s="308"/>
      <c r="D113" s="308"/>
      <c r="E113" s="309"/>
      <c r="F113" s="310"/>
      <c r="G113" s="309"/>
      <c r="H113" s="310"/>
      <c r="I113" s="309"/>
      <c r="J113" s="310"/>
      <c r="K113" s="309"/>
      <c r="L113" s="310"/>
      <c r="M113" s="308"/>
      <c r="N113" s="1" t="s">
        <v>161</v>
      </c>
      <c r="BA113" s="206"/>
    </row>
    <row r="114" spans="1:54" ht="30" customHeight="1">
      <c r="A114" s="5" t="s">
        <v>2597</v>
      </c>
      <c r="B114" s="5" t="s">
        <v>2598</v>
      </c>
      <c r="C114" s="5" t="s">
        <v>588</v>
      </c>
      <c r="D114" s="6">
        <v>0.03</v>
      </c>
      <c r="E114" s="8">
        <f>일위대가목록!E496</f>
        <v>100459</v>
      </c>
      <c r="F114" s="9">
        <f>TRUNC(E114*D114,1)</f>
        <v>3013.7</v>
      </c>
      <c r="G114" s="8">
        <f>일위대가목록!F496</f>
        <v>103664</v>
      </c>
      <c r="H114" s="9">
        <f>TRUNC(G114*D114,1)</f>
        <v>3109.9</v>
      </c>
      <c r="I114" s="8">
        <f>일위대가목록!G496</f>
        <v>0</v>
      </c>
      <c r="J114" s="9">
        <f>TRUNC(I114*D114,1)</f>
        <v>0</v>
      </c>
      <c r="K114" s="8">
        <f t="shared" ref="K114:L116" si="3">TRUNC(E114+G114+I114,1)</f>
        <v>204123</v>
      </c>
      <c r="L114" s="9">
        <f t="shared" si="3"/>
        <v>6123.6</v>
      </c>
      <c r="M114" s="5" t="s">
        <v>2599</v>
      </c>
      <c r="N114" s="1" t="s">
        <v>161</v>
      </c>
      <c r="O114" s="1" t="s">
        <v>2600</v>
      </c>
      <c r="P114" s="1" t="s">
        <v>61</v>
      </c>
      <c r="Q114" s="1" t="s">
        <v>62</v>
      </c>
      <c r="R114" s="1" t="s">
        <v>62</v>
      </c>
      <c r="AV114" s="1" t="s">
        <v>52</v>
      </c>
      <c r="AW114" s="1" t="s">
        <v>2625</v>
      </c>
      <c r="AX114" s="1" t="s">
        <v>52</v>
      </c>
      <c r="AY114" s="1" t="s">
        <v>52</v>
      </c>
      <c r="AZ114" s="203"/>
      <c r="BA114" s="207" t="s">
        <v>2599</v>
      </c>
    </row>
    <row r="115" spans="1:54" ht="30" customHeight="1">
      <c r="A115" s="5" t="s">
        <v>2602</v>
      </c>
      <c r="B115" s="5" t="s">
        <v>52</v>
      </c>
      <c r="C115" s="5" t="s">
        <v>588</v>
      </c>
      <c r="D115" s="6">
        <v>0.03</v>
      </c>
      <c r="E115" s="8">
        <f>일위대가목록!E497</f>
        <v>220</v>
      </c>
      <c r="F115" s="9">
        <f>TRUNC(E115*D115,1)</f>
        <v>6.6</v>
      </c>
      <c r="G115" s="8">
        <f>일위대가목록!F497</f>
        <v>20318</v>
      </c>
      <c r="H115" s="9">
        <f>TRUNC(G115*D115,1)</f>
        <v>609.5</v>
      </c>
      <c r="I115" s="8">
        <f>일위대가목록!G497</f>
        <v>2245</v>
      </c>
      <c r="J115" s="9">
        <f>TRUNC(I115*D115,1)</f>
        <v>67.3</v>
      </c>
      <c r="K115" s="8">
        <f t="shared" si="3"/>
        <v>22783</v>
      </c>
      <c r="L115" s="9">
        <f t="shared" si="3"/>
        <v>683.4</v>
      </c>
      <c r="M115" s="5" t="s">
        <v>2603</v>
      </c>
      <c r="N115" s="1" t="s">
        <v>161</v>
      </c>
      <c r="O115" s="1" t="s">
        <v>2604</v>
      </c>
      <c r="P115" s="1" t="s">
        <v>61</v>
      </c>
      <c r="Q115" s="1" t="s">
        <v>62</v>
      </c>
      <c r="R115" s="1" t="s">
        <v>62</v>
      </c>
      <c r="AV115" s="1" t="s">
        <v>52</v>
      </c>
      <c r="AW115" s="1" t="s">
        <v>2626</v>
      </c>
      <c r="AX115" s="1" t="s">
        <v>52</v>
      </c>
      <c r="AY115" s="1" t="s">
        <v>52</v>
      </c>
      <c r="AZ115" s="203"/>
      <c r="BA115" s="207" t="s">
        <v>2603</v>
      </c>
    </row>
    <row r="116" spans="1:54" ht="30" customHeight="1">
      <c r="A116" s="5" t="s">
        <v>2606</v>
      </c>
      <c r="B116" s="5" t="s">
        <v>2607</v>
      </c>
      <c r="C116" s="5" t="s">
        <v>58</v>
      </c>
      <c r="D116" s="6">
        <v>1</v>
      </c>
      <c r="E116" s="8">
        <f>일위대가목록!E498</f>
        <v>0</v>
      </c>
      <c r="F116" s="9">
        <f>TRUNC(E116*D116,1)</f>
        <v>0</v>
      </c>
      <c r="G116" s="8">
        <f>일위대가목록!F498</f>
        <v>755</v>
      </c>
      <c r="H116" s="9">
        <f>TRUNC(G116*D116,1)</f>
        <v>755</v>
      </c>
      <c r="I116" s="8">
        <f>일위대가목록!G498</f>
        <v>0</v>
      </c>
      <c r="J116" s="9">
        <f>TRUNC(I116*D116,1)</f>
        <v>0</v>
      </c>
      <c r="K116" s="8">
        <f t="shared" si="3"/>
        <v>755</v>
      </c>
      <c r="L116" s="9">
        <f t="shared" si="3"/>
        <v>755</v>
      </c>
      <c r="M116" s="5" t="s">
        <v>2608</v>
      </c>
      <c r="N116" s="1" t="s">
        <v>161</v>
      </c>
      <c r="O116" s="1" t="s">
        <v>2609</v>
      </c>
      <c r="P116" s="1" t="s">
        <v>61</v>
      </c>
      <c r="Q116" s="1" t="s">
        <v>62</v>
      </c>
      <c r="R116" s="1" t="s">
        <v>62</v>
      </c>
      <c r="AV116" s="1" t="s">
        <v>52</v>
      </c>
      <c r="AW116" s="1" t="s">
        <v>2627</v>
      </c>
      <c r="AX116" s="1" t="s">
        <v>52</v>
      </c>
      <c r="AY116" s="1" t="s">
        <v>52</v>
      </c>
      <c r="AZ116" s="203"/>
      <c r="BA116" s="207" t="s">
        <v>2608</v>
      </c>
    </row>
    <row r="117" spans="1:54" ht="30" customHeight="1">
      <c r="A117" s="5" t="s">
        <v>2487</v>
      </c>
      <c r="B117" s="5" t="s">
        <v>52</v>
      </c>
      <c r="C117" s="5" t="s">
        <v>52</v>
      </c>
      <c r="D117" s="6"/>
      <c r="E117" s="8"/>
      <c r="F117" s="9">
        <f>TRUNC(SUMIF(N114:N116, N113, F114:F116),0)</f>
        <v>3020</v>
      </c>
      <c r="G117" s="8"/>
      <c r="H117" s="9">
        <f>TRUNC(SUMIF(N114:N116, N113, H114:H116),0)</f>
        <v>4474</v>
      </c>
      <c r="I117" s="8"/>
      <c r="J117" s="9">
        <f>TRUNC(SUMIF(N114:N116, N113, J114:J116),0)</f>
        <v>67</v>
      </c>
      <c r="K117" s="8"/>
      <c r="L117" s="9">
        <f>F117+H117+J117</f>
        <v>7561</v>
      </c>
      <c r="M117" s="5" t="s">
        <v>52</v>
      </c>
      <c r="N117" s="1" t="s">
        <v>124</v>
      </c>
      <c r="O117" s="1" t="s">
        <v>124</v>
      </c>
      <c r="P117" s="1" t="s">
        <v>52</v>
      </c>
      <c r="Q117" s="1" t="s">
        <v>52</v>
      </c>
      <c r="R117" s="1" t="s">
        <v>52</v>
      </c>
      <c r="AV117" s="1" t="s">
        <v>52</v>
      </c>
      <c r="AW117" s="1" t="s">
        <v>52</v>
      </c>
      <c r="AX117" s="1" t="s">
        <v>52</v>
      </c>
      <c r="AY117" s="1" t="s">
        <v>52</v>
      </c>
      <c r="AZ117" s="203"/>
      <c r="BA117" s="207"/>
    </row>
    <row r="118" spans="1:54" ht="30" customHeight="1">
      <c r="A118" s="6"/>
      <c r="B118" s="6"/>
      <c r="C118" s="6"/>
      <c r="D118" s="6"/>
      <c r="E118" s="8"/>
      <c r="F118" s="9"/>
      <c r="G118" s="8"/>
      <c r="H118" s="9"/>
      <c r="I118" s="8"/>
      <c r="J118" s="9"/>
      <c r="K118" s="8"/>
      <c r="L118" s="9"/>
      <c r="M118" s="6"/>
      <c r="BA118" s="206"/>
    </row>
    <row r="119" spans="1:54" ht="30" customHeight="1">
      <c r="A119" s="308" t="s">
        <v>2628</v>
      </c>
      <c r="B119" s="308"/>
      <c r="C119" s="308"/>
      <c r="D119" s="308"/>
      <c r="E119" s="309"/>
      <c r="F119" s="310"/>
      <c r="G119" s="309"/>
      <c r="H119" s="310"/>
      <c r="I119" s="309"/>
      <c r="J119" s="310"/>
      <c r="K119" s="309"/>
      <c r="L119" s="310"/>
      <c r="M119" s="308"/>
      <c r="N119" s="1" t="s">
        <v>165</v>
      </c>
      <c r="BA119" s="206"/>
    </row>
    <row r="120" spans="1:54" ht="30" customHeight="1">
      <c r="A120" s="5" t="s">
        <v>2597</v>
      </c>
      <c r="B120" s="5" t="s">
        <v>2598</v>
      </c>
      <c r="C120" s="5" t="s">
        <v>588</v>
      </c>
      <c r="D120" s="6">
        <v>0.03</v>
      </c>
      <c r="E120" s="8">
        <f>일위대가목록!E496</f>
        <v>100459</v>
      </c>
      <c r="F120" s="9">
        <f>TRUNC(E120*D120,1)</f>
        <v>3013.7</v>
      </c>
      <c r="G120" s="8">
        <f>일위대가목록!F496</f>
        <v>103664</v>
      </c>
      <c r="H120" s="9">
        <f>TRUNC(G120*D120,1)</f>
        <v>3109.9</v>
      </c>
      <c r="I120" s="8">
        <f>일위대가목록!G496</f>
        <v>0</v>
      </c>
      <c r="J120" s="9">
        <f>TRUNC(I120*D120,1)</f>
        <v>0</v>
      </c>
      <c r="K120" s="8">
        <f>TRUNC(E120+G120+I120,1)</f>
        <v>204123</v>
      </c>
      <c r="L120" s="9">
        <f>TRUNC(F120+H120+J120,1)</f>
        <v>6123.6</v>
      </c>
      <c r="M120" s="5" t="s">
        <v>2599</v>
      </c>
      <c r="N120" s="1" t="s">
        <v>165</v>
      </c>
      <c r="O120" s="1" t="s">
        <v>2600</v>
      </c>
      <c r="P120" s="1" t="s">
        <v>61</v>
      </c>
      <c r="Q120" s="1" t="s">
        <v>62</v>
      </c>
      <c r="R120" s="1" t="s">
        <v>62</v>
      </c>
      <c r="AV120" s="1" t="s">
        <v>52</v>
      </c>
      <c r="AW120" s="1" t="s">
        <v>2629</v>
      </c>
      <c r="AX120" s="1" t="s">
        <v>52</v>
      </c>
      <c r="AY120" s="1" t="s">
        <v>52</v>
      </c>
      <c r="AZ120" s="203"/>
      <c r="BA120" s="207" t="s">
        <v>2599</v>
      </c>
    </row>
    <row r="121" spans="1:54" ht="30" customHeight="1">
      <c r="A121" s="5" t="s">
        <v>2613</v>
      </c>
      <c r="B121" s="5" t="s">
        <v>2630</v>
      </c>
      <c r="C121" s="5" t="s">
        <v>58</v>
      </c>
      <c r="D121" s="74">
        <v>0.45</v>
      </c>
      <c r="E121" s="8">
        <f>일위대가목록!E505</f>
        <v>0</v>
      </c>
      <c r="F121" s="9">
        <f>TRUNC(E121*D121,1)</f>
        <v>0</v>
      </c>
      <c r="G121" s="8">
        <f>일위대가목록!F505</f>
        <v>33051</v>
      </c>
      <c r="H121" s="9">
        <f>TRUNC(G121*D121,1)</f>
        <v>14872.9</v>
      </c>
      <c r="I121" s="8">
        <f>일위대가목록!G505</f>
        <v>661</v>
      </c>
      <c r="J121" s="9">
        <f>TRUNC(I121*D121,1)</f>
        <v>297.39999999999998</v>
      </c>
      <c r="K121" s="8">
        <f>TRUNC(E121+G121+I121,1)</f>
        <v>33712</v>
      </c>
      <c r="L121" s="9">
        <f>TRUNC(F121+H121+J121,1)</f>
        <v>15170.3</v>
      </c>
      <c r="M121" s="5" t="s">
        <v>2631</v>
      </c>
      <c r="N121" s="1" t="s">
        <v>165</v>
      </c>
      <c r="O121" s="1" t="s">
        <v>2632</v>
      </c>
      <c r="P121" s="1" t="s">
        <v>61</v>
      </c>
      <c r="Q121" s="1" t="s">
        <v>62</v>
      </c>
      <c r="R121" s="1" t="s">
        <v>62</v>
      </c>
      <c r="AV121" s="1" t="s">
        <v>52</v>
      </c>
      <c r="AW121" s="1" t="s">
        <v>2633</v>
      </c>
      <c r="AX121" s="1" t="s">
        <v>52</v>
      </c>
      <c r="AY121" s="1" t="s">
        <v>52</v>
      </c>
      <c r="AZ121" s="203"/>
      <c r="BA121" s="207" t="s">
        <v>2631</v>
      </c>
      <c r="BB121" s="99">
        <v>1</v>
      </c>
    </row>
    <row r="122" spans="1:54" ht="30" customHeight="1">
      <c r="A122" s="5" t="s">
        <v>2487</v>
      </c>
      <c r="B122" s="5" t="s">
        <v>52</v>
      </c>
      <c r="C122" s="5" t="s">
        <v>52</v>
      </c>
      <c r="D122" s="6"/>
      <c r="E122" s="8"/>
      <c r="F122" s="9">
        <f>TRUNC(SUMIF(N120:N121, N119, F120:F121),0)</f>
        <v>3013</v>
      </c>
      <c r="G122" s="8"/>
      <c r="H122" s="9">
        <f>TRUNC(SUMIF(N120:N121, N119, H120:H121),0)</f>
        <v>17982</v>
      </c>
      <c r="I122" s="8"/>
      <c r="J122" s="9">
        <f>TRUNC(SUMIF(N120:N121, N119, J120:J121),0)</f>
        <v>297</v>
      </c>
      <c r="K122" s="8"/>
      <c r="L122" s="9">
        <f>F122+H122+J122</f>
        <v>21292</v>
      </c>
      <c r="M122" s="5" t="s">
        <v>52</v>
      </c>
      <c r="N122" s="1" t="s">
        <v>124</v>
      </c>
      <c r="O122" s="1" t="s">
        <v>124</v>
      </c>
      <c r="P122" s="1" t="s">
        <v>52</v>
      </c>
      <c r="Q122" s="1" t="s">
        <v>52</v>
      </c>
      <c r="R122" s="1" t="s">
        <v>52</v>
      </c>
      <c r="AV122" s="1" t="s">
        <v>52</v>
      </c>
      <c r="AW122" s="1" t="s">
        <v>52</v>
      </c>
      <c r="AX122" s="1" t="s">
        <v>52</v>
      </c>
      <c r="AY122" s="1" t="s">
        <v>52</v>
      </c>
      <c r="AZ122" s="203"/>
      <c r="BA122" s="207"/>
    </row>
    <row r="123" spans="1:54" ht="30" customHeight="1">
      <c r="A123" s="6"/>
      <c r="B123" s="6"/>
      <c r="C123" s="6"/>
      <c r="D123" s="6"/>
      <c r="E123" s="8"/>
      <c r="F123" s="9"/>
      <c r="G123" s="8"/>
      <c r="H123" s="9"/>
      <c r="I123" s="8"/>
      <c r="J123" s="9"/>
      <c r="K123" s="8"/>
      <c r="L123" s="9"/>
      <c r="M123" s="6"/>
      <c r="BA123" s="206"/>
    </row>
    <row r="124" spans="1:54" ht="30" customHeight="1">
      <c r="A124" s="308" t="s">
        <v>2634</v>
      </c>
      <c r="B124" s="308"/>
      <c r="C124" s="308"/>
      <c r="D124" s="308"/>
      <c r="E124" s="309"/>
      <c r="F124" s="310"/>
      <c r="G124" s="309"/>
      <c r="H124" s="310"/>
      <c r="I124" s="309"/>
      <c r="J124" s="310"/>
      <c r="K124" s="309"/>
      <c r="L124" s="310"/>
      <c r="M124" s="308"/>
      <c r="N124" s="1" t="s">
        <v>169</v>
      </c>
      <c r="BA124" s="206"/>
    </row>
    <row r="125" spans="1:54" ht="30" customHeight="1">
      <c r="A125" s="5" t="s">
        <v>2597</v>
      </c>
      <c r="B125" s="5" t="s">
        <v>2598</v>
      </c>
      <c r="C125" s="5" t="s">
        <v>588</v>
      </c>
      <c r="D125" s="6">
        <v>0.03</v>
      </c>
      <c r="E125" s="8">
        <f>일위대가목록!E496</f>
        <v>100459</v>
      </c>
      <c r="F125" s="9">
        <f>TRUNC(E125*D125,1)</f>
        <v>3013.7</v>
      </c>
      <c r="G125" s="8">
        <f>일위대가목록!F496</f>
        <v>103664</v>
      </c>
      <c r="H125" s="9">
        <f>TRUNC(G125*D125,1)</f>
        <v>3109.9</v>
      </c>
      <c r="I125" s="8">
        <f>일위대가목록!G496</f>
        <v>0</v>
      </c>
      <c r="J125" s="9">
        <f>TRUNC(I125*D125,1)</f>
        <v>0</v>
      </c>
      <c r="K125" s="8">
        <f>TRUNC(E125+G125+I125,1)</f>
        <v>204123</v>
      </c>
      <c r="L125" s="9">
        <f>TRUNC(F125+H125+J125,1)</f>
        <v>6123.6</v>
      </c>
      <c r="M125" s="5" t="s">
        <v>2599</v>
      </c>
      <c r="N125" s="1" t="s">
        <v>169</v>
      </c>
      <c r="O125" s="1" t="s">
        <v>2600</v>
      </c>
      <c r="P125" s="1" t="s">
        <v>61</v>
      </c>
      <c r="Q125" s="1" t="s">
        <v>62</v>
      </c>
      <c r="R125" s="1" t="s">
        <v>62</v>
      </c>
      <c r="AV125" s="1" t="s">
        <v>52</v>
      </c>
      <c r="AW125" s="1" t="s">
        <v>2635</v>
      </c>
      <c r="AX125" s="1" t="s">
        <v>52</v>
      </c>
      <c r="AY125" s="1" t="s">
        <v>52</v>
      </c>
      <c r="AZ125" s="203"/>
      <c r="BA125" s="207" t="s">
        <v>2599</v>
      </c>
    </row>
    <row r="126" spans="1:54" ht="30" customHeight="1">
      <c r="A126" s="5" t="s">
        <v>2613</v>
      </c>
      <c r="B126" s="5" t="s">
        <v>2636</v>
      </c>
      <c r="C126" s="5" t="s">
        <v>58</v>
      </c>
      <c r="D126" s="74">
        <v>0.35</v>
      </c>
      <c r="E126" s="8">
        <f>일위대가목록!E506</f>
        <v>0</v>
      </c>
      <c r="F126" s="9">
        <f>TRUNC(E126*D126,1)</f>
        <v>0</v>
      </c>
      <c r="G126" s="8">
        <f>일위대가목록!F506</f>
        <v>42180</v>
      </c>
      <c r="H126" s="9">
        <f>TRUNC(G126*D126,1)</f>
        <v>14763</v>
      </c>
      <c r="I126" s="8">
        <f>일위대가목록!G506</f>
        <v>843</v>
      </c>
      <c r="J126" s="9">
        <f>TRUNC(I126*D126,1)</f>
        <v>295</v>
      </c>
      <c r="K126" s="8">
        <f>TRUNC(E126+G126+I126,1)</f>
        <v>43023</v>
      </c>
      <c r="L126" s="9">
        <f>TRUNC(F126+H126+J126,1)</f>
        <v>15058</v>
      </c>
      <c r="M126" s="5" t="s">
        <v>2637</v>
      </c>
      <c r="N126" s="1" t="s">
        <v>169</v>
      </c>
      <c r="O126" s="1" t="s">
        <v>2638</v>
      </c>
      <c r="P126" s="1" t="s">
        <v>61</v>
      </c>
      <c r="Q126" s="1" t="s">
        <v>62</v>
      </c>
      <c r="R126" s="1" t="s">
        <v>62</v>
      </c>
      <c r="AV126" s="1" t="s">
        <v>52</v>
      </c>
      <c r="AW126" s="1" t="s">
        <v>2639</v>
      </c>
      <c r="AX126" s="1" t="s">
        <v>52</v>
      </c>
      <c r="AY126" s="1" t="s">
        <v>52</v>
      </c>
      <c r="AZ126" s="203"/>
      <c r="BA126" s="207" t="s">
        <v>2637</v>
      </c>
      <c r="BB126" s="99">
        <v>1</v>
      </c>
    </row>
    <row r="127" spans="1:54" ht="30" customHeight="1">
      <c r="A127" s="5" t="s">
        <v>2487</v>
      </c>
      <c r="B127" s="5" t="s">
        <v>52</v>
      </c>
      <c r="C127" s="5" t="s">
        <v>52</v>
      </c>
      <c r="D127" s="6"/>
      <c r="E127" s="8"/>
      <c r="F127" s="9">
        <f>TRUNC(SUMIF(N125:N126, N124, F125:F126),0)</f>
        <v>3013</v>
      </c>
      <c r="G127" s="8"/>
      <c r="H127" s="9">
        <f>TRUNC(SUMIF(N125:N126, N124, H125:H126),0)</f>
        <v>17872</v>
      </c>
      <c r="I127" s="8"/>
      <c r="J127" s="9">
        <f>TRUNC(SUMIF(N125:N126, N124, J125:J126),0)</f>
        <v>295</v>
      </c>
      <c r="K127" s="8"/>
      <c r="L127" s="9">
        <f>F127+H127+J127</f>
        <v>21180</v>
      </c>
      <c r="M127" s="5" t="s">
        <v>52</v>
      </c>
      <c r="N127" s="1" t="s">
        <v>124</v>
      </c>
      <c r="O127" s="1" t="s">
        <v>124</v>
      </c>
      <c r="P127" s="1" t="s">
        <v>52</v>
      </c>
      <c r="Q127" s="1" t="s">
        <v>52</v>
      </c>
      <c r="R127" s="1" t="s">
        <v>52</v>
      </c>
      <c r="AV127" s="1" t="s">
        <v>52</v>
      </c>
      <c r="AW127" s="1" t="s">
        <v>52</v>
      </c>
      <c r="AX127" s="1" t="s">
        <v>52</v>
      </c>
      <c r="AY127" s="1" t="s">
        <v>52</v>
      </c>
      <c r="AZ127" s="203"/>
      <c r="BA127" s="207"/>
    </row>
    <row r="128" spans="1:54" ht="30" customHeight="1">
      <c r="A128" s="6"/>
      <c r="B128" s="6"/>
      <c r="C128" s="6"/>
      <c r="D128" s="6"/>
      <c r="E128" s="8"/>
      <c r="F128" s="9"/>
      <c r="G128" s="8"/>
      <c r="H128" s="9"/>
      <c r="I128" s="8"/>
      <c r="J128" s="9"/>
      <c r="K128" s="8"/>
      <c r="L128" s="9"/>
      <c r="M128" s="6"/>
      <c r="BA128" s="206"/>
    </row>
    <row r="129" spans="1:54" ht="30" customHeight="1">
      <c r="A129" s="308" t="s">
        <v>2640</v>
      </c>
      <c r="B129" s="308"/>
      <c r="C129" s="308"/>
      <c r="D129" s="308"/>
      <c r="E129" s="309"/>
      <c r="F129" s="310"/>
      <c r="G129" s="309"/>
      <c r="H129" s="310"/>
      <c r="I129" s="309"/>
      <c r="J129" s="310"/>
      <c r="K129" s="309"/>
      <c r="L129" s="310"/>
      <c r="M129" s="308"/>
      <c r="N129" s="1" t="s">
        <v>174</v>
      </c>
      <c r="BA129" s="206"/>
    </row>
    <row r="130" spans="1:54" ht="30" customHeight="1">
      <c r="A130" s="5" t="s">
        <v>2641</v>
      </c>
      <c r="B130" s="5" t="s">
        <v>2642</v>
      </c>
      <c r="C130" s="5" t="s">
        <v>58</v>
      </c>
      <c r="D130" s="6">
        <v>1.2</v>
      </c>
      <c r="E130" s="8">
        <f>단가대비표!K111</f>
        <v>10500</v>
      </c>
      <c r="F130" s="9">
        <f>TRUNC(E130*D130,1)</f>
        <v>12600</v>
      </c>
      <c r="G130" s="8">
        <f>단가대비표!L111</f>
        <v>0</v>
      </c>
      <c r="H130" s="9">
        <f>TRUNC(G130*D130,1)</f>
        <v>0</v>
      </c>
      <c r="I130" s="8">
        <f>단가대비표!S111</f>
        <v>0</v>
      </c>
      <c r="J130" s="9">
        <f>TRUNC(I130*D130,1)</f>
        <v>0</v>
      </c>
      <c r="K130" s="8">
        <f t="shared" ref="K130:L133" si="4">TRUNC(E130+G130+I130,1)</f>
        <v>10500</v>
      </c>
      <c r="L130" s="9">
        <f t="shared" si="4"/>
        <v>12600</v>
      </c>
      <c r="M130" s="5" t="s">
        <v>52</v>
      </c>
      <c r="N130" s="1" t="s">
        <v>174</v>
      </c>
      <c r="O130" s="1" t="s">
        <v>2643</v>
      </c>
      <c r="P130" s="1" t="s">
        <v>62</v>
      </c>
      <c r="Q130" s="1" t="s">
        <v>62</v>
      </c>
      <c r="R130" s="1" t="s">
        <v>61</v>
      </c>
      <c r="AV130" s="1" t="s">
        <v>52</v>
      </c>
      <c r="AW130" s="1" t="s">
        <v>2644</v>
      </c>
      <c r="AX130" s="1" t="s">
        <v>52</v>
      </c>
      <c r="AY130" s="1" t="s">
        <v>52</v>
      </c>
      <c r="AZ130" s="203"/>
      <c r="BA130" s="207" t="s">
        <v>7356</v>
      </c>
    </row>
    <row r="131" spans="1:54" ht="30" customHeight="1">
      <c r="A131" s="5" t="s">
        <v>2645</v>
      </c>
      <c r="B131" s="5" t="s">
        <v>2646</v>
      </c>
      <c r="C131" s="5" t="s">
        <v>2210</v>
      </c>
      <c r="D131" s="6">
        <v>4.5999999999999999E-2</v>
      </c>
      <c r="E131" s="8">
        <f>단가대비표!K420</f>
        <v>0</v>
      </c>
      <c r="F131" s="9">
        <f>TRUNC(E131*D131,1)</f>
        <v>0</v>
      </c>
      <c r="G131" s="8">
        <f>단가대비표!L420</f>
        <v>199427</v>
      </c>
      <c r="H131" s="9">
        <f>TRUNC(G131*D131,1)</f>
        <v>9173.6</v>
      </c>
      <c r="I131" s="8">
        <f>단가대비표!S420</f>
        <v>0</v>
      </c>
      <c r="J131" s="9">
        <f>TRUNC(I131*D131,1)</f>
        <v>0</v>
      </c>
      <c r="K131" s="8">
        <f t="shared" si="4"/>
        <v>199427</v>
      </c>
      <c r="L131" s="9">
        <f t="shared" si="4"/>
        <v>9173.6</v>
      </c>
      <c r="M131" s="5" t="s">
        <v>52</v>
      </c>
      <c r="N131" s="1" t="s">
        <v>174</v>
      </c>
      <c r="O131" s="1" t="s">
        <v>2647</v>
      </c>
      <c r="P131" s="1" t="s">
        <v>62</v>
      </c>
      <c r="Q131" s="1" t="s">
        <v>62</v>
      </c>
      <c r="R131" s="1" t="s">
        <v>61</v>
      </c>
      <c r="V131">
        <v>1</v>
      </c>
      <c r="AV131" s="1" t="s">
        <v>52</v>
      </c>
      <c r="AW131" s="1" t="s">
        <v>2648</v>
      </c>
      <c r="AX131" s="1" t="s">
        <v>52</v>
      </c>
      <c r="AY131" s="1" t="s">
        <v>52</v>
      </c>
      <c r="AZ131" s="203"/>
      <c r="BA131" s="207" t="s">
        <v>7735</v>
      </c>
    </row>
    <row r="132" spans="1:54" ht="30" customHeight="1">
      <c r="A132" s="5" t="s">
        <v>2649</v>
      </c>
      <c r="B132" s="5" t="s">
        <v>2646</v>
      </c>
      <c r="C132" s="5" t="s">
        <v>2210</v>
      </c>
      <c r="D132" s="6">
        <v>2.5000000000000001E-2</v>
      </c>
      <c r="E132" s="8">
        <f>단가대비표!K405</f>
        <v>0</v>
      </c>
      <c r="F132" s="9">
        <f>TRUNC(E132*D132,1)</f>
        <v>0</v>
      </c>
      <c r="G132" s="8">
        <f>단가대비표!L405</f>
        <v>157068</v>
      </c>
      <c r="H132" s="9">
        <f>TRUNC(G132*D132,1)</f>
        <v>3926.7</v>
      </c>
      <c r="I132" s="8">
        <f>단가대비표!S405</f>
        <v>0</v>
      </c>
      <c r="J132" s="9">
        <f>TRUNC(I132*D132,1)</f>
        <v>0</v>
      </c>
      <c r="K132" s="8">
        <f t="shared" si="4"/>
        <v>157068</v>
      </c>
      <c r="L132" s="9">
        <f t="shared" si="4"/>
        <v>3926.7</v>
      </c>
      <c r="M132" s="5" t="s">
        <v>52</v>
      </c>
      <c r="N132" s="1" t="s">
        <v>174</v>
      </c>
      <c r="O132" s="1" t="s">
        <v>2650</v>
      </c>
      <c r="P132" s="1" t="s">
        <v>62</v>
      </c>
      <c r="Q132" s="1" t="s">
        <v>62</v>
      </c>
      <c r="R132" s="1" t="s">
        <v>61</v>
      </c>
      <c r="V132">
        <v>1</v>
      </c>
      <c r="AV132" s="1" t="s">
        <v>52</v>
      </c>
      <c r="AW132" s="1" t="s">
        <v>2651</v>
      </c>
      <c r="AX132" s="1" t="s">
        <v>52</v>
      </c>
      <c r="AY132" s="1" t="s">
        <v>52</v>
      </c>
      <c r="AZ132" s="203"/>
      <c r="BA132" s="207" t="s">
        <v>7717</v>
      </c>
    </row>
    <row r="133" spans="1:54" ht="30" customHeight="1">
      <c r="A133" s="5" t="s">
        <v>2652</v>
      </c>
      <c r="B133" s="5" t="s">
        <v>2653</v>
      </c>
      <c r="C133" s="5" t="s">
        <v>449</v>
      </c>
      <c r="D133" s="6">
        <v>1</v>
      </c>
      <c r="E133" s="8">
        <v>0</v>
      </c>
      <c r="F133" s="9">
        <f>TRUNC(E133*D133,1)</f>
        <v>0</v>
      </c>
      <c r="G133" s="8">
        <v>0</v>
      </c>
      <c r="H133" s="9">
        <f>TRUNC(G133*D133,1)</f>
        <v>0</v>
      </c>
      <c r="I133" s="8">
        <f>TRUNC(SUMIF(V130:V133, RIGHTB(O133, 1), H130:H133)*U133, 2)</f>
        <v>262</v>
      </c>
      <c r="J133" s="9">
        <f>TRUNC(I133*D133,1)</f>
        <v>262</v>
      </c>
      <c r="K133" s="8">
        <f t="shared" si="4"/>
        <v>262</v>
      </c>
      <c r="L133" s="9">
        <f t="shared" si="4"/>
        <v>262</v>
      </c>
      <c r="M133" s="5" t="s">
        <v>52</v>
      </c>
      <c r="N133" s="1" t="s">
        <v>174</v>
      </c>
      <c r="O133" s="1" t="s">
        <v>2654</v>
      </c>
      <c r="P133" s="1" t="s">
        <v>62</v>
      </c>
      <c r="Q133" s="1" t="s">
        <v>62</v>
      </c>
      <c r="R133" s="1" t="s">
        <v>62</v>
      </c>
      <c r="S133">
        <v>1</v>
      </c>
      <c r="T133">
        <v>2</v>
      </c>
      <c r="U133">
        <v>0.02</v>
      </c>
      <c r="AV133" s="1" t="s">
        <v>52</v>
      </c>
      <c r="AW133" s="1" t="s">
        <v>2655</v>
      </c>
      <c r="AX133" s="1" t="s">
        <v>52</v>
      </c>
      <c r="AY133" s="1" t="s">
        <v>52</v>
      </c>
      <c r="AZ133" s="203"/>
      <c r="BA133" s="207"/>
    </row>
    <row r="134" spans="1:54" ht="30" customHeight="1">
      <c r="A134" s="5" t="s">
        <v>2487</v>
      </c>
      <c r="B134" s="5" t="s">
        <v>52</v>
      </c>
      <c r="C134" s="5" t="s">
        <v>52</v>
      </c>
      <c r="D134" s="6"/>
      <c r="E134" s="8"/>
      <c r="F134" s="9">
        <f>TRUNC(SUMIF(N130:N133, N129, F130:F133),0)</f>
        <v>12600</v>
      </c>
      <c r="G134" s="8"/>
      <c r="H134" s="9">
        <f>TRUNC(SUMIF(N130:N133, N129, H130:H133),0)</f>
        <v>13100</v>
      </c>
      <c r="I134" s="8"/>
      <c r="J134" s="9">
        <f>TRUNC(SUMIF(N130:N133, N129, J130:J133),0)</f>
        <v>262</v>
      </c>
      <c r="K134" s="8"/>
      <c r="L134" s="9">
        <f>F134+H134+J134</f>
        <v>25962</v>
      </c>
      <c r="M134" s="5" t="s">
        <v>52</v>
      </c>
      <c r="N134" s="1" t="s">
        <v>124</v>
      </c>
      <c r="O134" s="1" t="s">
        <v>124</v>
      </c>
      <c r="P134" s="1" t="s">
        <v>52</v>
      </c>
      <c r="Q134" s="1" t="s">
        <v>52</v>
      </c>
      <c r="R134" s="1" t="s">
        <v>52</v>
      </c>
      <c r="AV134" s="1" t="s">
        <v>52</v>
      </c>
      <c r="AW134" s="1" t="s">
        <v>52</v>
      </c>
      <c r="AX134" s="1" t="s">
        <v>52</v>
      </c>
      <c r="AY134" s="1" t="s">
        <v>52</v>
      </c>
      <c r="AZ134" s="203"/>
      <c r="BA134" s="207"/>
    </row>
    <row r="135" spans="1:54" ht="30" customHeight="1">
      <c r="A135" s="6"/>
      <c r="B135" s="6"/>
      <c r="C135" s="6"/>
      <c r="D135" s="6"/>
      <c r="E135" s="8"/>
      <c r="F135" s="9"/>
      <c r="G135" s="8"/>
      <c r="H135" s="9"/>
      <c r="I135" s="8"/>
      <c r="J135" s="9"/>
      <c r="K135" s="8"/>
      <c r="L135" s="9"/>
      <c r="M135" s="6"/>
      <c r="BA135" s="206"/>
    </row>
    <row r="136" spans="1:54" ht="30" customHeight="1">
      <c r="A136" s="308" t="s">
        <v>2656</v>
      </c>
      <c r="B136" s="308"/>
      <c r="C136" s="308"/>
      <c r="D136" s="308"/>
      <c r="E136" s="309"/>
      <c r="F136" s="310"/>
      <c r="G136" s="309"/>
      <c r="H136" s="310"/>
      <c r="I136" s="309"/>
      <c r="J136" s="310"/>
      <c r="K136" s="309"/>
      <c r="L136" s="310"/>
      <c r="M136" s="308"/>
      <c r="N136" s="1" t="s">
        <v>178</v>
      </c>
      <c r="BA136" s="206"/>
    </row>
    <row r="137" spans="1:54" ht="30" customHeight="1">
      <c r="A137" s="5" t="s">
        <v>2641</v>
      </c>
      <c r="B137" s="5" t="s">
        <v>2642</v>
      </c>
      <c r="C137" s="5" t="s">
        <v>58</v>
      </c>
      <c r="D137" s="6">
        <v>1.2</v>
      </c>
      <c r="E137" s="8">
        <f>단가대비표!K111</f>
        <v>10500</v>
      </c>
      <c r="F137" s="9">
        <f>TRUNC(E137*D137,1)</f>
        <v>12600</v>
      </c>
      <c r="G137" s="8">
        <f>단가대비표!L111</f>
        <v>0</v>
      </c>
      <c r="H137" s="9">
        <f>TRUNC(G137*D137,1)</f>
        <v>0</v>
      </c>
      <c r="I137" s="8">
        <f>단가대비표!S111</f>
        <v>0</v>
      </c>
      <c r="J137" s="9">
        <f>TRUNC(I137*D137,1)</f>
        <v>0</v>
      </c>
      <c r="K137" s="8">
        <f t="shared" ref="K137:L140" si="5">TRUNC(E137+G137+I137,1)</f>
        <v>10500</v>
      </c>
      <c r="L137" s="9">
        <f t="shared" si="5"/>
        <v>12600</v>
      </c>
      <c r="M137" s="5" t="s">
        <v>52</v>
      </c>
      <c r="N137" s="1" t="s">
        <v>178</v>
      </c>
      <c r="O137" s="1" t="s">
        <v>2643</v>
      </c>
      <c r="P137" s="1" t="s">
        <v>62</v>
      </c>
      <c r="Q137" s="1" t="s">
        <v>62</v>
      </c>
      <c r="R137" s="1" t="s">
        <v>61</v>
      </c>
      <c r="AV137" s="1" t="s">
        <v>52</v>
      </c>
      <c r="AW137" s="1" t="s">
        <v>2657</v>
      </c>
      <c r="AX137" s="1" t="s">
        <v>52</v>
      </c>
      <c r="AY137" s="1" t="s">
        <v>52</v>
      </c>
      <c r="AZ137" s="203"/>
      <c r="BA137" s="207" t="s">
        <v>7356</v>
      </c>
    </row>
    <row r="138" spans="1:54" ht="30" customHeight="1">
      <c r="A138" s="5" t="s">
        <v>2645</v>
      </c>
      <c r="B138" s="5" t="s">
        <v>2646</v>
      </c>
      <c r="C138" s="5" t="s">
        <v>2210</v>
      </c>
      <c r="D138" s="6">
        <v>3.4000000000000002E-2</v>
      </c>
      <c r="E138" s="8">
        <f>단가대비표!K420</f>
        <v>0</v>
      </c>
      <c r="F138" s="9">
        <f>TRUNC(E138*D138,1)</f>
        <v>0</v>
      </c>
      <c r="G138" s="8">
        <f>단가대비표!L420</f>
        <v>199427</v>
      </c>
      <c r="H138" s="9">
        <f>TRUNC(G138*D138,1)</f>
        <v>6780.5</v>
      </c>
      <c r="I138" s="8">
        <f>단가대비표!S420</f>
        <v>0</v>
      </c>
      <c r="J138" s="9">
        <f>TRUNC(I138*D138,1)</f>
        <v>0</v>
      </c>
      <c r="K138" s="8">
        <f t="shared" si="5"/>
        <v>199427</v>
      </c>
      <c r="L138" s="9">
        <f t="shared" si="5"/>
        <v>6780.5</v>
      </c>
      <c r="M138" s="5" t="s">
        <v>52</v>
      </c>
      <c r="N138" s="1" t="s">
        <v>178</v>
      </c>
      <c r="O138" s="1" t="s">
        <v>2647</v>
      </c>
      <c r="P138" s="1" t="s">
        <v>62</v>
      </c>
      <c r="Q138" s="1" t="s">
        <v>62</v>
      </c>
      <c r="R138" s="1" t="s">
        <v>61</v>
      </c>
      <c r="V138">
        <v>1</v>
      </c>
      <c r="AV138" s="1" t="s">
        <v>52</v>
      </c>
      <c r="AW138" s="1" t="s">
        <v>2658</v>
      </c>
      <c r="AX138" s="1" t="s">
        <v>52</v>
      </c>
      <c r="AY138" s="1" t="s">
        <v>52</v>
      </c>
      <c r="AZ138" s="203"/>
      <c r="BA138" s="207" t="s">
        <v>7735</v>
      </c>
    </row>
    <row r="139" spans="1:54" ht="30" customHeight="1">
      <c r="A139" s="5" t="s">
        <v>2649</v>
      </c>
      <c r="B139" s="5" t="s">
        <v>2646</v>
      </c>
      <c r="C139" s="5" t="s">
        <v>2210</v>
      </c>
      <c r="D139" s="6">
        <v>0.02</v>
      </c>
      <c r="E139" s="8">
        <f>단가대비표!K405</f>
        <v>0</v>
      </c>
      <c r="F139" s="9">
        <f>TRUNC(E139*D139,1)</f>
        <v>0</v>
      </c>
      <c r="G139" s="8">
        <f>단가대비표!L405</f>
        <v>157068</v>
      </c>
      <c r="H139" s="9">
        <f>TRUNC(G139*D139,1)</f>
        <v>3141.3</v>
      </c>
      <c r="I139" s="8">
        <f>단가대비표!S405</f>
        <v>0</v>
      </c>
      <c r="J139" s="9">
        <f>TRUNC(I139*D139,1)</f>
        <v>0</v>
      </c>
      <c r="K139" s="8">
        <f t="shared" si="5"/>
        <v>157068</v>
      </c>
      <c r="L139" s="9">
        <f t="shared" si="5"/>
        <v>3141.3</v>
      </c>
      <c r="M139" s="5" t="s">
        <v>52</v>
      </c>
      <c r="N139" s="1" t="s">
        <v>178</v>
      </c>
      <c r="O139" s="1" t="s">
        <v>2650</v>
      </c>
      <c r="P139" s="1" t="s">
        <v>62</v>
      </c>
      <c r="Q139" s="1" t="s">
        <v>62</v>
      </c>
      <c r="R139" s="1" t="s">
        <v>61</v>
      </c>
      <c r="V139">
        <v>1</v>
      </c>
      <c r="AV139" s="1" t="s">
        <v>52</v>
      </c>
      <c r="AW139" s="1" t="s">
        <v>2659</v>
      </c>
      <c r="AX139" s="1" t="s">
        <v>52</v>
      </c>
      <c r="AY139" s="1" t="s">
        <v>52</v>
      </c>
      <c r="AZ139" s="203"/>
      <c r="BA139" s="207" t="s">
        <v>7717</v>
      </c>
    </row>
    <row r="140" spans="1:54" ht="30" customHeight="1">
      <c r="A140" s="5" t="s">
        <v>2652</v>
      </c>
      <c r="B140" s="5" t="s">
        <v>2653</v>
      </c>
      <c r="C140" s="5" t="s">
        <v>449</v>
      </c>
      <c r="D140" s="6">
        <v>1</v>
      </c>
      <c r="E140" s="8">
        <v>0</v>
      </c>
      <c r="F140" s="9">
        <f>TRUNC(E140*D140,1)</f>
        <v>0</v>
      </c>
      <c r="G140" s="8">
        <v>0</v>
      </c>
      <c r="H140" s="9">
        <f>TRUNC(G140*D140,1)</f>
        <v>0</v>
      </c>
      <c r="I140" s="8">
        <f>TRUNC(SUMIF(V137:V140, RIGHTB(O140, 1), H137:H140)*U140, 2)</f>
        <v>198.43</v>
      </c>
      <c r="J140" s="9">
        <f>TRUNC(I140*D140,1)</f>
        <v>198.4</v>
      </c>
      <c r="K140" s="8">
        <f t="shared" si="5"/>
        <v>198.4</v>
      </c>
      <c r="L140" s="9">
        <f t="shared" si="5"/>
        <v>198.4</v>
      </c>
      <c r="M140" s="5" t="s">
        <v>52</v>
      </c>
      <c r="N140" s="1" t="s">
        <v>178</v>
      </c>
      <c r="O140" s="1" t="s">
        <v>2654</v>
      </c>
      <c r="P140" s="1" t="s">
        <v>62</v>
      </c>
      <c r="Q140" s="1" t="s">
        <v>62</v>
      </c>
      <c r="R140" s="1" t="s">
        <v>62</v>
      </c>
      <c r="S140">
        <v>1</v>
      </c>
      <c r="T140">
        <v>2</v>
      </c>
      <c r="U140">
        <v>0.02</v>
      </c>
      <c r="AV140" s="1" t="s">
        <v>52</v>
      </c>
      <c r="AW140" s="1" t="s">
        <v>2660</v>
      </c>
      <c r="AX140" s="1" t="s">
        <v>52</v>
      </c>
      <c r="AY140" s="1" t="s">
        <v>52</v>
      </c>
      <c r="AZ140" s="203"/>
      <c r="BA140" s="207"/>
    </row>
    <row r="141" spans="1:54" ht="30" customHeight="1">
      <c r="A141" s="5" t="s">
        <v>2487</v>
      </c>
      <c r="B141" s="5" t="s">
        <v>52</v>
      </c>
      <c r="C141" s="5" t="s">
        <v>52</v>
      </c>
      <c r="D141" s="6"/>
      <c r="E141" s="8"/>
      <c r="F141" s="9">
        <f>TRUNC(SUMIF(N137:N140, N136, F137:F140),0)</f>
        <v>12600</v>
      </c>
      <c r="G141" s="8"/>
      <c r="H141" s="9">
        <f>TRUNC(SUMIF(N137:N140, N136, H137:H140),0)</f>
        <v>9921</v>
      </c>
      <c r="I141" s="8"/>
      <c r="J141" s="9">
        <f>TRUNC(SUMIF(N137:N140, N136, J137:J140),0)</f>
        <v>198</v>
      </c>
      <c r="K141" s="8"/>
      <c r="L141" s="9">
        <f>F141+H141+J141</f>
        <v>22719</v>
      </c>
      <c r="M141" s="5" t="s">
        <v>52</v>
      </c>
      <c r="N141" s="1" t="s">
        <v>124</v>
      </c>
      <c r="O141" s="1" t="s">
        <v>124</v>
      </c>
      <c r="P141" s="1" t="s">
        <v>52</v>
      </c>
      <c r="Q141" s="1" t="s">
        <v>52</v>
      </c>
      <c r="R141" s="1" t="s">
        <v>52</v>
      </c>
      <c r="AV141" s="1" t="s">
        <v>52</v>
      </c>
      <c r="AW141" s="1" t="s">
        <v>52</v>
      </c>
      <c r="AX141" s="1" t="s">
        <v>52</v>
      </c>
      <c r="AY141" s="1" t="s">
        <v>52</v>
      </c>
      <c r="AZ141" s="203"/>
      <c r="BA141" s="207"/>
    </row>
    <row r="142" spans="1:54" ht="30" customHeight="1">
      <c r="A142" s="6"/>
      <c r="B142" s="6"/>
      <c r="C142" s="6"/>
      <c r="D142" s="6"/>
      <c r="E142" s="8"/>
      <c r="F142" s="9"/>
      <c r="G142" s="8"/>
      <c r="H142" s="9"/>
      <c r="I142" s="8"/>
      <c r="J142" s="9"/>
      <c r="K142" s="8"/>
      <c r="L142" s="9"/>
      <c r="M142" s="6"/>
      <c r="BA142" s="206"/>
    </row>
    <row r="143" spans="1:54" ht="30" customHeight="1">
      <c r="A143" s="311" t="s">
        <v>2661</v>
      </c>
      <c r="B143" s="311"/>
      <c r="C143" s="311"/>
      <c r="D143" s="311"/>
      <c r="E143" s="312"/>
      <c r="F143" s="313"/>
      <c r="G143" s="312"/>
      <c r="H143" s="313"/>
      <c r="I143" s="312"/>
      <c r="J143" s="313"/>
      <c r="K143" s="312"/>
      <c r="L143" s="313"/>
      <c r="M143" s="311"/>
      <c r="N143" s="1" t="s">
        <v>184</v>
      </c>
      <c r="BA143" s="206"/>
    </row>
    <row r="144" spans="1:54" ht="30" customHeight="1">
      <c r="A144" s="5" t="s">
        <v>2662</v>
      </c>
      <c r="B144" s="5" t="s">
        <v>52</v>
      </c>
      <c r="C144" s="5" t="s">
        <v>182</v>
      </c>
      <c r="D144" s="74">
        <v>0.45</v>
      </c>
      <c r="E144" s="8">
        <f>단가대비표!K132</f>
        <v>1458</v>
      </c>
      <c r="F144" s="9">
        <f>TRUNC(E144*D144,1)</f>
        <v>656.1</v>
      </c>
      <c r="G144" s="8">
        <f>단가대비표!L132</f>
        <v>0</v>
      </c>
      <c r="H144" s="9">
        <f>TRUNC(G144*D144,1)</f>
        <v>0</v>
      </c>
      <c r="I144" s="8">
        <f>단가대비표!S132</f>
        <v>0</v>
      </c>
      <c r="J144" s="9">
        <f>TRUNC(I144*D144,1)</f>
        <v>0</v>
      </c>
      <c r="K144" s="8">
        <f t="shared" ref="K144:L146" si="6">TRUNC(E144+G144+I144,1)</f>
        <v>1458</v>
      </c>
      <c r="L144" s="9">
        <f t="shared" si="6"/>
        <v>656.1</v>
      </c>
      <c r="M144" s="5" t="s">
        <v>52</v>
      </c>
      <c r="N144" s="1" t="s">
        <v>184</v>
      </c>
      <c r="O144" s="1" t="s">
        <v>2663</v>
      </c>
      <c r="P144" s="1" t="s">
        <v>62</v>
      </c>
      <c r="Q144" s="1" t="s">
        <v>62</v>
      </c>
      <c r="R144" s="1" t="s">
        <v>61</v>
      </c>
      <c r="V144">
        <v>1</v>
      </c>
      <c r="AV144" s="1" t="s">
        <v>52</v>
      </c>
      <c r="AW144" s="1" t="s">
        <v>2664</v>
      </c>
      <c r="AX144" s="1" t="s">
        <v>52</v>
      </c>
      <c r="AY144" s="1" t="s">
        <v>52</v>
      </c>
      <c r="AZ144" s="203"/>
      <c r="BA144" s="207" t="s">
        <v>7383</v>
      </c>
      <c r="BB144" s="99">
        <v>1.1000000000000001</v>
      </c>
    </row>
    <row r="145" spans="1:55" ht="30" customHeight="1">
      <c r="A145" s="5" t="s">
        <v>2665</v>
      </c>
      <c r="B145" s="5" t="s">
        <v>2666</v>
      </c>
      <c r="C145" s="5" t="s">
        <v>449</v>
      </c>
      <c r="D145" s="6">
        <v>1</v>
      </c>
      <c r="E145" s="8">
        <f>TRUNC(SUMIF(V144:V146, RIGHTB(O145, 1), F144:F146)*U145, 2)</f>
        <v>32.799999999999997</v>
      </c>
      <c r="F145" s="9">
        <f>TRUNC(E145*D145,1)</f>
        <v>32.799999999999997</v>
      </c>
      <c r="G145" s="8">
        <v>0</v>
      </c>
      <c r="H145" s="9">
        <f>TRUNC(G145*D145,1)</f>
        <v>0</v>
      </c>
      <c r="I145" s="8">
        <v>0</v>
      </c>
      <c r="J145" s="9">
        <f>TRUNC(I145*D145,1)</f>
        <v>0</v>
      </c>
      <c r="K145" s="8">
        <f t="shared" si="6"/>
        <v>32.799999999999997</v>
      </c>
      <c r="L145" s="9">
        <f t="shared" si="6"/>
        <v>32.799999999999997</v>
      </c>
      <c r="M145" s="5" t="s">
        <v>52</v>
      </c>
      <c r="N145" s="1" t="s">
        <v>184</v>
      </c>
      <c r="O145" s="1" t="s">
        <v>2654</v>
      </c>
      <c r="P145" s="1" t="s">
        <v>62</v>
      </c>
      <c r="Q145" s="1" t="s">
        <v>62</v>
      </c>
      <c r="R145" s="1" t="s">
        <v>62</v>
      </c>
      <c r="S145">
        <v>0</v>
      </c>
      <c r="T145">
        <v>0</v>
      </c>
      <c r="U145">
        <v>0.05</v>
      </c>
      <c r="AV145" s="1" t="s">
        <v>52</v>
      </c>
      <c r="AW145" s="1" t="s">
        <v>2667</v>
      </c>
      <c r="AX145" s="1" t="s">
        <v>52</v>
      </c>
      <c r="AY145" s="1" t="s">
        <v>52</v>
      </c>
      <c r="AZ145" s="203"/>
      <c r="BA145" s="207"/>
    </row>
    <row r="146" spans="1:55" ht="30" customHeight="1">
      <c r="A146" s="32" t="s">
        <v>2668</v>
      </c>
      <c r="B146" s="5" t="s">
        <v>52</v>
      </c>
      <c r="C146" s="5" t="s">
        <v>182</v>
      </c>
      <c r="D146" s="74">
        <v>0.9</v>
      </c>
      <c r="E146" s="8">
        <f>일위대가목록!E507</f>
        <v>0</v>
      </c>
      <c r="F146" s="9">
        <f>TRUNC(E146*D146,1)</f>
        <v>0</v>
      </c>
      <c r="G146" s="8">
        <f>일위대가목록!F507</f>
        <v>2288</v>
      </c>
      <c r="H146" s="9">
        <f>TRUNC(G146*D146,1)</f>
        <v>2059.1999999999998</v>
      </c>
      <c r="I146" s="8">
        <f>일위대가목록!G507</f>
        <v>91</v>
      </c>
      <c r="J146" s="9">
        <f>TRUNC(I146*D146,1)</f>
        <v>81.900000000000006</v>
      </c>
      <c r="K146" s="8">
        <f t="shared" si="6"/>
        <v>2379</v>
      </c>
      <c r="L146" s="9">
        <f t="shared" si="6"/>
        <v>2141.1</v>
      </c>
      <c r="M146" s="5" t="s">
        <v>2669</v>
      </c>
      <c r="N146" s="1" t="s">
        <v>184</v>
      </c>
      <c r="O146" s="1" t="s">
        <v>2670</v>
      </c>
      <c r="P146" s="1" t="s">
        <v>61</v>
      </c>
      <c r="Q146" s="1" t="s">
        <v>62</v>
      </c>
      <c r="R146" s="1" t="s">
        <v>62</v>
      </c>
      <c r="AV146" s="1" t="s">
        <v>52</v>
      </c>
      <c r="AW146" s="1" t="s">
        <v>2671</v>
      </c>
      <c r="AX146" s="1" t="s">
        <v>52</v>
      </c>
      <c r="AY146" s="1" t="s">
        <v>52</v>
      </c>
      <c r="AZ146" s="203"/>
      <c r="BA146" s="207" t="s">
        <v>2669</v>
      </c>
      <c r="BB146" s="98">
        <v>1</v>
      </c>
      <c r="BC146" s="102" t="s">
        <v>7812</v>
      </c>
    </row>
    <row r="147" spans="1:55" ht="30" customHeight="1">
      <c r="A147" s="5" t="s">
        <v>2487</v>
      </c>
      <c r="B147" s="5" t="s">
        <v>52</v>
      </c>
      <c r="C147" s="5" t="s">
        <v>52</v>
      </c>
      <c r="D147" s="6"/>
      <c r="E147" s="8"/>
      <c r="F147" s="9">
        <f>TRUNC(SUMIF(N144:N146, N143, F144:F146),0)</f>
        <v>688</v>
      </c>
      <c r="G147" s="8"/>
      <c r="H147" s="9">
        <f>TRUNC(SUMIF(N144:N146, N143, H144:H146),0)</f>
        <v>2059</v>
      </c>
      <c r="I147" s="8"/>
      <c r="J147" s="9">
        <f>TRUNC(SUMIF(N144:N146, N143, J144:J146),0)</f>
        <v>81</v>
      </c>
      <c r="K147" s="8"/>
      <c r="L147" s="9">
        <f>F147+H147+J147</f>
        <v>2828</v>
      </c>
      <c r="M147" s="5" t="s">
        <v>52</v>
      </c>
      <c r="N147" s="1" t="s">
        <v>124</v>
      </c>
      <c r="O147" s="1" t="s">
        <v>124</v>
      </c>
      <c r="P147" s="1" t="s">
        <v>52</v>
      </c>
      <c r="Q147" s="1" t="s">
        <v>52</v>
      </c>
      <c r="R147" s="1" t="s">
        <v>52</v>
      </c>
      <c r="AV147" s="1" t="s">
        <v>52</v>
      </c>
      <c r="AW147" s="1" t="s">
        <v>52</v>
      </c>
      <c r="AX147" s="1" t="s">
        <v>52</v>
      </c>
      <c r="AY147" s="1" t="s">
        <v>52</v>
      </c>
      <c r="AZ147" s="203"/>
      <c r="BA147" s="207"/>
    </row>
    <row r="148" spans="1:55" ht="30" customHeight="1">
      <c r="A148" s="6"/>
      <c r="B148" s="6"/>
      <c r="C148" s="6"/>
      <c r="D148" s="6"/>
      <c r="E148" s="8"/>
      <c r="F148" s="9"/>
      <c r="G148" s="8"/>
      <c r="H148" s="9"/>
      <c r="I148" s="8"/>
      <c r="J148" s="9"/>
      <c r="K148" s="8"/>
      <c r="L148" s="9"/>
      <c r="M148" s="6"/>
      <c r="BA148" s="206"/>
    </row>
    <row r="149" spans="1:55" ht="30" customHeight="1">
      <c r="A149" s="311" t="s">
        <v>2672</v>
      </c>
      <c r="B149" s="311"/>
      <c r="C149" s="311"/>
      <c r="D149" s="311"/>
      <c r="E149" s="312"/>
      <c r="F149" s="313"/>
      <c r="G149" s="312"/>
      <c r="H149" s="313"/>
      <c r="I149" s="312"/>
      <c r="J149" s="313"/>
      <c r="K149" s="312"/>
      <c r="L149" s="313"/>
      <c r="M149" s="311"/>
      <c r="N149" s="1" t="s">
        <v>189</v>
      </c>
      <c r="BA149" s="206"/>
    </row>
    <row r="150" spans="1:55" ht="30" customHeight="1">
      <c r="A150" s="5" t="s">
        <v>2673</v>
      </c>
      <c r="B150" s="5" t="s">
        <v>52</v>
      </c>
      <c r="C150" s="5" t="s">
        <v>182</v>
      </c>
      <c r="D150" s="74">
        <v>0.7</v>
      </c>
      <c r="E150" s="8">
        <f>단가대비표!K133</f>
        <v>1667</v>
      </c>
      <c r="F150" s="9">
        <f>TRUNC(E150*D150,1)</f>
        <v>1166.9000000000001</v>
      </c>
      <c r="G150" s="8">
        <f>단가대비표!L133</f>
        <v>0</v>
      </c>
      <c r="H150" s="9">
        <f>TRUNC(G150*D150,1)</f>
        <v>0</v>
      </c>
      <c r="I150" s="8">
        <f>단가대비표!S133</f>
        <v>0</v>
      </c>
      <c r="J150" s="9">
        <f>TRUNC(I150*D150,1)</f>
        <v>0</v>
      </c>
      <c r="K150" s="8">
        <f t="shared" ref="K150:L152" si="7">TRUNC(E150+G150+I150,1)</f>
        <v>1667</v>
      </c>
      <c r="L150" s="9">
        <f t="shared" si="7"/>
        <v>1166.9000000000001</v>
      </c>
      <c r="M150" s="5" t="s">
        <v>52</v>
      </c>
      <c r="N150" s="1" t="s">
        <v>189</v>
      </c>
      <c r="O150" s="1" t="s">
        <v>2674</v>
      </c>
      <c r="P150" s="1" t="s">
        <v>62</v>
      </c>
      <c r="Q150" s="1" t="s">
        <v>62</v>
      </c>
      <c r="R150" s="1" t="s">
        <v>61</v>
      </c>
      <c r="V150">
        <v>1</v>
      </c>
      <c r="AV150" s="1" t="s">
        <v>52</v>
      </c>
      <c r="AW150" s="1" t="s">
        <v>2675</v>
      </c>
      <c r="AX150" s="1" t="s">
        <v>52</v>
      </c>
      <c r="AY150" s="1" t="s">
        <v>52</v>
      </c>
      <c r="AZ150" s="203"/>
      <c r="BA150" s="207" t="s">
        <v>7384</v>
      </c>
      <c r="BB150" s="99">
        <v>1.1000000000000001</v>
      </c>
    </row>
    <row r="151" spans="1:55" ht="30" customHeight="1">
      <c r="A151" s="5" t="s">
        <v>2665</v>
      </c>
      <c r="B151" s="5" t="s">
        <v>2666</v>
      </c>
      <c r="C151" s="5" t="s">
        <v>449</v>
      </c>
      <c r="D151" s="6">
        <v>1</v>
      </c>
      <c r="E151" s="8">
        <f>TRUNC(SUMIF(V150:V152, RIGHTB(O151, 1), F150:F152)*U151, 2)</f>
        <v>58.34</v>
      </c>
      <c r="F151" s="9">
        <f>TRUNC(E151*D151,1)</f>
        <v>58.3</v>
      </c>
      <c r="G151" s="8">
        <v>0</v>
      </c>
      <c r="H151" s="9">
        <f>TRUNC(G151*D151,1)</f>
        <v>0</v>
      </c>
      <c r="I151" s="8">
        <v>0</v>
      </c>
      <c r="J151" s="9">
        <f>TRUNC(I151*D151,1)</f>
        <v>0</v>
      </c>
      <c r="K151" s="8">
        <f t="shared" si="7"/>
        <v>58.3</v>
      </c>
      <c r="L151" s="9">
        <f t="shared" si="7"/>
        <v>58.3</v>
      </c>
      <c r="M151" s="5" t="s">
        <v>52</v>
      </c>
      <c r="N151" s="1" t="s">
        <v>189</v>
      </c>
      <c r="O151" s="1" t="s">
        <v>2654</v>
      </c>
      <c r="P151" s="1" t="s">
        <v>62</v>
      </c>
      <c r="Q151" s="1" t="s">
        <v>62</v>
      </c>
      <c r="R151" s="1" t="s">
        <v>62</v>
      </c>
      <c r="S151">
        <v>0</v>
      </c>
      <c r="T151">
        <v>0</v>
      </c>
      <c r="U151">
        <v>0.05</v>
      </c>
      <c r="AV151" s="1" t="s">
        <v>52</v>
      </c>
      <c r="AW151" s="1" t="s">
        <v>2676</v>
      </c>
      <c r="AX151" s="1" t="s">
        <v>52</v>
      </c>
      <c r="AY151" s="1" t="s">
        <v>52</v>
      </c>
      <c r="AZ151" s="203"/>
      <c r="BA151" s="207"/>
    </row>
    <row r="152" spans="1:55" ht="30" customHeight="1">
      <c r="A152" s="32" t="s">
        <v>2668</v>
      </c>
      <c r="B152" s="5" t="s">
        <v>52</v>
      </c>
      <c r="C152" s="5" t="s">
        <v>182</v>
      </c>
      <c r="D152" s="74">
        <v>0.6</v>
      </c>
      <c r="E152" s="8">
        <f>일위대가목록!E507</f>
        <v>0</v>
      </c>
      <c r="F152" s="9">
        <f>TRUNC(E152*D152,1)</f>
        <v>0</v>
      </c>
      <c r="G152" s="8">
        <f>일위대가목록!F507</f>
        <v>2288</v>
      </c>
      <c r="H152" s="9">
        <f>TRUNC(G152*D152,1)</f>
        <v>1372.8</v>
      </c>
      <c r="I152" s="8">
        <f>일위대가목록!G507</f>
        <v>91</v>
      </c>
      <c r="J152" s="9">
        <f>TRUNC(I152*D152,1)</f>
        <v>54.6</v>
      </c>
      <c r="K152" s="8">
        <f t="shared" si="7"/>
        <v>2379</v>
      </c>
      <c r="L152" s="9">
        <f t="shared" si="7"/>
        <v>1427.4</v>
      </c>
      <c r="M152" s="5" t="s">
        <v>2669</v>
      </c>
      <c r="N152" s="1" t="s">
        <v>189</v>
      </c>
      <c r="O152" s="1" t="s">
        <v>2670</v>
      </c>
      <c r="P152" s="1" t="s">
        <v>61</v>
      </c>
      <c r="Q152" s="1" t="s">
        <v>62</v>
      </c>
      <c r="R152" s="1" t="s">
        <v>62</v>
      </c>
      <c r="AV152" s="1" t="s">
        <v>52</v>
      </c>
      <c r="AW152" s="1" t="s">
        <v>2677</v>
      </c>
      <c r="AX152" s="1" t="s">
        <v>52</v>
      </c>
      <c r="AY152" s="1" t="s">
        <v>52</v>
      </c>
      <c r="AZ152" s="203"/>
      <c r="BA152" s="207" t="s">
        <v>2669</v>
      </c>
      <c r="BB152" s="98">
        <v>1</v>
      </c>
      <c r="BC152" s="102" t="s">
        <v>7812</v>
      </c>
    </row>
    <row r="153" spans="1:55" ht="30" customHeight="1">
      <c r="A153" s="5" t="s">
        <v>2487</v>
      </c>
      <c r="B153" s="5" t="s">
        <v>52</v>
      </c>
      <c r="C153" s="5" t="s">
        <v>52</v>
      </c>
      <c r="D153" s="6"/>
      <c r="E153" s="8"/>
      <c r="F153" s="9">
        <f>TRUNC(SUMIF(N150:N152, N149, F150:F152),0)</f>
        <v>1225</v>
      </c>
      <c r="G153" s="8"/>
      <c r="H153" s="9">
        <f>TRUNC(SUMIF(N150:N152, N149, H150:H152),0)</f>
        <v>1372</v>
      </c>
      <c r="I153" s="8"/>
      <c r="J153" s="9">
        <f>TRUNC(SUMIF(N150:N152, N149, J150:J152),0)</f>
        <v>54</v>
      </c>
      <c r="K153" s="8"/>
      <c r="L153" s="9">
        <f>F153+H153+J153</f>
        <v>2651</v>
      </c>
      <c r="M153" s="5" t="s">
        <v>52</v>
      </c>
      <c r="N153" s="1" t="s">
        <v>124</v>
      </c>
      <c r="O153" s="1" t="s">
        <v>124</v>
      </c>
      <c r="P153" s="1" t="s">
        <v>52</v>
      </c>
      <c r="Q153" s="1" t="s">
        <v>52</v>
      </c>
      <c r="R153" s="1" t="s">
        <v>52</v>
      </c>
      <c r="AV153" s="1" t="s">
        <v>52</v>
      </c>
      <c r="AW153" s="1" t="s">
        <v>52</v>
      </c>
      <c r="AX153" s="1" t="s">
        <v>52</v>
      </c>
      <c r="AY153" s="1" t="s">
        <v>52</v>
      </c>
      <c r="AZ153" s="203"/>
      <c r="BA153" s="207"/>
    </row>
    <row r="154" spans="1:55" ht="30" customHeight="1">
      <c r="A154" s="6"/>
      <c r="B154" s="6"/>
      <c r="C154" s="6"/>
      <c r="D154" s="6"/>
      <c r="E154" s="8"/>
      <c r="F154" s="9"/>
      <c r="G154" s="8"/>
      <c r="H154" s="9"/>
      <c r="I154" s="8"/>
      <c r="J154" s="9"/>
      <c r="K154" s="8"/>
      <c r="L154" s="9"/>
      <c r="M154" s="6"/>
      <c r="BA154" s="206"/>
    </row>
    <row r="155" spans="1:55" ht="30" customHeight="1">
      <c r="A155" s="308" t="s">
        <v>2678</v>
      </c>
      <c r="B155" s="308"/>
      <c r="C155" s="308"/>
      <c r="D155" s="308"/>
      <c r="E155" s="309"/>
      <c r="F155" s="310"/>
      <c r="G155" s="309"/>
      <c r="H155" s="310"/>
      <c r="I155" s="309"/>
      <c r="J155" s="310"/>
      <c r="K155" s="309"/>
      <c r="L155" s="310"/>
      <c r="M155" s="308"/>
      <c r="N155" s="1" t="s">
        <v>194</v>
      </c>
      <c r="BA155" s="206"/>
    </row>
    <row r="156" spans="1:55" ht="30" customHeight="1">
      <c r="A156" s="5" t="s">
        <v>2679</v>
      </c>
      <c r="B156" s="5" t="s">
        <v>2680</v>
      </c>
      <c r="C156" s="5" t="s">
        <v>182</v>
      </c>
      <c r="D156" s="6">
        <v>1.04</v>
      </c>
      <c r="E156" s="8">
        <f>단가대비표!K180</f>
        <v>960</v>
      </c>
      <c r="F156" s="9">
        <f>TRUNC(E156*D156,1)</f>
        <v>998.4</v>
      </c>
      <c r="G156" s="8">
        <f>단가대비표!L180</f>
        <v>0</v>
      </c>
      <c r="H156" s="9">
        <f>TRUNC(G156*D156,1)</f>
        <v>0</v>
      </c>
      <c r="I156" s="8">
        <f>단가대비표!S180</f>
        <v>0</v>
      </c>
      <c r="J156" s="9">
        <f>TRUNC(I156*D156,1)</f>
        <v>0</v>
      </c>
      <c r="K156" s="8">
        <f t="shared" ref="K156:L159" si="8">TRUNC(E156+G156+I156,1)</f>
        <v>960</v>
      </c>
      <c r="L156" s="9">
        <f t="shared" si="8"/>
        <v>998.4</v>
      </c>
      <c r="M156" s="5" t="s">
        <v>52</v>
      </c>
      <c r="N156" s="1" t="s">
        <v>194</v>
      </c>
      <c r="O156" s="1" t="s">
        <v>2681</v>
      </c>
      <c r="P156" s="1" t="s">
        <v>62</v>
      </c>
      <c r="Q156" s="1" t="s">
        <v>62</v>
      </c>
      <c r="R156" s="1" t="s">
        <v>61</v>
      </c>
      <c r="AV156" s="1" t="s">
        <v>52</v>
      </c>
      <c r="AW156" s="1" t="s">
        <v>2682</v>
      </c>
      <c r="AX156" s="1" t="s">
        <v>52</v>
      </c>
      <c r="AY156" s="1" t="s">
        <v>52</v>
      </c>
      <c r="AZ156" s="203"/>
      <c r="BA156" s="207" t="s">
        <v>7439</v>
      </c>
    </row>
    <row r="157" spans="1:55" ht="30" customHeight="1">
      <c r="A157" s="5" t="s">
        <v>2683</v>
      </c>
      <c r="B157" s="5" t="s">
        <v>2684</v>
      </c>
      <c r="C157" s="5" t="s">
        <v>2685</v>
      </c>
      <c r="D157" s="6">
        <v>2.1999999999999999E-2</v>
      </c>
      <c r="E157" s="8">
        <f>단가대비표!K249</f>
        <v>11000</v>
      </c>
      <c r="F157" s="9">
        <f>TRUNC(E157*D157,1)</f>
        <v>242</v>
      </c>
      <c r="G157" s="8">
        <f>단가대비표!L249</f>
        <v>0</v>
      </c>
      <c r="H157" s="9">
        <f>TRUNC(G157*D157,1)</f>
        <v>0</v>
      </c>
      <c r="I157" s="8">
        <f>단가대비표!S249</f>
        <v>0</v>
      </c>
      <c r="J157" s="9">
        <f>TRUNC(I157*D157,1)</f>
        <v>0</v>
      </c>
      <c r="K157" s="8">
        <f t="shared" si="8"/>
        <v>11000</v>
      </c>
      <c r="L157" s="9">
        <f t="shared" si="8"/>
        <v>242</v>
      </c>
      <c r="M157" s="5" t="s">
        <v>52</v>
      </c>
      <c r="N157" s="1" t="s">
        <v>194</v>
      </c>
      <c r="O157" s="1" t="s">
        <v>2686</v>
      </c>
      <c r="P157" s="1" t="s">
        <v>62</v>
      </c>
      <c r="Q157" s="1" t="s">
        <v>62</v>
      </c>
      <c r="R157" s="1" t="s">
        <v>61</v>
      </c>
      <c r="AV157" s="1" t="s">
        <v>52</v>
      </c>
      <c r="AW157" s="1" t="s">
        <v>2687</v>
      </c>
      <c r="AX157" s="1" t="s">
        <v>52</v>
      </c>
      <c r="AY157" s="1" t="s">
        <v>52</v>
      </c>
      <c r="AZ157" s="203"/>
      <c r="BA157" s="207" t="s">
        <v>7532</v>
      </c>
    </row>
    <row r="158" spans="1:55" ht="30" customHeight="1">
      <c r="A158" s="5" t="s">
        <v>2688</v>
      </c>
      <c r="B158" s="5" t="s">
        <v>2689</v>
      </c>
      <c r="C158" s="5" t="s">
        <v>182</v>
      </c>
      <c r="D158" s="6">
        <v>1</v>
      </c>
      <c r="E158" s="8">
        <f>일위대가목록!E508</f>
        <v>0</v>
      </c>
      <c r="F158" s="9">
        <f>TRUNC(E158*D158,1)</f>
        <v>0</v>
      </c>
      <c r="G158" s="8">
        <f>일위대가목록!F508</f>
        <v>3060</v>
      </c>
      <c r="H158" s="9">
        <f>TRUNC(G158*D158,1)</f>
        <v>3060</v>
      </c>
      <c r="I158" s="8">
        <f>일위대가목록!G508</f>
        <v>61</v>
      </c>
      <c r="J158" s="9">
        <f>TRUNC(I158*D158,1)</f>
        <v>61</v>
      </c>
      <c r="K158" s="8">
        <f t="shared" si="8"/>
        <v>3121</v>
      </c>
      <c r="L158" s="9">
        <f t="shared" si="8"/>
        <v>3121</v>
      </c>
      <c r="M158" s="5" t="s">
        <v>2690</v>
      </c>
      <c r="N158" s="1" t="s">
        <v>194</v>
      </c>
      <c r="O158" s="1" t="s">
        <v>2691</v>
      </c>
      <c r="P158" s="1" t="s">
        <v>61</v>
      </c>
      <c r="Q158" s="1" t="s">
        <v>62</v>
      </c>
      <c r="R158" s="1" t="s">
        <v>62</v>
      </c>
      <c r="AV158" s="1" t="s">
        <v>52</v>
      </c>
      <c r="AW158" s="1" t="s">
        <v>2692</v>
      </c>
      <c r="AX158" s="1" t="s">
        <v>52</v>
      </c>
      <c r="AY158" s="1" t="s">
        <v>52</v>
      </c>
      <c r="AZ158" s="203"/>
      <c r="BA158" s="207" t="s">
        <v>2690</v>
      </c>
    </row>
    <row r="159" spans="1:55" ht="30" customHeight="1">
      <c r="A159" s="5" t="s">
        <v>2693</v>
      </c>
      <c r="B159" s="5" t="s">
        <v>2689</v>
      </c>
      <c r="C159" s="5" t="s">
        <v>182</v>
      </c>
      <c r="D159" s="6">
        <v>1</v>
      </c>
      <c r="E159" s="8">
        <f>일위대가목록!E509</f>
        <v>0</v>
      </c>
      <c r="F159" s="9">
        <f>TRUNC(E159*D159,1)</f>
        <v>0</v>
      </c>
      <c r="G159" s="8">
        <f>일위대가목록!F509</f>
        <v>1530</v>
      </c>
      <c r="H159" s="9">
        <f>TRUNC(G159*D159,1)</f>
        <v>1530</v>
      </c>
      <c r="I159" s="8">
        <f>일위대가목록!G509</f>
        <v>30</v>
      </c>
      <c r="J159" s="9">
        <f>TRUNC(I159*D159,1)</f>
        <v>30</v>
      </c>
      <c r="K159" s="8">
        <f t="shared" si="8"/>
        <v>1560</v>
      </c>
      <c r="L159" s="9">
        <f t="shared" si="8"/>
        <v>1560</v>
      </c>
      <c r="M159" s="5" t="s">
        <v>2694</v>
      </c>
      <c r="N159" s="1" t="s">
        <v>194</v>
      </c>
      <c r="O159" s="1" t="s">
        <v>2695</v>
      </c>
      <c r="P159" s="1" t="s">
        <v>61</v>
      </c>
      <c r="Q159" s="1" t="s">
        <v>62</v>
      </c>
      <c r="R159" s="1" t="s">
        <v>62</v>
      </c>
      <c r="AV159" s="1" t="s">
        <v>52</v>
      </c>
      <c r="AW159" s="1" t="s">
        <v>2696</v>
      </c>
      <c r="AX159" s="1" t="s">
        <v>52</v>
      </c>
      <c r="AY159" s="1" t="s">
        <v>52</v>
      </c>
      <c r="AZ159" s="203"/>
      <c r="BA159" s="207" t="s">
        <v>2694</v>
      </c>
    </row>
    <row r="160" spans="1:55" ht="30" customHeight="1">
      <c r="A160" s="5" t="s">
        <v>2487</v>
      </c>
      <c r="B160" s="5" t="s">
        <v>52</v>
      </c>
      <c r="C160" s="5" t="s">
        <v>52</v>
      </c>
      <c r="D160" s="6"/>
      <c r="E160" s="8"/>
      <c r="F160" s="9">
        <f>TRUNC(SUMIF(N156:N159, N155, F156:F159),0)</f>
        <v>1240</v>
      </c>
      <c r="G160" s="8"/>
      <c r="H160" s="9">
        <f>TRUNC(SUMIF(N156:N159, N155, H156:H159),0)</f>
        <v>4590</v>
      </c>
      <c r="I160" s="8"/>
      <c r="J160" s="9">
        <f>TRUNC(SUMIF(N156:N159, N155, J156:J159),0)</f>
        <v>91</v>
      </c>
      <c r="K160" s="8"/>
      <c r="L160" s="9">
        <f>F160+H160+J160</f>
        <v>5921</v>
      </c>
      <c r="M160" s="5" t="s">
        <v>52</v>
      </c>
      <c r="N160" s="1" t="s">
        <v>124</v>
      </c>
      <c r="O160" s="1" t="s">
        <v>124</v>
      </c>
      <c r="P160" s="1" t="s">
        <v>52</v>
      </c>
      <c r="Q160" s="1" t="s">
        <v>52</v>
      </c>
      <c r="R160" s="1" t="s">
        <v>52</v>
      </c>
      <c r="AV160" s="1" t="s">
        <v>52</v>
      </c>
      <c r="AW160" s="1" t="s">
        <v>52</v>
      </c>
      <c r="AX160" s="1" t="s">
        <v>52</v>
      </c>
      <c r="AY160" s="1" t="s">
        <v>52</v>
      </c>
      <c r="AZ160" s="203"/>
      <c r="BA160" s="207"/>
    </row>
    <row r="161" spans="1:54" ht="30" customHeight="1">
      <c r="A161" s="6"/>
      <c r="B161" s="6"/>
      <c r="C161" s="6"/>
      <c r="D161" s="6"/>
      <c r="E161" s="8"/>
      <c r="F161" s="9"/>
      <c r="G161" s="8"/>
      <c r="H161" s="9"/>
      <c r="I161" s="8"/>
      <c r="J161" s="9"/>
      <c r="K161" s="8"/>
      <c r="L161" s="9"/>
      <c r="M161" s="6"/>
      <c r="BA161" s="206"/>
    </row>
    <row r="162" spans="1:54" ht="30" customHeight="1">
      <c r="A162" s="308" t="s">
        <v>2697</v>
      </c>
      <c r="B162" s="308"/>
      <c r="C162" s="308"/>
      <c r="D162" s="308"/>
      <c r="E162" s="309"/>
      <c r="F162" s="310"/>
      <c r="G162" s="309"/>
      <c r="H162" s="310"/>
      <c r="I162" s="309"/>
      <c r="J162" s="310"/>
      <c r="K162" s="309"/>
      <c r="L162" s="310"/>
      <c r="M162" s="308"/>
      <c r="N162" s="1" t="s">
        <v>198</v>
      </c>
      <c r="BA162" s="206"/>
    </row>
    <row r="163" spans="1:54" ht="30" customHeight="1">
      <c r="A163" s="5" t="s">
        <v>2698</v>
      </c>
      <c r="B163" s="5" t="s">
        <v>2699</v>
      </c>
      <c r="C163" s="5" t="s">
        <v>58</v>
      </c>
      <c r="D163" s="6">
        <v>7.8E-2</v>
      </c>
      <c r="E163" s="8">
        <f>단가대비표!K48</f>
        <v>4135</v>
      </c>
      <c r="F163" s="9">
        <f>TRUNC(E163*D163,1)</f>
        <v>322.5</v>
      </c>
      <c r="G163" s="8">
        <f>단가대비표!L48</f>
        <v>0</v>
      </c>
      <c r="H163" s="9">
        <f>TRUNC(G163*D163,1)</f>
        <v>0</v>
      </c>
      <c r="I163" s="8">
        <f>단가대비표!S48</f>
        <v>0</v>
      </c>
      <c r="J163" s="9">
        <f>TRUNC(I163*D163,1)</f>
        <v>0</v>
      </c>
      <c r="K163" s="8">
        <f t="shared" ref="K163:L166" si="9">TRUNC(E163+G163+I163,1)</f>
        <v>4135</v>
      </c>
      <c r="L163" s="9">
        <f t="shared" si="9"/>
        <v>322.5</v>
      </c>
      <c r="M163" s="5" t="s">
        <v>52</v>
      </c>
      <c r="N163" s="1" t="s">
        <v>198</v>
      </c>
      <c r="O163" s="1" t="s">
        <v>2700</v>
      </c>
      <c r="P163" s="1" t="s">
        <v>62</v>
      </c>
      <c r="Q163" s="1" t="s">
        <v>62</v>
      </c>
      <c r="R163" s="1" t="s">
        <v>61</v>
      </c>
      <c r="AV163" s="1" t="s">
        <v>52</v>
      </c>
      <c r="AW163" s="1" t="s">
        <v>2701</v>
      </c>
      <c r="AX163" s="1" t="s">
        <v>52</v>
      </c>
      <c r="AY163" s="1" t="s">
        <v>52</v>
      </c>
      <c r="AZ163" s="203"/>
      <c r="BA163" s="207" t="s">
        <v>7265</v>
      </c>
    </row>
    <row r="164" spans="1:54" ht="30" customHeight="1">
      <c r="A164" s="5" t="s">
        <v>2683</v>
      </c>
      <c r="B164" s="5" t="s">
        <v>2684</v>
      </c>
      <c r="C164" s="5" t="s">
        <v>2685</v>
      </c>
      <c r="D164" s="6">
        <v>2.1999999999999999E-2</v>
      </c>
      <c r="E164" s="8">
        <f>단가대비표!K249</f>
        <v>11000</v>
      </c>
      <c r="F164" s="9">
        <f>TRUNC(E164*D164,1)</f>
        <v>242</v>
      </c>
      <c r="G164" s="8">
        <f>단가대비표!L249</f>
        <v>0</v>
      </c>
      <c r="H164" s="9">
        <f>TRUNC(G164*D164,1)</f>
        <v>0</v>
      </c>
      <c r="I164" s="8">
        <f>단가대비표!S249</f>
        <v>0</v>
      </c>
      <c r="J164" s="9">
        <f>TRUNC(I164*D164,1)</f>
        <v>0</v>
      </c>
      <c r="K164" s="8">
        <f t="shared" si="9"/>
        <v>11000</v>
      </c>
      <c r="L164" s="9">
        <f t="shared" si="9"/>
        <v>242</v>
      </c>
      <c r="M164" s="5" t="s">
        <v>52</v>
      </c>
      <c r="N164" s="1" t="s">
        <v>198</v>
      </c>
      <c r="O164" s="1" t="s">
        <v>2686</v>
      </c>
      <c r="P164" s="1" t="s">
        <v>62</v>
      </c>
      <c r="Q164" s="1" t="s">
        <v>62</v>
      </c>
      <c r="R164" s="1" t="s">
        <v>61</v>
      </c>
      <c r="AV164" s="1" t="s">
        <v>52</v>
      </c>
      <c r="AW164" s="1" t="s">
        <v>2702</v>
      </c>
      <c r="AX164" s="1" t="s">
        <v>52</v>
      </c>
      <c r="AY164" s="1" t="s">
        <v>52</v>
      </c>
      <c r="AZ164" s="203"/>
      <c r="BA164" s="207" t="s">
        <v>7532</v>
      </c>
    </row>
    <row r="165" spans="1:54" ht="30" customHeight="1">
      <c r="A165" s="5" t="s">
        <v>2688</v>
      </c>
      <c r="B165" s="5" t="s">
        <v>2703</v>
      </c>
      <c r="C165" s="5" t="s">
        <v>182</v>
      </c>
      <c r="D165" s="6">
        <v>1</v>
      </c>
      <c r="E165" s="8">
        <f>일위대가목록!E510</f>
        <v>0</v>
      </c>
      <c r="F165" s="9">
        <f>TRUNC(E165*D165,1)</f>
        <v>0</v>
      </c>
      <c r="G165" s="8">
        <f>일위대가목록!F510</f>
        <v>3675</v>
      </c>
      <c r="H165" s="9">
        <f>TRUNC(G165*D165,1)</f>
        <v>3675</v>
      </c>
      <c r="I165" s="8">
        <f>일위대가목록!G510</f>
        <v>73</v>
      </c>
      <c r="J165" s="9">
        <f>TRUNC(I165*D165,1)</f>
        <v>73</v>
      </c>
      <c r="K165" s="8">
        <f t="shared" si="9"/>
        <v>3748</v>
      </c>
      <c r="L165" s="9">
        <f t="shared" si="9"/>
        <v>3748</v>
      </c>
      <c r="M165" s="5" t="s">
        <v>2704</v>
      </c>
      <c r="N165" s="1" t="s">
        <v>198</v>
      </c>
      <c r="O165" s="1" t="s">
        <v>2705</v>
      </c>
      <c r="P165" s="1" t="s">
        <v>61</v>
      </c>
      <c r="Q165" s="1" t="s">
        <v>62</v>
      </c>
      <c r="R165" s="1" t="s">
        <v>62</v>
      </c>
      <c r="AV165" s="1" t="s">
        <v>52</v>
      </c>
      <c r="AW165" s="1" t="s">
        <v>2706</v>
      </c>
      <c r="AX165" s="1" t="s">
        <v>52</v>
      </c>
      <c r="AY165" s="1" t="s">
        <v>52</v>
      </c>
      <c r="AZ165" s="203"/>
      <c r="BA165" s="207" t="s">
        <v>2704</v>
      </c>
    </row>
    <row r="166" spans="1:54" ht="30" customHeight="1">
      <c r="A166" s="5" t="s">
        <v>2693</v>
      </c>
      <c r="B166" s="5" t="s">
        <v>2703</v>
      </c>
      <c r="C166" s="5" t="s">
        <v>182</v>
      </c>
      <c r="D166" s="6">
        <v>1</v>
      </c>
      <c r="E166" s="8">
        <f>일위대가목록!E511</f>
        <v>0</v>
      </c>
      <c r="F166" s="9">
        <f>TRUNC(E166*D166,1)</f>
        <v>0</v>
      </c>
      <c r="G166" s="8">
        <f>일위대가목록!F511</f>
        <v>1837</v>
      </c>
      <c r="H166" s="9">
        <f>TRUNC(G166*D166,1)</f>
        <v>1837</v>
      </c>
      <c r="I166" s="8">
        <f>일위대가목록!G511</f>
        <v>36</v>
      </c>
      <c r="J166" s="9">
        <f>TRUNC(I166*D166,1)</f>
        <v>36</v>
      </c>
      <c r="K166" s="8">
        <f t="shared" si="9"/>
        <v>1873</v>
      </c>
      <c r="L166" s="9">
        <f t="shared" si="9"/>
        <v>1873</v>
      </c>
      <c r="M166" s="5" t="s">
        <v>2707</v>
      </c>
      <c r="N166" s="1" t="s">
        <v>198</v>
      </c>
      <c r="O166" s="1" t="s">
        <v>2708</v>
      </c>
      <c r="P166" s="1" t="s">
        <v>61</v>
      </c>
      <c r="Q166" s="1" t="s">
        <v>62</v>
      </c>
      <c r="R166" s="1" t="s">
        <v>62</v>
      </c>
      <c r="AV166" s="1" t="s">
        <v>52</v>
      </c>
      <c r="AW166" s="1" t="s">
        <v>2709</v>
      </c>
      <c r="AX166" s="1" t="s">
        <v>52</v>
      </c>
      <c r="AY166" s="1" t="s">
        <v>52</v>
      </c>
      <c r="AZ166" s="203"/>
      <c r="BA166" s="207" t="s">
        <v>2707</v>
      </c>
    </row>
    <row r="167" spans="1:54" ht="30" customHeight="1">
      <c r="A167" s="5" t="s">
        <v>2487</v>
      </c>
      <c r="B167" s="5" t="s">
        <v>52</v>
      </c>
      <c r="C167" s="5" t="s">
        <v>52</v>
      </c>
      <c r="D167" s="6"/>
      <c r="E167" s="8"/>
      <c r="F167" s="9">
        <f>TRUNC(SUMIF(N163:N166, N162, F163:F166),0)</f>
        <v>564</v>
      </c>
      <c r="G167" s="8"/>
      <c r="H167" s="9">
        <f>TRUNC(SUMIF(N163:N166, N162, H163:H166),0)</f>
        <v>5512</v>
      </c>
      <c r="I167" s="8"/>
      <c r="J167" s="9">
        <f>TRUNC(SUMIF(N163:N166, N162, J163:J166),0)</f>
        <v>109</v>
      </c>
      <c r="K167" s="8"/>
      <c r="L167" s="9">
        <f>F167+H167+J167</f>
        <v>6185</v>
      </c>
      <c r="M167" s="5" t="s">
        <v>52</v>
      </c>
      <c r="N167" s="1" t="s">
        <v>124</v>
      </c>
      <c r="O167" s="1" t="s">
        <v>124</v>
      </c>
      <c r="P167" s="1" t="s">
        <v>52</v>
      </c>
      <c r="Q167" s="1" t="s">
        <v>52</v>
      </c>
      <c r="R167" s="1" t="s">
        <v>52</v>
      </c>
      <c r="AV167" s="1" t="s">
        <v>52</v>
      </c>
      <c r="AW167" s="1" t="s">
        <v>52</v>
      </c>
      <c r="AX167" s="1" t="s">
        <v>52</v>
      </c>
      <c r="AY167" s="1" t="s">
        <v>52</v>
      </c>
      <c r="AZ167" s="203"/>
      <c r="BA167" s="207"/>
    </row>
    <row r="168" spans="1:54" ht="30" customHeight="1">
      <c r="A168" s="6"/>
      <c r="B168" s="6"/>
      <c r="C168" s="6"/>
      <c r="D168" s="6"/>
      <c r="E168" s="8"/>
      <c r="F168" s="9"/>
      <c r="G168" s="8"/>
      <c r="H168" s="9"/>
      <c r="I168" s="8"/>
      <c r="J168" s="9"/>
      <c r="K168" s="8"/>
      <c r="L168" s="9"/>
      <c r="M168" s="6"/>
      <c r="BA168" s="206"/>
    </row>
    <row r="169" spans="1:54" ht="30" customHeight="1">
      <c r="A169" s="308" t="s">
        <v>2710</v>
      </c>
      <c r="B169" s="308"/>
      <c r="C169" s="308"/>
      <c r="D169" s="308"/>
      <c r="E169" s="309"/>
      <c r="F169" s="310"/>
      <c r="G169" s="309"/>
      <c r="H169" s="310"/>
      <c r="I169" s="309"/>
      <c r="J169" s="310"/>
      <c r="K169" s="309"/>
      <c r="L169" s="310"/>
      <c r="M169" s="308"/>
      <c r="N169" s="1" t="s">
        <v>203</v>
      </c>
      <c r="BA169" s="206"/>
    </row>
    <row r="170" spans="1:54" ht="30" customHeight="1">
      <c r="A170" s="5" t="s">
        <v>2711</v>
      </c>
      <c r="B170" s="5" t="s">
        <v>2712</v>
      </c>
      <c r="C170" s="5" t="s">
        <v>58</v>
      </c>
      <c r="D170" s="6">
        <v>1.03</v>
      </c>
      <c r="E170" s="8">
        <f>단가대비표!K45</f>
        <v>3745</v>
      </c>
      <c r="F170" s="9">
        <f>TRUNC(E170*D170,1)</f>
        <v>3857.3</v>
      </c>
      <c r="G170" s="8">
        <f>단가대비표!L45</f>
        <v>0</v>
      </c>
      <c r="H170" s="9">
        <f>TRUNC(G170*D170,1)</f>
        <v>0</v>
      </c>
      <c r="I170" s="8">
        <f>단가대비표!S45</f>
        <v>0</v>
      </c>
      <c r="J170" s="9">
        <f>TRUNC(I170*D170,1)</f>
        <v>0</v>
      </c>
      <c r="K170" s="8">
        <f t="shared" ref="K170:L172" si="10">TRUNC(E170+G170+I170,1)</f>
        <v>3745</v>
      </c>
      <c r="L170" s="9">
        <f t="shared" si="10"/>
        <v>3857.3</v>
      </c>
      <c r="M170" s="5" t="s">
        <v>52</v>
      </c>
      <c r="N170" s="1" t="s">
        <v>203</v>
      </c>
      <c r="O170" s="1" t="s">
        <v>2713</v>
      </c>
      <c r="P170" s="1" t="s">
        <v>62</v>
      </c>
      <c r="Q170" s="1" t="s">
        <v>62</v>
      </c>
      <c r="R170" s="1" t="s">
        <v>61</v>
      </c>
      <c r="AV170" s="1" t="s">
        <v>52</v>
      </c>
      <c r="AW170" s="1" t="s">
        <v>2714</v>
      </c>
      <c r="AX170" s="1" t="s">
        <v>52</v>
      </c>
      <c r="AY170" s="1" t="s">
        <v>52</v>
      </c>
      <c r="AZ170" s="203"/>
      <c r="BA170" s="207" t="s">
        <v>7261</v>
      </c>
    </row>
    <row r="171" spans="1:54" ht="30" customHeight="1">
      <c r="A171" s="5" t="s">
        <v>2715</v>
      </c>
      <c r="B171" s="5" t="s">
        <v>2716</v>
      </c>
      <c r="C171" s="5" t="s">
        <v>58</v>
      </c>
      <c r="D171" s="74">
        <v>0.5</v>
      </c>
      <c r="E171" s="8">
        <f>일위대가목록!E512</f>
        <v>0</v>
      </c>
      <c r="F171" s="9">
        <f>TRUNC(E171*D171,1)</f>
        <v>0</v>
      </c>
      <c r="G171" s="8">
        <f>일위대가목록!F512</f>
        <v>16225</v>
      </c>
      <c r="H171" s="9">
        <f>TRUNC(G171*D171,1)</f>
        <v>8112.5</v>
      </c>
      <c r="I171" s="8">
        <f>일위대가목록!G512</f>
        <v>324</v>
      </c>
      <c r="J171" s="9">
        <f>TRUNC(I171*D171,1)</f>
        <v>162</v>
      </c>
      <c r="K171" s="8">
        <f t="shared" si="10"/>
        <v>16549</v>
      </c>
      <c r="L171" s="9">
        <f t="shared" si="10"/>
        <v>8274.5</v>
      </c>
      <c r="M171" s="5" t="s">
        <v>2717</v>
      </c>
      <c r="N171" s="1" t="s">
        <v>203</v>
      </c>
      <c r="O171" s="1" t="s">
        <v>2718</v>
      </c>
      <c r="P171" s="1" t="s">
        <v>61</v>
      </c>
      <c r="Q171" s="1" t="s">
        <v>62</v>
      </c>
      <c r="R171" s="1" t="s">
        <v>62</v>
      </c>
      <c r="AV171" s="1" t="s">
        <v>52</v>
      </c>
      <c r="AW171" s="1" t="s">
        <v>2719</v>
      </c>
      <c r="AX171" s="1" t="s">
        <v>52</v>
      </c>
      <c r="AY171" s="1" t="s">
        <v>52</v>
      </c>
      <c r="AZ171" s="203"/>
      <c r="BA171" s="207" t="s">
        <v>2717</v>
      </c>
      <c r="BB171" s="99">
        <v>1</v>
      </c>
    </row>
    <row r="172" spans="1:54" ht="30" customHeight="1">
      <c r="A172" s="5" t="s">
        <v>2720</v>
      </c>
      <c r="B172" s="5" t="s">
        <v>2721</v>
      </c>
      <c r="C172" s="5" t="s">
        <v>58</v>
      </c>
      <c r="D172" s="6">
        <v>1</v>
      </c>
      <c r="E172" s="8">
        <f>일위대가목록!E513</f>
        <v>1610</v>
      </c>
      <c r="F172" s="9">
        <f>TRUNC(E172*D172,1)</f>
        <v>1610</v>
      </c>
      <c r="G172" s="8">
        <f>일위대가목록!F513</f>
        <v>8876</v>
      </c>
      <c r="H172" s="9">
        <f>TRUNC(G172*D172,1)</f>
        <v>8876</v>
      </c>
      <c r="I172" s="8">
        <f>일위대가목록!G513</f>
        <v>177</v>
      </c>
      <c r="J172" s="9">
        <f>TRUNC(I172*D172,1)</f>
        <v>177</v>
      </c>
      <c r="K172" s="8">
        <f t="shared" si="10"/>
        <v>10663</v>
      </c>
      <c r="L172" s="9">
        <f t="shared" si="10"/>
        <v>10663</v>
      </c>
      <c r="M172" s="5" t="s">
        <v>2722</v>
      </c>
      <c r="N172" s="1" t="s">
        <v>203</v>
      </c>
      <c r="O172" s="1" t="s">
        <v>2723</v>
      </c>
      <c r="P172" s="1" t="s">
        <v>61</v>
      </c>
      <c r="Q172" s="1" t="s">
        <v>62</v>
      </c>
      <c r="R172" s="1" t="s">
        <v>62</v>
      </c>
      <c r="AV172" s="1" t="s">
        <v>52</v>
      </c>
      <c r="AW172" s="1" t="s">
        <v>2724</v>
      </c>
      <c r="AX172" s="1" t="s">
        <v>52</v>
      </c>
      <c r="AY172" s="1" t="s">
        <v>52</v>
      </c>
      <c r="AZ172" s="203"/>
      <c r="BA172" s="207" t="s">
        <v>2722</v>
      </c>
    </row>
    <row r="173" spans="1:54" ht="30" customHeight="1">
      <c r="A173" s="5" t="s">
        <v>2487</v>
      </c>
      <c r="B173" s="5" t="s">
        <v>52</v>
      </c>
      <c r="C173" s="5" t="s">
        <v>52</v>
      </c>
      <c r="D173" s="6"/>
      <c r="E173" s="8"/>
      <c r="F173" s="9">
        <f>TRUNC(SUMIF(N170:N172, N169, F170:F172),0)</f>
        <v>5467</v>
      </c>
      <c r="G173" s="8"/>
      <c r="H173" s="9">
        <f>TRUNC(SUMIF(N170:N172, N169, H170:H172),0)</f>
        <v>16988</v>
      </c>
      <c r="I173" s="8"/>
      <c r="J173" s="9">
        <f>TRUNC(SUMIF(N170:N172, N169, J170:J172),0)</f>
        <v>339</v>
      </c>
      <c r="K173" s="8"/>
      <c r="L173" s="9">
        <f>F173+H173+J173</f>
        <v>22794</v>
      </c>
      <c r="M173" s="5" t="s">
        <v>52</v>
      </c>
      <c r="N173" s="1" t="s">
        <v>124</v>
      </c>
      <c r="O173" s="1" t="s">
        <v>124</v>
      </c>
      <c r="P173" s="1" t="s">
        <v>52</v>
      </c>
      <c r="Q173" s="1" t="s">
        <v>52</v>
      </c>
      <c r="R173" s="1" t="s">
        <v>52</v>
      </c>
      <c r="AV173" s="1" t="s">
        <v>52</v>
      </c>
      <c r="AW173" s="1" t="s">
        <v>52</v>
      </c>
      <c r="AX173" s="1" t="s">
        <v>52</v>
      </c>
      <c r="AY173" s="1" t="s">
        <v>52</v>
      </c>
      <c r="AZ173" s="203"/>
      <c r="BA173" s="207"/>
    </row>
    <row r="174" spans="1:54" ht="30" customHeight="1">
      <c r="A174" s="6"/>
      <c r="B174" s="6"/>
      <c r="C174" s="6"/>
      <c r="D174" s="6"/>
      <c r="E174" s="8"/>
      <c r="F174" s="9"/>
      <c r="G174" s="8"/>
      <c r="H174" s="9"/>
      <c r="I174" s="8"/>
      <c r="J174" s="9"/>
      <c r="K174" s="8"/>
      <c r="L174" s="9"/>
      <c r="M174" s="6"/>
      <c r="BA174" s="206"/>
    </row>
    <row r="175" spans="1:54" ht="30" customHeight="1">
      <c r="A175" s="308" t="s">
        <v>2725</v>
      </c>
      <c r="B175" s="308"/>
      <c r="C175" s="308"/>
      <c r="D175" s="308"/>
      <c r="E175" s="309"/>
      <c r="F175" s="310"/>
      <c r="G175" s="309"/>
      <c r="H175" s="310"/>
      <c r="I175" s="309"/>
      <c r="J175" s="310"/>
      <c r="K175" s="309"/>
      <c r="L175" s="310"/>
      <c r="M175" s="308"/>
      <c r="N175" s="1" t="s">
        <v>209</v>
      </c>
      <c r="BA175" s="206"/>
    </row>
    <row r="176" spans="1:54" ht="30" customHeight="1">
      <c r="A176" s="5" t="s">
        <v>2711</v>
      </c>
      <c r="B176" s="5" t="s">
        <v>2726</v>
      </c>
      <c r="C176" s="5" t="s">
        <v>58</v>
      </c>
      <c r="D176" s="6">
        <v>1.03</v>
      </c>
      <c r="E176" s="8">
        <f>단가대비표!K46</f>
        <v>9305.2900000000009</v>
      </c>
      <c r="F176" s="9">
        <f>TRUNC(E176*D176,1)</f>
        <v>9584.4</v>
      </c>
      <c r="G176" s="8">
        <f>단가대비표!L46</f>
        <v>0</v>
      </c>
      <c r="H176" s="9">
        <f>TRUNC(G176*D176,1)</f>
        <v>0</v>
      </c>
      <c r="I176" s="8">
        <f>단가대비표!S46</f>
        <v>0</v>
      </c>
      <c r="J176" s="9">
        <f>TRUNC(I176*D176,1)</f>
        <v>0</v>
      </c>
      <c r="K176" s="8">
        <f t="shared" ref="K176:L178" si="11">TRUNC(E176+G176+I176,1)</f>
        <v>9305.2000000000007</v>
      </c>
      <c r="L176" s="9">
        <f t="shared" si="11"/>
        <v>9584.4</v>
      </c>
      <c r="M176" s="5" t="s">
        <v>52</v>
      </c>
      <c r="N176" s="1" t="s">
        <v>209</v>
      </c>
      <c r="O176" s="1" t="s">
        <v>2727</v>
      </c>
      <c r="P176" s="1" t="s">
        <v>62</v>
      </c>
      <c r="Q176" s="1" t="s">
        <v>62</v>
      </c>
      <c r="R176" s="1" t="s">
        <v>61</v>
      </c>
      <c r="AV176" s="1" t="s">
        <v>52</v>
      </c>
      <c r="AW176" s="1" t="s">
        <v>2728</v>
      </c>
      <c r="AX176" s="1" t="s">
        <v>52</v>
      </c>
      <c r="AY176" s="1" t="s">
        <v>52</v>
      </c>
      <c r="AZ176" s="203"/>
      <c r="BA176" s="207" t="s">
        <v>7262</v>
      </c>
    </row>
    <row r="177" spans="1:54" ht="30" customHeight="1">
      <c r="A177" s="5" t="s">
        <v>2715</v>
      </c>
      <c r="B177" s="5" t="s">
        <v>2716</v>
      </c>
      <c r="C177" s="5" t="s">
        <v>58</v>
      </c>
      <c r="D177" s="74">
        <v>0.5</v>
      </c>
      <c r="E177" s="8">
        <f>일위대가목록!E512</f>
        <v>0</v>
      </c>
      <c r="F177" s="9">
        <f>TRUNC(E177*D177,1)</f>
        <v>0</v>
      </c>
      <c r="G177" s="8">
        <f>일위대가목록!F512</f>
        <v>16225</v>
      </c>
      <c r="H177" s="9">
        <f>TRUNC(G177*D177,1)</f>
        <v>8112.5</v>
      </c>
      <c r="I177" s="8">
        <f>일위대가목록!G512</f>
        <v>324</v>
      </c>
      <c r="J177" s="9">
        <f>TRUNC(I177*D177,1)</f>
        <v>162</v>
      </c>
      <c r="K177" s="8">
        <f t="shared" si="11"/>
        <v>16549</v>
      </c>
      <c r="L177" s="9">
        <f t="shared" si="11"/>
        <v>8274.5</v>
      </c>
      <c r="M177" s="5" t="s">
        <v>2717</v>
      </c>
      <c r="N177" s="1" t="s">
        <v>209</v>
      </c>
      <c r="O177" s="1" t="s">
        <v>2718</v>
      </c>
      <c r="P177" s="1" t="s">
        <v>61</v>
      </c>
      <c r="Q177" s="1" t="s">
        <v>62</v>
      </c>
      <c r="R177" s="1" t="s">
        <v>62</v>
      </c>
      <c r="AV177" s="1" t="s">
        <v>52</v>
      </c>
      <c r="AW177" s="1" t="s">
        <v>2729</v>
      </c>
      <c r="AX177" s="1" t="s">
        <v>52</v>
      </c>
      <c r="AY177" s="1" t="s">
        <v>52</v>
      </c>
      <c r="AZ177" s="203"/>
      <c r="BA177" s="207" t="s">
        <v>2717</v>
      </c>
      <c r="BB177" s="99">
        <v>1</v>
      </c>
    </row>
    <row r="178" spans="1:54" ht="30" customHeight="1">
      <c r="A178" s="5" t="s">
        <v>2720</v>
      </c>
      <c r="B178" s="5" t="s">
        <v>2721</v>
      </c>
      <c r="C178" s="5" t="s">
        <v>58</v>
      </c>
      <c r="D178" s="6">
        <v>1</v>
      </c>
      <c r="E178" s="8">
        <f>일위대가목록!E513</f>
        <v>1610</v>
      </c>
      <c r="F178" s="9">
        <f>TRUNC(E178*D178,1)</f>
        <v>1610</v>
      </c>
      <c r="G178" s="8">
        <f>일위대가목록!F513</f>
        <v>8876</v>
      </c>
      <c r="H178" s="9">
        <f>TRUNC(G178*D178,1)</f>
        <v>8876</v>
      </c>
      <c r="I178" s="8">
        <f>일위대가목록!G513</f>
        <v>177</v>
      </c>
      <c r="J178" s="9">
        <f>TRUNC(I178*D178,1)</f>
        <v>177</v>
      </c>
      <c r="K178" s="8">
        <f t="shared" si="11"/>
        <v>10663</v>
      </c>
      <c r="L178" s="9">
        <f t="shared" si="11"/>
        <v>10663</v>
      </c>
      <c r="M178" s="5" t="s">
        <v>2722</v>
      </c>
      <c r="N178" s="1" t="s">
        <v>209</v>
      </c>
      <c r="O178" s="1" t="s">
        <v>2723</v>
      </c>
      <c r="P178" s="1" t="s">
        <v>61</v>
      </c>
      <c r="Q178" s="1" t="s">
        <v>62</v>
      </c>
      <c r="R178" s="1" t="s">
        <v>62</v>
      </c>
      <c r="AV178" s="1" t="s">
        <v>52</v>
      </c>
      <c r="AW178" s="1" t="s">
        <v>2730</v>
      </c>
      <c r="AX178" s="1" t="s">
        <v>52</v>
      </c>
      <c r="AY178" s="1" t="s">
        <v>52</v>
      </c>
      <c r="AZ178" s="203"/>
      <c r="BA178" s="207" t="s">
        <v>2722</v>
      </c>
    </row>
    <row r="179" spans="1:54" ht="30" customHeight="1">
      <c r="A179" s="5" t="s">
        <v>2487</v>
      </c>
      <c r="B179" s="5" t="s">
        <v>52</v>
      </c>
      <c r="C179" s="5" t="s">
        <v>52</v>
      </c>
      <c r="D179" s="6"/>
      <c r="E179" s="8"/>
      <c r="F179" s="9">
        <f>TRUNC(SUMIF(N176:N178, N175, F176:F178),0)</f>
        <v>11194</v>
      </c>
      <c r="G179" s="8"/>
      <c r="H179" s="9">
        <f>TRUNC(SUMIF(N176:N178, N175, H176:H178),0)</f>
        <v>16988</v>
      </c>
      <c r="I179" s="8"/>
      <c r="J179" s="9">
        <f>TRUNC(SUMIF(N176:N178, N175, J176:J178),0)</f>
        <v>339</v>
      </c>
      <c r="K179" s="8"/>
      <c r="L179" s="9">
        <f>F179+H179+J179</f>
        <v>28521</v>
      </c>
      <c r="M179" s="5" t="s">
        <v>52</v>
      </c>
      <c r="N179" s="1" t="s">
        <v>124</v>
      </c>
      <c r="O179" s="1" t="s">
        <v>124</v>
      </c>
      <c r="P179" s="1" t="s">
        <v>52</v>
      </c>
      <c r="Q179" s="1" t="s">
        <v>52</v>
      </c>
      <c r="R179" s="1" t="s">
        <v>52</v>
      </c>
      <c r="AV179" s="1" t="s">
        <v>52</v>
      </c>
      <c r="AW179" s="1" t="s">
        <v>52</v>
      </c>
      <c r="AX179" s="1" t="s">
        <v>52</v>
      </c>
      <c r="AY179" s="1" t="s">
        <v>52</v>
      </c>
      <c r="AZ179" s="203"/>
      <c r="BA179" s="207"/>
    </row>
    <row r="180" spans="1:54" ht="30" customHeight="1">
      <c r="A180" s="6"/>
      <c r="B180" s="6"/>
      <c r="C180" s="6"/>
      <c r="D180" s="6"/>
      <c r="E180" s="8"/>
      <c r="F180" s="9"/>
      <c r="G180" s="8"/>
      <c r="H180" s="9"/>
      <c r="I180" s="8"/>
      <c r="J180" s="9"/>
      <c r="K180" s="8"/>
      <c r="L180" s="9"/>
      <c r="M180" s="6"/>
      <c r="BA180" s="206"/>
    </row>
    <row r="181" spans="1:54" ht="30" customHeight="1">
      <c r="A181" s="308" t="s">
        <v>2731</v>
      </c>
      <c r="B181" s="308"/>
      <c r="C181" s="308"/>
      <c r="D181" s="308"/>
      <c r="E181" s="309"/>
      <c r="F181" s="310"/>
      <c r="G181" s="309"/>
      <c r="H181" s="310"/>
      <c r="I181" s="309"/>
      <c r="J181" s="310"/>
      <c r="K181" s="309"/>
      <c r="L181" s="310"/>
      <c r="M181" s="308"/>
      <c r="N181" s="1" t="s">
        <v>214</v>
      </c>
      <c r="BA181" s="206"/>
    </row>
    <row r="182" spans="1:54" ht="30" customHeight="1">
      <c r="A182" s="5" t="s">
        <v>2732</v>
      </c>
      <c r="B182" s="5" t="s">
        <v>2733</v>
      </c>
      <c r="C182" s="5" t="s">
        <v>58</v>
      </c>
      <c r="D182" s="6">
        <v>1.08</v>
      </c>
      <c r="E182" s="8">
        <f>단가대비표!K118</f>
        <v>2481.48</v>
      </c>
      <c r="F182" s="9">
        <f>TRUNC(E182*D182,1)</f>
        <v>2679.9</v>
      </c>
      <c r="G182" s="8">
        <f>단가대비표!L118</f>
        <v>0</v>
      </c>
      <c r="H182" s="9">
        <f>TRUNC(G182*D182,1)</f>
        <v>0</v>
      </c>
      <c r="I182" s="8">
        <f>단가대비표!S118</f>
        <v>0</v>
      </c>
      <c r="J182" s="9">
        <f>TRUNC(I182*D182,1)</f>
        <v>0</v>
      </c>
      <c r="K182" s="8">
        <f>TRUNC(E182+G182+I182,1)</f>
        <v>2481.4</v>
      </c>
      <c r="L182" s="9">
        <f>TRUNC(F182+H182+J182,1)</f>
        <v>2679.9</v>
      </c>
      <c r="M182" s="5" t="s">
        <v>52</v>
      </c>
      <c r="N182" s="1" t="s">
        <v>214</v>
      </c>
      <c r="O182" s="1" t="s">
        <v>2734</v>
      </c>
      <c r="P182" s="1" t="s">
        <v>62</v>
      </c>
      <c r="Q182" s="1" t="s">
        <v>62</v>
      </c>
      <c r="R182" s="1" t="s">
        <v>61</v>
      </c>
      <c r="AV182" s="1" t="s">
        <v>52</v>
      </c>
      <c r="AW182" s="1" t="s">
        <v>2735</v>
      </c>
      <c r="AX182" s="1" t="s">
        <v>52</v>
      </c>
      <c r="AY182" s="1" t="s">
        <v>52</v>
      </c>
      <c r="AZ182" s="203"/>
      <c r="BA182" s="207" t="s">
        <v>7367</v>
      </c>
    </row>
    <row r="183" spans="1:54" ht="30" customHeight="1">
      <c r="A183" s="5" t="s">
        <v>2736</v>
      </c>
      <c r="B183" s="5" t="s">
        <v>52</v>
      </c>
      <c r="C183" s="5" t="s">
        <v>58</v>
      </c>
      <c r="D183" s="74">
        <v>0.85</v>
      </c>
      <c r="E183" s="8">
        <f>일위대가목록!E515</f>
        <v>1020</v>
      </c>
      <c r="F183" s="9">
        <f>TRUNC(E183*D183,1)</f>
        <v>867</v>
      </c>
      <c r="G183" s="8">
        <f>일위대가목록!F515</f>
        <v>8908</v>
      </c>
      <c r="H183" s="9">
        <f>TRUNC(G183*D183,1)</f>
        <v>7571.8</v>
      </c>
      <c r="I183" s="8">
        <f>일위대가목록!G515</f>
        <v>89</v>
      </c>
      <c r="J183" s="9">
        <f>TRUNC(I183*D183,1)</f>
        <v>75.599999999999994</v>
      </c>
      <c r="K183" s="8">
        <f>TRUNC(E183+G183+I183,1)</f>
        <v>10017</v>
      </c>
      <c r="L183" s="9">
        <f>TRUNC(F183+H183+J183,1)</f>
        <v>8514.4</v>
      </c>
      <c r="M183" s="5" t="s">
        <v>2737</v>
      </c>
      <c r="N183" s="1" t="s">
        <v>214</v>
      </c>
      <c r="O183" s="1" t="s">
        <v>2738</v>
      </c>
      <c r="P183" s="1" t="s">
        <v>61</v>
      </c>
      <c r="Q183" s="1" t="s">
        <v>62</v>
      </c>
      <c r="R183" s="1" t="s">
        <v>62</v>
      </c>
      <c r="AV183" s="1" t="s">
        <v>52</v>
      </c>
      <c r="AW183" s="1" t="s">
        <v>2739</v>
      </c>
      <c r="AX183" s="1" t="s">
        <v>52</v>
      </c>
      <c r="AY183" s="1" t="s">
        <v>52</v>
      </c>
      <c r="AZ183" s="203"/>
      <c r="BA183" s="207" t="s">
        <v>2737</v>
      </c>
      <c r="BB183" s="99">
        <v>1</v>
      </c>
    </row>
    <row r="184" spans="1:54" ht="30" customHeight="1">
      <c r="A184" s="5" t="s">
        <v>2487</v>
      </c>
      <c r="B184" s="5" t="s">
        <v>52</v>
      </c>
      <c r="C184" s="5" t="s">
        <v>52</v>
      </c>
      <c r="D184" s="6"/>
      <c r="E184" s="8"/>
      <c r="F184" s="9">
        <f>TRUNC(SUMIF(N182:N183, N181, F182:F183),0)</f>
        <v>3546</v>
      </c>
      <c r="G184" s="8"/>
      <c r="H184" s="9">
        <f>TRUNC(SUMIF(N182:N183, N181, H182:H183),0)</f>
        <v>7571</v>
      </c>
      <c r="I184" s="8"/>
      <c r="J184" s="9">
        <f>TRUNC(SUMIF(N182:N183, N181, J182:J183),0)</f>
        <v>75</v>
      </c>
      <c r="K184" s="8"/>
      <c r="L184" s="9">
        <f>F184+H184+J184</f>
        <v>11192</v>
      </c>
      <c r="M184" s="5" t="s">
        <v>52</v>
      </c>
      <c r="N184" s="1" t="s">
        <v>124</v>
      </c>
      <c r="O184" s="1" t="s">
        <v>124</v>
      </c>
      <c r="P184" s="1" t="s">
        <v>52</v>
      </c>
      <c r="Q184" s="1" t="s">
        <v>52</v>
      </c>
      <c r="R184" s="1" t="s">
        <v>52</v>
      </c>
      <c r="AV184" s="1" t="s">
        <v>52</v>
      </c>
      <c r="AW184" s="1" t="s">
        <v>52</v>
      </c>
      <c r="AX184" s="1" t="s">
        <v>52</v>
      </c>
      <c r="AY184" s="1" t="s">
        <v>52</v>
      </c>
      <c r="AZ184" s="203"/>
      <c r="BA184" s="207"/>
    </row>
    <row r="185" spans="1:54" ht="30" customHeight="1">
      <c r="A185" s="6"/>
      <c r="B185" s="6"/>
      <c r="C185" s="6"/>
      <c r="D185" s="6"/>
      <c r="E185" s="8"/>
      <c r="F185" s="9"/>
      <c r="G185" s="8"/>
      <c r="H185" s="9"/>
      <c r="I185" s="8"/>
      <c r="J185" s="9"/>
      <c r="K185" s="8"/>
      <c r="L185" s="9"/>
      <c r="M185" s="6"/>
      <c r="BA185" s="206"/>
    </row>
    <row r="186" spans="1:54" ht="30" customHeight="1">
      <c r="A186" s="308" t="s">
        <v>2740</v>
      </c>
      <c r="B186" s="308"/>
      <c r="C186" s="308"/>
      <c r="D186" s="308"/>
      <c r="E186" s="309"/>
      <c r="F186" s="310"/>
      <c r="G186" s="309"/>
      <c r="H186" s="310"/>
      <c r="I186" s="309"/>
      <c r="J186" s="310"/>
      <c r="K186" s="309"/>
      <c r="L186" s="310"/>
      <c r="M186" s="308"/>
      <c r="N186" s="1" t="s">
        <v>219</v>
      </c>
      <c r="BA186" s="206"/>
    </row>
    <row r="187" spans="1:54" ht="30" customHeight="1">
      <c r="A187" s="5" t="s">
        <v>2732</v>
      </c>
      <c r="B187" s="5" t="s">
        <v>2733</v>
      </c>
      <c r="C187" s="5" t="s">
        <v>58</v>
      </c>
      <c r="D187" s="6">
        <v>1.08</v>
      </c>
      <c r="E187" s="8">
        <f>단가대비표!K118</f>
        <v>2481.48</v>
      </c>
      <c r="F187" s="9">
        <f>TRUNC(E187*D187,1)</f>
        <v>2679.9</v>
      </c>
      <c r="G187" s="8">
        <f>단가대비표!L118</f>
        <v>0</v>
      </c>
      <c r="H187" s="9">
        <f>TRUNC(G187*D187,1)</f>
        <v>0</v>
      </c>
      <c r="I187" s="8">
        <f>단가대비표!S118</f>
        <v>0</v>
      </c>
      <c r="J187" s="9">
        <f>TRUNC(I187*D187,1)</f>
        <v>0</v>
      </c>
      <c r="K187" s="8">
        <f>TRUNC(E187+G187+I187,1)</f>
        <v>2481.4</v>
      </c>
      <c r="L187" s="9">
        <f>TRUNC(F187+H187+J187,1)</f>
        <v>2679.9</v>
      </c>
      <c r="M187" s="5" t="s">
        <v>52</v>
      </c>
      <c r="N187" s="1" t="s">
        <v>219</v>
      </c>
      <c r="O187" s="1" t="s">
        <v>2734</v>
      </c>
      <c r="P187" s="1" t="s">
        <v>62</v>
      </c>
      <c r="Q187" s="1" t="s">
        <v>62</v>
      </c>
      <c r="R187" s="1" t="s">
        <v>61</v>
      </c>
      <c r="AV187" s="1" t="s">
        <v>52</v>
      </c>
      <c r="AW187" s="1" t="s">
        <v>2741</v>
      </c>
      <c r="AX187" s="1" t="s">
        <v>52</v>
      </c>
      <c r="AY187" s="1" t="s">
        <v>52</v>
      </c>
      <c r="AZ187" s="203"/>
      <c r="BA187" s="207" t="s">
        <v>7367</v>
      </c>
    </row>
    <row r="188" spans="1:54" ht="30" customHeight="1">
      <c r="A188" s="5" t="s">
        <v>2736</v>
      </c>
      <c r="B188" s="5" t="s">
        <v>1753</v>
      </c>
      <c r="C188" s="5" t="s">
        <v>58</v>
      </c>
      <c r="D188" s="74">
        <v>0.85</v>
      </c>
      <c r="E188" s="8">
        <f>일위대가목록!E516</f>
        <v>1020</v>
      </c>
      <c r="F188" s="9">
        <f>TRUNC(E188*D188,1)</f>
        <v>867</v>
      </c>
      <c r="G188" s="8">
        <f>일위대가목록!F516</f>
        <v>11580</v>
      </c>
      <c r="H188" s="9">
        <f>TRUNC(G188*D188,1)</f>
        <v>9843</v>
      </c>
      <c r="I188" s="8">
        <f>일위대가목록!G516</f>
        <v>89</v>
      </c>
      <c r="J188" s="9">
        <f>TRUNC(I188*D188,1)</f>
        <v>75.599999999999994</v>
      </c>
      <c r="K188" s="8">
        <f>TRUNC(E188+G188+I188,1)</f>
        <v>12689</v>
      </c>
      <c r="L188" s="9">
        <f>TRUNC(F188+H188+J188,1)</f>
        <v>10785.6</v>
      </c>
      <c r="M188" s="5" t="s">
        <v>2742</v>
      </c>
      <c r="N188" s="1" t="s">
        <v>219</v>
      </c>
      <c r="O188" s="1" t="s">
        <v>2743</v>
      </c>
      <c r="P188" s="1" t="s">
        <v>61</v>
      </c>
      <c r="Q188" s="1" t="s">
        <v>62</v>
      </c>
      <c r="R188" s="1" t="s">
        <v>62</v>
      </c>
      <c r="AV188" s="1" t="s">
        <v>52</v>
      </c>
      <c r="AW188" s="1" t="s">
        <v>2744</v>
      </c>
      <c r="AX188" s="1" t="s">
        <v>52</v>
      </c>
      <c r="AY188" s="1" t="s">
        <v>52</v>
      </c>
      <c r="AZ188" s="203"/>
      <c r="BA188" s="207" t="s">
        <v>2742</v>
      </c>
      <c r="BB188" s="99">
        <v>1</v>
      </c>
    </row>
    <row r="189" spans="1:54" ht="30" customHeight="1">
      <c r="A189" s="5" t="s">
        <v>2487</v>
      </c>
      <c r="B189" s="5" t="s">
        <v>52</v>
      </c>
      <c r="C189" s="5" t="s">
        <v>52</v>
      </c>
      <c r="D189" s="6"/>
      <c r="E189" s="8"/>
      <c r="F189" s="9">
        <f>TRUNC(SUMIF(N187:N188, N186, F187:F188),0)</f>
        <v>3546</v>
      </c>
      <c r="G189" s="8"/>
      <c r="H189" s="9">
        <f>TRUNC(SUMIF(N187:N188, N186, H187:H188),0)</f>
        <v>9843</v>
      </c>
      <c r="I189" s="8"/>
      <c r="J189" s="9">
        <f>TRUNC(SUMIF(N187:N188, N186, J187:J188),0)</f>
        <v>75</v>
      </c>
      <c r="K189" s="8"/>
      <c r="L189" s="9">
        <f>F189+H189+J189</f>
        <v>13464</v>
      </c>
      <c r="M189" s="5" t="s">
        <v>52</v>
      </c>
      <c r="N189" s="1" t="s">
        <v>124</v>
      </c>
      <c r="O189" s="1" t="s">
        <v>124</v>
      </c>
      <c r="P189" s="1" t="s">
        <v>52</v>
      </c>
      <c r="Q189" s="1" t="s">
        <v>52</v>
      </c>
      <c r="R189" s="1" t="s">
        <v>52</v>
      </c>
      <c r="AV189" s="1" t="s">
        <v>52</v>
      </c>
      <c r="AW189" s="1" t="s">
        <v>52</v>
      </c>
      <c r="AX189" s="1" t="s">
        <v>52</v>
      </c>
      <c r="AY189" s="1" t="s">
        <v>52</v>
      </c>
      <c r="AZ189" s="203"/>
      <c r="BA189" s="207"/>
    </row>
    <row r="190" spans="1:54" ht="30" customHeight="1">
      <c r="A190" s="6"/>
      <c r="B190" s="6"/>
      <c r="C190" s="6"/>
      <c r="D190" s="6"/>
      <c r="E190" s="8"/>
      <c r="F190" s="9"/>
      <c r="G190" s="8"/>
      <c r="H190" s="9"/>
      <c r="I190" s="8"/>
      <c r="J190" s="9"/>
      <c r="K190" s="8"/>
      <c r="L190" s="9"/>
      <c r="M190" s="6"/>
      <c r="BA190" s="206"/>
    </row>
    <row r="191" spans="1:54" ht="30" customHeight="1">
      <c r="A191" s="308" t="s">
        <v>2745</v>
      </c>
      <c r="B191" s="308"/>
      <c r="C191" s="308"/>
      <c r="D191" s="308"/>
      <c r="E191" s="309"/>
      <c r="F191" s="310"/>
      <c r="G191" s="309"/>
      <c r="H191" s="310"/>
      <c r="I191" s="309"/>
      <c r="J191" s="310"/>
      <c r="K191" s="309"/>
      <c r="L191" s="310"/>
      <c r="M191" s="308"/>
      <c r="N191" s="1" t="s">
        <v>223</v>
      </c>
      <c r="BA191" s="206"/>
    </row>
    <row r="192" spans="1:54" ht="30" customHeight="1">
      <c r="A192" s="5" t="s">
        <v>2732</v>
      </c>
      <c r="B192" s="5" t="s">
        <v>2733</v>
      </c>
      <c r="C192" s="5" t="s">
        <v>58</v>
      </c>
      <c r="D192" s="6">
        <v>1.05</v>
      </c>
      <c r="E192" s="8">
        <f>단가대비표!K118</f>
        <v>2481.48</v>
      </c>
      <c r="F192" s="9">
        <f>TRUNC(E192*D192,1)</f>
        <v>2605.5</v>
      </c>
      <c r="G192" s="8">
        <f>단가대비표!L118</f>
        <v>0</v>
      </c>
      <c r="H192" s="9">
        <f>TRUNC(G192*D192,1)</f>
        <v>0</v>
      </c>
      <c r="I192" s="8">
        <f>단가대비표!S118</f>
        <v>0</v>
      </c>
      <c r="J192" s="9">
        <f>TRUNC(I192*D192,1)</f>
        <v>0</v>
      </c>
      <c r="K192" s="8">
        <f>TRUNC(E192+G192+I192,1)</f>
        <v>2481.4</v>
      </c>
      <c r="L192" s="9">
        <f>TRUNC(F192+H192+J192,1)</f>
        <v>2605.5</v>
      </c>
      <c r="M192" s="5" t="s">
        <v>52</v>
      </c>
      <c r="N192" s="1" t="s">
        <v>223</v>
      </c>
      <c r="O192" s="1" t="s">
        <v>2734</v>
      </c>
      <c r="P192" s="1" t="s">
        <v>62</v>
      </c>
      <c r="Q192" s="1" t="s">
        <v>62</v>
      </c>
      <c r="R192" s="1" t="s">
        <v>61</v>
      </c>
      <c r="AV192" s="1" t="s">
        <v>52</v>
      </c>
      <c r="AW192" s="1" t="s">
        <v>2746</v>
      </c>
      <c r="AX192" s="1" t="s">
        <v>52</v>
      </c>
      <c r="AY192" s="1" t="s">
        <v>52</v>
      </c>
      <c r="AZ192" s="203"/>
      <c r="BA192" s="207" t="s">
        <v>7367</v>
      </c>
    </row>
    <row r="193" spans="1:54" ht="30" customHeight="1">
      <c r="A193" s="5" t="s">
        <v>2747</v>
      </c>
      <c r="B193" s="5" t="s">
        <v>2748</v>
      </c>
      <c r="C193" s="5" t="s">
        <v>58</v>
      </c>
      <c r="D193" s="35">
        <v>1</v>
      </c>
      <c r="E193" s="8">
        <f>일위대가목록!E517</f>
        <v>0</v>
      </c>
      <c r="F193" s="9">
        <f>TRUNC(E193*D193,1)</f>
        <v>0</v>
      </c>
      <c r="G193" s="8">
        <f>일위대가목록!F517</f>
        <v>10066</v>
      </c>
      <c r="H193" s="9">
        <f>TRUNC(G193*D193,1)</f>
        <v>10066</v>
      </c>
      <c r="I193" s="8">
        <f>일위대가목록!G517</f>
        <v>100</v>
      </c>
      <c r="J193" s="9">
        <f>TRUNC(I193*D193,1)</f>
        <v>100</v>
      </c>
      <c r="K193" s="8">
        <f>TRUNC(E193+G193+I193,1)</f>
        <v>10166</v>
      </c>
      <c r="L193" s="9">
        <f>TRUNC(F193+H193+J193,1)</f>
        <v>10166</v>
      </c>
      <c r="M193" s="5" t="s">
        <v>2749</v>
      </c>
      <c r="N193" s="1" t="s">
        <v>223</v>
      </c>
      <c r="O193" s="1" t="s">
        <v>2750</v>
      </c>
      <c r="P193" s="1" t="s">
        <v>61</v>
      </c>
      <c r="Q193" s="1" t="s">
        <v>62</v>
      </c>
      <c r="R193" s="1" t="s">
        <v>62</v>
      </c>
      <c r="AV193" s="1" t="s">
        <v>52</v>
      </c>
      <c r="AW193" s="1" t="s">
        <v>2751</v>
      </c>
      <c r="AX193" s="1" t="s">
        <v>52</v>
      </c>
      <c r="AY193" s="1" t="s">
        <v>52</v>
      </c>
      <c r="AZ193" s="203"/>
      <c r="BA193" s="207" t="s">
        <v>2749</v>
      </c>
      <c r="BB193" s="99">
        <v>1</v>
      </c>
    </row>
    <row r="194" spans="1:54" ht="30" customHeight="1">
      <c r="A194" s="5" t="s">
        <v>2487</v>
      </c>
      <c r="B194" s="5" t="s">
        <v>52</v>
      </c>
      <c r="C194" s="5" t="s">
        <v>52</v>
      </c>
      <c r="D194" s="6"/>
      <c r="E194" s="8"/>
      <c r="F194" s="9">
        <f>TRUNC(SUMIF(N192:N193, N191, F192:F193),0)</f>
        <v>2605</v>
      </c>
      <c r="G194" s="8"/>
      <c r="H194" s="9">
        <f>TRUNC(SUMIF(N192:N193, N191, H192:H193),0)</f>
        <v>10066</v>
      </c>
      <c r="I194" s="8"/>
      <c r="J194" s="9">
        <f>TRUNC(SUMIF(N192:N193, N191, J192:J193),0)</f>
        <v>100</v>
      </c>
      <c r="K194" s="8"/>
      <c r="L194" s="9">
        <f>F194+H194+J194</f>
        <v>12771</v>
      </c>
      <c r="M194" s="5" t="s">
        <v>52</v>
      </c>
      <c r="N194" s="1" t="s">
        <v>124</v>
      </c>
      <c r="O194" s="1" t="s">
        <v>124</v>
      </c>
      <c r="P194" s="1" t="s">
        <v>52</v>
      </c>
      <c r="Q194" s="1" t="s">
        <v>52</v>
      </c>
      <c r="R194" s="1" t="s">
        <v>52</v>
      </c>
      <c r="AV194" s="1" t="s">
        <v>52</v>
      </c>
      <c r="AW194" s="1" t="s">
        <v>52</v>
      </c>
      <c r="AX194" s="1" t="s">
        <v>52</v>
      </c>
      <c r="AY194" s="1" t="s">
        <v>52</v>
      </c>
      <c r="AZ194" s="203"/>
      <c r="BA194" s="207"/>
    </row>
    <row r="195" spans="1:54" ht="30" customHeight="1">
      <c r="A195" s="6"/>
      <c r="B195" s="6"/>
      <c r="C195" s="6"/>
      <c r="D195" s="6"/>
      <c r="E195" s="8"/>
      <c r="F195" s="9"/>
      <c r="G195" s="8"/>
      <c r="H195" s="9"/>
      <c r="I195" s="8"/>
      <c r="J195" s="9"/>
      <c r="K195" s="8"/>
      <c r="L195" s="9"/>
      <c r="M195" s="6"/>
      <c r="BA195" s="206"/>
    </row>
    <row r="196" spans="1:54" ht="30" customHeight="1">
      <c r="A196" s="308" t="s">
        <v>2752</v>
      </c>
      <c r="B196" s="308"/>
      <c r="C196" s="308"/>
      <c r="D196" s="308"/>
      <c r="E196" s="309"/>
      <c r="F196" s="310"/>
      <c r="G196" s="309"/>
      <c r="H196" s="310"/>
      <c r="I196" s="309"/>
      <c r="J196" s="310"/>
      <c r="K196" s="309"/>
      <c r="L196" s="310"/>
      <c r="M196" s="308"/>
      <c r="N196" s="1" t="s">
        <v>227</v>
      </c>
      <c r="BA196" s="206"/>
    </row>
    <row r="197" spans="1:54" ht="30" customHeight="1">
      <c r="A197" s="5" t="s">
        <v>2732</v>
      </c>
      <c r="B197" s="5" t="s">
        <v>2733</v>
      </c>
      <c r="C197" s="5" t="s">
        <v>58</v>
      </c>
      <c r="D197" s="6">
        <v>1.05</v>
      </c>
      <c r="E197" s="8">
        <f>단가대비표!K118</f>
        <v>2481.48</v>
      </c>
      <c r="F197" s="9">
        <f>TRUNC(E197*D197,1)</f>
        <v>2605.5</v>
      </c>
      <c r="G197" s="8">
        <f>단가대비표!L118</f>
        <v>0</v>
      </c>
      <c r="H197" s="9">
        <f>TRUNC(G197*D197,1)</f>
        <v>0</v>
      </c>
      <c r="I197" s="8">
        <f>단가대비표!S118</f>
        <v>0</v>
      </c>
      <c r="J197" s="9">
        <f>TRUNC(I197*D197,1)</f>
        <v>0</v>
      </c>
      <c r="K197" s="8">
        <f>TRUNC(E197+G197+I197,1)</f>
        <v>2481.4</v>
      </c>
      <c r="L197" s="9">
        <f>TRUNC(F197+H197+J197,1)</f>
        <v>2605.5</v>
      </c>
      <c r="M197" s="5" t="s">
        <v>52</v>
      </c>
      <c r="N197" s="1" t="s">
        <v>227</v>
      </c>
      <c r="O197" s="1" t="s">
        <v>2734</v>
      </c>
      <c r="P197" s="1" t="s">
        <v>62</v>
      </c>
      <c r="Q197" s="1" t="s">
        <v>62</v>
      </c>
      <c r="R197" s="1" t="s">
        <v>61</v>
      </c>
      <c r="AV197" s="1" t="s">
        <v>52</v>
      </c>
      <c r="AW197" s="1" t="s">
        <v>2753</v>
      </c>
      <c r="AX197" s="1" t="s">
        <v>52</v>
      </c>
      <c r="AY197" s="1" t="s">
        <v>52</v>
      </c>
      <c r="AZ197" s="203"/>
      <c r="BA197" s="207" t="s">
        <v>7367</v>
      </c>
    </row>
    <row r="198" spans="1:54" ht="30" customHeight="1">
      <c r="A198" s="5" t="s">
        <v>2747</v>
      </c>
      <c r="B198" s="5" t="s">
        <v>2754</v>
      </c>
      <c r="C198" s="5" t="s">
        <v>58</v>
      </c>
      <c r="D198" s="6">
        <v>1</v>
      </c>
      <c r="E198" s="8">
        <f>일위대가목록!E518</f>
        <v>0</v>
      </c>
      <c r="F198" s="9">
        <f>TRUNC(E198*D198,1)</f>
        <v>0</v>
      </c>
      <c r="G198" s="8">
        <f>일위대가목록!F518</f>
        <v>13140</v>
      </c>
      <c r="H198" s="9">
        <f>TRUNC(G198*D198,1)</f>
        <v>13140</v>
      </c>
      <c r="I198" s="8">
        <f>일위대가목록!G518</f>
        <v>131</v>
      </c>
      <c r="J198" s="9">
        <f>TRUNC(I198*D198,1)</f>
        <v>131</v>
      </c>
      <c r="K198" s="8">
        <f>TRUNC(E198+G198+I198,1)</f>
        <v>13271</v>
      </c>
      <c r="L198" s="9">
        <f>TRUNC(F198+H198+J198,1)</f>
        <v>13271</v>
      </c>
      <c r="M198" s="5" t="s">
        <v>2755</v>
      </c>
      <c r="N198" s="1" t="s">
        <v>227</v>
      </c>
      <c r="O198" s="1" t="s">
        <v>2756</v>
      </c>
      <c r="P198" s="1" t="s">
        <v>61</v>
      </c>
      <c r="Q198" s="1" t="s">
        <v>62</v>
      </c>
      <c r="R198" s="1" t="s">
        <v>62</v>
      </c>
      <c r="AV198" s="1" t="s">
        <v>52</v>
      </c>
      <c r="AW198" s="1" t="s">
        <v>2757</v>
      </c>
      <c r="AX198" s="1" t="s">
        <v>52</v>
      </c>
      <c r="AY198" s="1" t="s">
        <v>52</v>
      </c>
      <c r="AZ198" s="203"/>
      <c r="BA198" s="207" t="s">
        <v>2755</v>
      </c>
    </row>
    <row r="199" spans="1:54" ht="30" customHeight="1">
      <c r="A199" s="5" t="s">
        <v>2487</v>
      </c>
      <c r="B199" s="5" t="s">
        <v>52</v>
      </c>
      <c r="C199" s="5" t="s">
        <v>52</v>
      </c>
      <c r="D199" s="6"/>
      <c r="E199" s="8"/>
      <c r="F199" s="9">
        <f>TRUNC(SUMIF(N197:N198, N196, F197:F198),0)</f>
        <v>2605</v>
      </c>
      <c r="G199" s="8"/>
      <c r="H199" s="9">
        <f>TRUNC(SUMIF(N197:N198, N196, H197:H198),0)</f>
        <v>13140</v>
      </c>
      <c r="I199" s="8"/>
      <c r="J199" s="9">
        <f>TRUNC(SUMIF(N197:N198, N196, J197:J198),0)</f>
        <v>131</v>
      </c>
      <c r="K199" s="8"/>
      <c r="L199" s="9">
        <f>F199+H199+J199</f>
        <v>15876</v>
      </c>
      <c r="M199" s="5" t="s">
        <v>52</v>
      </c>
      <c r="N199" s="1" t="s">
        <v>124</v>
      </c>
      <c r="O199" s="1" t="s">
        <v>124</v>
      </c>
      <c r="P199" s="1" t="s">
        <v>52</v>
      </c>
      <c r="Q199" s="1" t="s">
        <v>52</v>
      </c>
      <c r="R199" s="1" t="s">
        <v>52</v>
      </c>
      <c r="AV199" s="1" t="s">
        <v>52</v>
      </c>
      <c r="AW199" s="1" t="s">
        <v>52</v>
      </c>
      <c r="AX199" s="1" t="s">
        <v>52</v>
      </c>
      <c r="AY199" s="1" t="s">
        <v>52</v>
      </c>
      <c r="AZ199" s="203"/>
      <c r="BA199" s="207"/>
    </row>
    <row r="200" spans="1:54" ht="30" customHeight="1">
      <c r="A200" s="6"/>
      <c r="B200" s="6"/>
      <c r="C200" s="6"/>
      <c r="D200" s="6"/>
      <c r="E200" s="8"/>
      <c r="F200" s="9"/>
      <c r="G200" s="8"/>
      <c r="H200" s="9"/>
      <c r="I200" s="8"/>
      <c r="J200" s="9"/>
      <c r="K200" s="8"/>
      <c r="L200" s="9"/>
      <c r="M200" s="6"/>
      <c r="BA200" s="206"/>
    </row>
    <row r="201" spans="1:54" ht="30" customHeight="1">
      <c r="A201" s="308" t="s">
        <v>2758</v>
      </c>
      <c r="B201" s="308"/>
      <c r="C201" s="308"/>
      <c r="D201" s="308"/>
      <c r="E201" s="309"/>
      <c r="F201" s="310"/>
      <c r="G201" s="309"/>
      <c r="H201" s="310"/>
      <c r="I201" s="309"/>
      <c r="J201" s="310"/>
      <c r="K201" s="309"/>
      <c r="L201" s="310"/>
      <c r="M201" s="308"/>
      <c r="N201" s="1" t="s">
        <v>232</v>
      </c>
      <c r="BA201" s="206"/>
    </row>
    <row r="202" spans="1:54" ht="30" customHeight="1">
      <c r="A202" s="5" t="s">
        <v>2732</v>
      </c>
      <c r="B202" s="5" t="s">
        <v>2759</v>
      </c>
      <c r="C202" s="5" t="s">
        <v>58</v>
      </c>
      <c r="D202" s="6">
        <v>1.08</v>
      </c>
      <c r="E202" s="8">
        <f>단가대비표!K120</f>
        <v>3138</v>
      </c>
      <c r="F202" s="9">
        <f>TRUNC(E202*D202,1)</f>
        <v>3389</v>
      </c>
      <c r="G202" s="8">
        <f>단가대비표!L120</f>
        <v>0</v>
      </c>
      <c r="H202" s="9">
        <f>TRUNC(G202*D202,1)</f>
        <v>0</v>
      </c>
      <c r="I202" s="8">
        <f>단가대비표!S120</f>
        <v>0</v>
      </c>
      <c r="J202" s="9">
        <f>TRUNC(I202*D202,1)</f>
        <v>0</v>
      </c>
      <c r="K202" s="8">
        <f>TRUNC(E202+G202+I202,1)</f>
        <v>3138</v>
      </c>
      <c r="L202" s="9">
        <f>TRUNC(F202+H202+J202,1)</f>
        <v>3389</v>
      </c>
      <c r="M202" s="5" t="s">
        <v>52</v>
      </c>
      <c r="N202" s="1" t="s">
        <v>232</v>
      </c>
      <c r="O202" s="1" t="s">
        <v>2760</v>
      </c>
      <c r="P202" s="1" t="s">
        <v>62</v>
      </c>
      <c r="Q202" s="1" t="s">
        <v>62</v>
      </c>
      <c r="R202" s="1" t="s">
        <v>61</v>
      </c>
      <c r="AV202" s="1" t="s">
        <v>52</v>
      </c>
      <c r="AW202" s="1" t="s">
        <v>2761</v>
      </c>
      <c r="AX202" s="1" t="s">
        <v>52</v>
      </c>
      <c r="AY202" s="1" t="s">
        <v>52</v>
      </c>
      <c r="AZ202" s="203"/>
      <c r="BA202" s="207" t="s">
        <v>7369</v>
      </c>
    </row>
    <row r="203" spans="1:54" ht="30" customHeight="1">
      <c r="A203" s="5" t="s">
        <v>2736</v>
      </c>
      <c r="B203" s="5" t="s">
        <v>52</v>
      </c>
      <c r="C203" s="5" t="s">
        <v>58</v>
      </c>
      <c r="D203" s="74">
        <v>0.85</v>
      </c>
      <c r="E203" s="8">
        <f>일위대가목록!E515</f>
        <v>1020</v>
      </c>
      <c r="F203" s="9">
        <f>TRUNC(E203*D203,1)</f>
        <v>867</v>
      </c>
      <c r="G203" s="8">
        <f>일위대가목록!F515</f>
        <v>8908</v>
      </c>
      <c r="H203" s="9">
        <f>TRUNC(G203*D203,1)</f>
        <v>7571.8</v>
      </c>
      <c r="I203" s="8">
        <f>일위대가목록!G515</f>
        <v>89</v>
      </c>
      <c r="J203" s="9">
        <f>TRUNC(I203*D203,1)</f>
        <v>75.599999999999994</v>
      </c>
      <c r="K203" s="8">
        <f>TRUNC(E203+G203+I203,1)</f>
        <v>10017</v>
      </c>
      <c r="L203" s="9">
        <f>TRUNC(F203+H203+J203,1)</f>
        <v>8514.4</v>
      </c>
      <c r="M203" s="5" t="s">
        <v>2737</v>
      </c>
      <c r="N203" s="1" t="s">
        <v>232</v>
      </c>
      <c r="O203" s="1" t="s">
        <v>2738</v>
      </c>
      <c r="P203" s="1" t="s">
        <v>61</v>
      </c>
      <c r="Q203" s="1" t="s">
        <v>62</v>
      </c>
      <c r="R203" s="1" t="s">
        <v>62</v>
      </c>
      <c r="AV203" s="1" t="s">
        <v>52</v>
      </c>
      <c r="AW203" s="1" t="s">
        <v>2762</v>
      </c>
      <c r="AX203" s="1" t="s">
        <v>52</v>
      </c>
      <c r="AY203" s="1" t="s">
        <v>52</v>
      </c>
      <c r="AZ203" s="203"/>
      <c r="BA203" s="207" t="s">
        <v>2737</v>
      </c>
      <c r="BB203" s="99">
        <v>1</v>
      </c>
    </row>
    <row r="204" spans="1:54" ht="30" customHeight="1">
      <c r="A204" s="5" t="s">
        <v>2487</v>
      </c>
      <c r="B204" s="5" t="s">
        <v>52</v>
      </c>
      <c r="C204" s="5" t="s">
        <v>52</v>
      </c>
      <c r="D204" s="6"/>
      <c r="E204" s="8"/>
      <c r="F204" s="9">
        <f>TRUNC(SUMIF(N202:N203, N201, F202:F203),0)</f>
        <v>4256</v>
      </c>
      <c r="G204" s="8"/>
      <c r="H204" s="9">
        <f>TRUNC(SUMIF(N202:N203, N201, H202:H203),0)</f>
        <v>7571</v>
      </c>
      <c r="I204" s="8"/>
      <c r="J204" s="9">
        <f>TRUNC(SUMIF(N202:N203, N201, J202:J203),0)</f>
        <v>75</v>
      </c>
      <c r="K204" s="8"/>
      <c r="L204" s="9">
        <f>F204+H204+J204</f>
        <v>11902</v>
      </c>
      <c r="M204" s="5" t="s">
        <v>52</v>
      </c>
      <c r="N204" s="1" t="s">
        <v>124</v>
      </c>
      <c r="O204" s="1" t="s">
        <v>124</v>
      </c>
      <c r="P204" s="1" t="s">
        <v>52</v>
      </c>
      <c r="Q204" s="1" t="s">
        <v>52</v>
      </c>
      <c r="R204" s="1" t="s">
        <v>52</v>
      </c>
      <c r="AV204" s="1" t="s">
        <v>52</v>
      </c>
      <c r="AW204" s="1" t="s">
        <v>52</v>
      </c>
      <c r="AX204" s="1" t="s">
        <v>52</v>
      </c>
      <c r="AY204" s="1" t="s">
        <v>52</v>
      </c>
      <c r="AZ204" s="203"/>
      <c r="BA204" s="207"/>
    </row>
    <row r="205" spans="1:54" ht="30" customHeight="1">
      <c r="A205" s="6"/>
      <c r="B205" s="6"/>
      <c r="C205" s="6"/>
      <c r="D205" s="6"/>
      <c r="E205" s="8"/>
      <c r="F205" s="9"/>
      <c r="G205" s="8"/>
      <c r="H205" s="9"/>
      <c r="I205" s="8"/>
      <c r="J205" s="9"/>
      <c r="K205" s="8"/>
      <c r="L205" s="9"/>
      <c r="M205" s="6"/>
      <c r="BA205" s="206"/>
    </row>
    <row r="206" spans="1:54" ht="30" customHeight="1">
      <c r="A206" s="308" t="s">
        <v>2763</v>
      </c>
      <c r="B206" s="308"/>
      <c r="C206" s="308"/>
      <c r="D206" s="308"/>
      <c r="E206" s="309"/>
      <c r="F206" s="310"/>
      <c r="G206" s="309"/>
      <c r="H206" s="310"/>
      <c r="I206" s="309"/>
      <c r="J206" s="310"/>
      <c r="K206" s="309"/>
      <c r="L206" s="310"/>
      <c r="M206" s="308"/>
      <c r="N206" s="1" t="s">
        <v>237</v>
      </c>
      <c r="BA206" s="206"/>
    </row>
    <row r="207" spans="1:54" ht="30" customHeight="1">
      <c r="A207" s="5" t="s">
        <v>2732</v>
      </c>
      <c r="B207" s="5" t="s">
        <v>2759</v>
      </c>
      <c r="C207" s="5" t="s">
        <v>58</v>
      </c>
      <c r="D207" s="6">
        <v>1.05</v>
      </c>
      <c r="E207" s="8">
        <f>단가대비표!K120</f>
        <v>3138</v>
      </c>
      <c r="F207" s="9">
        <f>TRUNC(E207*D207,1)</f>
        <v>3294.9</v>
      </c>
      <c r="G207" s="8">
        <f>단가대비표!L120</f>
        <v>0</v>
      </c>
      <c r="H207" s="9">
        <f>TRUNC(G207*D207,1)</f>
        <v>0</v>
      </c>
      <c r="I207" s="8">
        <f>단가대비표!S120</f>
        <v>0</v>
      </c>
      <c r="J207" s="9">
        <f>TRUNC(I207*D207,1)</f>
        <v>0</v>
      </c>
      <c r="K207" s="8">
        <f>TRUNC(E207+G207+I207,1)</f>
        <v>3138</v>
      </c>
      <c r="L207" s="9">
        <f>TRUNC(F207+H207+J207,1)</f>
        <v>3294.9</v>
      </c>
      <c r="M207" s="5" t="s">
        <v>52</v>
      </c>
      <c r="N207" s="1" t="s">
        <v>237</v>
      </c>
      <c r="O207" s="1" t="s">
        <v>2760</v>
      </c>
      <c r="P207" s="1" t="s">
        <v>62</v>
      </c>
      <c r="Q207" s="1" t="s">
        <v>62</v>
      </c>
      <c r="R207" s="1" t="s">
        <v>61</v>
      </c>
      <c r="AV207" s="1" t="s">
        <v>52</v>
      </c>
      <c r="AW207" s="1" t="s">
        <v>2764</v>
      </c>
      <c r="AX207" s="1" t="s">
        <v>52</v>
      </c>
      <c r="AY207" s="1" t="s">
        <v>52</v>
      </c>
      <c r="AZ207" s="203"/>
      <c r="BA207" s="207" t="s">
        <v>7369</v>
      </c>
    </row>
    <row r="208" spans="1:54" ht="30" customHeight="1">
      <c r="A208" s="5" t="s">
        <v>2747</v>
      </c>
      <c r="B208" s="5" t="s">
        <v>2754</v>
      </c>
      <c r="C208" s="5" t="s">
        <v>58</v>
      </c>
      <c r="D208" s="74">
        <v>0.85</v>
      </c>
      <c r="E208" s="8">
        <f>일위대가목록!E518</f>
        <v>0</v>
      </c>
      <c r="F208" s="9">
        <f>TRUNC(E208*D208,1)</f>
        <v>0</v>
      </c>
      <c r="G208" s="8">
        <f>일위대가목록!F518</f>
        <v>13140</v>
      </c>
      <c r="H208" s="9">
        <f>TRUNC(G208*D208,1)</f>
        <v>11169</v>
      </c>
      <c r="I208" s="8">
        <f>일위대가목록!G518</f>
        <v>131</v>
      </c>
      <c r="J208" s="9">
        <f>TRUNC(I208*D208,1)</f>
        <v>111.3</v>
      </c>
      <c r="K208" s="8">
        <f>TRUNC(E208+G208+I208,1)</f>
        <v>13271</v>
      </c>
      <c r="L208" s="9">
        <f>TRUNC(F208+H208+J208,1)</f>
        <v>11280.3</v>
      </c>
      <c r="M208" s="5" t="s">
        <v>2755</v>
      </c>
      <c r="N208" s="1" t="s">
        <v>237</v>
      </c>
      <c r="O208" s="1" t="s">
        <v>2756</v>
      </c>
      <c r="P208" s="1" t="s">
        <v>61</v>
      </c>
      <c r="Q208" s="1" t="s">
        <v>62</v>
      </c>
      <c r="R208" s="1" t="s">
        <v>62</v>
      </c>
      <c r="AV208" s="1" t="s">
        <v>52</v>
      </c>
      <c r="AW208" s="1" t="s">
        <v>2765</v>
      </c>
      <c r="AX208" s="1" t="s">
        <v>52</v>
      </c>
      <c r="AY208" s="1" t="s">
        <v>52</v>
      </c>
      <c r="AZ208" s="203"/>
      <c r="BA208" s="207" t="s">
        <v>2755</v>
      </c>
      <c r="BB208" s="99">
        <v>1</v>
      </c>
    </row>
    <row r="209" spans="1:54" ht="30" customHeight="1">
      <c r="A209" s="5" t="s">
        <v>2487</v>
      </c>
      <c r="B209" s="5" t="s">
        <v>52</v>
      </c>
      <c r="C209" s="5" t="s">
        <v>52</v>
      </c>
      <c r="D209" s="6"/>
      <c r="E209" s="8"/>
      <c r="F209" s="9">
        <f>TRUNC(SUMIF(N207:N208, N206, F207:F208),0)</f>
        <v>3294</v>
      </c>
      <c r="G209" s="8"/>
      <c r="H209" s="9">
        <f>TRUNC(SUMIF(N207:N208, N206, H207:H208),0)</f>
        <v>11169</v>
      </c>
      <c r="I209" s="8"/>
      <c r="J209" s="9">
        <f>TRUNC(SUMIF(N207:N208, N206, J207:J208),0)</f>
        <v>111</v>
      </c>
      <c r="K209" s="8"/>
      <c r="L209" s="9">
        <f>F209+H209+J209</f>
        <v>14574</v>
      </c>
      <c r="M209" s="5" t="s">
        <v>52</v>
      </c>
      <c r="N209" s="1" t="s">
        <v>124</v>
      </c>
      <c r="O209" s="1" t="s">
        <v>124</v>
      </c>
      <c r="P209" s="1" t="s">
        <v>52</v>
      </c>
      <c r="Q209" s="1" t="s">
        <v>52</v>
      </c>
      <c r="R209" s="1" t="s">
        <v>52</v>
      </c>
      <c r="AV209" s="1" t="s">
        <v>52</v>
      </c>
      <c r="AW209" s="1" t="s">
        <v>52</v>
      </c>
      <c r="AX209" s="1" t="s">
        <v>52</v>
      </c>
      <c r="AY209" s="1" t="s">
        <v>52</v>
      </c>
      <c r="AZ209" s="203"/>
      <c r="BA209" s="207"/>
    </row>
    <row r="210" spans="1:54" ht="30" customHeight="1">
      <c r="A210" s="6"/>
      <c r="B210" s="6"/>
      <c r="C210" s="6"/>
      <c r="D210" s="6"/>
      <c r="E210" s="8"/>
      <c r="F210" s="9"/>
      <c r="G210" s="8"/>
      <c r="H210" s="9"/>
      <c r="I210" s="8"/>
      <c r="J210" s="9"/>
      <c r="K210" s="8"/>
      <c r="L210" s="9"/>
      <c r="M210" s="6"/>
      <c r="BA210" s="206"/>
    </row>
    <row r="211" spans="1:54" ht="30" customHeight="1">
      <c r="A211" s="308" t="s">
        <v>2766</v>
      </c>
      <c r="B211" s="308"/>
      <c r="C211" s="308"/>
      <c r="D211" s="308"/>
      <c r="E211" s="309"/>
      <c r="F211" s="310"/>
      <c r="G211" s="309"/>
      <c r="H211" s="310"/>
      <c r="I211" s="309"/>
      <c r="J211" s="310"/>
      <c r="K211" s="309"/>
      <c r="L211" s="310"/>
      <c r="M211" s="308"/>
      <c r="N211" s="1" t="s">
        <v>242</v>
      </c>
      <c r="BA211" s="206"/>
    </row>
    <row r="212" spans="1:54" ht="30" customHeight="1">
      <c r="A212" s="5" t="s">
        <v>2732</v>
      </c>
      <c r="B212" s="5" t="s">
        <v>2767</v>
      </c>
      <c r="C212" s="5" t="s">
        <v>58</v>
      </c>
      <c r="D212" s="6">
        <v>1.05</v>
      </c>
      <c r="E212" s="8">
        <f>단가대비표!K121</f>
        <v>4736</v>
      </c>
      <c r="F212" s="9">
        <f>TRUNC(E212*D212,1)</f>
        <v>4972.8</v>
      </c>
      <c r="G212" s="8">
        <f>단가대비표!L121</f>
        <v>0</v>
      </c>
      <c r="H212" s="9">
        <f>TRUNC(G212*D212,1)</f>
        <v>0</v>
      </c>
      <c r="I212" s="8">
        <f>단가대비표!S121</f>
        <v>0</v>
      </c>
      <c r="J212" s="9">
        <f>TRUNC(I212*D212,1)</f>
        <v>0</v>
      </c>
      <c r="K212" s="8">
        <f>TRUNC(E212+G212+I212,1)</f>
        <v>4736</v>
      </c>
      <c r="L212" s="9">
        <f>TRUNC(F212+H212+J212,1)</f>
        <v>4972.8</v>
      </c>
      <c r="M212" s="5" t="s">
        <v>52</v>
      </c>
      <c r="N212" s="1" t="s">
        <v>242</v>
      </c>
      <c r="O212" s="1" t="s">
        <v>2768</v>
      </c>
      <c r="P212" s="1" t="s">
        <v>62</v>
      </c>
      <c r="Q212" s="1" t="s">
        <v>62</v>
      </c>
      <c r="R212" s="1" t="s">
        <v>61</v>
      </c>
      <c r="AV212" s="1" t="s">
        <v>52</v>
      </c>
      <c r="AW212" s="1" t="s">
        <v>2769</v>
      </c>
      <c r="AX212" s="1" t="s">
        <v>52</v>
      </c>
      <c r="AY212" s="1" t="s">
        <v>52</v>
      </c>
      <c r="AZ212" s="203"/>
      <c r="BA212" s="207" t="s">
        <v>7370</v>
      </c>
    </row>
    <row r="213" spans="1:54" ht="30" customHeight="1">
      <c r="A213" s="5" t="s">
        <v>2747</v>
      </c>
      <c r="B213" s="5" t="s">
        <v>2748</v>
      </c>
      <c r="C213" s="5" t="s">
        <v>58</v>
      </c>
      <c r="D213" s="6">
        <v>1</v>
      </c>
      <c r="E213" s="8">
        <f>일위대가목록!E517</f>
        <v>0</v>
      </c>
      <c r="F213" s="9">
        <f>TRUNC(E213*D213,1)</f>
        <v>0</v>
      </c>
      <c r="G213" s="8">
        <f>일위대가목록!F517</f>
        <v>10066</v>
      </c>
      <c r="H213" s="9">
        <f>TRUNC(G213*D213,1)</f>
        <v>10066</v>
      </c>
      <c r="I213" s="8">
        <f>일위대가목록!G517</f>
        <v>100</v>
      </c>
      <c r="J213" s="9">
        <f>TRUNC(I213*D213,1)</f>
        <v>100</v>
      </c>
      <c r="K213" s="8">
        <f>TRUNC(E213+G213+I213,1)</f>
        <v>10166</v>
      </c>
      <c r="L213" s="9">
        <f>TRUNC(F213+H213+J213,1)</f>
        <v>10166</v>
      </c>
      <c r="M213" s="5" t="s">
        <v>2749</v>
      </c>
      <c r="N213" s="1" t="s">
        <v>242</v>
      </c>
      <c r="O213" s="1" t="s">
        <v>2750</v>
      </c>
      <c r="P213" s="1" t="s">
        <v>61</v>
      </c>
      <c r="Q213" s="1" t="s">
        <v>62</v>
      </c>
      <c r="R213" s="1" t="s">
        <v>62</v>
      </c>
      <c r="AV213" s="1" t="s">
        <v>52</v>
      </c>
      <c r="AW213" s="1" t="s">
        <v>2770</v>
      </c>
      <c r="AX213" s="1" t="s">
        <v>52</v>
      </c>
      <c r="AY213" s="1" t="s">
        <v>52</v>
      </c>
      <c r="AZ213" s="203"/>
      <c r="BA213" s="207" t="s">
        <v>2749</v>
      </c>
    </row>
    <row r="214" spans="1:54" ht="30" customHeight="1">
      <c r="A214" s="5" t="s">
        <v>2487</v>
      </c>
      <c r="B214" s="5" t="s">
        <v>52</v>
      </c>
      <c r="C214" s="5" t="s">
        <v>52</v>
      </c>
      <c r="D214" s="6"/>
      <c r="E214" s="8"/>
      <c r="F214" s="9">
        <f>TRUNC(SUMIF(N212:N213, N211, F212:F213),0)</f>
        <v>4972</v>
      </c>
      <c r="G214" s="8"/>
      <c r="H214" s="9">
        <f>TRUNC(SUMIF(N212:N213, N211, H212:H213),0)</f>
        <v>10066</v>
      </c>
      <c r="I214" s="8"/>
      <c r="J214" s="9">
        <f>TRUNC(SUMIF(N212:N213, N211, J212:J213),0)</f>
        <v>100</v>
      </c>
      <c r="K214" s="8"/>
      <c r="L214" s="9">
        <f>F214+H214+J214</f>
        <v>15138</v>
      </c>
      <c r="M214" s="5" t="s">
        <v>52</v>
      </c>
      <c r="N214" s="1" t="s">
        <v>124</v>
      </c>
      <c r="O214" s="1" t="s">
        <v>124</v>
      </c>
      <c r="P214" s="1" t="s">
        <v>52</v>
      </c>
      <c r="Q214" s="1" t="s">
        <v>52</v>
      </c>
      <c r="R214" s="1" t="s">
        <v>52</v>
      </c>
      <c r="AV214" s="1" t="s">
        <v>52</v>
      </c>
      <c r="AW214" s="1" t="s">
        <v>52</v>
      </c>
      <c r="AX214" s="1" t="s">
        <v>52</v>
      </c>
      <c r="AY214" s="1" t="s">
        <v>52</v>
      </c>
      <c r="AZ214" s="203"/>
      <c r="BA214" s="207"/>
    </row>
    <row r="215" spans="1:54" ht="30" customHeight="1">
      <c r="A215" s="6"/>
      <c r="B215" s="6"/>
      <c r="C215" s="6"/>
      <c r="D215" s="6"/>
      <c r="E215" s="8"/>
      <c r="F215" s="9"/>
      <c r="G215" s="8"/>
      <c r="H215" s="9"/>
      <c r="I215" s="8"/>
      <c r="J215" s="9"/>
      <c r="K215" s="8"/>
      <c r="L215" s="9"/>
      <c r="M215" s="6"/>
      <c r="BA215" s="206"/>
    </row>
    <row r="216" spans="1:54" ht="30" customHeight="1">
      <c r="A216" s="308" t="s">
        <v>2771</v>
      </c>
      <c r="B216" s="308"/>
      <c r="C216" s="308"/>
      <c r="D216" s="308"/>
      <c r="E216" s="309"/>
      <c r="F216" s="310"/>
      <c r="G216" s="309"/>
      <c r="H216" s="310"/>
      <c r="I216" s="309"/>
      <c r="J216" s="310"/>
      <c r="K216" s="309"/>
      <c r="L216" s="310"/>
      <c r="M216" s="308"/>
      <c r="N216" s="1" t="s">
        <v>247</v>
      </c>
      <c r="BA216" s="206"/>
    </row>
    <row r="217" spans="1:54" ht="30" customHeight="1">
      <c r="A217" s="5" t="s">
        <v>2732</v>
      </c>
      <c r="B217" s="5" t="s">
        <v>2767</v>
      </c>
      <c r="C217" s="5" t="s">
        <v>58</v>
      </c>
      <c r="D217" s="6">
        <v>1.08</v>
      </c>
      <c r="E217" s="8">
        <f>단가대비표!K121</f>
        <v>4736</v>
      </c>
      <c r="F217" s="9">
        <f>TRUNC(E217*D217,1)</f>
        <v>5114.8</v>
      </c>
      <c r="G217" s="8">
        <f>단가대비표!L121</f>
        <v>0</v>
      </c>
      <c r="H217" s="9">
        <f>TRUNC(G217*D217,1)</f>
        <v>0</v>
      </c>
      <c r="I217" s="8">
        <f>단가대비표!S121</f>
        <v>0</v>
      </c>
      <c r="J217" s="9">
        <f>TRUNC(I217*D217,1)</f>
        <v>0</v>
      </c>
      <c r="K217" s="8">
        <f>TRUNC(E217+G217+I217,1)</f>
        <v>4736</v>
      </c>
      <c r="L217" s="9">
        <f>TRUNC(F217+H217+J217,1)</f>
        <v>5114.8</v>
      </c>
      <c r="M217" s="5" t="s">
        <v>52</v>
      </c>
      <c r="N217" s="1" t="s">
        <v>247</v>
      </c>
      <c r="O217" s="1" t="s">
        <v>2768</v>
      </c>
      <c r="P217" s="1" t="s">
        <v>62</v>
      </c>
      <c r="Q217" s="1" t="s">
        <v>62</v>
      </c>
      <c r="R217" s="1" t="s">
        <v>61</v>
      </c>
      <c r="AV217" s="1" t="s">
        <v>52</v>
      </c>
      <c r="AW217" s="1" t="s">
        <v>2772</v>
      </c>
      <c r="AX217" s="1" t="s">
        <v>52</v>
      </c>
      <c r="AY217" s="1" t="s">
        <v>52</v>
      </c>
      <c r="AZ217" s="203"/>
      <c r="BA217" s="207" t="s">
        <v>7370</v>
      </c>
    </row>
    <row r="218" spans="1:54" ht="30" customHeight="1">
      <c r="A218" s="5" t="s">
        <v>2736</v>
      </c>
      <c r="B218" s="5" t="s">
        <v>1753</v>
      </c>
      <c r="C218" s="5" t="s">
        <v>58</v>
      </c>
      <c r="D218" s="74">
        <v>0.85</v>
      </c>
      <c r="E218" s="8">
        <f>일위대가목록!E516</f>
        <v>1020</v>
      </c>
      <c r="F218" s="9">
        <f>TRUNC(E218*D218,1)</f>
        <v>867</v>
      </c>
      <c r="G218" s="8">
        <f>일위대가목록!F516</f>
        <v>11580</v>
      </c>
      <c r="H218" s="9">
        <f>TRUNC(G218*D218,1)</f>
        <v>9843</v>
      </c>
      <c r="I218" s="8">
        <f>일위대가목록!G516</f>
        <v>89</v>
      </c>
      <c r="J218" s="9">
        <f>TRUNC(I218*D218,1)</f>
        <v>75.599999999999994</v>
      </c>
      <c r="K218" s="8">
        <f>TRUNC(E218+G218+I218,1)</f>
        <v>12689</v>
      </c>
      <c r="L218" s="9">
        <f>TRUNC(F218+H218+J218,1)</f>
        <v>10785.6</v>
      </c>
      <c r="M218" s="5" t="s">
        <v>2742</v>
      </c>
      <c r="N218" s="1" t="s">
        <v>247</v>
      </c>
      <c r="O218" s="1" t="s">
        <v>2743</v>
      </c>
      <c r="P218" s="1" t="s">
        <v>61</v>
      </c>
      <c r="Q218" s="1" t="s">
        <v>62</v>
      </c>
      <c r="R218" s="1" t="s">
        <v>62</v>
      </c>
      <c r="AV218" s="1" t="s">
        <v>52</v>
      </c>
      <c r="AW218" s="1" t="s">
        <v>2773</v>
      </c>
      <c r="AX218" s="1" t="s">
        <v>52</v>
      </c>
      <c r="AY218" s="1" t="s">
        <v>52</v>
      </c>
      <c r="AZ218" s="203"/>
      <c r="BA218" s="207" t="s">
        <v>2742</v>
      </c>
      <c r="BB218" s="99">
        <v>1</v>
      </c>
    </row>
    <row r="219" spans="1:54" ht="30" customHeight="1">
      <c r="A219" s="5" t="s">
        <v>2487</v>
      </c>
      <c r="B219" s="5" t="s">
        <v>52</v>
      </c>
      <c r="C219" s="5" t="s">
        <v>52</v>
      </c>
      <c r="D219" s="6"/>
      <c r="E219" s="8"/>
      <c r="F219" s="9">
        <f>TRUNC(SUMIF(N217:N218, N216, F217:F218),0)</f>
        <v>5981</v>
      </c>
      <c r="G219" s="8"/>
      <c r="H219" s="9">
        <f>TRUNC(SUMIF(N217:N218, N216, H217:H218),0)</f>
        <v>9843</v>
      </c>
      <c r="I219" s="8"/>
      <c r="J219" s="9">
        <f>TRUNC(SUMIF(N217:N218, N216, J217:J218),0)</f>
        <v>75</v>
      </c>
      <c r="K219" s="8"/>
      <c r="L219" s="9">
        <f>F219+H219+J219</f>
        <v>15899</v>
      </c>
      <c r="M219" s="5" t="s">
        <v>52</v>
      </c>
      <c r="N219" s="1" t="s">
        <v>124</v>
      </c>
      <c r="O219" s="1" t="s">
        <v>124</v>
      </c>
      <c r="P219" s="1" t="s">
        <v>52</v>
      </c>
      <c r="Q219" s="1" t="s">
        <v>52</v>
      </c>
      <c r="R219" s="1" t="s">
        <v>52</v>
      </c>
      <c r="AV219" s="1" t="s">
        <v>52</v>
      </c>
      <c r="AW219" s="1" t="s">
        <v>52</v>
      </c>
      <c r="AX219" s="1" t="s">
        <v>52</v>
      </c>
      <c r="AY219" s="1" t="s">
        <v>52</v>
      </c>
      <c r="AZ219" s="203"/>
      <c r="BA219" s="207"/>
    </row>
    <row r="220" spans="1:54" ht="30" customHeight="1">
      <c r="A220" s="6"/>
      <c r="B220" s="6"/>
      <c r="C220" s="6"/>
      <c r="D220" s="6"/>
      <c r="E220" s="8"/>
      <c r="F220" s="9"/>
      <c r="G220" s="8"/>
      <c r="H220" s="9"/>
      <c r="I220" s="8"/>
      <c r="J220" s="9"/>
      <c r="K220" s="8"/>
      <c r="L220" s="9"/>
      <c r="M220" s="6"/>
      <c r="BA220" s="206"/>
    </row>
    <row r="221" spans="1:54" ht="30" customHeight="1">
      <c r="A221" s="308" t="s">
        <v>2774</v>
      </c>
      <c r="B221" s="308"/>
      <c r="C221" s="308"/>
      <c r="D221" s="308"/>
      <c r="E221" s="309"/>
      <c r="F221" s="310"/>
      <c r="G221" s="309"/>
      <c r="H221" s="310"/>
      <c r="I221" s="309"/>
      <c r="J221" s="310"/>
      <c r="K221" s="309"/>
      <c r="L221" s="310"/>
      <c r="M221" s="308"/>
      <c r="N221" s="1" t="s">
        <v>252</v>
      </c>
      <c r="BA221" s="206"/>
    </row>
    <row r="222" spans="1:54" ht="30" customHeight="1">
      <c r="A222" s="5" t="s">
        <v>2732</v>
      </c>
      <c r="B222" s="5" t="s">
        <v>2775</v>
      </c>
      <c r="C222" s="5" t="s">
        <v>58</v>
      </c>
      <c r="D222" s="6">
        <v>1.05</v>
      </c>
      <c r="E222" s="8">
        <f>단가대비표!K119</f>
        <v>3480</v>
      </c>
      <c r="F222" s="9">
        <f>TRUNC(E222*D222,1)</f>
        <v>3654</v>
      </c>
      <c r="G222" s="8">
        <f>단가대비표!L119</f>
        <v>0</v>
      </c>
      <c r="H222" s="9">
        <f>TRUNC(G222*D222,1)</f>
        <v>0</v>
      </c>
      <c r="I222" s="8">
        <f>단가대비표!S119</f>
        <v>0</v>
      </c>
      <c r="J222" s="9">
        <f>TRUNC(I222*D222,1)</f>
        <v>0</v>
      </c>
      <c r="K222" s="8">
        <f>TRUNC(E222+G222+I222,1)</f>
        <v>3480</v>
      </c>
      <c r="L222" s="9">
        <f>TRUNC(F222+H222+J222,1)</f>
        <v>3654</v>
      </c>
      <c r="M222" s="5" t="s">
        <v>52</v>
      </c>
      <c r="N222" s="1" t="s">
        <v>252</v>
      </c>
      <c r="O222" s="1" t="s">
        <v>2776</v>
      </c>
      <c r="P222" s="1" t="s">
        <v>62</v>
      </c>
      <c r="Q222" s="1" t="s">
        <v>62</v>
      </c>
      <c r="R222" s="1" t="s">
        <v>61</v>
      </c>
      <c r="AV222" s="1" t="s">
        <v>52</v>
      </c>
      <c r="AW222" s="1" t="s">
        <v>2777</v>
      </c>
      <c r="AX222" s="1" t="s">
        <v>52</v>
      </c>
      <c r="AY222" s="1" t="s">
        <v>52</v>
      </c>
      <c r="AZ222" s="203"/>
      <c r="BA222" s="207" t="s">
        <v>7368</v>
      </c>
    </row>
    <row r="223" spans="1:54" ht="30" customHeight="1">
      <c r="A223" s="5" t="s">
        <v>2747</v>
      </c>
      <c r="B223" s="5" t="s">
        <v>2748</v>
      </c>
      <c r="C223" s="5" t="s">
        <v>58</v>
      </c>
      <c r="D223" s="74">
        <v>0.85</v>
      </c>
      <c r="E223" s="8">
        <f>일위대가목록!E517</f>
        <v>0</v>
      </c>
      <c r="F223" s="9">
        <f>TRUNC(E223*D223,1)</f>
        <v>0</v>
      </c>
      <c r="G223" s="8">
        <f>일위대가목록!F517</f>
        <v>10066</v>
      </c>
      <c r="H223" s="9">
        <f>TRUNC(G223*D223,1)</f>
        <v>8556.1</v>
      </c>
      <c r="I223" s="8">
        <f>일위대가목록!G517</f>
        <v>100</v>
      </c>
      <c r="J223" s="9">
        <f>TRUNC(I223*D223,1)</f>
        <v>85</v>
      </c>
      <c r="K223" s="8">
        <f>TRUNC(E223+G223+I223,1)</f>
        <v>10166</v>
      </c>
      <c r="L223" s="9">
        <f>TRUNC(F223+H223+J223,1)</f>
        <v>8641.1</v>
      </c>
      <c r="M223" s="5" t="s">
        <v>2749</v>
      </c>
      <c r="N223" s="1" t="s">
        <v>252</v>
      </c>
      <c r="O223" s="1" t="s">
        <v>2750</v>
      </c>
      <c r="P223" s="1" t="s">
        <v>61</v>
      </c>
      <c r="Q223" s="1" t="s">
        <v>62</v>
      </c>
      <c r="R223" s="1" t="s">
        <v>62</v>
      </c>
      <c r="AV223" s="1" t="s">
        <v>52</v>
      </c>
      <c r="AW223" s="1" t="s">
        <v>2778</v>
      </c>
      <c r="AX223" s="1" t="s">
        <v>52</v>
      </c>
      <c r="AY223" s="1" t="s">
        <v>52</v>
      </c>
      <c r="AZ223" s="203"/>
      <c r="BA223" s="207" t="s">
        <v>2749</v>
      </c>
      <c r="BB223" s="99">
        <v>1</v>
      </c>
    </row>
    <row r="224" spans="1:54" ht="30" customHeight="1">
      <c r="A224" s="5" t="s">
        <v>2487</v>
      </c>
      <c r="B224" s="5" t="s">
        <v>52</v>
      </c>
      <c r="C224" s="5" t="s">
        <v>52</v>
      </c>
      <c r="D224" s="6"/>
      <c r="E224" s="8"/>
      <c r="F224" s="9">
        <f>TRUNC(SUMIF(N222:N223, N221, F222:F223),0)</f>
        <v>3654</v>
      </c>
      <c r="G224" s="8"/>
      <c r="H224" s="9">
        <f>TRUNC(SUMIF(N222:N223, N221, H222:H223),0)</f>
        <v>8556</v>
      </c>
      <c r="I224" s="8"/>
      <c r="J224" s="9">
        <f>TRUNC(SUMIF(N222:N223, N221, J222:J223),0)</f>
        <v>85</v>
      </c>
      <c r="K224" s="8"/>
      <c r="L224" s="9">
        <f>F224+H224+J224</f>
        <v>12295</v>
      </c>
      <c r="M224" s="5" t="s">
        <v>52</v>
      </c>
      <c r="N224" s="1" t="s">
        <v>124</v>
      </c>
      <c r="O224" s="1" t="s">
        <v>124</v>
      </c>
      <c r="P224" s="1" t="s">
        <v>52</v>
      </c>
      <c r="Q224" s="1" t="s">
        <v>52</v>
      </c>
      <c r="R224" s="1" t="s">
        <v>52</v>
      </c>
      <c r="AV224" s="1" t="s">
        <v>52</v>
      </c>
      <c r="AW224" s="1" t="s">
        <v>52</v>
      </c>
      <c r="AX224" s="1" t="s">
        <v>52</v>
      </c>
      <c r="AY224" s="1" t="s">
        <v>52</v>
      </c>
      <c r="AZ224" s="203"/>
      <c r="BA224" s="207"/>
    </row>
    <row r="225" spans="1:54" ht="30" customHeight="1">
      <c r="A225" s="6"/>
      <c r="B225" s="6"/>
      <c r="C225" s="6"/>
      <c r="D225" s="6"/>
      <c r="E225" s="8"/>
      <c r="F225" s="9"/>
      <c r="G225" s="8"/>
      <c r="H225" s="9"/>
      <c r="I225" s="8"/>
      <c r="J225" s="9"/>
      <c r="K225" s="8"/>
      <c r="L225" s="9"/>
      <c r="M225" s="6"/>
      <c r="BA225" s="206"/>
    </row>
    <row r="226" spans="1:54" ht="30" customHeight="1">
      <c r="A226" s="308" t="s">
        <v>2779</v>
      </c>
      <c r="B226" s="308"/>
      <c r="C226" s="308"/>
      <c r="D226" s="308"/>
      <c r="E226" s="309"/>
      <c r="F226" s="310"/>
      <c r="G226" s="309"/>
      <c r="H226" s="310"/>
      <c r="I226" s="309"/>
      <c r="J226" s="310"/>
      <c r="K226" s="309"/>
      <c r="L226" s="310"/>
      <c r="M226" s="308"/>
      <c r="N226" s="1" t="s">
        <v>259</v>
      </c>
      <c r="BA226" s="206"/>
    </row>
    <row r="227" spans="1:54" ht="30" customHeight="1">
      <c r="A227" s="5" t="s">
        <v>2732</v>
      </c>
      <c r="B227" s="5" t="s">
        <v>2759</v>
      </c>
      <c r="C227" s="5" t="s">
        <v>58</v>
      </c>
      <c r="D227" s="6">
        <v>1.05</v>
      </c>
      <c r="E227" s="8">
        <f>단가대비표!K120</f>
        <v>3138</v>
      </c>
      <c r="F227" s="9">
        <f>TRUNC(E227*D227,1)</f>
        <v>3294.9</v>
      </c>
      <c r="G227" s="8">
        <f>단가대비표!L120</f>
        <v>0</v>
      </c>
      <c r="H227" s="9">
        <f>TRUNC(G227*D227,1)</f>
        <v>0</v>
      </c>
      <c r="I227" s="8">
        <f>단가대비표!S120</f>
        <v>0</v>
      </c>
      <c r="J227" s="9">
        <f>TRUNC(I227*D227,1)</f>
        <v>0</v>
      </c>
      <c r="K227" s="8">
        <f>TRUNC(E227+G227+I227,1)</f>
        <v>3138</v>
      </c>
      <c r="L227" s="9">
        <f>TRUNC(F227+H227+J227,1)</f>
        <v>3294.9</v>
      </c>
      <c r="M227" s="5" t="s">
        <v>52</v>
      </c>
      <c r="N227" s="1" t="s">
        <v>259</v>
      </c>
      <c r="O227" s="1" t="s">
        <v>2760</v>
      </c>
      <c r="P227" s="1" t="s">
        <v>62</v>
      </c>
      <c r="Q227" s="1" t="s">
        <v>62</v>
      </c>
      <c r="R227" s="1" t="s">
        <v>61</v>
      </c>
      <c r="AV227" s="1" t="s">
        <v>52</v>
      </c>
      <c r="AW227" s="1" t="s">
        <v>2780</v>
      </c>
      <c r="AX227" s="1" t="s">
        <v>52</v>
      </c>
      <c r="AY227" s="1" t="s">
        <v>52</v>
      </c>
      <c r="AZ227" s="203"/>
      <c r="BA227" s="207" t="s">
        <v>7369</v>
      </c>
    </row>
    <row r="228" spans="1:54" ht="30" customHeight="1">
      <c r="A228" s="5" t="s">
        <v>2747</v>
      </c>
      <c r="B228" s="5" t="s">
        <v>2748</v>
      </c>
      <c r="C228" s="5" t="s">
        <v>58</v>
      </c>
      <c r="D228" s="74">
        <v>0.85</v>
      </c>
      <c r="E228" s="8">
        <f>일위대가목록!E517</f>
        <v>0</v>
      </c>
      <c r="F228" s="9">
        <f>TRUNC(E228*D228,1)</f>
        <v>0</v>
      </c>
      <c r="G228" s="8">
        <f>일위대가목록!F517</f>
        <v>10066</v>
      </c>
      <c r="H228" s="9">
        <f>TRUNC(G228*D228,1)</f>
        <v>8556.1</v>
      </c>
      <c r="I228" s="8">
        <f>일위대가목록!G517</f>
        <v>100</v>
      </c>
      <c r="J228" s="9">
        <f>TRUNC(I228*D228,1)</f>
        <v>85</v>
      </c>
      <c r="K228" s="8">
        <f>TRUNC(E228+G228+I228,1)</f>
        <v>10166</v>
      </c>
      <c r="L228" s="9">
        <f>TRUNC(F228+H228+J228,1)</f>
        <v>8641.1</v>
      </c>
      <c r="M228" s="5" t="s">
        <v>2749</v>
      </c>
      <c r="N228" s="1" t="s">
        <v>259</v>
      </c>
      <c r="O228" s="1" t="s">
        <v>2750</v>
      </c>
      <c r="P228" s="1" t="s">
        <v>61</v>
      </c>
      <c r="Q228" s="1" t="s">
        <v>62</v>
      </c>
      <c r="R228" s="1" t="s">
        <v>62</v>
      </c>
      <c r="AV228" s="1" t="s">
        <v>52</v>
      </c>
      <c r="AW228" s="1" t="s">
        <v>2781</v>
      </c>
      <c r="AX228" s="1" t="s">
        <v>52</v>
      </c>
      <c r="AY228" s="1" t="s">
        <v>52</v>
      </c>
      <c r="AZ228" s="203"/>
      <c r="BA228" s="207" t="s">
        <v>2749</v>
      </c>
      <c r="BB228" s="99">
        <v>1</v>
      </c>
    </row>
    <row r="229" spans="1:54" ht="30" customHeight="1">
      <c r="A229" s="5" t="s">
        <v>2487</v>
      </c>
      <c r="B229" s="5" t="s">
        <v>52</v>
      </c>
      <c r="C229" s="5" t="s">
        <v>52</v>
      </c>
      <c r="D229" s="6"/>
      <c r="E229" s="8"/>
      <c r="F229" s="9">
        <f>TRUNC(SUMIF(N227:N228, N226, F227:F228),0)</f>
        <v>3294</v>
      </c>
      <c r="G229" s="8"/>
      <c r="H229" s="9">
        <f>TRUNC(SUMIF(N227:N228, N226, H227:H228),0)</f>
        <v>8556</v>
      </c>
      <c r="I229" s="8"/>
      <c r="J229" s="9">
        <f>TRUNC(SUMIF(N227:N228, N226, J227:J228),0)</f>
        <v>85</v>
      </c>
      <c r="K229" s="8"/>
      <c r="L229" s="9">
        <f>F229+H229+J229</f>
        <v>11935</v>
      </c>
      <c r="M229" s="5" t="s">
        <v>52</v>
      </c>
      <c r="N229" s="1" t="s">
        <v>124</v>
      </c>
      <c r="O229" s="1" t="s">
        <v>124</v>
      </c>
      <c r="P229" s="1" t="s">
        <v>52</v>
      </c>
      <c r="Q229" s="1" t="s">
        <v>52</v>
      </c>
      <c r="R229" s="1" t="s">
        <v>52</v>
      </c>
      <c r="AV229" s="1" t="s">
        <v>52</v>
      </c>
      <c r="AW229" s="1" t="s">
        <v>52</v>
      </c>
      <c r="AX229" s="1" t="s">
        <v>52</v>
      </c>
      <c r="AY229" s="1" t="s">
        <v>52</v>
      </c>
      <c r="AZ229" s="203"/>
      <c r="BA229" s="207"/>
    </row>
    <row r="230" spans="1:54" ht="30" customHeight="1">
      <c r="A230" s="6"/>
      <c r="B230" s="6"/>
      <c r="C230" s="6"/>
      <c r="D230" s="6"/>
      <c r="E230" s="8"/>
      <c r="F230" s="9"/>
      <c r="G230" s="8"/>
      <c r="H230" s="9"/>
      <c r="I230" s="8"/>
      <c r="J230" s="9"/>
      <c r="K230" s="8"/>
      <c r="L230" s="9"/>
      <c r="M230" s="6"/>
      <c r="BA230" s="206"/>
    </row>
    <row r="231" spans="1:54" ht="30" customHeight="1">
      <c r="A231" s="308" t="s">
        <v>2782</v>
      </c>
      <c r="B231" s="308"/>
      <c r="C231" s="308"/>
      <c r="D231" s="308"/>
      <c r="E231" s="309"/>
      <c r="F231" s="310"/>
      <c r="G231" s="309"/>
      <c r="H231" s="310"/>
      <c r="I231" s="309"/>
      <c r="J231" s="310"/>
      <c r="K231" s="309"/>
      <c r="L231" s="310"/>
      <c r="M231" s="308"/>
      <c r="N231" s="1" t="s">
        <v>263</v>
      </c>
      <c r="BA231" s="206"/>
    </row>
    <row r="232" spans="1:54" ht="30" customHeight="1">
      <c r="A232" s="5" t="s">
        <v>2732</v>
      </c>
      <c r="B232" s="5" t="s">
        <v>2775</v>
      </c>
      <c r="C232" s="5" t="s">
        <v>58</v>
      </c>
      <c r="D232" s="6">
        <v>1.08</v>
      </c>
      <c r="E232" s="8">
        <f>단가대비표!K119</f>
        <v>3480</v>
      </c>
      <c r="F232" s="9">
        <f>TRUNC(E232*D232,1)</f>
        <v>3758.4</v>
      </c>
      <c r="G232" s="8">
        <f>단가대비표!L119</f>
        <v>0</v>
      </c>
      <c r="H232" s="9">
        <f>TRUNC(G232*D232,1)</f>
        <v>0</v>
      </c>
      <c r="I232" s="8">
        <f>단가대비표!S119</f>
        <v>0</v>
      </c>
      <c r="J232" s="9">
        <f>TRUNC(I232*D232,1)</f>
        <v>0</v>
      </c>
      <c r="K232" s="8">
        <f>TRUNC(E232+G232+I232,1)</f>
        <v>3480</v>
      </c>
      <c r="L232" s="9">
        <f>TRUNC(F232+H232+J232,1)</f>
        <v>3758.4</v>
      </c>
      <c r="M232" s="5" t="s">
        <v>52</v>
      </c>
      <c r="N232" s="1" t="s">
        <v>263</v>
      </c>
      <c r="O232" s="1" t="s">
        <v>2776</v>
      </c>
      <c r="P232" s="1" t="s">
        <v>62</v>
      </c>
      <c r="Q232" s="1" t="s">
        <v>62</v>
      </c>
      <c r="R232" s="1" t="s">
        <v>61</v>
      </c>
      <c r="AV232" s="1" t="s">
        <v>52</v>
      </c>
      <c r="AW232" s="1" t="s">
        <v>2783</v>
      </c>
      <c r="AX232" s="1" t="s">
        <v>52</v>
      </c>
      <c r="AY232" s="1" t="s">
        <v>52</v>
      </c>
      <c r="AZ232" s="203"/>
      <c r="BA232" s="207" t="s">
        <v>7368</v>
      </c>
    </row>
    <row r="233" spans="1:54" ht="30" customHeight="1">
      <c r="A233" s="5" t="s">
        <v>2736</v>
      </c>
      <c r="B233" s="5" t="s">
        <v>52</v>
      </c>
      <c r="C233" s="5" t="s">
        <v>58</v>
      </c>
      <c r="D233" s="74">
        <v>0.85</v>
      </c>
      <c r="E233" s="8">
        <f>일위대가목록!E515</f>
        <v>1020</v>
      </c>
      <c r="F233" s="9">
        <f>TRUNC(E233*D233,1)</f>
        <v>867</v>
      </c>
      <c r="G233" s="8">
        <f>일위대가목록!F515</f>
        <v>8908</v>
      </c>
      <c r="H233" s="9">
        <f>TRUNC(G233*D233,1)</f>
        <v>7571.8</v>
      </c>
      <c r="I233" s="8">
        <f>일위대가목록!G515</f>
        <v>89</v>
      </c>
      <c r="J233" s="9">
        <f>TRUNC(I233*D233,1)</f>
        <v>75.599999999999994</v>
      </c>
      <c r="K233" s="8">
        <f>TRUNC(E233+G233+I233,1)</f>
        <v>10017</v>
      </c>
      <c r="L233" s="9">
        <f>TRUNC(F233+H233+J233,1)</f>
        <v>8514.4</v>
      </c>
      <c r="M233" s="5" t="s">
        <v>2737</v>
      </c>
      <c r="N233" s="1" t="s">
        <v>263</v>
      </c>
      <c r="O233" s="1" t="s">
        <v>2738</v>
      </c>
      <c r="P233" s="1" t="s">
        <v>61</v>
      </c>
      <c r="Q233" s="1" t="s">
        <v>62</v>
      </c>
      <c r="R233" s="1" t="s">
        <v>62</v>
      </c>
      <c r="AV233" s="1" t="s">
        <v>52</v>
      </c>
      <c r="AW233" s="1" t="s">
        <v>2784</v>
      </c>
      <c r="AX233" s="1" t="s">
        <v>52</v>
      </c>
      <c r="AY233" s="1" t="s">
        <v>52</v>
      </c>
      <c r="AZ233" s="203"/>
      <c r="BA233" s="207" t="s">
        <v>2737</v>
      </c>
      <c r="BB233" s="99">
        <v>1</v>
      </c>
    </row>
    <row r="234" spans="1:54" ht="30" customHeight="1">
      <c r="A234" s="5" t="s">
        <v>2487</v>
      </c>
      <c r="B234" s="5" t="s">
        <v>52</v>
      </c>
      <c r="C234" s="5" t="s">
        <v>52</v>
      </c>
      <c r="D234" s="6"/>
      <c r="E234" s="8"/>
      <c r="F234" s="9">
        <f>TRUNC(SUMIF(N232:N233, N231, F232:F233),0)</f>
        <v>4625</v>
      </c>
      <c r="G234" s="8"/>
      <c r="H234" s="9">
        <f>TRUNC(SUMIF(N232:N233, N231, H232:H233),0)</f>
        <v>7571</v>
      </c>
      <c r="I234" s="8"/>
      <c r="J234" s="9">
        <f>TRUNC(SUMIF(N232:N233, N231, J232:J233),0)</f>
        <v>75</v>
      </c>
      <c r="K234" s="8"/>
      <c r="L234" s="9">
        <f>F234+H234+J234</f>
        <v>12271</v>
      </c>
      <c r="M234" s="5" t="s">
        <v>52</v>
      </c>
      <c r="N234" s="1" t="s">
        <v>124</v>
      </c>
      <c r="O234" s="1" t="s">
        <v>124</v>
      </c>
      <c r="P234" s="1" t="s">
        <v>52</v>
      </c>
      <c r="Q234" s="1" t="s">
        <v>52</v>
      </c>
      <c r="R234" s="1" t="s">
        <v>52</v>
      </c>
      <c r="AV234" s="1" t="s">
        <v>52</v>
      </c>
      <c r="AW234" s="1" t="s">
        <v>52</v>
      </c>
      <c r="AX234" s="1" t="s">
        <v>52</v>
      </c>
      <c r="AY234" s="1" t="s">
        <v>52</v>
      </c>
      <c r="AZ234" s="203"/>
      <c r="BA234" s="207"/>
    </row>
    <row r="235" spans="1:54" ht="30" customHeight="1">
      <c r="A235" s="6"/>
      <c r="B235" s="6"/>
      <c r="C235" s="6"/>
      <c r="D235" s="6"/>
      <c r="E235" s="8"/>
      <c r="F235" s="9"/>
      <c r="G235" s="8"/>
      <c r="H235" s="9"/>
      <c r="I235" s="8"/>
      <c r="J235" s="9"/>
      <c r="K235" s="8"/>
      <c r="L235" s="9"/>
      <c r="M235" s="6"/>
      <c r="BA235" s="206"/>
    </row>
    <row r="236" spans="1:54" ht="30" customHeight="1">
      <c r="A236" s="308" t="s">
        <v>2785</v>
      </c>
      <c r="B236" s="308"/>
      <c r="C236" s="308"/>
      <c r="D236" s="308"/>
      <c r="E236" s="309"/>
      <c r="F236" s="310"/>
      <c r="G236" s="309"/>
      <c r="H236" s="310"/>
      <c r="I236" s="309"/>
      <c r="J236" s="310"/>
      <c r="K236" s="309"/>
      <c r="L236" s="310"/>
      <c r="M236" s="308"/>
      <c r="N236" s="1" t="s">
        <v>268</v>
      </c>
      <c r="BA236" s="206"/>
    </row>
    <row r="237" spans="1:54" ht="30" customHeight="1">
      <c r="A237" s="5" t="s">
        <v>2732</v>
      </c>
      <c r="B237" s="5" t="s">
        <v>2767</v>
      </c>
      <c r="C237" s="5" t="s">
        <v>58</v>
      </c>
      <c r="D237" s="6">
        <v>1.08</v>
      </c>
      <c r="E237" s="8">
        <f>단가대비표!K121</f>
        <v>4736</v>
      </c>
      <c r="F237" s="9">
        <f>TRUNC(E237*D237,1)</f>
        <v>5114.8</v>
      </c>
      <c r="G237" s="8">
        <f>단가대비표!L121</f>
        <v>0</v>
      </c>
      <c r="H237" s="9">
        <f>TRUNC(G237*D237,1)</f>
        <v>0</v>
      </c>
      <c r="I237" s="8">
        <f>단가대비표!S121</f>
        <v>0</v>
      </c>
      <c r="J237" s="9">
        <f>TRUNC(I237*D237,1)</f>
        <v>0</v>
      </c>
      <c r="K237" s="8">
        <f>TRUNC(E237+G237+I237,1)</f>
        <v>4736</v>
      </c>
      <c r="L237" s="9">
        <f>TRUNC(F237+H237+J237,1)</f>
        <v>5114.8</v>
      </c>
      <c r="M237" s="5" t="s">
        <v>52</v>
      </c>
      <c r="N237" s="1" t="s">
        <v>268</v>
      </c>
      <c r="O237" s="1" t="s">
        <v>2768</v>
      </c>
      <c r="P237" s="1" t="s">
        <v>62</v>
      </c>
      <c r="Q237" s="1" t="s">
        <v>62</v>
      </c>
      <c r="R237" s="1" t="s">
        <v>61</v>
      </c>
      <c r="AV237" s="1" t="s">
        <v>52</v>
      </c>
      <c r="AW237" s="1" t="s">
        <v>2786</v>
      </c>
      <c r="AX237" s="1" t="s">
        <v>52</v>
      </c>
      <c r="AY237" s="1" t="s">
        <v>52</v>
      </c>
      <c r="AZ237" s="203"/>
      <c r="BA237" s="207" t="s">
        <v>7370</v>
      </c>
    </row>
    <row r="238" spans="1:54" ht="30" customHeight="1">
      <c r="A238" s="5" t="s">
        <v>2736</v>
      </c>
      <c r="B238" s="5" t="s">
        <v>52</v>
      </c>
      <c r="C238" s="5" t="s">
        <v>58</v>
      </c>
      <c r="D238" s="74">
        <v>0.85</v>
      </c>
      <c r="E238" s="8">
        <f>일위대가목록!E515</f>
        <v>1020</v>
      </c>
      <c r="F238" s="9">
        <f>TRUNC(E238*D238,1)</f>
        <v>867</v>
      </c>
      <c r="G238" s="8">
        <f>일위대가목록!F515</f>
        <v>8908</v>
      </c>
      <c r="H238" s="9">
        <f>TRUNC(G238*D238,1)</f>
        <v>7571.8</v>
      </c>
      <c r="I238" s="8">
        <f>일위대가목록!G515</f>
        <v>89</v>
      </c>
      <c r="J238" s="9">
        <f>TRUNC(I238*D238,1)</f>
        <v>75.599999999999994</v>
      </c>
      <c r="K238" s="8">
        <f>TRUNC(E238+G238+I238,1)</f>
        <v>10017</v>
      </c>
      <c r="L238" s="9">
        <f>TRUNC(F238+H238+J238,1)</f>
        <v>8514.4</v>
      </c>
      <c r="M238" s="5" t="s">
        <v>2737</v>
      </c>
      <c r="N238" s="1" t="s">
        <v>268</v>
      </c>
      <c r="O238" s="1" t="s">
        <v>2738</v>
      </c>
      <c r="P238" s="1" t="s">
        <v>61</v>
      </c>
      <c r="Q238" s="1" t="s">
        <v>62</v>
      </c>
      <c r="R238" s="1" t="s">
        <v>62</v>
      </c>
      <c r="AV238" s="1" t="s">
        <v>52</v>
      </c>
      <c r="AW238" s="1" t="s">
        <v>2787</v>
      </c>
      <c r="AX238" s="1" t="s">
        <v>52</v>
      </c>
      <c r="AY238" s="1" t="s">
        <v>52</v>
      </c>
      <c r="AZ238" s="203"/>
      <c r="BA238" s="207" t="s">
        <v>2737</v>
      </c>
      <c r="BB238" s="99">
        <v>1</v>
      </c>
    </row>
    <row r="239" spans="1:54" ht="30" customHeight="1">
      <c r="A239" s="5" t="s">
        <v>2487</v>
      </c>
      <c r="B239" s="5" t="s">
        <v>52</v>
      </c>
      <c r="C239" s="5" t="s">
        <v>52</v>
      </c>
      <c r="D239" s="6"/>
      <c r="E239" s="8"/>
      <c r="F239" s="9">
        <f>TRUNC(SUMIF(N237:N238, N236, F237:F238),0)</f>
        <v>5981</v>
      </c>
      <c r="G239" s="8"/>
      <c r="H239" s="9">
        <f>TRUNC(SUMIF(N237:N238, N236, H237:H238),0)</f>
        <v>7571</v>
      </c>
      <c r="I239" s="8"/>
      <c r="J239" s="9">
        <f>TRUNC(SUMIF(N237:N238, N236, J237:J238),0)</f>
        <v>75</v>
      </c>
      <c r="K239" s="8"/>
      <c r="L239" s="9">
        <f>F239+H239+J239</f>
        <v>13627</v>
      </c>
      <c r="M239" s="5" t="s">
        <v>52</v>
      </c>
      <c r="N239" s="1" t="s">
        <v>124</v>
      </c>
      <c r="O239" s="1" t="s">
        <v>124</v>
      </c>
      <c r="P239" s="1" t="s">
        <v>52</v>
      </c>
      <c r="Q239" s="1" t="s">
        <v>52</v>
      </c>
      <c r="R239" s="1" t="s">
        <v>52</v>
      </c>
      <c r="AV239" s="1" t="s">
        <v>52</v>
      </c>
      <c r="AW239" s="1" t="s">
        <v>52</v>
      </c>
      <c r="AX239" s="1" t="s">
        <v>52</v>
      </c>
      <c r="AY239" s="1" t="s">
        <v>52</v>
      </c>
      <c r="AZ239" s="203"/>
      <c r="BA239" s="207"/>
    </row>
    <row r="240" spans="1:54" ht="30" customHeight="1">
      <c r="A240" s="6"/>
      <c r="B240" s="6"/>
      <c r="C240" s="6"/>
      <c r="D240" s="6"/>
      <c r="E240" s="8"/>
      <c r="F240" s="9"/>
      <c r="G240" s="8"/>
      <c r="H240" s="9"/>
      <c r="I240" s="8"/>
      <c r="J240" s="9"/>
      <c r="K240" s="8"/>
      <c r="L240" s="9"/>
      <c r="M240" s="6"/>
      <c r="BA240" s="206"/>
    </row>
    <row r="241" spans="1:54" ht="30" customHeight="1">
      <c r="A241" s="308" t="s">
        <v>2788</v>
      </c>
      <c r="B241" s="308"/>
      <c r="C241" s="308"/>
      <c r="D241" s="308"/>
      <c r="E241" s="309"/>
      <c r="F241" s="310"/>
      <c r="G241" s="309"/>
      <c r="H241" s="310"/>
      <c r="I241" s="309"/>
      <c r="J241" s="310"/>
      <c r="K241" s="309"/>
      <c r="L241" s="310"/>
      <c r="M241" s="308"/>
      <c r="N241" s="1" t="s">
        <v>273</v>
      </c>
      <c r="BA241" s="206"/>
    </row>
    <row r="242" spans="1:54" ht="30" customHeight="1">
      <c r="A242" s="5" t="s">
        <v>2732</v>
      </c>
      <c r="B242" s="5" t="s">
        <v>2775</v>
      </c>
      <c r="C242" s="5" t="s">
        <v>58</v>
      </c>
      <c r="D242" s="6">
        <v>1.05</v>
      </c>
      <c r="E242" s="8">
        <f>단가대비표!K119</f>
        <v>3480</v>
      </c>
      <c r="F242" s="9">
        <f>TRUNC(E242*D242,1)</f>
        <v>3654</v>
      </c>
      <c r="G242" s="8">
        <f>단가대비표!L119</f>
        <v>0</v>
      </c>
      <c r="H242" s="9">
        <f>TRUNC(G242*D242,1)</f>
        <v>0</v>
      </c>
      <c r="I242" s="8">
        <f>단가대비표!S119</f>
        <v>0</v>
      </c>
      <c r="J242" s="9">
        <f>TRUNC(I242*D242,1)</f>
        <v>0</v>
      </c>
      <c r="K242" s="8">
        <f>TRUNC(E242+G242+I242,1)</f>
        <v>3480</v>
      </c>
      <c r="L242" s="9">
        <f>TRUNC(F242+H242+J242,1)</f>
        <v>3654</v>
      </c>
      <c r="M242" s="5" t="s">
        <v>52</v>
      </c>
      <c r="N242" s="1" t="s">
        <v>273</v>
      </c>
      <c r="O242" s="1" t="s">
        <v>2776</v>
      </c>
      <c r="P242" s="1" t="s">
        <v>62</v>
      </c>
      <c r="Q242" s="1" t="s">
        <v>62</v>
      </c>
      <c r="R242" s="1" t="s">
        <v>61</v>
      </c>
      <c r="AV242" s="1" t="s">
        <v>52</v>
      </c>
      <c r="AW242" s="1" t="s">
        <v>2789</v>
      </c>
      <c r="AX242" s="1" t="s">
        <v>52</v>
      </c>
      <c r="AY242" s="1" t="s">
        <v>52</v>
      </c>
      <c r="AZ242" s="203"/>
      <c r="BA242" s="207" t="s">
        <v>7368</v>
      </c>
    </row>
    <row r="243" spans="1:54" ht="30" customHeight="1">
      <c r="A243" s="5" t="s">
        <v>2747</v>
      </c>
      <c r="B243" s="5" t="s">
        <v>2754</v>
      </c>
      <c r="C243" s="5" t="s">
        <v>58</v>
      </c>
      <c r="D243" s="74">
        <v>0.85</v>
      </c>
      <c r="E243" s="8">
        <f>일위대가목록!E518</f>
        <v>0</v>
      </c>
      <c r="F243" s="9">
        <f>TRUNC(E243*D243,1)</f>
        <v>0</v>
      </c>
      <c r="G243" s="8">
        <f>일위대가목록!F518</f>
        <v>13140</v>
      </c>
      <c r="H243" s="9">
        <f>TRUNC(G243*D243,1)</f>
        <v>11169</v>
      </c>
      <c r="I243" s="8">
        <f>일위대가목록!G518</f>
        <v>131</v>
      </c>
      <c r="J243" s="9">
        <f>TRUNC(I243*D243,1)</f>
        <v>111.3</v>
      </c>
      <c r="K243" s="8">
        <f>TRUNC(E243+G243+I243,1)</f>
        <v>13271</v>
      </c>
      <c r="L243" s="9">
        <f>TRUNC(F243+H243+J243,1)</f>
        <v>11280.3</v>
      </c>
      <c r="M243" s="5" t="s">
        <v>2755</v>
      </c>
      <c r="N243" s="1" t="s">
        <v>273</v>
      </c>
      <c r="O243" s="1" t="s">
        <v>2756</v>
      </c>
      <c r="P243" s="1" t="s">
        <v>61</v>
      </c>
      <c r="Q243" s="1" t="s">
        <v>62</v>
      </c>
      <c r="R243" s="1" t="s">
        <v>62</v>
      </c>
      <c r="AV243" s="1" t="s">
        <v>52</v>
      </c>
      <c r="AW243" s="1" t="s">
        <v>2790</v>
      </c>
      <c r="AX243" s="1" t="s">
        <v>52</v>
      </c>
      <c r="AY243" s="1" t="s">
        <v>52</v>
      </c>
      <c r="AZ243" s="203"/>
      <c r="BA243" s="207" t="s">
        <v>2755</v>
      </c>
      <c r="BB243" s="99">
        <v>1</v>
      </c>
    </row>
    <row r="244" spans="1:54" ht="30" customHeight="1">
      <c r="A244" s="5" t="s">
        <v>2487</v>
      </c>
      <c r="B244" s="5" t="s">
        <v>52</v>
      </c>
      <c r="C244" s="5" t="s">
        <v>52</v>
      </c>
      <c r="D244" s="6"/>
      <c r="E244" s="8"/>
      <c r="F244" s="9">
        <f>TRUNC(SUMIF(N242:N243, N241, F242:F243),0)</f>
        <v>3654</v>
      </c>
      <c r="G244" s="8"/>
      <c r="H244" s="9">
        <f>TRUNC(SUMIF(N242:N243, N241, H242:H243),0)</f>
        <v>11169</v>
      </c>
      <c r="I244" s="8"/>
      <c r="J244" s="9">
        <f>TRUNC(SUMIF(N242:N243, N241, J242:J243),0)</f>
        <v>111</v>
      </c>
      <c r="K244" s="8"/>
      <c r="L244" s="9">
        <f>F244+H244+J244</f>
        <v>14934</v>
      </c>
      <c r="M244" s="5" t="s">
        <v>52</v>
      </c>
      <c r="N244" s="1" t="s">
        <v>124</v>
      </c>
      <c r="O244" s="1" t="s">
        <v>124</v>
      </c>
      <c r="P244" s="1" t="s">
        <v>52</v>
      </c>
      <c r="Q244" s="1" t="s">
        <v>52</v>
      </c>
      <c r="R244" s="1" t="s">
        <v>52</v>
      </c>
      <c r="AV244" s="1" t="s">
        <v>52</v>
      </c>
      <c r="AW244" s="1" t="s">
        <v>52</v>
      </c>
      <c r="AX244" s="1" t="s">
        <v>52</v>
      </c>
      <c r="AY244" s="1" t="s">
        <v>52</v>
      </c>
      <c r="AZ244" s="203"/>
      <c r="BA244" s="207"/>
    </row>
    <row r="245" spans="1:54" ht="30" customHeight="1">
      <c r="A245" s="6"/>
      <c r="B245" s="6"/>
      <c r="C245" s="6"/>
      <c r="D245" s="6"/>
      <c r="E245" s="8"/>
      <c r="F245" s="9"/>
      <c r="G245" s="8"/>
      <c r="H245" s="9"/>
      <c r="I245" s="8"/>
      <c r="J245" s="9"/>
      <c r="K245" s="8"/>
      <c r="L245" s="9"/>
      <c r="M245" s="6"/>
      <c r="BA245" s="206"/>
    </row>
    <row r="246" spans="1:54" ht="30" customHeight="1">
      <c r="A246" s="308" t="s">
        <v>2791</v>
      </c>
      <c r="B246" s="308"/>
      <c r="C246" s="308"/>
      <c r="D246" s="308"/>
      <c r="E246" s="309"/>
      <c r="F246" s="310"/>
      <c r="G246" s="309"/>
      <c r="H246" s="310"/>
      <c r="I246" s="309"/>
      <c r="J246" s="310"/>
      <c r="K246" s="309"/>
      <c r="L246" s="310"/>
      <c r="M246" s="308"/>
      <c r="N246" s="1" t="s">
        <v>278</v>
      </c>
      <c r="BA246" s="206"/>
    </row>
    <row r="247" spans="1:54" ht="30" customHeight="1">
      <c r="A247" s="5" t="s">
        <v>2732</v>
      </c>
      <c r="B247" s="5" t="s">
        <v>2767</v>
      </c>
      <c r="C247" s="5" t="s">
        <v>58</v>
      </c>
      <c r="D247" s="6">
        <v>1.05</v>
      </c>
      <c r="E247" s="8">
        <f>단가대비표!K121</f>
        <v>4736</v>
      </c>
      <c r="F247" s="9">
        <f>TRUNC(E247*D247,1)</f>
        <v>4972.8</v>
      </c>
      <c r="G247" s="8">
        <f>단가대비표!L121</f>
        <v>0</v>
      </c>
      <c r="H247" s="9">
        <f>TRUNC(G247*D247,1)</f>
        <v>0</v>
      </c>
      <c r="I247" s="8">
        <f>단가대비표!S121</f>
        <v>0</v>
      </c>
      <c r="J247" s="9">
        <f>TRUNC(I247*D247,1)</f>
        <v>0</v>
      </c>
      <c r="K247" s="8">
        <f>TRUNC(E247+G247+I247,1)</f>
        <v>4736</v>
      </c>
      <c r="L247" s="9">
        <f>TRUNC(F247+H247+J247,1)</f>
        <v>4972.8</v>
      </c>
      <c r="M247" s="5" t="s">
        <v>52</v>
      </c>
      <c r="N247" s="1" t="s">
        <v>278</v>
      </c>
      <c r="O247" s="1" t="s">
        <v>2768</v>
      </c>
      <c r="P247" s="1" t="s">
        <v>62</v>
      </c>
      <c r="Q247" s="1" t="s">
        <v>62</v>
      </c>
      <c r="R247" s="1" t="s">
        <v>61</v>
      </c>
      <c r="AV247" s="1" t="s">
        <v>52</v>
      </c>
      <c r="AW247" s="1" t="s">
        <v>2792</v>
      </c>
      <c r="AX247" s="1" t="s">
        <v>52</v>
      </c>
      <c r="AY247" s="1" t="s">
        <v>52</v>
      </c>
      <c r="AZ247" s="203"/>
      <c r="BA247" s="207" t="s">
        <v>7370</v>
      </c>
    </row>
    <row r="248" spans="1:54" ht="30" customHeight="1">
      <c r="A248" s="5" t="s">
        <v>2747</v>
      </c>
      <c r="B248" s="5" t="s">
        <v>2754</v>
      </c>
      <c r="C248" s="5" t="s">
        <v>58</v>
      </c>
      <c r="D248" s="74">
        <v>0.85</v>
      </c>
      <c r="E248" s="8">
        <f>일위대가목록!E518</f>
        <v>0</v>
      </c>
      <c r="F248" s="9">
        <f>TRUNC(E248*D248,1)</f>
        <v>0</v>
      </c>
      <c r="G248" s="8">
        <f>일위대가목록!F518</f>
        <v>13140</v>
      </c>
      <c r="H248" s="9">
        <f>TRUNC(G248*D248,1)</f>
        <v>11169</v>
      </c>
      <c r="I248" s="8">
        <f>일위대가목록!G518</f>
        <v>131</v>
      </c>
      <c r="J248" s="9">
        <f>TRUNC(I248*D248,1)</f>
        <v>111.3</v>
      </c>
      <c r="K248" s="8">
        <f>TRUNC(E248+G248+I248,1)</f>
        <v>13271</v>
      </c>
      <c r="L248" s="9">
        <f>TRUNC(F248+H248+J248,1)</f>
        <v>11280.3</v>
      </c>
      <c r="M248" s="5" t="s">
        <v>2755</v>
      </c>
      <c r="N248" s="1" t="s">
        <v>278</v>
      </c>
      <c r="O248" s="1" t="s">
        <v>2756</v>
      </c>
      <c r="P248" s="1" t="s">
        <v>61</v>
      </c>
      <c r="Q248" s="1" t="s">
        <v>62</v>
      </c>
      <c r="R248" s="1" t="s">
        <v>62</v>
      </c>
      <c r="AV248" s="1" t="s">
        <v>52</v>
      </c>
      <c r="AW248" s="1" t="s">
        <v>2793</v>
      </c>
      <c r="AX248" s="1" t="s">
        <v>52</v>
      </c>
      <c r="AY248" s="1" t="s">
        <v>52</v>
      </c>
      <c r="AZ248" s="203"/>
      <c r="BA248" s="207" t="s">
        <v>2755</v>
      </c>
    </row>
    <row r="249" spans="1:54" ht="30" customHeight="1">
      <c r="A249" s="5" t="s">
        <v>2487</v>
      </c>
      <c r="B249" s="5" t="s">
        <v>52</v>
      </c>
      <c r="C249" s="5" t="s">
        <v>52</v>
      </c>
      <c r="D249" s="6"/>
      <c r="E249" s="8"/>
      <c r="F249" s="9">
        <f>TRUNC(SUMIF(N247:N248, N246, F247:F248),0)</f>
        <v>4972</v>
      </c>
      <c r="G249" s="8"/>
      <c r="H249" s="9">
        <f>TRUNC(SUMIF(N247:N248, N246, H247:H248),0)</f>
        <v>11169</v>
      </c>
      <c r="I249" s="8"/>
      <c r="J249" s="9">
        <f>TRUNC(SUMIF(N247:N248, N246, J247:J248),0)</f>
        <v>111</v>
      </c>
      <c r="K249" s="8"/>
      <c r="L249" s="9">
        <f>F249+H249+J249</f>
        <v>16252</v>
      </c>
      <c r="M249" s="5" t="s">
        <v>52</v>
      </c>
      <c r="N249" s="1" t="s">
        <v>124</v>
      </c>
      <c r="O249" s="1" t="s">
        <v>124</v>
      </c>
      <c r="P249" s="1" t="s">
        <v>52</v>
      </c>
      <c r="Q249" s="1" t="s">
        <v>52</v>
      </c>
      <c r="R249" s="1" t="s">
        <v>52</v>
      </c>
      <c r="AV249" s="1" t="s">
        <v>52</v>
      </c>
      <c r="AW249" s="1" t="s">
        <v>52</v>
      </c>
      <c r="AX249" s="1" t="s">
        <v>52</v>
      </c>
      <c r="AY249" s="1" t="s">
        <v>52</v>
      </c>
      <c r="AZ249" s="203"/>
      <c r="BA249" s="207"/>
    </row>
    <row r="250" spans="1:54" ht="30" customHeight="1">
      <c r="A250" s="6"/>
      <c r="B250" s="6"/>
      <c r="C250" s="6"/>
      <c r="D250" s="6"/>
      <c r="E250" s="8"/>
      <c r="F250" s="9"/>
      <c r="G250" s="8"/>
      <c r="H250" s="9"/>
      <c r="I250" s="8"/>
      <c r="J250" s="9"/>
      <c r="K250" s="8"/>
      <c r="L250" s="9"/>
      <c r="M250" s="6"/>
      <c r="BA250" s="206"/>
    </row>
    <row r="251" spans="1:54" ht="30" customHeight="1">
      <c r="A251" s="308" t="s">
        <v>2794</v>
      </c>
      <c r="B251" s="308"/>
      <c r="C251" s="308"/>
      <c r="D251" s="308"/>
      <c r="E251" s="309"/>
      <c r="F251" s="310"/>
      <c r="G251" s="309"/>
      <c r="H251" s="310"/>
      <c r="I251" s="309"/>
      <c r="J251" s="310"/>
      <c r="K251" s="309"/>
      <c r="L251" s="310"/>
      <c r="M251" s="308"/>
      <c r="N251" s="1" t="s">
        <v>282</v>
      </c>
      <c r="BA251" s="206"/>
    </row>
    <row r="252" spans="1:54" ht="30" customHeight="1">
      <c r="A252" s="5" t="s">
        <v>2732</v>
      </c>
      <c r="B252" s="5" t="s">
        <v>2775</v>
      </c>
      <c r="C252" s="5" t="s">
        <v>58</v>
      </c>
      <c r="D252" s="6">
        <v>1.08</v>
      </c>
      <c r="E252" s="8">
        <f>단가대비표!K119</f>
        <v>3480</v>
      </c>
      <c r="F252" s="9">
        <f>TRUNC(E252*D252,1)</f>
        <v>3758.4</v>
      </c>
      <c r="G252" s="8">
        <f>단가대비표!L119</f>
        <v>0</v>
      </c>
      <c r="H252" s="9">
        <f>TRUNC(G252*D252,1)</f>
        <v>0</v>
      </c>
      <c r="I252" s="8">
        <f>단가대비표!S119</f>
        <v>0</v>
      </c>
      <c r="J252" s="9">
        <f>TRUNC(I252*D252,1)</f>
        <v>0</v>
      </c>
      <c r="K252" s="8">
        <f>TRUNC(E252+G252+I252,1)</f>
        <v>3480</v>
      </c>
      <c r="L252" s="9">
        <f>TRUNC(F252+H252+J252,1)</f>
        <v>3758.4</v>
      </c>
      <c r="M252" s="5" t="s">
        <v>52</v>
      </c>
      <c r="N252" s="1" t="s">
        <v>282</v>
      </c>
      <c r="O252" s="1" t="s">
        <v>2776</v>
      </c>
      <c r="P252" s="1" t="s">
        <v>62</v>
      </c>
      <c r="Q252" s="1" t="s">
        <v>62</v>
      </c>
      <c r="R252" s="1" t="s">
        <v>61</v>
      </c>
      <c r="AV252" s="1" t="s">
        <v>52</v>
      </c>
      <c r="AW252" s="1" t="s">
        <v>2795</v>
      </c>
      <c r="AX252" s="1" t="s">
        <v>52</v>
      </c>
      <c r="AY252" s="1" t="s">
        <v>52</v>
      </c>
      <c r="AZ252" s="203"/>
      <c r="BA252" s="207" t="s">
        <v>7368</v>
      </c>
    </row>
    <row r="253" spans="1:54" ht="30" customHeight="1">
      <c r="A253" s="5" t="s">
        <v>2736</v>
      </c>
      <c r="B253" s="5" t="s">
        <v>1753</v>
      </c>
      <c r="C253" s="5" t="s">
        <v>58</v>
      </c>
      <c r="D253" s="74">
        <v>0.85</v>
      </c>
      <c r="E253" s="8">
        <f>일위대가목록!E516</f>
        <v>1020</v>
      </c>
      <c r="F253" s="9">
        <f>TRUNC(E253*D253,1)</f>
        <v>867</v>
      </c>
      <c r="G253" s="8">
        <f>일위대가목록!F516</f>
        <v>11580</v>
      </c>
      <c r="H253" s="9">
        <f>TRUNC(G253*D253,1)</f>
        <v>9843</v>
      </c>
      <c r="I253" s="8">
        <f>일위대가목록!G516</f>
        <v>89</v>
      </c>
      <c r="J253" s="9">
        <f>TRUNC(I253*D253,1)</f>
        <v>75.599999999999994</v>
      </c>
      <c r="K253" s="8">
        <f>TRUNC(E253+G253+I253,1)</f>
        <v>12689</v>
      </c>
      <c r="L253" s="9">
        <f>TRUNC(F253+H253+J253,1)</f>
        <v>10785.6</v>
      </c>
      <c r="M253" s="5" t="s">
        <v>2742</v>
      </c>
      <c r="N253" s="1" t="s">
        <v>282</v>
      </c>
      <c r="O253" s="1" t="s">
        <v>2743</v>
      </c>
      <c r="P253" s="1" t="s">
        <v>61</v>
      </c>
      <c r="Q253" s="1" t="s">
        <v>62</v>
      </c>
      <c r="R253" s="1" t="s">
        <v>62</v>
      </c>
      <c r="AV253" s="1" t="s">
        <v>52</v>
      </c>
      <c r="AW253" s="1" t="s">
        <v>2796</v>
      </c>
      <c r="AX253" s="1" t="s">
        <v>52</v>
      </c>
      <c r="AY253" s="1" t="s">
        <v>52</v>
      </c>
      <c r="AZ253" s="203"/>
      <c r="BA253" s="207" t="s">
        <v>2742</v>
      </c>
      <c r="BB253" s="99">
        <v>1</v>
      </c>
    </row>
    <row r="254" spans="1:54" ht="30" customHeight="1">
      <c r="A254" s="5" t="s">
        <v>2487</v>
      </c>
      <c r="B254" s="5" t="s">
        <v>52</v>
      </c>
      <c r="C254" s="5" t="s">
        <v>52</v>
      </c>
      <c r="D254" s="6"/>
      <c r="E254" s="8"/>
      <c r="F254" s="9">
        <f>TRUNC(SUMIF(N252:N253, N251, F252:F253),0)</f>
        <v>4625</v>
      </c>
      <c r="G254" s="8"/>
      <c r="H254" s="9">
        <f>TRUNC(SUMIF(N252:N253, N251, H252:H253),0)</f>
        <v>9843</v>
      </c>
      <c r="I254" s="8"/>
      <c r="J254" s="9">
        <f>TRUNC(SUMIF(N252:N253, N251, J252:J253),0)</f>
        <v>75</v>
      </c>
      <c r="K254" s="8"/>
      <c r="L254" s="9">
        <f>F254+H254+J254</f>
        <v>14543</v>
      </c>
      <c r="M254" s="5" t="s">
        <v>52</v>
      </c>
      <c r="N254" s="1" t="s">
        <v>124</v>
      </c>
      <c r="O254" s="1" t="s">
        <v>124</v>
      </c>
      <c r="P254" s="1" t="s">
        <v>52</v>
      </c>
      <c r="Q254" s="1" t="s">
        <v>52</v>
      </c>
      <c r="R254" s="1" t="s">
        <v>52</v>
      </c>
      <c r="AV254" s="1" t="s">
        <v>52</v>
      </c>
      <c r="AW254" s="1" t="s">
        <v>52</v>
      </c>
      <c r="AX254" s="1" t="s">
        <v>52</v>
      </c>
      <c r="AY254" s="1" t="s">
        <v>52</v>
      </c>
      <c r="AZ254" s="203"/>
      <c r="BA254" s="207"/>
    </row>
    <row r="255" spans="1:54" ht="30" customHeight="1">
      <c r="A255" s="6"/>
      <c r="B255" s="6"/>
      <c r="C255" s="6"/>
      <c r="D255" s="6"/>
      <c r="E255" s="8"/>
      <c r="F255" s="9"/>
      <c r="G255" s="8"/>
      <c r="H255" s="9"/>
      <c r="I255" s="8"/>
      <c r="J255" s="9"/>
      <c r="K255" s="8"/>
      <c r="L255" s="9"/>
      <c r="M255" s="6"/>
      <c r="BA255" s="206"/>
    </row>
    <row r="256" spans="1:54" ht="30" customHeight="1">
      <c r="A256" s="308" t="s">
        <v>2797</v>
      </c>
      <c r="B256" s="308"/>
      <c r="C256" s="308"/>
      <c r="D256" s="308"/>
      <c r="E256" s="309"/>
      <c r="F256" s="310"/>
      <c r="G256" s="309"/>
      <c r="H256" s="310"/>
      <c r="I256" s="309"/>
      <c r="J256" s="310"/>
      <c r="K256" s="309"/>
      <c r="L256" s="310"/>
      <c r="M256" s="308"/>
      <c r="N256" s="1" t="s">
        <v>287</v>
      </c>
      <c r="BA256" s="206"/>
    </row>
    <row r="257" spans="1:55" ht="30" customHeight="1">
      <c r="A257" s="5" t="s">
        <v>2732</v>
      </c>
      <c r="B257" s="5" t="s">
        <v>2759</v>
      </c>
      <c r="C257" s="5" t="s">
        <v>58</v>
      </c>
      <c r="D257" s="6">
        <v>1.08</v>
      </c>
      <c r="E257" s="8">
        <f>단가대비표!K120</f>
        <v>3138</v>
      </c>
      <c r="F257" s="9">
        <f>TRUNC(E257*D257,1)</f>
        <v>3389</v>
      </c>
      <c r="G257" s="8">
        <f>단가대비표!L120</f>
        <v>0</v>
      </c>
      <c r="H257" s="9">
        <f>TRUNC(G257*D257,1)</f>
        <v>0</v>
      </c>
      <c r="I257" s="8">
        <f>단가대비표!S120</f>
        <v>0</v>
      </c>
      <c r="J257" s="9">
        <f>TRUNC(I257*D257,1)</f>
        <v>0</v>
      </c>
      <c r="K257" s="8">
        <f>TRUNC(E257+G257+I257,1)</f>
        <v>3138</v>
      </c>
      <c r="L257" s="9">
        <f>TRUNC(F257+H257+J257,1)</f>
        <v>3389</v>
      </c>
      <c r="M257" s="5" t="s">
        <v>52</v>
      </c>
      <c r="N257" s="1" t="s">
        <v>287</v>
      </c>
      <c r="O257" s="1" t="s">
        <v>2760</v>
      </c>
      <c r="P257" s="1" t="s">
        <v>62</v>
      </c>
      <c r="Q257" s="1" t="s">
        <v>62</v>
      </c>
      <c r="R257" s="1" t="s">
        <v>61</v>
      </c>
      <c r="AV257" s="1" t="s">
        <v>52</v>
      </c>
      <c r="AW257" s="1" t="s">
        <v>2798</v>
      </c>
      <c r="AX257" s="1" t="s">
        <v>52</v>
      </c>
      <c r="AY257" s="1" t="s">
        <v>52</v>
      </c>
      <c r="AZ257" s="203"/>
      <c r="BA257" s="207" t="s">
        <v>7369</v>
      </c>
    </row>
    <row r="258" spans="1:55" ht="30" customHeight="1">
      <c r="A258" s="5" t="s">
        <v>2736</v>
      </c>
      <c r="B258" s="5" t="s">
        <v>1753</v>
      </c>
      <c r="C258" s="5" t="s">
        <v>58</v>
      </c>
      <c r="D258" s="74">
        <v>0.85</v>
      </c>
      <c r="E258" s="8">
        <f>일위대가목록!E516</f>
        <v>1020</v>
      </c>
      <c r="F258" s="9">
        <f>TRUNC(E258*D258,1)</f>
        <v>867</v>
      </c>
      <c r="G258" s="8">
        <f>일위대가목록!F516</f>
        <v>11580</v>
      </c>
      <c r="H258" s="9">
        <f>TRUNC(G258*D258,1)</f>
        <v>9843</v>
      </c>
      <c r="I258" s="8">
        <f>일위대가목록!G516</f>
        <v>89</v>
      </c>
      <c r="J258" s="9">
        <f>TRUNC(I258*D258,1)</f>
        <v>75.599999999999994</v>
      </c>
      <c r="K258" s="8">
        <f>TRUNC(E258+G258+I258,1)</f>
        <v>12689</v>
      </c>
      <c r="L258" s="9">
        <f>TRUNC(F258+H258+J258,1)</f>
        <v>10785.6</v>
      </c>
      <c r="M258" s="5" t="s">
        <v>2742</v>
      </c>
      <c r="N258" s="1" t="s">
        <v>287</v>
      </c>
      <c r="O258" s="1" t="s">
        <v>2743</v>
      </c>
      <c r="P258" s="1" t="s">
        <v>61</v>
      </c>
      <c r="Q258" s="1" t="s">
        <v>62</v>
      </c>
      <c r="R258" s="1" t="s">
        <v>62</v>
      </c>
      <c r="AV258" s="1" t="s">
        <v>52</v>
      </c>
      <c r="AW258" s="1" t="s">
        <v>2799</v>
      </c>
      <c r="AX258" s="1" t="s">
        <v>52</v>
      </c>
      <c r="AY258" s="1" t="s">
        <v>52</v>
      </c>
      <c r="AZ258" s="203"/>
      <c r="BA258" s="207" t="s">
        <v>2742</v>
      </c>
      <c r="BB258" s="99">
        <v>1</v>
      </c>
    </row>
    <row r="259" spans="1:55" ht="30" customHeight="1">
      <c r="A259" s="5" t="s">
        <v>2487</v>
      </c>
      <c r="B259" s="5" t="s">
        <v>52</v>
      </c>
      <c r="C259" s="5" t="s">
        <v>52</v>
      </c>
      <c r="D259" s="6"/>
      <c r="E259" s="8"/>
      <c r="F259" s="9">
        <f>TRUNC(SUMIF(N257:N258, N256, F257:F258),0)</f>
        <v>4256</v>
      </c>
      <c r="G259" s="8"/>
      <c r="H259" s="9">
        <f>TRUNC(SUMIF(N257:N258, N256, H257:H258),0)</f>
        <v>9843</v>
      </c>
      <c r="I259" s="8"/>
      <c r="J259" s="9">
        <f>TRUNC(SUMIF(N257:N258, N256, J257:J258),0)</f>
        <v>75</v>
      </c>
      <c r="K259" s="8"/>
      <c r="L259" s="9">
        <f>F259+H259+J259</f>
        <v>14174</v>
      </c>
      <c r="M259" s="5" t="s">
        <v>52</v>
      </c>
      <c r="N259" s="1" t="s">
        <v>124</v>
      </c>
      <c r="O259" s="1" t="s">
        <v>124</v>
      </c>
      <c r="P259" s="1" t="s">
        <v>52</v>
      </c>
      <c r="Q259" s="1" t="s">
        <v>52</v>
      </c>
      <c r="R259" s="1" t="s">
        <v>52</v>
      </c>
      <c r="AV259" s="1" t="s">
        <v>52</v>
      </c>
      <c r="AW259" s="1" t="s">
        <v>52</v>
      </c>
      <c r="AX259" s="1" t="s">
        <v>52</v>
      </c>
      <c r="AY259" s="1" t="s">
        <v>52</v>
      </c>
      <c r="AZ259" s="203"/>
      <c r="BA259" s="207"/>
    </row>
    <row r="260" spans="1:55" ht="30" customHeight="1">
      <c r="A260" s="6"/>
      <c r="B260" s="6"/>
      <c r="C260" s="6"/>
      <c r="D260" s="6"/>
      <c r="E260" s="8"/>
      <c r="F260" s="9"/>
      <c r="G260" s="8"/>
      <c r="H260" s="9"/>
      <c r="I260" s="8"/>
      <c r="J260" s="9"/>
      <c r="K260" s="8"/>
      <c r="L260" s="9"/>
      <c r="M260" s="6"/>
      <c r="BA260" s="206"/>
    </row>
    <row r="261" spans="1:55" ht="30" customHeight="1">
      <c r="A261" s="311" t="s">
        <v>2800</v>
      </c>
      <c r="B261" s="311"/>
      <c r="C261" s="311"/>
      <c r="D261" s="311"/>
      <c r="E261" s="312"/>
      <c r="F261" s="313"/>
      <c r="G261" s="312"/>
      <c r="H261" s="313"/>
      <c r="I261" s="312"/>
      <c r="J261" s="313"/>
      <c r="K261" s="312"/>
      <c r="L261" s="313"/>
      <c r="M261" s="311"/>
      <c r="N261" s="1" t="s">
        <v>292</v>
      </c>
      <c r="BA261" s="206"/>
    </row>
    <row r="262" spans="1:55" ht="30" customHeight="1">
      <c r="A262" s="5" t="s">
        <v>2801</v>
      </c>
      <c r="B262" s="5" t="s">
        <v>2802</v>
      </c>
      <c r="C262" s="5" t="s">
        <v>588</v>
      </c>
      <c r="D262" s="6">
        <v>8.6E-3</v>
      </c>
      <c r="E262" s="8">
        <f>단가대비표!K71</f>
        <v>497005</v>
      </c>
      <c r="F262" s="9">
        <f>TRUNC(E262*D262,1)</f>
        <v>4274.2</v>
      </c>
      <c r="G262" s="8">
        <f>단가대비표!L71</f>
        <v>0</v>
      </c>
      <c r="H262" s="9">
        <f>TRUNC(G262*D262,1)</f>
        <v>0</v>
      </c>
      <c r="I262" s="8">
        <f>단가대비표!S71</f>
        <v>0</v>
      </c>
      <c r="J262" s="9">
        <f>TRUNC(I262*D262,1)</f>
        <v>0</v>
      </c>
      <c r="K262" s="8">
        <f t="shared" ref="K262:L265" si="12">TRUNC(E262+G262+I262,1)</f>
        <v>497005</v>
      </c>
      <c r="L262" s="9">
        <f t="shared" si="12"/>
        <v>4274.2</v>
      </c>
      <c r="M262" s="5" t="s">
        <v>52</v>
      </c>
      <c r="N262" s="1" t="s">
        <v>292</v>
      </c>
      <c r="O262" s="1" t="s">
        <v>2803</v>
      </c>
      <c r="P262" s="1" t="s">
        <v>62</v>
      </c>
      <c r="Q262" s="1" t="s">
        <v>62</v>
      </c>
      <c r="R262" s="1" t="s">
        <v>61</v>
      </c>
      <c r="AV262" s="1" t="s">
        <v>52</v>
      </c>
      <c r="AW262" s="1" t="s">
        <v>2804</v>
      </c>
      <c r="AX262" s="1" t="s">
        <v>52</v>
      </c>
      <c r="AY262" s="1" t="s">
        <v>52</v>
      </c>
      <c r="AZ262" s="203"/>
      <c r="BA262" s="207" t="s">
        <v>7302</v>
      </c>
    </row>
    <row r="263" spans="1:55" ht="30" customHeight="1">
      <c r="A263" s="5" t="s">
        <v>2805</v>
      </c>
      <c r="B263" s="5" t="s">
        <v>2806</v>
      </c>
      <c r="C263" s="5" t="s">
        <v>2685</v>
      </c>
      <c r="D263" s="6">
        <v>5.6300000000000003E-2</v>
      </c>
      <c r="E263" s="8">
        <f>단가대비표!K216</f>
        <v>1133</v>
      </c>
      <c r="F263" s="9">
        <f>TRUNC(E263*D263,1)</f>
        <v>63.7</v>
      </c>
      <c r="G263" s="8">
        <f>단가대비표!L216</f>
        <v>0</v>
      </c>
      <c r="H263" s="9">
        <f>TRUNC(G263*D263,1)</f>
        <v>0</v>
      </c>
      <c r="I263" s="8">
        <f>단가대비표!S216</f>
        <v>0</v>
      </c>
      <c r="J263" s="9">
        <f>TRUNC(I263*D263,1)</f>
        <v>0</v>
      </c>
      <c r="K263" s="8">
        <f t="shared" si="12"/>
        <v>1133</v>
      </c>
      <c r="L263" s="9">
        <f t="shared" si="12"/>
        <v>63.7</v>
      </c>
      <c r="M263" s="5" t="s">
        <v>52</v>
      </c>
      <c r="N263" s="1" t="s">
        <v>292</v>
      </c>
      <c r="O263" s="1" t="s">
        <v>2807</v>
      </c>
      <c r="P263" s="1" t="s">
        <v>62</v>
      </c>
      <c r="Q263" s="1" t="s">
        <v>62</v>
      </c>
      <c r="R263" s="1" t="s">
        <v>61</v>
      </c>
      <c r="AV263" s="1" t="s">
        <v>52</v>
      </c>
      <c r="AW263" s="1" t="s">
        <v>2808</v>
      </c>
      <c r="AX263" s="1" t="s">
        <v>52</v>
      </c>
      <c r="AY263" s="1" t="s">
        <v>52</v>
      </c>
      <c r="AZ263" s="203"/>
      <c r="BA263" s="207" t="s">
        <v>7492</v>
      </c>
      <c r="BC263" s="99"/>
    </row>
    <row r="264" spans="1:55" ht="30" customHeight="1">
      <c r="A264" s="5" t="s">
        <v>2809</v>
      </c>
      <c r="B264" s="5" t="s">
        <v>2646</v>
      </c>
      <c r="C264" s="5" t="s">
        <v>2210</v>
      </c>
      <c r="D264" s="38">
        <v>0.04</v>
      </c>
      <c r="E264" s="8">
        <f>단가대비표!K417</f>
        <v>0</v>
      </c>
      <c r="F264" s="9">
        <f>TRUNC(E264*D264,1)</f>
        <v>0</v>
      </c>
      <c r="G264" s="8">
        <f>단가대비표!L417</f>
        <v>254714</v>
      </c>
      <c r="H264" s="9">
        <f>TRUNC(G264*D264,1)</f>
        <v>10188.5</v>
      </c>
      <c r="I264" s="8">
        <f>단가대비표!S417</f>
        <v>0</v>
      </c>
      <c r="J264" s="9">
        <f>TRUNC(I264*D264,1)</f>
        <v>0</v>
      </c>
      <c r="K264" s="8">
        <f t="shared" si="12"/>
        <v>254714</v>
      </c>
      <c r="L264" s="9">
        <f t="shared" si="12"/>
        <v>10188.5</v>
      </c>
      <c r="M264" s="50"/>
      <c r="N264" s="1" t="s">
        <v>292</v>
      </c>
      <c r="O264" s="1" t="s">
        <v>2810</v>
      </c>
      <c r="P264" s="1" t="s">
        <v>62</v>
      </c>
      <c r="Q264" s="1" t="s">
        <v>62</v>
      </c>
      <c r="R264" s="1" t="s">
        <v>61</v>
      </c>
      <c r="AV264" s="1" t="s">
        <v>52</v>
      </c>
      <c r="AW264" s="1" t="s">
        <v>2811</v>
      </c>
      <c r="AX264" s="1" t="s">
        <v>52</v>
      </c>
      <c r="AY264" s="1" t="s">
        <v>52</v>
      </c>
      <c r="AZ264" s="203"/>
      <c r="BA264" s="207" t="s">
        <v>7732</v>
      </c>
      <c r="BB264" s="98" t="s">
        <v>7938</v>
      </c>
      <c r="BC264" s="98" t="s">
        <v>7812</v>
      </c>
    </row>
    <row r="265" spans="1:55" ht="30" customHeight="1">
      <c r="A265" s="5" t="s">
        <v>2649</v>
      </c>
      <c r="B265" s="5" t="s">
        <v>2646</v>
      </c>
      <c r="C265" s="5" t="s">
        <v>2210</v>
      </c>
      <c r="D265" s="38">
        <v>1.4999999999999999E-2</v>
      </c>
      <c r="E265" s="8">
        <f>단가대비표!K405</f>
        <v>0</v>
      </c>
      <c r="F265" s="9">
        <f>TRUNC(E265*D265,1)</f>
        <v>0</v>
      </c>
      <c r="G265" s="8">
        <f>단가대비표!L405</f>
        <v>157068</v>
      </c>
      <c r="H265" s="9">
        <f>TRUNC(G265*D265,1)</f>
        <v>2356</v>
      </c>
      <c r="I265" s="8">
        <f>단가대비표!S405</f>
        <v>0</v>
      </c>
      <c r="J265" s="9">
        <f>TRUNC(I265*D265,1)</f>
        <v>0</v>
      </c>
      <c r="K265" s="8">
        <f t="shared" si="12"/>
        <v>157068</v>
      </c>
      <c r="L265" s="9">
        <f t="shared" si="12"/>
        <v>2356</v>
      </c>
      <c r="M265" s="50"/>
      <c r="N265" s="1" t="s">
        <v>292</v>
      </c>
      <c r="O265" s="1" t="s">
        <v>2650</v>
      </c>
      <c r="P265" s="1" t="s">
        <v>62</v>
      </c>
      <c r="Q265" s="1" t="s">
        <v>62</v>
      </c>
      <c r="R265" s="1" t="s">
        <v>61</v>
      </c>
      <c r="AV265" s="1" t="s">
        <v>52</v>
      </c>
      <c r="AW265" s="1" t="s">
        <v>2812</v>
      </c>
      <c r="AX265" s="1" t="s">
        <v>52</v>
      </c>
      <c r="AY265" s="1" t="s">
        <v>52</v>
      </c>
      <c r="AZ265" s="203"/>
      <c r="BA265" s="207" t="s">
        <v>7717</v>
      </c>
      <c r="BB265" s="98" t="s">
        <v>7939</v>
      </c>
      <c r="BC265" s="98" t="s">
        <v>7812</v>
      </c>
    </row>
    <row r="266" spans="1:55" ht="30" customHeight="1">
      <c r="A266" s="5" t="s">
        <v>2487</v>
      </c>
      <c r="B266" s="5" t="s">
        <v>52</v>
      </c>
      <c r="C266" s="5" t="s">
        <v>52</v>
      </c>
      <c r="D266" s="6"/>
      <c r="E266" s="8"/>
      <c r="F266" s="9">
        <f>TRUNC(SUMIF(N262:N265, N261, F262:F265),0)</f>
        <v>4337</v>
      </c>
      <c r="G266" s="8"/>
      <c r="H266" s="9">
        <f>TRUNC(SUMIF(N262:N265, N261, H262:H265),0)</f>
        <v>12544</v>
      </c>
      <c r="I266" s="8"/>
      <c r="J266" s="9">
        <f>TRUNC(SUMIF(N262:N265, N261, J262:J265),0)</f>
        <v>0</v>
      </c>
      <c r="K266" s="8"/>
      <c r="L266" s="9">
        <f>F266+H266+J266</f>
        <v>16881</v>
      </c>
      <c r="M266" s="5" t="s">
        <v>52</v>
      </c>
      <c r="N266" s="1" t="s">
        <v>124</v>
      </c>
      <c r="O266" s="1" t="s">
        <v>124</v>
      </c>
      <c r="P266" s="1" t="s">
        <v>52</v>
      </c>
      <c r="Q266" s="1" t="s">
        <v>52</v>
      </c>
      <c r="R266" s="1" t="s">
        <v>52</v>
      </c>
      <c r="AV266" s="1" t="s">
        <v>52</v>
      </c>
      <c r="AW266" s="1" t="s">
        <v>52</v>
      </c>
      <c r="AX266" s="1" t="s">
        <v>52</v>
      </c>
      <c r="AY266" s="1" t="s">
        <v>52</v>
      </c>
      <c r="AZ266" s="203"/>
      <c r="BA266" s="207"/>
      <c r="BB266" s="98"/>
      <c r="BC266" s="98"/>
    </row>
    <row r="267" spans="1:55" ht="30" customHeight="1">
      <c r="A267" s="6"/>
      <c r="B267" s="6"/>
      <c r="C267" s="6"/>
      <c r="D267" s="6"/>
      <c r="E267" s="8"/>
      <c r="F267" s="9"/>
      <c r="G267" s="8"/>
      <c r="H267" s="9"/>
      <c r="I267" s="8"/>
      <c r="J267" s="9"/>
      <c r="K267" s="8"/>
      <c r="L267" s="9"/>
      <c r="M267" s="6"/>
      <c r="BA267" s="206"/>
      <c r="BB267" s="98"/>
      <c r="BC267" s="98" t="s">
        <v>7813</v>
      </c>
    </row>
    <row r="268" spans="1:55" ht="30" customHeight="1">
      <c r="A268" s="308" t="s">
        <v>2813</v>
      </c>
      <c r="B268" s="308"/>
      <c r="C268" s="308"/>
      <c r="D268" s="308"/>
      <c r="E268" s="309"/>
      <c r="F268" s="310"/>
      <c r="G268" s="309"/>
      <c r="H268" s="310"/>
      <c r="I268" s="309"/>
      <c r="J268" s="310"/>
      <c r="K268" s="309"/>
      <c r="L268" s="310"/>
      <c r="M268" s="308"/>
      <c r="N268" s="1" t="s">
        <v>296</v>
      </c>
      <c r="BA268" s="206"/>
      <c r="BC268" s="99"/>
    </row>
    <row r="269" spans="1:55" ht="30" customHeight="1">
      <c r="A269" s="5" t="s">
        <v>2801</v>
      </c>
      <c r="B269" s="5" t="s">
        <v>2802</v>
      </c>
      <c r="C269" s="5" t="s">
        <v>2814</v>
      </c>
      <c r="D269" s="6">
        <v>0.29649999999999999</v>
      </c>
      <c r="E269" s="8">
        <f>단가대비표!K70</f>
        <v>1400</v>
      </c>
      <c r="F269" s="9">
        <f>TRUNC(E269*D269,1)</f>
        <v>415.1</v>
      </c>
      <c r="G269" s="8">
        <f>단가대비표!L70</f>
        <v>0</v>
      </c>
      <c r="H269" s="9">
        <f>TRUNC(G269*D269,1)</f>
        <v>0</v>
      </c>
      <c r="I269" s="8">
        <f>단가대비표!S70</f>
        <v>0</v>
      </c>
      <c r="J269" s="9">
        <f>TRUNC(I269*D269,1)</f>
        <v>0</v>
      </c>
      <c r="K269" s="8">
        <f>TRUNC(E269+G269+I269,1)</f>
        <v>1400</v>
      </c>
      <c r="L269" s="9">
        <f>TRUNC(F269+H269+J269,1)</f>
        <v>415.1</v>
      </c>
      <c r="M269" s="5" t="s">
        <v>52</v>
      </c>
      <c r="N269" s="1" t="s">
        <v>296</v>
      </c>
      <c r="O269" s="1" t="s">
        <v>2815</v>
      </c>
      <c r="P269" s="1" t="s">
        <v>62</v>
      </c>
      <c r="Q269" s="1" t="s">
        <v>62</v>
      </c>
      <c r="R269" s="1" t="s">
        <v>61</v>
      </c>
      <c r="AV269" s="1" t="s">
        <v>52</v>
      </c>
      <c r="AW269" s="1" t="s">
        <v>2816</v>
      </c>
      <c r="AX269" s="1" t="s">
        <v>52</v>
      </c>
      <c r="AY269" s="1" t="s">
        <v>52</v>
      </c>
      <c r="AZ269" s="203"/>
      <c r="BA269" s="207" t="s">
        <v>7301</v>
      </c>
    </row>
    <row r="270" spans="1:55" ht="30" customHeight="1">
      <c r="A270" s="5" t="s">
        <v>2720</v>
      </c>
      <c r="B270" s="5" t="s">
        <v>2817</v>
      </c>
      <c r="C270" s="5" t="s">
        <v>58</v>
      </c>
      <c r="D270" s="6">
        <v>0.03</v>
      </c>
      <c r="E270" s="8">
        <f>일위대가목록!E514</f>
        <v>0</v>
      </c>
      <c r="F270" s="9">
        <f>TRUNC(E270*D270,1)</f>
        <v>0</v>
      </c>
      <c r="G270" s="8">
        <f>일위대가목록!F514</f>
        <v>8876</v>
      </c>
      <c r="H270" s="9">
        <f>TRUNC(G270*D270,1)</f>
        <v>266.2</v>
      </c>
      <c r="I270" s="8">
        <f>일위대가목록!G514</f>
        <v>177</v>
      </c>
      <c r="J270" s="9">
        <f>TRUNC(I270*D270,1)</f>
        <v>5.3</v>
      </c>
      <c r="K270" s="8">
        <f>TRUNC(E270+G270+I270,1)</f>
        <v>9053</v>
      </c>
      <c r="L270" s="9">
        <f>TRUNC(F270+H270+J270,1)</f>
        <v>271.5</v>
      </c>
      <c r="M270" s="5" t="s">
        <v>2818</v>
      </c>
      <c r="N270" s="1" t="s">
        <v>296</v>
      </c>
      <c r="O270" s="1" t="s">
        <v>2819</v>
      </c>
      <c r="P270" s="1" t="s">
        <v>61</v>
      </c>
      <c r="Q270" s="1" t="s">
        <v>62</v>
      </c>
      <c r="R270" s="1" t="s">
        <v>62</v>
      </c>
      <c r="AV270" s="1" t="s">
        <v>52</v>
      </c>
      <c r="AW270" s="1" t="s">
        <v>2820</v>
      </c>
      <c r="AX270" s="1" t="s">
        <v>52</v>
      </c>
      <c r="AY270" s="1" t="s">
        <v>52</v>
      </c>
      <c r="AZ270" s="203"/>
      <c r="BA270" s="207" t="s">
        <v>2818</v>
      </c>
    </row>
    <row r="271" spans="1:55" ht="30" customHeight="1">
      <c r="A271" s="5" t="s">
        <v>2487</v>
      </c>
      <c r="B271" s="5" t="s">
        <v>52</v>
      </c>
      <c r="C271" s="5" t="s">
        <v>52</v>
      </c>
      <c r="D271" s="6"/>
      <c r="E271" s="8"/>
      <c r="F271" s="9">
        <f>TRUNC(SUMIF(N269:N270, N268, F269:F270),0)</f>
        <v>415</v>
      </c>
      <c r="G271" s="8"/>
      <c r="H271" s="9">
        <f>TRUNC(SUMIF(N269:N270, N268, H269:H270),0)</f>
        <v>266</v>
      </c>
      <c r="I271" s="8"/>
      <c r="J271" s="9">
        <f>TRUNC(SUMIF(N269:N270, N268, J269:J270),0)</f>
        <v>5</v>
      </c>
      <c r="K271" s="8"/>
      <c r="L271" s="9">
        <f>F271+H271+J271</f>
        <v>686</v>
      </c>
      <c r="M271" s="5" t="s">
        <v>52</v>
      </c>
      <c r="N271" s="1" t="s">
        <v>124</v>
      </c>
      <c r="O271" s="1" t="s">
        <v>124</v>
      </c>
      <c r="P271" s="1" t="s">
        <v>52</v>
      </c>
      <c r="Q271" s="1" t="s">
        <v>52</v>
      </c>
      <c r="R271" s="1" t="s">
        <v>52</v>
      </c>
      <c r="AV271" s="1" t="s">
        <v>52</v>
      </c>
      <c r="AW271" s="1" t="s">
        <v>52</v>
      </c>
      <c r="AX271" s="1" t="s">
        <v>52</v>
      </c>
      <c r="AY271" s="1" t="s">
        <v>52</v>
      </c>
      <c r="AZ271" s="203"/>
      <c r="BA271" s="207"/>
    </row>
    <row r="272" spans="1:55" ht="30" customHeight="1">
      <c r="A272" s="6"/>
      <c r="B272" s="6"/>
      <c r="C272" s="6"/>
      <c r="D272" s="6"/>
      <c r="E272" s="8"/>
      <c r="F272" s="9"/>
      <c r="G272" s="8"/>
      <c r="H272" s="9"/>
      <c r="I272" s="8"/>
      <c r="J272" s="9"/>
      <c r="K272" s="8"/>
      <c r="L272" s="9"/>
      <c r="M272" s="6"/>
      <c r="BA272" s="206"/>
    </row>
    <row r="273" spans="1:54" ht="30" customHeight="1">
      <c r="A273" s="308" t="s">
        <v>2821</v>
      </c>
      <c r="B273" s="308"/>
      <c r="C273" s="308"/>
      <c r="D273" s="308"/>
      <c r="E273" s="309"/>
      <c r="F273" s="310"/>
      <c r="G273" s="309"/>
      <c r="H273" s="310"/>
      <c r="I273" s="309"/>
      <c r="J273" s="310"/>
      <c r="K273" s="309"/>
      <c r="L273" s="310"/>
      <c r="M273" s="308"/>
      <c r="N273" s="1" t="s">
        <v>301</v>
      </c>
      <c r="BA273" s="206"/>
    </row>
    <row r="274" spans="1:54" ht="30" customHeight="1">
      <c r="A274" s="5" t="s">
        <v>2711</v>
      </c>
      <c r="B274" s="5" t="s">
        <v>2822</v>
      </c>
      <c r="C274" s="5" t="s">
        <v>58</v>
      </c>
      <c r="D274" s="6">
        <v>1.03</v>
      </c>
      <c r="E274" s="8">
        <f>단가대비표!K44</f>
        <v>3191.34</v>
      </c>
      <c r="F274" s="9">
        <f>TRUNC(E274*D274,1)</f>
        <v>3287</v>
      </c>
      <c r="G274" s="8">
        <f>단가대비표!L44</f>
        <v>0</v>
      </c>
      <c r="H274" s="9">
        <f>TRUNC(G274*D274,1)</f>
        <v>0</v>
      </c>
      <c r="I274" s="8">
        <f>단가대비표!S44</f>
        <v>0</v>
      </c>
      <c r="J274" s="9">
        <f>TRUNC(I274*D274,1)</f>
        <v>0</v>
      </c>
      <c r="K274" s="8">
        <f>TRUNC(E274+G274+I274,1)</f>
        <v>3191.3</v>
      </c>
      <c r="L274" s="9">
        <f>TRUNC(F274+H274+J274,1)</f>
        <v>3287</v>
      </c>
      <c r="M274" s="5" t="s">
        <v>52</v>
      </c>
      <c r="N274" s="1" t="s">
        <v>301</v>
      </c>
      <c r="O274" s="1" t="s">
        <v>2823</v>
      </c>
      <c r="P274" s="1" t="s">
        <v>62</v>
      </c>
      <c r="Q274" s="1" t="s">
        <v>62</v>
      </c>
      <c r="R274" s="1" t="s">
        <v>61</v>
      </c>
      <c r="AV274" s="1" t="s">
        <v>52</v>
      </c>
      <c r="AW274" s="1" t="s">
        <v>2824</v>
      </c>
      <c r="AX274" s="1" t="s">
        <v>52</v>
      </c>
      <c r="AY274" s="1" t="s">
        <v>52</v>
      </c>
      <c r="AZ274" s="203"/>
      <c r="BA274" s="207" t="s">
        <v>7260</v>
      </c>
    </row>
    <row r="275" spans="1:54" ht="30" customHeight="1">
      <c r="A275" s="5" t="s">
        <v>2825</v>
      </c>
      <c r="B275" s="5" t="s">
        <v>2716</v>
      </c>
      <c r="C275" s="5" t="s">
        <v>58</v>
      </c>
      <c r="D275" s="6">
        <v>1</v>
      </c>
      <c r="E275" s="8">
        <f>일위대가목록!E519</f>
        <v>0</v>
      </c>
      <c r="F275" s="9">
        <f>TRUNC(E275*D275,1)</f>
        <v>0</v>
      </c>
      <c r="G275" s="8">
        <f>일위대가목록!F519</f>
        <v>21092</v>
      </c>
      <c r="H275" s="9">
        <f>TRUNC(G275*D275,1)</f>
        <v>21092</v>
      </c>
      <c r="I275" s="8">
        <f>일위대가목록!G519</f>
        <v>324</v>
      </c>
      <c r="J275" s="9">
        <f>TRUNC(I275*D275,1)</f>
        <v>324</v>
      </c>
      <c r="K275" s="8">
        <f>TRUNC(E275+G275+I275,1)</f>
        <v>21416</v>
      </c>
      <c r="L275" s="9">
        <f>TRUNC(F275+H275+J275,1)</f>
        <v>21416</v>
      </c>
      <c r="M275" s="5" t="s">
        <v>2826</v>
      </c>
      <c r="N275" s="1" t="s">
        <v>301</v>
      </c>
      <c r="O275" s="1" t="s">
        <v>2827</v>
      </c>
      <c r="P275" s="1" t="s">
        <v>61</v>
      </c>
      <c r="Q275" s="1" t="s">
        <v>62</v>
      </c>
      <c r="R275" s="1" t="s">
        <v>62</v>
      </c>
      <c r="AV275" s="1" t="s">
        <v>52</v>
      </c>
      <c r="AW275" s="1" t="s">
        <v>2828</v>
      </c>
      <c r="AX275" s="1" t="s">
        <v>52</v>
      </c>
      <c r="AY275" s="1" t="s">
        <v>52</v>
      </c>
      <c r="AZ275" s="203"/>
      <c r="BA275" s="207" t="s">
        <v>2826</v>
      </c>
    </row>
    <row r="276" spans="1:54" ht="30" customHeight="1">
      <c r="A276" s="5" t="s">
        <v>2487</v>
      </c>
      <c r="B276" s="5" t="s">
        <v>52</v>
      </c>
      <c r="C276" s="5" t="s">
        <v>52</v>
      </c>
      <c r="D276" s="6"/>
      <c r="E276" s="8"/>
      <c r="F276" s="9">
        <f>TRUNC(SUMIF(N274:N275, N273, F274:F275),0)</f>
        <v>3287</v>
      </c>
      <c r="G276" s="8"/>
      <c r="H276" s="9">
        <f>TRUNC(SUMIF(N274:N275, N273, H274:H275),0)</f>
        <v>21092</v>
      </c>
      <c r="I276" s="8"/>
      <c r="J276" s="9">
        <f>TRUNC(SUMIF(N274:N275, N273, J274:J275),0)</f>
        <v>324</v>
      </c>
      <c r="K276" s="8"/>
      <c r="L276" s="9">
        <f>F276+H276+J276</f>
        <v>24703</v>
      </c>
      <c r="M276" s="5" t="s">
        <v>52</v>
      </c>
      <c r="N276" s="1" t="s">
        <v>124</v>
      </c>
      <c r="O276" s="1" t="s">
        <v>124</v>
      </c>
      <c r="P276" s="1" t="s">
        <v>52</v>
      </c>
      <c r="Q276" s="1" t="s">
        <v>52</v>
      </c>
      <c r="R276" s="1" t="s">
        <v>52</v>
      </c>
      <c r="AV276" s="1" t="s">
        <v>52</v>
      </c>
      <c r="AW276" s="1" t="s">
        <v>52</v>
      </c>
      <c r="AX276" s="1" t="s">
        <v>52</v>
      </c>
      <c r="AY276" s="1" t="s">
        <v>52</v>
      </c>
      <c r="AZ276" s="203"/>
      <c r="BA276" s="207"/>
    </row>
    <row r="277" spans="1:54" ht="30" customHeight="1">
      <c r="A277" s="6"/>
      <c r="B277" s="6"/>
      <c r="C277" s="6"/>
      <c r="D277" s="6"/>
      <c r="E277" s="8"/>
      <c r="F277" s="9"/>
      <c r="G277" s="8"/>
      <c r="H277" s="9"/>
      <c r="I277" s="8"/>
      <c r="J277" s="9"/>
      <c r="K277" s="8"/>
      <c r="L277" s="9"/>
      <c r="M277" s="6"/>
      <c r="BA277" s="206"/>
    </row>
    <row r="278" spans="1:54" ht="30" customHeight="1">
      <c r="A278" s="308" t="s">
        <v>2829</v>
      </c>
      <c r="B278" s="308"/>
      <c r="C278" s="308"/>
      <c r="D278" s="308"/>
      <c r="E278" s="309"/>
      <c r="F278" s="310"/>
      <c r="G278" s="309"/>
      <c r="H278" s="310"/>
      <c r="I278" s="309"/>
      <c r="J278" s="310"/>
      <c r="K278" s="309"/>
      <c r="L278" s="310"/>
      <c r="M278" s="308"/>
      <c r="N278" s="1" t="s">
        <v>308</v>
      </c>
      <c r="BA278" s="206"/>
    </row>
    <row r="279" spans="1:54" ht="30" customHeight="1">
      <c r="A279" s="5" t="s">
        <v>2711</v>
      </c>
      <c r="B279" s="5" t="s">
        <v>2712</v>
      </c>
      <c r="C279" s="5" t="s">
        <v>58</v>
      </c>
      <c r="D279" s="6">
        <v>1.03</v>
      </c>
      <c r="E279" s="8">
        <f>단가대비표!K45</f>
        <v>3745</v>
      </c>
      <c r="F279" s="9">
        <f>TRUNC(E279*D279,1)</f>
        <v>3857.3</v>
      </c>
      <c r="G279" s="8">
        <f>단가대비표!L45</f>
        <v>0</v>
      </c>
      <c r="H279" s="9">
        <f>TRUNC(G279*D279,1)</f>
        <v>0</v>
      </c>
      <c r="I279" s="8">
        <f>단가대비표!S45</f>
        <v>0</v>
      </c>
      <c r="J279" s="9">
        <f>TRUNC(I279*D279,1)</f>
        <v>0</v>
      </c>
      <c r="K279" s="8">
        <f>TRUNC(E279+G279+I279,1)</f>
        <v>3745</v>
      </c>
      <c r="L279" s="9">
        <f>TRUNC(F279+H279+J279,1)</f>
        <v>3857.3</v>
      </c>
      <c r="M279" s="5" t="s">
        <v>52</v>
      </c>
      <c r="N279" s="1" t="s">
        <v>308</v>
      </c>
      <c r="O279" s="1" t="s">
        <v>2713</v>
      </c>
      <c r="P279" s="1" t="s">
        <v>62</v>
      </c>
      <c r="Q279" s="1" t="s">
        <v>62</v>
      </c>
      <c r="R279" s="1" t="s">
        <v>61</v>
      </c>
      <c r="AV279" s="1" t="s">
        <v>52</v>
      </c>
      <c r="AW279" s="1" t="s">
        <v>2830</v>
      </c>
      <c r="AX279" s="1" t="s">
        <v>52</v>
      </c>
      <c r="AY279" s="1" t="s">
        <v>52</v>
      </c>
      <c r="AZ279" s="203"/>
      <c r="BA279" s="207" t="s">
        <v>7261</v>
      </c>
    </row>
    <row r="280" spans="1:54" ht="30" customHeight="1">
      <c r="A280" s="5" t="s">
        <v>2825</v>
      </c>
      <c r="B280" s="5" t="s">
        <v>2716</v>
      </c>
      <c r="C280" s="5" t="s">
        <v>58</v>
      </c>
      <c r="D280" s="6">
        <v>1</v>
      </c>
      <c r="E280" s="8">
        <f>일위대가목록!E519</f>
        <v>0</v>
      </c>
      <c r="F280" s="9">
        <f>TRUNC(E280*D280,1)</f>
        <v>0</v>
      </c>
      <c r="G280" s="8">
        <f>일위대가목록!F519</f>
        <v>21092</v>
      </c>
      <c r="H280" s="9">
        <f>TRUNC(G280*D280,1)</f>
        <v>21092</v>
      </c>
      <c r="I280" s="8">
        <f>일위대가목록!G519</f>
        <v>324</v>
      </c>
      <c r="J280" s="9">
        <f>TRUNC(I280*D280,1)</f>
        <v>324</v>
      </c>
      <c r="K280" s="8">
        <f>TRUNC(E280+G280+I280,1)</f>
        <v>21416</v>
      </c>
      <c r="L280" s="9">
        <f>TRUNC(F280+H280+J280,1)</f>
        <v>21416</v>
      </c>
      <c r="M280" s="5" t="s">
        <v>2826</v>
      </c>
      <c r="N280" s="1" t="s">
        <v>308</v>
      </c>
      <c r="O280" s="1" t="s">
        <v>2827</v>
      </c>
      <c r="P280" s="1" t="s">
        <v>61</v>
      </c>
      <c r="Q280" s="1" t="s">
        <v>62</v>
      </c>
      <c r="R280" s="1" t="s">
        <v>62</v>
      </c>
      <c r="AV280" s="1" t="s">
        <v>52</v>
      </c>
      <c r="AW280" s="1" t="s">
        <v>2831</v>
      </c>
      <c r="AX280" s="1" t="s">
        <v>52</v>
      </c>
      <c r="AY280" s="1" t="s">
        <v>52</v>
      </c>
      <c r="AZ280" s="203"/>
      <c r="BA280" s="207" t="s">
        <v>2826</v>
      </c>
    </row>
    <row r="281" spans="1:54" ht="30" customHeight="1">
      <c r="A281" s="5" t="s">
        <v>2487</v>
      </c>
      <c r="B281" s="5" t="s">
        <v>52</v>
      </c>
      <c r="C281" s="5" t="s">
        <v>52</v>
      </c>
      <c r="D281" s="6"/>
      <c r="E281" s="8"/>
      <c r="F281" s="9">
        <f>TRUNC(SUMIF(N279:N280, N278, F279:F280),0)</f>
        <v>3857</v>
      </c>
      <c r="G281" s="8"/>
      <c r="H281" s="9">
        <f>TRUNC(SUMIF(N279:N280, N278, H279:H280),0)</f>
        <v>21092</v>
      </c>
      <c r="I281" s="8"/>
      <c r="J281" s="9">
        <f>TRUNC(SUMIF(N279:N280, N278, J279:J280),0)</f>
        <v>324</v>
      </c>
      <c r="K281" s="8"/>
      <c r="L281" s="9">
        <f>F281+H281+J281</f>
        <v>25273</v>
      </c>
      <c r="M281" s="5" t="s">
        <v>52</v>
      </c>
      <c r="N281" s="1" t="s">
        <v>124</v>
      </c>
      <c r="O281" s="1" t="s">
        <v>124</v>
      </c>
      <c r="P281" s="1" t="s">
        <v>52</v>
      </c>
      <c r="Q281" s="1" t="s">
        <v>52</v>
      </c>
      <c r="R281" s="1" t="s">
        <v>52</v>
      </c>
      <c r="AV281" s="1" t="s">
        <v>52</v>
      </c>
      <c r="AW281" s="1" t="s">
        <v>52</v>
      </c>
      <c r="AX281" s="1" t="s">
        <v>52</v>
      </c>
      <c r="AY281" s="1" t="s">
        <v>52</v>
      </c>
      <c r="AZ281" s="203"/>
      <c r="BA281" s="207"/>
    </row>
    <row r="282" spans="1:54" ht="30" customHeight="1">
      <c r="A282" s="6"/>
      <c r="B282" s="6"/>
      <c r="C282" s="6"/>
      <c r="D282" s="6"/>
      <c r="E282" s="8"/>
      <c r="F282" s="9"/>
      <c r="G282" s="8"/>
      <c r="H282" s="9"/>
      <c r="I282" s="8"/>
      <c r="J282" s="9"/>
      <c r="K282" s="8"/>
      <c r="L282" s="9"/>
      <c r="M282" s="6"/>
      <c r="BA282" s="206"/>
    </row>
    <row r="283" spans="1:54" ht="30" customHeight="1">
      <c r="A283" s="308" t="s">
        <v>2832</v>
      </c>
      <c r="B283" s="308"/>
      <c r="C283" s="308"/>
      <c r="D283" s="308"/>
      <c r="E283" s="309"/>
      <c r="F283" s="310"/>
      <c r="G283" s="309"/>
      <c r="H283" s="310"/>
      <c r="I283" s="309"/>
      <c r="J283" s="310"/>
      <c r="K283" s="309"/>
      <c r="L283" s="310"/>
      <c r="M283" s="308"/>
      <c r="N283" s="1" t="s">
        <v>313</v>
      </c>
      <c r="BA283" s="206"/>
    </row>
    <row r="284" spans="1:54" ht="30" customHeight="1">
      <c r="A284" s="5" t="s">
        <v>2833</v>
      </c>
      <c r="B284" s="5" t="s">
        <v>52</v>
      </c>
      <c r="C284" s="5" t="s">
        <v>58</v>
      </c>
      <c r="D284" s="35">
        <v>1.05</v>
      </c>
      <c r="E284" s="8">
        <f>단가대비표!K134</f>
        <v>56960</v>
      </c>
      <c r="F284" s="9">
        <f>TRUNC(E284*D284,1)</f>
        <v>59808</v>
      </c>
      <c r="G284" s="8">
        <f>단가대비표!L134</f>
        <v>0</v>
      </c>
      <c r="H284" s="9">
        <f>TRUNC(G284*D284,1)</f>
        <v>0</v>
      </c>
      <c r="I284" s="8">
        <f>단가대비표!S134</f>
        <v>0</v>
      </c>
      <c r="J284" s="9">
        <f>TRUNC(I284*D284,1)</f>
        <v>0</v>
      </c>
      <c r="K284" s="8">
        <f t="shared" ref="K284:L287" si="13">TRUNC(E284+G284+I284,1)</f>
        <v>56960</v>
      </c>
      <c r="L284" s="9">
        <f t="shared" si="13"/>
        <v>59808</v>
      </c>
      <c r="M284" s="5" t="s">
        <v>52</v>
      </c>
      <c r="N284" s="1" t="s">
        <v>313</v>
      </c>
      <c r="O284" s="1" t="s">
        <v>2834</v>
      </c>
      <c r="P284" s="1" t="s">
        <v>62</v>
      </c>
      <c r="Q284" s="1" t="s">
        <v>62</v>
      </c>
      <c r="R284" s="1" t="s">
        <v>61</v>
      </c>
      <c r="V284">
        <v>1</v>
      </c>
      <c r="AV284" s="1" t="s">
        <v>52</v>
      </c>
      <c r="AW284" s="1" t="s">
        <v>2835</v>
      </c>
      <c r="AX284" s="1" t="s">
        <v>52</v>
      </c>
      <c r="AY284" s="1" t="s">
        <v>52</v>
      </c>
      <c r="AZ284" s="203"/>
      <c r="BA284" s="207" t="s">
        <v>7385</v>
      </c>
      <c r="BB284" s="99">
        <v>1.05</v>
      </c>
    </row>
    <row r="285" spans="1:54" ht="30" customHeight="1">
      <c r="A285" s="5" t="s">
        <v>2665</v>
      </c>
      <c r="B285" s="5" t="s">
        <v>2666</v>
      </c>
      <c r="C285" s="5" t="s">
        <v>449</v>
      </c>
      <c r="D285" s="35">
        <v>1</v>
      </c>
      <c r="E285" s="8">
        <f>TRUNC(SUMIF(V284:V287, RIGHTB(O285, 1), F284:F287)*U285, 2)</f>
        <v>2990.4</v>
      </c>
      <c r="F285" s="9">
        <f>TRUNC(E285*D285,1)</f>
        <v>2990.4</v>
      </c>
      <c r="G285" s="8">
        <v>0</v>
      </c>
      <c r="H285" s="9">
        <f>TRUNC(G285*D285,1)</f>
        <v>0</v>
      </c>
      <c r="I285" s="8">
        <v>0</v>
      </c>
      <c r="J285" s="9">
        <f>TRUNC(I285*D285,1)</f>
        <v>0</v>
      </c>
      <c r="K285" s="8">
        <f t="shared" si="13"/>
        <v>2990.4</v>
      </c>
      <c r="L285" s="9">
        <f t="shared" si="13"/>
        <v>2990.4</v>
      </c>
      <c r="M285" s="5" t="s">
        <v>52</v>
      </c>
      <c r="N285" s="1" t="s">
        <v>313</v>
      </c>
      <c r="O285" s="1" t="s">
        <v>2654</v>
      </c>
      <c r="P285" s="1" t="s">
        <v>62</v>
      </c>
      <c r="Q285" s="1" t="s">
        <v>62</v>
      </c>
      <c r="R285" s="1" t="s">
        <v>62</v>
      </c>
      <c r="S285">
        <v>0</v>
      </c>
      <c r="T285">
        <v>0</v>
      </c>
      <c r="U285">
        <v>0.05</v>
      </c>
      <c r="AV285" s="1" t="s">
        <v>52</v>
      </c>
      <c r="AW285" s="1" t="s">
        <v>2836</v>
      </c>
      <c r="AX285" s="1" t="s">
        <v>52</v>
      </c>
      <c r="AY285" s="1" t="s">
        <v>52</v>
      </c>
      <c r="AZ285" s="203"/>
      <c r="BA285" s="207"/>
      <c r="BB285" s="99">
        <v>1</v>
      </c>
    </row>
    <row r="286" spans="1:54" ht="30" customHeight="1">
      <c r="A286" s="5" t="s">
        <v>2837</v>
      </c>
      <c r="B286" s="5" t="s">
        <v>2838</v>
      </c>
      <c r="C286" s="5" t="s">
        <v>58</v>
      </c>
      <c r="D286" s="35">
        <v>1</v>
      </c>
      <c r="E286" s="8">
        <f>일위대가목록!E520</f>
        <v>4337</v>
      </c>
      <c r="F286" s="9">
        <f>TRUNC(E286*D286,1)</f>
        <v>4337</v>
      </c>
      <c r="G286" s="8">
        <f>일위대가목록!F520</f>
        <v>12544</v>
      </c>
      <c r="H286" s="9">
        <f>TRUNC(G286*D286,1)</f>
        <v>12544</v>
      </c>
      <c r="I286" s="8">
        <f>일위대가목록!G520</f>
        <v>0</v>
      </c>
      <c r="J286" s="9">
        <f>TRUNC(I286*D286,1)</f>
        <v>0</v>
      </c>
      <c r="K286" s="8">
        <f t="shared" si="13"/>
        <v>16881</v>
      </c>
      <c r="L286" s="9">
        <f t="shared" si="13"/>
        <v>16881</v>
      </c>
      <c r="M286" s="5" t="s">
        <v>2839</v>
      </c>
      <c r="N286" s="1" t="s">
        <v>313</v>
      </c>
      <c r="O286" s="1" t="s">
        <v>2840</v>
      </c>
      <c r="P286" s="1" t="s">
        <v>61</v>
      </c>
      <c r="Q286" s="1" t="s">
        <v>62</v>
      </c>
      <c r="R286" s="1" t="s">
        <v>62</v>
      </c>
      <c r="AV286" s="1" t="s">
        <v>52</v>
      </c>
      <c r="AW286" s="1" t="s">
        <v>2841</v>
      </c>
      <c r="AX286" s="1" t="s">
        <v>52</v>
      </c>
      <c r="AY286" s="1" t="s">
        <v>52</v>
      </c>
      <c r="AZ286" s="203"/>
      <c r="BA286" s="207" t="s">
        <v>2839</v>
      </c>
      <c r="BB286" s="99">
        <v>1</v>
      </c>
    </row>
    <row r="287" spans="1:54" ht="30" customHeight="1">
      <c r="A287" s="5" t="s">
        <v>2842</v>
      </c>
      <c r="B287" s="5" t="s">
        <v>52</v>
      </c>
      <c r="C287" s="5" t="s">
        <v>58</v>
      </c>
      <c r="D287" s="35">
        <v>1</v>
      </c>
      <c r="E287" s="8">
        <f>일위대가목록!E521</f>
        <v>0</v>
      </c>
      <c r="F287" s="9">
        <f>TRUNC(E287*D287,1)</f>
        <v>0</v>
      </c>
      <c r="G287" s="8">
        <f>일위대가목록!F521</f>
        <v>10869</v>
      </c>
      <c r="H287" s="9">
        <f>TRUNC(G287*D287,1)</f>
        <v>10869</v>
      </c>
      <c r="I287" s="8">
        <f>일위대가목록!G521</f>
        <v>326</v>
      </c>
      <c r="J287" s="9">
        <f>TRUNC(I287*D287,1)</f>
        <v>326</v>
      </c>
      <c r="K287" s="8">
        <f t="shared" si="13"/>
        <v>11195</v>
      </c>
      <c r="L287" s="9">
        <f t="shared" si="13"/>
        <v>11195</v>
      </c>
      <c r="M287" s="5" t="s">
        <v>2843</v>
      </c>
      <c r="N287" s="1" t="s">
        <v>313</v>
      </c>
      <c r="O287" s="1" t="s">
        <v>2844</v>
      </c>
      <c r="P287" s="1" t="s">
        <v>61</v>
      </c>
      <c r="Q287" s="1" t="s">
        <v>62</v>
      </c>
      <c r="R287" s="1" t="s">
        <v>62</v>
      </c>
      <c r="AV287" s="1" t="s">
        <v>52</v>
      </c>
      <c r="AW287" s="1" t="s">
        <v>2845</v>
      </c>
      <c r="AX287" s="1" t="s">
        <v>52</v>
      </c>
      <c r="AY287" s="1" t="s">
        <v>52</v>
      </c>
      <c r="AZ287" s="203"/>
      <c r="BA287" s="207" t="s">
        <v>2843</v>
      </c>
      <c r="BB287" s="99">
        <v>1</v>
      </c>
    </row>
    <row r="288" spans="1:54" ht="30" customHeight="1">
      <c r="A288" s="5" t="s">
        <v>2487</v>
      </c>
      <c r="B288" s="5" t="s">
        <v>52</v>
      </c>
      <c r="C288" s="5" t="s">
        <v>52</v>
      </c>
      <c r="D288" s="6"/>
      <c r="E288" s="8"/>
      <c r="F288" s="9">
        <f>TRUNC(SUMIF(N284:N287, N283, F284:F287),0)</f>
        <v>67135</v>
      </c>
      <c r="G288" s="8"/>
      <c r="H288" s="9">
        <f>TRUNC(SUMIF(N284:N287, N283, H284:H287),0)</f>
        <v>23413</v>
      </c>
      <c r="I288" s="8"/>
      <c r="J288" s="9">
        <f>TRUNC(SUMIF(N284:N287, N283, J284:J287),0)</f>
        <v>326</v>
      </c>
      <c r="K288" s="8"/>
      <c r="L288" s="9">
        <f>F288+H288+J288</f>
        <v>90874</v>
      </c>
      <c r="M288" s="5" t="s">
        <v>52</v>
      </c>
      <c r="N288" s="1" t="s">
        <v>124</v>
      </c>
      <c r="O288" s="1" t="s">
        <v>124</v>
      </c>
      <c r="P288" s="1" t="s">
        <v>52</v>
      </c>
      <c r="Q288" s="1" t="s">
        <v>52</v>
      </c>
      <c r="R288" s="1" t="s">
        <v>52</v>
      </c>
      <c r="AV288" s="1" t="s">
        <v>52</v>
      </c>
      <c r="AW288" s="1" t="s">
        <v>52</v>
      </c>
      <c r="AX288" s="1" t="s">
        <v>52</v>
      </c>
      <c r="AY288" s="1" t="s">
        <v>52</v>
      </c>
      <c r="AZ288" s="203"/>
      <c r="BA288" s="207"/>
    </row>
    <row r="289" spans="1:54" ht="30" customHeight="1">
      <c r="A289" s="6"/>
      <c r="B289" s="6"/>
      <c r="C289" s="6"/>
      <c r="D289" s="6"/>
      <c r="E289" s="8"/>
      <c r="F289" s="9"/>
      <c r="G289" s="8"/>
      <c r="H289" s="9"/>
      <c r="I289" s="8"/>
      <c r="J289" s="9"/>
      <c r="K289" s="8"/>
      <c r="L289" s="9"/>
      <c r="M289" s="6"/>
      <c r="BA289" s="206"/>
    </row>
    <row r="290" spans="1:54" ht="30" customHeight="1">
      <c r="A290" s="308" t="s">
        <v>2846</v>
      </c>
      <c r="B290" s="308"/>
      <c r="C290" s="308"/>
      <c r="D290" s="308"/>
      <c r="E290" s="309"/>
      <c r="F290" s="310"/>
      <c r="G290" s="309"/>
      <c r="H290" s="310"/>
      <c r="I290" s="309"/>
      <c r="J290" s="310"/>
      <c r="K290" s="309"/>
      <c r="L290" s="310"/>
      <c r="M290" s="308"/>
      <c r="N290" s="1" t="s">
        <v>317</v>
      </c>
      <c r="BA290" s="206"/>
    </row>
    <row r="291" spans="1:54" ht="30" customHeight="1">
      <c r="A291" s="5" t="s">
        <v>2847</v>
      </c>
      <c r="B291" s="5" t="s">
        <v>52</v>
      </c>
      <c r="C291" s="5" t="s">
        <v>58</v>
      </c>
      <c r="D291" s="35">
        <v>1.05</v>
      </c>
      <c r="E291" s="8">
        <f>단가대비표!K135</f>
        <v>56960</v>
      </c>
      <c r="F291" s="9">
        <f>TRUNC(E291*D291,1)</f>
        <v>59808</v>
      </c>
      <c r="G291" s="8">
        <f>단가대비표!L135</f>
        <v>0</v>
      </c>
      <c r="H291" s="9">
        <f>TRUNC(G291*D291,1)</f>
        <v>0</v>
      </c>
      <c r="I291" s="8">
        <f>단가대비표!S135</f>
        <v>0</v>
      </c>
      <c r="J291" s="9">
        <f>TRUNC(I291*D291,1)</f>
        <v>0</v>
      </c>
      <c r="K291" s="8">
        <f t="shared" ref="K291:L294" si="14">TRUNC(E291+G291+I291,1)</f>
        <v>56960</v>
      </c>
      <c r="L291" s="9">
        <f t="shared" si="14"/>
        <v>59808</v>
      </c>
      <c r="M291" s="5" t="s">
        <v>52</v>
      </c>
      <c r="N291" s="1" t="s">
        <v>317</v>
      </c>
      <c r="O291" s="1" t="s">
        <v>2848</v>
      </c>
      <c r="P291" s="1" t="s">
        <v>62</v>
      </c>
      <c r="Q291" s="1" t="s">
        <v>62</v>
      </c>
      <c r="R291" s="1" t="s">
        <v>61</v>
      </c>
      <c r="V291">
        <v>1</v>
      </c>
      <c r="AV291" s="1" t="s">
        <v>52</v>
      </c>
      <c r="AW291" s="1" t="s">
        <v>2849</v>
      </c>
      <c r="AX291" s="1" t="s">
        <v>52</v>
      </c>
      <c r="AY291" s="1" t="s">
        <v>52</v>
      </c>
      <c r="AZ291" s="203"/>
      <c r="BA291" s="207" t="s">
        <v>7386</v>
      </c>
      <c r="BB291" s="99">
        <v>1.05</v>
      </c>
    </row>
    <row r="292" spans="1:54" ht="30" customHeight="1">
      <c r="A292" s="5" t="s">
        <v>2665</v>
      </c>
      <c r="B292" s="5" t="s">
        <v>2666</v>
      </c>
      <c r="C292" s="5" t="s">
        <v>449</v>
      </c>
      <c r="D292" s="35">
        <v>1</v>
      </c>
      <c r="E292" s="8">
        <f>TRUNC(SUMIF(V291:V294, RIGHTB(O292, 1), F291:F294)*U292, 2)</f>
        <v>2990.4</v>
      </c>
      <c r="F292" s="9">
        <f>TRUNC(E292*D292,1)</f>
        <v>2990.4</v>
      </c>
      <c r="G292" s="8">
        <v>0</v>
      </c>
      <c r="H292" s="9">
        <f>TRUNC(G292*D292,1)</f>
        <v>0</v>
      </c>
      <c r="I292" s="8">
        <v>0</v>
      </c>
      <c r="J292" s="9">
        <f>TRUNC(I292*D292,1)</f>
        <v>0</v>
      </c>
      <c r="K292" s="8">
        <f t="shared" si="14"/>
        <v>2990.4</v>
      </c>
      <c r="L292" s="9">
        <f t="shared" si="14"/>
        <v>2990.4</v>
      </c>
      <c r="M292" s="5" t="s">
        <v>52</v>
      </c>
      <c r="N292" s="1" t="s">
        <v>317</v>
      </c>
      <c r="O292" s="1" t="s">
        <v>2654</v>
      </c>
      <c r="P292" s="1" t="s">
        <v>62</v>
      </c>
      <c r="Q292" s="1" t="s">
        <v>62</v>
      </c>
      <c r="R292" s="1" t="s">
        <v>62</v>
      </c>
      <c r="S292">
        <v>0</v>
      </c>
      <c r="T292">
        <v>0</v>
      </c>
      <c r="U292">
        <v>0.05</v>
      </c>
      <c r="AV292" s="1" t="s">
        <v>52</v>
      </c>
      <c r="AW292" s="1" t="s">
        <v>2850</v>
      </c>
      <c r="AX292" s="1" t="s">
        <v>52</v>
      </c>
      <c r="AY292" s="1" t="s">
        <v>52</v>
      </c>
      <c r="AZ292" s="203"/>
      <c r="BA292" s="207"/>
      <c r="BB292" s="99">
        <v>1</v>
      </c>
    </row>
    <row r="293" spans="1:54" ht="30" customHeight="1">
      <c r="A293" s="5" t="s">
        <v>2837</v>
      </c>
      <c r="B293" s="5" t="s">
        <v>2838</v>
      </c>
      <c r="C293" s="5" t="s">
        <v>58</v>
      </c>
      <c r="D293" s="35">
        <v>1</v>
      </c>
      <c r="E293" s="8">
        <f>일위대가목록!E520</f>
        <v>4337</v>
      </c>
      <c r="F293" s="9">
        <f>TRUNC(E293*D293,1)</f>
        <v>4337</v>
      </c>
      <c r="G293" s="8">
        <f>일위대가목록!F520</f>
        <v>12544</v>
      </c>
      <c r="H293" s="9">
        <f>TRUNC(G293*D293,1)</f>
        <v>12544</v>
      </c>
      <c r="I293" s="8">
        <f>일위대가목록!G520</f>
        <v>0</v>
      </c>
      <c r="J293" s="9">
        <f>TRUNC(I293*D293,1)</f>
        <v>0</v>
      </c>
      <c r="K293" s="8">
        <f t="shared" si="14"/>
        <v>16881</v>
      </c>
      <c r="L293" s="9">
        <f t="shared" si="14"/>
        <v>16881</v>
      </c>
      <c r="M293" s="5" t="s">
        <v>2839</v>
      </c>
      <c r="N293" s="1" t="s">
        <v>317</v>
      </c>
      <c r="O293" s="1" t="s">
        <v>2840</v>
      </c>
      <c r="P293" s="1" t="s">
        <v>61</v>
      </c>
      <c r="Q293" s="1" t="s">
        <v>62</v>
      </c>
      <c r="R293" s="1" t="s">
        <v>62</v>
      </c>
      <c r="AV293" s="1" t="s">
        <v>52</v>
      </c>
      <c r="AW293" s="1" t="s">
        <v>2851</v>
      </c>
      <c r="AX293" s="1" t="s">
        <v>52</v>
      </c>
      <c r="AY293" s="1" t="s">
        <v>52</v>
      </c>
      <c r="AZ293" s="203"/>
      <c r="BA293" s="207" t="s">
        <v>2839</v>
      </c>
      <c r="BB293" s="99">
        <v>1</v>
      </c>
    </row>
    <row r="294" spans="1:54" ht="30" customHeight="1">
      <c r="A294" s="5" t="s">
        <v>2842</v>
      </c>
      <c r="B294" s="5" t="s">
        <v>52</v>
      </c>
      <c r="C294" s="5" t="s">
        <v>58</v>
      </c>
      <c r="D294" s="35">
        <v>1</v>
      </c>
      <c r="E294" s="8">
        <f>일위대가목록!E521</f>
        <v>0</v>
      </c>
      <c r="F294" s="9">
        <f>TRUNC(E294*D294,1)</f>
        <v>0</v>
      </c>
      <c r="G294" s="8">
        <f>일위대가목록!F521</f>
        <v>10869</v>
      </c>
      <c r="H294" s="9">
        <f>TRUNC(G294*D294,1)</f>
        <v>10869</v>
      </c>
      <c r="I294" s="8">
        <f>일위대가목록!G521</f>
        <v>326</v>
      </c>
      <c r="J294" s="9">
        <f>TRUNC(I294*D294,1)</f>
        <v>326</v>
      </c>
      <c r="K294" s="8">
        <f t="shared" si="14"/>
        <v>11195</v>
      </c>
      <c r="L294" s="9">
        <f t="shared" si="14"/>
        <v>11195</v>
      </c>
      <c r="M294" s="5" t="s">
        <v>2843</v>
      </c>
      <c r="N294" s="1" t="s">
        <v>317</v>
      </c>
      <c r="O294" s="1" t="s">
        <v>2844</v>
      </c>
      <c r="P294" s="1" t="s">
        <v>61</v>
      </c>
      <c r="Q294" s="1" t="s">
        <v>62</v>
      </c>
      <c r="R294" s="1" t="s">
        <v>62</v>
      </c>
      <c r="AV294" s="1" t="s">
        <v>52</v>
      </c>
      <c r="AW294" s="1" t="s">
        <v>2852</v>
      </c>
      <c r="AX294" s="1" t="s">
        <v>52</v>
      </c>
      <c r="AY294" s="1" t="s">
        <v>52</v>
      </c>
      <c r="AZ294" s="203"/>
      <c r="BA294" s="207" t="s">
        <v>2843</v>
      </c>
      <c r="BB294" s="99">
        <v>1</v>
      </c>
    </row>
    <row r="295" spans="1:54" ht="30" customHeight="1">
      <c r="A295" s="5" t="s">
        <v>2487</v>
      </c>
      <c r="B295" s="5" t="s">
        <v>52</v>
      </c>
      <c r="C295" s="5" t="s">
        <v>52</v>
      </c>
      <c r="D295" s="6"/>
      <c r="E295" s="8"/>
      <c r="F295" s="9">
        <f>TRUNC(SUMIF(N291:N294, N290, F291:F294),0)</f>
        <v>67135</v>
      </c>
      <c r="G295" s="8"/>
      <c r="H295" s="9">
        <f>TRUNC(SUMIF(N291:N294, N290, H291:H294),0)</f>
        <v>23413</v>
      </c>
      <c r="I295" s="8"/>
      <c r="J295" s="9">
        <f>TRUNC(SUMIF(N291:N294, N290, J291:J294),0)</f>
        <v>326</v>
      </c>
      <c r="K295" s="8"/>
      <c r="L295" s="9">
        <f>F295+H295+J295</f>
        <v>90874</v>
      </c>
      <c r="M295" s="5" t="s">
        <v>52</v>
      </c>
      <c r="N295" s="1" t="s">
        <v>124</v>
      </c>
      <c r="O295" s="1" t="s">
        <v>124</v>
      </c>
      <c r="P295" s="1" t="s">
        <v>52</v>
      </c>
      <c r="Q295" s="1" t="s">
        <v>52</v>
      </c>
      <c r="R295" s="1" t="s">
        <v>52</v>
      </c>
      <c r="AV295" s="1" t="s">
        <v>52</v>
      </c>
      <c r="AW295" s="1" t="s">
        <v>52</v>
      </c>
      <c r="AX295" s="1" t="s">
        <v>52</v>
      </c>
      <c r="AY295" s="1" t="s">
        <v>52</v>
      </c>
      <c r="AZ295" s="203"/>
      <c r="BA295" s="207"/>
    </row>
    <row r="296" spans="1:54" ht="30" customHeight="1">
      <c r="A296" s="6"/>
      <c r="B296" s="6"/>
      <c r="C296" s="6"/>
      <c r="D296" s="6"/>
      <c r="E296" s="8"/>
      <c r="F296" s="9"/>
      <c r="G296" s="8"/>
      <c r="H296" s="9"/>
      <c r="I296" s="8"/>
      <c r="J296" s="9"/>
      <c r="K296" s="8"/>
      <c r="L296" s="9"/>
      <c r="M296" s="6"/>
      <c r="BA296" s="206"/>
    </row>
    <row r="297" spans="1:54" ht="30" customHeight="1">
      <c r="A297" s="308" t="s">
        <v>2853</v>
      </c>
      <c r="B297" s="308"/>
      <c r="C297" s="308"/>
      <c r="D297" s="308"/>
      <c r="E297" s="309"/>
      <c r="F297" s="310"/>
      <c r="G297" s="309"/>
      <c r="H297" s="310"/>
      <c r="I297" s="309"/>
      <c r="J297" s="310"/>
      <c r="K297" s="309"/>
      <c r="L297" s="310"/>
      <c r="M297" s="308"/>
      <c r="N297" s="1" t="s">
        <v>322</v>
      </c>
      <c r="BA297" s="206"/>
    </row>
    <row r="298" spans="1:54" ht="30" customHeight="1">
      <c r="A298" s="5" t="s">
        <v>2854</v>
      </c>
      <c r="B298" s="5" t="s">
        <v>52</v>
      </c>
      <c r="C298" s="5" t="s">
        <v>58</v>
      </c>
      <c r="D298" s="35">
        <v>1.05</v>
      </c>
      <c r="E298" s="8">
        <f>단가대비표!K136</f>
        <v>19167</v>
      </c>
      <c r="F298" s="9">
        <f>TRUNC(E298*D298,1)</f>
        <v>20125.3</v>
      </c>
      <c r="G298" s="8">
        <f>단가대비표!L136</f>
        <v>0</v>
      </c>
      <c r="H298" s="9">
        <f>TRUNC(G298*D298,1)</f>
        <v>0</v>
      </c>
      <c r="I298" s="8">
        <f>단가대비표!S136</f>
        <v>0</v>
      </c>
      <c r="J298" s="9">
        <f>TRUNC(I298*D298,1)</f>
        <v>0</v>
      </c>
      <c r="K298" s="8">
        <f t="shared" ref="K298:L301" si="15">TRUNC(E298+G298+I298,1)</f>
        <v>19167</v>
      </c>
      <c r="L298" s="9">
        <f t="shared" si="15"/>
        <v>20125.3</v>
      </c>
      <c r="M298" s="5" t="s">
        <v>52</v>
      </c>
      <c r="N298" s="1" t="s">
        <v>322</v>
      </c>
      <c r="O298" s="1" t="s">
        <v>2855</v>
      </c>
      <c r="P298" s="1" t="s">
        <v>62</v>
      </c>
      <c r="Q298" s="1" t="s">
        <v>62</v>
      </c>
      <c r="R298" s="1" t="s">
        <v>61</v>
      </c>
      <c r="V298">
        <v>1</v>
      </c>
      <c r="AV298" s="1" t="s">
        <v>52</v>
      </c>
      <c r="AW298" s="1" t="s">
        <v>2856</v>
      </c>
      <c r="AX298" s="1" t="s">
        <v>52</v>
      </c>
      <c r="AY298" s="1" t="s">
        <v>52</v>
      </c>
      <c r="AZ298" s="203"/>
      <c r="BA298" s="207" t="s">
        <v>7387</v>
      </c>
      <c r="BB298" s="99">
        <v>1.05</v>
      </c>
    </row>
    <row r="299" spans="1:54" ht="30" customHeight="1">
      <c r="A299" s="5" t="s">
        <v>2665</v>
      </c>
      <c r="B299" s="5" t="s">
        <v>2666</v>
      </c>
      <c r="C299" s="5" t="s">
        <v>449</v>
      </c>
      <c r="D299" s="35">
        <v>1</v>
      </c>
      <c r="E299" s="8">
        <f>TRUNC(SUMIF(V298:V301, RIGHTB(O299, 1), F298:F301)*U299, 2)</f>
        <v>1006.26</v>
      </c>
      <c r="F299" s="9">
        <f>TRUNC(E299*D299,1)</f>
        <v>1006.2</v>
      </c>
      <c r="G299" s="8">
        <v>0</v>
      </c>
      <c r="H299" s="9">
        <f>TRUNC(G299*D299,1)</f>
        <v>0</v>
      </c>
      <c r="I299" s="8">
        <v>0</v>
      </c>
      <c r="J299" s="9">
        <f>TRUNC(I299*D299,1)</f>
        <v>0</v>
      </c>
      <c r="K299" s="8">
        <f t="shared" si="15"/>
        <v>1006.2</v>
      </c>
      <c r="L299" s="9">
        <f t="shared" si="15"/>
        <v>1006.2</v>
      </c>
      <c r="M299" s="5" t="s">
        <v>52</v>
      </c>
      <c r="N299" s="1" t="s">
        <v>322</v>
      </c>
      <c r="O299" s="1" t="s">
        <v>2654</v>
      </c>
      <c r="P299" s="1" t="s">
        <v>62</v>
      </c>
      <c r="Q299" s="1" t="s">
        <v>62</v>
      </c>
      <c r="R299" s="1" t="s">
        <v>62</v>
      </c>
      <c r="S299">
        <v>0</v>
      </c>
      <c r="T299">
        <v>0</v>
      </c>
      <c r="U299">
        <v>0.05</v>
      </c>
      <c r="AV299" s="1" t="s">
        <v>52</v>
      </c>
      <c r="AW299" s="1" t="s">
        <v>2857</v>
      </c>
      <c r="AX299" s="1" t="s">
        <v>52</v>
      </c>
      <c r="AY299" s="1" t="s">
        <v>52</v>
      </c>
      <c r="AZ299" s="203"/>
      <c r="BA299" s="207"/>
      <c r="BB299" s="99">
        <v>1</v>
      </c>
    </row>
    <row r="300" spans="1:54" ht="30" customHeight="1">
      <c r="A300" s="5" t="s">
        <v>2837</v>
      </c>
      <c r="B300" s="5" t="s">
        <v>2838</v>
      </c>
      <c r="C300" s="5" t="s">
        <v>58</v>
      </c>
      <c r="D300" s="35">
        <v>1</v>
      </c>
      <c r="E300" s="8">
        <f>일위대가목록!E520</f>
        <v>4337</v>
      </c>
      <c r="F300" s="9">
        <f>TRUNC(E300*D300,1)</f>
        <v>4337</v>
      </c>
      <c r="G300" s="8">
        <f>일위대가목록!F520</f>
        <v>12544</v>
      </c>
      <c r="H300" s="9">
        <f>TRUNC(G300*D300,1)</f>
        <v>12544</v>
      </c>
      <c r="I300" s="8">
        <f>일위대가목록!G520</f>
        <v>0</v>
      </c>
      <c r="J300" s="9">
        <f>TRUNC(I300*D300,1)</f>
        <v>0</v>
      </c>
      <c r="K300" s="8">
        <f t="shared" si="15"/>
        <v>16881</v>
      </c>
      <c r="L300" s="9">
        <f t="shared" si="15"/>
        <v>16881</v>
      </c>
      <c r="M300" s="5" t="s">
        <v>2839</v>
      </c>
      <c r="N300" s="1" t="s">
        <v>322</v>
      </c>
      <c r="O300" s="1" t="s">
        <v>2840</v>
      </c>
      <c r="P300" s="1" t="s">
        <v>61</v>
      </c>
      <c r="Q300" s="1" t="s">
        <v>62</v>
      </c>
      <c r="R300" s="1" t="s">
        <v>62</v>
      </c>
      <c r="AV300" s="1" t="s">
        <v>52</v>
      </c>
      <c r="AW300" s="1" t="s">
        <v>2858</v>
      </c>
      <c r="AX300" s="1" t="s">
        <v>52</v>
      </c>
      <c r="AY300" s="1" t="s">
        <v>52</v>
      </c>
      <c r="AZ300" s="203"/>
      <c r="BA300" s="207" t="s">
        <v>2839</v>
      </c>
      <c r="BB300" s="99">
        <v>1</v>
      </c>
    </row>
    <row r="301" spans="1:54" ht="30" customHeight="1">
      <c r="A301" s="5" t="s">
        <v>2842</v>
      </c>
      <c r="B301" s="5" t="s">
        <v>52</v>
      </c>
      <c r="C301" s="5" t="s">
        <v>58</v>
      </c>
      <c r="D301" s="35">
        <v>1</v>
      </c>
      <c r="E301" s="8">
        <f>일위대가목록!E521</f>
        <v>0</v>
      </c>
      <c r="F301" s="9">
        <f>TRUNC(E301*D301,1)</f>
        <v>0</v>
      </c>
      <c r="G301" s="8">
        <f>일위대가목록!F521</f>
        <v>10869</v>
      </c>
      <c r="H301" s="9">
        <f>TRUNC(G301*D301,1)</f>
        <v>10869</v>
      </c>
      <c r="I301" s="8">
        <f>일위대가목록!G521</f>
        <v>326</v>
      </c>
      <c r="J301" s="9">
        <f>TRUNC(I301*D301,1)</f>
        <v>326</v>
      </c>
      <c r="K301" s="8">
        <f t="shared" si="15"/>
        <v>11195</v>
      </c>
      <c r="L301" s="9">
        <f t="shared" si="15"/>
        <v>11195</v>
      </c>
      <c r="M301" s="5" t="s">
        <v>2843</v>
      </c>
      <c r="N301" s="1" t="s">
        <v>322</v>
      </c>
      <c r="O301" s="1" t="s">
        <v>2844</v>
      </c>
      <c r="P301" s="1" t="s">
        <v>61</v>
      </c>
      <c r="Q301" s="1" t="s">
        <v>62</v>
      </c>
      <c r="R301" s="1" t="s">
        <v>62</v>
      </c>
      <c r="AV301" s="1" t="s">
        <v>52</v>
      </c>
      <c r="AW301" s="1" t="s">
        <v>2859</v>
      </c>
      <c r="AX301" s="1" t="s">
        <v>52</v>
      </c>
      <c r="AY301" s="1" t="s">
        <v>52</v>
      </c>
      <c r="AZ301" s="203"/>
      <c r="BA301" s="207" t="s">
        <v>2843</v>
      </c>
      <c r="BB301" s="99">
        <v>1</v>
      </c>
    </row>
    <row r="302" spans="1:54" ht="30" customHeight="1">
      <c r="A302" s="5" t="s">
        <v>2487</v>
      </c>
      <c r="B302" s="5" t="s">
        <v>52</v>
      </c>
      <c r="C302" s="5" t="s">
        <v>52</v>
      </c>
      <c r="D302" s="6"/>
      <c r="E302" s="8"/>
      <c r="F302" s="9">
        <f>TRUNC(SUMIF(N298:N301, N297, F298:F301),0)</f>
        <v>25468</v>
      </c>
      <c r="G302" s="8"/>
      <c r="H302" s="9">
        <f>TRUNC(SUMIF(N298:N301, N297, H298:H301),0)</f>
        <v>23413</v>
      </c>
      <c r="I302" s="8"/>
      <c r="J302" s="9">
        <f>TRUNC(SUMIF(N298:N301, N297, J298:J301),0)</f>
        <v>326</v>
      </c>
      <c r="K302" s="8"/>
      <c r="L302" s="9">
        <f>F302+H302+J302</f>
        <v>49207</v>
      </c>
      <c r="M302" s="5" t="s">
        <v>52</v>
      </c>
      <c r="N302" s="1" t="s">
        <v>124</v>
      </c>
      <c r="O302" s="1" t="s">
        <v>124</v>
      </c>
      <c r="P302" s="1" t="s">
        <v>52</v>
      </c>
      <c r="Q302" s="1" t="s">
        <v>52</v>
      </c>
      <c r="R302" s="1" t="s">
        <v>52</v>
      </c>
      <c r="AV302" s="1" t="s">
        <v>52</v>
      </c>
      <c r="AW302" s="1" t="s">
        <v>52</v>
      </c>
      <c r="AX302" s="1" t="s">
        <v>52</v>
      </c>
      <c r="AY302" s="1" t="s">
        <v>52</v>
      </c>
      <c r="AZ302" s="203"/>
      <c r="BA302" s="207"/>
    </row>
    <row r="303" spans="1:54" ht="30" customHeight="1">
      <c r="A303" s="6"/>
      <c r="B303" s="6"/>
      <c r="C303" s="6"/>
      <c r="D303" s="6"/>
      <c r="E303" s="8"/>
      <c r="F303" s="9"/>
      <c r="G303" s="8"/>
      <c r="H303" s="9"/>
      <c r="I303" s="8"/>
      <c r="J303" s="9"/>
      <c r="K303" s="8"/>
      <c r="L303" s="9"/>
      <c r="M303" s="6"/>
      <c r="BA303" s="206"/>
    </row>
    <row r="304" spans="1:54" ht="30" customHeight="1">
      <c r="A304" s="308" t="s">
        <v>2860</v>
      </c>
      <c r="B304" s="308"/>
      <c r="C304" s="308"/>
      <c r="D304" s="308"/>
      <c r="E304" s="309"/>
      <c r="F304" s="310"/>
      <c r="G304" s="309"/>
      <c r="H304" s="310"/>
      <c r="I304" s="309"/>
      <c r="J304" s="310"/>
      <c r="K304" s="309"/>
      <c r="L304" s="310"/>
      <c r="M304" s="308"/>
      <c r="N304" s="1" t="s">
        <v>327</v>
      </c>
      <c r="BA304" s="206"/>
    </row>
    <row r="305" spans="1:54" ht="30" customHeight="1">
      <c r="A305" s="5" t="s">
        <v>2861</v>
      </c>
      <c r="B305" s="5" t="s">
        <v>2862</v>
      </c>
      <c r="C305" s="5" t="s">
        <v>2685</v>
      </c>
      <c r="D305" s="6">
        <v>13.05</v>
      </c>
      <c r="E305" s="8">
        <f>단가대비표!K74</f>
        <v>140.9</v>
      </c>
      <c r="F305" s="9">
        <f>TRUNC(E305*D305,1)</f>
        <v>1838.7</v>
      </c>
      <c r="G305" s="8">
        <f>단가대비표!L74</f>
        <v>0</v>
      </c>
      <c r="H305" s="9">
        <f>TRUNC(G305*D305,1)</f>
        <v>0</v>
      </c>
      <c r="I305" s="8">
        <f>단가대비표!S74</f>
        <v>0</v>
      </c>
      <c r="J305" s="9">
        <f>TRUNC(I305*D305,1)</f>
        <v>0</v>
      </c>
      <c r="K305" s="8">
        <f t="shared" ref="K305:L308" si="16">TRUNC(E305+G305+I305,1)</f>
        <v>140.9</v>
      </c>
      <c r="L305" s="9">
        <f t="shared" si="16"/>
        <v>1838.7</v>
      </c>
      <c r="M305" s="5" t="s">
        <v>2863</v>
      </c>
      <c r="N305" s="1" t="s">
        <v>327</v>
      </c>
      <c r="O305" s="1" t="s">
        <v>2864</v>
      </c>
      <c r="P305" s="1" t="s">
        <v>62</v>
      </c>
      <c r="Q305" s="1" t="s">
        <v>62</v>
      </c>
      <c r="R305" s="1" t="s">
        <v>61</v>
      </c>
      <c r="AV305" s="1" t="s">
        <v>52</v>
      </c>
      <c r="AW305" s="1" t="s">
        <v>2865</v>
      </c>
      <c r="AX305" s="1" t="s">
        <v>52</v>
      </c>
      <c r="AY305" s="1" t="s">
        <v>52</v>
      </c>
      <c r="AZ305" s="203"/>
      <c r="BA305" s="207" t="s">
        <v>7306</v>
      </c>
    </row>
    <row r="306" spans="1:54" ht="30" customHeight="1">
      <c r="A306" s="5" t="s">
        <v>2866</v>
      </c>
      <c r="B306" s="5" t="s">
        <v>2867</v>
      </c>
      <c r="C306" s="5" t="s">
        <v>588</v>
      </c>
      <c r="D306" s="6">
        <v>1.7000000000000001E-2</v>
      </c>
      <c r="E306" s="8">
        <f>단가대비표!K43</f>
        <v>26000</v>
      </c>
      <c r="F306" s="9">
        <f>TRUNC(E306*D306,1)</f>
        <v>442</v>
      </c>
      <c r="G306" s="8">
        <f>단가대비표!L43</f>
        <v>0</v>
      </c>
      <c r="H306" s="9">
        <f>TRUNC(G306*D306,1)</f>
        <v>0</v>
      </c>
      <c r="I306" s="8">
        <f>단가대비표!S43</f>
        <v>0</v>
      </c>
      <c r="J306" s="9">
        <f>TRUNC(I306*D306,1)</f>
        <v>0</v>
      </c>
      <c r="K306" s="8">
        <f t="shared" si="16"/>
        <v>26000</v>
      </c>
      <c r="L306" s="9">
        <f t="shared" si="16"/>
        <v>442</v>
      </c>
      <c r="M306" s="5" t="s">
        <v>2863</v>
      </c>
      <c r="N306" s="1" t="s">
        <v>327</v>
      </c>
      <c r="O306" s="1" t="s">
        <v>2868</v>
      </c>
      <c r="P306" s="1" t="s">
        <v>62</v>
      </c>
      <c r="Q306" s="1" t="s">
        <v>62</v>
      </c>
      <c r="R306" s="1" t="s">
        <v>61</v>
      </c>
      <c r="AV306" s="1" t="s">
        <v>52</v>
      </c>
      <c r="AW306" s="1" t="s">
        <v>2869</v>
      </c>
      <c r="AX306" s="1" t="s">
        <v>52</v>
      </c>
      <c r="AY306" s="1" t="s">
        <v>52</v>
      </c>
      <c r="AZ306" s="203"/>
      <c r="BA306" s="207" t="s">
        <v>7258</v>
      </c>
    </row>
    <row r="307" spans="1:54" ht="30" customHeight="1">
      <c r="A307" s="5" t="s">
        <v>2870</v>
      </c>
      <c r="B307" s="5" t="s">
        <v>2871</v>
      </c>
      <c r="C307" s="5" t="s">
        <v>2572</v>
      </c>
      <c r="D307" s="6">
        <v>0.65500000000000003</v>
      </c>
      <c r="E307" s="8">
        <f>단가대비표!K54</f>
        <v>3752.5</v>
      </c>
      <c r="F307" s="9">
        <f>TRUNC(E307*D307,1)</f>
        <v>2457.8000000000002</v>
      </c>
      <c r="G307" s="8">
        <f>단가대비표!L54</f>
        <v>0</v>
      </c>
      <c r="H307" s="9">
        <f>TRUNC(G307*D307,1)</f>
        <v>0</v>
      </c>
      <c r="I307" s="8">
        <f>단가대비표!S54</f>
        <v>0</v>
      </c>
      <c r="J307" s="9">
        <f>TRUNC(I307*D307,1)</f>
        <v>0</v>
      </c>
      <c r="K307" s="8">
        <f t="shared" si="16"/>
        <v>3752.5</v>
      </c>
      <c r="L307" s="9">
        <f t="shared" si="16"/>
        <v>2457.8000000000002</v>
      </c>
      <c r="M307" s="5" t="s">
        <v>52</v>
      </c>
      <c r="N307" s="1" t="s">
        <v>327</v>
      </c>
      <c r="O307" s="1" t="s">
        <v>2872</v>
      </c>
      <c r="P307" s="1" t="s">
        <v>62</v>
      </c>
      <c r="Q307" s="1" t="s">
        <v>62</v>
      </c>
      <c r="R307" s="1" t="s">
        <v>61</v>
      </c>
      <c r="AV307" s="1" t="s">
        <v>52</v>
      </c>
      <c r="AW307" s="1" t="s">
        <v>2873</v>
      </c>
      <c r="AX307" s="1" t="s">
        <v>52</v>
      </c>
      <c r="AY307" s="1" t="s">
        <v>52</v>
      </c>
      <c r="AZ307" s="203"/>
      <c r="BA307" s="207" t="s">
        <v>7275</v>
      </c>
    </row>
    <row r="308" spans="1:54" ht="30" customHeight="1">
      <c r="A308" s="5" t="s">
        <v>2874</v>
      </c>
      <c r="B308" s="5" t="s">
        <v>2875</v>
      </c>
      <c r="C308" s="5" t="s">
        <v>58</v>
      </c>
      <c r="D308" s="6">
        <v>1</v>
      </c>
      <c r="E308" s="8">
        <f>일위대가목록!E522</f>
        <v>0</v>
      </c>
      <c r="F308" s="9">
        <f>TRUNC(E308*D308,1)</f>
        <v>0</v>
      </c>
      <c r="G308" s="8">
        <f>일위대가목록!F522</f>
        <v>21239</v>
      </c>
      <c r="H308" s="9">
        <f>TRUNC(G308*D308,1)</f>
        <v>21239</v>
      </c>
      <c r="I308" s="8">
        <f>일위대가목록!G522</f>
        <v>637</v>
      </c>
      <c r="J308" s="9">
        <f>TRUNC(I308*D308,1)</f>
        <v>637</v>
      </c>
      <c r="K308" s="8">
        <f t="shared" si="16"/>
        <v>21876</v>
      </c>
      <c r="L308" s="9">
        <f t="shared" si="16"/>
        <v>21876</v>
      </c>
      <c r="M308" s="5" t="s">
        <v>2876</v>
      </c>
      <c r="N308" s="1" t="s">
        <v>327</v>
      </c>
      <c r="O308" s="1" t="s">
        <v>2877</v>
      </c>
      <c r="P308" s="1" t="s">
        <v>61</v>
      </c>
      <c r="Q308" s="1" t="s">
        <v>62</v>
      </c>
      <c r="R308" s="1" t="s">
        <v>62</v>
      </c>
      <c r="AV308" s="1" t="s">
        <v>52</v>
      </c>
      <c r="AW308" s="1" t="s">
        <v>2878</v>
      </c>
      <c r="AX308" s="1" t="s">
        <v>52</v>
      </c>
      <c r="AY308" s="1" t="s">
        <v>52</v>
      </c>
      <c r="AZ308" s="203"/>
      <c r="BA308" s="207" t="s">
        <v>2876</v>
      </c>
    </row>
    <row r="309" spans="1:54" ht="30" customHeight="1">
      <c r="A309" s="5" t="s">
        <v>2487</v>
      </c>
      <c r="B309" s="5" t="s">
        <v>52</v>
      </c>
      <c r="C309" s="5" t="s">
        <v>52</v>
      </c>
      <c r="D309" s="6"/>
      <c r="E309" s="8"/>
      <c r="F309" s="9">
        <f>TRUNC(SUMIF(N305:N308, N304, F305:F308),0)</f>
        <v>4738</v>
      </c>
      <c r="G309" s="8"/>
      <c r="H309" s="9">
        <f>TRUNC(SUMIF(N305:N308, N304, H305:H308),0)</f>
        <v>21239</v>
      </c>
      <c r="I309" s="8"/>
      <c r="J309" s="9">
        <f>TRUNC(SUMIF(N305:N308, N304, J305:J308),0)</f>
        <v>637</v>
      </c>
      <c r="K309" s="8"/>
      <c r="L309" s="9">
        <f>F309+H309+J309</f>
        <v>26614</v>
      </c>
      <c r="M309" s="5" t="s">
        <v>52</v>
      </c>
      <c r="N309" s="1" t="s">
        <v>124</v>
      </c>
      <c r="O309" s="1" t="s">
        <v>124</v>
      </c>
      <c r="P309" s="1" t="s">
        <v>52</v>
      </c>
      <c r="Q309" s="1" t="s">
        <v>52</v>
      </c>
      <c r="R309" s="1" t="s">
        <v>52</v>
      </c>
      <c r="AV309" s="1" t="s">
        <v>52</v>
      </c>
      <c r="AW309" s="1" t="s">
        <v>52</v>
      </c>
      <c r="AX309" s="1" t="s">
        <v>52</v>
      </c>
      <c r="AY309" s="1" t="s">
        <v>52</v>
      </c>
      <c r="AZ309" s="203"/>
      <c r="BA309" s="207"/>
    </row>
    <row r="310" spans="1:54" ht="30" customHeight="1">
      <c r="A310" s="6"/>
      <c r="B310" s="6"/>
      <c r="C310" s="6"/>
      <c r="D310" s="6"/>
      <c r="E310" s="8"/>
      <c r="F310" s="9"/>
      <c r="G310" s="8"/>
      <c r="H310" s="9"/>
      <c r="I310" s="8"/>
      <c r="J310" s="9"/>
      <c r="K310" s="8"/>
      <c r="L310" s="9"/>
      <c r="M310" s="6"/>
      <c r="BA310" s="206"/>
    </row>
    <row r="311" spans="1:54" ht="30" customHeight="1">
      <c r="A311" s="308" t="s">
        <v>2879</v>
      </c>
      <c r="B311" s="308"/>
      <c r="C311" s="308"/>
      <c r="D311" s="308"/>
      <c r="E311" s="309"/>
      <c r="F311" s="310"/>
      <c r="G311" s="309"/>
      <c r="H311" s="310"/>
      <c r="I311" s="309"/>
      <c r="J311" s="310"/>
      <c r="K311" s="309"/>
      <c r="L311" s="310"/>
      <c r="M311" s="308"/>
      <c r="N311" s="1" t="s">
        <v>332</v>
      </c>
      <c r="BA311" s="206"/>
    </row>
    <row r="312" spans="1:54" ht="30" customHeight="1">
      <c r="A312" s="5" t="s">
        <v>2861</v>
      </c>
      <c r="B312" s="5" t="s">
        <v>2862</v>
      </c>
      <c r="C312" s="5" t="s">
        <v>2685</v>
      </c>
      <c r="D312" s="6">
        <v>7.2</v>
      </c>
      <c r="E312" s="8">
        <f>단가대비표!K74</f>
        <v>140.9</v>
      </c>
      <c r="F312" s="9">
        <f>TRUNC(E312*D312,1)</f>
        <v>1014.4</v>
      </c>
      <c r="G312" s="8">
        <f>단가대비표!L74</f>
        <v>0</v>
      </c>
      <c r="H312" s="9">
        <f>TRUNC(G312*D312,1)</f>
        <v>0</v>
      </c>
      <c r="I312" s="8">
        <f>단가대비표!S74</f>
        <v>0</v>
      </c>
      <c r="J312" s="9">
        <f>TRUNC(I312*D312,1)</f>
        <v>0</v>
      </c>
      <c r="K312" s="8">
        <f t="shared" ref="K312:L315" si="17">TRUNC(E312+G312+I312,1)</f>
        <v>140.9</v>
      </c>
      <c r="L312" s="9">
        <f t="shared" si="17"/>
        <v>1014.4</v>
      </c>
      <c r="M312" s="5" t="s">
        <v>2863</v>
      </c>
      <c r="N312" s="1" t="s">
        <v>332</v>
      </c>
      <c r="O312" s="1" t="s">
        <v>2864</v>
      </c>
      <c r="P312" s="1" t="s">
        <v>62</v>
      </c>
      <c r="Q312" s="1" t="s">
        <v>62</v>
      </c>
      <c r="R312" s="1" t="s">
        <v>61</v>
      </c>
      <c r="AV312" s="1" t="s">
        <v>52</v>
      </c>
      <c r="AW312" s="1" t="s">
        <v>2880</v>
      </c>
      <c r="AX312" s="1" t="s">
        <v>52</v>
      </c>
      <c r="AY312" s="1" t="s">
        <v>52</v>
      </c>
      <c r="AZ312" s="203"/>
      <c r="BA312" s="207" t="s">
        <v>7306</v>
      </c>
    </row>
    <row r="313" spans="1:54" ht="30" customHeight="1">
      <c r="A313" s="5" t="s">
        <v>2866</v>
      </c>
      <c r="B313" s="5" t="s">
        <v>2867</v>
      </c>
      <c r="C313" s="5" t="s">
        <v>588</v>
      </c>
      <c r="D313" s="6">
        <v>0.01</v>
      </c>
      <c r="E313" s="8">
        <f>단가대비표!K43</f>
        <v>26000</v>
      </c>
      <c r="F313" s="9">
        <f>TRUNC(E313*D313,1)</f>
        <v>260</v>
      </c>
      <c r="G313" s="8">
        <f>단가대비표!L43</f>
        <v>0</v>
      </c>
      <c r="H313" s="9">
        <f>TRUNC(G313*D313,1)</f>
        <v>0</v>
      </c>
      <c r="I313" s="8">
        <f>단가대비표!S43</f>
        <v>0</v>
      </c>
      <c r="J313" s="9">
        <f>TRUNC(I313*D313,1)</f>
        <v>0</v>
      </c>
      <c r="K313" s="8">
        <f t="shared" si="17"/>
        <v>26000</v>
      </c>
      <c r="L313" s="9">
        <f t="shared" si="17"/>
        <v>260</v>
      </c>
      <c r="M313" s="5" t="s">
        <v>2863</v>
      </c>
      <c r="N313" s="1" t="s">
        <v>332</v>
      </c>
      <c r="O313" s="1" t="s">
        <v>2868</v>
      </c>
      <c r="P313" s="1" t="s">
        <v>62</v>
      </c>
      <c r="Q313" s="1" t="s">
        <v>62</v>
      </c>
      <c r="R313" s="1" t="s">
        <v>61</v>
      </c>
      <c r="AV313" s="1" t="s">
        <v>52</v>
      </c>
      <c r="AW313" s="1" t="s">
        <v>2881</v>
      </c>
      <c r="AX313" s="1" t="s">
        <v>52</v>
      </c>
      <c r="AY313" s="1" t="s">
        <v>52</v>
      </c>
      <c r="AZ313" s="203"/>
      <c r="BA313" s="207" t="s">
        <v>7258</v>
      </c>
    </row>
    <row r="314" spans="1:54" ht="30" customHeight="1">
      <c r="A314" s="5" t="s">
        <v>2870</v>
      </c>
      <c r="B314" s="5" t="s">
        <v>2871</v>
      </c>
      <c r="C314" s="5" t="s">
        <v>2572</v>
      </c>
      <c r="D314" s="6">
        <v>0.46</v>
      </c>
      <c r="E314" s="8">
        <f>단가대비표!K54</f>
        <v>3752.5</v>
      </c>
      <c r="F314" s="9">
        <f>TRUNC(E314*D314,1)</f>
        <v>1726.1</v>
      </c>
      <c r="G314" s="8">
        <f>단가대비표!L54</f>
        <v>0</v>
      </c>
      <c r="H314" s="9">
        <f>TRUNC(G314*D314,1)</f>
        <v>0</v>
      </c>
      <c r="I314" s="8">
        <f>단가대비표!S54</f>
        <v>0</v>
      </c>
      <c r="J314" s="9">
        <f>TRUNC(I314*D314,1)</f>
        <v>0</v>
      </c>
      <c r="K314" s="8">
        <f t="shared" si="17"/>
        <v>3752.5</v>
      </c>
      <c r="L314" s="9">
        <f t="shared" si="17"/>
        <v>1726.1</v>
      </c>
      <c r="M314" s="5" t="s">
        <v>52</v>
      </c>
      <c r="N314" s="1" t="s">
        <v>332</v>
      </c>
      <c r="O314" s="1" t="s">
        <v>2872</v>
      </c>
      <c r="P314" s="1" t="s">
        <v>62</v>
      </c>
      <c r="Q314" s="1" t="s">
        <v>62</v>
      </c>
      <c r="R314" s="1" t="s">
        <v>61</v>
      </c>
      <c r="AV314" s="1" t="s">
        <v>52</v>
      </c>
      <c r="AW314" s="1" t="s">
        <v>2882</v>
      </c>
      <c r="AX314" s="1" t="s">
        <v>52</v>
      </c>
      <c r="AY314" s="1" t="s">
        <v>52</v>
      </c>
      <c r="AZ314" s="203"/>
      <c r="BA314" s="207" t="s">
        <v>7275</v>
      </c>
    </row>
    <row r="315" spans="1:54" ht="30" customHeight="1">
      <c r="A315" s="5" t="s">
        <v>2874</v>
      </c>
      <c r="B315" s="5" t="s">
        <v>2883</v>
      </c>
      <c r="C315" s="5" t="s">
        <v>58</v>
      </c>
      <c r="D315" s="6">
        <v>1</v>
      </c>
      <c r="E315" s="8">
        <f>일위대가목록!E523</f>
        <v>0</v>
      </c>
      <c r="F315" s="9">
        <f>TRUNC(E315*D315,1)</f>
        <v>0</v>
      </c>
      <c r="G315" s="8">
        <f>일위대가목록!F523</f>
        <v>16677</v>
      </c>
      <c r="H315" s="9">
        <f>TRUNC(G315*D315,1)</f>
        <v>16677</v>
      </c>
      <c r="I315" s="8">
        <f>일위대가목록!G523</f>
        <v>500</v>
      </c>
      <c r="J315" s="9">
        <f>TRUNC(I315*D315,1)</f>
        <v>500</v>
      </c>
      <c r="K315" s="8">
        <f t="shared" si="17"/>
        <v>17177</v>
      </c>
      <c r="L315" s="9">
        <f t="shared" si="17"/>
        <v>17177</v>
      </c>
      <c r="M315" s="5" t="s">
        <v>2884</v>
      </c>
      <c r="N315" s="1" t="s">
        <v>332</v>
      </c>
      <c r="O315" s="1" t="s">
        <v>2885</v>
      </c>
      <c r="P315" s="1" t="s">
        <v>61</v>
      </c>
      <c r="Q315" s="1" t="s">
        <v>62</v>
      </c>
      <c r="R315" s="1" t="s">
        <v>62</v>
      </c>
      <c r="AV315" s="1" t="s">
        <v>52</v>
      </c>
      <c r="AW315" s="1" t="s">
        <v>2886</v>
      </c>
      <c r="AX315" s="1" t="s">
        <v>52</v>
      </c>
      <c r="AY315" s="1" t="s">
        <v>52</v>
      </c>
      <c r="AZ315" s="203"/>
      <c r="BA315" s="207" t="s">
        <v>2884</v>
      </c>
    </row>
    <row r="316" spans="1:54" ht="30" customHeight="1">
      <c r="A316" s="5" t="s">
        <v>2487</v>
      </c>
      <c r="B316" s="5" t="s">
        <v>52</v>
      </c>
      <c r="C316" s="5" t="s">
        <v>52</v>
      </c>
      <c r="D316" s="6"/>
      <c r="E316" s="8"/>
      <c r="F316" s="9">
        <f>TRUNC(SUMIF(N312:N315, N311, F312:F315),0)</f>
        <v>3000</v>
      </c>
      <c r="G316" s="8"/>
      <c r="H316" s="9">
        <f>TRUNC(SUMIF(N312:N315, N311, H312:H315),0)</f>
        <v>16677</v>
      </c>
      <c r="I316" s="8"/>
      <c r="J316" s="9">
        <f>TRUNC(SUMIF(N312:N315, N311, J312:J315),0)</f>
        <v>500</v>
      </c>
      <c r="K316" s="8"/>
      <c r="L316" s="9">
        <f>F316+H316+J316</f>
        <v>20177</v>
      </c>
      <c r="M316" s="5" t="s">
        <v>52</v>
      </c>
      <c r="N316" s="1" t="s">
        <v>124</v>
      </c>
      <c r="O316" s="1" t="s">
        <v>124</v>
      </c>
      <c r="P316" s="1" t="s">
        <v>52</v>
      </c>
      <c r="Q316" s="1" t="s">
        <v>52</v>
      </c>
      <c r="R316" s="1" t="s">
        <v>52</v>
      </c>
      <c r="AV316" s="1" t="s">
        <v>52</v>
      </c>
      <c r="AW316" s="1" t="s">
        <v>52</v>
      </c>
      <c r="AX316" s="1" t="s">
        <v>52</v>
      </c>
      <c r="AY316" s="1" t="s">
        <v>52</v>
      </c>
      <c r="AZ316" s="203"/>
      <c r="BA316" s="207"/>
    </row>
    <row r="317" spans="1:54" ht="30" customHeight="1">
      <c r="A317" s="6"/>
      <c r="B317" s="6"/>
      <c r="C317" s="6"/>
      <c r="D317" s="6"/>
      <c r="E317" s="8"/>
      <c r="F317" s="9"/>
      <c r="G317" s="8"/>
      <c r="H317" s="9"/>
      <c r="I317" s="8"/>
      <c r="J317" s="9"/>
      <c r="K317" s="8"/>
      <c r="L317" s="9"/>
      <c r="M317" s="6"/>
      <c r="BA317" s="206"/>
    </row>
    <row r="318" spans="1:54" ht="30" customHeight="1">
      <c r="A318" s="308" t="s">
        <v>2887</v>
      </c>
      <c r="B318" s="308"/>
      <c r="C318" s="308"/>
      <c r="D318" s="308"/>
      <c r="E318" s="309"/>
      <c r="F318" s="310"/>
      <c r="G318" s="309"/>
      <c r="H318" s="310"/>
      <c r="I318" s="309"/>
      <c r="J318" s="310"/>
      <c r="K318" s="309"/>
      <c r="L318" s="310"/>
      <c r="M318" s="308"/>
      <c r="N318" s="1" t="s">
        <v>337</v>
      </c>
      <c r="BA318" s="206"/>
    </row>
    <row r="319" spans="1:54" ht="30" customHeight="1">
      <c r="A319" s="5" t="s">
        <v>2597</v>
      </c>
      <c r="B319" s="5" t="s">
        <v>2598</v>
      </c>
      <c r="C319" s="5" t="s">
        <v>588</v>
      </c>
      <c r="D319" s="6">
        <v>0.03</v>
      </c>
      <c r="E319" s="8">
        <f>일위대가목록!E496</f>
        <v>100459</v>
      </c>
      <c r="F319" s="9">
        <f t="shared" ref="F319:F325" si="18">TRUNC(E319*D319,1)</f>
        <v>3013.7</v>
      </c>
      <c r="G319" s="8">
        <f>일위대가목록!F496</f>
        <v>103664</v>
      </c>
      <c r="H319" s="9">
        <f t="shared" ref="H319:H325" si="19">TRUNC(G319*D319,1)</f>
        <v>3109.9</v>
      </c>
      <c r="I319" s="8">
        <f>일위대가목록!G496</f>
        <v>0</v>
      </c>
      <c r="J319" s="9">
        <f t="shared" ref="J319:J325" si="20">TRUNC(I319*D319,1)</f>
        <v>0</v>
      </c>
      <c r="K319" s="8">
        <f t="shared" ref="K319:L325" si="21">TRUNC(E319+G319+I319,1)</f>
        <v>204123</v>
      </c>
      <c r="L319" s="9">
        <f t="shared" si="21"/>
        <v>6123.6</v>
      </c>
      <c r="M319" s="5" t="s">
        <v>2599</v>
      </c>
      <c r="N319" s="1" t="s">
        <v>337</v>
      </c>
      <c r="O319" s="1" t="s">
        <v>2600</v>
      </c>
      <c r="P319" s="1" t="s">
        <v>61</v>
      </c>
      <c r="Q319" s="1" t="s">
        <v>62</v>
      </c>
      <c r="R319" s="1" t="s">
        <v>62</v>
      </c>
      <c r="AV319" s="1" t="s">
        <v>52</v>
      </c>
      <c r="AW319" s="1" t="s">
        <v>2888</v>
      </c>
      <c r="AX319" s="1" t="s">
        <v>52</v>
      </c>
      <c r="AY319" s="1" t="s">
        <v>52</v>
      </c>
      <c r="AZ319" s="203"/>
      <c r="BA319" s="207" t="s">
        <v>2599</v>
      </c>
    </row>
    <row r="320" spans="1:54" ht="30" customHeight="1">
      <c r="A320" s="5" t="s">
        <v>2889</v>
      </c>
      <c r="B320" s="5" t="s">
        <v>2890</v>
      </c>
      <c r="C320" s="5" t="s">
        <v>58</v>
      </c>
      <c r="D320" s="74">
        <v>0.6</v>
      </c>
      <c r="E320" s="8">
        <f>일위대가목록!E524</f>
        <v>0</v>
      </c>
      <c r="F320" s="9">
        <f t="shared" si="18"/>
        <v>0</v>
      </c>
      <c r="G320" s="8">
        <f>일위대가목록!F524</f>
        <v>10703</v>
      </c>
      <c r="H320" s="9">
        <f t="shared" si="19"/>
        <v>6421.8</v>
      </c>
      <c r="I320" s="8">
        <f>일위대가목록!G524</f>
        <v>214</v>
      </c>
      <c r="J320" s="9">
        <f t="shared" si="20"/>
        <v>128.4</v>
      </c>
      <c r="K320" s="8">
        <f t="shared" si="21"/>
        <v>10917</v>
      </c>
      <c r="L320" s="9">
        <f t="shared" si="21"/>
        <v>6550.2</v>
      </c>
      <c r="M320" s="5" t="s">
        <v>2891</v>
      </c>
      <c r="N320" s="1" t="s">
        <v>337</v>
      </c>
      <c r="O320" s="1" t="s">
        <v>2892</v>
      </c>
      <c r="P320" s="1" t="s">
        <v>61</v>
      </c>
      <c r="Q320" s="1" t="s">
        <v>62</v>
      </c>
      <c r="R320" s="1" t="s">
        <v>62</v>
      </c>
      <c r="AV320" s="1" t="s">
        <v>52</v>
      </c>
      <c r="AW320" s="1" t="s">
        <v>2893</v>
      </c>
      <c r="AX320" s="1" t="s">
        <v>52</v>
      </c>
      <c r="AY320" s="1" t="s">
        <v>52</v>
      </c>
      <c r="AZ320" s="203"/>
      <c r="BA320" s="207" t="s">
        <v>2891</v>
      </c>
      <c r="BB320" s="99">
        <v>1</v>
      </c>
    </row>
    <row r="321" spans="1:54" ht="30" customHeight="1">
      <c r="A321" s="5" t="s">
        <v>2597</v>
      </c>
      <c r="B321" s="5" t="s">
        <v>2894</v>
      </c>
      <c r="C321" s="5" t="s">
        <v>588</v>
      </c>
      <c r="D321" s="6">
        <v>5.0000000000000001E-3</v>
      </c>
      <c r="E321" s="8">
        <f>일위대가목록!E525</f>
        <v>121292</v>
      </c>
      <c r="F321" s="9">
        <f t="shared" si="18"/>
        <v>606.4</v>
      </c>
      <c r="G321" s="8">
        <f>일위대가목록!F525</f>
        <v>103664</v>
      </c>
      <c r="H321" s="9">
        <f t="shared" si="19"/>
        <v>518.29999999999995</v>
      </c>
      <c r="I321" s="8">
        <f>일위대가목록!G525</f>
        <v>0</v>
      </c>
      <c r="J321" s="9">
        <f t="shared" si="20"/>
        <v>0</v>
      </c>
      <c r="K321" s="8">
        <f t="shared" si="21"/>
        <v>224956</v>
      </c>
      <c r="L321" s="9">
        <f t="shared" si="21"/>
        <v>1124.7</v>
      </c>
      <c r="M321" s="5" t="s">
        <v>2895</v>
      </c>
      <c r="N321" s="1" t="s">
        <v>337</v>
      </c>
      <c r="O321" s="1" t="s">
        <v>2896</v>
      </c>
      <c r="P321" s="1" t="s">
        <v>61</v>
      </c>
      <c r="Q321" s="1" t="s">
        <v>62</v>
      </c>
      <c r="R321" s="1" t="s">
        <v>62</v>
      </c>
      <c r="AV321" s="1" t="s">
        <v>52</v>
      </c>
      <c r="AW321" s="1" t="s">
        <v>2897</v>
      </c>
      <c r="AX321" s="1" t="s">
        <v>52</v>
      </c>
      <c r="AY321" s="1" t="s">
        <v>52</v>
      </c>
      <c r="AZ321" s="203"/>
      <c r="BA321" s="207" t="s">
        <v>2895</v>
      </c>
    </row>
    <row r="322" spans="1:54" ht="30" customHeight="1">
      <c r="A322" s="5" t="s">
        <v>2597</v>
      </c>
      <c r="B322" s="5" t="s">
        <v>2898</v>
      </c>
      <c r="C322" s="5" t="s">
        <v>588</v>
      </c>
      <c r="D322" s="6">
        <v>1E-3</v>
      </c>
      <c r="E322" s="8">
        <f>일위대가목록!E526</f>
        <v>174283</v>
      </c>
      <c r="F322" s="9">
        <f t="shared" si="18"/>
        <v>174.2</v>
      </c>
      <c r="G322" s="8">
        <f>일위대가목록!F526</f>
        <v>103664</v>
      </c>
      <c r="H322" s="9">
        <f t="shared" si="19"/>
        <v>103.6</v>
      </c>
      <c r="I322" s="8">
        <f>일위대가목록!G526</f>
        <v>0</v>
      </c>
      <c r="J322" s="9">
        <f t="shared" si="20"/>
        <v>0</v>
      </c>
      <c r="K322" s="8">
        <f t="shared" si="21"/>
        <v>277947</v>
      </c>
      <c r="L322" s="9">
        <f t="shared" si="21"/>
        <v>277.8</v>
      </c>
      <c r="M322" s="5" t="s">
        <v>2899</v>
      </c>
      <c r="N322" s="1" t="s">
        <v>337</v>
      </c>
      <c r="O322" s="1" t="s">
        <v>2900</v>
      </c>
      <c r="P322" s="1" t="s">
        <v>61</v>
      </c>
      <c r="Q322" s="1" t="s">
        <v>62</v>
      </c>
      <c r="R322" s="1" t="s">
        <v>62</v>
      </c>
      <c r="AV322" s="1" t="s">
        <v>52</v>
      </c>
      <c r="AW322" s="1" t="s">
        <v>2901</v>
      </c>
      <c r="AX322" s="1" t="s">
        <v>52</v>
      </c>
      <c r="AY322" s="1" t="s">
        <v>52</v>
      </c>
      <c r="AZ322" s="203"/>
      <c r="BA322" s="207" t="s">
        <v>2899</v>
      </c>
    </row>
    <row r="323" spans="1:54" ht="30" customHeight="1">
      <c r="A323" s="5" t="s">
        <v>2902</v>
      </c>
      <c r="B323" s="5" t="s">
        <v>2903</v>
      </c>
      <c r="C323" s="5" t="s">
        <v>58</v>
      </c>
      <c r="D323" s="74">
        <v>0.6</v>
      </c>
      <c r="E323" s="8">
        <f>일위대가목록!E527</f>
        <v>0</v>
      </c>
      <c r="F323" s="9">
        <f t="shared" si="18"/>
        <v>0</v>
      </c>
      <c r="G323" s="8">
        <f>일위대가목록!F527</f>
        <v>36572</v>
      </c>
      <c r="H323" s="9">
        <f t="shared" si="19"/>
        <v>21943.200000000001</v>
      </c>
      <c r="I323" s="8">
        <f>일위대가목록!G527</f>
        <v>1097</v>
      </c>
      <c r="J323" s="9">
        <f t="shared" si="20"/>
        <v>658.2</v>
      </c>
      <c r="K323" s="8">
        <f t="shared" si="21"/>
        <v>37669</v>
      </c>
      <c r="L323" s="9">
        <f t="shared" si="21"/>
        <v>22601.4</v>
      </c>
      <c r="M323" s="5" t="s">
        <v>2904</v>
      </c>
      <c r="N323" s="1" t="s">
        <v>337</v>
      </c>
      <c r="O323" s="1" t="s">
        <v>2905</v>
      </c>
      <c r="P323" s="1" t="s">
        <v>61</v>
      </c>
      <c r="Q323" s="1" t="s">
        <v>62</v>
      </c>
      <c r="R323" s="1" t="s">
        <v>62</v>
      </c>
      <c r="AV323" s="1" t="s">
        <v>52</v>
      </c>
      <c r="AW323" s="1" t="s">
        <v>2906</v>
      </c>
      <c r="AX323" s="1" t="s">
        <v>52</v>
      </c>
      <c r="AY323" s="1" t="s">
        <v>52</v>
      </c>
      <c r="AZ323" s="203"/>
      <c r="BA323" s="207" t="s">
        <v>2904</v>
      </c>
      <c r="BB323" s="99">
        <v>1</v>
      </c>
    </row>
    <row r="324" spans="1:54" ht="30" customHeight="1">
      <c r="A324" s="5" t="s">
        <v>2907</v>
      </c>
      <c r="B324" s="5" t="s">
        <v>2908</v>
      </c>
      <c r="C324" s="5" t="s">
        <v>58</v>
      </c>
      <c r="D324" s="6">
        <v>1</v>
      </c>
      <c r="E324" s="8">
        <f>일위대가목록!E528</f>
        <v>0</v>
      </c>
      <c r="F324" s="9">
        <f t="shared" si="18"/>
        <v>0</v>
      </c>
      <c r="G324" s="8">
        <f>일위대가목록!F528</f>
        <v>2967</v>
      </c>
      <c r="H324" s="9">
        <f t="shared" si="19"/>
        <v>2967</v>
      </c>
      <c r="I324" s="8">
        <f>일위대가목록!G528</f>
        <v>0</v>
      </c>
      <c r="J324" s="9">
        <f t="shared" si="20"/>
        <v>0</v>
      </c>
      <c r="K324" s="8">
        <f t="shared" si="21"/>
        <v>2967</v>
      </c>
      <c r="L324" s="9">
        <f t="shared" si="21"/>
        <v>2967</v>
      </c>
      <c r="M324" s="5" t="s">
        <v>2909</v>
      </c>
      <c r="N324" s="1" t="s">
        <v>337</v>
      </c>
      <c r="O324" s="1" t="s">
        <v>2910</v>
      </c>
      <c r="P324" s="1" t="s">
        <v>61</v>
      </c>
      <c r="Q324" s="1" t="s">
        <v>62</v>
      </c>
      <c r="R324" s="1" t="s">
        <v>62</v>
      </c>
      <c r="AV324" s="1" t="s">
        <v>52</v>
      </c>
      <c r="AW324" s="1" t="s">
        <v>2911</v>
      </c>
      <c r="AX324" s="1" t="s">
        <v>52</v>
      </c>
      <c r="AY324" s="1" t="s">
        <v>52</v>
      </c>
      <c r="AZ324" s="203"/>
      <c r="BA324" s="207" t="s">
        <v>2909</v>
      </c>
    </row>
    <row r="325" spans="1:54" ht="30" customHeight="1">
      <c r="A325" s="5" t="s">
        <v>2912</v>
      </c>
      <c r="B325" s="5" t="s">
        <v>2913</v>
      </c>
      <c r="C325" s="5" t="s">
        <v>58</v>
      </c>
      <c r="D325" s="6">
        <v>1.03</v>
      </c>
      <c r="E325" s="8">
        <f>단가대비표!K82</f>
        <v>18000</v>
      </c>
      <c r="F325" s="9">
        <f t="shared" si="18"/>
        <v>18540</v>
      </c>
      <c r="G325" s="8">
        <f>단가대비표!L82</f>
        <v>0</v>
      </c>
      <c r="H325" s="9">
        <f t="shared" si="19"/>
        <v>0</v>
      </c>
      <c r="I325" s="8">
        <f>단가대비표!S82</f>
        <v>0</v>
      </c>
      <c r="J325" s="9">
        <f t="shared" si="20"/>
        <v>0</v>
      </c>
      <c r="K325" s="8">
        <f t="shared" si="21"/>
        <v>18000</v>
      </c>
      <c r="L325" s="9">
        <f t="shared" si="21"/>
        <v>18540</v>
      </c>
      <c r="M325" s="5" t="s">
        <v>52</v>
      </c>
      <c r="N325" s="1" t="s">
        <v>337</v>
      </c>
      <c r="O325" s="1" t="s">
        <v>2914</v>
      </c>
      <c r="P325" s="1" t="s">
        <v>62</v>
      </c>
      <c r="Q325" s="1" t="s">
        <v>62</v>
      </c>
      <c r="R325" s="1" t="s">
        <v>61</v>
      </c>
      <c r="AV325" s="1" t="s">
        <v>52</v>
      </c>
      <c r="AW325" s="1" t="s">
        <v>2915</v>
      </c>
      <c r="AX325" s="1" t="s">
        <v>52</v>
      </c>
      <c r="AY325" s="1" t="s">
        <v>52</v>
      </c>
      <c r="AZ325" s="203"/>
      <c r="BA325" s="207" t="s">
        <v>7318</v>
      </c>
    </row>
    <row r="326" spans="1:54" ht="30" customHeight="1">
      <c r="A326" s="5" t="s">
        <v>2487</v>
      </c>
      <c r="B326" s="5" t="s">
        <v>52</v>
      </c>
      <c r="C326" s="5" t="s">
        <v>52</v>
      </c>
      <c r="D326" s="6"/>
      <c r="E326" s="8"/>
      <c r="F326" s="9">
        <f>TRUNC(SUMIF(N319:N325, N318, F319:F325),0)</f>
        <v>22334</v>
      </c>
      <c r="G326" s="8"/>
      <c r="H326" s="9">
        <f>TRUNC(SUMIF(N319:N325, N318, H319:H325),0)</f>
        <v>35063</v>
      </c>
      <c r="I326" s="8"/>
      <c r="J326" s="9">
        <f>TRUNC(SUMIF(N319:N325, N318, J319:J325),0)</f>
        <v>786</v>
      </c>
      <c r="K326" s="8"/>
      <c r="L326" s="9">
        <f>F326+H326+J326</f>
        <v>58183</v>
      </c>
      <c r="M326" s="5" t="s">
        <v>52</v>
      </c>
      <c r="N326" s="1" t="s">
        <v>124</v>
      </c>
      <c r="O326" s="1" t="s">
        <v>124</v>
      </c>
      <c r="P326" s="1" t="s">
        <v>52</v>
      </c>
      <c r="Q326" s="1" t="s">
        <v>52</v>
      </c>
      <c r="R326" s="1" t="s">
        <v>52</v>
      </c>
      <c r="AV326" s="1" t="s">
        <v>52</v>
      </c>
      <c r="AW326" s="1" t="s">
        <v>52</v>
      </c>
      <c r="AX326" s="1" t="s">
        <v>52</v>
      </c>
      <c r="AY326" s="1" t="s">
        <v>52</v>
      </c>
      <c r="AZ326" s="203"/>
      <c r="BA326" s="207"/>
    </row>
    <row r="327" spans="1:54" ht="30" customHeight="1">
      <c r="A327" s="6"/>
      <c r="B327" s="6"/>
      <c r="C327" s="6"/>
      <c r="D327" s="6"/>
      <c r="E327" s="8"/>
      <c r="F327" s="9"/>
      <c r="G327" s="8"/>
      <c r="H327" s="9"/>
      <c r="I327" s="8"/>
      <c r="J327" s="9"/>
      <c r="K327" s="8"/>
      <c r="L327" s="9"/>
      <c r="M327" s="6"/>
      <c r="BA327" s="206"/>
    </row>
    <row r="328" spans="1:54" ht="30" customHeight="1">
      <c r="A328" s="308" t="s">
        <v>2916</v>
      </c>
      <c r="B328" s="308"/>
      <c r="C328" s="308"/>
      <c r="D328" s="308"/>
      <c r="E328" s="309"/>
      <c r="F328" s="310"/>
      <c r="G328" s="309"/>
      <c r="H328" s="310"/>
      <c r="I328" s="309"/>
      <c r="J328" s="310"/>
      <c r="K328" s="309"/>
      <c r="L328" s="310"/>
      <c r="M328" s="308"/>
      <c r="N328" s="1" t="s">
        <v>342</v>
      </c>
      <c r="BA328" s="206"/>
    </row>
    <row r="329" spans="1:54" ht="30" customHeight="1">
      <c r="A329" s="5" t="s">
        <v>2597</v>
      </c>
      <c r="B329" s="5" t="s">
        <v>2598</v>
      </c>
      <c r="C329" s="5" t="s">
        <v>588</v>
      </c>
      <c r="D329" s="6">
        <v>2.5999999999999999E-2</v>
      </c>
      <c r="E329" s="8">
        <f>일위대가목록!E496</f>
        <v>100459</v>
      </c>
      <c r="F329" s="9">
        <f>TRUNC(E329*D329,1)</f>
        <v>2611.9</v>
      </c>
      <c r="G329" s="8">
        <f>일위대가목록!F496</f>
        <v>103664</v>
      </c>
      <c r="H329" s="9">
        <f>TRUNC(G329*D329,1)</f>
        <v>2695.2</v>
      </c>
      <c r="I329" s="8">
        <f>일위대가목록!G496</f>
        <v>0</v>
      </c>
      <c r="J329" s="9">
        <f>TRUNC(I329*D329,1)</f>
        <v>0</v>
      </c>
      <c r="K329" s="8">
        <f t="shared" ref="K329:L333" si="22">TRUNC(E329+G329+I329,1)</f>
        <v>204123</v>
      </c>
      <c r="L329" s="9">
        <f t="shared" si="22"/>
        <v>5307.1</v>
      </c>
      <c r="M329" s="5" t="s">
        <v>2599</v>
      </c>
      <c r="N329" s="1" t="s">
        <v>342</v>
      </c>
      <c r="O329" s="1" t="s">
        <v>2600</v>
      </c>
      <c r="P329" s="1" t="s">
        <v>61</v>
      </c>
      <c r="Q329" s="1" t="s">
        <v>62</v>
      </c>
      <c r="R329" s="1" t="s">
        <v>62</v>
      </c>
      <c r="AV329" s="1" t="s">
        <v>52</v>
      </c>
      <c r="AW329" s="1" t="s">
        <v>2917</v>
      </c>
      <c r="AX329" s="1" t="s">
        <v>52</v>
      </c>
      <c r="AY329" s="1" t="s">
        <v>52</v>
      </c>
      <c r="AZ329" s="203"/>
      <c r="BA329" s="207" t="s">
        <v>2599</v>
      </c>
    </row>
    <row r="330" spans="1:54" ht="30" customHeight="1">
      <c r="A330" s="5" t="s">
        <v>2597</v>
      </c>
      <c r="B330" s="5" t="s">
        <v>2898</v>
      </c>
      <c r="C330" s="5" t="s">
        <v>588</v>
      </c>
      <c r="D330" s="6">
        <v>5.0000000000000001E-3</v>
      </c>
      <c r="E330" s="8">
        <f>일위대가목록!E526</f>
        <v>174283</v>
      </c>
      <c r="F330" s="9">
        <f>TRUNC(E330*D330,1)</f>
        <v>871.4</v>
      </c>
      <c r="G330" s="8">
        <f>일위대가목록!F526</f>
        <v>103664</v>
      </c>
      <c r="H330" s="9">
        <f>TRUNC(G330*D330,1)</f>
        <v>518.29999999999995</v>
      </c>
      <c r="I330" s="8">
        <f>일위대가목록!G526</f>
        <v>0</v>
      </c>
      <c r="J330" s="9">
        <f>TRUNC(I330*D330,1)</f>
        <v>0</v>
      </c>
      <c r="K330" s="8">
        <f t="shared" si="22"/>
        <v>277947</v>
      </c>
      <c r="L330" s="9">
        <f t="shared" si="22"/>
        <v>1389.7</v>
      </c>
      <c r="M330" s="5" t="s">
        <v>2899</v>
      </c>
      <c r="N330" s="1" t="s">
        <v>342</v>
      </c>
      <c r="O330" s="1" t="s">
        <v>2900</v>
      </c>
      <c r="P330" s="1" t="s">
        <v>61</v>
      </c>
      <c r="Q330" s="1" t="s">
        <v>62</v>
      </c>
      <c r="R330" s="1" t="s">
        <v>62</v>
      </c>
      <c r="AV330" s="1" t="s">
        <v>52</v>
      </c>
      <c r="AW330" s="1" t="s">
        <v>2918</v>
      </c>
      <c r="AX330" s="1" t="s">
        <v>52</v>
      </c>
      <c r="AY330" s="1" t="s">
        <v>52</v>
      </c>
      <c r="AZ330" s="203"/>
      <c r="BA330" s="207" t="s">
        <v>2899</v>
      </c>
    </row>
    <row r="331" spans="1:54" ht="30" customHeight="1">
      <c r="A331" s="5" t="s">
        <v>2919</v>
      </c>
      <c r="B331" s="5" t="s">
        <v>2920</v>
      </c>
      <c r="C331" s="5" t="s">
        <v>58</v>
      </c>
      <c r="D331" s="74">
        <v>0.75</v>
      </c>
      <c r="E331" s="8">
        <f>일위대가목록!E529</f>
        <v>0</v>
      </c>
      <c r="F331" s="9">
        <f>TRUNC(E331*D331,1)</f>
        <v>0</v>
      </c>
      <c r="G331" s="8">
        <f>일위대가목록!F529</f>
        <v>44636</v>
      </c>
      <c r="H331" s="9">
        <f>TRUNC(G331*D331,1)</f>
        <v>33477</v>
      </c>
      <c r="I331" s="8">
        <f>일위대가목록!G529</f>
        <v>1339</v>
      </c>
      <c r="J331" s="9">
        <f>TRUNC(I331*D331,1)</f>
        <v>1004.2</v>
      </c>
      <c r="K331" s="8">
        <f t="shared" si="22"/>
        <v>45975</v>
      </c>
      <c r="L331" s="9">
        <f t="shared" si="22"/>
        <v>34481.199999999997</v>
      </c>
      <c r="M331" s="5" t="s">
        <v>2921</v>
      </c>
      <c r="N331" s="1" t="s">
        <v>342</v>
      </c>
      <c r="O331" s="1" t="s">
        <v>2922</v>
      </c>
      <c r="P331" s="1" t="s">
        <v>61</v>
      </c>
      <c r="Q331" s="1" t="s">
        <v>62</v>
      </c>
      <c r="R331" s="1" t="s">
        <v>62</v>
      </c>
      <c r="AV331" s="1" t="s">
        <v>52</v>
      </c>
      <c r="AW331" s="1" t="s">
        <v>2923</v>
      </c>
      <c r="AX331" s="1" t="s">
        <v>52</v>
      </c>
      <c r="AY331" s="1" t="s">
        <v>52</v>
      </c>
      <c r="AZ331" s="203"/>
      <c r="BA331" s="207" t="s">
        <v>2921</v>
      </c>
      <c r="BB331" s="99">
        <v>1</v>
      </c>
    </row>
    <row r="332" spans="1:54" ht="30" customHeight="1">
      <c r="A332" s="5" t="s">
        <v>2924</v>
      </c>
      <c r="B332" s="5" t="s">
        <v>2920</v>
      </c>
      <c r="C332" s="5" t="s">
        <v>58</v>
      </c>
      <c r="D332" s="6">
        <v>1</v>
      </c>
      <c r="E332" s="8">
        <f>일위대가목록!E530</f>
        <v>0</v>
      </c>
      <c r="F332" s="9">
        <f>TRUNC(E332*D332,1)</f>
        <v>0</v>
      </c>
      <c r="G332" s="8">
        <f>일위대가목록!F530</f>
        <v>3152</v>
      </c>
      <c r="H332" s="9">
        <f>TRUNC(G332*D332,1)</f>
        <v>3152</v>
      </c>
      <c r="I332" s="8">
        <f>일위대가목록!G530</f>
        <v>0</v>
      </c>
      <c r="J332" s="9">
        <f>TRUNC(I332*D332,1)</f>
        <v>0</v>
      </c>
      <c r="K332" s="8">
        <f t="shared" si="22"/>
        <v>3152</v>
      </c>
      <c r="L332" s="9">
        <f t="shared" si="22"/>
        <v>3152</v>
      </c>
      <c r="M332" s="5" t="s">
        <v>2925</v>
      </c>
      <c r="N332" s="1" t="s">
        <v>342</v>
      </c>
      <c r="O332" s="1" t="s">
        <v>2926</v>
      </c>
      <c r="P332" s="1" t="s">
        <v>61</v>
      </c>
      <c r="Q332" s="1" t="s">
        <v>62</v>
      </c>
      <c r="R332" s="1" t="s">
        <v>62</v>
      </c>
      <c r="AV332" s="1" t="s">
        <v>52</v>
      </c>
      <c r="AW332" s="1" t="s">
        <v>2927</v>
      </c>
      <c r="AX332" s="1" t="s">
        <v>52</v>
      </c>
      <c r="AY332" s="1" t="s">
        <v>52</v>
      </c>
      <c r="AZ332" s="203"/>
      <c r="BA332" s="207" t="s">
        <v>2925</v>
      </c>
    </row>
    <row r="333" spans="1:54" ht="30" customHeight="1">
      <c r="A333" s="5" t="s">
        <v>2928</v>
      </c>
      <c r="B333" s="5" t="s">
        <v>2929</v>
      </c>
      <c r="C333" s="5" t="s">
        <v>58</v>
      </c>
      <c r="D333" s="74">
        <v>0.9</v>
      </c>
      <c r="E333" s="8">
        <f>단가대비표!K83</f>
        <v>14639</v>
      </c>
      <c r="F333" s="9">
        <f>TRUNC(E333*D333,1)</f>
        <v>13175.1</v>
      </c>
      <c r="G333" s="8">
        <f>단가대비표!L83</f>
        <v>0</v>
      </c>
      <c r="H333" s="9">
        <f>TRUNC(G333*D333,1)</f>
        <v>0</v>
      </c>
      <c r="I333" s="8">
        <f>단가대비표!S83</f>
        <v>0</v>
      </c>
      <c r="J333" s="9">
        <f>TRUNC(I333*D333,1)</f>
        <v>0</v>
      </c>
      <c r="K333" s="8">
        <f t="shared" si="22"/>
        <v>14639</v>
      </c>
      <c r="L333" s="9">
        <f t="shared" si="22"/>
        <v>13175.1</v>
      </c>
      <c r="M333" s="5" t="s">
        <v>52</v>
      </c>
      <c r="N333" s="1" t="s">
        <v>342</v>
      </c>
      <c r="O333" s="1" t="s">
        <v>2930</v>
      </c>
      <c r="P333" s="1" t="s">
        <v>62</v>
      </c>
      <c r="Q333" s="1" t="s">
        <v>62</v>
      </c>
      <c r="R333" s="1" t="s">
        <v>61</v>
      </c>
      <c r="AV333" s="1" t="s">
        <v>52</v>
      </c>
      <c r="AW333" s="1" t="s">
        <v>2931</v>
      </c>
      <c r="AX333" s="1" t="s">
        <v>52</v>
      </c>
      <c r="AY333" s="1" t="s">
        <v>52</v>
      </c>
      <c r="AZ333" s="203"/>
      <c r="BA333" s="207" t="s">
        <v>7319</v>
      </c>
      <c r="BB333" s="99">
        <v>1.03</v>
      </c>
    </row>
    <row r="334" spans="1:54" ht="30" customHeight="1">
      <c r="A334" s="5" t="s">
        <v>2487</v>
      </c>
      <c r="B334" s="5" t="s">
        <v>52</v>
      </c>
      <c r="C334" s="5" t="s">
        <v>52</v>
      </c>
      <c r="D334" s="6"/>
      <c r="E334" s="8"/>
      <c r="F334" s="9">
        <f>TRUNC(SUMIF(N329:N333, N328, F329:F333),0)</f>
        <v>16658</v>
      </c>
      <c r="G334" s="8"/>
      <c r="H334" s="9">
        <f>TRUNC(SUMIF(N329:N333, N328, H329:H333),0)</f>
        <v>39842</v>
      </c>
      <c r="I334" s="8"/>
      <c r="J334" s="9">
        <f>TRUNC(SUMIF(N329:N333, N328, J329:J333),0)</f>
        <v>1004</v>
      </c>
      <c r="K334" s="8"/>
      <c r="L334" s="9">
        <f>F334+H334+J334</f>
        <v>57504</v>
      </c>
      <c r="M334" s="5" t="s">
        <v>52</v>
      </c>
      <c r="N334" s="1" t="s">
        <v>124</v>
      </c>
      <c r="O334" s="1" t="s">
        <v>124</v>
      </c>
      <c r="P334" s="1" t="s">
        <v>52</v>
      </c>
      <c r="Q334" s="1" t="s">
        <v>52</v>
      </c>
      <c r="R334" s="1" t="s">
        <v>52</v>
      </c>
      <c r="AV334" s="1" t="s">
        <v>52</v>
      </c>
      <c r="AW334" s="1" t="s">
        <v>52</v>
      </c>
      <c r="AX334" s="1" t="s">
        <v>52</v>
      </c>
      <c r="AY334" s="1" t="s">
        <v>52</v>
      </c>
      <c r="AZ334" s="203"/>
      <c r="BA334" s="207"/>
    </row>
    <row r="335" spans="1:54" ht="30" customHeight="1">
      <c r="A335" s="6"/>
      <c r="B335" s="6"/>
      <c r="C335" s="6"/>
      <c r="D335" s="6"/>
      <c r="E335" s="8"/>
      <c r="F335" s="9"/>
      <c r="G335" s="8"/>
      <c r="H335" s="9"/>
      <c r="I335" s="8"/>
      <c r="J335" s="9"/>
      <c r="K335" s="8"/>
      <c r="L335" s="9"/>
      <c r="M335" s="6"/>
      <c r="BA335" s="206"/>
    </row>
    <row r="336" spans="1:54" ht="30" customHeight="1">
      <c r="A336" s="308" t="s">
        <v>2932</v>
      </c>
      <c r="B336" s="308"/>
      <c r="C336" s="308"/>
      <c r="D336" s="308"/>
      <c r="E336" s="309"/>
      <c r="F336" s="310"/>
      <c r="G336" s="309"/>
      <c r="H336" s="310"/>
      <c r="I336" s="309"/>
      <c r="J336" s="310"/>
      <c r="K336" s="309"/>
      <c r="L336" s="310"/>
      <c r="M336" s="308"/>
      <c r="N336" s="1" t="s">
        <v>347</v>
      </c>
      <c r="BA336" s="206"/>
    </row>
    <row r="337" spans="1:54" ht="30" customHeight="1">
      <c r="A337" s="5" t="s">
        <v>2597</v>
      </c>
      <c r="B337" s="5" t="s">
        <v>2598</v>
      </c>
      <c r="C337" s="5" t="s">
        <v>588</v>
      </c>
      <c r="D337" s="6">
        <v>2.5000000000000001E-2</v>
      </c>
      <c r="E337" s="8">
        <f>일위대가목록!E496</f>
        <v>100459</v>
      </c>
      <c r="F337" s="9">
        <f t="shared" ref="F337:F343" si="23">TRUNC(E337*D337,1)</f>
        <v>2511.4</v>
      </c>
      <c r="G337" s="8">
        <f>일위대가목록!F496</f>
        <v>103664</v>
      </c>
      <c r="H337" s="9">
        <f t="shared" ref="H337:H343" si="24">TRUNC(G337*D337,1)</f>
        <v>2591.6</v>
      </c>
      <c r="I337" s="8">
        <f>일위대가목록!G496</f>
        <v>0</v>
      </c>
      <c r="J337" s="9">
        <f t="shared" ref="J337:J343" si="25">TRUNC(I337*D337,1)</f>
        <v>0</v>
      </c>
      <c r="K337" s="8">
        <f t="shared" ref="K337:L343" si="26">TRUNC(E337+G337+I337,1)</f>
        <v>204123</v>
      </c>
      <c r="L337" s="9">
        <f t="shared" si="26"/>
        <v>5103</v>
      </c>
      <c r="M337" s="5" t="s">
        <v>2599</v>
      </c>
      <c r="N337" s="1" t="s">
        <v>347</v>
      </c>
      <c r="O337" s="1" t="s">
        <v>2600</v>
      </c>
      <c r="P337" s="1" t="s">
        <v>61</v>
      </c>
      <c r="Q337" s="1" t="s">
        <v>62</v>
      </c>
      <c r="R337" s="1" t="s">
        <v>62</v>
      </c>
      <c r="AV337" s="1" t="s">
        <v>52</v>
      </c>
      <c r="AW337" s="1" t="s">
        <v>2933</v>
      </c>
      <c r="AX337" s="1" t="s">
        <v>52</v>
      </c>
      <c r="AY337" s="1" t="s">
        <v>52</v>
      </c>
      <c r="AZ337" s="203"/>
      <c r="BA337" s="207" t="s">
        <v>2599</v>
      </c>
    </row>
    <row r="338" spans="1:54" ht="30" customHeight="1">
      <c r="A338" s="5" t="s">
        <v>2889</v>
      </c>
      <c r="B338" s="5" t="s">
        <v>2890</v>
      </c>
      <c r="C338" s="5" t="s">
        <v>58</v>
      </c>
      <c r="D338" s="74">
        <v>0.2</v>
      </c>
      <c r="E338" s="8">
        <f>일위대가목록!E524</f>
        <v>0</v>
      </c>
      <c r="F338" s="9">
        <f t="shared" si="23"/>
        <v>0</v>
      </c>
      <c r="G338" s="8">
        <f>일위대가목록!F524</f>
        <v>10703</v>
      </c>
      <c r="H338" s="9">
        <f t="shared" si="24"/>
        <v>2140.6</v>
      </c>
      <c r="I338" s="8">
        <f>일위대가목록!G524</f>
        <v>214</v>
      </c>
      <c r="J338" s="9">
        <f t="shared" si="25"/>
        <v>42.8</v>
      </c>
      <c r="K338" s="8">
        <f t="shared" si="26"/>
        <v>10917</v>
      </c>
      <c r="L338" s="9">
        <f t="shared" si="26"/>
        <v>2183.4</v>
      </c>
      <c r="M338" s="5" t="s">
        <v>2891</v>
      </c>
      <c r="N338" s="1" t="s">
        <v>347</v>
      </c>
      <c r="O338" s="1" t="s">
        <v>2892</v>
      </c>
      <c r="P338" s="1" t="s">
        <v>61</v>
      </c>
      <c r="Q338" s="1" t="s">
        <v>62</v>
      </c>
      <c r="R338" s="1" t="s">
        <v>62</v>
      </c>
      <c r="AV338" s="1" t="s">
        <v>52</v>
      </c>
      <c r="AW338" s="1" t="s">
        <v>2934</v>
      </c>
      <c r="AX338" s="1" t="s">
        <v>52</v>
      </c>
      <c r="AY338" s="1" t="s">
        <v>52</v>
      </c>
      <c r="AZ338" s="203"/>
      <c r="BA338" s="207" t="s">
        <v>2891</v>
      </c>
      <c r="BB338" s="99">
        <v>1</v>
      </c>
    </row>
    <row r="339" spans="1:54" ht="30" customHeight="1">
      <c r="A339" s="5" t="s">
        <v>2597</v>
      </c>
      <c r="B339" s="5" t="s">
        <v>2894</v>
      </c>
      <c r="C339" s="5" t="s">
        <v>588</v>
      </c>
      <c r="D339" s="6">
        <v>5.0000000000000001E-3</v>
      </c>
      <c r="E339" s="8">
        <f>일위대가목록!E525</f>
        <v>121292</v>
      </c>
      <c r="F339" s="9">
        <f t="shared" si="23"/>
        <v>606.4</v>
      </c>
      <c r="G339" s="8">
        <f>일위대가목록!F525</f>
        <v>103664</v>
      </c>
      <c r="H339" s="9">
        <f t="shared" si="24"/>
        <v>518.29999999999995</v>
      </c>
      <c r="I339" s="8">
        <f>일위대가목록!G525</f>
        <v>0</v>
      </c>
      <c r="J339" s="9">
        <f t="shared" si="25"/>
        <v>0</v>
      </c>
      <c r="K339" s="8">
        <f t="shared" si="26"/>
        <v>224956</v>
      </c>
      <c r="L339" s="9">
        <f t="shared" si="26"/>
        <v>1124.7</v>
      </c>
      <c r="M339" s="5" t="s">
        <v>2895</v>
      </c>
      <c r="N339" s="1" t="s">
        <v>347</v>
      </c>
      <c r="O339" s="1" t="s">
        <v>2896</v>
      </c>
      <c r="P339" s="1" t="s">
        <v>61</v>
      </c>
      <c r="Q339" s="1" t="s">
        <v>62</v>
      </c>
      <c r="R339" s="1" t="s">
        <v>62</v>
      </c>
      <c r="AV339" s="1" t="s">
        <v>52</v>
      </c>
      <c r="AW339" s="1" t="s">
        <v>2935</v>
      </c>
      <c r="AX339" s="1" t="s">
        <v>52</v>
      </c>
      <c r="AY339" s="1" t="s">
        <v>52</v>
      </c>
      <c r="AZ339" s="203"/>
      <c r="BA339" s="207" t="s">
        <v>2895</v>
      </c>
    </row>
    <row r="340" spans="1:54" ht="30" customHeight="1">
      <c r="A340" s="5" t="s">
        <v>2597</v>
      </c>
      <c r="B340" s="5" t="s">
        <v>2898</v>
      </c>
      <c r="C340" s="5" t="s">
        <v>588</v>
      </c>
      <c r="D340" s="6">
        <v>1E-3</v>
      </c>
      <c r="E340" s="8">
        <f>일위대가목록!E526</f>
        <v>174283</v>
      </c>
      <c r="F340" s="9">
        <f t="shared" si="23"/>
        <v>174.2</v>
      </c>
      <c r="G340" s="8">
        <f>일위대가목록!F526</f>
        <v>103664</v>
      </c>
      <c r="H340" s="9">
        <f t="shared" si="24"/>
        <v>103.6</v>
      </c>
      <c r="I340" s="8">
        <f>일위대가목록!G526</f>
        <v>0</v>
      </c>
      <c r="J340" s="9">
        <f t="shared" si="25"/>
        <v>0</v>
      </c>
      <c r="K340" s="8">
        <f t="shared" si="26"/>
        <v>277947</v>
      </c>
      <c r="L340" s="9">
        <f t="shared" si="26"/>
        <v>277.8</v>
      </c>
      <c r="M340" s="5" t="s">
        <v>2899</v>
      </c>
      <c r="N340" s="1" t="s">
        <v>347</v>
      </c>
      <c r="O340" s="1" t="s">
        <v>2900</v>
      </c>
      <c r="P340" s="1" t="s">
        <v>61</v>
      </c>
      <c r="Q340" s="1" t="s">
        <v>62</v>
      </c>
      <c r="R340" s="1" t="s">
        <v>62</v>
      </c>
      <c r="AV340" s="1" t="s">
        <v>52</v>
      </c>
      <c r="AW340" s="1" t="s">
        <v>2936</v>
      </c>
      <c r="AX340" s="1" t="s">
        <v>52</v>
      </c>
      <c r="AY340" s="1" t="s">
        <v>52</v>
      </c>
      <c r="AZ340" s="203"/>
      <c r="BA340" s="207" t="s">
        <v>2899</v>
      </c>
    </row>
    <row r="341" spans="1:54" ht="30" customHeight="1">
      <c r="A341" s="5" t="s">
        <v>2902</v>
      </c>
      <c r="B341" s="5" t="s">
        <v>2903</v>
      </c>
      <c r="C341" s="5" t="s">
        <v>58</v>
      </c>
      <c r="D341" s="74">
        <v>0.7</v>
      </c>
      <c r="E341" s="8">
        <f>일위대가목록!E527</f>
        <v>0</v>
      </c>
      <c r="F341" s="9">
        <f t="shared" si="23"/>
        <v>0</v>
      </c>
      <c r="G341" s="8">
        <f>일위대가목록!F527</f>
        <v>36572</v>
      </c>
      <c r="H341" s="9">
        <f t="shared" si="24"/>
        <v>25600.400000000001</v>
      </c>
      <c r="I341" s="8">
        <f>일위대가목록!G527</f>
        <v>1097</v>
      </c>
      <c r="J341" s="9">
        <f t="shared" si="25"/>
        <v>767.9</v>
      </c>
      <c r="K341" s="8">
        <f t="shared" si="26"/>
        <v>37669</v>
      </c>
      <c r="L341" s="9">
        <f t="shared" si="26"/>
        <v>26368.3</v>
      </c>
      <c r="M341" s="5" t="s">
        <v>2904</v>
      </c>
      <c r="N341" s="1" t="s">
        <v>347</v>
      </c>
      <c r="O341" s="1" t="s">
        <v>2905</v>
      </c>
      <c r="P341" s="1" t="s">
        <v>61</v>
      </c>
      <c r="Q341" s="1" t="s">
        <v>62</v>
      </c>
      <c r="R341" s="1" t="s">
        <v>62</v>
      </c>
      <c r="AV341" s="1" t="s">
        <v>52</v>
      </c>
      <c r="AW341" s="1" t="s">
        <v>2937</v>
      </c>
      <c r="AX341" s="1" t="s">
        <v>52</v>
      </c>
      <c r="AY341" s="1" t="s">
        <v>52</v>
      </c>
      <c r="AZ341" s="203"/>
      <c r="BA341" s="207" t="s">
        <v>2904</v>
      </c>
      <c r="BB341" s="99">
        <v>1</v>
      </c>
    </row>
    <row r="342" spans="1:54" ht="30" customHeight="1">
      <c r="A342" s="5" t="s">
        <v>2907</v>
      </c>
      <c r="B342" s="5" t="s">
        <v>2908</v>
      </c>
      <c r="C342" s="5" t="s">
        <v>58</v>
      </c>
      <c r="D342" s="6">
        <v>1</v>
      </c>
      <c r="E342" s="8">
        <f>일위대가목록!E528</f>
        <v>0</v>
      </c>
      <c r="F342" s="9">
        <f t="shared" si="23"/>
        <v>0</v>
      </c>
      <c r="G342" s="8">
        <f>일위대가목록!F528</f>
        <v>2967</v>
      </c>
      <c r="H342" s="9">
        <f t="shared" si="24"/>
        <v>2967</v>
      </c>
      <c r="I342" s="8">
        <f>일위대가목록!G528</f>
        <v>0</v>
      </c>
      <c r="J342" s="9">
        <f t="shared" si="25"/>
        <v>0</v>
      </c>
      <c r="K342" s="8">
        <f t="shared" si="26"/>
        <v>2967</v>
      </c>
      <c r="L342" s="9">
        <f t="shared" si="26"/>
        <v>2967</v>
      </c>
      <c r="M342" s="5" t="s">
        <v>2909</v>
      </c>
      <c r="N342" s="1" t="s">
        <v>347</v>
      </c>
      <c r="O342" s="1" t="s">
        <v>2910</v>
      </c>
      <c r="P342" s="1" t="s">
        <v>61</v>
      </c>
      <c r="Q342" s="1" t="s">
        <v>62</v>
      </c>
      <c r="R342" s="1" t="s">
        <v>62</v>
      </c>
      <c r="AV342" s="1" t="s">
        <v>52</v>
      </c>
      <c r="AW342" s="1" t="s">
        <v>2938</v>
      </c>
      <c r="AX342" s="1" t="s">
        <v>52</v>
      </c>
      <c r="AY342" s="1" t="s">
        <v>52</v>
      </c>
      <c r="AZ342" s="203"/>
      <c r="BA342" s="207" t="s">
        <v>2909</v>
      </c>
    </row>
    <row r="343" spans="1:54" ht="30" customHeight="1">
      <c r="A343" s="5" t="s">
        <v>2912</v>
      </c>
      <c r="B343" s="5" t="s">
        <v>2939</v>
      </c>
      <c r="C343" s="5" t="s">
        <v>58</v>
      </c>
      <c r="D343" s="74">
        <v>0.7</v>
      </c>
      <c r="E343" s="8">
        <f>단가대비표!K81</f>
        <v>12600</v>
      </c>
      <c r="F343" s="9">
        <f t="shared" si="23"/>
        <v>8820</v>
      </c>
      <c r="G343" s="8">
        <f>단가대비표!L81</f>
        <v>0</v>
      </c>
      <c r="H343" s="9">
        <f t="shared" si="24"/>
        <v>0</v>
      </c>
      <c r="I343" s="8">
        <f>단가대비표!S81</f>
        <v>0</v>
      </c>
      <c r="J343" s="9">
        <f t="shared" si="25"/>
        <v>0</v>
      </c>
      <c r="K343" s="8">
        <f t="shared" si="26"/>
        <v>12600</v>
      </c>
      <c r="L343" s="9">
        <f t="shared" si="26"/>
        <v>8820</v>
      </c>
      <c r="M343" s="5" t="s">
        <v>52</v>
      </c>
      <c r="N343" s="1" t="s">
        <v>347</v>
      </c>
      <c r="O343" s="1" t="s">
        <v>2940</v>
      </c>
      <c r="P343" s="1" t="s">
        <v>62</v>
      </c>
      <c r="Q343" s="1" t="s">
        <v>62</v>
      </c>
      <c r="R343" s="1" t="s">
        <v>61</v>
      </c>
      <c r="AV343" s="1" t="s">
        <v>52</v>
      </c>
      <c r="AW343" s="1" t="s">
        <v>2941</v>
      </c>
      <c r="AX343" s="1" t="s">
        <v>52</v>
      </c>
      <c r="AY343" s="1" t="s">
        <v>52</v>
      </c>
      <c r="AZ343" s="203"/>
      <c r="BA343" s="207" t="s">
        <v>7316</v>
      </c>
      <c r="BB343" s="99">
        <v>1.03</v>
      </c>
    </row>
    <row r="344" spans="1:54" ht="30" customHeight="1">
      <c r="A344" s="5" t="s">
        <v>2487</v>
      </c>
      <c r="B344" s="5" t="s">
        <v>52</v>
      </c>
      <c r="C344" s="5" t="s">
        <v>52</v>
      </c>
      <c r="D344" s="6"/>
      <c r="E344" s="8"/>
      <c r="F344" s="9">
        <f>TRUNC(SUMIF(N337:N343, N336, F337:F343),0)</f>
        <v>12112</v>
      </c>
      <c r="G344" s="8"/>
      <c r="H344" s="9">
        <f>TRUNC(SUMIF(N337:N343, N336, H337:H343),0)</f>
        <v>33921</v>
      </c>
      <c r="I344" s="8"/>
      <c r="J344" s="9">
        <f>TRUNC(SUMIF(N337:N343, N336, J337:J343),0)</f>
        <v>810</v>
      </c>
      <c r="K344" s="8"/>
      <c r="L344" s="9">
        <f>F344+H344+J344</f>
        <v>46843</v>
      </c>
      <c r="M344" s="5" t="s">
        <v>52</v>
      </c>
      <c r="N344" s="1" t="s">
        <v>124</v>
      </c>
      <c r="O344" s="1" t="s">
        <v>124</v>
      </c>
      <c r="P344" s="1" t="s">
        <v>52</v>
      </c>
      <c r="Q344" s="1" t="s">
        <v>52</v>
      </c>
      <c r="R344" s="1" t="s">
        <v>52</v>
      </c>
      <c r="AV344" s="1" t="s">
        <v>52</v>
      </c>
      <c r="AW344" s="1" t="s">
        <v>52</v>
      </c>
      <c r="AX344" s="1" t="s">
        <v>52</v>
      </c>
      <c r="AY344" s="1" t="s">
        <v>52</v>
      </c>
      <c r="AZ344" s="203"/>
      <c r="BA344" s="207"/>
    </row>
    <row r="345" spans="1:54" ht="30" customHeight="1">
      <c r="A345" s="6"/>
      <c r="B345" s="6"/>
      <c r="C345" s="6"/>
      <c r="D345" s="6"/>
      <c r="E345" s="8"/>
      <c r="F345" s="9"/>
      <c r="G345" s="8"/>
      <c r="H345" s="9"/>
      <c r="I345" s="8"/>
      <c r="J345" s="9"/>
      <c r="K345" s="8"/>
      <c r="L345" s="9"/>
      <c r="M345" s="6"/>
      <c r="BA345" s="206"/>
    </row>
    <row r="346" spans="1:54" ht="30" customHeight="1">
      <c r="A346" s="308" t="s">
        <v>2942</v>
      </c>
      <c r="B346" s="308"/>
      <c r="C346" s="308"/>
      <c r="D346" s="308"/>
      <c r="E346" s="309"/>
      <c r="F346" s="310"/>
      <c r="G346" s="309"/>
      <c r="H346" s="310"/>
      <c r="I346" s="309"/>
      <c r="J346" s="310"/>
      <c r="K346" s="309"/>
      <c r="L346" s="310"/>
      <c r="M346" s="308"/>
      <c r="N346" s="1" t="s">
        <v>352</v>
      </c>
      <c r="BA346" s="206"/>
    </row>
    <row r="347" spans="1:54" ht="30" customHeight="1">
      <c r="A347" s="5" t="s">
        <v>2928</v>
      </c>
      <c r="B347" s="5" t="s">
        <v>2929</v>
      </c>
      <c r="C347" s="5" t="s">
        <v>58</v>
      </c>
      <c r="D347" s="74">
        <v>0.9</v>
      </c>
      <c r="E347" s="8">
        <f>단가대비표!K83</f>
        <v>14639</v>
      </c>
      <c r="F347" s="9">
        <f>TRUNC(E347*D347,1)</f>
        <v>13175.1</v>
      </c>
      <c r="G347" s="8">
        <f>단가대비표!L83</f>
        <v>0</v>
      </c>
      <c r="H347" s="9">
        <f>TRUNC(G347*D347,1)</f>
        <v>0</v>
      </c>
      <c r="I347" s="8">
        <f>단가대비표!S83</f>
        <v>0</v>
      </c>
      <c r="J347" s="9">
        <f>TRUNC(I347*D347,1)</f>
        <v>0</v>
      </c>
      <c r="K347" s="8">
        <f t="shared" ref="K347:L349" si="27">TRUNC(E347+G347+I347,1)</f>
        <v>14639</v>
      </c>
      <c r="L347" s="9">
        <f t="shared" si="27"/>
        <v>13175.1</v>
      </c>
      <c r="M347" s="5" t="s">
        <v>52</v>
      </c>
      <c r="N347" s="1" t="s">
        <v>352</v>
      </c>
      <c r="O347" s="1" t="s">
        <v>2930</v>
      </c>
      <c r="P347" s="1" t="s">
        <v>62</v>
      </c>
      <c r="Q347" s="1" t="s">
        <v>62</v>
      </c>
      <c r="R347" s="1" t="s">
        <v>61</v>
      </c>
      <c r="AV347" s="1" t="s">
        <v>52</v>
      </c>
      <c r="AW347" s="1" t="s">
        <v>2943</v>
      </c>
      <c r="AX347" s="1" t="s">
        <v>52</v>
      </c>
      <c r="AY347" s="1" t="s">
        <v>52</v>
      </c>
      <c r="AZ347" s="203"/>
      <c r="BA347" s="207" t="s">
        <v>7319</v>
      </c>
      <c r="BB347" s="99">
        <v>1.03</v>
      </c>
    </row>
    <row r="348" spans="1:54" ht="30" customHeight="1">
      <c r="A348" s="5" t="s">
        <v>2944</v>
      </c>
      <c r="B348" s="5" t="s">
        <v>2945</v>
      </c>
      <c r="C348" s="5" t="s">
        <v>58</v>
      </c>
      <c r="D348" s="74">
        <v>0.95</v>
      </c>
      <c r="E348" s="8">
        <f>일위대가목록!E531</f>
        <v>0</v>
      </c>
      <c r="F348" s="9">
        <f>TRUNC(E348*D348,1)</f>
        <v>0</v>
      </c>
      <c r="G348" s="8">
        <f>일위대가목록!F531</f>
        <v>24992</v>
      </c>
      <c r="H348" s="9">
        <f>TRUNC(G348*D348,1)</f>
        <v>23742.400000000001</v>
      </c>
      <c r="I348" s="8">
        <f>일위대가목록!G531</f>
        <v>749</v>
      </c>
      <c r="J348" s="9">
        <f>TRUNC(I348*D348,1)</f>
        <v>711.5</v>
      </c>
      <c r="K348" s="8">
        <f t="shared" si="27"/>
        <v>25741</v>
      </c>
      <c r="L348" s="9">
        <f t="shared" si="27"/>
        <v>24453.9</v>
      </c>
      <c r="M348" s="5" t="s">
        <v>2946</v>
      </c>
      <c r="N348" s="1" t="s">
        <v>352</v>
      </c>
      <c r="O348" s="1" t="s">
        <v>2947</v>
      </c>
      <c r="P348" s="1" t="s">
        <v>61</v>
      </c>
      <c r="Q348" s="1" t="s">
        <v>62</v>
      </c>
      <c r="R348" s="1" t="s">
        <v>62</v>
      </c>
      <c r="AV348" s="1" t="s">
        <v>52</v>
      </c>
      <c r="AW348" s="1" t="s">
        <v>2948</v>
      </c>
      <c r="AX348" s="1" t="s">
        <v>52</v>
      </c>
      <c r="AY348" s="1" t="s">
        <v>52</v>
      </c>
      <c r="AZ348" s="203"/>
      <c r="BA348" s="207" t="s">
        <v>2946</v>
      </c>
      <c r="BB348" s="99">
        <v>0.9</v>
      </c>
    </row>
    <row r="349" spans="1:54" ht="30" customHeight="1">
      <c r="A349" s="5" t="s">
        <v>2949</v>
      </c>
      <c r="B349" s="5" t="s">
        <v>2950</v>
      </c>
      <c r="C349" s="5" t="s">
        <v>2685</v>
      </c>
      <c r="D349" s="6">
        <v>3</v>
      </c>
      <c r="E349" s="8">
        <f>단가대비표!K250</f>
        <v>1210</v>
      </c>
      <c r="F349" s="9">
        <f>TRUNC(E349*D349,1)</f>
        <v>3630</v>
      </c>
      <c r="G349" s="8">
        <f>단가대비표!L250</f>
        <v>0</v>
      </c>
      <c r="H349" s="9">
        <f>TRUNC(G349*D349,1)</f>
        <v>0</v>
      </c>
      <c r="I349" s="8">
        <f>단가대비표!S250</f>
        <v>0</v>
      </c>
      <c r="J349" s="9">
        <f>TRUNC(I349*D349,1)</f>
        <v>0</v>
      </c>
      <c r="K349" s="8">
        <f t="shared" si="27"/>
        <v>1210</v>
      </c>
      <c r="L349" s="9">
        <f t="shared" si="27"/>
        <v>3630</v>
      </c>
      <c r="M349" s="5" t="s">
        <v>52</v>
      </c>
      <c r="N349" s="1" t="s">
        <v>352</v>
      </c>
      <c r="O349" s="1" t="s">
        <v>2951</v>
      </c>
      <c r="P349" s="1" t="s">
        <v>62</v>
      </c>
      <c r="Q349" s="1" t="s">
        <v>62</v>
      </c>
      <c r="R349" s="1" t="s">
        <v>61</v>
      </c>
      <c r="AV349" s="1" t="s">
        <v>52</v>
      </c>
      <c r="AW349" s="1" t="s">
        <v>2952</v>
      </c>
      <c r="AX349" s="1" t="s">
        <v>52</v>
      </c>
      <c r="AY349" s="1" t="s">
        <v>52</v>
      </c>
      <c r="AZ349" s="203"/>
      <c r="BA349" s="207" t="s">
        <v>7533</v>
      </c>
    </row>
    <row r="350" spans="1:54" ht="30" customHeight="1">
      <c r="A350" s="5" t="s">
        <v>2487</v>
      </c>
      <c r="B350" s="5" t="s">
        <v>52</v>
      </c>
      <c r="C350" s="5" t="s">
        <v>52</v>
      </c>
      <c r="D350" s="6"/>
      <c r="E350" s="8"/>
      <c r="F350" s="9">
        <f>TRUNC(SUMIF(N347:N349, N346, F347:F349),0)</f>
        <v>16805</v>
      </c>
      <c r="G350" s="8"/>
      <c r="H350" s="9">
        <f>TRUNC(SUMIF(N347:N349, N346, H347:H349),0)</f>
        <v>23742</v>
      </c>
      <c r="I350" s="8"/>
      <c r="J350" s="9">
        <f>TRUNC(SUMIF(N347:N349, N346, J347:J349),0)</f>
        <v>711</v>
      </c>
      <c r="K350" s="8"/>
      <c r="L350" s="9">
        <f>F350+H350+J350</f>
        <v>41258</v>
      </c>
      <c r="M350" s="5" t="s">
        <v>52</v>
      </c>
      <c r="N350" s="1" t="s">
        <v>124</v>
      </c>
      <c r="O350" s="1" t="s">
        <v>124</v>
      </c>
      <c r="P350" s="1" t="s">
        <v>52</v>
      </c>
      <c r="Q350" s="1" t="s">
        <v>52</v>
      </c>
      <c r="R350" s="1" t="s">
        <v>52</v>
      </c>
      <c r="AV350" s="1" t="s">
        <v>52</v>
      </c>
      <c r="AW350" s="1" t="s">
        <v>52</v>
      </c>
      <c r="AX350" s="1" t="s">
        <v>52</v>
      </c>
      <c r="AY350" s="1" t="s">
        <v>52</v>
      </c>
      <c r="AZ350" s="203"/>
      <c r="BA350" s="207"/>
    </row>
    <row r="351" spans="1:54" ht="30" customHeight="1">
      <c r="A351" s="6"/>
      <c r="B351" s="6"/>
      <c r="C351" s="6"/>
      <c r="D351" s="6"/>
      <c r="E351" s="8"/>
      <c r="F351" s="9"/>
      <c r="G351" s="8"/>
      <c r="H351" s="9"/>
      <c r="I351" s="8"/>
      <c r="J351" s="9"/>
      <c r="K351" s="8"/>
      <c r="L351" s="9"/>
      <c r="M351" s="6"/>
      <c r="BA351" s="206"/>
    </row>
    <row r="352" spans="1:54" ht="30" customHeight="1">
      <c r="A352" s="308" t="s">
        <v>2953</v>
      </c>
      <c r="B352" s="308"/>
      <c r="C352" s="308"/>
      <c r="D352" s="308"/>
      <c r="E352" s="309"/>
      <c r="F352" s="310"/>
      <c r="G352" s="309"/>
      <c r="H352" s="310"/>
      <c r="I352" s="309"/>
      <c r="J352" s="310"/>
      <c r="K352" s="309"/>
      <c r="L352" s="310"/>
      <c r="M352" s="308"/>
      <c r="N352" s="1" t="s">
        <v>359</v>
      </c>
      <c r="BA352" s="206"/>
    </row>
    <row r="353" spans="1:53" ht="30" customHeight="1">
      <c r="A353" s="5" t="s">
        <v>2954</v>
      </c>
      <c r="B353" s="5" t="s">
        <v>2955</v>
      </c>
      <c r="C353" s="5" t="s">
        <v>2685</v>
      </c>
      <c r="D353" s="6">
        <v>0.6</v>
      </c>
      <c r="E353" s="8">
        <f>단가대비표!K252</f>
        <v>2139.7800000000002</v>
      </c>
      <c r="F353" s="9">
        <f>TRUNC(E353*D353,1)</f>
        <v>1283.8</v>
      </c>
      <c r="G353" s="8">
        <f>단가대비표!L252</f>
        <v>0</v>
      </c>
      <c r="H353" s="9">
        <f>TRUNC(G353*D353,1)</f>
        <v>0</v>
      </c>
      <c r="I353" s="8">
        <f>단가대비표!S252</f>
        <v>0</v>
      </c>
      <c r="J353" s="9">
        <f>TRUNC(I353*D353,1)</f>
        <v>0</v>
      </c>
      <c r="K353" s="8">
        <f t="shared" ref="K353:L356" si="28">TRUNC(E353+G353+I353,1)</f>
        <v>2139.6999999999998</v>
      </c>
      <c r="L353" s="9">
        <f t="shared" si="28"/>
        <v>1283.8</v>
      </c>
      <c r="M353" s="5" t="s">
        <v>2956</v>
      </c>
      <c r="N353" s="1" t="s">
        <v>359</v>
      </c>
      <c r="O353" s="1" t="s">
        <v>2957</v>
      </c>
      <c r="P353" s="1" t="s">
        <v>62</v>
      </c>
      <c r="Q353" s="1" t="s">
        <v>62</v>
      </c>
      <c r="R353" s="1" t="s">
        <v>61</v>
      </c>
      <c r="AV353" s="1" t="s">
        <v>52</v>
      </c>
      <c r="AW353" s="1" t="s">
        <v>2958</v>
      </c>
      <c r="AX353" s="1" t="s">
        <v>52</v>
      </c>
      <c r="AY353" s="1" t="s">
        <v>52</v>
      </c>
      <c r="AZ353" s="203"/>
      <c r="BA353" s="207" t="s">
        <v>7536</v>
      </c>
    </row>
    <row r="354" spans="1:53" ht="30" customHeight="1">
      <c r="A354" s="5" t="s">
        <v>2645</v>
      </c>
      <c r="B354" s="5" t="s">
        <v>2646</v>
      </c>
      <c r="C354" s="5" t="s">
        <v>2210</v>
      </c>
      <c r="D354" s="6">
        <v>3.5999999999999997E-2</v>
      </c>
      <c r="E354" s="8">
        <f>단가대비표!K420</f>
        <v>0</v>
      </c>
      <c r="F354" s="9">
        <f>TRUNC(E354*D354,1)</f>
        <v>0</v>
      </c>
      <c r="G354" s="8">
        <f>단가대비표!L420</f>
        <v>199427</v>
      </c>
      <c r="H354" s="9">
        <f>TRUNC(G354*D354,1)</f>
        <v>7179.3</v>
      </c>
      <c r="I354" s="8">
        <f>단가대비표!S420</f>
        <v>0</v>
      </c>
      <c r="J354" s="9">
        <f>TRUNC(I354*D354,1)</f>
        <v>0</v>
      </c>
      <c r="K354" s="8">
        <f t="shared" si="28"/>
        <v>199427</v>
      </c>
      <c r="L354" s="9">
        <f t="shared" si="28"/>
        <v>7179.3</v>
      </c>
      <c r="M354" s="5" t="s">
        <v>52</v>
      </c>
      <c r="N354" s="1" t="s">
        <v>359</v>
      </c>
      <c r="O354" s="1" t="s">
        <v>2647</v>
      </c>
      <c r="P354" s="1" t="s">
        <v>62</v>
      </c>
      <c r="Q354" s="1" t="s">
        <v>62</v>
      </c>
      <c r="R354" s="1" t="s">
        <v>61</v>
      </c>
      <c r="V354">
        <v>1</v>
      </c>
      <c r="AV354" s="1" t="s">
        <v>52</v>
      </c>
      <c r="AW354" s="1" t="s">
        <v>2959</v>
      </c>
      <c r="AX354" s="1" t="s">
        <v>52</v>
      </c>
      <c r="AY354" s="1" t="s">
        <v>52</v>
      </c>
      <c r="AZ354" s="203"/>
      <c r="BA354" s="207" t="s">
        <v>7735</v>
      </c>
    </row>
    <row r="355" spans="1:53" ht="30" customHeight="1">
      <c r="A355" s="5" t="s">
        <v>2649</v>
      </c>
      <c r="B355" s="5" t="s">
        <v>2646</v>
      </c>
      <c r="C355" s="5" t="s">
        <v>2210</v>
      </c>
      <c r="D355" s="6">
        <v>1.4999999999999999E-2</v>
      </c>
      <c r="E355" s="8">
        <f>단가대비표!K405</f>
        <v>0</v>
      </c>
      <c r="F355" s="9">
        <f>TRUNC(E355*D355,1)</f>
        <v>0</v>
      </c>
      <c r="G355" s="8">
        <f>단가대비표!L405</f>
        <v>157068</v>
      </c>
      <c r="H355" s="9">
        <f>TRUNC(G355*D355,1)</f>
        <v>2356</v>
      </c>
      <c r="I355" s="8">
        <f>단가대비표!S405</f>
        <v>0</v>
      </c>
      <c r="J355" s="9">
        <f>TRUNC(I355*D355,1)</f>
        <v>0</v>
      </c>
      <c r="K355" s="8">
        <f t="shared" si="28"/>
        <v>157068</v>
      </c>
      <c r="L355" s="9">
        <f t="shared" si="28"/>
        <v>2356</v>
      </c>
      <c r="M355" s="5" t="s">
        <v>52</v>
      </c>
      <c r="N355" s="1" t="s">
        <v>359</v>
      </c>
      <c r="O355" s="1" t="s">
        <v>2650</v>
      </c>
      <c r="P355" s="1" t="s">
        <v>62</v>
      </c>
      <c r="Q355" s="1" t="s">
        <v>62</v>
      </c>
      <c r="R355" s="1" t="s">
        <v>61</v>
      </c>
      <c r="V355">
        <v>1</v>
      </c>
      <c r="AV355" s="1" t="s">
        <v>52</v>
      </c>
      <c r="AW355" s="1" t="s">
        <v>2960</v>
      </c>
      <c r="AX355" s="1" t="s">
        <v>52</v>
      </c>
      <c r="AY355" s="1" t="s">
        <v>52</v>
      </c>
      <c r="AZ355" s="203"/>
      <c r="BA355" s="207" t="s">
        <v>7717</v>
      </c>
    </row>
    <row r="356" spans="1:53" ht="30" customHeight="1">
      <c r="A356" s="5" t="s">
        <v>2652</v>
      </c>
      <c r="B356" s="5" t="s">
        <v>2961</v>
      </c>
      <c r="C356" s="5" t="s">
        <v>449</v>
      </c>
      <c r="D356" s="6">
        <v>1</v>
      </c>
      <c r="E356" s="8">
        <v>0</v>
      </c>
      <c r="F356" s="9">
        <f>TRUNC(E356*D356,1)</f>
        <v>0</v>
      </c>
      <c r="G356" s="8">
        <v>0</v>
      </c>
      <c r="H356" s="9">
        <f>TRUNC(G356*D356,1)</f>
        <v>0</v>
      </c>
      <c r="I356" s="8">
        <f>TRUNC(SUMIF(V353:V356, RIGHTB(O356, 1), H353:H356)*U356, 2)</f>
        <v>572.11</v>
      </c>
      <c r="J356" s="9">
        <f>TRUNC(I356*D356,1)</f>
        <v>572.1</v>
      </c>
      <c r="K356" s="8">
        <f t="shared" si="28"/>
        <v>572.1</v>
      </c>
      <c r="L356" s="9">
        <f t="shared" si="28"/>
        <v>572.1</v>
      </c>
      <c r="M356" s="5" t="s">
        <v>52</v>
      </c>
      <c r="N356" s="1" t="s">
        <v>359</v>
      </c>
      <c r="O356" s="1" t="s">
        <v>2654</v>
      </c>
      <c r="P356" s="1" t="s">
        <v>62</v>
      </c>
      <c r="Q356" s="1" t="s">
        <v>62</v>
      </c>
      <c r="R356" s="1" t="s">
        <v>62</v>
      </c>
      <c r="S356">
        <v>1</v>
      </c>
      <c r="T356">
        <v>2</v>
      </c>
      <c r="U356">
        <v>0.06</v>
      </c>
      <c r="AV356" s="1" t="s">
        <v>52</v>
      </c>
      <c r="AW356" s="1" t="s">
        <v>2962</v>
      </c>
      <c r="AX356" s="1" t="s">
        <v>52</v>
      </c>
      <c r="AY356" s="1" t="s">
        <v>52</v>
      </c>
      <c r="AZ356" s="203"/>
      <c r="BA356" s="207"/>
    </row>
    <row r="357" spans="1:53" ht="30" customHeight="1">
      <c r="A357" s="5" t="s">
        <v>2487</v>
      </c>
      <c r="B357" s="5" t="s">
        <v>52</v>
      </c>
      <c r="C357" s="5" t="s">
        <v>52</v>
      </c>
      <c r="D357" s="6"/>
      <c r="E357" s="8"/>
      <c r="F357" s="9">
        <f>TRUNC(SUMIF(N353:N356, N352, F353:F356),0)</f>
        <v>1283</v>
      </c>
      <c r="G357" s="8"/>
      <c r="H357" s="9">
        <f>TRUNC(SUMIF(N353:N356, N352, H353:H356),0)</f>
        <v>9535</v>
      </c>
      <c r="I357" s="8"/>
      <c r="J357" s="9">
        <f>TRUNC(SUMIF(N353:N356, N352, J353:J356),0)</f>
        <v>572</v>
      </c>
      <c r="K357" s="8"/>
      <c r="L357" s="9">
        <f>F357+H357+J357</f>
        <v>11390</v>
      </c>
      <c r="M357" s="5" t="s">
        <v>52</v>
      </c>
      <c r="N357" s="1" t="s">
        <v>124</v>
      </c>
      <c r="O357" s="1" t="s">
        <v>124</v>
      </c>
      <c r="P357" s="1" t="s">
        <v>52</v>
      </c>
      <c r="Q357" s="1" t="s">
        <v>52</v>
      </c>
      <c r="R357" s="1" t="s">
        <v>52</v>
      </c>
      <c r="AV357" s="1" t="s">
        <v>52</v>
      </c>
      <c r="AW357" s="1" t="s">
        <v>52</v>
      </c>
      <c r="AX357" s="1" t="s">
        <v>52</v>
      </c>
      <c r="AY357" s="1" t="s">
        <v>52</v>
      </c>
      <c r="AZ357" s="203"/>
      <c r="BA357" s="207"/>
    </row>
    <row r="358" spans="1:53" ht="30" customHeight="1">
      <c r="A358" s="6"/>
      <c r="B358" s="6"/>
      <c r="C358" s="6"/>
      <c r="D358" s="6"/>
      <c r="E358" s="8"/>
      <c r="F358" s="9"/>
      <c r="G358" s="8"/>
      <c r="H358" s="9"/>
      <c r="I358" s="8"/>
      <c r="J358" s="9"/>
      <c r="K358" s="8"/>
      <c r="L358" s="9"/>
      <c r="M358" s="6"/>
      <c r="BA358" s="206"/>
    </row>
    <row r="359" spans="1:53" ht="30" customHeight="1">
      <c r="A359" s="308" t="s">
        <v>2963</v>
      </c>
      <c r="B359" s="308"/>
      <c r="C359" s="308"/>
      <c r="D359" s="308"/>
      <c r="E359" s="309"/>
      <c r="F359" s="310"/>
      <c r="G359" s="309"/>
      <c r="H359" s="310"/>
      <c r="I359" s="309"/>
      <c r="J359" s="310"/>
      <c r="K359" s="309"/>
      <c r="L359" s="310"/>
      <c r="M359" s="308"/>
      <c r="N359" s="1" t="s">
        <v>363</v>
      </c>
      <c r="BA359" s="206"/>
    </row>
    <row r="360" spans="1:53" ht="30" customHeight="1">
      <c r="A360" s="5" t="s">
        <v>2954</v>
      </c>
      <c r="B360" s="5" t="s">
        <v>2955</v>
      </c>
      <c r="C360" s="5" t="s">
        <v>2685</v>
      </c>
      <c r="D360" s="6">
        <v>0.6</v>
      </c>
      <c r="E360" s="8">
        <f>단가대비표!K252</f>
        <v>2139.7800000000002</v>
      </c>
      <c r="F360" s="9">
        <f>TRUNC(E360*D360,1)</f>
        <v>1283.8</v>
      </c>
      <c r="G360" s="8">
        <f>단가대비표!L252</f>
        <v>0</v>
      </c>
      <c r="H360" s="9">
        <f>TRUNC(G360*D360,1)</f>
        <v>0</v>
      </c>
      <c r="I360" s="8">
        <f>단가대비표!S252</f>
        <v>0</v>
      </c>
      <c r="J360" s="9">
        <f>TRUNC(I360*D360,1)</f>
        <v>0</v>
      </c>
      <c r="K360" s="8">
        <f t="shared" ref="K360:L363" si="29">TRUNC(E360+G360+I360,1)</f>
        <v>2139.6999999999998</v>
      </c>
      <c r="L360" s="9">
        <f t="shared" si="29"/>
        <v>1283.8</v>
      </c>
      <c r="M360" s="5" t="s">
        <v>2956</v>
      </c>
      <c r="N360" s="1" t="s">
        <v>363</v>
      </c>
      <c r="O360" s="1" t="s">
        <v>2957</v>
      </c>
      <c r="P360" s="1" t="s">
        <v>62</v>
      </c>
      <c r="Q360" s="1" t="s">
        <v>62</v>
      </c>
      <c r="R360" s="1" t="s">
        <v>61</v>
      </c>
      <c r="AV360" s="1" t="s">
        <v>52</v>
      </c>
      <c r="AW360" s="1" t="s">
        <v>2964</v>
      </c>
      <c r="AX360" s="1" t="s">
        <v>52</v>
      </c>
      <c r="AY360" s="1" t="s">
        <v>52</v>
      </c>
      <c r="AZ360" s="203"/>
      <c r="BA360" s="207" t="s">
        <v>7536</v>
      </c>
    </row>
    <row r="361" spans="1:53" ht="30" customHeight="1">
      <c r="A361" s="5" t="s">
        <v>2645</v>
      </c>
      <c r="B361" s="5" t="s">
        <v>2646</v>
      </c>
      <c r="C361" s="5" t="s">
        <v>2210</v>
      </c>
      <c r="D361" s="6">
        <v>0.04</v>
      </c>
      <c r="E361" s="8">
        <f>단가대비표!K420</f>
        <v>0</v>
      </c>
      <c r="F361" s="9">
        <f>TRUNC(E361*D361,1)</f>
        <v>0</v>
      </c>
      <c r="G361" s="8">
        <f>단가대비표!L420</f>
        <v>199427</v>
      </c>
      <c r="H361" s="9">
        <f>TRUNC(G361*D361,1)</f>
        <v>7977</v>
      </c>
      <c r="I361" s="8">
        <f>단가대비표!S420</f>
        <v>0</v>
      </c>
      <c r="J361" s="9">
        <f>TRUNC(I361*D361,1)</f>
        <v>0</v>
      </c>
      <c r="K361" s="8">
        <f t="shared" si="29"/>
        <v>199427</v>
      </c>
      <c r="L361" s="9">
        <f t="shared" si="29"/>
        <v>7977</v>
      </c>
      <c r="M361" s="5" t="s">
        <v>52</v>
      </c>
      <c r="N361" s="1" t="s">
        <v>363</v>
      </c>
      <c r="O361" s="1" t="s">
        <v>2647</v>
      </c>
      <c r="P361" s="1" t="s">
        <v>62</v>
      </c>
      <c r="Q361" s="1" t="s">
        <v>62</v>
      </c>
      <c r="R361" s="1" t="s">
        <v>61</v>
      </c>
      <c r="V361">
        <v>1</v>
      </c>
      <c r="AV361" s="1" t="s">
        <v>52</v>
      </c>
      <c r="AW361" s="1" t="s">
        <v>2965</v>
      </c>
      <c r="AX361" s="1" t="s">
        <v>52</v>
      </c>
      <c r="AY361" s="1" t="s">
        <v>52</v>
      </c>
      <c r="AZ361" s="203"/>
      <c r="BA361" s="207" t="s">
        <v>7735</v>
      </c>
    </row>
    <row r="362" spans="1:53" ht="30" customHeight="1">
      <c r="A362" s="5" t="s">
        <v>2649</v>
      </c>
      <c r="B362" s="5" t="s">
        <v>2646</v>
      </c>
      <c r="C362" s="5" t="s">
        <v>2210</v>
      </c>
      <c r="D362" s="6">
        <v>1.7000000000000001E-2</v>
      </c>
      <c r="E362" s="8">
        <f>단가대비표!K405</f>
        <v>0</v>
      </c>
      <c r="F362" s="9">
        <f>TRUNC(E362*D362,1)</f>
        <v>0</v>
      </c>
      <c r="G362" s="8">
        <f>단가대비표!L405</f>
        <v>157068</v>
      </c>
      <c r="H362" s="9">
        <f>TRUNC(G362*D362,1)</f>
        <v>2670.1</v>
      </c>
      <c r="I362" s="8">
        <f>단가대비표!S405</f>
        <v>0</v>
      </c>
      <c r="J362" s="9">
        <f>TRUNC(I362*D362,1)</f>
        <v>0</v>
      </c>
      <c r="K362" s="8">
        <f t="shared" si="29"/>
        <v>157068</v>
      </c>
      <c r="L362" s="9">
        <f t="shared" si="29"/>
        <v>2670.1</v>
      </c>
      <c r="M362" s="5" t="s">
        <v>52</v>
      </c>
      <c r="N362" s="1" t="s">
        <v>363</v>
      </c>
      <c r="O362" s="1" t="s">
        <v>2650</v>
      </c>
      <c r="P362" s="1" t="s">
        <v>62</v>
      </c>
      <c r="Q362" s="1" t="s">
        <v>62</v>
      </c>
      <c r="R362" s="1" t="s">
        <v>61</v>
      </c>
      <c r="V362">
        <v>1</v>
      </c>
      <c r="AV362" s="1" t="s">
        <v>52</v>
      </c>
      <c r="AW362" s="1" t="s">
        <v>2966</v>
      </c>
      <c r="AX362" s="1" t="s">
        <v>52</v>
      </c>
      <c r="AY362" s="1" t="s">
        <v>52</v>
      </c>
      <c r="AZ362" s="203"/>
      <c r="BA362" s="207" t="s">
        <v>7717</v>
      </c>
    </row>
    <row r="363" spans="1:53" ht="30" customHeight="1">
      <c r="A363" s="5" t="s">
        <v>2652</v>
      </c>
      <c r="B363" s="5" t="s">
        <v>2961</v>
      </c>
      <c r="C363" s="5" t="s">
        <v>449</v>
      </c>
      <c r="D363" s="6">
        <v>1</v>
      </c>
      <c r="E363" s="8">
        <v>0</v>
      </c>
      <c r="F363" s="9">
        <f>TRUNC(E363*D363,1)</f>
        <v>0</v>
      </c>
      <c r="G363" s="8">
        <v>0</v>
      </c>
      <c r="H363" s="9">
        <f>TRUNC(G363*D363,1)</f>
        <v>0</v>
      </c>
      <c r="I363" s="8">
        <f>TRUNC(SUMIF(V360:V363, RIGHTB(O363, 1), H360:H363)*U363, 2)</f>
        <v>638.82000000000005</v>
      </c>
      <c r="J363" s="9">
        <f>TRUNC(I363*D363,1)</f>
        <v>638.79999999999995</v>
      </c>
      <c r="K363" s="8">
        <f t="shared" si="29"/>
        <v>638.79999999999995</v>
      </c>
      <c r="L363" s="9">
        <f t="shared" si="29"/>
        <v>638.79999999999995</v>
      </c>
      <c r="M363" s="5" t="s">
        <v>52</v>
      </c>
      <c r="N363" s="1" t="s">
        <v>363</v>
      </c>
      <c r="O363" s="1" t="s">
        <v>2654</v>
      </c>
      <c r="P363" s="1" t="s">
        <v>62</v>
      </c>
      <c r="Q363" s="1" t="s">
        <v>62</v>
      </c>
      <c r="R363" s="1" t="s">
        <v>62</v>
      </c>
      <c r="S363">
        <v>1</v>
      </c>
      <c r="T363">
        <v>2</v>
      </c>
      <c r="U363">
        <v>0.06</v>
      </c>
      <c r="AV363" s="1" t="s">
        <v>52</v>
      </c>
      <c r="AW363" s="1" t="s">
        <v>2967</v>
      </c>
      <c r="AX363" s="1" t="s">
        <v>52</v>
      </c>
      <c r="AY363" s="1" t="s">
        <v>52</v>
      </c>
      <c r="AZ363" s="203"/>
      <c r="BA363" s="207"/>
    </row>
    <row r="364" spans="1:53" ht="30" customHeight="1">
      <c r="A364" s="5" t="s">
        <v>2487</v>
      </c>
      <c r="B364" s="5" t="s">
        <v>52</v>
      </c>
      <c r="C364" s="5" t="s">
        <v>52</v>
      </c>
      <c r="D364" s="6"/>
      <c r="E364" s="8"/>
      <c r="F364" s="9">
        <f>TRUNC(SUMIF(N360:N363, N359, F360:F363),0)</f>
        <v>1283</v>
      </c>
      <c r="G364" s="8"/>
      <c r="H364" s="9">
        <f>TRUNC(SUMIF(N360:N363, N359, H360:H363),0)</f>
        <v>10647</v>
      </c>
      <c r="I364" s="8"/>
      <c r="J364" s="9">
        <f>TRUNC(SUMIF(N360:N363, N359, J360:J363),0)</f>
        <v>638</v>
      </c>
      <c r="K364" s="8"/>
      <c r="L364" s="9">
        <f>F364+H364+J364</f>
        <v>12568</v>
      </c>
      <c r="M364" s="5" t="s">
        <v>52</v>
      </c>
      <c r="N364" s="1" t="s">
        <v>124</v>
      </c>
      <c r="O364" s="1" t="s">
        <v>124</v>
      </c>
      <c r="P364" s="1" t="s">
        <v>52</v>
      </c>
      <c r="Q364" s="1" t="s">
        <v>52</v>
      </c>
      <c r="R364" s="1" t="s">
        <v>52</v>
      </c>
      <c r="AV364" s="1" t="s">
        <v>52</v>
      </c>
      <c r="AW364" s="1" t="s">
        <v>52</v>
      </c>
      <c r="AX364" s="1" t="s">
        <v>52</v>
      </c>
      <c r="AY364" s="1" t="s">
        <v>52</v>
      </c>
      <c r="AZ364" s="203"/>
      <c r="BA364" s="207"/>
    </row>
    <row r="365" spans="1:53" ht="30" customHeight="1">
      <c r="A365" s="6"/>
      <c r="B365" s="6"/>
      <c r="C365" s="6"/>
      <c r="D365" s="6"/>
      <c r="E365" s="8"/>
      <c r="F365" s="9"/>
      <c r="G365" s="8"/>
      <c r="H365" s="9"/>
      <c r="I365" s="8"/>
      <c r="J365" s="9"/>
      <c r="K365" s="8"/>
      <c r="L365" s="9"/>
      <c r="M365" s="6"/>
      <c r="BA365" s="206"/>
    </row>
    <row r="366" spans="1:53" ht="30" customHeight="1">
      <c r="A366" s="308" t="s">
        <v>2968</v>
      </c>
      <c r="B366" s="308"/>
      <c r="C366" s="308"/>
      <c r="D366" s="308"/>
      <c r="E366" s="309"/>
      <c r="F366" s="310"/>
      <c r="G366" s="309"/>
      <c r="H366" s="310"/>
      <c r="I366" s="309"/>
      <c r="J366" s="310"/>
      <c r="K366" s="309"/>
      <c r="L366" s="310"/>
      <c r="M366" s="308"/>
      <c r="N366" s="1" t="s">
        <v>368</v>
      </c>
      <c r="BA366" s="206"/>
    </row>
    <row r="367" spans="1:53" ht="30" customHeight="1">
      <c r="A367" s="5" t="s">
        <v>2969</v>
      </c>
      <c r="B367" s="5" t="s">
        <v>2970</v>
      </c>
      <c r="C367" s="5" t="s">
        <v>2971</v>
      </c>
      <c r="D367" s="6">
        <v>1</v>
      </c>
      <c r="E367" s="8">
        <f>단가대비표!K190</f>
        <v>130000</v>
      </c>
      <c r="F367" s="9">
        <f>TRUNC(E367*D367,1)</f>
        <v>130000</v>
      </c>
      <c r="G367" s="8">
        <f>단가대비표!L190</f>
        <v>0</v>
      </c>
      <c r="H367" s="9">
        <f>TRUNC(G367*D367,1)</f>
        <v>0</v>
      </c>
      <c r="I367" s="8">
        <f>단가대비표!S190</f>
        <v>0</v>
      </c>
      <c r="J367" s="9">
        <f>TRUNC(I367*D367,1)</f>
        <v>0</v>
      </c>
      <c r="K367" s="8">
        <f t="shared" ref="K367:L370" si="30">TRUNC(E367+G367+I367,1)</f>
        <v>130000</v>
      </c>
      <c r="L367" s="9">
        <f t="shared" si="30"/>
        <v>130000</v>
      </c>
      <c r="M367" s="5" t="s">
        <v>52</v>
      </c>
      <c r="N367" s="1" t="s">
        <v>368</v>
      </c>
      <c r="O367" s="1" t="s">
        <v>2972</v>
      </c>
      <c r="P367" s="1" t="s">
        <v>62</v>
      </c>
      <c r="Q367" s="1" t="s">
        <v>62</v>
      </c>
      <c r="R367" s="1" t="s">
        <v>61</v>
      </c>
      <c r="AV367" s="1" t="s">
        <v>52</v>
      </c>
      <c r="AW367" s="1" t="s">
        <v>2973</v>
      </c>
      <c r="AX367" s="1" t="s">
        <v>52</v>
      </c>
      <c r="AY367" s="1" t="s">
        <v>52</v>
      </c>
      <c r="AZ367" s="203"/>
      <c r="BA367" s="207" t="s">
        <v>7456</v>
      </c>
    </row>
    <row r="368" spans="1:53" ht="30" customHeight="1">
      <c r="A368" s="5" t="s">
        <v>2649</v>
      </c>
      <c r="B368" s="5" t="s">
        <v>2646</v>
      </c>
      <c r="C368" s="5" t="s">
        <v>2210</v>
      </c>
      <c r="D368" s="6">
        <v>0.20300000000000001</v>
      </c>
      <c r="E368" s="8">
        <f>단가대비표!K405</f>
        <v>0</v>
      </c>
      <c r="F368" s="9">
        <f>TRUNC(E368*D368,1)</f>
        <v>0</v>
      </c>
      <c r="G368" s="8">
        <f>단가대비표!L405</f>
        <v>157068</v>
      </c>
      <c r="H368" s="9">
        <f>TRUNC(G368*D368,1)</f>
        <v>31884.799999999999</v>
      </c>
      <c r="I368" s="8">
        <f>단가대비표!S405</f>
        <v>0</v>
      </c>
      <c r="J368" s="9">
        <f>TRUNC(I368*D368,1)</f>
        <v>0</v>
      </c>
      <c r="K368" s="8">
        <f t="shared" si="30"/>
        <v>157068</v>
      </c>
      <c r="L368" s="9">
        <f t="shared" si="30"/>
        <v>31884.799999999999</v>
      </c>
      <c r="M368" s="5" t="s">
        <v>52</v>
      </c>
      <c r="N368" s="1" t="s">
        <v>368</v>
      </c>
      <c r="O368" s="1" t="s">
        <v>2650</v>
      </c>
      <c r="P368" s="1" t="s">
        <v>62</v>
      </c>
      <c r="Q368" s="1" t="s">
        <v>62</v>
      </c>
      <c r="R368" s="1" t="s">
        <v>61</v>
      </c>
      <c r="V368">
        <v>1</v>
      </c>
      <c r="AV368" s="1" t="s">
        <v>52</v>
      </c>
      <c r="AW368" s="1" t="s">
        <v>2974</v>
      </c>
      <c r="AX368" s="1" t="s">
        <v>52</v>
      </c>
      <c r="AY368" s="1" t="s">
        <v>52</v>
      </c>
      <c r="AZ368" s="203"/>
      <c r="BA368" s="207" t="s">
        <v>7717</v>
      </c>
    </row>
    <row r="369" spans="1:55" ht="30" customHeight="1">
      <c r="A369" s="5" t="s">
        <v>2975</v>
      </c>
      <c r="B369" s="5" t="s">
        <v>2646</v>
      </c>
      <c r="C369" s="5" t="s">
        <v>2210</v>
      </c>
      <c r="D369" s="6">
        <v>0.63400000000000001</v>
      </c>
      <c r="E369" s="8">
        <f>단가대비표!K430</f>
        <v>0</v>
      </c>
      <c r="F369" s="9">
        <f>TRUNC(E369*D369,1)</f>
        <v>0</v>
      </c>
      <c r="G369" s="8">
        <f>단가대비표!L430</f>
        <v>202504</v>
      </c>
      <c r="H369" s="9">
        <f>TRUNC(G369*D369,1)</f>
        <v>128387.5</v>
      </c>
      <c r="I369" s="8">
        <f>단가대비표!S430</f>
        <v>0</v>
      </c>
      <c r="J369" s="9">
        <f>TRUNC(I369*D369,1)</f>
        <v>0</v>
      </c>
      <c r="K369" s="8">
        <f t="shared" si="30"/>
        <v>202504</v>
      </c>
      <c r="L369" s="9">
        <f t="shared" si="30"/>
        <v>128387.5</v>
      </c>
      <c r="M369" s="5" t="s">
        <v>52</v>
      </c>
      <c r="N369" s="1" t="s">
        <v>368</v>
      </c>
      <c r="O369" s="1" t="s">
        <v>2976</v>
      </c>
      <c r="P369" s="1" t="s">
        <v>62</v>
      </c>
      <c r="Q369" s="1" t="s">
        <v>62</v>
      </c>
      <c r="R369" s="1" t="s">
        <v>61</v>
      </c>
      <c r="V369">
        <v>1</v>
      </c>
      <c r="AV369" s="1" t="s">
        <v>52</v>
      </c>
      <c r="AW369" s="1" t="s">
        <v>2977</v>
      </c>
      <c r="AX369" s="1" t="s">
        <v>52</v>
      </c>
      <c r="AY369" s="1" t="s">
        <v>52</v>
      </c>
      <c r="AZ369" s="203"/>
      <c r="BA369" s="207" t="s">
        <v>7745</v>
      </c>
    </row>
    <row r="370" spans="1:55" ht="30" customHeight="1">
      <c r="A370" s="5" t="s">
        <v>2652</v>
      </c>
      <c r="B370" s="5" t="s">
        <v>2978</v>
      </c>
      <c r="C370" s="5" t="s">
        <v>449</v>
      </c>
      <c r="D370" s="6">
        <v>1</v>
      </c>
      <c r="E370" s="8">
        <f>TRUNC(SUMIF(V367:V370, RIGHTB(O370, 1), H367:H370)*U370, 2)</f>
        <v>4808.16</v>
      </c>
      <c r="F370" s="9">
        <f>TRUNC(E370*D370,1)</f>
        <v>4808.1000000000004</v>
      </c>
      <c r="G370" s="8">
        <v>0</v>
      </c>
      <c r="H370" s="9">
        <f>TRUNC(G370*D370,1)</f>
        <v>0</v>
      </c>
      <c r="I370" s="8">
        <v>0</v>
      </c>
      <c r="J370" s="9">
        <f>TRUNC(I370*D370,1)</f>
        <v>0</v>
      </c>
      <c r="K370" s="8">
        <f t="shared" si="30"/>
        <v>4808.1000000000004</v>
      </c>
      <c r="L370" s="9">
        <f t="shared" si="30"/>
        <v>4808.1000000000004</v>
      </c>
      <c r="M370" s="5" t="s">
        <v>52</v>
      </c>
      <c r="N370" s="1" t="s">
        <v>368</v>
      </c>
      <c r="O370" s="1" t="s">
        <v>2654</v>
      </c>
      <c r="P370" s="1" t="s">
        <v>62</v>
      </c>
      <c r="Q370" s="1" t="s">
        <v>62</v>
      </c>
      <c r="R370" s="1" t="s">
        <v>62</v>
      </c>
      <c r="S370">
        <v>1</v>
      </c>
      <c r="T370">
        <v>0</v>
      </c>
      <c r="U370">
        <v>0.03</v>
      </c>
      <c r="AV370" s="1" t="s">
        <v>52</v>
      </c>
      <c r="AW370" s="1" t="s">
        <v>2979</v>
      </c>
      <c r="AX370" s="1" t="s">
        <v>52</v>
      </c>
      <c r="AY370" s="1" t="s">
        <v>52</v>
      </c>
      <c r="AZ370" s="203"/>
      <c r="BA370" s="207"/>
    </row>
    <row r="371" spans="1:55" ht="30" customHeight="1">
      <c r="A371" s="5" t="s">
        <v>2487</v>
      </c>
      <c r="B371" s="5" t="s">
        <v>52</v>
      </c>
      <c r="C371" s="5" t="s">
        <v>52</v>
      </c>
      <c r="D371" s="6"/>
      <c r="E371" s="8"/>
      <c r="F371" s="9">
        <f>TRUNC(SUMIF(N367:N370, N366, F367:F370),0)</f>
        <v>134808</v>
      </c>
      <c r="G371" s="8"/>
      <c r="H371" s="9">
        <f>TRUNC(SUMIF(N367:N370, N366, H367:H370),0)</f>
        <v>160272</v>
      </c>
      <c r="I371" s="8"/>
      <c r="J371" s="9">
        <f>TRUNC(SUMIF(N367:N370, N366, J367:J370),0)</f>
        <v>0</v>
      </c>
      <c r="K371" s="8"/>
      <c r="L371" s="9">
        <f>F371+H371+J371</f>
        <v>295080</v>
      </c>
      <c r="M371" s="5" t="s">
        <v>52</v>
      </c>
      <c r="N371" s="1" t="s">
        <v>124</v>
      </c>
      <c r="O371" s="1" t="s">
        <v>124</v>
      </c>
      <c r="P371" s="1" t="s">
        <v>52</v>
      </c>
      <c r="Q371" s="1" t="s">
        <v>52</v>
      </c>
      <c r="R371" s="1" t="s">
        <v>52</v>
      </c>
      <c r="AV371" s="1" t="s">
        <v>52</v>
      </c>
      <c r="AW371" s="1" t="s">
        <v>52</v>
      </c>
      <c r="AX371" s="1" t="s">
        <v>52</v>
      </c>
      <c r="AY371" s="1" t="s">
        <v>52</v>
      </c>
      <c r="AZ371" s="203"/>
      <c r="BA371" s="207"/>
    </row>
    <row r="372" spans="1:55" ht="30" customHeight="1">
      <c r="A372" s="6"/>
      <c r="B372" s="6"/>
      <c r="C372" s="6"/>
      <c r="D372" s="6"/>
      <c r="E372" s="8"/>
      <c r="F372" s="9"/>
      <c r="G372" s="8"/>
      <c r="H372" s="9"/>
      <c r="I372" s="8"/>
      <c r="J372" s="9"/>
      <c r="K372" s="8"/>
      <c r="L372" s="9"/>
      <c r="M372" s="6"/>
      <c r="BA372" s="206"/>
    </row>
    <row r="373" spans="1:55" ht="30" customHeight="1">
      <c r="A373" s="308" t="s">
        <v>2980</v>
      </c>
      <c r="B373" s="308"/>
      <c r="C373" s="308"/>
      <c r="D373" s="308"/>
      <c r="E373" s="309"/>
      <c r="F373" s="310"/>
      <c r="G373" s="309"/>
      <c r="H373" s="310"/>
      <c r="I373" s="309"/>
      <c r="J373" s="310"/>
      <c r="K373" s="309"/>
      <c r="L373" s="310"/>
      <c r="M373" s="308"/>
      <c r="N373" s="1" t="s">
        <v>373</v>
      </c>
      <c r="BA373" s="206"/>
    </row>
    <row r="374" spans="1:55" ht="30" customHeight="1">
      <c r="A374" s="5" t="s">
        <v>2969</v>
      </c>
      <c r="B374" s="5" t="s">
        <v>2981</v>
      </c>
      <c r="C374" s="5" t="s">
        <v>2971</v>
      </c>
      <c r="D374" s="74">
        <v>1</v>
      </c>
      <c r="E374" s="8">
        <f>단가대비표!K191</f>
        <v>216000</v>
      </c>
      <c r="F374" s="9">
        <f>TRUNC(E374*D374,1)</f>
        <v>216000</v>
      </c>
      <c r="G374" s="8">
        <f>단가대비표!L191</f>
        <v>0</v>
      </c>
      <c r="H374" s="9">
        <f>TRUNC(G374*D374,1)</f>
        <v>0</v>
      </c>
      <c r="I374" s="8">
        <f>단가대비표!S191</f>
        <v>0</v>
      </c>
      <c r="J374" s="9">
        <f>TRUNC(I374*D374,1)</f>
        <v>0</v>
      </c>
      <c r="K374" s="8">
        <f t="shared" ref="K374:L377" si="31">TRUNC(E374+G374+I374,1)</f>
        <v>216000</v>
      </c>
      <c r="L374" s="9">
        <f t="shared" si="31"/>
        <v>216000</v>
      </c>
      <c r="M374" s="5" t="s">
        <v>52</v>
      </c>
      <c r="N374" s="1" t="s">
        <v>373</v>
      </c>
      <c r="O374" s="1" t="s">
        <v>2982</v>
      </c>
      <c r="P374" s="1" t="s">
        <v>62</v>
      </c>
      <c r="Q374" s="1" t="s">
        <v>62</v>
      </c>
      <c r="R374" s="1" t="s">
        <v>61</v>
      </c>
      <c r="AV374" s="1" t="s">
        <v>52</v>
      </c>
      <c r="AW374" s="1" t="s">
        <v>2983</v>
      </c>
      <c r="AX374" s="1" t="s">
        <v>52</v>
      </c>
      <c r="AY374" s="1" t="s">
        <v>52</v>
      </c>
      <c r="AZ374" s="203"/>
      <c r="BA374" s="207" t="s">
        <v>7458</v>
      </c>
      <c r="BB374" s="99">
        <v>1</v>
      </c>
    </row>
    <row r="375" spans="1:55" ht="30" customHeight="1">
      <c r="A375" s="5" t="s">
        <v>2649</v>
      </c>
      <c r="B375" s="5" t="s">
        <v>2646</v>
      </c>
      <c r="C375" s="5" t="s">
        <v>2210</v>
      </c>
      <c r="D375" s="6">
        <v>0.20300000000000001</v>
      </c>
      <c r="E375" s="8">
        <f>단가대비표!K405</f>
        <v>0</v>
      </c>
      <c r="F375" s="9">
        <f>TRUNC(E375*D375,1)</f>
        <v>0</v>
      </c>
      <c r="G375" s="8">
        <f>단가대비표!L405</f>
        <v>157068</v>
      </c>
      <c r="H375" s="9">
        <f>TRUNC(G375*D375,1)</f>
        <v>31884.799999999999</v>
      </c>
      <c r="I375" s="8">
        <f>단가대비표!S405</f>
        <v>0</v>
      </c>
      <c r="J375" s="9">
        <f>TRUNC(I375*D375,1)</f>
        <v>0</v>
      </c>
      <c r="K375" s="8">
        <f t="shared" si="31"/>
        <v>157068</v>
      </c>
      <c r="L375" s="9">
        <f t="shared" si="31"/>
        <v>31884.799999999999</v>
      </c>
      <c r="M375" s="5" t="s">
        <v>52</v>
      </c>
      <c r="N375" s="1" t="s">
        <v>373</v>
      </c>
      <c r="O375" s="1" t="s">
        <v>2650</v>
      </c>
      <c r="P375" s="1" t="s">
        <v>62</v>
      </c>
      <c r="Q375" s="1" t="s">
        <v>62</v>
      </c>
      <c r="R375" s="1" t="s">
        <v>61</v>
      </c>
      <c r="V375">
        <v>1</v>
      </c>
      <c r="AV375" s="1" t="s">
        <v>52</v>
      </c>
      <c r="AW375" s="1" t="s">
        <v>2984</v>
      </c>
      <c r="AX375" s="1" t="s">
        <v>52</v>
      </c>
      <c r="AY375" s="1" t="s">
        <v>52</v>
      </c>
      <c r="AZ375" s="203"/>
      <c r="BA375" s="207" t="s">
        <v>7717</v>
      </c>
    </row>
    <row r="376" spans="1:55" ht="30" customHeight="1">
      <c r="A376" s="5" t="s">
        <v>2975</v>
      </c>
      <c r="B376" s="5" t="s">
        <v>2646</v>
      </c>
      <c r="C376" s="5" t="s">
        <v>2210</v>
      </c>
      <c r="D376" s="6">
        <v>0.63400000000000001</v>
      </c>
      <c r="E376" s="8">
        <f>단가대비표!K430</f>
        <v>0</v>
      </c>
      <c r="F376" s="9">
        <f>TRUNC(E376*D376,1)</f>
        <v>0</v>
      </c>
      <c r="G376" s="8">
        <f>단가대비표!L430</f>
        <v>202504</v>
      </c>
      <c r="H376" s="9">
        <f>TRUNC(G376*D376,1)</f>
        <v>128387.5</v>
      </c>
      <c r="I376" s="8">
        <f>단가대비표!S430</f>
        <v>0</v>
      </c>
      <c r="J376" s="9">
        <f>TRUNC(I376*D376,1)</f>
        <v>0</v>
      </c>
      <c r="K376" s="8">
        <f t="shared" si="31"/>
        <v>202504</v>
      </c>
      <c r="L376" s="9">
        <f t="shared" si="31"/>
        <v>128387.5</v>
      </c>
      <c r="M376" s="5" t="s">
        <v>52</v>
      </c>
      <c r="N376" s="1" t="s">
        <v>373</v>
      </c>
      <c r="O376" s="1" t="s">
        <v>2976</v>
      </c>
      <c r="P376" s="1" t="s">
        <v>62</v>
      </c>
      <c r="Q376" s="1" t="s">
        <v>62</v>
      </c>
      <c r="R376" s="1" t="s">
        <v>61</v>
      </c>
      <c r="V376">
        <v>1</v>
      </c>
      <c r="AV376" s="1" t="s">
        <v>52</v>
      </c>
      <c r="AW376" s="1" t="s">
        <v>2985</v>
      </c>
      <c r="AX376" s="1" t="s">
        <v>52</v>
      </c>
      <c r="AY376" s="1" t="s">
        <v>52</v>
      </c>
      <c r="AZ376" s="203"/>
      <c r="BA376" s="207" t="s">
        <v>7745</v>
      </c>
    </row>
    <row r="377" spans="1:55" ht="30" customHeight="1">
      <c r="A377" s="5" t="s">
        <v>2652</v>
      </c>
      <c r="B377" s="5" t="s">
        <v>2978</v>
      </c>
      <c r="C377" s="5" t="s">
        <v>449</v>
      </c>
      <c r="D377" s="6">
        <v>1</v>
      </c>
      <c r="E377" s="8">
        <f>TRUNC(SUMIF(V374:V377, RIGHTB(O377, 1), H374:H377)*U377, 2)</f>
        <v>4808.16</v>
      </c>
      <c r="F377" s="9">
        <f>TRUNC(E377*D377,1)</f>
        <v>4808.1000000000004</v>
      </c>
      <c r="G377" s="8">
        <v>0</v>
      </c>
      <c r="H377" s="9">
        <f>TRUNC(G377*D377,1)</f>
        <v>0</v>
      </c>
      <c r="I377" s="8">
        <v>0</v>
      </c>
      <c r="J377" s="9">
        <f>TRUNC(I377*D377,1)</f>
        <v>0</v>
      </c>
      <c r="K377" s="8">
        <f t="shared" si="31"/>
        <v>4808.1000000000004</v>
      </c>
      <c r="L377" s="9">
        <f t="shared" si="31"/>
        <v>4808.1000000000004</v>
      </c>
      <c r="M377" s="5" t="s">
        <v>52</v>
      </c>
      <c r="N377" s="1" t="s">
        <v>373</v>
      </c>
      <c r="O377" s="1" t="s">
        <v>2654</v>
      </c>
      <c r="P377" s="1" t="s">
        <v>62</v>
      </c>
      <c r="Q377" s="1" t="s">
        <v>62</v>
      </c>
      <c r="R377" s="1" t="s">
        <v>62</v>
      </c>
      <c r="S377">
        <v>1</v>
      </c>
      <c r="T377">
        <v>0</v>
      </c>
      <c r="U377">
        <v>0.03</v>
      </c>
      <c r="AV377" s="1" t="s">
        <v>52</v>
      </c>
      <c r="AW377" s="1" t="s">
        <v>2986</v>
      </c>
      <c r="AX377" s="1" t="s">
        <v>52</v>
      </c>
      <c r="AY377" s="1" t="s">
        <v>52</v>
      </c>
      <c r="AZ377" s="203"/>
      <c r="BA377" s="207"/>
    </row>
    <row r="378" spans="1:55" ht="30" customHeight="1">
      <c r="A378" s="5" t="s">
        <v>2487</v>
      </c>
      <c r="B378" s="5" t="s">
        <v>52</v>
      </c>
      <c r="C378" s="5" t="s">
        <v>52</v>
      </c>
      <c r="D378" s="6"/>
      <c r="E378" s="8"/>
      <c r="F378" s="9">
        <f>TRUNC(SUMIF(N374:N377, N373, F374:F377),0)</f>
        <v>220808</v>
      </c>
      <c r="G378" s="8"/>
      <c r="H378" s="9">
        <f>TRUNC(SUMIF(N374:N377, N373, H374:H377),0)</f>
        <v>160272</v>
      </c>
      <c r="I378" s="8"/>
      <c r="J378" s="9">
        <f>TRUNC(SUMIF(N374:N377, N373, J374:J377),0)</f>
        <v>0</v>
      </c>
      <c r="K378" s="8"/>
      <c r="L378" s="9">
        <f>F378+H378+J378</f>
        <v>381080</v>
      </c>
      <c r="M378" s="5" t="s">
        <v>52</v>
      </c>
      <c r="N378" s="1" t="s">
        <v>124</v>
      </c>
      <c r="O378" s="1" t="s">
        <v>124</v>
      </c>
      <c r="P378" s="1" t="s">
        <v>52</v>
      </c>
      <c r="Q378" s="1" t="s">
        <v>52</v>
      </c>
      <c r="R378" s="1" t="s">
        <v>52</v>
      </c>
      <c r="AV378" s="1" t="s">
        <v>52</v>
      </c>
      <c r="AW378" s="1" t="s">
        <v>52</v>
      </c>
      <c r="AX378" s="1" t="s">
        <v>52</v>
      </c>
      <c r="AY378" s="1" t="s">
        <v>52</v>
      </c>
      <c r="AZ378" s="203"/>
      <c r="BA378" s="207"/>
    </row>
    <row r="379" spans="1:55" ht="30" customHeight="1">
      <c r="A379" s="6"/>
      <c r="B379" s="6"/>
      <c r="C379" s="6"/>
      <c r="D379" s="6"/>
      <c r="E379" s="8"/>
      <c r="F379" s="9"/>
      <c r="G379" s="8"/>
      <c r="H379" s="9"/>
      <c r="I379" s="8"/>
      <c r="J379" s="9"/>
      <c r="K379" s="8"/>
      <c r="L379" s="9"/>
      <c r="M379" s="6"/>
      <c r="BA379" s="206"/>
    </row>
    <row r="380" spans="1:55" ht="30" customHeight="1">
      <c r="A380" s="311" t="s">
        <v>7820</v>
      </c>
      <c r="B380" s="311"/>
      <c r="C380" s="311"/>
      <c r="D380" s="311"/>
      <c r="E380" s="312"/>
      <c r="F380" s="313"/>
      <c r="G380" s="312"/>
      <c r="H380" s="313"/>
      <c r="I380" s="312"/>
      <c r="J380" s="313"/>
      <c r="K380" s="312"/>
      <c r="L380" s="313"/>
      <c r="M380" s="311"/>
      <c r="N380" s="1" t="s">
        <v>377</v>
      </c>
      <c r="BA380" s="206"/>
    </row>
    <row r="381" spans="1:55" ht="30" customHeight="1">
      <c r="A381" s="5" t="s">
        <v>2987</v>
      </c>
      <c r="B381" s="32" t="s">
        <v>7819</v>
      </c>
      <c r="C381" s="5" t="s">
        <v>2971</v>
      </c>
      <c r="D381" s="6">
        <v>1</v>
      </c>
      <c r="E381" s="43">
        <f>단가대비표!K194</f>
        <v>176000</v>
      </c>
      <c r="F381" s="9">
        <f>TRUNC(E381*D381,1)</f>
        <v>176000</v>
      </c>
      <c r="G381" s="8">
        <f>단가대비표!L194</f>
        <v>0</v>
      </c>
      <c r="H381" s="9">
        <f>TRUNC(G381*D381,1)</f>
        <v>0</v>
      </c>
      <c r="I381" s="8">
        <f>단가대비표!S194</f>
        <v>0</v>
      </c>
      <c r="J381" s="9">
        <f>TRUNC(I381*D381,1)</f>
        <v>0</v>
      </c>
      <c r="K381" s="8">
        <f t="shared" ref="K381:L384" si="32">TRUNC(E381+G381+I381,1)</f>
        <v>176000</v>
      </c>
      <c r="L381" s="9">
        <f t="shared" si="32"/>
        <v>176000</v>
      </c>
      <c r="M381" s="5" t="s">
        <v>52</v>
      </c>
      <c r="N381" s="1" t="s">
        <v>377</v>
      </c>
      <c r="O381" s="1" t="s">
        <v>2988</v>
      </c>
      <c r="P381" s="1" t="s">
        <v>62</v>
      </c>
      <c r="Q381" s="1" t="s">
        <v>62</v>
      </c>
      <c r="R381" s="1" t="s">
        <v>61</v>
      </c>
      <c r="AV381" s="1" t="s">
        <v>52</v>
      </c>
      <c r="AW381" s="1" t="s">
        <v>2989</v>
      </c>
      <c r="AX381" s="1" t="s">
        <v>52</v>
      </c>
      <c r="AY381" s="1" t="s">
        <v>52</v>
      </c>
      <c r="AZ381" s="203"/>
      <c r="BA381" s="207" t="s">
        <v>7462</v>
      </c>
      <c r="BB381" s="98"/>
      <c r="BC381" s="98" t="s">
        <v>7821</v>
      </c>
    </row>
    <row r="382" spans="1:55" ht="30" customHeight="1">
      <c r="A382" s="5" t="s">
        <v>2649</v>
      </c>
      <c r="B382" s="5" t="s">
        <v>2646</v>
      </c>
      <c r="C382" s="5" t="s">
        <v>2210</v>
      </c>
      <c r="D382" s="74">
        <v>0.1</v>
      </c>
      <c r="E382" s="8">
        <f>단가대비표!K405</f>
        <v>0</v>
      </c>
      <c r="F382" s="9">
        <f>TRUNC(E382*D382,1)</f>
        <v>0</v>
      </c>
      <c r="G382" s="8">
        <f>단가대비표!L405</f>
        <v>157068</v>
      </c>
      <c r="H382" s="9">
        <f>TRUNC(G382*D382,1)</f>
        <v>15706.8</v>
      </c>
      <c r="I382" s="8">
        <f>단가대비표!S405</f>
        <v>0</v>
      </c>
      <c r="J382" s="9">
        <f>TRUNC(I382*D382,1)</f>
        <v>0</v>
      </c>
      <c r="K382" s="8">
        <f t="shared" si="32"/>
        <v>157068</v>
      </c>
      <c r="L382" s="9">
        <f t="shared" si="32"/>
        <v>15706.8</v>
      </c>
      <c r="M382" s="5" t="s">
        <v>52</v>
      </c>
      <c r="N382" s="1" t="s">
        <v>377</v>
      </c>
      <c r="O382" s="1" t="s">
        <v>2650</v>
      </c>
      <c r="P382" s="1" t="s">
        <v>62</v>
      </c>
      <c r="Q382" s="1" t="s">
        <v>62</v>
      </c>
      <c r="R382" s="1" t="s">
        <v>61</v>
      </c>
      <c r="V382">
        <v>1</v>
      </c>
      <c r="AV382" s="1" t="s">
        <v>52</v>
      </c>
      <c r="AW382" s="1" t="s">
        <v>2990</v>
      </c>
      <c r="AX382" s="1" t="s">
        <v>52</v>
      </c>
      <c r="AY382" s="1" t="s">
        <v>52</v>
      </c>
      <c r="AZ382" s="203"/>
      <c r="BA382" s="207" t="s">
        <v>7717</v>
      </c>
      <c r="BB382" s="99">
        <v>0.193</v>
      </c>
    </row>
    <row r="383" spans="1:55" ht="30" customHeight="1">
      <c r="A383" s="5" t="s">
        <v>2975</v>
      </c>
      <c r="B383" s="5" t="s">
        <v>2646</v>
      </c>
      <c r="C383" s="5" t="s">
        <v>2210</v>
      </c>
      <c r="D383" s="74">
        <v>0.55000000000000004</v>
      </c>
      <c r="E383" s="8">
        <f>단가대비표!K430</f>
        <v>0</v>
      </c>
      <c r="F383" s="9">
        <f>TRUNC(E383*D383,1)</f>
        <v>0</v>
      </c>
      <c r="G383" s="8">
        <f>단가대비표!L430</f>
        <v>202504</v>
      </c>
      <c r="H383" s="9">
        <f>TRUNC(G383*D383,1)</f>
        <v>111377.2</v>
      </c>
      <c r="I383" s="8">
        <f>단가대비표!S430</f>
        <v>0</v>
      </c>
      <c r="J383" s="9">
        <f>TRUNC(I383*D383,1)</f>
        <v>0</v>
      </c>
      <c r="K383" s="8">
        <f t="shared" si="32"/>
        <v>202504</v>
      </c>
      <c r="L383" s="9">
        <f t="shared" si="32"/>
        <v>111377.2</v>
      </c>
      <c r="M383" s="5" t="s">
        <v>52</v>
      </c>
      <c r="N383" s="1" t="s">
        <v>377</v>
      </c>
      <c r="O383" s="1" t="s">
        <v>2976</v>
      </c>
      <c r="P383" s="1" t="s">
        <v>62</v>
      </c>
      <c r="Q383" s="1" t="s">
        <v>62</v>
      </c>
      <c r="R383" s="1" t="s">
        <v>61</v>
      </c>
      <c r="V383">
        <v>1</v>
      </c>
      <c r="AV383" s="1" t="s">
        <v>52</v>
      </c>
      <c r="AW383" s="1" t="s">
        <v>2991</v>
      </c>
      <c r="AX383" s="1" t="s">
        <v>52</v>
      </c>
      <c r="AY383" s="1" t="s">
        <v>52</v>
      </c>
      <c r="AZ383" s="203"/>
      <c r="BA383" s="207" t="s">
        <v>7745</v>
      </c>
      <c r="BB383" s="99">
        <v>0.66900000000000004</v>
      </c>
    </row>
    <row r="384" spans="1:55" ht="30" customHeight="1">
      <c r="A384" s="5" t="s">
        <v>2652</v>
      </c>
      <c r="B384" s="5" t="s">
        <v>2978</v>
      </c>
      <c r="C384" s="5" t="s">
        <v>449</v>
      </c>
      <c r="D384" s="6">
        <v>1</v>
      </c>
      <c r="E384" s="8">
        <f>TRUNC(SUMIF(V381:V384, RIGHTB(O384, 1), H381:H384)*U384, 2)</f>
        <v>3812.52</v>
      </c>
      <c r="F384" s="9">
        <f>TRUNC(E384*D384,1)</f>
        <v>3812.5</v>
      </c>
      <c r="G384" s="8">
        <v>0</v>
      </c>
      <c r="H384" s="9">
        <f>TRUNC(G384*D384,1)</f>
        <v>0</v>
      </c>
      <c r="I384" s="8">
        <v>0</v>
      </c>
      <c r="J384" s="9">
        <f>TRUNC(I384*D384,1)</f>
        <v>0</v>
      </c>
      <c r="K384" s="8">
        <f t="shared" si="32"/>
        <v>3812.5</v>
      </c>
      <c r="L384" s="9">
        <f t="shared" si="32"/>
        <v>3812.5</v>
      </c>
      <c r="M384" s="5" t="s">
        <v>52</v>
      </c>
      <c r="N384" s="1" t="s">
        <v>377</v>
      </c>
      <c r="O384" s="1" t="s">
        <v>2654</v>
      </c>
      <c r="P384" s="1" t="s">
        <v>62</v>
      </c>
      <c r="Q384" s="1" t="s">
        <v>62</v>
      </c>
      <c r="R384" s="1" t="s">
        <v>62</v>
      </c>
      <c r="S384">
        <v>1</v>
      </c>
      <c r="T384">
        <v>0</v>
      </c>
      <c r="U384">
        <v>0.03</v>
      </c>
      <c r="AV384" s="1" t="s">
        <v>52</v>
      </c>
      <c r="AW384" s="1" t="s">
        <v>2992</v>
      </c>
      <c r="AX384" s="1" t="s">
        <v>52</v>
      </c>
      <c r="AY384" s="1" t="s">
        <v>52</v>
      </c>
      <c r="AZ384" s="203"/>
      <c r="BA384" s="207"/>
    </row>
    <row r="385" spans="1:53" ht="30" customHeight="1">
      <c r="A385" s="5" t="s">
        <v>2487</v>
      </c>
      <c r="B385" s="5" t="s">
        <v>52</v>
      </c>
      <c r="C385" s="5" t="s">
        <v>52</v>
      </c>
      <c r="D385" s="6"/>
      <c r="E385" s="8"/>
      <c r="F385" s="9">
        <f>TRUNC(SUMIF(N381:N384, N380, F381:F384),0)</f>
        <v>179812</v>
      </c>
      <c r="G385" s="8"/>
      <c r="H385" s="9">
        <f>TRUNC(SUMIF(N381:N384, N380, H381:H384),0)</f>
        <v>127084</v>
      </c>
      <c r="I385" s="8"/>
      <c r="J385" s="9">
        <f>TRUNC(SUMIF(N381:N384, N380, J381:J384),0)</f>
        <v>0</v>
      </c>
      <c r="K385" s="8"/>
      <c r="L385" s="9">
        <f>F385+H385+J385</f>
        <v>306896</v>
      </c>
      <c r="M385" s="5" t="s">
        <v>52</v>
      </c>
      <c r="N385" s="1" t="s">
        <v>124</v>
      </c>
      <c r="O385" s="1" t="s">
        <v>124</v>
      </c>
      <c r="P385" s="1" t="s">
        <v>52</v>
      </c>
      <c r="Q385" s="1" t="s">
        <v>52</v>
      </c>
      <c r="R385" s="1" t="s">
        <v>52</v>
      </c>
      <c r="AV385" s="1" t="s">
        <v>52</v>
      </c>
      <c r="AW385" s="1" t="s">
        <v>52</v>
      </c>
      <c r="AX385" s="1" t="s">
        <v>52</v>
      </c>
      <c r="AY385" s="1" t="s">
        <v>52</v>
      </c>
      <c r="AZ385" s="203"/>
      <c r="BA385" s="207"/>
    </row>
    <row r="386" spans="1:53" ht="30" customHeight="1">
      <c r="A386" s="6"/>
      <c r="B386" s="6"/>
      <c r="C386" s="6"/>
      <c r="D386" s="6"/>
      <c r="E386" s="8"/>
      <c r="F386" s="9"/>
      <c r="G386" s="8"/>
      <c r="H386" s="9"/>
      <c r="I386" s="8"/>
      <c r="J386" s="9"/>
      <c r="K386" s="8"/>
      <c r="L386" s="9"/>
      <c r="M386" s="6"/>
      <c r="BA386" s="206"/>
    </row>
    <row r="387" spans="1:53" ht="30" customHeight="1">
      <c r="A387" s="308" t="s">
        <v>2993</v>
      </c>
      <c r="B387" s="308"/>
      <c r="C387" s="308"/>
      <c r="D387" s="308"/>
      <c r="E387" s="309"/>
      <c r="F387" s="310"/>
      <c r="G387" s="309"/>
      <c r="H387" s="310"/>
      <c r="I387" s="309"/>
      <c r="J387" s="310"/>
      <c r="K387" s="309"/>
      <c r="L387" s="310"/>
      <c r="M387" s="308"/>
      <c r="N387" s="1" t="s">
        <v>382</v>
      </c>
      <c r="BA387" s="206"/>
    </row>
    <row r="388" spans="1:53" ht="30" customHeight="1">
      <c r="A388" s="5" t="s">
        <v>2994</v>
      </c>
      <c r="B388" s="5" t="s">
        <v>2646</v>
      </c>
      <c r="C388" s="5" t="s">
        <v>2210</v>
      </c>
      <c r="D388" s="6">
        <v>4.4999999999999998E-2</v>
      </c>
      <c r="E388" s="8">
        <f>단가대비표!K424</f>
        <v>0</v>
      </c>
      <c r="F388" s="9">
        <f>TRUNC(E388*D388,1)</f>
        <v>0</v>
      </c>
      <c r="G388" s="8">
        <f>단가대비표!L424</f>
        <v>228883</v>
      </c>
      <c r="H388" s="9">
        <f>TRUNC(G388*D388,1)</f>
        <v>10299.700000000001</v>
      </c>
      <c r="I388" s="8">
        <f>단가대비표!S424</f>
        <v>0</v>
      </c>
      <c r="J388" s="9">
        <f>TRUNC(I388*D388,1)</f>
        <v>0</v>
      </c>
      <c r="K388" s="8">
        <f t="shared" ref="K388:L392" si="33">TRUNC(E388+G388+I388,1)</f>
        <v>228883</v>
      </c>
      <c r="L388" s="9">
        <f t="shared" si="33"/>
        <v>10299.700000000001</v>
      </c>
      <c r="M388" s="5" t="s">
        <v>52</v>
      </c>
      <c r="N388" s="1" t="s">
        <v>382</v>
      </c>
      <c r="O388" s="1" t="s">
        <v>2995</v>
      </c>
      <c r="P388" s="1" t="s">
        <v>62</v>
      </c>
      <c r="Q388" s="1" t="s">
        <v>62</v>
      </c>
      <c r="R388" s="1" t="s">
        <v>61</v>
      </c>
      <c r="V388">
        <v>1</v>
      </c>
      <c r="AV388" s="1" t="s">
        <v>52</v>
      </c>
      <c r="AW388" s="1" t="s">
        <v>2996</v>
      </c>
      <c r="AX388" s="1" t="s">
        <v>52</v>
      </c>
      <c r="AY388" s="1" t="s">
        <v>52</v>
      </c>
      <c r="AZ388" s="203"/>
      <c r="BA388" s="207" t="s">
        <v>7739</v>
      </c>
    </row>
    <row r="389" spans="1:53" ht="30" customHeight="1">
      <c r="A389" s="5" t="s">
        <v>2649</v>
      </c>
      <c r="B389" s="5" t="s">
        <v>2646</v>
      </c>
      <c r="C389" s="5" t="s">
        <v>2210</v>
      </c>
      <c r="D389" s="6">
        <v>3.1E-2</v>
      </c>
      <c r="E389" s="8">
        <f>단가대비표!K405</f>
        <v>0</v>
      </c>
      <c r="F389" s="9">
        <f>TRUNC(E389*D389,1)</f>
        <v>0</v>
      </c>
      <c r="G389" s="8">
        <f>단가대비표!L405</f>
        <v>157068</v>
      </c>
      <c r="H389" s="9">
        <f>TRUNC(G389*D389,1)</f>
        <v>4869.1000000000004</v>
      </c>
      <c r="I389" s="8">
        <f>단가대비표!S405</f>
        <v>0</v>
      </c>
      <c r="J389" s="9">
        <f>TRUNC(I389*D389,1)</f>
        <v>0</v>
      </c>
      <c r="K389" s="8">
        <f t="shared" si="33"/>
        <v>157068</v>
      </c>
      <c r="L389" s="9">
        <f t="shared" si="33"/>
        <v>4869.1000000000004</v>
      </c>
      <c r="M389" s="5" t="s">
        <v>52</v>
      </c>
      <c r="N389" s="1" t="s">
        <v>382</v>
      </c>
      <c r="O389" s="1" t="s">
        <v>2650</v>
      </c>
      <c r="P389" s="1" t="s">
        <v>62</v>
      </c>
      <c r="Q389" s="1" t="s">
        <v>62</v>
      </c>
      <c r="R389" s="1" t="s">
        <v>61</v>
      </c>
      <c r="V389">
        <v>1</v>
      </c>
      <c r="AV389" s="1" t="s">
        <v>52</v>
      </c>
      <c r="AW389" s="1" t="s">
        <v>2997</v>
      </c>
      <c r="AX389" s="1" t="s">
        <v>52</v>
      </c>
      <c r="AY389" s="1" t="s">
        <v>52</v>
      </c>
      <c r="AZ389" s="203"/>
      <c r="BA389" s="207" t="s">
        <v>7717</v>
      </c>
    </row>
    <row r="390" spans="1:53" ht="30" customHeight="1">
      <c r="A390" s="5" t="s">
        <v>2652</v>
      </c>
      <c r="B390" s="5" t="s">
        <v>2998</v>
      </c>
      <c r="C390" s="5" t="s">
        <v>449</v>
      </c>
      <c r="D390" s="6">
        <v>1</v>
      </c>
      <c r="E390" s="8">
        <v>0</v>
      </c>
      <c r="F390" s="9">
        <f>TRUNC(E390*D390,1)</f>
        <v>0</v>
      </c>
      <c r="G390" s="8">
        <v>0</v>
      </c>
      <c r="H390" s="9">
        <f>TRUNC(G390*D390,1)</f>
        <v>0</v>
      </c>
      <c r="I390" s="8">
        <f>TRUNC(SUMIF(V388:V392, RIGHTB(O390, 1), H388:H392)*U390, 2)</f>
        <v>151.68</v>
      </c>
      <c r="J390" s="9">
        <f>TRUNC(I390*D390,1)</f>
        <v>151.6</v>
      </c>
      <c r="K390" s="8">
        <f t="shared" si="33"/>
        <v>151.6</v>
      </c>
      <c r="L390" s="9">
        <f t="shared" si="33"/>
        <v>151.6</v>
      </c>
      <c r="M390" s="5" t="s">
        <v>52</v>
      </c>
      <c r="N390" s="1" t="s">
        <v>382</v>
      </c>
      <c r="O390" s="1" t="s">
        <v>2654</v>
      </c>
      <c r="P390" s="1" t="s">
        <v>62</v>
      </c>
      <c r="Q390" s="1" t="s">
        <v>62</v>
      </c>
      <c r="R390" s="1" t="s">
        <v>62</v>
      </c>
      <c r="S390">
        <v>1</v>
      </c>
      <c r="T390">
        <v>2</v>
      </c>
      <c r="U390">
        <v>0.01</v>
      </c>
      <c r="AV390" s="1" t="s">
        <v>52</v>
      </c>
      <c r="AW390" s="1" t="s">
        <v>2999</v>
      </c>
      <c r="AX390" s="1" t="s">
        <v>52</v>
      </c>
      <c r="AY390" s="1" t="s">
        <v>52</v>
      </c>
      <c r="AZ390" s="203"/>
      <c r="BA390" s="207"/>
    </row>
    <row r="391" spans="1:53" ht="30" customHeight="1">
      <c r="A391" s="5" t="s">
        <v>3000</v>
      </c>
      <c r="B391" s="5" t="s">
        <v>3001</v>
      </c>
      <c r="C391" s="5" t="s">
        <v>366</v>
      </c>
      <c r="D391" s="6">
        <v>1</v>
      </c>
      <c r="E391" s="8">
        <f>단가대비표!K137</f>
        <v>153846</v>
      </c>
      <c r="F391" s="9">
        <f>TRUNC(E391*D391,1)</f>
        <v>153846</v>
      </c>
      <c r="G391" s="8">
        <f>단가대비표!L137</f>
        <v>0</v>
      </c>
      <c r="H391" s="9">
        <f>TRUNC(G391*D391,1)</f>
        <v>0</v>
      </c>
      <c r="I391" s="8">
        <f>단가대비표!S137</f>
        <v>0</v>
      </c>
      <c r="J391" s="9">
        <f>TRUNC(I391*D391,1)</f>
        <v>0</v>
      </c>
      <c r="K391" s="8">
        <f t="shared" si="33"/>
        <v>153846</v>
      </c>
      <c r="L391" s="9">
        <f t="shared" si="33"/>
        <v>153846</v>
      </c>
      <c r="M391" s="5" t="s">
        <v>52</v>
      </c>
      <c r="N391" s="1" t="s">
        <v>382</v>
      </c>
      <c r="O391" s="1" t="s">
        <v>3002</v>
      </c>
      <c r="P391" s="1" t="s">
        <v>62</v>
      </c>
      <c r="Q391" s="1" t="s">
        <v>62</v>
      </c>
      <c r="R391" s="1" t="s">
        <v>61</v>
      </c>
      <c r="W391">
        <v>2</v>
      </c>
      <c r="AV391" s="1" t="s">
        <v>52</v>
      </c>
      <c r="AW391" s="1" t="s">
        <v>3003</v>
      </c>
      <c r="AX391" s="1" t="s">
        <v>52</v>
      </c>
      <c r="AY391" s="1" t="s">
        <v>52</v>
      </c>
      <c r="AZ391" s="203"/>
      <c r="BA391" s="207" t="s">
        <v>7388</v>
      </c>
    </row>
    <row r="392" spans="1:53" ht="30" customHeight="1">
      <c r="A392" s="5" t="s">
        <v>2665</v>
      </c>
      <c r="B392" s="5" t="s">
        <v>2666</v>
      </c>
      <c r="C392" s="5" t="s">
        <v>449</v>
      </c>
      <c r="D392" s="6">
        <v>1</v>
      </c>
      <c r="E392" s="8">
        <f>TRUNC(SUMIF(W388:W392, RIGHTB(O392, 1), F388:F392)*U392, 2)</f>
        <v>7692.3</v>
      </c>
      <c r="F392" s="9">
        <f>TRUNC(E392*D392,1)</f>
        <v>7692.3</v>
      </c>
      <c r="G392" s="8">
        <v>0</v>
      </c>
      <c r="H392" s="9">
        <f>TRUNC(G392*D392,1)</f>
        <v>0</v>
      </c>
      <c r="I392" s="8">
        <v>0</v>
      </c>
      <c r="J392" s="9">
        <f>TRUNC(I392*D392,1)</f>
        <v>0</v>
      </c>
      <c r="K392" s="8">
        <f t="shared" si="33"/>
        <v>7692.3</v>
      </c>
      <c r="L392" s="9">
        <f t="shared" si="33"/>
        <v>7692.3</v>
      </c>
      <c r="M392" s="5" t="s">
        <v>52</v>
      </c>
      <c r="N392" s="1" t="s">
        <v>382</v>
      </c>
      <c r="O392" s="1" t="s">
        <v>3004</v>
      </c>
      <c r="P392" s="1" t="s">
        <v>62</v>
      </c>
      <c r="Q392" s="1" t="s">
        <v>62</v>
      </c>
      <c r="R392" s="1" t="s">
        <v>62</v>
      </c>
      <c r="S392">
        <v>0</v>
      </c>
      <c r="T392">
        <v>0</v>
      </c>
      <c r="U392">
        <v>0.05</v>
      </c>
      <c r="AV392" s="1" t="s">
        <v>52</v>
      </c>
      <c r="AW392" s="1" t="s">
        <v>3005</v>
      </c>
      <c r="AX392" s="1" t="s">
        <v>52</v>
      </c>
      <c r="AY392" s="1" t="s">
        <v>52</v>
      </c>
      <c r="AZ392" s="203"/>
      <c r="BA392" s="207"/>
    </row>
    <row r="393" spans="1:53" ht="30" customHeight="1">
      <c r="A393" s="5" t="s">
        <v>2487</v>
      </c>
      <c r="B393" s="5" t="s">
        <v>52</v>
      </c>
      <c r="C393" s="5" t="s">
        <v>52</v>
      </c>
      <c r="D393" s="6"/>
      <c r="E393" s="8"/>
      <c r="F393" s="9">
        <f>TRUNC(SUMIF(N388:N392, N387, F388:F392),0)</f>
        <v>161538</v>
      </c>
      <c r="G393" s="8"/>
      <c r="H393" s="9">
        <f>TRUNC(SUMIF(N388:N392, N387, H388:H392),0)</f>
        <v>15168</v>
      </c>
      <c r="I393" s="8"/>
      <c r="J393" s="9">
        <f>TRUNC(SUMIF(N388:N392, N387, J388:J392),0)</f>
        <v>151</v>
      </c>
      <c r="K393" s="8"/>
      <c r="L393" s="9">
        <f>F393+H393+J393</f>
        <v>176857</v>
      </c>
      <c r="M393" s="5" t="s">
        <v>52</v>
      </c>
      <c r="N393" s="1" t="s">
        <v>124</v>
      </c>
      <c r="O393" s="1" t="s">
        <v>124</v>
      </c>
      <c r="P393" s="1" t="s">
        <v>52</v>
      </c>
      <c r="Q393" s="1" t="s">
        <v>52</v>
      </c>
      <c r="R393" s="1" t="s">
        <v>52</v>
      </c>
      <c r="AV393" s="1" t="s">
        <v>52</v>
      </c>
      <c r="AW393" s="1" t="s">
        <v>52</v>
      </c>
      <c r="AX393" s="1" t="s">
        <v>52</v>
      </c>
      <c r="AY393" s="1" t="s">
        <v>52</v>
      </c>
      <c r="AZ393" s="203"/>
      <c r="BA393" s="207"/>
    </row>
    <row r="394" spans="1:53" ht="30" customHeight="1">
      <c r="A394" s="6"/>
      <c r="B394" s="6"/>
      <c r="C394" s="6"/>
      <c r="D394" s="6"/>
      <c r="E394" s="8"/>
      <c r="F394" s="9"/>
      <c r="G394" s="8"/>
      <c r="H394" s="9"/>
      <c r="I394" s="8"/>
      <c r="J394" s="9"/>
      <c r="K394" s="8"/>
      <c r="L394" s="9"/>
      <c r="M394" s="6"/>
      <c r="BA394" s="206"/>
    </row>
    <row r="395" spans="1:53" ht="30" customHeight="1">
      <c r="A395" s="308" t="s">
        <v>3006</v>
      </c>
      <c r="B395" s="308"/>
      <c r="C395" s="308"/>
      <c r="D395" s="308"/>
      <c r="E395" s="309"/>
      <c r="F395" s="310"/>
      <c r="G395" s="309"/>
      <c r="H395" s="310"/>
      <c r="I395" s="309"/>
      <c r="J395" s="310"/>
      <c r="K395" s="309"/>
      <c r="L395" s="310"/>
      <c r="M395" s="308"/>
      <c r="N395" s="1" t="s">
        <v>386</v>
      </c>
      <c r="BA395" s="206"/>
    </row>
    <row r="396" spans="1:53" ht="30" customHeight="1">
      <c r="A396" s="5" t="s">
        <v>3007</v>
      </c>
      <c r="B396" s="5" t="s">
        <v>52</v>
      </c>
      <c r="C396" s="5" t="s">
        <v>366</v>
      </c>
      <c r="D396" s="6">
        <v>1</v>
      </c>
      <c r="E396" s="8">
        <f>단가대비표!K195</f>
        <v>229000</v>
      </c>
      <c r="F396" s="9">
        <f>TRUNC(E396*D396,1)</f>
        <v>229000</v>
      </c>
      <c r="G396" s="8">
        <f>단가대비표!L195</f>
        <v>0</v>
      </c>
      <c r="H396" s="9">
        <f>TRUNC(G396*D396,1)</f>
        <v>0</v>
      </c>
      <c r="I396" s="8">
        <f>단가대비표!S195</f>
        <v>0</v>
      </c>
      <c r="J396" s="9">
        <f>TRUNC(I396*D396,1)</f>
        <v>0</v>
      </c>
      <c r="K396" s="8">
        <f>TRUNC(E396+G396+I396,1)</f>
        <v>229000</v>
      </c>
      <c r="L396" s="9">
        <f>TRUNC(F396+H396+J396,1)</f>
        <v>229000</v>
      </c>
      <c r="M396" s="5" t="s">
        <v>1407</v>
      </c>
      <c r="N396" s="1" t="s">
        <v>386</v>
      </c>
      <c r="O396" s="1" t="s">
        <v>3008</v>
      </c>
      <c r="P396" s="1" t="s">
        <v>62</v>
      </c>
      <c r="Q396" s="1" t="s">
        <v>62</v>
      </c>
      <c r="R396" s="1" t="s">
        <v>61</v>
      </c>
      <c r="AV396" s="1" t="s">
        <v>52</v>
      </c>
      <c r="AW396" s="1" t="s">
        <v>3009</v>
      </c>
      <c r="AX396" s="1" t="s">
        <v>52</v>
      </c>
      <c r="AY396" s="1" t="s">
        <v>52</v>
      </c>
      <c r="AZ396" s="203"/>
      <c r="BA396" s="207" t="s">
        <v>7464</v>
      </c>
    </row>
    <row r="397" spans="1:53" ht="30" customHeight="1">
      <c r="A397" s="5" t="s">
        <v>2487</v>
      </c>
      <c r="B397" s="5" t="s">
        <v>52</v>
      </c>
      <c r="C397" s="5" t="s">
        <v>52</v>
      </c>
      <c r="D397" s="6"/>
      <c r="E397" s="8"/>
      <c r="F397" s="9">
        <f>TRUNC(SUMIF(N396:N396, N395, F396:F396),0)</f>
        <v>229000</v>
      </c>
      <c r="G397" s="8"/>
      <c r="H397" s="9">
        <f>TRUNC(SUMIF(N396:N396, N395, H396:H396),0)</f>
        <v>0</v>
      </c>
      <c r="I397" s="8"/>
      <c r="J397" s="9">
        <f>TRUNC(SUMIF(N396:N396, N395, J396:J396),0)</f>
        <v>0</v>
      </c>
      <c r="K397" s="8"/>
      <c r="L397" s="9">
        <f>F397+H397+J397</f>
        <v>229000</v>
      </c>
      <c r="M397" s="5" t="s">
        <v>52</v>
      </c>
      <c r="N397" s="1" t="s">
        <v>124</v>
      </c>
      <c r="O397" s="1" t="s">
        <v>124</v>
      </c>
      <c r="P397" s="1" t="s">
        <v>52</v>
      </c>
      <c r="Q397" s="1" t="s">
        <v>52</v>
      </c>
      <c r="R397" s="1" t="s">
        <v>52</v>
      </c>
      <c r="AV397" s="1" t="s">
        <v>52</v>
      </c>
      <c r="AW397" s="1" t="s">
        <v>52</v>
      </c>
      <c r="AX397" s="1" t="s">
        <v>52</v>
      </c>
      <c r="AY397" s="1" t="s">
        <v>52</v>
      </c>
      <c r="AZ397" s="203"/>
      <c r="BA397" s="207"/>
    </row>
    <row r="398" spans="1:53" ht="30" customHeight="1">
      <c r="A398" s="6"/>
      <c r="B398" s="6"/>
      <c r="C398" s="6"/>
      <c r="D398" s="6"/>
      <c r="E398" s="8"/>
      <c r="F398" s="9"/>
      <c r="G398" s="8"/>
      <c r="H398" s="9"/>
      <c r="I398" s="8"/>
      <c r="J398" s="9"/>
      <c r="K398" s="8"/>
      <c r="L398" s="9"/>
      <c r="M398" s="6"/>
      <c r="BA398" s="206"/>
    </row>
    <row r="399" spans="1:53" ht="30" customHeight="1">
      <c r="A399" s="308" t="s">
        <v>3010</v>
      </c>
      <c r="B399" s="308"/>
      <c r="C399" s="308"/>
      <c r="D399" s="308"/>
      <c r="E399" s="309"/>
      <c r="F399" s="310"/>
      <c r="G399" s="309"/>
      <c r="H399" s="310"/>
      <c r="I399" s="309"/>
      <c r="J399" s="310"/>
      <c r="K399" s="309"/>
      <c r="L399" s="310"/>
      <c r="M399" s="308"/>
      <c r="N399" s="1" t="s">
        <v>391</v>
      </c>
      <c r="BA399" s="206"/>
    </row>
    <row r="400" spans="1:53" ht="30" customHeight="1">
      <c r="A400" s="5" t="s">
        <v>3011</v>
      </c>
      <c r="B400" s="5" t="s">
        <v>3012</v>
      </c>
      <c r="C400" s="5" t="s">
        <v>2971</v>
      </c>
      <c r="D400" s="6">
        <v>1</v>
      </c>
      <c r="E400" s="8">
        <f>단가대비표!K192</f>
        <v>134000</v>
      </c>
      <c r="F400" s="9">
        <f>TRUNC(E400*D400,1)</f>
        <v>134000</v>
      </c>
      <c r="G400" s="8">
        <f>단가대비표!L192</f>
        <v>0</v>
      </c>
      <c r="H400" s="9">
        <f>TRUNC(G400*D400,1)</f>
        <v>0</v>
      </c>
      <c r="I400" s="8">
        <f>단가대비표!S192</f>
        <v>0</v>
      </c>
      <c r="J400" s="9">
        <f>TRUNC(I400*D400,1)</f>
        <v>0</v>
      </c>
      <c r="K400" s="8">
        <f t="shared" ref="K400:L403" si="34">TRUNC(E400+G400+I400,1)</f>
        <v>134000</v>
      </c>
      <c r="L400" s="9">
        <f t="shared" si="34"/>
        <v>134000</v>
      </c>
      <c r="M400" s="5" t="s">
        <v>52</v>
      </c>
      <c r="N400" s="1" t="s">
        <v>391</v>
      </c>
      <c r="O400" s="1" t="s">
        <v>3013</v>
      </c>
      <c r="P400" s="1" t="s">
        <v>62</v>
      </c>
      <c r="Q400" s="1" t="s">
        <v>62</v>
      </c>
      <c r="R400" s="1" t="s">
        <v>61</v>
      </c>
      <c r="AV400" s="1" t="s">
        <v>52</v>
      </c>
      <c r="AW400" s="1" t="s">
        <v>3014</v>
      </c>
      <c r="AX400" s="1" t="s">
        <v>52</v>
      </c>
      <c r="AY400" s="1" t="s">
        <v>52</v>
      </c>
      <c r="AZ400" s="203"/>
      <c r="BA400" s="207" t="s">
        <v>7460</v>
      </c>
    </row>
    <row r="401" spans="1:54" ht="30" customHeight="1">
      <c r="A401" s="5" t="s">
        <v>2649</v>
      </c>
      <c r="B401" s="5" t="s">
        <v>2646</v>
      </c>
      <c r="C401" s="5" t="s">
        <v>2210</v>
      </c>
      <c r="D401" s="6">
        <v>6.5000000000000002E-2</v>
      </c>
      <c r="E401" s="8">
        <f>단가대비표!K405</f>
        <v>0</v>
      </c>
      <c r="F401" s="9">
        <f>TRUNC(E401*D401,1)</f>
        <v>0</v>
      </c>
      <c r="G401" s="8">
        <f>단가대비표!L405</f>
        <v>157068</v>
      </c>
      <c r="H401" s="9">
        <f>TRUNC(G401*D401,1)</f>
        <v>10209.4</v>
      </c>
      <c r="I401" s="8">
        <f>단가대비표!S405</f>
        <v>0</v>
      </c>
      <c r="J401" s="9">
        <f>TRUNC(I401*D401,1)</f>
        <v>0</v>
      </c>
      <c r="K401" s="8">
        <f t="shared" si="34"/>
        <v>157068</v>
      </c>
      <c r="L401" s="9">
        <f t="shared" si="34"/>
        <v>10209.4</v>
      </c>
      <c r="M401" s="5" t="s">
        <v>52</v>
      </c>
      <c r="N401" s="1" t="s">
        <v>391</v>
      </c>
      <c r="O401" s="1" t="s">
        <v>2650</v>
      </c>
      <c r="P401" s="1" t="s">
        <v>62</v>
      </c>
      <c r="Q401" s="1" t="s">
        <v>62</v>
      </c>
      <c r="R401" s="1" t="s">
        <v>61</v>
      </c>
      <c r="V401">
        <v>1</v>
      </c>
      <c r="AV401" s="1" t="s">
        <v>52</v>
      </c>
      <c r="AW401" s="1" t="s">
        <v>3015</v>
      </c>
      <c r="AX401" s="1" t="s">
        <v>52</v>
      </c>
      <c r="AY401" s="1" t="s">
        <v>52</v>
      </c>
      <c r="AZ401" s="203"/>
      <c r="BA401" s="207" t="s">
        <v>7717</v>
      </c>
    </row>
    <row r="402" spans="1:54" ht="30" customHeight="1">
      <c r="A402" s="5" t="s">
        <v>2975</v>
      </c>
      <c r="B402" s="5" t="s">
        <v>2646</v>
      </c>
      <c r="C402" s="5" t="s">
        <v>2210</v>
      </c>
      <c r="D402" s="6">
        <v>0.27500000000000002</v>
      </c>
      <c r="E402" s="8">
        <f>단가대비표!K430</f>
        <v>0</v>
      </c>
      <c r="F402" s="9">
        <f>TRUNC(E402*D402,1)</f>
        <v>0</v>
      </c>
      <c r="G402" s="8">
        <f>단가대비표!L430</f>
        <v>202504</v>
      </c>
      <c r="H402" s="9">
        <f>TRUNC(G402*D402,1)</f>
        <v>55688.6</v>
      </c>
      <c r="I402" s="8">
        <f>단가대비표!S430</f>
        <v>0</v>
      </c>
      <c r="J402" s="9">
        <f>TRUNC(I402*D402,1)</f>
        <v>0</v>
      </c>
      <c r="K402" s="8">
        <f t="shared" si="34"/>
        <v>202504</v>
      </c>
      <c r="L402" s="9">
        <f t="shared" si="34"/>
        <v>55688.6</v>
      </c>
      <c r="M402" s="5" t="s">
        <v>52</v>
      </c>
      <c r="N402" s="1" t="s">
        <v>391</v>
      </c>
      <c r="O402" s="1" t="s">
        <v>2976</v>
      </c>
      <c r="P402" s="1" t="s">
        <v>62</v>
      </c>
      <c r="Q402" s="1" t="s">
        <v>62</v>
      </c>
      <c r="R402" s="1" t="s">
        <v>61</v>
      </c>
      <c r="V402">
        <v>1</v>
      </c>
      <c r="AV402" s="1" t="s">
        <v>52</v>
      </c>
      <c r="AW402" s="1" t="s">
        <v>3016</v>
      </c>
      <c r="AX402" s="1" t="s">
        <v>52</v>
      </c>
      <c r="AY402" s="1" t="s">
        <v>52</v>
      </c>
      <c r="AZ402" s="203"/>
      <c r="BA402" s="207" t="s">
        <v>7745</v>
      </c>
    </row>
    <row r="403" spans="1:54" ht="30" customHeight="1">
      <c r="A403" s="5" t="s">
        <v>2652</v>
      </c>
      <c r="B403" s="5" t="s">
        <v>2978</v>
      </c>
      <c r="C403" s="5" t="s">
        <v>449</v>
      </c>
      <c r="D403" s="6">
        <v>1</v>
      </c>
      <c r="E403" s="8">
        <f>TRUNC(SUMIF(V400:V403, RIGHTB(O403, 1), H400:H403)*U403, 2)</f>
        <v>1976.94</v>
      </c>
      <c r="F403" s="9">
        <f>TRUNC(E403*D403,1)</f>
        <v>1976.9</v>
      </c>
      <c r="G403" s="8">
        <v>0</v>
      </c>
      <c r="H403" s="9">
        <f>TRUNC(G403*D403,1)</f>
        <v>0</v>
      </c>
      <c r="I403" s="8">
        <v>0</v>
      </c>
      <c r="J403" s="9">
        <f>TRUNC(I403*D403,1)</f>
        <v>0</v>
      </c>
      <c r="K403" s="8">
        <f t="shared" si="34"/>
        <v>1976.9</v>
      </c>
      <c r="L403" s="9">
        <f t="shared" si="34"/>
        <v>1976.9</v>
      </c>
      <c r="M403" s="5" t="s">
        <v>52</v>
      </c>
      <c r="N403" s="1" t="s">
        <v>391</v>
      </c>
      <c r="O403" s="1" t="s">
        <v>2654</v>
      </c>
      <c r="P403" s="1" t="s">
        <v>62</v>
      </c>
      <c r="Q403" s="1" t="s">
        <v>62</v>
      </c>
      <c r="R403" s="1" t="s">
        <v>62</v>
      </c>
      <c r="S403">
        <v>1</v>
      </c>
      <c r="T403">
        <v>0</v>
      </c>
      <c r="U403">
        <v>0.03</v>
      </c>
      <c r="AV403" s="1" t="s">
        <v>52</v>
      </c>
      <c r="AW403" s="1" t="s">
        <v>3017</v>
      </c>
      <c r="AX403" s="1" t="s">
        <v>52</v>
      </c>
      <c r="AY403" s="1" t="s">
        <v>52</v>
      </c>
      <c r="AZ403" s="203"/>
      <c r="BA403" s="207"/>
    </row>
    <row r="404" spans="1:54" ht="30" customHeight="1">
      <c r="A404" s="5" t="s">
        <v>2487</v>
      </c>
      <c r="B404" s="5" t="s">
        <v>52</v>
      </c>
      <c r="C404" s="5" t="s">
        <v>52</v>
      </c>
      <c r="D404" s="6"/>
      <c r="E404" s="8"/>
      <c r="F404" s="9">
        <f>TRUNC(SUMIF(N400:N403, N399, F400:F403),0)</f>
        <v>135976</v>
      </c>
      <c r="G404" s="8"/>
      <c r="H404" s="9">
        <f>TRUNC(SUMIF(N400:N403, N399, H400:H403),0)</f>
        <v>65898</v>
      </c>
      <c r="I404" s="8"/>
      <c r="J404" s="9">
        <f>TRUNC(SUMIF(N400:N403, N399, J400:J403),0)</f>
        <v>0</v>
      </c>
      <c r="K404" s="8"/>
      <c r="L404" s="9">
        <f>F404+H404+J404</f>
        <v>201874</v>
      </c>
      <c r="M404" s="5" t="s">
        <v>52</v>
      </c>
      <c r="N404" s="1" t="s">
        <v>124</v>
      </c>
      <c r="O404" s="1" t="s">
        <v>124</v>
      </c>
      <c r="P404" s="1" t="s">
        <v>52</v>
      </c>
      <c r="Q404" s="1" t="s">
        <v>52</v>
      </c>
      <c r="R404" s="1" t="s">
        <v>52</v>
      </c>
      <c r="AV404" s="1" t="s">
        <v>52</v>
      </c>
      <c r="AW404" s="1" t="s">
        <v>52</v>
      </c>
      <c r="AX404" s="1" t="s">
        <v>52</v>
      </c>
      <c r="AY404" s="1" t="s">
        <v>52</v>
      </c>
      <c r="AZ404" s="203"/>
      <c r="BA404" s="207"/>
    </row>
    <row r="405" spans="1:54" ht="30" customHeight="1">
      <c r="A405" s="6"/>
      <c r="B405" s="6"/>
      <c r="C405" s="6"/>
      <c r="D405" s="6"/>
      <c r="E405" s="8"/>
      <c r="F405" s="9"/>
      <c r="G405" s="8"/>
      <c r="H405" s="9"/>
      <c r="I405" s="8"/>
      <c r="J405" s="9"/>
      <c r="K405" s="8"/>
      <c r="L405" s="9"/>
      <c r="M405" s="6"/>
      <c r="BA405" s="206"/>
    </row>
    <row r="406" spans="1:54" ht="30" customHeight="1">
      <c r="A406" s="308" t="s">
        <v>3018</v>
      </c>
      <c r="B406" s="308"/>
      <c r="C406" s="308"/>
      <c r="D406" s="308"/>
      <c r="E406" s="309"/>
      <c r="F406" s="310"/>
      <c r="G406" s="309"/>
      <c r="H406" s="310"/>
      <c r="I406" s="309"/>
      <c r="J406" s="310"/>
      <c r="K406" s="309"/>
      <c r="L406" s="310"/>
      <c r="M406" s="308"/>
      <c r="N406" s="1" t="s">
        <v>396</v>
      </c>
      <c r="BA406" s="206"/>
    </row>
    <row r="407" spans="1:54" ht="30" customHeight="1">
      <c r="A407" s="5" t="s">
        <v>3019</v>
      </c>
      <c r="B407" s="5" t="s">
        <v>3020</v>
      </c>
      <c r="C407" s="5" t="s">
        <v>2971</v>
      </c>
      <c r="D407" s="74">
        <v>0.7</v>
      </c>
      <c r="E407" s="8">
        <f>단가대비표!K193</f>
        <v>590000</v>
      </c>
      <c r="F407" s="9">
        <f>TRUNC(E407*D407,1)</f>
        <v>413000</v>
      </c>
      <c r="G407" s="8">
        <f>단가대비표!L193</f>
        <v>0</v>
      </c>
      <c r="H407" s="9">
        <f>TRUNC(G407*D407,1)</f>
        <v>0</v>
      </c>
      <c r="I407" s="8">
        <f>단가대비표!S193</f>
        <v>0</v>
      </c>
      <c r="J407" s="9">
        <f>TRUNC(I407*D407,1)</f>
        <v>0</v>
      </c>
      <c r="K407" s="8">
        <f t="shared" ref="K407:L411" si="35">TRUNC(E407+G407+I407,1)</f>
        <v>590000</v>
      </c>
      <c r="L407" s="9">
        <f t="shared" si="35"/>
        <v>413000</v>
      </c>
      <c r="M407" s="5" t="s">
        <v>52</v>
      </c>
      <c r="N407" s="1" t="s">
        <v>396</v>
      </c>
      <c r="O407" s="1" t="s">
        <v>3021</v>
      </c>
      <c r="P407" s="1" t="s">
        <v>62</v>
      </c>
      <c r="Q407" s="1" t="s">
        <v>62</v>
      </c>
      <c r="R407" s="1" t="s">
        <v>61</v>
      </c>
      <c r="V407">
        <v>1</v>
      </c>
      <c r="AV407" s="1" t="s">
        <v>52</v>
      </c>
      <c r="AW407" s="1" t="s">
        <v>3022</v>
      </c>
      <c r="AX407" s="1" t="s">
        <v>52</v>
      </c>
      <c r="AY407" s="1" t="s">
        <v>52</v>
      </c>
      <c r="AZ407" s="203"/>
      <c r="BA407" s="207" t="s">
        <v>7461</v>
      </c>
      <c r="BB407" s="99">
        <v>1</v>
      </c>
    </row>
    <row r="408" spans="1:54" ht="30" customHeight="1">
      <c r="A408" s="5" t="s">
        <v>2665</v>
      </c>
      <c r="B408" s="5" t="s">
        <v>2666</v>
      </c>
      <c r="C408" s="5" t="s">
        <v>449</v>
      </c>
      <c r="D408" s="6">
        <v>1</v>
      </c>
      <c r="E408" s="8">
        <f>TRUNC(SUMIF(V407:V411, RIGHTB(O408, 1), F407:F411)*U408, 2)</f>
        <v>20650</v>
      </c>
      <c r="F408" s="9">
        <f>TRUNC(E408*D408,1)</f>
        <v>20650</v>
      </c>
      <c r="G408" s="8">
        <v>0</v>
      </c>
      <c r="H408" s="9">
        <f>TRUNC(G408*D408,1)</f>
        <v>0</v>
      </c>
      <c r="I408" s="8">
        <v>0</v>
      </c>
      <c r="J408" s="9">
        <f>TRUNC(I408*D408,1)</f>
        <v>0</v>
      </c>
      <c r="K408" s="8">
        <f t="shared" si="35"/>
        <v>20650</v>
      </c>
      <c r="L408" s="9">
        <f t="shared" si="35"/>
        <v>20650</v>
      </c>
      <c r="M408" s="5" t="s">
        <v>52</v>
      </c>
      <c r="N408" s="1" t="s">
        <v>396</v>
      </c>
      <c r="O408" s="1" t="s">
        <v>2654</v>
      </c>
      <c r="P408" s="1" t="s">
        <v>62</v>
      </c>
      <c r="Q408" s="1" t="s">
        <v>62</v>
      </c>
      <c r="R408" s="1" t="s">
        <v>62</v>
      </c>
      <c r="S408">
        <v>0</v>
      </c>
      <c r="T408">
        <v>0</v>
      </c>
      <c r="U408">
        <v>0.05</v>
      </c>
      <c r="AV408" s="1" t="s">
        <v>52</v>
      </c>
      <c r="AW408" s="1" t="s">
        <v>3023</v>
      </c>
      <c r="AX408" s="1" t="s">
        <v>52</v>
      </c>
      <c r="AY408" s="1" t="s">
        <v>52</v>
      </c>
      <c r="AZ408" s="203"/>
      <c r="BA408" s="207"/>
    </row>
    <row r="409" spans="1:54" ht="30" customHeight="1">
      <c r="A409" s="5" t="s">
        <v>2649</v>
      </c>
      <c r="B409" s="5" t="s">
        <v>2646</v>
      </c>
      <c r="C409" s="5" t="s">
        <v>2210</v>
      </c>
      <c r="D409" s="6">
        <v>6.5000000000000002E-2</v>
      </c>
      <c r="E409" s="8">
        <f>단가대비표!K405</f>
        <v>0</v>
      </c>
      <c r="F409" s="9">
        <f>TRUNC(E409*D409,1)</f>
        <v>0</v>
      </c>
      <c r="G409" s="8">
        <f>단가대비표!L405</f>
        <v>157068</v>
      </c>
      <c r="H409" s="9">
        <f>TRUNC(G409*D409,1)</f>
        <v>10209.4</v>
      </c>
      <c r="I409" s="8">
        <f>단가대비표!S405</f>
        <v>0</v>
      </c>
      <c r="J409" s="9">
        <f>TRUNC(I409*D409,1)</f>
        <v>0</v>
      </c>
      <c r="K409" s="8">
        <f t="shared" si="35"/>
        <v>157068</v>
      </c>
      <c r="L409" s="9">
        <f t="shared" si="35"/>
        <v>10209.4</v>
      </c>
      <c r="M409" s="5" t="s">
        <v>52</v>
      </c>
      <c r="N409" s="1" t="s">
        <v>396</v>
      </c>
      <c r="O409" s="1" t="s">
        <v>2650</v>
      </c>
      <c r="P409" s="1" t="s">
        <v>62</v>
      </c>
      <c r="Q409" s="1" t="s">
        <v>62</v>
      </c>
      <c r="R409" s="1" t="s">
        <v>61</v>
      </c>
      <c r="W409">
        <v>2</v>
      </c>
      <c r="AV409" s="1" t="s">
        <v>52</v>
      </c>
      <c r="AW409" s="1" t="s">
        <v>3024</v>
      </c>
      <c r="AX409" s="1" t="s">
        <v>52</v>
      </c>
      <c r="AY409" s="1" t="s">
        <v>52</v>
      </c>
      <c r="AZ409" s="203"/>
      <c r="BA409" s="207" t="s">
        <v>7717</v>
      </c>
    </row>
    <row r="410" spans="1:54" ht="30" customHeight="1">
      <c r="A410" s="5" t="s">
        <v>2975</v>
      </c>
      <c r="B410" s="5" t="s">
        <v>2646</v>
      </c>
      <c r="C410" s="5" t="s">
        <v>2210</v>
      </c>
      <c r="D410" s="6">
        <v>0.27500000000000002</v>
      </c>
      <c r="E410" s="8">
        <f>단가대비표!K430</f>
        <v>0</v>
      </c>
      <c r="F410" s="9">
        <f>TRUNC(E410*D410,1)</f>
        <v>0</v>
      </c>
      <c r="G410" s="8">
        <f>단가대비표!L430</f>
        <v>202504</v>
      </c>
      <c r="H410" s="9">
        <f>TRUNC(G410*D410,1)</f>
        <v>55688.6</v>
      </c>
      <c r="I410" s="8">
        <f>단가대비표!S430</f>
        <v>0</v>
      </c>
      <c r="J410" s="9">
        <f>TRUNC(I410*D410,1)</f>
        <v>0</v>
      </c>
      <c r="K410" s="8">
        <f t="shared" si="35"/>
        <v>202504</v>
      </c>
      <c r="L410" s="9">
        <f t="shared" si="35"/>
        <v>55688.6</v>
      </c>
      <c r="M410" s="5" t="s">
        <v>52</v>
      </c>
      <c r="N410" s="1" t="s">
        <v>396</v>
      </c>
      <c r="O410" s="1" t="s">
        <v>2976</v>
      </c>
      <c r="P410" s="1" t="s">
        <v>62</v>
      </c>
      <c r="Q410" s="1" t="s">
        <v>62</v>
      </c>
      <c r="R410" s="1" t="s">
        <v>61</v>
      </c>
      <c r="W410">
        <v>2</v>
      </c>
      <c r="AV410" s="1" t="s">
        <v>52</v>
      </c>
      <c r="AW410" s="1" t="s">
        <v>3025</v>
      </c>
      <c r="AX410" s="1" t="s">
        <v>52</v>
      </c>
      <c r="AY410" s="1" t="s">
        <v>52</v>
      </c>
      <c r="AZ410" s="203"/>
      <c r="BA410" s="207" t="s">
        <v>7745</v>
      </c>
    </row>
    <row r="411" spans="1:54" ht="30" customHeight="1">
      <c r="A411" s="5" t="s">
        <v>2652</v>
      </c>
      <c r="B411" s="5" t="s">
        <v>2978</v>
      </c>
      <c r="C411" s="5" t="s">
        <v>449</v>
      </c>
      <c r="D411" s="6">
        <v>1</v>
      </c>
      <c r="E411" s="8">
        <f>TRUNC(SUMIF(W407:W411, RIGHTB(O411, 1), H407:H411)*U411, 2)</f>
        <v>1976.94</v>
      </c>
      <c r="F411" s="9">
        <f>TRUNC(E411*D411,1)</f>
        <v>1976.9</v>
      </c>
      <c r="G411" s="8">
        <v>0</v>
      </c>
      <c r="H411" s="9">
        <f>TRUNC(G411*D411,1)</f>
        <v>0</v>
      </c>
      <c r="I411" s="8">
        <v>0</v>
      </c>
      <c r="J411" s="9">
        <f>TRUNC(I411*D411,1)</f>
        <v>0</v>
      </c>
      <c r="K411" s="8">
        <f t="shared" si="35"/>
        <v>1976.9</v>
      </c>
      <c r="L411" s="9">
        <f t="shared" si="35"/>
        <v>1976.9</v>
      </c>
      <c r="M411" s="5" t="s">
        <v>52</v>
      </c>
      <c r="N411" s="1" t="s">
        <v>396</v>
      </c>
      <c r="O411" s="1" t="s">
        <v>3004</v>
      </c>
      <c r="P411" s="1" t="s">
        <v>62</v>
      </c>
      <c r="Q411" s="1" t="s">
        <v>62</v>
      </c>
      <c r="R411" s="1" t="s">
        <v>62</v>
      </c>
      <c r="S411">
        <v>1</v>
      </c>
      <c r="T411">
        <v>0</v>
      </c>
      <c r="U411">
        <v>0.03</v>
      </c>
      <c r="AV411" s="1" t="s">
        <v>52</v>
      </c>
      <c r="AW411" s="1" t="s">
        <v>3026</v>
      </c>
      <c r="AX411" s="1" t="s">
        <v>52</v>
      </c>
      <c r="AY411" s="1" t="s">
        <v>52</v>
      </c>
      <c r="AZ411" s="203"/>
      <c r="BA411" s="207"/>
    </row>
    <row r="412" spans="1:54" ht="30" customHeight="1">
      <c r="A412" s="5" t="s">
        <v>2487</v>
      </c>
      <c r="B412" s="5" t="s">
        <v>52</v>
      </c>
      <c r="C412" s="5" t="s">
        <v>52</v>
      </c>
      <c r="D412" s="6"/>
      <c r="E412" s="8"/>
      <c r="F412" s="9">
        <f>TRUNC(SUMIF(N407:N411, N406, F407:F411),0)</f>
        <v>435626</v>
      </c>
      <c r="G412" s="8"/>
      <c r="H412" s="9">
        <f>TRUNC(SUMIF(N407:N411, N406, H407:H411),0)</f>
        <v>65898</v>
      </c>
      <c r="I412" s="8"/>
      <c r="J412" s="9">
        <f>TRUNC(SUMIF(N407:N411, N406, J407:J411),0)</f>
        <v>0</v>
      </c>
      <c r="K412" s="8"/>
      <c r="L412" s="9">
        <f>F412+H412+J412</f>
        <v>501524</v>
      </c>
      <c r="M412" s="5" t="s">
        <v>52</v>
      </c>
      <c r="N412" s="1" t="s">
        <v>124</v>
      </c>
      <c r="O412" s="1" t="s">
        <v>124</v>
      </c>
      <c r="P412" s="1" t="s">
        <v>52</v>
      </c>
      <c r="Q412" s="1" t="s">
        <v>52</v>
      </c>
      <c r="R412" s="1" t="s">
        <v>52</v>
      </c>
      <c r="AV412" s="1" t="s">
        <v>52</v>
      </c>
      <c r="AW412" s="1" t="s">
        <v>52</v>
      </c>
      <c r="AX412" s="1" t="s">
        <v>52</v>
      </c>
      <c r="AY412" s="1" t="s">
        <v>52</v>
      </c>
      <c r="AZ412" s="203"/>
      <c r="BA412" s="207"/>
    </row>
    <row r="413" spans="1:54" ht="30" customHeight="1">
      <c r="A413" s="6"/>
      <c r="B413" s="6"/>
      <c r="C413" s="6"/>
      <c r="D413" s="6"/>
      <c r="E413" s="8"/>
      <c r="F413" s="9"/>
      <c r="G413" s="8"/>
      <c r="H413" s="9"/>
      <c r="I413" s="8"/>
      <c r="J413" s="9"/>
      <c r="K413" s="8"/>
      <c r="L413" s="9"/>
      <c r="M413" s="6"/>
      <c r="BA413" s="206"/>
    </row>
    <row r="414" spans="1:54" ht="30" customHeight="1">
      <c r="A414" s="308" t="s">
        <v>3027</v>
      </c>
      <c r="B414" s="308"/>
      <c r="C414" s="308"/>
      <c r="D414" s="308"/>
      <c r="E414" s="309"/>
      <c r="F414" s="310"/>
      <c r="G414" s="309"/>
      <c r="H414" s="310"/>
      <c r="I414" s="309"/>
      <c r="J414" s="310"/>
      <c r="K414" s="309"/>
      <c r="L414" s="310"/>
      <c r="M414" s="308"/>
      <c r="N414" s="1" t="s">
        <v>401</v>
      </c>
      <c r="BA414" s="206"/>
    </row>
    <row r="415" spans="1:54" ht="30" customHeight="1">
      <c r="A415" s="5" t="s">
        <v>3028</v>
      </c>
      <c r="B415" s="5" t="s">
        <v>3029</v>
      </c>
      <c r="C415" s="5" t="s">
        <v>366</v>
      </c>
      <c r="D415" s="74">
        <v>1</v>
      </c>
      <c r="E415" s="8">
        <f>단가대비표!K203</f>
        <v>140000</v>
      </c>
      <c r="F415" s="9">
        <f>TRUNC(E415*D415,1)</f>
        <v>140000</v>
      </c>
      <c r="G415" s="8">
        <f>단가대비표!L203</f>
        <v>0</v>
      </c>
      <c r="H415" s="9">
        <f>TRUNC(G415*D415,1)</f>
        <v>0</v>
      </c>
      <c r="I415" s="8">
        <f>단가대비표!S203</f>
        <v>0</v>
      </c>
      <c r="J415" s="9">
        <f>TRUNC(I415*D415,1)</f>
        <v>0</v>
      </c>
      <c r="K415" s="8">
        <f t="shared" ref="K415:L418" si="36">TRUNC(E415+G415+I415,1)</f>
        <v>140000</v>
      </c>
      <c r="L415" s="9">
        <f t="shared" si="36"/>
        <v>140000</v>
      </c>
      <c r="M415" s="5" t="s">
        <v>52</v>
      </c>
      <c r="N415" s="1" t="s">
        <v>401</v>
      </c>
      <c r="O415" s="1" t="s">
        <v>3030</v>
      </c>
      <c r="P415" s="1" t="s">
        <v>62</v>
      </c>
      <c r="Q415" s="1" t="s">
        <v>62</v>
      </c>
      <c r="R415" s="1" t="s">
        <v>61</v>
      </c>
      <c r="AV415" s="1" t="s">
        <v>52</v>
      </c>
      <c r="AW415" s="1" t="s">
        <v>3031</v>
      </c>
      <c r="AX415" s="1" t="s">
        <v>52</v>
      </c>
      <c r="AY415" s="1" t="s">
        <v>52</v>
      </c>
      <c r="AZ415" s="203"/>
      <c r="BA415" s="207" t="s">
        <v>7474</v>
      </c>
      <c r="BB415" s="99">
        <v>1</v>
      </c>
    </row>
    <row r="416" spans="1:54" ht="30" customHeight="1">
      <c r="A416" s="5" t="s">
        <v>2975</v>
      </c>
      <c r="B416" s="5" t="s">
        <v>2646</v>
      </c>
      <c r="C416" s="5" t="s">
        <v>2210</v>
      </c>
      <c r="D416" s="6">
        <v>7.0999999999999994E-2</v>
      </c>
      <c r="E416" s="8">
        <f>단가대비표!K430</f>
        <v>0</v>
      </c>
      <c r="F416" s="9">
        <f>TRUNC(E416*D416,1)</f>
        <v>0</v>
      </c>
      <c r="G416" s="8">
        <f>단가대비표!L430</f>
        <v>202504</v>
      </c>
      <c r="H416" s="9">
        <f>TRUNC(G416*D416,1)</f>
        <v>14377.7</v>
      </c>
      <c r="I416" s="8">
        <f>단가대비표!S430</f>
        <v>0</v>
      </c>
      <c r="J416" s="9">
        <f>TRUNC(I416*D416,1)</f>
        <v>0</v>
      </c>
      <c r="K416" s="8">
        <f t="shared" si="36"/>
        <v>202504</v>
      </c>
      <c r="L416" s="9">
        <f t="shared" si="36"/>
        <v>14377.7</v>
      </c>
      <c r="M416" s="5" t="s">
        <v>52</v>
      </c>
      <c r="N416" s="1" t="s">
        <v>401</v>
      </c>
      <c r="O416" s="1" t="s">
        <v>2976</v>
      </c>
      <c r="P416" s="1" t="s">
        <v>62</v>
      </c>
      <c r="Q416" s="1" t="s">
        <v>62</v>
      </c>
      <c r="R416" s="1" t="s">
        <v>61</v>
      </c>
      <c r="V416">
        <v>1</v>
      </c>
      <c r="AV416" s="1" t="s">
        <v>52</v>
      </c>
      <c r="AW416" s="1" t="s">
        <v>3032</v>
      </c>
      <c r="AX416" s="1" t="s">
        <v>52</v>
      </c>
      <c r="AY416" s="1" t="s">
        <v>52</v>
      </c>
      <c r="AZ416" s="203"/>
      <c r="BA416" s="207" t="s">
        <v>7745</v>
      </c>
    </row>
    <row r="417" spans="1:53" ht="30" customHeight="1">
      <c r="A417" s="5" t="s">
        <v>2652</v>
      </c>
      <c r="B417" s="5" t="s">
        <v>2978</v>
      </c>
      <c r="C417" s="5" t="s">
        <v>449</v>
      </c>
      <c r="D417" s="6">
        <v>1</v>
      </c>
      <c r="E417" s="8">
        <f>TRUNC(SUMIF(V415:V418, RIGHTB(O417, 1), H415:H418)*U417, 2)</f>
        <v>431.33</v>
      </c>
      <c r="F417" s="9">
        <f>TRUNC(E417*D417,1)</f>
        <v>431.3</v>
      </c>
      <c r="G417" s="8">
        <v>0</v>
      </c>
      <c r="H417" s="9">
        <f>TRUNC(G417*D417,1)</f>
        <v>0</v>
      </c>
      <c r="I417" s="8">
        <v>0</v>
      </c>
      <c r="J417" s="9">
        <f>TRUNC(I417*D417,1)</f>
        <v>0</v>
      </c>
      <c r="K417" s="8">
        <f t="shared" si="36"/>
        <v>431.3</v>
      </c>
      <c r="L417" s="9">
        <f t="shared" si="36"/>
        <v>431.3</v>
      </c>
      <c r="M417" s="5" t="s">
        <v>52</v>
      </c>
      <c r="N417" s="1" t="s">
        <v>401</v>
      </c>
      <c r="O417" s="1" t="s">
        <v>2654</v>
      </c>
      <c r="P417" s="1" t="s">
        <v>62</v>
      </c>
      <c r="Q417" s="1" t="s">
        <v>62</v>
      </c>
      <c r="R417" s="1" t="s">
        <v>62</v>
      </c>
      <c r="S417">
        <v>1</v>
      </c>
      <c r="T417">
        <v>0</v>
      </c>
      <c r="U417">
        <v>0.03</v>
      </c>
      <c r="AV417" s="1" t="s">
        <v>52</v>
      </c>
      <c r="AW417" s="1" t="s">
        <v>3033</v>
      </c>
      <c r="AX417" s="1" t="s">
        <v>52</v>
      </c>
      <c r="AY417" s="1" t="s">
        <v>52</v>
      </c>
      <c r="AZ417" s="203"/>
      <c r="BA417" s="207"/>
    </row>
    <row r="418" spans="1:53" ht="30" customHeight="1">
      <c r="A418" s="5" t="s">
        <v>3034</v>
      </c>
      <c r="B418" s="5" t="s">
        <v>3035</v>
      </c>
      <c r="C418" s="5" t="s">
        <v>366</v>
      </c>
      <c r="D418" s="6">
        <v>1</v>
      </c>
      <c r="E418" s="8">
        <f>일위대가목록!E532</f>
        <v>0</v>
      </c>
      <c r="F418" s="9">
        <f>TRUNC(E418*D418,1)</f>
        <v>0</v>
      </c>
      <c r="G418" s="8">
        <f>일위대가목록!F532</f>
        <v>21052</v>
      </c>
      <c r="H418" s="9">
        <f>TRUNC(G418*D418,1)</f>
        <v>21052</v>
      </c>
      <c r="I418" s="8">
        <f>일위대가목록!G532</f>
        <v>0</v>
      </c>
      <c r="J418" s="9">
        <f>TRUNC(I418*D418,1)</f>
        <v>0</v>
      </c>
      <c r="K418" s="8">
        <f t="shared" si="36"/>
        <v>21052</v>
      </c>
      <c r="L418" s="9">
        <f t="shared" si="36"/>
        <v>21052</v>
      </c>
      <c r="M418" s="5" t="s">
        <v>3036</v>
      </c>
      <c r="N418" s="1" t="s">
        <v>401</v>
      </c>
      <c r="O418" s="1" t="s">
        <v>3037</v>
      </c>
      <c r="P418" s="1" t="s">
        <v>61</v>
      </c>
      <c r="Q418" s="1" t="s">
        <v>62</v>
      </c>
      <c r="R418" s="1" t="s">
        <v>62</v>
      </c>
      <c r="AV418" s="1" t="s">
        <v>52</v>
      </c>
      <c r="AW418" s="1" t="s">
        <v>3038</v>
      </c>
      <c r="AX418" s="1" t="s">
        <v>52</v>
      </c>
      <c r="AY418" s="1" t="s">
        <v>52</v>
      </c>
      <c r="AZ418" s="203"/>
      <c r="BA418" s="207" t="s">
        <v>3036</v>
      </c>
    </row>
    <row r="419" spans="1:53" ht="30" customHeight="1">
      <c r="A419" s="5" t="s">
        <v>2487</v>
      </c>
      <c r="B419" s="5" t="s">
        <v>52</v>
      </c>
      <c r="C419" s="5" t="s">
        <v>52</v>
      </c>
      <c r="D419" s="6"/>
      <c r="E419" s="8"/>
      <c r="F419" s="9">
        <f>TRUNC(SUMIF(N415:N418, N414, F415:F418),0)</f>
        <v>140431</v>
      </c>
      <c r="G419" s="8"/>
      <c r="H419" s="9">
        <f>TRUNC(SUMIF(N415:N418, N414, H415:H418),0)</f>
        <v>35429</v>
      </c>
      <c r="I419" s="8"/>
      <c r="J419" s="9">
        <f>TRUNC(SUMIF(N415:N418, N414, J415:J418),0)</f>
        <v>0</v>
      </c>
      <c r="K419" s="8"/>
      <c r="L419" s="9">
        <f>F419+H419+J419</f>
        <v>175860</v>
      </c>
      <c r="M419" s="5" t="s">
        <v>52</v>
      </c>
      <c r="N419" s="1" t="s">
        <v>124</v>
      </c>
      <c r="O419" s="1" t="s">
        <v>124</v>
      </c>
      <c r="P419" s="1" t="s">
        <v>52</v>
      </c>
      <c r="Q419" s="1" t="s">
        <v>52</v>
      </c>
      <c r="R419" s="1" t="s">
        <v>52</v>
      </c>
      <c r="AV419" s="1" t="s">
        <v>52</v>
      </c>
      <c r="AW419" s="1" t="s">
        <v>52</v>
      </c>
      <c r="AX419" s="1" t="s">
        <v>52</v>
      </c>
      <c r="AY419" s="1" t="s">
        <v>52</v>
      </c>
      <c r="AZ419" s="203"/>
      <c r="BA419" s="207"/>
    </row>
    <row r="420" spans="1:53" ht="30" customHeight="1">
      <c r="A420" s="6"/>
      <c r="B420" s="6"/>
      <c r="C420" s="6"/>
      <c r="D420" s="6"/>
      <c r="E420" s="8"/>
      <c r="F420" s="9"/>
      <c r="G420" s="8"/>
      <c r="H420" s="9"/>
      <c r="I420" s="8"/>
      <c r="J420" s="9"/>
      <c r="K420" s="8"/>
      <c r="L420" s="9"/>
      <c r="M420" s="6"/>
      <c r="BA420" s="206"/>
    </row>
    <row r="421" spans="1:53" ht="30" customHeight="1">
      <c r="A421" s="308" t="s">
        <v>3039</v>
      </c>
      <c r="B421" s="308"/>
      <c r="C421" s="308"/>
      <c r="D421" s="308"/>
      <c r="E421" s="309"/>
      <c r="F421" s="310"/>
      <c r="G421" s="309"/>
      <c r="H421" s="310"/>
      <c r="I421" s="309"/>
      <c r="J421" s="310"/>
      <c r="K421" s="309"/>
      <c r="L421" s="310"/>
      <c r="M421" s="308"/>
      <c r="N421" s="1" t="s">
        <v>407</v>
      </c>
      <c r="BA421" s="206"/>
    </row>
    <row r="422" spans="1:53" ht="30" customHeight="1">
      <c r="A422" s="5" t="s">
        <v>3028</v>
      </c>
      <c r="B422" s="5" t="s">
        <v>3040</v>
      </c>
      <c r="C422" s="5" t="s">
        <v>366</v>
      </c>
      <c r="D422" s="6">
        <v>1</v>
      </c>
      <c r="E422" s="8">
        <f>단가대비표!K201</f>
        <v>80000</v>
      </c>
      <c r="F422" s="9">
        <f>TRUNC(E422*D422,1)</f>
        <v>80000</v>
      </c>
      <c r="G422" s="8">
        <f>단가대비표!L201</f>
        <v>0</v>
      </c>
      <c r="H422" s="9">
        <f>TRUNC(G422*D422,1)</f>
        <v>0</v>
      </c>
      <c r="I422" s="8">
        <f>단가대비표!S201</f>
        <v>0</v>
      </c>
      <c r="J422" s="9">
        <f>TRUNC(I422*D422,1)</f>
        <v>0</v>
      </c>
      <c r="K422" s="8">
        <f t="shared" ref="K422:L425" si="37">TRUNC(E422+G422+I422,1)</f>
        <v>80000</v>
      </c>
      <c r="L422" s="9">
        <f t="shared" si="37"/>
        <v>80000</v>
      </c>
      <c r="M422" s="5" t="s">
        <v>52</v>
      </c>
      <c r="N422" s="1" t="s">
        <v>407</v>
      </c>
      <c r="O422" s="1" t="s">
        <v>3041</v>
      </c>
      <c r="P422" s="1" t="s">
        <v>62</v>
      </c>
      <c r="Q422" s="1" t="s">
        <v>62</v>
      </c>
      <c r="R422" s="1" t="s">
        <v>61</v>
      </c>
      <c r="AV422" s="1" t="s">
        <v>52</v>
      </c>
      <c r="AW422" s="1" t="s">
        <v>3042</v>
      </c>
      <c r="AX422" s="1" t="s">
        <v>52</v>
      </c>
      <c r="AY422" s="1" t="s">
        <v>52</v>
      </c>
      <c r="AZ422" s="203"/>
      <c r="BA422" s="207" t="s">
        <v>7471</v>
      </c>
    </row>
    <row r="423" spans="1:53" ht="30" customHeight="1">
      <c r="A423" s="5" t="s">
        <v>2649</v>
      </c>
      <c r="B423" s="5" t="s">
        <v>2646</v>
      </c>
      <c r="C423" s="5" t="s">
        <v>2210</v>
      </c>
      <c r="D423" s="6">
        <v>2.8000000000000001E-2</v>
      </c>
      <c r="E423" s="8">
        <f>단가대비표!K405</f>
        <v>0</v>
      </c>
      <c r="F423" s="9">
        <f>TRUNC(E423*D423,1)</f>
        <v>0</v>
      </c>
      <c r="G423" s="8">
        <f>단가대비표!L405</f>
        <v>157068</v>
      </c>
      <c r="H423" s="9">
        <f>TRUNC(G423*D423,1)</f>
        <v>4397.8999999999996</v>
      </c>
      <c r="I423" s="8">
        <f>단가대비표!S405</f>
        <v>0</v>
      </c>
      <c r="J423" s="9">
        <f>TRUNC(I423*D423,1)</f>
        <v>0</v>
      </c>
      <c r="K423" s="8">
        <f t="shared" si="37"/>
        <v>157068</v>
      </c>
      <c r="L423" s="9">
        <f t="shared" si="37"/>
        <v>4397.8999999999996</v>
      </c>
      <c r="M423" s="5" t="s">
        <v>52</v>
      </c>
      <c r="N423" s="1" t="s">
        <v>407</v>
      </c>
      <c r="O423" s="1" t="s">
        <v>2650</v>
      </c>
      <c r="P423" s="1" t="s">
        <v>62</v>
      </c>
      <c r="Q423" s="1" t="s">
        <v>62</v>
      </c>
      <c r="R423" s="1" t="s">
        <v>61</v>
      </c>
      <c r="V423">
        <v>1</v>
      </c>
      <c r="AV423" s="1" t="s">
        <v>52</v>
      </c>
      <c r="AW423" s="1" t="s">
        <v>3043</v>
      </c>
      <c r="AX423" s="1" t="s">
        <v>52</v>
      </c>
      <c r="AY423" s="1" t="s">
        <v>52</v>
      </c>
      <c r="AZ423" s="203"/>
      <c r="BA423" s="207" t="s">
        <v>7717</v>
      </c>
    </row>
    <row r="424" spans="1:53" ht="30" customHeight="1">
      <c r="A424" s="5" t="s">
        <v>2975</v>
      </c>
      <c r="B424" s="5" t="s">
        <v>2646</v>
      </c>
      <c r="C424" s="5" t="s">
        <v>2210</v>
      </c>
      <c r="D424" s="6">
        <v>0.13900000000000001</v>
      </c>
      <c r="E424" s="8">
        <f>단가대비표!K430</f>
        <v>0</v>
      </c>
      <c r="F424" s="9">
        <f>TRUNC(E424*D424,1)</f>
        <v>0</v>
      </c>
      <c r="G424" s="8">
        <f>단가대비표!L430</f>
        <v>202504</v>
      </c>
      <c r="H424" s="9">
        <f>TRUNC(G424*D424,1)</f>
        <v>28148</v>
      </c>
      <c r="I424" s="8">
        <f>단가대비표!S430</f>
        <v>0</v>
      </c>
      <c r="J424" s="9">
        <f>TRUNC(I424*D424,1)</f>
        <v>0</v>
      </c>
      <c r="K424" s="8">
        <f t="shared" si="37"/>
        <v>202504</v>
      </c>
      <c r="L424" s="9">
        <f t="shared" si="37"/>
        <v>28148</v>
      </c>
      <c r="M424" s="5" t="s">
        <v>52</v>
      </c>
      <c r="N424" s="1" t="s">
        <v>407</v>
      </c>
      <c r="O424" s="1" t="s">
        <v>2976</v>
      </c>
      <c r="P424" s="1" t="s">
        <v>62</v>
      </c>
      <c r="Q424" s="1" t="s">
        <v>62</v>
      </c>
      <c r="R424" s="1" t="s">
        <v>61</v>
      </c>
      <c r="V424">
        <v>1</v>
      </c>
      <c r="AV424" s="1" t="s">
        <v>52</v>
      </c>
      <c r="AW424" s="1" t="s">
        <v>3044</v>
      </c>
      <c r="AX424" s="1" t="s">
        <v>52</v>
      </c>
      <c r="AY424" s="1" t="s">
        <v>52</v>
      </c>
      <c r="AZ424" s="203"/>
      <c r="BA424" s="207" t="s">
        <v>7745</v>
      </c>
    </row>
    <row r="425" spans="1:53" ht="30" customHeight="1">
      <c r="A425" s="5" t="s">
        <v>2652</v>
      </c>
      <c r="B425" s="5" t="s">
        <v>2978</v>
      </c>
      <c r="C425" s="5" t="s">
        <v>449</v>
      </c>
      <c r="D425" s="6">
        <v>1</v>
      </c>
      <c r="E425" s="8">
        <f>TRUNC(SUMIF(V422:V425, RIGHTB(O425, 1), H422:H425)*U425, 2)</f>
        <v>976.37</v>
      </c>
      <c r="F425" s="9">
        <f>TRUNC(E425*D425,1)</f>
        <v>976.3</v>
      </c>
      <c r="G425" s="8">
        <v>0</v>
      </c>
      <c r="H425" s="9">
        <f>TRUNC(G425*D425,1)</f>
        <v>0</v>
      </c>
      <c r="I425" s="8">
        <v>0</v>
      </c>
      <c r="J425" s="9">
        <f>TRUNC(I425*D425,1)</f>
        <v>0</v>
      </c>
      <c r="K425" s="8">
        <f t="shared" si="37"/>
        <v>976.3</v>
      </c>
      <c r="L425" s="9">
        <f t="shared" si="37"/>
        <v>976.3</v>
      </c>
      <c r="M425" s="5" t="s">
        <v>52</v>
      </c>
      <c r="N425" s="1" t="s">
        <v>407</v>
      </c>
      <c r="O425" s="1" t="s">
        <v>2654</v>
      </c>
      <c r="P425" s="1" t="s">
        <v>62</v>
      </c>
      <c r="Q425" s="1" t="s">
        <v>62</v>
      </c>
      <c r="R425" s="1" t="s">
        <v>62</v>
      </c>
      <c r="S425">
        <v>1</v>
      </c>
      <c r="T425">
        <v>0</v>
      </c>
      <c r="U425">
        <v>0.03</v>
      </c>
      <c r="AV425" s="1" t="s">
        <v>52</v>
      </c>
      <c r="AW425" s="1" t="s">
        <v>3045</v>
      </c>
      <c r="AX425" s="1" t="s">
        <v>52</v>
      </c>
      <c r="AY425" s="1" t="s">
        <v>52</v>
      </c>
      <c r="AZ425" s="203"/>
      <c r="BA425" s="207"/>
    </row>
    <row r="426" spans="1:53" ht="30" customHeight="1">
      <c r="A426" s="5" t="s">
        <v>2487</v>
      </c>
      <c r="B426" s="5" t="s">
        <v>52</v>
      </c>
      <c r="C426" s="5" t="s">
        <v>52</v>
      </c>
      <c r="D426" s="6"/>
      <c r="E426" s="8"/>
      <c r="F426" s="9">
        <f>TRUNC(SUMIF(N422:N425, N421, F422:F425),0)</f>
        <v>80976</v>
      </c>
      <c r="G426" s="8"/>
      <c r="H426" s="9">
        <f>TRUNC(SUMIF(N422:N425, N421, H422:H425),0)</f>
        <v>32545</v>
      </c>
      <c r="I426" s="8"/>
      <c r="J426" s="9">
        <f>TRUNC(SUMIF(N422:N425, N421, J422:J425),0)</f>
        <v>0</v>
      </c>
      <c r="K426" s="8"/>
      <c r="L426" s="9">
        <f>F426+H426+J426</f>
        <v>113521</v>
      </c>
      <c r="M426" s="5" t="s">
        <v>52</v>
      </c>
      <c r="N426" s="1" t="s">
        <v>124</v>
      </c>
      <c r="O426" s="1" t="s">
        <v>124</v>
      </c>
      <c r="P426" s="1" t="s">
        <v>52</v>
      </c>
      <c r="Q426" s="1" t="s">
        <v>52</v>
      </c>
      <c r="R426" s="1" t="s">
        <v>52</v>
      </c>
      <c r="AV426" s="1" t="s">
        <v>52</v>
      </c>
      <c r="AW426" s="1" t="s">
        <v>52</v>
      </c>
      <c r="AX426" s="1" t="s">
        <v>52</v>
      </c>
      <c r="AY426" s="1" t="s">
        <v>52</v>
      </c>
      <c r="AZ426" s="203"/>
      <c r="BA426" s="207"/>
    </row>
    <row r="427" spans="1:53" ht="30" customHeight="1">
      <c r="A427" s="6"/>
      <c r="B427" s="6"/>
      <c r="C427" s="6"/>
      <c r="D427" s="6"/>
      <c r="E427" s="8"/>
      <c r="F427" s="9"/>
      <c r="G427" s="8"/>
      <c r="H427" s="9"/>
      <c r="I427" s="8"/>
      <c r="J427" s="9"/>
      <c r="K427" s="8"/>
      <c r="L427" s="9"/>
      <c r="M427" s="6"/>
      <c r="BA427" s="206"/>
    </row>
    <row r="428" spans="1:53" ht="30" customHeight="1">
      <c r="A428" s="308" t="s">
        <v>3046</v>
      </c>
      <c r="B428" s="308"/>
      <c r="C428" s="308"/>
      <c r="D428" s="308"/>
      <c r="E428" s="309"/>
      <c r="F428" s="310"/>
      <c r="G428" s="309"/>
      <c r="H428" s="310"/>
      <c r="I428" s="309"/>
      <c r="J428" s="310"/>
      <c r="K428" s="309"/>
      <c r="L428" s="310"/>
      <c r="M428" s="308"/>
      <c r="N428" s="1" t="s">
        <v>412</v>
      </c>
      <c r="BA428" s="206"/>
    </row>
    <row r="429" spans="1:53" ht="30" customHeight="1">
      <c r="A429" s="5" t="s">
        <v>3028</v>
      </c>
      <c r="B429" s="5" t="s">
        <v>3047</v>
      </c>
      <c r="C429" s="5" t="s">
        <v>366</v>
      </c>
      <c r="D429" s="6">
        <v>1</v>
      </c>
      <c r="E429" s="8">
        <f>단가대비표!K202</f>
        <v>14000</v>
      </c>
      <c r="F429" s="9">
        <f>TRUNC(E429*D429,1)</f>
        <v>14000</v>
      </c>
      <c r="G429" s="8">
        <f>단가대비표!L202</f>
        <v>0</v>
      </c>
      <c r="H429" s="9">
        <f>TRUNC(G429*D429,1)</f>
        <v>0</v>
      </c>
      <c r="I429" s="8">
        <f>단가대비표!S202</f>
        <v>0</v>
      </c>
      <c r="J429" s="9">
        <f>TRUNC(I429*D429,1)</f>
        <v>0</v>
      </c>
      <c r="K429" s="8">
        <f t="shared" ref="K429:L432" si="38">TRUNC(E429+G429+I429,1)</f>
        <v>14000</v>
      </c>
      <c r="L429" s="9">
        <f t="shared" si="38"/>
        <v>14000</v>
      </c>
      <c r="M429" s="5" t="s">
        <v>52</v>
      </c>
      <c r="N429" s="1" t="s">
        <v>412</v>
      </c>
      <c r="O429" s="1" t="s">
        <v>3048</v>
      </c>
      <c r="P429" s="1" t="s">
        <v>62</v>
      </c>
      <c r="Q429" s="1" t="s">
        <v>62</v>
      </c>
      <c r="R429" s="1" t="s">
        <v>61</v>
      </c>
      <c r="AV429" s="1" t="s">
        <v>52</v>
      </c>
      <c r="AW429" s="1" t="s">
        <v>3049</v>
      </c>
      <c r="AX429" s="1" t="s">
        <v>52</v>
      </c>
      <c r="AY429" s="1" t="s">
        <v>52</v>
      </c>
      <c r="AZ429" s="203"/>
      <c r="BA429" s="207" t="s">
        <v>7473</v>
      </c>
    </row>
    <row r="430" spans="1:53" ht="30" customHeight="1">
      <c r="A430" s="5" t="s">
        <v>2975</v>
      </c>
      <c r="B430" s="5" t="s">
        <v>2646</v>
      </c>
      <c r="C430" s="5" t="s">
        <v>2210</v>
      </c>
      <c r="D430" s="6">
        <v>8.6999999999999994E-2</v>
      </c>
      <c r="E430" s="8">
        <f>단가대비표!K430</f>
        <v>0</v>
      </c>
      <c r="F430" s="9">
        <f>TRUNC(E430*D430,1)</f>
        <v>0</v>
      </c>
      <c r="G430" s="8">
        <f>단가대비표!L430</f>
        <v>202504</v>
      </c>
      <c r="H430" s="9">
        <f>TRUNC(G430*D430,1)</f>
        <v>17617.8</v>
      </c>
      <c r="I430" s="8">
        <f>단가대비표!S430</f>
        <v>0</v>
      </c>
      <c r="J430" s="9">
        <f>TRUNC(I430*D430,1)</f>
        <v>0</v>
      </c>
      <c r="K430" s="8">
        <f t="shared" si="38"/>
        <v>202504</v>
      </c>
      <c r="L430" s="9">
        <f t="shared" si="38"/>
        <v>17617.8</v>
      </c>
      <c r="M430" s="5" t="s">
        <v>52</v>
      </c>
      <c r="N430" s="1" t="s">
        <v>412</v>
      </c>
      <c r="O430" s="1" t="s">
        <v>2976</v>
      </c>
      <c r="P430" s="1" t="s">
        <v>62</v>
      </c>
      <c r="Q430" s="1" t="s">
        <v>62</v>
      </c>
      <c r="R430" s="1" t="s">
        <v>61</v>
      </c>
      <c r="V430">
        <v>1</v>
      </c>
      <c r="AV430" s="1" t="s">
        <v>52</v>
      </c>
      <c r="AW430" s="1" t="s">
        <v>3050</v>
      </c>
      <c r="AX430" s="1" t="s">
        <v>52</v>
      </c>
      <c r="AY430" s="1" t="s">
        <v>52</v>
      </c>
      <c r="AZ430" s="203"/>
      <c r="BA430" s="207" t="s">
        <v>7745</v>
      </c>
    </row>
    <row r="431" spans="1:53" ht="30" customHeight="1">
      <c r="A431" s="5" t="s">
        <v>2649</v>
      </c>
      <c r="B431" s="5" t="s">
        <v>2646</v>
      </c>
      <c r="C431" s="5" t="s">
        <v>2210</v>
      </c>
      <c r="D431" s="6">
        <v>1.7000000000000001E-2</v>
      </c>
      <c r="E431" s="8">
        <f>단가대비표!K405</f>
        <v>0</v>
      </c>
      <c r="F431" s="9">
        <f>TRUNC(E431*D431,1)</f>
        <v>0</v>
      </c>
      <c r="G431" s="8">
        <f>단가대비표!L405</f>
        <v>157068</v>
      </c>
      <c r="H431" s="9">
        <f>TRUNC(G431*D431,1)</f>
        <v>2670.1</v>
      </c>
      <c r="I431" s="8">
        <f>단가대비표!S405</f>
        <v>0</v>
      </c>
      <c r="J431" s="9">
        <f>TRUNC(I431*D431,1)</f>
        <v>0</v>
      </c>
      <c r="K431" s="8">
        <f t="shared" si="38"/>
        <v>157068</v>
      </c>
      <c r="L431" s="9">
        <f t="shared" si="38"/>
        <v>2670.1</v>
      </c>
      <c r="M431" s="5" t="s">
        <v>52</v>
      </c>
      <c r="N431" s="1" t="s">
        <v>412</v>
      </c>
      <c r="O431" s="1" t="s">
        <v>2650</v>
      </c>
      <c r="P431" s="1" t="s">
        <v>62</v>
      </c>
      <c r="Q431" s="1" t="s">
        <v>62</v>
      </c>
      <c r="R431" s="1" t="s">
        <v>61</v>
      </c>
      <c r="V431">
        <v>1</v>
      </c>
      <c r="AV431" s="1" t="s">
        <v>52</v>
      </c>
      <c r="AW431" s="1" t="s">
        <v>3051</v>
      </c>
      <c r="AX431" s="1" t="s">
        <v>52</v>
      </c>
      <c r="AY431" s="1" t="s">
        <v>52</v>
      </c>
      <c r="AZ431" s="203"/>
      <c r="BA431" s="207" t="s">
        <v>7717</v>
      </c>
    </row>
    <row r="432" spans="1:53" ht="30" customHeight="1">
      <c r="A432" s="5" t="s">
        <v>2652</v>
      </c>
      <c r="B432" s="5" t="s">
        <v>2978</v>
      </c>
      <c r="C432" s="5" t="s">
        <v>449</v>
      </c>
      <c r="D432" s="6">
        <v>1</v>
      </c>
      <c r="E432" s="8">
        <f>TRUNC(SUMIF(V429:V432, RIGHTB(O432, 1), H429:H432)*U432, 2)</f>
        <v>608.63</v>
      </c>
      <c r="F432" s="9">
        <f>TRUNC(E432*D432,1)</f>
        <v>608.6</v>
      </c>
      <c r="G432" s="8">
        <v>0</v>
      </c>
      <c r="H432" s="9">
        <f>TRUNC(G432*D432,1)</f>
        <v>0</v>
      </c>
      <c r="I432" s="8">
        <v>0</v>
      </c>
      <c r="J432" s="9">
        <f>TRUNC(I432*D432,1)</f>
        <v>0</v>
      </c>
      <c r="K432" s="8">
        <f t="shared" si="38"/>
        <v>608.6</v>
      </c>
      <c r="L432" s="9">
        <f t="shared" si="38"/>
        <v>608.6</v>
      </c>
      <c r="M432" s="5" t="s">
        <v>52</v>
      </c>
      <c r="N432" s="1" t="s">
        <v>412</v>
      </c>
      <c r="O432" s="1" t="s">
        <v>2654</v>
      </c>
      <c r="P432" s="1" t="s">
        <v>62</v>
      </c>
      <c r="Q432" s="1" t="s">
        <v>62</v>
      </c>
      <c r="R432" s="1" t="s">
        <v>62</v>
      </c>
      <c r="S432">
        <v>1</v>
      </c>
      <c r="T432">
        <v>0</v>
      </c>
      <c r="U432">
        <v>0.03</v>
      </c>
      <c r="AV432" s="1" t="s">
        <v>52</v>
      </c>
      <c r="AW432" s="1" t="s">
        <v>3052</v>
      </c>
      <c r="AX432" s="1" t="s">
        <v>52</v>
      </c>
      <c r="AY432" s="1" t="s">
        <v>52</v>
      </c>
      <c r="AZ432" s="203"/>
      <c r="BA432" s="207"/>
    </row>
    <row r="433" spans="1:54" ht="30" customHeight="1">
      <c r="A433" s="5" t="s">
        <v>2487</v>
      </c>
      <c r="B433" s="5" t="s">
        <v>52</v>
      </c>
      <c r="C433" s="5" t="s">
        <v>52</v>
      </c>
      <c r="D433" s="6"/>
      <c r="E433" s="8"/>
      <c r="F433" s="9">
        <f>TRUNC(SUMIF(N429:N432, N428, F429:F432),0)</f>
        <v>14608</v>
      </c>
      <c r="G433" s="8"/>
      <c r="H433" s="9">
        <f>TRUNC(SUMIF(N429:N432, N428, H429:H432),0)</f>
        <v>20287</v>
      </c>
      <c r="I433" s="8"/>
      <c r="J433" s="9">
        <f>TRUNC(SUMIF(N429:N432, N428, J429:J432),0)</f>
        <v>0</v>
      </c>
      <c r="K433" s="8"/>
      <c r="L433" s="9">
        <f>F433+H433+J433</f>
        <v>34895</v>
      </c>
      <c r="M433" s="5" t="s">
        <v>52</v>
      </c>
      <c r="N433" s="1" t="s">
        <v>124</v>
      </c>
      <c r="O433" s="1" t="s">
        <v>124</v>
      </c>
      <c r="P433" s="1" t="s">
        <v>52</v>
      </c>
      <c r="Q433" s="1" t="s">
        <v>52</v>
      </c>
      <c r="R433" s="1" t="s">
        <v>52</v>
      </c>
      <c r="AV433" s="1" t="s">
        <v>52</v>
      </c>
      <c r="AW433" s="1" t="s">
        <v>52</v>
      </c>
      <c r="AX433" s="1" t="s">
        <v>52</v>
      </c>
      <c r="AY433" s="1" t="s">
        <v>52</v>
      </c>
      <c r="AZ433" s="203"/>
      <c r="BA433" s="207"/>
    </row>
    <row r="434" spans="1:54" ht="30" customHeight="1">
      <c r="A434" s="6"/>
      <c r="B434" s="6"/>
      <c r="C434" s="6"/>
      <c r="D434" s="6"/>
      <c r="E434" s="8"/>
      <c r="F434" s="9"/>
      <c r="G434" s="8"/>
      <c r="H434" s="9"/>
      <c r="I434" s="8"/>
      <c r="J434" s="9"/>
      <c r="K434" s="8"/>
      <c r="L434" s="9"/>
      <c r="M434" s="6"/>
      <c r="BA434" s="206"/>
    </row>
    <row r="435" spans="1:54" ht="30" customHeight="1">
      <c r="A435" s="308" t="s">
        <v>3053</v>
      </c>
      <c r="B435" s="308"/>
      <c r="C435" s="308"/>
      <c r="D435" s="308"/>
      <c r="E435" s="309"/>
      <c r="F435" s="310"/>
      <c r="G435" s="309"/>
      <c r="H435" s="310"/>
      <c r="I435" s="309"/>
      <c r="J435" s="310"/>
      <c r="K435" s="309"/>
      <c r="L435" s="310"/>
      <c r="M435" s="308"/>
      <c r="N435" s="1" t="s">
        <v>417</v>
      </c>
      <c r="BA435" s="206"/>
    </row>
    <row r="436" spans="1:54" ht="30" customHeight="1">
      <c r="A436" s="5" t="s">
        <v>3028</v>
      </c>
      <c r="B436" s="5" t="s">
        <v>415</v>
      </c>
      <c r="C436" s="5" t="s">
        <v>366</v>
      </c>
      <c r="D436" s="6">
        <v>1</v>
      </c>
      <c r="E436" s="8">
        <f>단가대비표!K204</f>
        <v>170000</v>
      </c>
      <c r="F436" s="9">
        <f>TRUNC(E436*D436,1)</f>
        <v>170000</v>
      </c>
      <c r="G436" s="8">
        <f>단가대비표!L204</f>
        <v>0</v>
      </c>
      <c r="H436" s="9">
        <f>TRUNC(G436*D436,1)</f>
        <v>0</v>
      </c>
      <c r="I436" s="8">
        <f>단가대비표!S204</f>
        <v>0</v>
      </c>
      <c r="J436" s="9">
        <f>TRUNC(I436*D436,1)</f>
        <v>0</v>
      </c>
      <c r="K436" s="8">
        <f t="shared" ref="K436:L438" si="39">TRUNC(E436+G436+I436,1)</f>
        <v>170000</v>
      </c>
      <c r="L436" s="9">
        <f t="shared" si="39"/>
        <v>170000</v>
      </c>
      <c r="M436" s="5" t="s">
        <v>52</v>
      </c>
      <c r="N436" s="1" t="s">
        <v>417</v>
      </c>
      <c r="O436" s="1" t="s">
        <v>3054</v>
      </c>
      <c r="P436" s="1" t="s">
        <v>62</v>
      </c>
      <c r="Q436" s="1" t="s">
        <v>62</v>
      </c>
      <c r="R436" s="1" t="s">
        <v>61</v>
      </c>
      <c r="AV436" s="1" t="s">
        <v>52</v>
      </c>
      <c r="AW436" s="1" t="s">
        <v>3055</v>
      </c>
      <c r="AX436" s="1" t="s">
        <v>52</v>
      </c>
      <c r="AY436" s="1" t="s">
        <v>52</v>
      </c>
      <c r="AZ436" s="203"/>
      <c r="BA436" s="207" t="s">
        <v>7475</v>
      </c>
    </row>
    <row r="437" spans="1:54" ht="30" customHeight="1">
      <c r="A437" s="5" t="s">
        <v>2975</v>
      </c>
      <c r="B437" s="5" t="s">
        <v>2646</v>
      </c>
      <c r="C437" s="5" t="s">
        <v>2210</v>
      </c>
      <c r="D437" s="6">
        <v>7.0999999999999994E-2</v>
      </c>
      <c r="E437" s="8">
        <f>단가대비표!K430</f>
        <v>0</v>
      </c>
      <c r="F437" s="9">
        <f>TRUNC(E437*D437,1)</f>
        <v>0</v>
      </c>
      <c r="G437" s="8">
        <f>단가대비표!L430</f>
        <v>202504</v>
      </c>
      <c r="H437" s="9">
        <f>TRUNC(G437*D437,1)</f>
        <v>14377.7</v>
      </c>
      <c r="I437" s="8">
        <f>단가대비표!S430</f>
        <v>0</v>
      </c>
      <c r="J437" s="9">
        <f>TRUNC(I437*D437,1)</f>
        <v>0</v>
      </c>
      <c r="K437" s="8">
        <f t="shared" si="39"/>
        <v>202504</v>
      </c>
      <c r="L437" s="9">
        <f t="shared" si="39"/>
        <v>14377.7</v>
      </c>
      <c r="M437" s="5" t="s">
        <v>52</v>
      </c>
      <c r="N437" s="1" t="s">
        <v>417</v>
      </c>
      <c r="O437" s="1" t="s">
        <v>2976</v>
      </c>
      <c r="P437" s="1" t="s">
        <v>62</v>
      </c>
      <c r="Q437" s="1" t="s">
        <v>62</v>
      </c>
      <c r="R437" s="1" t="s">
        <v>61</v>
      </c>
      <c r="V437">
        <v>1</v>
      </c>
      <c r="AV437" s="1" t="s">
        <v>52</v>
      </c>
      <c r="AW437" s="1" t="s">
        <v>3056</v>
      </c>
      <c r="AX437" s="1" t="s">
        <v>52</v>
      </c>
      <c r="AY437" s="1" t="s">
        <v>52</v>
      </c>
      <c r="AZ437" s="203"/>
      <c r="BA437" s="207" t="s">
        <v>7745</v>
      </c>
    </row>
    <row r="438" spans="1:54" ht="30" customHeight="1">
      <c r="A438" s="5" t="s">
        <v>2652</v>
      </c>
      <c r="B438" s="5" t="s">
        <v>2978</v>
      </c>
      <c r="C438" s="5" t="s">
        <v>449</v>
      </c>
      <c r="D438" s="6">
        <v>1</v>
      </c>
      <c r="E438" s="8">
        <f>TRUNC(SUMIF(V436:V438, RIGHTB(O438, 1), H436:H438)*U438, 2)</f>
        <v>431.33</v>
      </c>
      <c r="F438" s="9">
        <f>TRUNC(E438*D438,1)</f>
        <v>431.3</v>
      </c>
      <c r="G438" s="8">
        <v>0</v>
      </c>
      <c r="H438" s="9">
        <f>TRUNC(G438*D438,1)</f>
        <v>0</v>
      </c>
      <c r="I438" s="8">
        <v>0</v>
      </c>
      <c r="J438" s="9">
        <f>TRUNC(I438*D438,1)</f>
        <v>0</v>
      </c>
      <c r="K438" s="8">
        <f t="shared" si="39"/>
        <v>431.3</v>
      </c>
      <c r="L438" s="9">
        <f t="shared" si="39"/>
        <v>431.3</v>
      </c>
      <c r="M438" s="5" t="s">
        <v>52</v>
      </c>
      <c r="N438" s="1" t="s">
        <v>417</v>
      </c>
      <c r="O438" s="1" t="s">
        <v>2654</v>
      </c>
      <c r="P438" s="1" t="s">
        <v>62</v>
      </c>
      <c r="Q438" s="1" t="s">
        <v>62</v>
      </c>
      <c r="R438" s="1" t="s">
        <v>62</v>
      </c>
      <c r="S438">
        <v>1</v>
      </c>
      <c r="T438">
        <v>0</v>
      </c>
      <c r="U438">
        <v>0.03</v>
      </c>
      <c r="AV438" s="1" t="s">
        <v>52</v>
      </c>
      <c r="AW438" s="1" t="s">
        <v>3057</v>
      </c>
      <c r="AX438" s="1" t="s">
        <v>52</v>
      </c>
      <c r="AY438" s="1" t="s">
        <v>52</v>
      </c>
      <c r="AZ438" s="203"/>
      <c r="BA438" s="207"/>
    </row>
    <row r="439" spans="1:54" ht="30" customHeight="1">
      <c r="A439" s="5" t="s">
        <v>2487</v>
      </c>
      <c r="B439" s="5" t="s">
        <v>52</v>
      </c>
      <c r="C439" s="5" t="s">
        <v>52</v>
      </c>
      <c r="D439" s="6"/>
      <c r="E439" s="8"/>
      <c r="F439" s="9">
        <f>TRUNC(SUMIF(N436:N438, N435, F436:F438),0)</f>
        <v>170431</v>
      </c>
      <c r="G439" s="8"/>
      <c r="H439" s="9">
        <f>TRUNC(SUMIF(N436:N438, N435, H436:H438),0)</f>
        <v>14377</v>
      </c>
      <c r="I439" s="8"/>
      <c r="J439" s="9">
        <f>TRUNC(SUMIF(N436:N438, N435, J436:J438),0)</f>
        <v>0</v>
      </c>
      <c r="K439" s="8"/>
      <c r="L439" s="9">
        <f>F439+H439+J439</f>
        <v>184808</v>
      </c>
      <c r="M439" s="5" t="s">
        <v>52</v>
      </c>
      <c r="N439" s="1" t="s">
        <v>124</v>
      </c>
      <c r="O439" s="1" t="s">
        <v>124</v>
      </c>
      <c r="P439" s="1" t="s">
        <v>52</v>
      </c>
      <c r="Q439" s="1" t="s">
        <v>52</v>
      </c>
      <c r="R439" s="1" t="s">
        <v>52</v>
      </c>
      <c r="AV439" s="1" t="s">
        <v>52</v>
      </c>
      <c r="AW439" s="1" t="s">
        <v>52</v>
      </c>
      <c r="AX439" s="1" t="s">
        <v>52</v>
      </c>
      <c r="AY439" s="1" t="s">
        <v>52</v>
      </c>
      <c r="AZ439" s="203"/>
      <c r="BA439" s="207"/>
    </row>
    <row r="440" spans="1:54" ht="30" customHeight="1">
      <c r="A440" s="6"/>
      <c r="B440" s="6"/>
      <c r="C440" s="6"/>
      <c r="D440" s="6"/>
      <c r="E440" s="8"/>
      <c r="F440" s="9"/>
      <c r="G440" s="8"/>
      <c r="H440" s="9"/>
      <c r="I440" s="8"/>
      <c r="J440" s="9"/>
      <c r="K440" s="8"/>
      <c r="L440" s="9"/>
      <c r="M440" s="6"/>
      <c r="BA440" s="206"/>
    </row>
    <row r="441" spans="1:54" ht="30" customHeight="1">
      <c r="A441" s="308" t="s">
        <v>3058</v>
      </c>
      <c r="B441" s="308"/>
      <c r="C441" s="308"/>
      <c r="D441" s="308"/>
      <c r="E441" s="309"/>
      <c r="F441" s="310"/>
      <c r="G441" s="309"/>
      <c r="H441" s="310"/>
      <c r="I441" s="309"/>
      <c r="J441" s="310"/>
      <c r="K441" s="309"/>
      <c r="L441" s="310"/>
      <c r="M441" s="308"/>
      <c r="N441" s="1" t="s">
        <v>422</v>
      </c>
      <c r="BA441" s="206"/>
    </row>
    <row r="442" spans="1:54" ht="30" customHeight="1">
      <c r="A442" s="5" t="s">
        <v>3059</v>
      </c>
      <c r="B442" s="5" t="s">
        <v>3060</v>
      </c>
      <c r="C442" s="5" t="s">
        <v>366</v>
      </c>
      <c r="D442" s="6">
        <v>1</v>
      </c>
      <c r="E442" s="8">
        <f>단가대비표!K205</f>
        <v>30000</v>
      </c>
      <c r="F442" s="9">
        <f>TRUNC(E442*D442,1)</f>
        <v>30000</v>
      </c>
      <c r="G442" s="8">
        <f>단가대비표!L205</f>
        <v>0</v>
      </c>
      <c r="H442" s="9">
        <f>TRUNC(G442*D442,1)</f>
        <v>0</v>
      </c>
      <c r="I442" s="8">
        <f>단가대비표!S205</f>
        <v>0</v>
      </c>
      <c r="J442" s="9">
        <f>TRUNC(I442*D442,1)</f>
        <v>0</v>
      </c>
      <c r="K442" s="8">
        <f t="shared" ref="K442:L444" si="40">TRUNC(E442+G442+I442,1)</f>
        <v>30000</v>
      </c>
      <c r="L442" s="9">
        <f t="shared" si="40"/>
        <v>30000</v>
      </c>
      <c r="M442" s="5" t="s">
        <v>52</v>
      </c>
      <c r="N442" s="1" t="s">
        <v>422</v>
      </c>
      <c r="O442" s="1" t="s">
        <v>3061</v>
      </c>
      <c r="P442" s="1" t="s">
        <v>62</v>
      </c>
      <c r="Q442" s="1" t="s">
        <v>62</v>
      </c>
      <c r="R442" s="1" t="s">
        <v>61</v>
      </c>
      <c r="V442">
        <v>1</v>
      </c>
      <c r="AV442" s="1" t="s">
        <v>52</v>
      </c>
      <c r="AW442" s="1" t="s">
        <v>3062</v>
      </c>
      <c r="AX442" s="1" t="s">
        <v>52</v>
      </c>
      <c r="AY442" s="1" t="s">
        <v>52</v>
      </c>
      <c r="AZ442" s="203"/>
      <c r="BA442" s="207" t="s">
        <v>7476</v>
      </c>
    </row>
    <row r="443" spans="1:54" ht="30" customHeight="1">
      <c r="A443" s="5" t="s">
        <v>2975</v>
      </c>
      <c r="B443" s="5" t="s">
        <v>2646</v>
      </c>
      <c r="C443" s="5" t="s">
        <v>2210</v>
      </c>
      <c r="D443" s="6">
        <v>9.9000000000000005E-2</v>
      </c>
      <c r="E443" s="8">
        <f>단가대비표!K430</f>
        <v>0</v>
      </c>
      <c r="F443" s="9">
        <f>TRUNC(E443*D443,1)</f>
        <v>0</v>
      </c>
      <c r="G443" s="8">
        <f>단가대비표!L430</f>
        <v>202504</v>
      </c>
      <c r="H443" s="9">
        <f>TRUNC(G443*D443,1)</f>
        <v>20047.8</v>
      </c>
      <c r="I443" s="8">
        <f>단가대비표!S430</f>
        <v>0</v>
      </c>
      <c r="J443" s="9">
        <f>TRUNC(I443*D443,1)</f>
        <v>0</v>
      </c>
      <c r="K443" s="8">
        <f t="shared" si="40"/>
        <v>202504</v>
      </c>
      <c r="L443" s="9">
        <f t="shared" si="40"/>
        <v>20047.8</v>
      </c>
      <c r="M443" s="5" t="s">
        <v>52</v>
      </c>
      <c r="N443" s="1" t="s">
        <v>422</v>
      </c>
      <c r="O443" s="1" t="s">
        <v>2976</v>
      </c>
      <c r="P443" s="1" t="s">
        <v>62</v>
      </c>
      <c r="Q443" s="1" t="s">
        <v>62</v>
      </c>
      <c r="R443" s="1" t="s">
        <v>61</v>
      </c>
      <c r="AV443" s="1" t="s">
        <v>52</v>
      </c>
      <c r="AW443" s="1" t="s">
        <v>3063</v>
      </c>
      <c r="AX443" s="1" t="s">
        <v>52</v>
      </c>
      <c r="AY443" s="1" t="s">
        <v>52</v>
      </c>
      <c r="AZ443" s="203"/>
      <c r="BA443" s="207" t="s">
        <v>7745</v>
      </c>
    </row>
    <row r="444" spans="1:54" ht="30" customHeight="1">
      <c r="A444" s="5" t="s">
        <v>2652</v>
      </c>
      <c r="B444" s="5" t="s">
        <v>3064</v>
      </c>
      <c r="C444" s="5" t="s">
        <v>449</v>
      </c>
      <c r="D444" s="6">
        <v>1</v>
      </c>
      <c r="E444" s="8">
        <f>TRUNC(SUMIF(V442:V444, RIGHTB(O444, 1), F442:F444)*U444, 2)</f>
        <v>900</v>
      </c>
      <c r="F444" s="9">
        <f>TRUNC(E444*D444,1)</f>
        <v>900</v>
      </c>
      <c r="G444" s="8">
        <v>0</v>
      </c>
      <c r="H444" s="9">
        <f>TRUNC(G444*D444,1)</f>
        <v>0</v>
      </c>
      <c r="I444" s="8">
        <v>0</v>
      </c>
      <c r="J444" s="9">
        <f>TRUNC(I444*D444,1)</f>
        <v>0</v>
      </c>
      <c r="K444" s="8">
        <f t="shared" si="40"/>
        <v>900</v>
      </c>
      <c r="L444" s="9">
        <f t="shared" si="40"/>
        <v>900</v>
      </c>
      <c r="M444" s="5" t="s">
        <v>52</v>
      </c>
      <c r="N444" s="1" t="s">
        <v>422</v>
      </c>
      <c r="O444" s="1" t="s">
        <v>2654</v>
      </c>
      <c r="P444" s="1" t="s">
        <v>62</v>
      </c>
      <c r="Q444" s="1" t="s">
        <v>62</v>
      </c>
      <c r="R444" s="1" t="s">
        <v>62</v>
      </c>
      <c r="S444">
        <v>0</v>
      </c>
      <c r="T444">
        <v>0</v>
      </c>
      <c r="U444">
        <v>0.03</v>
      </c>
      <c r="AV444" s="1" t="s">
        <v>52</v>
      </c>
      <c r="AW444" s="1" t="s">
        <v>3065</v>
      </c>
      <c r="AX444" s="1" t="s">
        <v>52</v>
      </c>
      <c r="AY444" s="1" t="s">
        <v>52</v>
      </c>
      <c r="AZ444" s="203"/>
      <c r="BA444" s="207"/>
    </row>
    <row r="445" spans="1:54" ht="30" customHeight="1">
      <c r="A445" s="5" t="s">
        <v>2487</v>
      </c>
      <c r="B445" s="5" t="s">
        <v>52</v>
      </c>
      <c r="C445" s="5" t="s">
        <v>52</v>
      </c>
      <c r="D445" s="6"/>
      <c r="E445" s="8"/>
      <c r="F445" s="9">
        <f>TRUNC(SUMIF(N442:N444, N441, F442:F444),0)</f>
        <v>30900</v>
      </c>
      <c r="G445" s="8"/>
      <c r="H445" s="9">
        <f>TRUNC(SUMIF(N442:N444, N441, H442:H444),0)</f>
        <v>20047</v>
      </c>
      <c r="I445" s="8"/>
      <c r="J445" s="9">
        <f>TRUNC(SUMIF(N442:N444, N441, J442:J444),0)</f>
        <v>0</v>
      </c>
      <c r="K445" s="8"/>
      <c r="L445" s="9">
        <f>F445+H445+J445</f>
        <v>50947</v>
      </c>
      <c r="M445" s="5" t="s">
        <v>52</v>
      </c>
      <c r="N445" s="1" t="s">
        <v>124</v>
      </c>
      <c r="O445" s="1" t="s">
        <v>124</v>
      </c>
      <c r="P445" s="1" t="s">
        <v>52</v>
      </c>
      <c r="Q445" s="1" t="s">
        <v>52</v>
      </c>
      <c r="R445" s="1" t="s">
        <v>52</v>
      </c>
      <c r="AV445" s="1" t="s">
        <v>52</v>
      </c>
      <c r="AW445" s="1" t="s">
        <v>52</v>
      </c>
      <c r="AX445" s="1" t="s">
        <v>52</v>
      </c>
      <c r="AY445" s="1" t="s">
        <v>52</v>
      </c>
      <c r="AZ445" s="203"/>
      <c r="BA445" s="207"/>
    </row>
    <row r="446" spans="1:54" ht="30" customHeight="1">
      <c r="A446" s="6"/>
      <c r="B446" s="6"/>
      <c r="C446" s="6"/>
      <c r="D446" s="6"/>
      <c r="E446" s="8"/>
      <c r="F446" s="9"/>
      <c r="G446" s="8"/>
      <c r="H446" s="9"/>
      <c r="I446" s="8"/>
      <c r="J446" s="9"/>
      <c r="K446" s="8"/>
      <c r="L446" s="9"/>
      <c r="M446" s="6"/>
      <c r="BA446" s="206"/>
    </row>
    <row r="447" spans="1:54" ht="30" customHeight="1">
      <c r="A447" s="308" t="s">
        <v>3066</v>
      </c>
      <c r="B447" s="308"/>
      <c r="C447" s="308"/>
      <c r="D447" s="308"/>
      <c r="E447" s="309"/>
      <c r="F447" s="310"/>
      <c r="G447" s="309"/>
      <c r="H447" s="310"/>
      <c r="I447" s="309"/>
      <c r="J447" s="310"/>
      <c r="K447" s="309"/>
      <c r="L447" s="310"/>
      <c r="M447" s="308"/>
      <c r="N447" s="1" t="s">
        <v>427</v>
      </c>
      <c r="BA447" s="206"/>
    </row>
    <row r="448" spans="1:54" ht="30" customHeight="1">
      <c r="A448" s="5" t="s">
        <v>3067</v>
      </c>
      <c r="B448" s="5" t="s">
        <v>2646</v>
      </c>
      <c r="C448" s="5" t="s">
        <v>2210</v>
      </c>
      <c r="D448" s="74">
        <v>0.1</v>
      </c>
      <c r="E448" s="8">
        <f>단가대비표!K429</f>
        <v>0</v>
      </c>
      <c r="F448" s="9">
        <f>TRUNC(E448*D448,1)</f>
        <v>0</v>
      </c>
      <c r="G448" s="8">
        <f>단가대비표!L429</f>
        <v>210465</v>
      </c>
      <c r="H448" s="9">
        <f>TRUNC(G448*D448,1)</f>
        <v>21046.5</v>
      </c>
      <c r="I448" s="8">
        <f>단가대비표!S429</f>
        <v>0</v>
      </c>
      <c r="J448" s="9">
        <f>TRUNC(I448*D448,1)</f>
        <v>0</v>
      </c>
      <c r="K448" s="8">
        <f t="shared" ref="K448:L451" si="41">TRUNC(E448+G448+I448,1)</f>
        <v>210465</v>
      </c>
      <c r="L448" s="9">
        <f t="shared" si="41"/>
        <v>21046.5</v>
      </c>
      <c r="M448" s="5" t="s">
        <v>52</v>
      </c>
      <c r="N448" s="1" t="s">
        <v>427</v>
      </c>
      <c r="O448" s="1" t="s">
        <v>3068</v>
      </c>
      <c r="P448" s="1" t="s">
        <v>62</v>
      </c>
      <c r="Q448" s="1" t="s">
        <v>62</v>
      </c>
      <c r="R448" s="1" t="s">
        <v>61</v>
      </c>
      <c r="V448">
        <v>1</v>
      </c>
      <c r="AV448" s="1" t="s">
        <v>52</v>
      </c>
      <c r="AW448" s="1" t="s">
        <v>3069</v>
      </c>
      <c r="AX448" s="1" t="s">
        <v>52</v>
      </c>
      <c r="AY448" s="1" t="s">
        <v>52</v>
      </c>
      <c r="AZ448" s="203"/>
      <c r="BA448" s="207" t="s">
        <v>7744</v>
      </c>
      <c r="BB448" s="99">
        <v>0.23</v>
      </c>
    </row>
    <row r="449" spans="1:54" ht="30" customHeight="1">
      <c r="A449" s="5" t="s">
        <v>2649</v>
      </c>
      <c r="B449" s="5" t="s">
        <v>2646</v>
      </c>
      <c r="C449" s="5" t="s">
        <v>2210</v>
      </c>
      <c r="D449" s="74">
        <v>0.05</v>
      </c>
      <c r="E449" s="8">
        <f>단가대비표!K405</f>
        <v>0</v>
      </c>
      <c r="F449" s="9">
        <f>TRUNC(E449*D449,1)</f>
        <v>0</v>
      </c>
      <c r="G449" s="8">
        <f>단가대비표!L405</f>
        <v>157068</v>
      </c>
      <c r="H449" s="9">
        <f>TRUNC(G449*D449,1)</f>
        <v>7853.4</v>
      </c>
      <c r="I449" s="8">
        <f>단가대비표!S405</f>
        <v>0</v>
      </c>
      <c r="J449" s="9">
        <f>TRUNC(I449*D449,1)</f>
        <v>0</v>
      </c>
      <c r="K449" s="8">
        <f t="shared" si="41"/>
        <v>157068</v>
      </c>
      <c r="L449" s="9">
        <f t="shared" si="41"/>
        <v>7853.4</v>
      </c>
      <c r="M449" s="5" t="s">
        <v>52</v>
      </c>
      <c r="N449" s="1" t="s">
        <v>427</v>
      </c>
      <c r="O449" s="1" t="s">
        <v>2650</v>
      </c>
      <c r="P449" s="1" t="s">
        <v>62</v>
      </c>
      <c r="Q449" s="1" t="s">
        <v>62</v>
      </c>
      <c r="R449" s="1" t="s">
        <v>61</v>
      </c>
      <c r="V449">
        <v>1</v>
      </c>
      <c r="AV449" s="1" t="s">
        <v>52</v>
      </c>
      <c r="AW449" s="1" t="s">
        <v>3070</v>
      </c>
      <c r="AX449" s="1" t="s">
        <v>52</v>
      </c>
      <c r="AY449" s="1" t="s">
        <v>52</v>
      </c>
      <c r="AZ449" s="203"/>
      <c r="BA449" s="207" t="s">
        <v>7717</v>
      </c>
      <c r="BB449" s="99">
        <v>0.09</v>
      </c>
    </row>
    <row r="450" spans="1:54" ht="30" customHeight="1">
      <c r="A450" s="5" t="s">
        <v>2652</v>
      </c>
      <c r="B450" s="5" t="s">
        <v>2653</v>
      </c>
      <c r="C450" s="5" t="s">
        <v>449</v>
      </c>
      <c r="D450" s="6">
        <v>1</v>
      </c>
      <c r="E450" s="8">
        <f>TRUNC(SUMIF(V448:V451, RIGHTB(O450, 1), H448:H451)*U450, 2)</f>
        <v>577.99</v>
      </c>
      <c r="F450" s="9">
        <f>TRUNC(E450*D450,1)</f>
        <v>577.9</v>
      </c>
      <c r="G450" s="8">
        <v>0</v>
      </c>
      <c r="H450" s="9">
        <f>TRUNC(G450*D450,1)</f>
        <v>0</v>
      </c>
      <c r="I450" s="8">
        <v>0</v>
      </c>
      <c r="J450" s="9">
        <f>TRUNC(I450*D450,1)</f>
        <v>0</v>
      </c>
      <c r="K450" s="8">
        <f t="shared" si="41"/>
        <v>577.9</v>
      </c>
      <c r="L450" s="9">
        <f t="shared" si="41"/>
        <v>577.9</v>
      </c>
      <c r="M450" s="5" t="s">
        <v>52</v>
      </c>
      <c r="N450" s="1" t="s">
        <v>427</v>
      </c>
      <c r="O450" s="1" t="s">
        <v>2654</v>
      </c>
      <c r="P450" s="1" t="s">
        <v>62</v>
      </c>
      <c r="Q450" s="1" t="s">
        <v>62</v>
      </c>
      <c r="R450" s="1" t="s">
        <v>62</v>
      </c>
      <c r="S450">
        <v>1</v>
      </c>
      <c r="T450">
        <v>0</v>
      </c>
      <c r="U450">
        <v>0.02</v>
      </c>
      <c r="AV450" s="1" t="s">
        <v>52</v>
      </c>
      <c r="AW450" s="1" t="s">
        <v>3071</v>
      </c>
      <c r="AX450" s="1" t="s">
        <v>52</v>
      </c>
      <c r="AY450" s="1" t="s">
        <v>52</v>
      </c>
      <c r="AZ450" s="203"/>
      <c r="BA450" s="207"/>
    </row>
    <row r="451" spans="1:54" ht="30" customHeight="1">
      <c r="A451" s="5" t="s">
        <v>3072</v>
      </c>
      <c r="B451" s="5" t="s">
        <v>3073</v>
      </c>
      <c r="C451" s="5" t="s">
        <v>1186</v>
      </c>
      <c r="D451" s="74">
        <v>0.6</v>
      </c>
      <c r="E451" s="8">
        <f>단가대비표!K317</f>
        <v>342000</v>
      </c>
      <c r="F451" s="9">
        <f>TRUNC(E451*D451,1)</f>
        <v>205200</v>
      </c>
      <c r="G451" s="8">
        <f>단가대비표!L317</f>
        <v>0</v>
      </c>
      <c r="H451" s="9">
        <f>TRUNC(G451*D451,1)</f>
        <v>0</v>
      </c>
      <c r="I451" s="8">
        <f>단가대비표!S317</f>
        <v>0</v>
      </c>
      <c r="J451" s="9">
        <f>TRUNC(I451*D451,1)</f>
        <v>0</v>
      </c>
      <c r="K451" s="8">
        <f t="shared" si="41"/>
        <v>342000</v>
      </c>
      <c r="L451" s="9">
        <f t="shared" si="41"/>
        <v>205200</v>
      </c>
      <c r="M451" s="5" t="s">
        <v>52</v>
      </c>
      <c r="N451" s="1" t="s">
        <v>427</v>
      </c>
      <c r="O451" s="1" t="s">
        <v>3074</v>
      </c>
      <c r="P451" s="1" t="s">
        <v>62</v>
      </c>
      <c r="Q451" s="1" t="s">
        <v>62</v>
      </c>
      <c r="R451" s="1" t="s">
        <v>61</v>
      </c>
      <c r="AV451" s="1" t="s">
        <v>52</v>
      </c>
      <c r="AW451" s="1" t="s">
        <v>3075</v>
      </c>
      <c r="AX451" s="1" t="s">
        <v>52</v>
      </c>
      <c r="AY451" s="1" t="s">
        <v>52</v>
      </c>
      <c r="AZ451" s="203"/>
      <c r="BA451" s="207" t="s">
        <v>7616</v>
      </c>
      <c r="BB451" s="99">
        <v>1</v>
      </c>
    </row>
    <row r="452" spans="1:54" ht="30" customHeight="1">
      <c r="A452" s="5" t="s">
        <v>2487</v>
      </c>
      <c r="B452" s="5" t="s">
        <v>52</v>
      </c>
      <c r="C452" s="5" t="s">
        <v>52</v>
      </c>
      <c r="D452" s="6"/>
      <c r="E452" s="8"/>
      <c r="F452" s="9">
        <f>TRUNC(SUMIF(N448:N451, N447, F448:F451),0)</f>
        <v>205777</v>
      </c>
      <c r="G452" s="8"/>
      <c r="H452" s="9">
        <f>TRUNC(SUMIF(N448:N451, N447, H448:H451),0)</f>
        <v>28899</v>
      </c>
      <c r="I452" s="8"/>
      <c r="J452" s="9">
        <f>TRUNC(SUMIF(N448:N451, N447, J448:J451),0)</f>
        <v>0</v>
      </c>
      <c r="K452" s="8"/>
      <c r="L452" s="9">
        <f>F452+H452+J452</f>
        <v>234676</v>
      </c>
      <c r="M452" s="5" t="s">
        <v>52</v>
      </c>
      <c r="N452" s="1" t="s">
        <v>124</v>
      </c>
      <c r="O452" s="1" t="s">
        <v>124</v>
      </c>
      <c r="P452" s="1" t="s">
        <v>52</v>
      </c>
      <c r="Q452" s="1" t="s">
        <v>52</v>
      </c>
      <c r="R452" s="1" t="s">
        <v>52</v>
      </c>
      <c r="AV452" s="1" t="s">
        <v>52</v>
      </c>
      <c r="AW452" s="1" t="s">
        <v>52</v>
      </c>
      <c r="AX452" s="1" t="s">
        <v>52</v>
      </c>
      <c r="AY452" s="1" t="s">
        <v>52</v>
      </c>
      <c r="AZ452" s="203"/>
      <c r="BA452" s="207"/>
    </row>
    <row r="453" spans="1:54" ht="30" customHeight="1">
      <c r="A453" s="6"/>
      <c r="B453" s="6"/>
      <c r="C453" s="6"/>
      <c r="D453" s="6"/>
      <c r="E453" s="8"/>
      <c r="F453" s="9"/>
      <c r="G453" s="8"/>
      <c r="H453" s="9"/>
      <c r="I453" s="8"/>
      <c r="J453" s="9"/>
      <c r="K453" s="8"/>
      <c r="L453" s="9"/>
      <c r="M453" s="6"/>
      <c r="BA453" s="206"/>
    </row>
    <row r="454" spans="1:54" ht="30" customHeight="1">
      <c r="A454" s="308" t="s">
        <v>3076</v>
      </c>
      <c r="B454" s="308"/>
      <c r="C454" s="308"/>
      <c r="D454" s="308"/>
      <c r="E454" s="309"/>
      <c r="F454" s="310"/>
      <c r="G454" s="309"/>
      <c r="H454" s="310"/>
      <c r="I454" s="309"/>
      <c r="J454" s="310"/>
      <c r="K454" s="309"/>
      <c r="L454" s="310"/>
      <c r="M454" s="308"/>
      <c r="N454" s="1" t="s">
        <v>432</v>
      </c>
      <c r="BA454" s="206"/>
    </row>
    <row r="455" spans="1:54" ht="30" customHeight="1">
      <c r="A455" s="5" t="s">
        <v>3077</v>
      </c>
      <c r="B455" s="5" t="s">
        <v>3078</v>
      </c>
      <c r="C455" s="5" t="s">
        <v>1186</v>
      </c>
      <c r="D455" s="74">
        <v>0.7</v>
      </c>
      <c r="E455" s="8">
        <f>단가대비표!K292</f>
        <v>720000</v>
      </c>
      <c r="F455" s="9">
        <f>TRUNC(E455*D455,1)</f>
        <v>504000</v>
      </c>
      <c r="G455" s="8">
        <f>단가대비표!L292</f>
        <v>0</v>
      </c>
      <c r="H455" s="9">
        <f>TRUNC(G455*D455,1)</f>
        <v>0</v>
      </c>
      <c r="I455" s="8">
        <f>단가대비표!S292</f>
        <v>0</v>
      </c>
      <c r="J455" s="9">
        <f>TRUNC(I455*D455,1)</f>
        <v>0</v>
      </c>
      <c r="K455" s="8">
        <f>TRUNC(E455+G455+I455,1)</f>
        <v>720000</v>
      </c>
      <c r="L455" s="9">
        <f>TRUNC(F455+H455+J455,1)</f>
        <v>504000</v>
      </c>
      <c r="M455" s="5" t="s">
        <v>52</v>
      </c>
      <c r="N455" s="1" t="s">
        <v>432</v>
      </c>
      <c r="O455" s="1" t="s">
        <v>3079</v>
      </c>
      <c r="P455" s="1" t="s">
        <v>62</v>
      </c>
      <c r="Q455" s="1" t="s">
        <v>62</v>
      </c>
      <c r="R455" s="1" t="s">
        <v>61</v>
      </c>
      <c r="AV455" s="1" t="s">
        <v>52</v>
      </c>
      <c r="AW455" s="1" t="s">
        <v>3080</v>
      </c>
      <c r="AX455" s="1" t="s">
        <v>52</v>
      </c>
      <c r="AY455" s="1" t="s">
        <v>52</v>
      </c>
      <c r="AZ455" s="203"/>
      <c r="BA455" s="207" t="s">
        <v>7585</v>
      </c>
      <c r="BB455" s="99">
        <v>1</v>
      </c>
    </row>
    <row r="456" spans="1:54" ht="30" customHeight="1">
      <c r="A456" s="5" t="s">
        <v>3081</v>
      </c>
      <c r="B456" s="5" t="s">
        <v>3082</v>
      </c>
      <c r="C456" s="5" t="s">
        <v>1186</v>
      </c>
      <c r="D456" s="74">
        <v>0.35</v>
      </c>
      <c r="E456" s="8">
        <f>일위대가목록!E533</f>
        <v>0</v>
      </c>
      <c r="F456" s="9">
        <f>TRUNC(E456*D456,1)</f>
        <v>0</v>
      </c>
      <c r="G456" s="8">
        <f>일위대가목록!F533</f>
        <v>247614</v>
      </c>
      <c r="H456" s="9">
        <f>TRUNC(G456*D456,1)</f>
        <v>86664.9</v>
      </c>
      <c r="I456" s="8">
        <f>일위대가목록!G533</f>
        <v>0</v>
      </c>
      <c r="J456" s="9">
        <f>TRUNC(I456*D456,1)</f>
        <v>0</v>
      </c>
      <c r="K456" s="8">
        <f>TRUNC(E456+G456+I456,1)</f>
        <v>247614</v>
      </c>
      <c r="L456" s="9">
        <f>TRUNC(F456+H456+J456,1)</f>
        <v>86664.9</v>
      </c>
      <c r="M456" s="5" t="s">
        <v>3083</v>
      </c>
      <c r="N456" s="1" t="s">
        <v>432</v>
      </c>
      <c r="O456" s="1" t="s">
        <v>3084</v>
      </c>
      <c r="P456" s="1" t="s">
        <v>61</v>
      </c>
      <c r="Q456" s="1" t="s">
        <v>62</v>
      </c>
      <c r="R456" s="1" t="s">
        <v>62</v>
      </c>
      <c r="AV456" s="1" t="s">
        <v>52</v>
      </c>
      <c r="AW456" s="1" t="s">
        <v>3085</v>
      </c>
      <c r="AX456" s="1" t="s">
        <v>52</v>
      </c>
      <c r="AY456" s="1" t="s">
        <v>52</v>
      </c>
      <c r="AZ456" s="203"/>
      <c r="BA456" s="207" t="s">
        <v>3083</v>
      </c>
      <c r="BB456" s="99">
        <v>1</v>
      </c>
    </row>
    <row r="457" spans="1:54" ht="30" customHeight="1">
      <c r="A457" s="5" t="s">
        <v>2487</v>
      </c>
      <c r="B457" s="5" t="s">
        <v>52</v>
      </c>
      <c r="C457" s="5" t="s">
        <v>52</v>
      </c>
      <c r="D457" s="6"/>
      <c r="E457" s="8"/>
      <c r="F457" s="9">
        <f>TRUNC(SUMIF(N455:N456, N454, F455:F456),0)</f>
        <v>504000</v>
      </c>
      <c r="G457" s="8"/>
      <c r="H457" s="9">
        <f>TRUNC(SUMIF(N455:N456, N454, H455:H456),0)</f>
        <v>86664</v>
      </c>
      <c r="I457" s="8"/>
      <c r="J457" s="9">
        <f>TRUNC(SUMIF(N455:N456, N454, J455:J456),0)</f>
        <v>0</v>
      </c>
      <c r="K457" s="8"/>
      <c r="L457" s="9">
        <f>F457+H457+J457</f>
        <v>590664</v>
      </c>
      <c r="M457" s="5" t="s">
        <v>52</v>
      </c>
      <c r="N457" s="1" t="s">
        <v>124</v>
      </c>
      <c r="O457" s="1" t="s">
        <v>124</v>
      </c>
      <c r="P457" s="1" t="s">
        <v>52</v>
      </c>
      <c r="Q457" s="1" t="s">
        <v>52</v>
      </c>
      <c r="R457" s="1" t="s">
        <v>52</v>
      </c>
      <c r="AV457" s="1" t="s">
        <v>52</v>
      </c>
      <c r="AW457" s="1" t="s">
        <v>52</v>
      </c>
      <c r="AX457" s="1" t="s">
        <v>52</v>
      </c>
      <c r="AY457" s="1" t="s">
        <v>52</v>
      </c>
      <c r="AZ457" s="203"/>
      <c r="BA457" s="207"/>
    </row>
    <row r="458" spans="1:54" ht="30" customHeight="1">
      <c r="A458" s="6"/>
      <c r="B458" s="6"/>
      <c r="C458" s="6"/>
      <c r="D458" s="6"/>
      <c r="E458" s="8"/>
      <c r="F458" s="9"/>
      <c r="G458" s="8"/>
      <c r="H458" s="9"/>
      <c r="I458" s="8"/>
      <c r="J458" s="9"/>
      <c r="K458" s="8"/>
      <c r="L458" s="9"/>
      <c r="M458" s="6"/>
      <c r="BA458" s="206"/>
    </row>
    <row r="459" spans="1:54" ht="30" customHeight="1">
      <c r="A459" s="308" t="s">
        <v>3086</v>
      </c>
      <c r="B459" s="308"/>
      <c r="C459" s="308"/>
      <c r="D459" s="308"/>
      <c r="E459" s="309"/>
      <c r="F459" s="310"/>
      <c r="G459" s="309"/>
      <c r="H459" s="310"/>
      <c r="I459" s="309"/>
      <c r="J459" s="310"/>
      <c r="K459" s="309"/>
      <c r="L459" s="310"/>
      <c r="M459" s="308"/>
      <c r="N459" s="1" t="s">
        <v>438</v>
      </c>
      <c r="BA459" s="206"/>
    </row>
    <row r="460" spans="1:54" ht="30" customHeight="1">
      <c r="A460" s="5" t="s">
        <v>3087</v>
      </c>
      <c r="B460" s="5" t="s">
        <v>3088</v>
      </c>
      <c r="C460" s="5" t="s">
        <v>58</v>
      </c>
      <c r="D460" s="6">
        <v>0.54</v>
      </c>
      <c r="E460" s="8">
        <f>일위대가목록!E534</f>
        <v>44222</v>
      </c>
      <c r="F460" s="9">
        <f>TRUNC(E460*D460,1)</f>
        <v>23879.8</v>
      </c>
      <c r="G460" s="8">
        <f>일위대가목록!F534</f>
        <v>58980</v>
      </c>
      <c r="H460" s="9">
        <f>TRUNC(G460*D460,1)</f>
        <v>31849.200000000001</v>
      </c>
      <c r="I460" s="8">
        <f>일위대가목록!G534</f>
        <v>343</v>
      </c>
      <c r="J460" s="9">
        <f>TRUNC(I460*D460,1)</f>
        <v>185.2</v>
      </c>
      <c r="K460" s="8">
        <f>TRUNC(E460+G460+I460,1)</f>
        <v>103545</v>
      </c>
      <c r="L460" s="9">
        <f>TRUNC(F460+H460+J460,1)</f>
        <v>55914.2</v>
      </c>
      <c r="M460" s="5" t="s">
        <v>3089</v>
      </c>
      <c r="N460" s="1" t="s">
        <v>438</v>
      </c>
      <c r="O460" s="1" t="s">
        <v>3090</v>
      </c>
      <c r="P460" s="1" t="s">
        <v>61</v>
      </c>
      <c r="Q460" s="1" t="s">
        <v>62</v>
      </c>
      <c r="R460" s="1" t="s">
        <v>62</v>
      </c>
      <c r="AV460" s="1" t="s">
        <v>52</v>
      </c>
      <c r="AW460" s="1" t="s">
        <v>3091</v>
      </c>
      <c r="AX460" s="1" t="s">
        <v>52</v>
      </c>
      <c r="AY460" s="1" t="s">
        <v>52</v>
      </c>
      <c r="AZ460" s="203"/>
      <c r="BA460" s="207" t="s">
        <v>3089</v>
      </c>
    </row>
    <row r="461" spans="1:54" ht="30" customHeight="1">
      <c r="A461" s="5" t="s">
        <v>2487</v>
      </c>
      <c r="B461" s="5" t="s">
        <v>52</v>
      </c>
      <c r="C461" s="5" t="s">
        <v>52</v>
      </c>
      <c r="D461" s="6"/>
      <c r="E461" s="8"/>
      <c r="F461" s="9">
        <f>TRUNC(SUMIF(N460:N460, N459, F460:F460),0)</f>
        <v>23879</v>
      </c>
      <c r="G461" s="8"/>
      <c r="H461" s="9">
        <f>TRUNC(SUMIF(N460:N460, N459, H460:H460),0)</f>
        <v>31849</v>
      </c>
      <c r="I461" s="8"/>
      <c r="J461" s="9">
        <f>TRUNC(SUMIF(N460:N460, N459, J460:J460),0)</f>
        <v>185</v>
      </c>
      <c r="K461" s="8"/>
      <c r="L461" s="9">
        <f>F461+H461+J461</f>
        <v>55913</v>
      </c>
      <c r="M461" s="5" t="s">
        <v>52</v>
      </c>
      <c r="N461" s="1" t="s">
        <v>124</v>
      </c>
      <c r="O461" s="1" t="s">
        <v>124</v>
      </c>
      <c r="P461" s="1" t="s">
        <v>52</v>
      </c>
      <c r="Q461" s="1" t="s">
        <v>52</v>
      </c>
      <c r="R461" s="1" t="s">
        <v>52</v>
      </c>
      <c r="AV461" s="1" t="s">
        <v>52</v>
      </c>
      <c r="AW461" s="1" t="s">
        <v>52</v>
      </c>
      <c r="AX461" s="1" t="s">
        <v>52</v>
      </c>
      <c r="AY461" s="1" t="s">
        <v>52</v>
      </c>
      <c r="AZ461" s="203"/>
      <c r="BA461" s="207"/>
    </row>
    <row r="462" spans="1:54" ht="30" customHeight="1">
      <c r="A462" s="6"/>
      <c r="B462" s="6"/>
      <c r="C462" s="6"/>
      <c r="D462" s="6"/>
      <c r="E462" s="8"/>
      <c r="F462" s="9"/>
      <c r="G462" s="8"/>
      <c r="H462" s="9"/>
      <c r="I462" s="8"/>
      <c r="J462" s="9"/>
      <c r="K462" s="8"/>
      <c r="L462" s="9"/>
      <c r="M462" s="6"/>
      <c r="BA462" s="206"/>
    </row>
    <row r="463" spans="1:54" ht="30" customHeight="1">
      <c r="A463" s="308" t="s">
        <v>3092</v>
      </c>
      <c r="B463" s="308"/>
      <c r="C463" s="308"/>
      <c r="D463" s="308"/>
      <c r="E463" s="309"/>
      <c r="F463" s="310"/>
      <c r="G463" s="309"/>
      <c r="H463" s="310"/>
      <c r="I463" s="309"/>
      <c r="J463" s="310"/>
      <c r="K463" s="309"/>
      <c r="L463" s="310"/>
      <c r="M463" s="308"/>
      <c r="N463" s="1" t="s">
        <v>442</v>
      </c>
      <c r="BA463" s="206"/>
    </row>
    <row r="464" spans="1:54" ht="30" customHeight="1">
      <c r="A464" s="5" t="s">
        <v>3093</v>
      </c>
      <c r="B464" s="5" t="s">
        <v>3094</v>
      </c>
      <c r="C464" s="5" t="s">
        <v>366</v>
      </c>
      <c r="D464" s="6">
        <v>1</v>
      </c>
      <c r="E464" s="8">
        <f>단가대비표!K196</f>
        <v>9500</v>
      </c>
      <c r="F464" s="9">
        <f>TRUNC(E464*D464,1)</f>
        <v>9500</v>
      </c>
      <c r="G464" s="8">
        <f>단가대비표!L196</f>
        <v>0</v>
      </c>
      <c r="H464" s="9">
        <f>TRUNC(G464*D464,1)</f>
        <v>0</v>
      </c>
      <c r="I464" s="8">
        <f>단가대비표!S196</f>
        <v>0</v>
      </c>
      <c r="J464" s="9">
        <f>TRUNC(I464*D464,1)</f>
        <v>0</v>
      </c>
      <c r="K464" s="8">
        <f t="shared" ref="K464:L466" si="42">TRUNC(E464+G464+I464,1)</f>
        <v>9500</v>
      </c>
      <c r="L464" s="9">
        <f t="shared" si="42"/>
        <v>9500</v>
      </c>
      <c r="M464" s="5" t="s">
        <v>52</v>
      </c>
      <c r="N464" s="1" t="s">
        <v>442</v>
      </c>
      <c r="O464" s="1" t="s">
        <v>3095</v>
      </c>
      <c r="P464" s="1" t="s">
        <v>62</v>
      </c>
      <c r="Q464" s="1" t="s">
        <v>62</v>
      </c>
      <c r="R464" s="1" t="s">
        <v>61</v>
      </c>
      <c r="AV464" s="1" t="s">
        <v>52</v>
      </c>
      <c r="AW464" s="1" t="s">
        <v>3096</v>
      </c>
      <c r="AX464" s="1" t="s">
        <v>52</v>
      </c>
      <c r="AY464" s="1" t="s">
        <v>52</v>
      </c>
      <c r="AZ464" s="203"/>
      <c r="BA464" s="207" t="s">
        <v>7465</v>
      </c>
    </row>
    <row r="465" spans="1:53" ht="30" customHeight="1">
      <c r="A465" s="5" t="s">
        <v>2975</v>
      </c>
      <c r="B465" s="5" t="s">
        <v>2646</v>
      </c>
      <c r="C465" s="5" t="s">
        <v>2210</v>
      </c>
      <c r="D465" s="6">
        <v>9.9000000000000005E-2</v>
      </c>
      <c r="E465" s="8">
        <f>단가대비표!K430</f>
        <v>0</v>
      </c>
      <c r="F465" s="9">
        <f>TRUNC(E465*D465,1)</f>
        <v>0</v>
      </c>
      <c r="G465" s="8">
        <f>단가대비표!L430</f>
        <v>202504</v>
      </c>
      <c r="H465" s="9">
        <f>TRUNC(G465*D465,1)</f>
        <v>20047.8</v>
      </c>
      <c r="I465" s="8">
        <f>단가대비표!S430</f>
        <v>0</v>
      </c>
      <c r="J465" s="9">
        <f>TRUNC(I465*D465,1)</f>
        <v>0</v>
      </c>
      <c r="K465" s="8">
        <f t="shared" si="42"/>
        <v>202504</v>
      </c>
      <c r="L465" s="9">
        <f t="shared" si="42"/>
        <v>20047.8</v>
      </c>
      <c r="M465" s="5" t="s">
        <v>52</v>
      </c>
      <c r="N465" s="1" t="s">
        <v>442</v>
      </c>
      <c r="O465" s="1" t="s">
        <v>2976</v>
      </c>
      <c r="P465" s="1" t="s">
        <v>62</v>
      </c>
      <c r="Q465" s="1" t="s">
        <v>62</v>
      </c>
      <c r="R465" s="1" t="s">
        <v>61</v>
      </c>
      <c r="V465">
        <v>1</v>
      </c>
      <c r="AV465" s="1" t="s">
        <v>52</v>
      </c>
      <c r="AW465" s="1" t="s">
        <v>3097</v>
      </c>
      <c r="AX465" s="1" t="s">
        <v>52</v>
      </c>
      <c r="AY465" s="1" t="s">
        <v>52</v>
      </c>
      <c r="AZ465" s="203"/>
      <c r="BA465" s="207" t="s">
        <v>7745</v>
      </c>
    </row>
    <row r="466" spans="1:53" ht="30" customHeight="1">
      <c r="A466" s="5" t="s">
        <v>2652</v>
      </c>
      <c r="B466" s="5" t="s">
        <v>2978</v>
      </c>
      <c r="C466" s="5" t="s">
        <v>449</v>
      </c>
      <c r="D466" s="6">
        <v>1</v>
      </c>
      <c r="E466" s="8">
        <f>TRUNC(SUMIF(V464:V466, RIGHTB(O466, 1), H464:H466)*U466, 2)</f>
        <v>601.42999999999995</v>
      </c>
      <c r="F466" s="9">
        <f>TRUNC(E466*D466,1)</f>
        <v>601.4</v>
      </c>
      <c r="G466" s="8">
        <v>0</v>
      </c>
      <c r="H466" s="9">
        <f>TRUNC(G466*D466,1)</f>
        <v>0</v>
      </c>
      <c r="I466" s="8">
        <v>0</v>
      </c>
      <c r="J466" s="9">
        <f>TRUNC(I466*D466,1)</f>
        <v>0</v>
      </c>
      <c r="K466" s="8">
        <f t="shared" si="42"/>
        <v>601.4</v>
      </c>
      <c r="L466" s="9">
        <f t="shared" si="42"/>
        <v>601.4</v>
      </c>
      <c r="M466" s="5" t="s">
        <v>52</v>
      </c>
      <c r="N466" s="1" t="s">
        <v>442</v>
      </c>
      <c r="O466" s="1" t="s">
        <v>2654</v>
      </c>
      <c r="P466" s="1" t="s">
        <v>62</v>
      </c>
      <c r="Q466" s="1" t="s">
        <v>62</v>
      </c>
      <c r="R466" s="1" t="s">
        <v>62</v>
      </c>
      <c r="S466">
        <v>1</v>
      </c>
      <c r="T466">
        <v>0</v>
      </c>
      <c r="U466">
        <v>0.03</v>
      </c>
      <c r="AV466" s="1" t="s">
        <v>52</v>
      </c>
      <c r="AW466" s="1" t="s">
        <v>3098</v>
      </c>
      <c r="AX466" s="1" t="s">
        <v>52</v>
      </c>
      <c r="AY466" s="1" t="s">
        <v>52</v>
      </c>
      <c r="AZ466" s="203"/>
      <c r="BA466" s="207"/>
    </row>
    <row r="467" spans="1:53" ht="30" customHeight="1">
      <c r="A467" s="5" t="s">
        <v>2487</v>
      </c>
      <c r="B467" s="5" t="s">
        <v>52</v>
      </c>
      <c r="C467" s="5" t="s">
        <v>52</v>
      </c>
      <c r="D467" s="6"/>
      <c r="E467" s="8"/>
      <c r="F467" s="9">
        <f>TRUNC(SUMIF(N464:N466, N463, F464:F466),0)</f>
        <v>10101</v>
      </c>
      <c r="G467" s="8"/>
      <c r="H467" s="9">
        <f>TRUNC(SUMIF(N464:N466, N463, H464:H466),0)</f>
        <v>20047</v>
      </c>
      <c r="I467" s="8"/>
      <c r="J467" s="9">
        <f>TRUNC(SUMIF(N464:N466, N463, J464:J466),0)</f>
        <v>0</v>
      </c>
      <c r="K467" s="8"/>
      <c r="L467" s="9">
        <f>F467+H467+J467</f>
        <v>30148</v>
      </c>
      <c r="M467" s="5" t="s">
        <v>52</v>
      </c>
      <c r="N467" s="1" t="s">
        <v>124</v>
      </c>
      <c r="O467" s="1" t="s">
        <v>124</v>
      </c>
      <c r="P467" s="1" t="s">
        <v>52</v>
      </c>
      <c r="Q467" s="1" t="s">
        <v>52</v>
      </c>
      <c r="R467" s="1" t="s">
        <v>52</v>
      </c>
      <c r="AV467" s="1" t="s">
        <v>52</v>
      </c>
      <c r="AW467" s="1" t="s">
        <v>52</v>
      </c>
      <c r="AX467" s="1" t="s">
        <v>52</v>
      </c>
      <c r="AY467" s="1" t="s">
        <v>52</v>
      </c>
      <c r="AZ467" s="203"/>
      <c r="BA467" s="207"/>
    </row>
    <row r="468" spans="1:53" ht="30" customHeight="1">
      <c r="A468" s="6"/>
      <c r="B468" s="6"/>
      <c r="C468" s="6"/>
      <c r="D468" s="6"/>
      <c r="E468" s="8"/>
      <c r="F468" s="9"/>
      <c r="G468" s="8"/>
      <c r="H468" s="9"/>
      <c r="I468" s="8"/>
      <c r="J468" s="9"/>
      <c r="K468" s="8"/>
      <c r="L468" s="9"/>
      <c r="M468" s="6"/>
      <c r="BA468" s="206"/>
    </row>
    <row r="469" spans="1:53" ht="30" customHeight="1">
      <c r="A469" s="308" t="s">
        <v>3099</v>
      </c>
      <c r="B469" s="308"/>
      <c r="C469" s="308"/>
      <c r="D469" s="308"/>
      <c r="E469" s="309"/>
      <c r="F469" s="310"/>
      <c r="G469" s="309"/>
      <c r="H469" s="310"/>
      <c r="I469" s="309"/>
      <c r="J469" s="310"/>
      <c r="K469" s="309"/>
      <c r="L469" s="310"/>
      <c r="M469" s="308"/>
      <c r="N469" s="1" t="s">
        <v>446</v>
      </c>
      <c r="BA469" s="206"/>
    </row>
    <row r="470" spans="1:53" ht="30" customHeight="1">
      <c r="A470" s="5" t="s">
        <v>3100</v>
      </c>
      <c r="B470" s="5" t="s">
        <v>3101</v>
      </c>
      <c r="C470" s="5" t="s">
        <v>366</v>
      </c>
      <c r="D470" s="6">
        <v>1</v>
      </c>
      <c r="E470" s="8">
        <f>단가대비표!K208</f>
        <v>7500</v>
      </c>
      <c r="F470" s="9">
        <f>TRUNC(E470*D470,1)</f>
        <v>7500</v>
      </c>
      <c r="G470" s="8">
        <f>단가대비표!L208</f>
        <v>0</v>
      </c>
      <c r="H470" s="9">
        <f>TRUNC(G470*D470,1)</f>
        <v>0</v>
      </c>
      <c r="I470" s="8">
        <f>단가대비표!S208</f>
        <v>0</v>
      </c>
      <c r="J470" s="9">
        <f>TRUNC(I470*D470,1)</f>
        <v>0</v>
      </c>
      <c r="K470" s="8">
        <f t="shared" ref="K470:L472" si="43">TRUNC(E470+G470+I470,1)</f>
        <v>7500</v>
      </c>
      <c r="L470" s="9">
        <f t="shared" si="43"/>
        <v>7500</v>
      </c>
      <c r="M470" s="5" t="s">
        <v>52</v>
      </c>
      <c r="N470" s="1" t="s">
        <v>446</v>
      </c>
      <c r="O470" s="1" t="s">
        <v>3102</v>
      </c>
      <c r="P470" s="1" t="s">
        <v>62</v>
      </c>
      <c r="Q470" s="1" t="s">
        <v>62</v>
      </c>
      <c r="R470" s="1" t="s">
        <v>61</v>
      </c>
      <c r="AV470" s="1" t="s">
        <v>52</v>
      </c>
      <c r="AW470" s="1" t="s">
        <v>3103</v>
      </c>
      <c r="AX470" s="1" t="s">
        <v>52</v>
      </c>
      <c r="AY470" s="1" t="s">
        <v>52</v>
      </c>
      <c r="AZ470" s="203"/>
      <c r="BA470" s="207" t="s">
        <v>7480</v>
      </c>
    </row>
    <row r="471" spans="1:53" ht="30" customHeight="1">
      <c r="A471" s="5" t="s">
        <v>2975</v>
      </c>
      <c r="B471" s="5" t="s">
        <v>2646</v>
      </c>
      <c r="C471" s="5" t="s">
        <v>2210</v>
      </c>
      <c r="D471" s="6">
        <v>7.0999999999999994E-2</v>
      </c>
      <c r="E471" s="8">
        <f>단가대비표!K430</f>
        <v>0</v>
      </c>
      <c r="F471" s="9">
        <f>TRUNC(E471*D471,1)</f>
        <v>0</v>
      </c>
      <c r="G471" s="8">
        <f>단가대비표!L430</f>
        <v>202504</v>
      </c>
      <c r="H471" s="9">
        <f>TRUNC(G471*D471,1)</f>
        <v>14377.7</v>
      </c>
      <c r="I471" s="8">
        <f>단가대비표!S430</f>
        <v>0</v>
      </c>
      <c r="J471" s="9">
        <f>TRUNC(I471*D471,1)</f>
        <v>0</v>
      </c>
      <c r="K471" s="8">
        <f t="shared" si="43"/>
        <v>202504</v>
      </c>
      <c r="L471" s="9">
        <f t="shared" si="43"/>
        <v>14377.7</v>
      </c>
      <c r="M471" s="5" t="s">
        <v>52</v>
      </c>
      <c r="N471" s="1" t="s">
        <v>446</v>
      </c>
      <c r="O471" s="1" t="s">
        <v>2976</v>
      </c>
      <c r="P471" s="1" t="s">
        <v>62</v>
      </c>
      <c r="Q471" s="1" t="s">
        <v>62</v>
      </c>
      <c r="R471" s="1" t="s">
        <v>61</v>
      </c>
      <c r="V471">
        <v>1</v>
      </c>
      <c r="AV471" s="1" t="s">
        <v>52</v>
      </c>
      <c r="AW471" s="1" t="s">
        <v>3104</v>
      </c>
      <c r="AX471" s="1" t="s">
        <v>52</v>
      </c>
      <c r="AY471" s="1" t="s">
        <v>52</v>
      </c>
      <c r="AZ471" s="203"/>
      <c r="BA471" s="207" t="s">
        <v>7745</v>
      </c>
    </row>
    <row r="472" spans="1:53" ht="30" customHeight="1">
      <c r="A472" s="5" t="s">
        <v>2652</v>
      </c>
      <c r="B472" s="5" t="s">
        <v>2978</v>
      </c>
      <c r="C472" s="5" t="s">
        <v>449</v>
      </c>
      <c r="D472" s="6">
        <v>1</v>
      </c>
      <c r="E472" s="8">
        <f>TRUNC(SUMIF(V470:V472, RIGHTB(O472, 1), H470:H472)*U472, 2)</f>
        <v>431.33</v>
      </c>
      <c r="F472" s="9">
        <f>TRUNC(E472*D472,1)</f>
        <v>431.3</v>
      </c>
      <c r="G472" s="8">
        <v>0</v>
      </c>
      <c r="H472" s="9">
        <f>TRUNC(G472*D472,1)</f>
        <v>0</v>
      </c>
      <c r="I472" s="8">
        <v>0</v>
      </c>
      <c r="J472" s="9">
        <f>TRUNC(I472*D472,1)</f>
        <v>0</v>
      </c>
      <c r="K472" s="8">
        <f t="shared" si="43"/>
        <v>431.3</v>
      </c>
      <c r="L472" s="9">
        <f t="shared" si="43"/>
        <v>431.3</v>
      </c>
      <c r="M472" s="5" t="s">
        <v>52</v>
      </c>
      <c r="N472" s="1" t="s">
        <v>446</v>
      </c>
      <c r="O472" s="1" t="s">
        <v>2654</v>
      </c>
      <c r="P472" s="1" t="s">
        <v>62</v>
      </c>
      <c r="Q472" s="1" t="s">
        <v>62</v>
      </c>
      <c r="R472" s="1" t="s">
        <v>62</v>
      </c>
      <c r="S472">
        <v>1</v>
      </c>
      <c r="T472">
        <v>0</v>
      </c>
      <c r="U472">
        <v>0.03</v>
      </c>
      <c r="AV472" s="1" t="s">
        <v>52</v>
      </c>
      <c r="AW472" s="1" t="s">
        <v>3105</v>
      </c>
      <c r="AX472" s="1" t="s">
        <v>52</v>
      </c>
      <c r="AY472" s="1" t="s">
        <v>52</v>
      </c>
      <c r="AZ472" s="203"/>
      <c r="BA472" s="207"/>
    </row>
    <row r="473" spans="1:53" ht="30" customHeight="1">
      <c r="A473" s="5" t="s">
        <v>2487</v>
      </c>
      <c r="B473" s="5" t="s">
        <v>52</v>
      </c>
      <c r="C473" s="5" t="s">
        <v>52</v>
      </c>
      <c r="D473" s="6"/>
      <c r="E473" s="8"/>
      <c r="F473" s="9">
        <f>TRUNC(SUMIF(N470:N472, N469, F470:F472),0)</f>
        <v>7931</v>
      </c>
      <c r="G473" s="8"/>
      <c r="H473" s="9">
        <f>TRUNC(SUMIF(N470:N472, N469, H470:H472),0)</f>
        <v>14377</v>
      </c>
      <c r="I473" s="8"/>
      <c r="J473" s="9">
        <f>TRUNC(SUMIF(N470:N472, N469, J470:J472),0)</f>
        <v>0</v>
      </c>
      <c r="K473" s="8"/>
      <c r="L473" s="9">
        <f>F473+H473+J473</f>
        <v>22308</v>
      </c>
      <c r="M473" s="5" t="s">
        <v>52</v>
      </c>
      <c r="N473" s="1" t="s">
        <v>124</v>
      </c>
      <c r="O473" s="1" t="s">
        <v>124</v>
      </c>
      <c r="P473" s="1" t="s">
        <v>52</v>
      </c>
      <c r="Q473" s="1" t="s">
        <v>52</v>
      </c>
      <c r="R473" s="1" t="s">
        <v>52</v>
      </c>
      <c r="AV473" s="1" t="s">
        <v>52</v>
      </c>
      <c r="AW473" s="1" t="s">
        <v>52</v>
      </c>
      <c r="AX473" s="1" t="s">
        <v>52</v>
      </c>
      <c r="AY473" s="1" t="s">
        <v>52</v>
      </c>
      <c r="AZ473" s="203"/>
      <c r="BA473" s="207"/>
    </row>
    <row r="474" spans="1:53" ht="30" customHeight="1">
      <c r="A474" s="6"/>
      <c r="B474" s="6"/>
      <c r="C474" s="6"/>
      <c r="D474" s="6"/>
      <c r="E474" s="8"/>
      <c r="F474" s="9"/>
      <c r="G474" s="8"/>
      <c r="H474" s="9"/>
      <c r="I474" s="8"/>
      <c r="J474" s="9"/>
      <c r="K474" s="8"/>
      <c r="L474" s="9"/>
      <c r="M474" s="6"/>
      <c r="BA474" s="206"/>
    </row>
    <row r="475" spans="1:53" ht="30" customHeight="1">
      <c r="A475" s="311" t="s">
        <v>3106</v>
      </c>
      <c r="B475" s="311"/>
      <c r="C475" s="311"/>
      <c r="D475" s="311"/>
      <c r="E475" s="312"/>
      <c r="F475" s="313"/>
      <c r="G475" s="312"/>
      <c r="H475" s="313"/>
      <c r="I475" s="312"/>
      <c r="J475" s="313"/>
      <c r="K475" s="312"/>
      <c r="L475" s="313"/>
      <c r="M475" s="311"/>
      <c r="N475" s="1" t="s">
        <v>451</v>
      </c>
      <c r="BA475" s="206"/>
    </row>
    <row r="476" spans="1:53" ht="30" customHeight="1">
      <c r="A476" s="5" t="s">
        <v>3107</v>
      </c>
      <c r="B476" s="5" t="s">
        <v>3107</v>
      </c>
      <c r="C476" s="5" t="s">
        <v>366</v>
      </c>
      <c r="D476" s="6">
        <v>1</v>
      </c>
      <c r="E476" s="8">
        <f>일위대가목록!E536</f>
        <v>8715</v>
      </c>
      <c r="F476" s="9">
        <f>TRUNC(E476*D476,1)</f>
        <v>8715</v>
      </c>
      <c r="G476" s="8">
        <f>일위대가목록!F536</f>
        <v>7188</v>
      </c>
      <c r="H476" s="9">
        <f>TRUNC(G476*D476,1)</f>
        <v>7188</v>
      </c>
      <c r="I476" s="8">
        <f>일위대가목록!G536</f>
        <v>0</v>
      </c>
      <c r="J476" s="9">
        <f>TRUNC(I476*D476,1)</f>
        <v>0</v>
      </c>
      <c r="K476" s="8">
        <f>TRUNC(E476+G476+I476,1)</f>
        <v>15903</v>
      </c>
      <c r="L476" s="9">
        <f>TRUNC(F476+H476+J476,1)</f>
        <v>15903</v>
      </c>
      <c r="M476" s="32" t="s">
        <v>3108</v>
      </c>
      <c r="N476" s="1" t="s">
        <v>451</v>
      </c>
      <c r="O476" s="1" t="s">
        <v>3109</v>
      </c>
      <c r="P476" s="1" t="s">
        <v>61</v>
      </c>
      <c r="Q476" s="1" t="s">
        <v>62</v>
      </c>
      <c r="R476" s="1" t="s">
        <v>62</v>
      </c>
      <c r="AV476" s="1" t="s">
        <v>52</v>
      </c>
      <c r="AW476" s="1" t="s">
        <v>3110</v>
      </c>
      <c r="AX476" s="1" t="s">
        <v>52</v>
      </c>
      <c r="AY476" s="1" t="s">
        <v>52</v>
      </c>
      <c r="AZ476" s="203"/>
      <c r="BA476" s="207" t="s">
        <v>3108</v>
      </c>
    </row>
    <row r="477" spans="1:53" ht="30" customHeight="1">
      <c r="A477" s="5" t="s">
        <v>3111</v>
      </c>
      <c r="B477" s="5" t="s">
        <v>52</v>
      </c>
      <c r="C477" s="5" t="s">
        <v>366</v>
      </c>
      <c r="D477" s="6">
        <v>1</v>
      </c>
      <c r="E477" s="8">
        <f>일위대가목록!E537</f>
        <v>9715</v>
      </c>
      <c r="F477" s="9">
        <f>TRUNC(E477*D477,1)</f>
        <v>9715</v>
      </c>
      <c r="G477" s="8">
        <f>일위대가목록!F537</f>
        <v>7188</v>
      </c>
      <c r="H477" s="9">
        <f>TRUNC(G477*D477,1)</f>
        <v>7188</v>
      </c>
      <c r="I477" s="8">
        <f>일위대가목록!G537</f>
        <v>0</v>
      </c>
      <c r="J477" s="9">
        <f>TRUNC(I477*D477,1)</f>
        <v>0</v>
      </c>
      <c r="K477" s="8">
        <f>TRUNC(E477+G477+I477,1)</f>
        <v>16903</v>
      </c>
      <c r="L477" s="9">
        <f>TRUNC(F477+H477+J477,1)</f>
        <v>16903</v>
      </c>
      <c r="M477" s="32" t="s">
        <v>3112</v>
      </c>
      <c r="N477" s="1" t="s">
        <v>451</v>
      </c>
      <c r="O477" s="1" t="s">
        <v>3113</v>
      </c>
      <c r="P477" s="1" t="s">
        <v>61</v>
      </c>
      <c r="Q477" s="1" t="s">
        <v>62</v>
      </c>
      <c r="R477" s="1" t="s">
        <v>62</v>
      </c>
      <c r="AV477" s="1" t="s">
        <v>52</v>
      </c>
      <c r="AW477" s="1" t="s">
        <v>3114</v>
      </c>
      <c r="AX477" s="1" t="s">
        <v>52</v>
      </c>
      <c r="AY477" s="1" t="s">
        <v>52</v>
      </c>
      <c r="AZ477" s="203"/>
      <c r="BA477" s="207" t="s">
        <v>3112</v>
      </c>
    </row>
    <row r="478" spans="1:53" ht="30" customHeight="1">
      <c r="A478" s="5" t="s">
        <v>2487</v>
      </c>
      <c r="B478" s="5" t="s">
        <v>52</v>
      </c>
      <c r="C478" s="5" t="s">
        <v>52</v>
      </c>
      <c r="D478" s="6"/>
      <c r="E478" s="8"/>
      <c r="F478" s="9">
        <f>TRUNC(SUMIF(N476:N477, N475, F476:F477),0)</f>
        <v>18430</v>
      </c>
      <c r="G478" s="8"/>
      <c r="H478" s="41">
        <f>TRUNC(SUMIF(N476:N477, N475, H476:H477),0)</f>
        <v>14376</v>
      </c>
      <c r="I478" s="8"/>
      <c r="J478" s="9">
        <f>TRUNC(SUMIF(N476:N477, N475, J476:J477),0)</f>
        <v>0</v>
      </c>
      <c r="K478" s="8"/>
      <c r="L478" s="9">
        <f>F478+H478+J478</f>
        <v>32806</v>
      </c>
      <c r="M478" s="5" t="s">
        <v>52</v>
      </c>
      <c r="N478" s="1" t="s">
        <v>124</v>
      </c>
      <c r="O478" s="1" t="s">
        <v>124</v>
      </c>
      <c r="P478" s="1" t="s">
        <v>52</v>
      </c>
      <c r="Q478" s="1" t="s">
        <v>52</v>
      </c>
      <c r="R478" s="1" t="s">
        <v>52</v>
      </c>
      <c r="AV478" s="1" t="s">
        <v>52</v>
      </c>
      <c r="AW478" s="1" t="s">
        <v>52</v>
      </c>
      <c r="AX478" s="1" t="s">
        <v>52</v>
      </c>
      <c r="AY478" s="1" t="s">
        <v>52</v>
      </c>
      <c r="AZ478" s="203"/>
      <c r="BA478" s="207"/>
    </row>
    <row r="479" spans="1:53" ht="30" customHeight="1">
      <c r="A479" s="6"/>
      <c r="B479" s="6"/>
      <c r="C479" s="6"/>
      <c r="D479" s="6"/>
      <c r="E479" s="8"/>
      <c r="F479" s="9"/>
      <c r="G479" s="8"/>
      <c r="H479" s="9"/>
      <c r="I479" s="8"/>
      <c r="J479" s="9"/>
      <c r="K479" s="8"/>
      <c r="L479" s="9"/>
      <c r="M479" s="6"/>
      <c r="BA479" s="206"/>
    </row>
    <row r="480" spans="1:53" ht="30" customHeight="1">
      <c r="A480" s="308" t="s">
        <v>3115</v>
      </c>
      <c r="B480" s="308"/>
      <c r="C480" s="308"/>
      <c r="D480" s="308"/>
      <c r="E480" s="309"/>
      <c r="F480" s="310"/>
      <c r="G480" s="309"/>
      <c r="H480" s="310"/>
      <c r="I480" s="309"/>
      <c r="J480" s="310"/>
      <c r="K480" s="309"/>
      <c r="L480" s="310"/>
      <c r="M480" s="308"/>
      <c r="N480" s="1" t="s">
        <v>457</v>
      </c>
      <c r="BA480" s="206"/>
    </row>
    <row r="481" spans="1:53" ht="30" customHeight="1">
      <c r="A481" s="5" t="s">
        <v>3116</v>
      </c>
      <c r="B481" s="5" t="s">
        <v>52</v>
      </c>
      <c r="C481" s="5" t="s">
        <v>366</v>
      </c>
      <c r="D481" s="6">
        <v>1</v>
      </c>
      <c r="E481" s="8">
        <f>단가대비표!K197</f>
        <v>6500</v>
      </c>
      <c r="F481" s="9">
        <f>TRUNC(E481*D481,1)</f>
        <v>6500</v>
      </c>
      <c r="G481" s="8">
        <f>단가대비표!L197</f>
        <v>0</v>
      </c>
      <c r="H481" s="9">
        <f>TRUNC(G481*D481,1)</f>
        <v>0</v>
      </c>
      <c r="I481" s="8">
        <f>단가대비표!S197</f>
        <v>0</v>
      </c>
      <c r="J481" s="9">
        <f>TRUNC(I481*D481,1)</f>
        <v>0</v>
      </c>
      <c r="K481" s="8">
        <f t="shared" ref="K481:L483" si="44">TRUNC(E481+G481+I481,1)</f>
        <v>6500</v>
      </c>
      <c r="L481" s="9">
        <f t="shared" si="44"/>
        <v>6500</v>
      </c>
      <c r="M481" s="5" t="s">
        <v>52</v>
      </c>
      <c r="N481" s="1" t="s">
        <v>457</v>
      </c>
      <c r="O481" s="1" t="s">
        <v>3117</v>
      </c>
      <c r="P481" s="1" t="s">
        <v>62</v>
      </c>
      <c r="Q481" s="1" t="s">
        <v>62</v>
      </c>
      <c r="R481" s="1" t="s">
        <v>61</v>
      </c>
      <c r="AV481" s="1" t="s">
        <v>52</v>
      </c>
      <c r="AW481" s="1" t="s">
        <v>3118</v>
      </c>
      <c r="AX481" s="1" t="s">
        <v>52</v>
      </c>
      <c r="AY481" s="1" t="s">
        <v>52</v>
      </c>
      <c r="AZ481" s="203"/>
      <c r="BA481" s="207" t="s">
        <v>7466</v>
      </c>
    </row>
    <row r="482" spans="1:53" ht="30" customHeight="1">
      <c r="A482" s="5" t="s">
        <v>2975</v>
      </c>
      <c r="B482" s="5" t="s">
        <v>2646</v>
      </c>
      <c r="C482" s="5" t="s">
        <v>2210</v>
      </c>
      <c r="D482" s="6">
        <v>7.0999999999999994E-2</v>
      </c>
      <c r="E482" s="8">
        <f>단가대비표!K430</f>
        <v>0</v>
      </c>
      <c r="F482" s="9">
        <f>TRUNC(E482*D482,1)</f>
        <v>0</v>
      </c>
      <c r="G482" s="8">
        <f>단가대비표!L430</f>
        <v>202504</v>
      </c>
      <c r="H482" s="9">
        <f>TRUNC(G482*D482,1)</f>
        <v>14377.7</v>
      </c>
      <c r="I482" s="8">
        <f>단가대비표!S430</f>
        <v>0</v>
      </c>
      <c r="J482" s="9">
        <f>TRUNC(I482*D482,1)</f>
        <v>0</v>
      </c>
      <c r="K482" s="8">
        <f t="shared" si="44"/>
        <v>202504</v>
      </c>
      <c r="L482" s="9">
        <f t="shared" si="44"/>
        <v>14377.7</v>
      </c>
      <c r="M482" s="5" t="s">
        <v>52</v>
      </c>
      <c r="N482" s="1" t="s">
        <v>457</v>
      </c>
      <c r="O482" s="1" t="s">
        <v>2976</v>
      </c>
      <c r="P482" s="1" t="s">
        <v>62</v>
      </c>
      <c r="Q482" s="1" t="s">
        <v>62</v>
      </c>
      <c r="R482" s="1" t="s">
        <v>61</v>
      </c>
      <c r="V482">
        <v>1</v>
      </c>
      <c r="AV482" s="1" t="s">
        <v>52</v>
      </c>
      <c r="AW482" s="1" t="s">
        <v>3119</v>
      </c>
      <c r="AX482" s="1" t="s">
        <v>52</v>
      </c>
      <c r="AY482" s="1" t="s">
        <v>52</v>
      </c>
      <c r="AZ482" s="203"/>
      <c r="BA482" s="207" t="s">
        <v>7745</v>
      </c>
    </row>
    <row r="483" spans="1:53" ht="30" customHeight="1">
      <c r="A483" s="5" t="s">
        <v>2652</v>
      </c>
      <c r="B483" s="5" t="s">
        <v>2978</v>
      </c>
      <c r="C483" s="5" t="s">
        <v>449</v>
      </c>
      <c r="D483" s="6">
        <v>1</v>
      </c>
      <c r="E483" s="8">
        <f>TRUNC(SUMIF(V481:V483, RIGHTB(O483, 1), H481:H483)*U483, 2)</f>
        <v>431.33</v>
      </c>
      <c r="F483" s="9">
        <f>TRUNC(E483*D483,1)</f>
        <v>431.3</v>
      </c>
      <c r="G483" s="8">
        <v>0</v>
      </c>
      <c r="H483" s="9">
        <f>TRUNC(G483*D483,1)</f>
        <v>0</v>
      </c>
      <c r="I483" s="8">
        <v>0</v>
      </c>
      <c r="J483" s="9">
        <f>TRUNC(I483*D483,1)</f>
        <v>0</v>
      </c>
      <c r="K483" s="8">
        <f t="shared" si="44"/>
        <v>431.3</v>
      </c>
      <c r="L483" s="9">
        <f t="shared" si="44"/>
        <v>431.3</v>
      </c>
      <c r="M483" s="5" t="s">
        <v>52</v>
      </c>
      <c r="N483" s="1" t="s">
        <v>457</v>
      </c>
      <c r="O483" s="1" t="s">
        <v>2654</v>
      </c>
      <c r="P483" s="1" t="s">
        <v>62</v>
      </c>
      <c r="Q483" s="1" t="s">
        <v>62</v>
      </c>
      <c r="R483" s="1" t="s">
        <v>62</v>
      </c>
      <c r="S483">
        <v>1</v>
      </c>
      <c r="T483">
        <v>0</v>
      </c>
      <c r="U483">
        <v>0.03</v>
      </c>
      <c r="AV483" s="1" t="s">
        <v>52</v>
      </c>
      <c r="AW483" s="1" t="s">
        <v>3120</v>
      </c>
      <c r="AX483" s="1" t="s">
        <v>52</v>
      </c>
      <c r="AY483" s="1" t="s">
        <v>52</v>
      </c>
      <c r="AZ483" s="203"/>
      <c r="BA483" s="207"/>
    </row>
    <row r="484" spans="1:53" ht="30" customHeight="1">
      <c r="A484" s="5" t="s">
        <v>2487</v>
      </c>
      <c r="B484" s="5" t="s">
        <v>52</v>
      </c>
      <c r="C484" s="5" t="s">
        <v>52</v>
      </c>
      <c r="D484" s="6"/>
      <c r="E484" s="8"/>
      <c r="F484" s="9">
        <f>TRUNC(SUMIF(N481:N483, N480, F481:F483),0)</f>
        <v>6931</v>
      </c>
      <c r="G484" s="8"/>
      <c r="H484" s="9">
        <f>TRUNC(SUMIF(N481:N483, N480, H481:H483),0)</f>
        <v>14377</v>
      </c>
      <c r="I484" s="8"/>
      <c r="J484" s="9">
        <f>TRUNC(SUMIF(N481:N483, N480, J481:J483),0)</f>
        <v>0</v>
      </c>
      <c r="K484" s="8"/>
      <c r="L484" s="9">
        <f>F484+H484+J484</f>
        <v>21308</v>
      </c>
      <c r="M484" s="5" t="s">
        <v>52</v>
      </c>
      <c r="N484" s="1" t="s">
        <v>124</v>
      </c>
      <c r="O484" s="1" t="s">
        <v>124</v>
      </c>
      <c r="P484" s="1" t="s">
        <v>52</v>
      </c>
      <c r="Q484" s="1" t="s">
        <v>52</v>
      </c>
      <c r="R484" s="1" t="s">
        <v>52</v>
      </c>
      <c r="AV484" s="1" t="s">
        <v>52</v>
      </c>
      <c r="AW484" s="1" t="s">
        <v>52</v>
      </c>
      <c r="AX484" s="1" t="s">
        <v>52</v>
      </c>
      <c r="AY484" s="1" t="s">
        <v>52</v>
      </c>
      <c r="AZ484" s="203"/>
      <c r="BA484" s="207"/>
    </row>
    <row r="485" spans="1:53" ht="30" customHeight="1">
      <c r="A485" s="6"/>
      <c r="B485" s="6"/>
      <c r="C485" s="6"/>
      <c r="D485" s="6"/>
      <c r="E485" s="8"/>
      <c r="F485" s="9"/>
      <c r="G485" s="8"/>
      <c r="H485" s="9"/>
      <c r="I485" s="8"/>
      <c r="J485" s="9"/>
      <c r="K485" s="8"/>
      <c r="L485" s="9"/>
      <c r="M485" s="6"/>
      <c r="BA485" s="206"/>
    </row>
    <row r="486" spans="1:53" ht="30" customHeight="1">
      <c r="A486" s="308" t="s">
        <v>3121</v>
      </c>
      <c r="B486" s="308"/>
      <c r="C486" s="308"/>
      <c r="D486" s="308"/>
      <c r="E486" s="309"/>
      <c r="F486" s="310"/>
      <c r="G486" s="309"/>
      <c r="H486" s="310"/>
      <c r="I486" s="309"/>
      <c r="J486" s="310"/>
      <c r="K486" s="309"/>
      <c r="L486" s="310"/>
      <c r="M486" s="308"/>
      <c r="N486" s="1" t="s">
        <v>462</v>
      </c>
      <c r="BA486" s="206"/>
    </row>
    <row r="487" spans="1:53" ht="30" customHeight="1">
      <c r="A487" s="5" t="s">
        <v>3122</v>
      </c>
      <c r="B487" s="5" t="s">
        <v>52</v>
      </c>
      <c r="C487" s="5" t="s">
        <v>366</v>
      </c>
      <c r="D487" s="6">
        <v>1</v>
      </c>
      <c r="E487" s="8">
        <f>단가대비표!K198</f>
        <v>74680</v>
      </c>
      <c r="F487" s="9">
        <f>TRUNC(E487*D487,1)</f>
        <v>74680</v>
      </c>
      <c r="G487" s="8">
        <f>단가대비표!L198</f>
        <v>0</v>
      </c>
      <c r="H487" s="9">
        <f>TRUNC(G487*D487,1)</f>
        <v>0</v>
      </c>
      <c r="I487" s="8">
        <f>단가대비표!S198</f>
        <v>0</v>
      </c>
      <c r="J487" s="9">
        <f>TRUNC(I487*D487,1)</f>
        <v>0</v>
      </c>
      <c r="K487" s="8">
        <f t="shared" ref="K487:L490" si="45">TRUNC(E487+G487+I487,1)</f>
        <v>74680</v>
      </c>
      <c r="L487" s="9">
        <f t="shared" si="45"/>
        <v>74680</v>
      </c>
      <c r="M487" s="5" t="s">
        <v>52</v>
      </c>
      <c r="N487" s="1" t="s">
        <v>462</v>
      </c>
      <c r="O487" s="1" t="s">
        <v>3123</v>
      </c>
      <c r="P487" s="1" t="s">
        <v>62</v>
      </c>
      <c r="Q487" s="1" t="s">
        <v>62</v>
      </c>
      <c r="R487" s="1" t="s">
        <v>61</v>
      </c>
      <c r="V487">
        <v>1</v>
      </c>
      <c r="AV487" s="1" t="s">
        <v>52</v>
      </c>
      <c r="AW487" s="1" t="s">
        <v>3124</v>
      </c>
      <c r="AX487" s="1" t="s">
        <v>52</v>
      </c>
      <c r="AY487" s="1" t="s">
        <v>52</v>
      </c>
      <c r="AZ487" s="203"/>
      <c r="BA487" s="207" t="s">
        <v>7467</v>
      </c>
    </row>
    <row r="488" spans="1:53" ht="30" customHeight="1">
      <c r="A488" s="5" t="s">
        <v>2665</v>
      </c>
      <c r="B488" s="5" t="s">
        <v>2666</v>
      </c>
      <c r="C488" s="5" t="s">
        <v>449</v>
      </c>
      <c r="D488" s="6">
        <v>1</v>
      </c>
      <c r="E488" s="8">
        <f>TRUNC(SUMIF(V487:V490, RIGHTB(O488, 1), F487:F490)*U488, 2)</f>
        <v>3734</v>
      </c>
      <c r="F488" s="9">
        <f>TRUNC(E488*D488,1)</f>
        <v>3734</v>
      </c>
      <c r="G488" s="8">
        <v>0</v>
      </c>
      <c r="H488" s="9">
        <f>TRUNC(G488*D488,1)</f>
        <v>0</v>
      </c>
      <c r="I488" s="8">
        <v>0</v>
      </c>
      <c r="J488" s="9">
        <f>TRUNC(I488*D488,1)</f>
        <v>0</v>
      </c>
      <c r="K488" s="8">
        <f t="shared" si="45"/>
        <v>3734</v>
      </c>
      <c r="L488" s="9">
        <f t="shared" si="45"/>
        <v>3734</v>
      </c>
      <c r="M488" s="5" t="s">
        <v>52</v>
      </c>
      <c r="N488" s="1" t="s">
        <v>462</v>
      </c>
      <c r="O488" s="1" t="s">
        <v>2654</v>
      </c>
      <c r="P488" s="1" t="s">
        <v>62</v>
      </c>
      <c r="Q488" s="1" t="s">
        <v>62</v>
      </c>
      <c r="R488" s="1" t="s">
        <v>62</v>
      </c>
      <c r="S488">
        <v>0</v>
      </c>
      <c r="T488">
        <v>0</v>
      </c>
      <c r="U488">
        <v>0.05</v>
      </c>
      <c r="AV488" s="1" t="s">
        <v>52</v>
      </c>
      <c r="AW488" s="1" t="s">
        <v>3125</v>
      </c>
      <c r="AX488" s="1" t="s">
        <v>52</v>
      </c>
      <c r="AY488" s="1" t="s">
        <v>52</v>
      </c>
      <c r="AZ488" s="203"/>
      <c r="BA488" s="207"/>
    </row>
    <row r="489" spans="1:53" ht="30" customHeight="1">
      <c r="A489" s="5" t="s">
        <v>2975</v>
      </c>
      <c r="B489" s="5" t="s">
        <v>2646</v>
      </c>
      <c r="C489" s="5" t="s">
        <v>2210</v>
      </c>
      <c r="D489" s="6">
        <v>7.0999999999999994E-2</v>
      </c>
      <c r="E489" s="8">
        <f>단가대비표!K430</f>
        <v>0</v>
      </c>
      <c r="F489" s="9">
        <f>TRUNC(E489*D489,1)</f>
        <v>0</v>
      </c>
      <c r="G489" s="8">
        <f>단가대비표!L430</f>
        <v>202504</v>
      </c>
      <c r="H489" s="9">
        <f>TRUNC(G489*D489,1)</f>
        <v>14377.7</v>
      </c>
      <c r="I489" s="8">
        <f>단가대비표!S430</f>
        <v>0</v>
      </c>
      <c r="J489" s="9">
        <f>TRUNC(I489*D489,1)</f>
        <v>0</v>
      </c>
      <c r="K489" s="8">
        <f t="shared" si="45"/>
        <v>202504</v>
      </c>
      <c r="L489" s="9">
        <f t="shared" si="45"/>
        <v>14377.7</v>
      </c>
      <c r="M489" s="5" t="s">
        <v>52</v>
      </c>
      <c r="N489" s="1" t="s">
        <v>462</v>
      </c>
      <c r="O489" s="1" t="s">
        <v>2976</v>
      </c>
      <c r="P489" s="1" t="s">
        <v>62</v>
      </c>
      <c r="Q489" s="1" t="s">
        <v>62</v>
      </c>
      <c r="R489" s="1" t="s">
        <v>61</v>
      </c>
      <c r="W489">
        <v>2</v>
      </c>
      <c r="AV489" s="1" t="s">
        <v>52</v>
      </c>
      <c r="AW489" s="1" t="s">
        <v>3126</v>
      </c>
      <c r="AX489" s="1" t="s">
        <v>52</v>
      </c>
      <c r="AY489" s="1" t="s">
        <v>52</v>
      </c>
      <c r="AZ489" s="203"/>
      <c r="BA489" s="207" t="s">
        <v>7745</v>
      </c>
    </row>
    <row r="490" spans="1:53" ht="30" customHeight="1">
      <c r="A490" s="5" t="s">
        <v>2652</v>
      </c>
      <c r="B490" s="5" t="s">
        <v>2978</v>
      </c>
      <c r="C490" s="5" t="s">
        <v>449</v>
      </c>
      <c r="D490" s="6">
        <v>1</v>
      </c>
      <c r="E490" s="8">
        <f>TRUNC(SUMIF(W487:W490, RIGHTB(O490, 1), H487:H490)*U490, 2)</f>
        <v>431.33</v>
      </c>
      <c r="F490" s="9">
        <f>TRUNC(E490*D490,1)</f>
        <v>431.3</v>
      </c>
      <c r="G490" s="8">
        <v>0</v>
      </c>
      <c r="H490" s="9">
        <f>TRUNC(G490*D490,1)</f>
        <v>0</v>
      </c>
      <c r="I490" s="8">
        <v>0</v>
      </c>
      <c r="J490" s="9">
        <f>TRUNC(I490*D490,1)</f>
        <v>0</v>
      </c>
      <c r="K490" s="8">
        <f t="shared" si="45"/>
        <v>431.3</v>
      </c>
      <c r="L490" s="9">
        <f t="shared" si="45"/>
        <v>431.3</v>
      </c>
      <c r="M490" s="5" t="s">
        <v>52</v>
      </c>
      <c r="N490" s="1" t="s">
        <v>462</v>
      </c>
      <c r="O490" s="1" t="s">
        <v>3004</v>
      </c>
      <c r="P490" s="1" t="s">
        <v>62</v>
      </c>
      <c r="Q490" s="1" t="s">
        <v>62</v>
      </c>
      <c r="R490" s="1" t="s">
        <v>62</v>
      </c>
      <c r="S490">
        <v>1</v>
      </c>
      <c r="T490">
        <v>0</v>
      </c>
      <c r="U490">
        <v>0.03</v>
      </c>
      <c r="AV490" s="1" t="s">
        <v>52</v>
      </c>
      <c r="AW490" s="1" t="s">
        <v>3127</v>
      </c>
      <c r="AX490" s="1" t="s">
        <v>52</v>
      </c>
      <c r="AY490" s="1" t="s">
        <v>52</v>
      </c>
      <c r="AZ490" s="203"/>
      <c r="BA490" s="207"/>
    </row>
    <row r="491" spans="1:53" ht="30" customHeight="1">
      <c r="A491" s="5" t="s">
        <v>2487</v>
      </c>
      <c r="B491" s="5" t="s">
        <v>52</v>
      </c>
      <c r="C491" s="5" t="s">
        <v>52</v>
      </c>
      <c r="D491" s="6"/>
      <c r="E491" s="8"/>
      <c r="F491" s="9">
        <f>TRUNC(SUMIF(N487:N490, N486, F487:F490),0)</f>
        <v>78845</v>
      </c>
      <c r="G491" s="8"/>
      <c r="H491" s="9">
        <f>TRUNC(SUMIF(N487:N490, N486, H487:H490),0)</f>
        <v>14377</v>
      </c>
      <c r="I491" s="8"/>
      <c r="J491" s="9">
        <f>TRUNC(SUMIF(N487:N490, N486, J487:J490),0)</f>
        <v>0</v>
      </c>
      <c r="K491" s="8"/>
      <c r="L491" s="9">
        <f>F491+H491+J491</f>
        <v>93222</v>
      </c>
      <c r="M491" s="5" t="s">
        <v>52</v>
      </c>
      <c r="N491" s="1" t="s">
        <v>124</v>
      </c>
      <c r="O491" s="1" t="s">
        <v>124</v>
      </c>
      <c r="P491" s="1" t="s">
        <v>52</v>
      </c>
      <c r="Q491" s="1" t="s">
        <v>52</v>
      </c>
      <c r="R491" s="1" t="s">
        <v>52</v>
      </c>
      <c r="AV491" s="1" t="s">
        <v>52</v>
      </c>
      <c r="AW491" s="1" t="s">
        <v>52</v>
      </c>
      <c r="AX491" s="1" t="s">
        <v>52</v>
      </c>
      <c r="AY491" s="1" t="s">
        <v>52</v>
      </c>
      <c r="AZ491" s="203"/>
      <c r="BA491" s="207"/>
    </row>
    <row r="492" spans="1:53" ht="30" customHeight="1">
      <c r="A492" s="6"/>
      <c r="B492" s="6"/>
      <c r="C492" s="6"/>
      <c r="D492" s="6"/>
      <c r="E492" s="8"/>
      <c r="F492" s="9"/>
      <c r="G492" s="8"/>
      <c r="H492" s="9"/>
      <c r="I492" s="8"/>
      <c r="J492" s="9"/>
      <c r="K492" s="8"/>
      <c r="L492" s="9"/>
      <c r="M492" s="6"/>
      <c r="BA492" s="206"/>
    </row>
    <row r="493" spans="1:53" ht="30" customHeight="1">
      <c r="A493" s="308" t="s">
        <v>3128</v>
      </c>
      <c r="B493" s="308"/>
      <c r="C493" s="308"/>
      <c r="D493" s="308"/>
      <c r="E493" s="309"/>
      <c r="F493" s="310"/>
      <c r="G493" s="309"/>
      <c r="H493" s="310"/>
      <c r="I493" s="309"/>
      <c r="J493" s="310"/>
      <c r="K493" s="309"/>
      <c r="L493" s="310"/>
      <c r="M493" s="308"/>
      <c r="N493" s="1" t="s">
        <v>467</v>
      </c>
      <c r="BA493" s="206"/>
    </row>
    <row r="494" spans="1:53" ht="30" customHeight="1">
      <c r="A494" s="5" t="s">
        <v>3129</v>
      </c>
      <c r="B494" s="5" t="s">
        <v>52</v>
      </c>
      <c r="C494" s="5" t="s">
        <v>366</v>
      </c>
      <c r="D494" s="6">
        <v>1</v>
      </c>
      <c r="E494" s="8">
        <f>단가대비표!K199</f>
        <v>99573</v>
      </c>
      <c r="F494" s="9">
        <f>TRUNC(E494*D494,1)</f>
        <v>99573</v>
      </c>
      <c r="G494" s="8">
        <f>단가대비표!L199</f>
        <v>0</v>
      </c>
      <c r="H494" s="9">
        <f>TRUNC(G494*D494,1)</f>
        <v>0</v>
      </c>
      <c r="I494" s="8">
        <f>단가대비표!S199</f>
        <v>0</v>
      </c>
      <c r="J494" s="9">
        <f>TRUNC(I494*D494,1)</f>
        <v>0</v>
      </c>
      <c r="K494" s="8">
        <f t="shared" ref="K494:L497" si="46">TRUNC(E494+G494+I494,1)</f>
        <v>99573</v>
      </c>
      <c r="L494" s="9">
        <f t="shared" si="46"/>
        <v>99573</v>
      </c>
      <c r="M494" s="5" t="s">
        <v>52</v>
      </c>
      <c r="N494" s="1" t="s">
        <v>467</v>
      </c>
      <c r="O494" s="1" t="s">
        <v>3130</v>
      </c>
      <c r="P494" s="1" t="s">
        <v>62</v>
      </c>
      <c r="Q494" s="1" t="s">
        <v>62</v>
      </c>
      <c r="R494" s="1" t="s">
        <v>61</v>
      </c>
      <c r="V494">
        <v>1</v>
      </c>
      <c r="AV494" s="1" t="s">
        <v>52</v>
      </c>
      <c r="AW494" s="1" t="s">
        <v>3131</v>
      </c>
      <c r="AX494" s="1" t="s">
        <v>52</v>
      </c>
      <c r="AY494" s="1" t="s">
        <v>52</v>
      </c>
      <c r="AZ494" s="203"/>
      <c r="BA494" s="207" t="s">
        <v>7468</v>
      </c>
    </row>
    <row r="495" spans="1:53" ht="30" customHeight="1">
      <c r="A495" s="5" t="s">
        <v>2665</v>
      </c>
      <c r="B495" s="5" t="s">
        <v>2666</v>
      </c>
      <c r="C495" s="5" t="s">
        <v>449</v>
      </c>
      <c r="D495" s="6">
        <v>1</v>
      </c>
      <c r="E495" s="8">
        <f>TRUNC(SUMIF(V494:V497, RIGHTB(O495, 1), F494:F497)*U495, 2)</f>
        <v>4978.6499999999996</v>
      </c>
      <c r="F495" s="9">
        <f>TRUNC(E495*D495,1)</f>
        <v>4978.6000000000004</v>
      </c>
      <c r="G495" s="8">
        <v>0</v>
      </c>
      <c r="H495" s="9">
        <f>TRUNC(G495*D495,1)</f>
        <v>0</v>
      </c>
      <c r="I495" s="8">
        <v>0</v>
      </c>
      <c r="J495" s="9">
        <f>TRUNC(I495*D495,1)</f>
        <v>0</v>
      </c>
      <c r="K495" s="8">
        <f t="shared" si="46"/>
        <v>4978.6000000000004</v>
      </c>
      <c r="L495" s="9">
        <f t="shared" si="46"/>
        <v>4978.6000000000004</v>
      </c>
      <c r="M495" s="5" t="s">
        <v>52</v>
      </c>
      <c r="N495" s="1" t="s">
        <v>467</v>
      </c>
      <c r="O495" s="1" t="s">
        <v>2654</v>
      </c>
      <c r="P495" s="1" t="s">
        <v>62</v>
      </c>
      <c r="Q495" s="1" t="s">
        <v>62</v>
      </c>
      <c r="R495" s="1" t="s">
        <v>62</v>
      </c>
      <c r="S495">
        <v>0</v>
      </c>
      <c r="T495">
        <v>0</v>
      </c>
      <c r="U495">
        <v>0.05</v>
      </c>
      <c r="AV495" s="1" t="s">
        <v>52</v>
      </c>
      <c r="AW495" s="1" t="s">
        <v>3132</v>
      </c>
      <c r="AX495" s="1" t="s">
        <v>52</v>
      </c>
      <c r="AY495" s="1" t="s">
        <v>52</v>
      </c>
      <c r="AZ495" s="203"/>
      <c r="BA495" s="207"/>
    </row>
    <row r="496" spans="1:53" ht="30" customHeight="1">
      <c r="A496" s="5" t="s">
        <v>2975</v>
      </c>
      <c r="B496" s="5" t="s">
        <v>2646</v>
      </c>
      <c r="C496" s="5" t="s">
        <v>2210</v>
      </c>
      <c r="D496" s="6">
        <v>7.0999999999999994E-2</v>
      </c>
      <c r="E496" s="8">
        <f>단가대비표!K430</f>
        <v>0</v>
      </c>
      <c r="F496" s="9">
        <f>TRUNC(E496*D496,1)</f>
        <v>0</v>
      </c>
      <c r="G496" s="8">
        <f>단가대비표!L430</f>
        <v>202504</v>
      </c>
      <c r="H496" s="9">
        <f>TRUNC(G496*D496,1)</f>
        <v>14377.7</v>
      </c>
      <c r="I496" s="8">
        <f>단가대비표!S430</f>
        <v>0</v>
      </c>
      <c r="J496" s="9">
        <f>TRUNC(I496*D496,1)</f>
        <v>0</v>
      </c>
      <c r="K496" s="8">
        <f t="shared" si="46"/>
        <v>202504</v>
      </c>
      <c r="L496" s="9">
        <f t="shared" si="46"/>
        <v>14377.7</v>
      </c>
      <c r="M496" s="5" t="s">
        <v>52</v>
      </c>
      <c r="N496" s="1" t="s">
        <v>467</v>
      </c>
      <c r="O496" s="1" t="s">
        <v>2976</v>
      </c>
      <c r="P496" s="1" t="s">
        <v>62</v>
      </c>
      <c r="Q496" s="1" t="s">
        <v>62</v>
      </c>
      <c r="R496" s="1" t="s">
        <v>61</v>
      </c>
      <c r="W496">
        <v>2</v>
      </c>
      <c r="AV496" s="1" t="s">
        <v>52</v>
      </c>
      <c r="AW496" s="1" t="s">
        <v>3133</v>
      </c>
      <c r="AX496" s="1" t="s">
        <v>52</v>
      </c>
      <c r="AY496" s="1" t="s">
        <v>52</v>
      </c>
      <c r="AZ496" s="203"/>
      <c r="BA496" s="207" t="s">
        <v>7745</v>
      </c>
    </row>
    <row r="497" spans="1:53" ht="30" customHeight="1">
      <c r="A497" s="5" t="s">
        <v>2652</v>
      </c>
      <c r="B497" s="5" t="s">
        <v>2978</v>
      </c>
      <c r="C497" s="5" t="s">
        <v>449</v>
      </c>
      <c r="D497" s="6">
        <v>1</v>
      </c>
      <c r="E497" s="8">
        <f>TRUNC(SUMIF(W494:W497, RIGHTB(O497, 1), H494:H497)*U497, 2)</f>
        <v>431.33</v>
      </c>
      <c r="F497" s="9">
        <f>TRUNC(E497*D497,1)</f>
        <v>431.3</v>
      </c>
      <c r="G497" s="8">
        <v>0</v>
      </c>
      <c r="H497" s="9">
        <f>TRUNC(G497*D497,1)</f>
        <v>0</v>
      </c>
      <c r="I497" s="8">
        <v>0</v>
      </c>
      <c r="J497" s="9">
        <f>TRUNC(I497*D497,1)</f>
        <v>0</v>
      </c>
      <c r="K497" s="8">
        <f t="shared" si="46"/>
        <v>431.3</v>
      </c>
      <c r="L497" s="9">
        <f t="shared" si="46"/>
        <v>431.3</v>
      </c>
      <c r="M497" s="5" t="s">
        <v>52</v>
      </c>
      <c r="N497" s="1" t="s">
        <v>467</v>
      </c>
      <c r="O497" s="1" t="s">
        <v>3004</v>
      </c>
      <c r="P497" s="1" t="s">
        <v>62</v>
      </c>
      <c r="Q497" s="1" t="s">
        <v>62</v>
      </c>
      <c r="R497" s="1" t="s">
        <v>62</v>
      </c>
      <c r="S497">
        <v>1</v>
      </c>
      <c r="T497">
        <v>0</v>
      </c>
      <c r="U497">
        <v>0.03</v>
      </c>
      <c r="AV497" s="1" t="s">
        <v>52</v>
      </c>
      <c r="AW497" s="1" t="s">
        <v>3134</v>
      </c>
      <c r="AX497" s="1" t="s">
        <v>52</v>
      </c>
      <c r="AY497" s="1" t="s">
        <v>52</v>
      </c>
      <c r="AZ497" s="203"/>
      <c r="BA497" s="207"/>
    </row>
    <row r="498" spans="1:53" ht="30" customHeight="1">
      <c r="A498" s="5" t="s">
        <v>2487</v>
      </c>
      <c r="B498" s="5" t="s">
        <v>52</v>
      </c>
      <c r="C498" s="5" t="s">
        <v>52</v>
      </c>
      <c r="D498" s="6"/>
      <c r="E498" s="8"/>
      <c r="F498" s="9">
        <f>TRUNC(SUMIF(N494:N497, N493, F494:F497),0)</f>
        <v>104982</v>
      </c>
      <c r="G498" s="8"/>
      <c r="H498" s="9">
        <f>TRUNC(SUMIF(N494:N497, N493, H494:H497),0)</f>
        <v>14377</v>
      </c>
      <c r="I498" s="8"/>
      <c r="J498" s="9">
        <f>TRUNC(SUMIF(N494:N497, N493, J494:J497),0)</f>
        <v>0</v>
      </c>
      <c r="K498" s="8"/>
      <c r="L498" s="9">
        <f>F498+H498+J498</f>
        <v>119359</v>
      </c>
      <c r="M498" s="5" t="s">
        <v>52</v>
      </c>
      <c r="N498" s="1" t="s">
        <v>124</v>
      </c>
      <c r="O498" s="1" t="s">
        <v>124</v>
      </c>
      <c r="P498" s="1" t="s">
        <v>52</v>
      </c>
      <c r="Q498" s="1" t="s">
        <v>52</v>
      </c>
      <c r="R498" s="1" t="s">
        <v>52</v>
      </c>
      <c r="AV498" s="1" t="s">
        <v>52</v>
      </c>
      <c r="AW498" s="1" t="s">
        <v>52</v>
      </c>
      <c r="AX498" s="1" t="s">
        <v>52</v>
      </c>
      <c r="AY498" s="1" t="s">
        <v>52</v>
      </c>
      <c r="AZ498" s="203"/>
      <c r="BA498" s="207"/>
    </row>
    <row r="499" spans="1:53" ht="30" customHeight="1">
      <c r="A499" s="6"/>
      <c r="B499" s="6"/>
      <c r="C499" s="6"/>
      <c r="D499" s="6"/>
      <c r="E499" s="8"/>
      <c r="F499" s="9"/>
      <c r="G499" s="8"/>
      <c r="H499" s="9"/>
      <c r="I499" s="8"/>
      <c r="J499" s="9"/>
      <c r="K499" s="8"/>
      <c r="L499" s="9"/>
      <c r="M499" s="6"/>
      <c r="BA499" s="206"/>
    </row>
    <row r="500" spans="1:53" ht="30" customHeight="1">
      <c r="A500" s="308" t="s">
        <v>3135</v>
      </c>
      <c r="B500" s="308"/>
      <c r="C500" s="308"/>
      <c r="D500" s="308"/>
      <c r="E500" s="309"/>
      <c r="F500" s="310"/>
      <c r="G500" s="309"/>
      <c r="H500" s="310"/>
      <c r="I500" s="309"/>
      <c r="J500" s="310"/>
      <c r="K500" s="309"/>
      <c r="L500" s="310"/>
      <c r="M500" s="308"/>
      <c r="N500" s="1" t="s">
        <v>472</v>
      </c>
      <c r="BA500" s="206"/>
    </row>
    <row r="501" spans="1:53" ht="30" customHeight="1">
      <c r="A501" s="5" t="s">
        <v>3136</v>
      </c>
      <c r="B501" s="5" t="s">
        <v>52</v>
      </c>
      <c r="C501" s="5" t="s">
        <v>366</v>
      </c>
      <c r="D501" s="6">
        <v>1</v>
      </c>
      <c r="E501" s="8">
        <f>단가대비표!K200</f>
        <v>119540</v>
      </c>
      <c r="F501" s="9">
        <f>TRUNC(E501*D501,1)</f>
        <v>119540</v>
      </c>
      <c r="G501" s="8">
        <f>단가대비표!L200</f>
        <v>0</v>
      </c>
      <c r="H501" s="9">
        <f>TRUNC(G501*D501,1)</f>
        <v>0</v>
      </c>
      <c r="I501" s="8">
        <f>단가대비표!S200</f>
        <v>0</v>
      </c>
      <c r="J501" s="9">
        <f>TRUNC(I501*D501,1)</f>
        <v>0</v>
      </c>
      <c r="K501" s="8">
        <f t="shared" ref="K501:L504" si="47">TRUNC(E501+G501+I501,1)</f>
        <v>119540</v>
      </c>
      <c r="L501" s="9">
        <f t="shared" si="47"/>
        <v>119540</v>
      </c>
      <c r="M501" s="5" t="s">
        <v>52</v>
      </c>
      <c r="N501" s="1" t="s">
        <v>472</v>
      </c>
      <c r="O501" s="1" t="s">
        <v>3137</v>
      </c>
      <c r="P501" s="1" t="s">
        <v>62</v>
      </c>
      <c r="Q501" s="1" t="s">
        <v>62</v>
      </c>
      <c r="R501" s="1" t="s">
        <v>61</v>
      </c>
      <c r="V501">
        <v>1</v>
      </c>
      <c r="AV501" s="1" t="s">
        <v>52</v>
      </c>
      <c r="AW501" s="1" t="s">
        <v>3138</v>
      </c>
      <c r="AX501" s="1" t="s">
        <v>52</v>
      </c>
      <c r="AY501" s="1" t="s">
        <v>52</v>
      </c>
      <c r="AZ501" s="203"/>
      <c r="BA501" s="207" t="s">
        <v>7469</v>
      </c>
    </row>
    <row r="502" spans="1:53" ht="30" customHeight="1">
      <c r="A502" s="5" t="s">
        <v>2665</v>
      </c>
      <c r="B502" s="5" t="s">
        <v>2666</v>
      </c>
      <c r="C502" s="5" t="s">
        <v>449</v>
      </c>
      <c r="D502" s="6">
        <v>1</v>
      </c>
      <c r="E502" s="8">
        <f>TRUNC(SUMIF(V501:V504, RIGHTB(O502, 1), F501:F504)*U502, 2)</f>
        <v>5977</v>
      </c>
      <c r="F502" s="9">
        <f>TRUNC(E502*D502,1)</f>
        <v>5977</v>
      </c>
      <c r="G502" s="8">
        <v>0</v>
      </c>
      <c r="H502" s="9">
        <f>TRUNC(G502*D502,1)</f>
        <v>0</v>
      </c>
      <c r="I502" s="8">
        <v>0</v>
      </c>
      <c r="J502" s="9">
        <f>TRUNC(I502*D502,1)</f>
        <v>0</v>
      </c>
      <c r="K502" s="8">
        <f t="shared" si="47"/>
        <v>5977</v>
      </c>
      <c r="L502" s="9">
        <f t="shared" si="47"/>
        <v>5977</v>
      </c>
      <c r="M502" s="5" t="s">
        <v>52</v>
      </c>
      <c r="N502" s="1" t="s">
        <v>472</v>
      </c>
      <c r="O502" s="1" t="s">
        <v>2654</v>
      </c>
      <c r="P502" s="1" t="s">
        <v>62</v>
      </c>
      <c r="Q502" s="1" t="s">
        <v>62</v>
      </c>
      <c r="R502" s="1" t="s">
        <v>62</v>
      </c>
      <c r="S502">
        <v>0</v>
      </c>
      <c r="T502">
        <v>0</v>
      </c>
      <c r="U502">
        <v>0.05</v>
      </c>
      <c r="AV502" s="1" t="s">
        <v>52</v>
      </c>
      <c r="AW502" s="1" t="s">
        <v>3139</v>
      </c>
      <c r="AX502" s="1" t="s">
        <v>52</v>
      </c>
      <c r="AY502" s="1" t="s">
        <v>52</v>
      </c>
      <c r="AZ502" s="203"/>
      <c r="BA502" s="207"/>
    </row>
    <row r="503" spans="1:53" ht="30" customHeight="1">
      <c r="A503" s="5" t="s">
        <v>2975</v>
      </c>
      <c r="B503" s="5" t="s">
        <v>2646</v>
      </c>
      <c r="C503" s="5" t="s">
        <v>2210</v>
      </c>
      <c r="D503" s="6">
        <v>7.0999999999999994E-2</v>
      </c>
      <c r="E503" s="8">
        <f>단가대비표!K430</f>
        <v>0</v>
      </c>
      <c r="F503" s="9">
        <f>TRUNC(E503*D503,1)</f>
        <v>0</v>
      </c>
      <c r="G503" s="8">
        <f>단가대비표!L430</f>
        <v>202504</v>
      </c>
      <c r="H503" s="9">
        <f>TRUNC(G503*D503,1)</f>
        <v>14377.7</v>
      </c>
      <c r="I503" s="8">
        <f>단가대비표!S430</f>
        <v>0</v>
      </c>
      <c r="J503" s="9">
        <f>TRUNC(I503*D503,1)</f>
        <v>0</v>
      </c>
      <c r="K503" s="8">
        <f t="shared" si="47"/>
        <v>202504</v>
      </c>
      <c r="L503" s="9">
        <f t="shared" si="47"/>
        <v>14377.7</v>
      </c>
      <c r="M503" s="5" t="s">
        <v>52</v>
      </c>
      <c r="N503" s="1" t="s">
        <v>472</v>
      </c>
      <c r="O503" s="1" t="s">
        <v>2976</v>
      </c>
      <c r="P503" s="1" t="s">
        <v>62</v>
      </c>
      <c r="Q503" s="1" t="s">
        <v>62</v>
      </c>
      <c r="R503" s="1" t="s">
        <v>61</v>
      </c>
      <c r="W503">
        <v>2</v>
      </c>
      <c r="AV503" s="1" t="s">
        <v>52</v>
      </c>
      <c r="AW503" s="1" t="s">
        <v>3140</v>
      </c>
      <c r="AX503" s="1" t="s">
        <v>52</v>
      </c>
      <c r="AY503" s="1" t="s">
        <v>52</v>
      </c>
      <c r="AZ503" s="203"/>
      <c r="BA503" s="207" t="s">
        <v>7745</v>
      </c>
    </row>
    <row r="504" spans="1:53" ht="30" customHeight="1">
      <c r="A504" s="5" t="s">
        <v>2652</v>
      </c>
      <c r="B504" s="5" t="s">
        <v>2978</v>
      </c>
      <c r="C504" s="5" t="s">
        <v>449</v>
      </c>
      <c r="D504" s="6">
        <v>1</v>
      </c>
      <c r="E504" s="8">
        <f>TRUNC(SUMIF(W501:W504, RIGHTB(O504, 1), H501:H504)*U504, 2)</f>
        <v>431.33</v>
      </c>
      <c r="F504" s="9">
        <f>TRUNC(E504*D504,1)</f>
        <v>431.3</v>
      </c>
      <c r="G504" s="8">
        <v>0</v>
      </c>
      <c r="H504" s="9">
        <f>TRUNC(G504*D504,1)</f>
        <v>0</v>
      </c>
      <c r="I504" s="8">
        <v>0</v>
      </c>
      <c r="J504" s="9">
        <f>TRUNC(I504*D504,1)</f>
        <v>0</v>
      </c>
      <c r="K504" s="8">
        <f t="shared" si="47"/>
        <v>431.3</v>
      </c>
      <c r="L504" s="9">
        <f t="shared" si="47"/>
        <v>431.3</v>
      </c>
      <c r="M504" s="5" t="s">
        <v>52</v>
      </c>
      <c r="N504" s="1" t="s">
        <v>472</v>
      </c>
      <c r="O504" s="1" t="s">
        <v>3004</v>
      </c>
      <c r="P504" s="1" t="s">
        <v>62</v>
      </c>
      <c r="Q504" s="1" t="s">
        <v>62</v>
      </c>
      <c r="R504" s="1" t="s">
        <v>62</v>
      </c>
      <c r="S504">
        <v>1</v>
      </c>
      <c r="T504">
        <v>0</v>
      </c>
      <c r="U504">
        <v>0.03</v>
      </c>
      <c r="AV504" s="1" t="s">
        <v>52</v>
      </c>
      <c r="AW504" s="1" t="s">
        <v>3141</v>
      </c>
      <c r="AX504" s="1" t="s">
        <v>52</v>
      </c>
      <c r="AY504" s="1" t="s">
        <v>52</v>
      </c>
      <c r="AZ504" s="203"/>
      <c r="BA504" s="207"/>
    </row>
    <row r="505" spans="1:53" ht="30" customHeight="1">
      <c r="A505" s="5" t="s">
        <v>2487</v>
      </c>
      <c r="B505" s="5" t="s">
        <v>52</v>
      </c>
      <c r="C505" s="5" t="s">
        <v>52</v>
      </c>
      <c r="D505" s="6"/>
      <c r="E505" s="8"/>
      <c r="F505" s="9">
        <f>TRUNC(SUMIF(N501:N504, N500, F501:F504),0)</f>
        <v>125948</v>
      </c>
      <c r="G505" s="8"/>
      <c r="H505" s="9">
        <f>TRUNC(SUMIF(N501:N504, N500, H501:H504),0)</f>
        <v>14377</v>
      </c>
      <c r="I505" s="8"/>
      <c r="J505" s="9">
        <f>TRUNC(SUMIF(N501:N504, N500, J501:J504),0)</f>
        <v>0</v>
      </c>
      <c r="K505" s="8"/>
      <c r="L505" s="9">
        <f>F505+H505+J505</f>
        <v>140325</v>
      </c>
      <c r="M505" s="5" t="s">
        <v>52</v>
      </c>
      <c r="N505" s="1" t="s">
        <v>124</v>
      </c>
      <c r="O505" s="1" t="s">
        <v>124</v>
      </c>
      <c r="P505" s="1" t="s">
        <v>52</v>
      </c>
      <c r="Q505" s="1" t="s">
        <v>52</v>
      </c>
      <c r="R505" s="1" t="s">
        <v>52</v>
      </c>
      <c r="AV505" s="1" t="s">
        <v>52</v>
      </c>
      <c r="AW505" s="1" t="s">
        <v>52</v>
      </c>
      <c r="AX505" s="1" t="s">
        <v>52</v>
      </c>
      <c r="AY505" s="1" t="s">
        <v>52</v>
      </c>
      <c r="AZ505" s="203"/>
      <c r="BA505" s="207"/>
    </row>
    <row r="506" spans="1:53" ht="30" customHeight="1">
      <c r="A506" s="6"/>
      <c r="B506" s="6"/>
      <c r="C506" s="6"/>
      <c r="D506" s="6"/>
      <c r="E506" s="8"/>
      <c r="F506" s="9"/>
      <c r="G506" s="8"/>
      <c r="H506" s="9"/>
      <c r="I506" s="8"/>
      <c r="J506" s="9"/>
      <c r="K506" s="8"/>
      <c r="L506" s="9"/>
      <c r="M506" s="6"/>
      <c r="BA506" s="206"/>
    </row>
    <row r="507" spans="1:53" ht="30" customHeight="1">
      <c r="A507" s="308" t="s">
        <v>3142</v>
      </c>
      <c r="B507" s="308"/>
      <c r="C507" s="308"/>
      <c r="D507" s="308"/>
      <c r="E507" s="309"/>
      <c r="F507" s="310"/>
      <c r="G507" s="309"/>
      <c r="H507" s="310"/>
      <c r="I507" s="309"/>
      <c r="J507" s="310"/>
      <c r="K507" s="309"/>
      <c r="L507" s="310"/>
      <c r="M507" s="308"/>
      <c r="N507" s="1" t="s">
        <v>477</v>
      </c>
      <c r="BA507" s="206"/>
    </row>
    <row r="508" spans="1:53" ht="30" customHeight="1">
      <c r="A508" s="5" t="s">
        <v>3143</v>
      </c>
      <c r="B508" s="5" t="s">
        <v>475</v>
      </c>
      <c r="C508" s="5" t="s">
        <v>366</v>
      </c>
      <c r="D508" s="6">
        <v>1</v>
      </c>
      <c r="E508" s="8">
        <f>단가대비표!K138</f>
        <v>31140</v>
      </c>
      <c r="F508" s="9">
        <f>TRUNC(E508*D508,1)</f>
        <v>31140</v>
      </c>
      <c r="G508" s="8">
        <f>단가대비표!L138</f>
        <v>0</v>
      </c>
      <c r="H508" s="9">
        <f>TRUNC(G508*D508,1)</f>
        <v>0</v>
      </c>
      <c r="I508" s="8">
        <f>단가대비표!S138</f>
        <v>0</v>
      </c>
      <c r="J508" s="9">
        <f>TRUNC(I508*D508,1)</f>
        <v>0</v>
      </c>
      <c r="K508" s="8">
        <f>TRUNC(E508+G508+I508,1)</f>
        <v>31140</v>
      </c>
      <c r="L508" s="9">
        <f>TRUNC(F508+H508+J508,1)</f>
        <v>31140</v>
      </c>
      <c r="M508" s="5" t="s">
        <v>52</v>
      </c>
      <c r="N508" s="1" t="s">
        <v>477</v>
      </c>
      <c r="O508" s="1" t="s">
        <v>3144</v>
      </c>
      <c r="P508" s="1" t="s">
        <v>62</v>
      </c>
      <c r="Q508" s="1" t="s">
        <v>62</v>
      </c>
      <c r="R508" s="1" t="s">
        <v>61</v>
      </c>
      <c r="AV508" s="1" t="s">
        <v>52</v>
      </c>
      <c r="AW508" s="1" t="s">
        <v>3145</v>
      </c>
      <c r="AX508" s="1" t="s">
        <v>52</v>
      </c>
      <c r="AY508" s="1" t="s">
        <v>52</v>
      </c>
      <c r="AZ508" s="203"/>
      <c r="BA508" s="207" t="s">
        <v>7389</v>
      </c>
    </row>
    <row r="509" spans="1:53" ht="30" customHeight="1">
      <c r="A509" s="5" t="s">
        <v>3146</v>
      </c>
      <c r="B509" s="5" t="s">
        <v>3147</v>
      </c>
      <c r="C509" s="5" t="s">
        <v>366</v>
      </c>
      <c r="D509" s="6">
        <v>1</v>
      </c>
      <c r="E509" s="8">
        <f>일위대가목록!E538</f>
        <v>0</v>
      </c>
      <c r="F509" s="9">
        <f>TRUNC(E509*D509,1)</f>
        <v>0</v>
      </c>
      <c r="G509" s="8">
        <f>일위대가목록!F538</f>
        <v>32476</v>
      </c>
      <c r="H509" s="9">
        <f>TRUNC(G509*D509,1)</f>
        <v>32476</v>
      </c>
      <c r="I509" s="8">
        <f>일위대가목록!G538</f>
        <v>0</v>
      </c>
      <c r="J509" s="9">
        <f>TRUNC(I509*D509,1)</f>
        <v>0</v>
      </c>
      <c r="K509" s="8">
        <f>TRUNC(E509+G509+I509,1)</f>
        <v>32476</v>
      </c>
      <c r="L509" s="9">
        <f>TRUNC(F509+H509+J509,1)</f>
        <v>32476</v>
      </c>
      <c r="M509" s="5" t="s">
        <v>3148</v>
      </c>
      <c r="N509" s="1" t="s">
        <v>477</v>
      </c>
      <c r="O509" s="1" t="s">
        <v>3149</v>
      </c>
      <c r="P509" s="1" t="s">
        <v>61</v>
      </c>
      <c r="Q509" s="1" t="s">
        <v>62</v>
      </c>
      <c r="R509" s="1" t="s">
        <v>62</v>
      </c>
      <c r="AV509" s="1" t="s">
        <v>52</v>
      </c>
      <c r="AW509" s="1" t="s">
        <v>3150</v>
      </c>
      <c r="AX509" s="1" t="s">
        <v>52</v>
      </c>
      <c r="AY509" s="1" t="s">
        <v>52</v>
      </c>
      <c r="AZ509" s="203"/>
      <c r="BA509" s="207" t="s">
        <v>3148</v>
      </c>
    </row>
    <row r="510" spans="1:53" ht="30" customHeight="1">
      <c r="A510" s="5" t="s">
        <v>2487</v>
      </c>
      <c r="B510" s="5" t="s">
        <v>52</v>
      </c>
      <c r="C510" s="5" t="s">
        <v>52</v>
      </c>
      <c r="D510" s="6"/>
      <c r="E510" s="8"/>
      <c r="F510" s="9">
        <f>TRUNC(SUMIF(N508:N509, N507, F508:F509),0)</f>
        <v>31140</v>
      </c>
      <c r="G510" s="8"/>
      <c r="H510" s="9">
        <f>TRUNC(SUMIF(N508:N509, N507, H508:H509),0)</f>
        <v>32476</v>
      </c>
      <c r="I510" s="8"/>
      <c r="J510" s="9">
        <f>TRUNC(SUMIF(N508:N509, N507, J508:J509),0)</f>
        <v>0</v>
      </c>
      <c r="K510" s="8"/>
      <c r="L510" s="9">
        <f>F510+H510+J510</f>
        <v>63616</v>
      </c>
      <c r="M510" s="5" t="s">
        <v>52</v>
      </c>
      <c r="N510" s="1" t="s">
        <v>124</v>
      </c>
      <c r="O510" s="1" t="s">
        <v>124</v>
      </c>
      <c r="P510" s="1" t="s">
        <v>52</v>
      </c>
      <c r="Q510" s="1" t="s">
        <v>52</v>
      </c>
      <c r="R510" s="1" t="s">
        <v>52</v>
      </c>
      <c r="AV510" s="1" t="s">
        <v>52</v>
      </c>
      <c r="AW510" s="1" t="s">
        <v>52</v>
      </c>
      <c r="AX510" s="1" t="s">
        <v>52</v>
      </c>
      <c r="AY510" s="1" t="s">
        <v>52</v>
      </c>
      <c r="AZ510" s="203"/>
      <c r="BA510" s="207"/>
    </row>
    <row r="511" spans="1:53" ht="30" customHeight="1">
      <c r="A511" s="6"/>
      <c r="B511" s="6"/>
      <c r="C511" s="6"/>
      <c r="D511" s="6"/>
      <c r="E511" s="8"/>
      <c r="F511" s="9"/>
      <c r="G511" s="8"/>
      <c r="H511" s="9"/>
      <c r="I511" s="8"/>
      <c r="J511" s="9"/>
      <c r="K511" s="8"/>
      <c r="L511" s="9"/>
      <c r="M511" s="6"/>
      <c r="BA511" s="206"/>
    </row>
    <row r="512" spans="1:53" ht="30" customHeight="1">
      <c r="A512" s="308" t="s">
        <v>3151</v>
      </c>
      <c r="B512" s="308"/>
      <c r="C512" s="308"/>
      <c r="D512" s="308"/>
      <c r="E512" s="309"/>
      <c r="F512" s="310"/>
      <c r="G512" s="309"/>
      <c r="H512" s="310"/>
      <c r="I512" s="309"/>
      <c r="J512" s="310"/>
      <c r="K512" s="309"/>
      <c r="L512" s="310"/>
      <c r="M512" s="308"/>
      <c r="N512" s="1" t="s">
        <v>482</v>
      </c>
      <c r="BA512" s="206"/>
    </row>
    <row r="513" spans="1:53" ht="30" customHeight="1">
      <c r="A513" s="5" t="s">
        <v>3152</v>
      </c>
      <c r="B513" s="5" t="s">
        <v>480</v>
      </c>
      <c r="C513" s="5" t="s">
        <v>366</v>
      </c>
      <c r="D513" s="6">
        <v>1</v>
      </c>
      <c r="E513" s="8">
        <f>단가대비표!K139</f>
        <v>31900</v>
      </c>
      <c r="F513" s="9">
        <f>TRUNC(E513*D513,1)</f>
        <v>31900</v>
      </c>
      <c r="G513" s="8">
        <f>단가대비표!L139</f>
        <v>0</v>
      </c>
      <c r="H513" s="9">
        <f>TRUNC(G513*D513,1)</f>
        <v>0</v>
      </c>
      <c r="I513" s="8">
        <f>단가대비표!S139</f>
        <v>0</v>
      </c>
      <c r="J513" s="9">
        <f>TRUNC(I513*D513,1)</f>
        <v>0</v>
      </c>
      <c r="K513" s="8">
        <f>TRUNC(E513+G513+I513,1)</f>
        <v>31900</v>
      </c>
      <c r="L513" s="9">
        <f>TRUNC(F513+H513+J513,1)</f>
        <v>31900</v>
      </c>
      <c r="M513" s="5" t="s">
        <v>52</v>
      </c>
      <c r="N513" s="1" t="s">
        <v>482</v>
      </c>
      <c r="O513" s="1" t="s">
        <v>3153</v>
      </c>
      <c r="P513" s="1" t="s">
        <v>62</v>
      </c>
      <c r="Q513" s="1" t="s">
        <v>62</v>
      </c>
      <c r="R513" s="1" t="s">
        <v>61</v>
      </c>
      <c r="AV513" s="1" t="s">
        <v>52</v>
      </c>
      <c r="AW513" s="1" t="s">
        <v>3154</v>
      </c>
      <c r="AX513" s="1" t="s">
        <v>52</v>
      </c>
      <c r="AY513" s="1" t="s">
        <v>52</v>
      </c>
      <c r="AZ513" s="203"/>
      <c r="BA513" s="207" t="s">
        <v>7390</v>
      </c>
    </row>
    <row r="514" spans="1:53" ht="30" customHeight="1">
      <c r="A514" s="5" t="s">
        <v>3146</v>
      </c>
      <c r="B514" s="5" t="s">
        <v>3147</v>
      </c>
      <c r="C514" s="5" t="s">
        <v>366</v>
      </c>
      <c r="D514" s="6">
        <v>1</v>
      </c>
      <c r="E514" s="8">
        <f>일위대가목록!E538</f>
        <v>0</v>
      </c>
      <c r="F514" s="9">
        <f>TRUNC(E514*D514,1)</f>
        <v>0</v>
      </c>
      <c r="G514" s="8">
        <f>일위대가목록!F538</f>
        <v>32476</v>
      </c>
      <c r="H514" s="9">
        <f>TRUNC(G514*D514,1)</f>
        <v>32476</v>
      </c>
      <c r="I514" s="8">
        <f>일위대가목록!G538</f>
        <v>0</v>
      </c>
      <c r="J514" s="9">
        <f>TRUNC(I514*D514,1)</f>
        <v>0</v>
      </c>
      <c r="K514" s="8">
        <f>TRUNC(E514+G514+I514,1)</f>
        <v>32476</v>
      </c>
      <c r="L514" s="9">
        <f>TRUNC(F514+H514+J514,1)</f>
        <v>32476</v>
      </c>
      <c r="M514" s="5" t="s">
        <v>3148</v>
      </c>
      <c r="N514" s="1" t="s">
        <v>482</v>
      </c>
      <c r="O514" s="1" t="s">
        <v>3149</v>
      </c>
      <c r="P514" s="1" t="s">
        <v>61</v>
      </c>
      <c r="Q514" s="1" t="s">
        <v>62</v>
      </c>
      <c r="R514" s="1" t="s">
        <v>62</v>
      </c>
      <c r="AV514" s="1" t="s">
        <v>52</v>
      </c>
      <c r="AW514" s="1" t="s">
        <v>3155</v>
      </c>
      <c r="AX514" s="1" t="s">
        <v>52</v>
      </c>
      <c r="AY514" s="1" t="s">
        <v>52</v>
      </c>
      <c r="AZ514" s="203"/>
      <c r="BA514" s="207" t="s">
        <v>3148</v>
      </c>
    </row>
    <row r="515" spans="1:53" ht="30" customHeight="1">
      <c r="A515" s="5" t="s">
        <v>2487</v>
      </c>
      <c r="B515" s="5" t="s">
        <v>52</v>
      </c>
      <c r="C515" s="5" t="s">
        <v>52</v>
      </c>
      <c r="D515" s="6"/>
      <c r="E515" s="8"/>
      <c r="F515" s="9">
        <f>TRUNC(SUMIF(N513:N514, N512, F513:F514),0)</f>
        <v>31900</v>
      </c>
      <c r="G515" s="8"/>
      <c r="H515" s="9">
        <f>TRUNC(SUMIF(N513:N514, N512, H513:H514),0)</f>
        <v>32476</v>
      </c>
      <c r="I515" s="8"/>
      <c r="J515" s="9">
        <f>TRUNC(SUMIF(N513:N514, N512, J513:J514),0)</f>
        <v>0</v>
      </c>
      <c r="K515" s="8"/>
      <c r="L515" s="9">
        <f>F515+H515+J515</f>
        <v>64376</v>
      </c>
      <c r="M515" s="5" t="s">
        <v>52</v>
      </c>
      <c r="N515" s="1" t="s">
        <v>124</v>
      </c>
      <c r="O515" s="1" t="s">
        <v>124</v>
      </c>
      <c r="P515" s="1" t="s">
        <v>52</v>
      </c>
      <c r="Q515" s="1" t="s">
        <v>52</v>
      </c>
      <c r="R515" s="1" t="s">
        <v>52</v>
      </c>
      <c r="AV515" s="1" t="s">
        <v>52</v>
      </c>
      <c r="AW515" s="1" t="s">
        <v>52</v>
      </c>
      <c r="AX515" s="1" t="s">
        <v>52</v>
      </c>
      <c r="AY515" s="1" t="s">
        <v>52</v>
      </c>
      <c r="AZ515" s="203"/>
      <c r="BA515" s="207"/>
    </row>
    <row r="516" spans="1:53" ht="30" customHeight="1">
      <c r="A516" s="6"/>
      <c r="B516" s="6"/>
      <c r="C516" s="6"/>
      <c r="D516" s="6"/>
      <c r="E516" s="8"/>
      <c r="F516" s="9"/>
      <c r="G516" s="8"/>
      <c r="H516" s="9"/>
      <c r="I516" s="8"/>
      <c r="J516" s="9"/>
      <c r="K516" s="8"/>
      <c r="L516" s="9"/>
      <c r="M516" s="6"/>
      <c r="BA516" s="206"/>
    </row>
    <row r="517" spans="1:53" ht="30" customHeight="1">
      <c r="A517" s="308" t="s">
        <v>3156</v>
      </c>
      <c r="B517" s="308"/>
      <c r="C517" s="308"/>
      <c r="D517" s="308"/>
      <c r="E517" s="309"/>
      <c r="F517" s="310"/>
      <c r="G517" s="309"/>
      <c r="H517" s="310"/>
      <c r="I517" s="309"/>
      <c r="J517" s="310"/>
      <c r="K517" s="309"/>
      <c r="L517" s="310"/>
      <c r="M517" s="308"/>
      <c r="N517" s="1" t="s">
        <v>487</v>
      </c>
      <c r="BA517" s="206"/>
    </row>
    <row r="518" spans="1:53" ht="30" customHeight="1">
      <c r="A518" s="5" t="s">
        <v>3157</v>
      </c>
      <c r="B518" s="5" t="s">
        <v>485</v>
      </c>
      <c r="C518" s="5" t="s">
        <v>366</v>
      </c>
      <c r="D518" s="6">
        <v>1</v>
      </c>
      <c r="E518" s="8">
        <f>단가대비표!K140</f>
        <v>31900</v>
      </c>
      <c r="F518" s="9">
        <f>TRUNC(E518*D518,1)</f>
        <v>31900</v>
      </c>
      <c r="G518" s="8">
        <f>단가대비표!L140</f>
        <v>0</v>
      </c>
      <c r="H518" s="9">
        <f>TRUNC(G518*D518,1)</f>
        <v>0</v>
      </c>
      <c r="I518" s="8">
        <f>단가대비표!S140</f>
        <v>0</v>
      </c>
      <c r="J518" s="9">
        <f>TRUNC(I518*D518,1)</f>
        <v>0</v>
      </c>
      <c r="K518" s="8">
        <f>TRUNC(E518+G518+I518,1)</f>
        <v>31900</v>
      </c>
      <c r="L518" s="9">
        <f>TRUNC(F518+H518+J518,1)</f>
        <v>31900</v>
      </c>
      <c r="M518" s="5" t="s">
        <v>52</v>
      </c>
      <c r="N518" s="1" t="s">
        <v>487</v>
      </c>
      <c r="O518" s="1" t="s">
        <v>3158</v>
      </c>
      <c r="P518" s="1" t="s">
        <v>62</v>
      </c>
      <c r="Q518" s="1" t="s">
        <v>62</v>
      </c>
      <c r="R518" s="1" t="s">
        <v>61</v>
      </c>
      <c r="AV518" s="1" t="s">
        <v>52</v>
      </c>
      <c r="AW518" s="1" t="s">
        <v>3159</v>
      </c>
      <c r="AX518" s="1" t="s">
        <v>52</v>
      </c>
      <c r="AY518" s="1" t="s">
        <v>52</v>
      </c>
      <c r="AZ518" s="203"/>
      <c r="BA518" s="207" t="s">
        <v>7391</v>
      </c>
    </row>
    <row r="519" spans="1:53" ht="30" customHeight="1">
      <c r="A519" s="5" t="s">
        <v>3146</v>
      </c>
      <c r="B519" s="5" t="s">
        <v>3147</v>
      </c>
      <c r="C519" s="5" t="s">
        <v>366</v>
      </c>
      <c r="D519" s="6">
        <v>1</v>
      </c>
      <c r="E519" s="8">
        <f>일위대가목록!E538</f>
        <v>0</v>
      </c>
      <c r="F519" s="9">
        <f>TRUNC(E519*D519,1)</f>
        <v>0</v>
      </c>
      <c r="G519" s="8">
        <f>일위대가목록!F538</f>
        <v>32476</v>
      </c>
      <c r="H519" s="9">
        <f>TRUNC(G519*D519,1)</f>
        <v>32476</v>
      </c>
      <c r="I519" s="8">
        <f>일위대가목록!G538</f>
        <v>0</v>
      </c>
      <c r="J519" s="9">
        <f>TRUNC(I519*D519,1)</f>
        <v>0</v>
      </c>
      <c r="K519" s="8">
        <f>TRUNC(E519+G519+I519,1)</f>
        <v>32476</v>
      </c>
      <c r="L519" s="9">
        <f>TRUNC(F519+H519+J519,1)</f>
        <v>32476</v>
      </c>
      <c r="M519" s="5" t="s">
        <v>3148</v>
      </c>
      <c r="N519" s="1" t="s">
        <v>487</v>
      </c>
      <c r="O519" s="1" t="s">
        <v>3149</v>
      </c>
      <c r="P519" s="1" t="s">
        <v>61</v>
      </c>
      <c r="Q519" s="1" t="s">
        <v>62</v>
      </c>
      <c r="R519" s="1" t="s">
        <v>62</v>
      </c>
      <c r="AV519" s="1" t="s">
        <v>52</v>
      </c>
      <c r="AW519" s="1" t="s">
        <v>3160</v>
      </c>
      <c r="AX519" s="1" t="s">
        <v>52</v>
      </c>
      <c r="AY519" s="1" t="s">
        <v>52</v>
      </c>
      <c r="AZ519" s="203"/>
      <c r="BA519" s="207" t="s">
        <v>3148</v>
      </c>
    </row>
    <row r="520" spans="1:53" ht="30" customHeight="1">
      <c r="A520" s="5" t="s">
        <v>2487</v>
      </c>
      <c r="B520" s="5" t="s">
        <v>52</v>
      </c>
      <c r="C520" s="5" t="s">
        <v>52</v>
      </c>
      <c r="D520" s="6"/>
      <c r="E520" s="8"/>
      <c r="F520" s="9">
        <f>TRUNC(SUMIF(N518:N519, N517, F518:F519),0)</f>
        <v>31900</v>
      </c>
      <c r="G520" s="8"/>
      <c r="H520" s="9">
        <f>TRUNC(SUMIF(N518:N519, N517, H518:H519),0)</f>
        <v>32476</v>
      </c>
      <c r="I520" s="8"/>
      <c r="J520" s="9">
        <f>TRUNC(SUMIF(N518:N519, N517, J518:J519),0)</f>
        <v>0</v>
      </c>
      <c r="K520" s="8"/>
      <c r="L520" s="9">
        <f>F520+H520+J520</f>
        <v>64376</v>
      </c>
      <c r="M520" s="5" t="s">
        <v>52</v>
      </c>
      <c r="N520" s="1" t="s">
        <v>124</v>
      </c>
      <c r="O520" s="1" t="s">
        <v>124</v>
      </c>
      <c r="P520" s="1" t="s">
        <v>52</v>
      </c>
      <c r="Q520" s="1" t="s">
        <v>52</v>
      </c>
      <c r="R520" s="1" t="s">
        <v>52</v>
      </c>
      <c r="AV520" s="1" t="s">
        <v>52</v>
      </c>
      <c r="AW520" s="1" t="s">
        <v>52</v>
      </c>
      <c r="AX520" s="1" t="s">
        <v>52</v>
      </c>
      <c r="AY520" s="1" t="s">
        <v>52</v>
      </c>
      <c r="AZ520" s="203"/>
      <c r="BA520" s="207"/>
    </row>
    <row r="521" spans="1:53" ht="30" customHeight="1">
      <c r="A521" s="6"/>
      <c r="B521" s="6"/>
      <c r="C521" s="6"/>
      <c r="D521" s="6"/>
      <c r="E521" s="8"/>
      <c r="F521" s="9"/>
      <c r="G521" s="8"/>
      <c r="H521" s="9"/>
      <c r="I521" s="8"/>
      <c r="J521" s="9"/>
      <c r="K521" s="8"/>
      <c r="L521" s="9"/>
      <c r="M521" s="6"/>
      <c r="BA521" s="206"/>
    </row>
    <row r="522" spans="1:53" ht="30" customHeight="1">
      <c r="A522" s="308" t="s">
        <v>3161</v>
      </c>
      <c r="B522" s="308"/>
      <c r="C522" s="308"/>
      <c r="D522" s="308"/>
      <c r="E522" s="309"/>
      <c r="F522" s="310"/>
      <c r="G522" s="309"/>
      <c r="H522" s="310"/>
      <c r="I522" s="309"/>
      <c r="J522" s="310"/>
      <c r="K522" s="309"/>
      <c r="L522" s="310"/>
      <c r="M522" s="308"/>
      <c r="N522" s="1" t="s">
        <v>492</v>
      </c>
      <c r="BA522" s="206"/>
    </row>
    <row r="523" spans="1:53" ht="30" customHeight="1">
      <c r="A523" s="5" t="s">
        <v>3162</v>
      </c>
      <c r="B523" s="5" t="s">
        <v>3163</v>
      </c>
      <c r="C523" s="5" t="s">
        <v>1186</v>
      </c>
      <c r="D523" s="6">
        <v>1</v>
      </c>
      <c r="E523" s="8">
        <f>단가대비표!K283</f>
        <v>14400</v>
      </c>
      <c r="F523" s="9">
        <f>TRUNC(E523*D523,1)</f>
        <v>14400</v>
      </c>
      <c r="G523" s="8">
        <f>단가대비표!L283</f>
        <v>0</v>
      </c>
      <c r="H523" s="9">
        <f>TRUNC(G523*D523,1)</f>
        <v>0</v>
      </c>
      <c r="I523" s="8">
        <f>단가대비표!S283</f>
        <v>0</v>
      </c>
      <c r="J523" s="9">
        <f>TRUNC(I523*D523,1)</f>
        <v>0</v>
      </c>
      <c r="K523" s="8">
        <f>TRUNC(E523+G523+I523,1)</f>
        <v>14400</v>
      </c>
      <c r="L523" s="9">
        <f>TRUNC(F523+H523+J523,1)</f>
        <v>14400</v>
      </c>
      <c r="M523" s="5" t="s">
        <v>52</v>
      </c>
      <c r="N523" s="1" t="s">
        <v>492</v>
      </c>
      <c r="O523" s="1" t="s">
        <v>3164</v>
      </c>
      <c r="P523" s="1" t="s">
        <v>62</v>
      </c>
      <c r="Q523" s="1" t="s">
        <v>62</v>
      </c>
      <c r="R523" s="1" t="s">
        <v>61</v>
      </c>
      <c r="AV523" s="1" t="s">
        <v>52</v>
      </c>
      <c r="AW523" s="1" t="s">
        <v>3165</v>
      </c>
      <c r="AX523" s="1" t="s">
        <v>52</v>
      </c>
      <c r="AY523" s="1" t="s">
        <v>52</v>
      </c>
      <c r="AZ523" s="203"/>
      <c r="BA523" s="207" t="s">
        <v>7574</v>
      </c>
    </row>
    <row r="524" spans="1:53" ht="30" customHeight="1">
      <c r="A524" s="5" t="s">
        <v>3146</v>
      </c>
      <c r="B524" s="5" t="s">
        <v>3147</v>
      </c>
      <c r="C524" s="5" t="s">
        <v>366</v>
      </c>
      <c r="D524" s="6">
        <v>1</v>
      </c>
      <c r="E524" s="8">
        <f>일위대가목록!E538</f>
        <v>0</v>
      </c>
      <c r="F524" s="9">
        <f>TRUNC(E524*D524,1)</f>
        <v>0</v>
      </c>
      <c r="G524" s="8">
        <f>일위대가목록!F538</f>
        <v>32476</v>
      </c>
      <c r="H524" s="9">
        <f>TRUNC(G524*D524,1)</f>
        <v>32476</v>
      </c>
      <c r="I524" s="8">
        <f>일위대가목록!G538</f>
        <v>0</v>
      </c>
      <c r="J524" s="9">
        <f>TRUNC(I524*D524,1)</f>
        <v>0</v>
      </c>
      <c r="K524" s="8">
        <f>TRUNC(E524+G524+I524,1)</f>
        <v>32476</v>
      </c>
      <c r="L524" s="9">
        <f>TRUNC(F524+H524+J524,1)</f>
        <v>32476</v>
      </c>
      <c r="M524" s="5" t="s">
        <v>3148</v>
      </c>
      <c r="N524" s="1" t="s">
        <v>492</v>
      </c>
      <c r="O524" s="1" t="s">
        <v>3149</v>
      </c>
      <c r="P524" s="1" t="s">
        <v>61</v>
      </c>
      <c r="Q524" s="1" t="s">
        <v>62</v>
      </c>
      <c r="R524" s="1" t="s">
        <v>62</v>
      </c>
      <c r="AV524" s="1" t="s">
        <v>52</v>
      </c>
      <c r="AW524" s="1" t="s">
        <v>3166</v>
      </c>
      <c r="AX524" s="1" t="s">
        <v>52</v>
      </c>
      <c r="AY524" s="1" t="s">
        <v>52</v>
      </c>
      <c r="AZ524" s="203"/>
      <c r="BA524" s="207" t="s">
        <v>3148</v>
      </c>
    </row>
    <row r="525" spans="1:53" ht="30" customHeight="1">
      <c r="A525" s="5" t="s">
        <v>2487</v>
      </c>
      <c r="B525" s="5" t="s">
        <v>52</v>
      </c>
      <c r="C525" s="5" t="s">
        <v>52</v>
      </c>
      <c r="D525" s="6"/>
      <c r="E525" s="8"/>
      <c r="F525" s="9">
        <f>TRUNC(SUMIF(N523:N524, N522, F523:F524),0)</f>
        <v>14400</v>
      </c>
      <c r="G525" s="8"/>
      <c r="H525" s="9">
        <f>TRUNC(SUMIF(N523:N524, N522, H523:H524),0)</f>
        <v>32476</v>
      </c>
      <c r="I525" s="8"/>
      <c r="J525" s="9">
        <f>TRUNC(SUMIF(N523:N524, N522, J523:J524),0)</f>
        <v>0</v>
      </c>
      <c r="K525" s="8"/>
      <c r="L525" s="9">
        <f>F525+H525+J525</f>
        <v>46876</v>
      </c>
      <c r="M525" s="5" t="s">
        <v>52</v>
      </c>
      <c r="N525" s="1" t="s">
        <v>124</v>
      </c>
      <c r="O525" s="1" t="s">
        <v>124</v>
      </c>
      <c r="P525" s="1" t="s">
        <v>52</v>
      </c>
      <c r="Q525" s="1" t="s">
        <v>52</v>
      </c>
      <c r="R525" s="1" t="s">
        <v>52</v>
      </c>
      <c r="AV525" s="1" t="s">
        <v>52</v>
      </c>
      <c r="AW525" s="1" t="s">
        <v>52</v>
      </c>
      <c r="AX525" s="1" t="s">
        <v>52</v>
      </c>
      <c r="AY525" s="1" t="s">
        <v>52</v>
      </c>
      <c r="AZ525" s="203"/>
      <c r="BA525" s="207"/>
    </row>
    <row r="526" spans="1:53" ht="30" customHeight="1">
      <c r="A526" s="6"/>
      <c r="B526" s="6"/>
      <c r="C526" s="6"/>
      <c r="D526" s="6"/>
      <c r="E526" s="8"/>
      <c r="F526" s="9"/>
      <c r="G526" s="8"/>
      <c r="H526" s="9"/>
      <c r="I526" s="8"/>
      <c r="J526" s="9"/>
      <c r="K526" s="8"/>
      <c r="L526" s="9"/>
      <c r="M526" s="6"/>
      <c r="BA526" s="206"/>
    </row>
    <row r="527" spans="1:53" ht="30" customHeight="1">
      <c r="A527" s="308" t="s">
        <v>3167</v>
      </c>
      <c r="B527" s="308"/>
      <c r="C527" s="308"/>
      <c r="D527" s="308"/>
      <c r="E527" s="309"/>
      <c r="F527" s="310"/>
      <c r="G527" s="309"/>
      <c r="H527" s="310"/>
      <c r="I527" s="309"/>
      <c r="J527" s="310"/>
      <c r="K527" s="309"/>
      <c r="L527" s="310"/>
      <c r="M527" s="308"/>
      <c r="N527" s="1" t="s">
        <v>497</v>
      </c>
      <c r="BA527" s="206"/>
    </row>
    <row r="528" spans="1:53" ht="30" customHeight="1">
      <c r="A528" s="5" t="s">
        <v>3162</v>
      </c>
      <c r="B528" s="5" t="s">
        <v>3168</v>
      </c>
      <c r="C528" s="5" t="s">
        <v>1186</v>
      </c>
      <c r="D528" s="6">
        <v>1</v>
      </c>
      <c r="E528" s="8">
        <f>단가대비표!K284</f>
        <v>16640</v>
      </c>
      <c r="F528" s="9">
        <f>TRUNC(E528*D528,1)</f>
        <v>16640</v>
      </c>
      <c r="G528" s="8">
        <f>단가대비표!L284</f>
        <v>0</v>
      </c>
      <c r="H528" s="9">
        <f>TRUNC(G528*D528,1)</f>
        <v>0</v>
      </c>
      <c r="I528" s="8">
        <f>단가대비표!S284</f>
        <v>0</v>
      </c>
      <c r="J528" s="9">
        <f>TRUNC(I528*D528,1)</f>
        <v>0</v>
      </c>
      <c r="K528" s="8">
        <f>TRUNC(E528+G528+I528,1)</f>
        <v>16640</v>
      </c>
      <c r="L528" s="9">
        <f>TRUNC(F528+H528+J528,1)</f>
        <v>16640</v>
      </c>
      <c r="M528" s="5" t="s">
        <v>52</v>
      </c>
      <c r="N528" s="1" t="s">
        <v>497</v>
      </c>
      <c r="O528" s="1" t="s">
        <v>3169</v>
      </c>
      <c r="P528" s="1" t="s">
        <v>62</v>
      </c>
      <c r="Q528" s="1" t="s">
        <v>62</v>
      </c>
      <c r="R528" s="1" t="s">
        <v>61</v>
      </c>
      <c r="AV528" s="1" t="s">
        <v>52</v>
      </c>
      <c r="AW528" s="1" t="s">
        <v>3170</v>
      </c>
      <c r="AX528" s="1" t="s">
        <v>52</v>
      </c>
      <c r="AY528" s="1" t="s">
        <v>52</v>
      </c>
      <c r="AZ528" s="203"/>
      <c r="BA528" s="207" t="s">
        <v>7575</v>
      </c>
    </row>
    <row r="529" spans="1:53" ht="30" customHeight="1">
      <c r="A529" s="5" t="s">
        <v>3146</v>
      </c>
      <c r="B529" s="5" t="s">
        <v>3147</v>
      </c>
      <c r="C529" s="5" t="s">
        <v>366</v>
      </c>
      <c r="D529" s="6">
        <v>1</v>
      </c>
      <c r="E529" s="8">
        <f>일위대가목록!E538</f>
        <v>0</v>
      </c>
      <c r="F529" s="9">
        <f>TRUNC(E529*D529,1)</f>
        <v>0</v>
      </c>
      <c r="G529" s="8">
        <f>일위대가목록!F538</f>
        <v>32476</v>
      </c>
      <c r="H529" s="9">
        <f>TRUNC(G529*D529,1)</f>
        <v>32476</v>
      </c>
      <c r="I529" s="8">
        <f>일위대가목록!G538</f>
        <v>0</v>
      </c>
      <c r="J529" s="9">
        <f>TRUNC(I529*D529,1)</f>
        <v>0</v>
      </c>
      <c r="K529" s="8">
        <f>TRUNC(E529+G529+I529,1)</f>
        <v>32476</v>
      </c>
      <c r="L529" s="9">
        <f>TRUNC(F529+H529+J529,1)</f>
        <v>32476</v>
      </c>
      <c r="M529" s="5" t="s">
        <v>3148</v>
      </c>
      <c r="N529" s="1" t="s">
        <v>497</v>
      </c>
      <c r="O529" s="1" t="s">
        <v>3149</v>
      </c>
      <c r="P529" s="1" t="s">
        <v>61</v>
      </c>
      <c r="Q529" s="1" t="s">
        <v>62</v>
      </c>
      <c r="R529" s="1" t="s">
        <v>62</v>
      </c>
      <c r="AV529" s="1" t="s">
        <v>52</v>
      </c>
      <c r="AW529" s="1" t="s">
        <v>3171</v>
      </c>
      <c r="AX529" s="1" t="s">
        <v>52</v>
      </c>
      <c r="AY529" s="1" t="s">
        <v>52</v>
      </c>
      <c r="AZ529" s="203"/>
      <c r="BA529" s="207" t="s">
        <v>3148</v>
      </c>
    </row>
    <row r="530" spans="1:53" ht="30" customHeight="1">
      <c r="A530" s="5" t="s">
        <v>2487</v>
      </c>
      <c r="B530" s="5" t="s">
        <v>52</v>
      </c>
      <c r="C530" s="5" t="s">
        <v>52</v>
      </c>
      <c r="D530" s="6"/>
      <c r="E530" s="8"/>
      <c r="F530" s="9">
        <f>TRUNC(SUMIF(N528:N529, N527, F528:F529),0)</f>
        <v>16640</v>
      </c>
      <c r="G530" s="8"/>
      <c r="H530" s="9">
        <f>TRUNC(SUMIF(N528:N529, N527, H528:H529),0)</f>
        <v>32476</v>
      </c>
      <c r="I530" s="8"/>
      <c r="J530" s="9">
        <f>TRUNC(SUMIF(N528:N529, N527, J528:J529),0)</f>
        <v>0</v>
      </c>
      <c r="K530" s="8"/>
      <c r="L530" s="9">
        <f>F530+H530+J530</f>
        <v>49116</v>
      </c>
      <c r="M530" s="5" t="s">
        <v>52</v>
      </c>
      <c r="N530" s="1" t="s">
        <v>124</v>
      </c>
      <c r="O530" s="1" t="s">
        <v>124</v>
      </c>
      <c r="P530" s="1" t="s">
        <v>52</v>
      </c>
      <c r="Q530" s="1" t="s">
        <v>52</v>
      </c>
      <c r="R530" s="1" t="s">
        <v>52</v>
      </c>
      <c r="AV530" s="1" t="s">
        <v>52</v>
      </c>
      <c r="AW530" s="1" t="s">
        <v>52</v>
      </c>
      <c r="AX530" s="1" t="s">
        <v>52</v>
      </c>
      <c r="AY530" s="1" t="s">
        <v>52</v>
      </c>
      <c r="AZ530" s="203"/>
      <c r="BA530" s="207"/>
    </row>
    <row r="531" spans="1:53" ht="30" customHeight="1">
      <c r="A531" s="6"/>
      <c r="B531" s="6"/>
      <c r="C531" s="6"/>
      <c r="D531" s="6"/>
      <c r="E531" s="8"/>
      <c r="F531" s="9"/>
      <c r="G531" s="8"/>
      <c r="H531" s="9"/>
      <c r="I531" s="8"/>
      <c r="J531" s="9"/>
      <c r="K531" s="8"/>
      <c r="L531" s="9"/>
      <c r="M531" s="6"/>
      <c r="BA531" s="206"/>
    </row>
    <row r="532" spans="1:53" ht="30" customHeight="1">
      <c r="A532" s="308" t="s">
        <v>3172</v>
      </c>
      <c r="B532" s="308"/>
      <c r="C532" s="308"/>
      <c r="D532" s="308"/>
      <c r="E532" s="309"/>
      <c r="F532" s="310"/>
      <c r="G532" s="309"/>
      <c r="H532" s="310"/>
      <c r="I532" s="309"/>
      <c r="J532" s="310"/>
      <c r="K532" s="309"/>
      <c r="L532" s="310"/>
      <c r="M532" s="308"/>
      <c r="N532" s="1" t="s">
        <v>502</v>
      </c>
      <c r="BA532" s="206"/>
    </row>
    <row r="533" spans="1:53" ht="30" customHeight="1">
      <c r="A533" s="5" t="s">
        <v>3162</v>
      </c>
      <c r="B533" s="5" t="s">
        <v>3173</v>
      </c>
      <c r="C533" s="5" t="s">
        <v>1186</v>
      </c>
      <c r="D533" s="6">
        <v>1</v>
      </c>
      <c r="E533" s="8">
        <f>단가대비표!K285</f>
        <v>37440</v>
      </c>
      <c r="F533" s="9">
        <f>TRUNC(E533*D533,1)</f>
        <v>37440</v>
      </c>
      <c r="G533" s="8">
        <f>단가대비표!L285</f>
        <v>0</v>
      </c>
      <c r="H533" s="9">
        <f>TRUNC(G533*D533,1)</f>
        <v>0</v>
      </c>
      <c r="I533" s="8">
        <f>단가대비표!S285</f>
        <v>0</v>
      </c>
      <c r="J533" s="9">
        <f>TRUNC(I533*D533,1)</f>
        <v>0</v>
      </c>
      <c r="K533" s="8">
        <f>TRUNC(E533+G533+I533,1)</f>
        <v>37440</v>
      </c>
      <c r="L533" s="9">
        <f>TRUNC(F533+H533+J533,1)</f>
        <v>37440</v>
      </c>
      <c r="M533" s="5" t="s">
        <v>52</v>
      </c>
      <c r="N533" s="1" t="s">
        <v>502</v>
      </c>
      <c r="O533" s="1" t="s">
        <v>3174</v>
      </c>
      <c r="P533" s="1" t="s">
        <v>62</v>
      </c>
      <c r="Q533" s="1" t="s">
        <v>62</v>
      </c>
      <c r="R533" s="1" t="s">
        <v>61</v>
      </c>
      <c r="AV533" s="1" t="s">
        <v>52</v>
      </c>
      <c r="AW533" s="1" t="s">
        <v>3175</v>
      </c>
      <c r="AX533" s="1" t="s">
        <v>52</v>
      </c>
      <c r="AY533" s="1" t="s">
        <v>52</v>
      </c>
      <c r="AZ533" s="203"/>
      <c r="BA533" s="207" t="s">
        <v>7576</v>
      </c>
    </row>
    <row r="534" spans="1:53" ht="30" customHeight="1">
      <c r="A534" s="5" t="s">
        <v>3146</v>
      </c>
      <c r="B534" s="5" t="s">
        <v>3147</v>
      </c>
      <c r="C534" s="5" t="s">
        <v>366</v>
      </c>
      <c r="D534" s="6">
        <v>1</v>
      </c>
      <c r="E534" s="8">
        <f>일위대가목록!E538</f>
        <v>0</v>
      </c>
      <c r="F534" s="9">
        <f>TRUNC(E534*D534,1)</f>
        <v>0</v>
      </c>
      <c r="G534" s="8">
        <f>일위대가목록!F538</f>
        <v>32476</v>
      </c>
      <c r="H534" s="9">
        <f>TRUNC(G534*D534,1)</f>
        <v>32476</v>
      </c>
      <c r="I534" s="8">
        <f>일위대가목록!G538</f>
        <v>0</v>
      </c>
      <c r="J534" s="9">
        <f>TRUNC(I534*D534,1)</f>
        <v>0</v>
      </c>
      <c r="K534" s="8">
        <f>TRUNC(E534+G534+I534,1)</f>
        <v>32476</v>
      </c>
      <c r="L534" s="9">
        <f>TRUNC(F534+H534+J534,1)</f>
        <v>32476</v>
      </c>
      <c r="M534" s="5" t="s">
        <v>3148</v>
      </c>
      <c r="N534" s="1" t="s">
        <v>502</v>
      </c>
      <c r="O534" s="1" t="s">
        <v>3149</v>
      </c>
      <c r="P534" s="1" t="s">
        <v>61</v>
      </c>
      <c r="Q534" s="1" t="s">
        <v>62</v>
      </c>
      <c r="R534" s="1" t="s">
        <v>62</v>
      </c>
      <c r="AV534" s="1" t="s">
        <v>52</v>
      </c>
      <c r="AW534" s="1" t="s">
        <v>3176</v>
      </c>
      <c r="AX534" s="1" t="s">
        <v>52</v>
      </c>
      <c r="AY534" s="1" t="s">
        <v>52</v>
      </c>
      <c r="AZ534" s="203"/>
      <c r="BA534" s="207" t="s">
        <v>3148</v>
      </c>
    </row>
    <row r="535" spans="1:53" ht="30" customHeight="1">
      <c r="A535" s="5" t="s">
        <v>2487</v>
      </c>
      <c r="B535" s="5" t="s">
        <v>52</v>
      </c>
      <c r="C535" s="5" t="s">
        <v>52</v>
      </c>
      <c r="D535" s="6"/>
      <c r="E535" s="8"/>
      <c r="F535" s="9">
        <f>TRUNC(SUMIF(N533:N534, N532, F533:F534),0)</f>
        <v>37440</v>
      </c>
      <c r="G535" s="8"/>
      <c r="H535" s="9">
        <f>TRUNC(SUMIF(N533:N534, N532, H533:H534),0)</f>
        <v>32476</v>
      </c>
      <c r="I535" s="8"/>
      <c r="J535" s="9">
        <f>TRUNC(SUMIF(N533:N534, N532, J533:J534),0)</f>
        <v>0</v>
      </c>
      <c r="K535" s="8"/>
      <c r="L535" s="9">
        <f>F535+H535+J535</f>
        <v>69916</v>
      </c>
      <c r="M535" s="5" t="s">
        <v>52</v>
      </c>
      <c r="N535" s="1" t="s">
        <v>124</v>
      </c>
      <c r="O535" s="1" t="s">
        <v>124</v>
      </c>
      <c r="P535" s="1" t="s">
        <v>52</v>
      </c>
      <c r="Q535" s="1" t="s">
        <v>52</v>
      </c>
      <c r="R535" s="1" t="s">
        <v>52</v>
      </c>
      <c r="AV535" s="1" t="s">
        <v>52</v>
      </c>
      <c r="AW535" s="1" t="s">
        <v>52</v>
      </c>
      <c r="AX535" s="1" t="s">
        <v>52</v>
      </c>
      <c r="AY535" s="1" t="s">
        <v>52</v>
      </c>
      <c r="AZ535" s="203"/>
      <c r="BA535" s="207"/>
    </row>
    <row r="536" spans="1:53" ht="30" customHeight="1">
      <c r="A536" s="6"/>
      <c r="B536" s="6"/>
      <c r="C536" s="6"/>
      <c r="D536" s="6"/>
      <c r="E536" s="8"/>
      <c r="F536" s="9"/>
      <c r="G536" s="8"/>
      <c r="H536" s="9"/>
      <c r="I536" s="8"/>
      <c r="J536" s="9"/>
      <c r="K536" s="8"/>
      <c r="L536" s="9"/>
      <c r="M536" s="6"/>
      <c r="BA536" s="206"/>
    </row>
    <row r="537" spans="1:53" ht="30" customHeight="1">
      <c r="A537" s="308" t="s">
        <v>3177</v>
      </c>
      <c r="B537" s="308"/>
      <c r="C537" s="308"/>
      <c r="D537" s="308"/>
      <c r="E537" s="309"/>
      <c r="F537" s="310"/>
      <c r="G537" s="309"/>
      <c r="H537" s="310"/>
      <c r="I537" s="309"/>
      <c r="J537" s="310"/>
      <c r="K537" s="309"/>
      <c r="L537" s="310"/>
      <c r="M537" s="308"/>
      <c r="N537" s="1" t="s">
        <v>508</v>
      </c>
      <c r="BA537" s="206"/>
    </row>
    <row r="538" spans="1:53" ht="30" customHeight="1">
      <c r="A538" s="5" t="s">
        <v>3162</v>
      </c>
      <c r="B538" s="5" t="s">
        <v>3178</v>
      </c>
      <c r="C538" s="5" t="s">
        <v>1186</v>
      </c>
      <c r="D538" s="6">
        <v>1</v>
      </c>
      <c r="E538" s="8">
        <f>단가대비표!K286</f>
        <v>42240</v>
      </c>
      <c r="F538" s="9">
        <f>TRUNC(E538*D538,1)</f>
        <v>42240</v>
      </c>
      <c r="G538" s="8">
        <f>단가대비표!L286</f>
        <v>0</v>
      </c>
      <c r="H538" s="9">
        <f>TRUNC(G538*D538,1)</f>
        <v>0</v>
      </c>
      <c r="I538" s="8">
        <f>단가대비표!S286</f>
        <v>0</v>
      </c>
      <c r="J538" s="9">
        <f>TRUNC(I538*D538,1)</f>
        <v>0</v>
      </c>
      <c r="K538" s="8">
        <f>TRUNC(E538+G538+I538,1)</f>
        <v>42240</v>
      </c>
      <c r="L538" s="9">
        <f>TRUNC(F538+H538+J538,1)</f>
        <v>42240</v>
      </c>
      <c r="M538" s="5" t="s">
        <v>52</v>
      </c>
      <c r="N538" s="1" t="s">
        <v>508</v>
      </c>
      <c r="O538" s="1" t="s">
        <v>3179</v>
      </c>
      <c r="P538" s="1" t="s">
        <v>62</v>
      </c>
      <c r="Q538" s="1" t="s">
        <v>62</v>
      </c>
      <c r="R538" s="1" t="s">
        <v>61</v>
      </c>
      <c r="AV538" s="1" t="s">
        <v>52</v>
      </c>
      <c r="AW538" s="1" t="s">
        <v>3180</v>
      </c>
      <c r="AX538" s="1" t="s">
        <v>52</v>
      </c>
      <c r="AY538" s="1" t="s">
        <v>52</v>
      </c>
      <c r="AZ538" s="203"/>
      <c r="BA538" s="207" t="s">
        <v>7577</v>
      </c>
    </row>
    <row r="539" spans="1:53" ht="30" customHeight="1">
      <c r="A539" s="5" t="s">
        <v>3146</v>
      </c>
      <c r="B539" s="5" t="s">
        <v>3147</v>
      </c>
      <c r="C539" s="5" t="s">
        <v>366</v>
      </c>
      <c r="D539" s="6">
        <v>1</v>
      </c>
      <c r="E539" s="8">
        <f>일위대가목록!E538</f>
        <v>0</v>
      </c>
      <c r="F539" s="9">
        <f>TRUNC(E539*D539,1)</f>
        <v>0</v>
      </c>
      <c r="G539" s="8">
        <f>일위대가목록!F538</f>
        <v>32476</v>
      </c>
      <c r="H539" s="9">
        <f>TRUNC(G539*D539,1)</f>
        <v>32476</v>
      </c>
      <c r="I539" s="8">
        <f>일위대가목록!G538</f>
        <v>0</v>
      </c>
      <c r="J539" s="9">
        <f>TRUNC(I539*D539,1)</f>
        <v>0</v>
      </c>
      <c r="K539" s="8">
        <f>TRUNC(E539+G539+I539,1)</f>
        <v>32476</v>
      </c>
      <c r="L539" s="9">
        <f>TRUNC(F539+H539+J539,1)</f>
        <v>32476</v>
      </c>
      <c r="M539" s="5" t="s">
        <v>3148</v>
      </c>
      <c r="N539" s="1" t="s">
        <v>508</v>
      </c>
      <c r="O539" s="1" t="s">
        <v>3149</v>
      </c>
      <c r="P539" s="1" t="s">
        <v>61</v>
      </c>
      <c r="Q539" s="1" t="s">
        <v>62</v>
      </c>
      <c r="R539" s="1" t="s">
        <v>62</v>
      </c>
      <c r="AV539" s="1" t="s">
        <v>52</v>
      </c>
      <c r="AW539" s="1" t="s">
        <v>3181</v>
      </c>
      <c r="AX539" s="1" t="s">
        <v>52</v>
      </c>
      <c r="AY539" s="1" t="s">
        <v>52</v>
      </c>
      <c r="AZ539" s="203"/>
      <c r="BA539" s="207" t="s">
        <v>3148</v>
      </c>
    </row>
    <row r="540" spans="1:53" ht="30" customHeight="1">
      <c r="A540" s="5" t="s">
        <v>2487</v>
      </c>
      <c r="B540" s="5" t="s">
        <v>52</v>
      </c>
      <c r="C540" s="5" t="s">
        <v>52</v>
      </c>
      <c r="D540" s="6"/>
      <c r="E540" s="8"/>
      <c r="F540" s="9">
        <f>TRUNC(SUMIF(N538:N539, N537, F538:F539),0)</f>
        <v>42240</v>
      </c>
      <c r="G540" s="8"/>
      <c r="H540" s="9">
        <f>TRUNC(SUMIF(N538:N539, N537, H538:H539),0)</f>
        <v>32476</v>
      </c>
      <c r="I540" s="8"/>
      <c r="J540" s="9">
        <f>TRUNC(SUMIF(N538:N539, N537, J538:J539),0)</f>
        <v>0</v>
      </c>
      <c r="K540" s="8"/>
      <c r="L540" s="9">
        <f>F540+H540+J540</f>
        <v>74716</v>
      </c>
      <c r="M540" s="5" t="s">
        <v>52</v>
      </c>
      <c r="N540" s="1" t="s">
        <v>124</v>
      </c>
      <c r="O540" s="1" t="s">
        <v>124</v>
      </c>
      <c r="P540" s="1" t="s">
        <v>52</v>
      </c>
      <c r="Q540" s="1" t="s">
        <v>52</v>
      </c>
      <c r="R540" s="1" t="s">
        <v>52</v>
      </c>
      <c r="AV540" s="1" t="s">
        <v>52</v>
      </c>
      <c r="AW540" s="1" t="s">
        <v>52</v>
      </c>
      <c r="AX540" s="1" t="s">
        <v>52</v>
      </c>
      <c r="AY540" s="1" t="s">
        <v>52</v>
      </c>
      <c r="AZ540" s="203"/>
      <c r="BA540" s="207"/>
    </row>
    <row r="541" spans="1:53" ht="30" customHeight="1">
      <c r="A541" s="6"/>
      <c r="B541" s="6"/>
      <c r="C541" s="6"/>
      <c r="D541" s="6"/>
      <c r="E541" s="8"/>
      <c r="F541" s="9"/>
      <c r="G541" s="8"/>
      <c r="H541" s="9"/>
      <c r="I541" s="8"/>
      <c r="J541" s="9"/>
      <c r="K541" s="8"/>
      <c r="L541" s="9"/>
      <c r="M541" s="6"/>
      <c r="BA541" s="206"/>
    </row>
    <row r="542" spans="1:53" ht="30" customHeight="1">
      <c r="A542" s="308" t="s">
        <v>3182</v>
      </c>
      <c r="B542" s="308"/>
      <c r="C542" s="308"/>
      <c r="D542" s="308"/>
      <c r="E542" s="309"/>
      <c r="F542" s="310"/>
      <c r="G542" s="309"/>
      <c r="H542" s="310"/>
      <c r="I542" s="309"/>
      <c r="J542" s="310"/>
      <c r="K542" s="309"/>
      <c r="L542" s="310"/>
      <c r="M542" s="308"/>
      <c r="N542" s="1" t="s">
        <v>513</v>
      </c>
      <c r="BA542" s="206"/>
    </row>
    <row r="543" spans="1:53" ht="30" customHeight="1">
      <c r="A543" s="5" t="s">
        <v>3183</v>
      </c>
      <c r="B543" s="5" t="s">
        <v>3184</v>
      </c>
      <c r="C543" s="5" t="s">
        <v>2971</v>
      </c>
      <c r="D543" s="6">
        <v>1</v>
      </c>
      <c r="E543" s="8">
        <f>단가대비표!K185</f>
        <v>7000</v>
      </c>
      <c r="F543" s="9">
        <f>TRUNC(E543*D543,1)</f>
        <v>7000</v>
      </c>
      <c r="G543" s="8">
        <f>단가대비표!L185</f>
        <v>0</v>
      </c>
      <c r="H543" s="9">
        <f>TRUNC(G543*D543,1)</f>
        <v>0</v>
      </c>
      <c r="I543" s="8">
        <f>단가대비표!S185</f>
        <v>0</v>
      </c>
      <c r="J543" s="9">
        <f>TRUNC(I543*D543,1)</f>
        <v>0</v>
      </c>
      <c r="K543" s="8">
        <f t="shared" ref="K543:L547" si="48">TRUNC(E543+G543+I543,1)</f>
        <v>7000</v>
      </c>
      <c r="L543" s="9">
        <f t="shared" si="48"/>
        <v>7000</v>
      </c>
      <c r="M543" s="5" t="s">
        <v>52</v>
      </c>
      <c r="N543" s="1" t="s">
        <v>513</v>
      </c>
      <c r="O543" s="1" t="s">
        <v>3185</v>
      </c>
      <c r="P543" s="1" t="s">
        <v>62</v>
      </c>
      <c r="Q543" s="1" t="s">
        <v>62</v>
      </c>
      <c r="R543" s="1" t="s">
        <v>61</v>
      </c>
      <c r="V543">
        <v>1</v>
      </c>
      <c r="AV543" s="1" t="s">
        <v>52</v>
      </c>
      <c r="AW543" s="1" t="s">
        <v>3186</v>
      </c>
      <c r="AX543" s="1" t="s">
        <v>52</v>
      </c>
      <c r="AY543" s="1" t="s">
        <v>52</v>
      </c>
      <c r="AZ543" s="203"/>
      <c r="BA543" s="207" t="s">
        <v>7446</v>
      </c>
    </row>
    <row r="544" spans="1:53" ht="30" customHeight="1">
      <c r="A544" s="5" t="s">
        <v>2665</v>
      </c>
      <c r="B544" s="5" t="s">
        <v>3064</v>
      </c>
      <c r="C544" s="5" t="s">
        <v>449</v>
      </c>
      <c r="D544" s="6">
        <v>1</v>
      </c>
      <c r="E544" s="8">
        <f>TRUNC(SUMIF(V543:V547, RIGHTB(O544, 1), F543:F547)*U544, 2)</f>
        <v>210</v>
      </c>
      <c r="F544" s="9">
        <f>TRUNC(E544*D544,1)</f>
        <v>210</v>
      </c>
      <c r="G544" s="8">
        <v>0</v>
      </c>
      <c r="H544" s="9">
        <f>TRUNC(G544*D544,1)</f>
        <v>0</v>
      </c>
      <c r="I544" s="8">
        <v>0</v>
      </c>
      <c r="J544" s="9">
        <f>TRUNC(I544*D544,1)</f>
        <v>0</v>
      </c>
      <c r="K544" s="8">
        <f t="shared" si="48"/>
        <v>210</v>
      </c>
      <c r="L544" s="9">
        <f t="shared" si="48"/>
        <v>210</v>
      </c>
      <c r="M544" s="5" t="s">
        <v>52</v>
      </c>
      <c r="N544" s="1" t="s">
        <v>513</v>
      </c>
      <c r="O544" s="1" t="s">
        <v>2654</v>
      </c>
      <c r="P544" s="1" t="s">
        <v>62</v>
      </c>
      <c r="Q544" s="1" t="s">
        <v>62</v>
      </c>
      <c r="R544" s="1" t="s">
        <v>62</v>
      </c>
      <c r="S544">
        <v>0</v>
      </c>
      <c r="T544">
        <v>0</v>
      </c>
      <c r="U544">
        <v>0.03</v>
      </c>
      <c r="AV544" s="1" t="s">
        <v>52</v>
      </c>
      <c r="AW544" s="1" t="s">
        <v>3187</v>
      </c>
      <c r="AX544" s="1" t="s">
        <v>52</v>
      </c>
      <c r="AY544" s="1" t="s">
        <v>52</v>
      </c>
      <c r="AZ544" s="203"/>
      <c r="BA544" s="207"/>
    </row>
    <row r="545" spans="1:55" ht="30" customHeight="1">
      <c r="A545" s="5" t="s">
        <v>2994</v>
      </c>
      <c r="B545" s="5" t="s">
        <v>2646</v>
      </c>
      <c r="C545" s="5" t="s">
        <v>2210</v>
      </c>
      <c r="D545" s="74">
        <v>0.28000000000000003</v>
      </c>
      <c r="E545" s="8">
        <f>단가대비표!K424</f>
        <v>0</v>
      </c>
      <c r="F545" s="9">
        <f>TRUNC(E545*D545,1)</f>
        <v>0</v>
      </c>
      <c r="G545" s="8">
        <f>단가대비표!L424</f>
        <v>228883</v>
      </c>
      <c r="H545" s="9">
        <f>TRUNC(G545*D545,1)</f>
        <v>64087.199999999997</v>
      </c>
      <c r="I545" s="8">
        <f>단가대비표!S424</f>
        <v>0</v>
      </c>
      <c r="J545" s="9">
        <f>TRUNC(I545*D545,1)</f>
        <v>0</v>
      </c>
      <c r="K545" s="8">
        <f t="shared" si="48"/>
        <v>228883</v>
      </c>
      <c r="L545" s="9">
        <f t="shared" si="48"/>
        <v>64087.199999999997</v>
      </c>
      <c r="M545" s="5" t="s">
        <v>52</v>
      </c>
      <c r="N545" s="1" t="s">
        <v>513</v>
      </c>
      <c r="O545" s="1" t="s">
        <v>2995</v>
      </c>
      <c r="P545" s="1" t="s">
        <v>62</v>
      </c>
      <c r="Q545" s="1" t="s">
        <v>62</v>
      </c>
      <c r="R545" s="1" t="s">
        <v>61</v>
      </c>
      <c r="W545">
        <v>2</v>
      </c>
      <c r="AV545" s="1" t="s">
        <v>52</v>
      </c>
      <c r="AW545" s="1" t="s">
        <v>3188</v>
      </c>
      <c r="AX545" s="1" t="s">
        <v>52</v>
      </c>
      <c r="AY545" s="1" t="s">
        <v>52</v>
      </c>
      <c r="AZ545" s="203"/>
      <c r="BA545" s="207" t="s">
        <v>7739</v>
      </c>
      <c r="BB545" s="99">
        <v>0.308</v>
      </c>
    </row>
    <row r="546" spans="1:55" ht="30" customHeight="1">
      <c r="A546" s="5" t="s">
        <v>2649</v>
      </c>
      <c r="B546" s="5" t="s">
        <v>2646</v>
      </c>
      <c r="C546" s="5" t="s">
        <v>2210</v>
      </c>
      <c r="D546" s="74">
        <v>0.03</v>
      </c>
      <c r="E546" s="8">
        <f>단가대비표!K405</f>
        <v>0</v>
      </c>
      <c r="F546" s="9">
        <f>TRUNC(E546*D546,1)</f>
        <v>0</v>
      </c>
      <c r="G546" s="8">
        <f>단가대비표!L405</f>
        <v>157068</v>
      </c>
      <c r="H546" s="9">
        <f>TRUNC(G546*D546,1)</f>
        <v>4712</v>
      </c>
      <c r="I546" s="8">
        <f>단가대비표!S405</f>
        <v>0</v>
      </c>
      <c r="J546" s="9">
        <f>TRUNC(I546*D546,1)</f>
        <v>0</v>
      </c>
      <c r="K546" s="8">
        <f t="shared" si="48"/>
        <v>157068</v>
      </c>
      <c r="L546" s="9">
        <f t="shared" si="48"/>
        <v>4712</v>
      </c>
      <c r="M546" s="5" t="s">
        <v>52</v>
      </c>
      <c r="N546" s="1" t="s">
        <v>513</v>
      </c>
      <c r="O546" s="1" t="s">
        <v>2650</v>
      </c>
      <c r="P546" s="1" t="s">
        <v>62</v>
      </c>
      <c r="Q546" s="1" t="s">
        <v>62</v>
      </c>
      <c r="R546" s="1" t="s">
        <v>61</v>
      </c>
      <c r="W546">
        <v>2</v>
      </c>
      <c r="AV546" s="1" t="s">
        <v>52</v>
      </c>
      <c r="AW546" s="1" t="s">
        <v>3189</v>
      </c>
      <c r="AX546" s="1" t="s">
        <v>52</v>
      </c>
      <c r="AY546" s="1" t="s">
        <v>52</v>
      </c>
      <c r="AZ546" s="203"/>
      <c r="BA546" s="207" t="s">
        <v>7717</v>
      </c>
      <c r="BB546" s="99">
        <v>5.7000000000000002E-2</v>
      </c>
    </row>
    <row r="547" spans="1:55" ht="30" customHeight="1">
      <c r="A547" s="5" t="s">
        <v>2652</v>
      </c>
      <c r="B547" s="5" t="s">
        <v>2978</v>
      </c>
      <c r="C547" s="5" t="s">
        <v>449</v>
      </c>
      <c r="D547" s="6">
        <v>1</v>
      </c>
      <c r="E547" s="8">
        <v>0</v>
      </c>
      <c r="F547" s="9">
        <f>TRUNC(E547*D547,1)</f>
        <v>0</v>
      </c>
      <c r="G547" s="8">
        <v>0</v>
      </c>
      <c r="H547" s="9">
        <f>TRUNC(G547*D547,1)</f>
        <v>0</v>
      </c>
      <c r="I547" s="8">
        <f>TRUNC(SUMIF(W543:W547, RIGHTB(O547, 1), H543:H547)*U547, 2)</f>
        <v>2063.9699999999998</v>
      </c>
      <c r="J547" s="9">
        <f>TRUNC(I547*D547,1)</f>
        <v>2063.9</v>
      </c>
      <c r="K547" s="8">
        <f t="shared" si="48"/>
        <v>2063.9</v>
      </c>
      <c r="L547" s="9">
        <f t="shared" si="48"/>
        <v>2063.9</v>
      </c>
      <c r="M547" s="5" t="s">
        <v>52</v>
      </c>
      <c r="N547" s="1" t="s">
        <v>513</v>
      </c>
      <c r="O547" s="1" t="s">
        <v>3004</v>
      </c>
      <c r="P547" s="1" t="s">
        <v>62</v>
      </c>
      <c r="Q547" s="1" t="s">
        <v>62</v>
      </c>
      <c r="R547" s="1" t="s">
        <v>62</v>
      </c>
      <c r="S547">
        <v>1</v>
      </c>
      <c r="T547">
        <v>2</v>
      </c>
      <c r="U547">
        <v>0.03</v>
      </c>
      <c r="AV547" s="1" t="s">
        <v>52</v>
      </c>
      <c r="AW547" s="1" t="s">
        <v>3190</v>
      </c>
      <c r="AX547" s="1" t="s">
        <v>52</v>
      </c>
      <c r="AY547" s="1" t="s">
        <v>52</v>
      </c>
      <c r="AZ547" s="203"/>
      <c r="BA547" s="207"/>
    </row>
    <row r="548" spans="1:55" ht="30" customHeight="1">
      <c r="A548" s="5" t="s">
        <v>2487</v>
      </c>
      <c r="B548" s="5" t="s">
        <v>52</v>
      </c>
      <c r="C548" s="5" t="s">
        <v>52</v>
      </c>
      <c r="D548" s="6"/>
      <c r="E548" s="8"/>
      <c r="F548" s="9">
        <f>TRUNC(SUMIF(N543:N547, N542, F543:F547),0)</f>
        <v>7210</v>
      </c>
      <c r="G548" s="8"/>
      <c r="H548" s="9">
        <f>TRUNC(SUMIF(N543:N547, N542, H543:H547),0)</f>
        <v>68799</v>
      </c>
      <c r="I548" s="8"/>
      <c r="J548" s="9">
        <f>TRUNC(SUMIF(N543:N547, N542, J543:J547),0)</f>
        <v>2063</v>
      </c>
      <c r="K548" s="8"/>
      <c r="L548" s="9">
        <f>F548+H548+J548</f>
        <v>78072</v>
      </c>
      <c r="M548" s="5" t="s">
        <v>52</v>
      </c>
      <c r="N548" s="1" t="s">
        <v>124</v>
      </c>
      <c r="O548" s="1" t="s">
        <v>124</v>
      </c>
      <c r="P548" s="1" t="s">
        <v>52</v>
      </c>
      <c r="Q548" s="1" t="s">
        <v>52</v>
      </c>
      <c r="R548" s="1" t="s">
        <v>52</v>
      </c>
      <c r="AV548" s="1" t="s">
        <v>52</v>
      </c>
      <c r="AW548" s="1" t="s">
        <v>52</v>
      </c>
      <c r="AX548" s="1" t="s">
        <v>52</v>
      </c>
      <c r="AY548" s="1" t="s">
        <v>52</v>
      </c>
      <c r="AZ548" s="203"/>
      <c r="BA548" s="207"/>
    </row>
    <row r="549" spans="1:55" ht="30" customHeight="1">
      <c r="A549" s="6"/>
      <c r="B549" s="6"/>
      <c r="C549" s="6"/>
      <c r="D549" s="6"/>
      <c r="E549" s="8"/>
      <c r="F549" s="9"/>
      <c r="G549" s="8"/>
      <c r="H549" s="9"/>
      <c r="I549" s="8"/>
      <c r="J549" s="9"/>
      <c r="K549" s="8"/>
      <c r="L549" s="9"/>
      <c r="M549" s="6"/>
      <c r="BA549" s="206"/>
    </row>
    <row r="550" spans="1:55" ht="30" customHeight="1">
      <c r="A550" s="311" t="s">
        <v>3191</v>
      </c>
      <c r="B550" s="311"/>
      <c r="C550" s="311"/>
      <c r="D550" s="311"/>
      <c r="E550" s="312"/>
      <c r="F550" s="313"/>
      <c r="G550" s="312"/>
      <c r="H550" s="313"/>
      <c r="I550" s="312"/>
      <c r="J550" s="313"/>
      <c r="K550" s="312"/>
      <c r="L550" s="313"/>
      <c r="M550" s="311"/>
      <c r="N550" s="1" t="s">
        <v>519</v>
      </c>
      <c r="BA550" s="206"/>
      <c r="BB550" s="98"/>
      <c r="BC550" s="98" t="s">
        <v>7839</v>
      </c>
    </row>
    <row r="551" spans="1:55" ht="30" customHeight="1">
      <c r="A551" s="5" t="s">
        <v>3192</v>
      </c>
      <c r="B551" s="5" t="s">
        <v>495</v>
      </c>
      <c r="C551" s="5" t="s">
        <v>366</v>
      </c>
      <c r="D551" s="6">
        <v>1</v>
      </c>
      <c r="E551" s="54">
        <f>단가대비표!G315</f>
        <v>14000</v>
      </c>
      <c r="F551" s="9">
        <f>TRUNC(E551*D551,1)</f>
        <v>14000</v>
      </c>
      <c r="G551" s="8">
        <f>단가대비표!L315</f>
        <v>0</v>
      </c>
      <c r="H551" s="9">
        <f>TRUNC(G551*D551,1)</f>
        <v>0</v>
      </c>
      <c r="I551" s="8">
        <f>단가대비표!S315</f>
        <v>0</v>
      </c>
      <c r="J551" s="9">
        <f>TRUNC(I551*D551,1)</f>
        <v>0</v>
      </c>
      <c r="K551" s="8">
        <f t="shared" ref="K551:L554" si="49">TRUNC(E551+G551+I551,1)</f>
        <v>14000</v>
      </c>
      <c r="L551" s="9">
        <f t="shared" si="49"/>
        <v>14000</v>
      </c>
      <c r="M551" s="5" t="s">
        <v>52</v>
      </c>
      <c r="N551" s="1" t="s">
        <v>519</v>
      </c>
      <c r="O551" s="1" t="s">
        <v>3193</v>
      </c>
      <c r="P551" s="1" t="s">
        <v>62</v>
      </c>
      <c r="Q551" s="1" t="s">
        <v>62</v>
      </c>
      <c r="R551" s="1" t="s">
        <v>61</v>
      </c>
      <c r="V551">
        <v>1</v>
      </c>
      <c r="AV551" s="1" t="s">
        <v>52</v>
      </c>
      <c r="AW551" s="1" t="s">
        <v>3194</v>
      </c>
      <c r="AX551" s="1" t="s">
        <v>52</v>
      </c>
      <c r="AY551" s="1" t="s">
        <v>52</v>
      </c>
      <c r="AZ551" s="203"/>
      <c r="BA551" s="207" t="s">
        <v>7614</v>
      </c>
      <c r="BB551" s="98"/>
      <c r="BC551" s="98" t="s">
        <v>7890</v>
      </c>
    </row>
    <row r="552" spans="1:55" ht="30" customHeight="1">
      <c r="A552" s="5" t="s">
        <v>2665</v>
      </c>
      <c r="B552" s="5" t="s">
        <v>2666</v>
      </c>
      <c r="C552" s="5" t="s">
        <v>449</v>
      </c>
      <c r="D552" s="6">
        <v>1</v>
      </c>
      <c r="E552" s="8">
        <f>TRUNC(SUMIF(V551:V554, RIGHTB(O552, 1), F551:F554)*U552, 2)</f>
        <v>700</v>
      </c>
      <c r="F552" s="9">
        <f>TRUNC(E552*D552,1)</f>
        <v>700</v>
      </c>
      <c r="G552" s="8">
        <v>0</v>
      </c>
      <c r="H552" s="9">
        <f>TRUNC(G552*D552,1)</f>
        <v>0</v>
      </c>
      <c r="I552" s="8">
        <v>0</v>
      </c>
      <c r="J552" s="9">
        <f>TRUNC(I552*D552,1)</f>
        <v>0</v>
      </c>
      <c r="K552" s="8">
        <f t="shared" si="49"/>
        <v>700</v>
      </c>
      <c r="L552" s="9">
        <f t="shared" si="49"/>
        <v>700</v>
      </c>
      <c r="M552" s="5" t="s">
        <v>52</v>
      </c>
      <c r="N552" s="1" t="s">
        <v>519</v>
      </c>
      <c r="O552" s="1" t="s">
        <v>2654</v>
      </c>
      <c r="P552" s="1" t="s">
        <v>62</v>
      </c>
      <c r="Q552" s="1" t="s">
        <v>62</v>
      </c>
      <c r="R552" s="1" t="s">
        <v>62</v>
      </c>
      <c r="S552">
        <v>0</v>
      </c>
      <c r="T552">
        <v>0</v>
      </c>
      <c r="U552">
        <v>0.05</v>
      </c>
      <c r="AV552" s="1" t="s">
        <v>52</v>
      </c>
      <c r="AW552" s="1" t="s">
        <v>3195</v>
      </c>
      <c r="AX552" s="1" t="s">
        <v>52</v>
      </c>
      <c r="AY552" s="1" t="s">
        <v>52</v>
      </c>
      <c r="AZ552" s="203"/>
      <c r="BA552" s="207"/>
      <c r="BB552" s="98"/>
    </row>
    <row r="553" spans="1:55" ht="30" customHeight="1">
      <c r="A553" s="5" t="s">
        <v>3196</v>
      </c>
      <c r="B553" s="5" t="s">
        <v>2646</v>
      </c>
      <c r="C553" s="5" t="s">
        <v>2210</v>
      </c>
      <c r="D553" s="74">
        <v>0.13</v>
      </c>
      <c r="E553" s="8">
        <f>단가대비표!K428</f>
        <v>0</v>
      </c>
      <c r="F553" s="9">
        <f>TRUNC(E553*D553,1)</f>
        <v>0</v>
      </c>
      <c r="G553" s="8">
        <f>단가대비표!L428</f>
        <v>214118</v>
      </c>
      <c r="H553" s="9">
        <f>TRUNC(G553*D553,1)</f>
        <v>27835.3</v>
      </c>
      <c r="I553" s="8">
        <f>단가대비표!S428</f>
        <v>0</v>
      </c>
      <c r="J553" s="9">
        <f>TRUNC(I553*D553,1)</f>
        <v>0</v>
      </c>
      <c r="K553" s="8">
        <f t="shared" si="49"/>
        <v>214118</v>
      </c>
      <c r="L553" s="9">
        <f t="shared" si="49"/>
        <v>27835.3</v>
      </c>
      <c r="M553" s="5" t="s">
        <v>52</v>
      </c>
      <c r="N553" s="1" t="s">
        <v>519</v>
      </c>
      <c r="O553" s="1" t="s">
        <v>3197</v>
      </c>
      <c r="P553" s="1" t="s">
        <v>62</v>
      </c>
      <c r="Q553" s="1" t="s">
        <v>62</v>
      </c>
      <c r="R553" s="1" t="s">
        <v>61</v>
      </c>
      <c r="AV553" s="1" t="s">
        <v>52</v>
      </c>
      <c r="AW553" s="1" t="s">
        <v>3198</v>
      </c>
      <c r="AX553" s="1" t="s">
        <v>52</v>
      </c>
      <c r="AY553" s="1" t="s">
        <v>52</v>
      </c>
      <c r="AZ553" s="203"/>
      <c r="BA553" s="207" t="s">
        <v>7743</v>
      </c>
      <c r="BB553" s="98"/>
    </row>
    <row r="554" spans="1:55" ht="30" customHeight="1">
      <c r="A554" s="5" t="s">
        <v>2649</v>
      </c>
      <c r="B554" s="5" t="s">
        <v>2646</v>
      </c>
      <c r="C554" s="5" t="s">
        <v>2210</v>
      </c>
      <c r="D554" s="74">
        <v>0.05</v>
      </c>
      <c r="E554" s="8">
        <f>단가대비표!K405</f>
        <v>0</v>
      </c>
      <c r="F554" s="9">
        <f>TRUNC(E554*D554,1)</f>
        <v>0</v>
      </c>
      <c r="G554" s="8">
        <f>단가대비표!L405</f>
        <v>157068</v>
      </c>
      <c r="H554" s="9">
        <f>TRUNC(G554*D554,1)</f>
        <v>7853.4</v>
      </c>
      <c r="I554" s="8">
        <f>단가대비표!S405</f>
        <v>0</v>
      </c>
      <c r="J554" s="9">
        <f>TRUNC(I554*D554,1)</f>
        <v>0</v>
      </c>
      <c r="K554" s="8">
        <f t="shared" si="49"/>
        <v>157068</v>
      </c>
      <c r="L554" s="9">
        <f t="shared" si="49"/>
        <v>7853.4</v>
      </c>
      <c r="M554" s="5" t="s">
        <v>52</v>
      </c>
      <c r="N554" s="1" t="s">
        <v>519</v>
      </c>
      <c r="O554" s="1" t="s">
        <v>2650</v>
      </c>
      <c r="P554" s="1" t="s">
        <v>62</v>
      </c>
      <c r="Q554" s="1" t="s">
        <v>62</v>
      </c>
      <c r="R554" s="1" t="s">
        <v>61</v>
      </c>
      <c r="AV554" s="1" t="s">
        <v>52</v>
      </c>
      <c r="AW554" s="1" t="s">
        <v>3199</v>
      </c>
      <c r="AX554" s="1" t="s">
        <v>52</v>
      </c>
      <c r="AY554" s="1" t="s">
        <v>52</v>
      </c>
      <c r="AZ554" s="203"/>
      <c r="BA554" s="207" t="s">
        <v>7717</v>
      </c>
      <c r="BB554" s="98"/>
    </row>
    <row r="555" spans="1:55" ht="30" customHeight="1">
      <c r="A555" s="5" t="s">
        <v>2487</v>
      </c>
      <c r="B555" s="5" t="s">
        <v>52</v>
      </c>
      <c r="C555" s="5" t="s">
        <v>52</v>
      </c>
      <c r="D555" s="6"/>
      <c r="E555" s="8"/>
      <c r="F555" s="9">
        <f>TRUNC(SUMIF(N551:N554, N550, F551:F554),0)</f>
        <v>14700</v>
      </c>
      <c r="G555" s="8"/>
      <c r="H555" s="41">
        <f>TRUNC(SUMIF(N551:N554, N550, H551:H554),0)</f>
        <v>35688</v>
      </c>
      <c r="I555" s="8"/>
      <c r="J555" s="9">
        <f>TRUNC(SUMIF(N551:N554, N550, J551:J554),0)</f>
        <v>0</v>
      </c>
      <c r="K555" s="8"/>
      <c r="L555" s="9">
        <f>F555+H555+J555</f>
        <v>50388</v>
      </c>
      <c r="M555" s="5" t="s">
        <v>52</v>
      </c>
      <c r="N555" s="1" t="s">
        <v>124</v>
      </c>
      <c r="O555" s="1" t="s">
        <v>124</v>
      </c>
      <c r="P555" s="1" t="s">
        <v>52</v>
      </c>
      <c r="Q555" s="1" t="s">
        <v>52</v>
      </c>
      <c r="R555" s="1" t="s">
        <v>52</v>
      </c>
      <c r="AV555" s="1" t="s">
        <v>52</v>
      </c>
      <c r="AW555" s="1" t="s">
        <v>52</v>
      </c>
      <c r="AX555" s="1" t="s">
        <v>52</v>
      </c>
      <c r="AY555" s="1" t="s">
        <v>52</v>
      </c>
      <c r="AZ555" s="203"/>
      <c r="BA555" s="207"/>
    </row>
    <row r="556" spans="1:55" ht="30" customHeight="1">
      <c r="A556" s="6"/>
      <c r="B556" s="6"/>
      <c r="C556" s="6"/>
      <c r="D556" s="6"/>
      <c r="E556" s="8"/>
      <c r="F556" s="9"/>
      <c r="G556" s="8"/>
      <c r="H556" s="9"/>
      <c r="I556" s="8"/>
      <c r="J556" s="9"/>
      <c r="K556" s="8"/>
      <c r="L556" s="9"/>
      <c r="M556" s="6"/>
      <c r="BA556" s="206"/>
    </row>
    <row r="557" spans="1:55" ht="30" customHeight="1">
      <c r="A557" s="311" t="s">
        <v>3200</v>
      </c>
      <c r="B557" s="311"/>
      <c r="C557" s="311"/>
      <c r="D557" s="311"/>
      <c r="E557" s="312"/>
      <c r="F557" s="313"/>
      <c r="G557" s="312"/>
      <c r="H557" s="313"/>
      <c r="I557" s="312"/>
      <c r="J557" s="313"/>
      <c r="K557" s="312"/>
      <c r="L557" s="313"/>
      <c r="M557" s="311"/>
      <c r="N557" s="1" t="s">
        <v>524</v>
      </c>
      <c r="BA557" s="206"/>
      <c r="BB557" s="98"/>
      <c r="BC557" s="98" t="s">
        <v>7839</v>
      </c>
    </row>
    <row r="558" spans="1:55" ht="30" customHeight="1">
      <c r="A558" s="5" t="s">
        <v>3196</v>
      </c>
      <c r="B558" s="5" t="s">
        <v>2646</v>
      </c>
      <c r="C558" s="5" t="s">
        <v>2210</v>
      </c>
      <c r="D558" s="74">
        <v>0.13</v>
      </c>
      <c r="E558" s="8">
        <f>단가대비표!K428</f>
        <v>0</v>
      </c>
      <c r="F558" s="9">
        <f>TRUNC(E558*D558,1)</f>
        <v>0</v>
      </c>
      <c r="G558" s="8">
        <f>단가대비표!L428</f>
        <v>214118</v>
      </c>
      <c r="H558" s="9">
        <f>TRUNC(G558*D558,1)</f>
        <v>27835.3</v>
      </c>
      <c r="I558" s="8">
        <f>단가대비표!S428</f>
        <v>0</v>
      </c>
      <c r="J558" s="9">
        <f>TRUNC(I558*D558,1)</f>
        <v>0</v>
      </c>
      <c r="K558" s="8">
        <f t="shared" ref="K558:L561" si="50">TRUNC(E558+G558+I558,1)</f>
        <v>214118</v>
      </c>
      <c r="L558" s="9">
        <f t="shared" si="50"/>
        <v>27835.3</v>
      </c>
      <c r="M558" s="5" t="s">
        <v>52</v>
      </c>
      <c r="N558" s="1" t="s">
        <v>524</v>
      </c>
      <c r="O558" s="1" t="s">
        <v>3197</v>
      </c>
      <c r="P558" s="1" t="s">
        <v>62</v>
      </c>
      <c r="Q558" s="1" t="s">
        <v>62</v>
      </c>
      <c r="R558" s="1" t="s">
        <v>61</v>
      </c>
      <c r="AV558" s="1" t="s">
        <v>52</v>
      </c>
      <c r="AW558" s="1" t="s">
        <v>3201</v>
      </c>
      <c r="AX558" s="1" t="s">
        <v>52</v>
      </c>
      <c r="AY558" s="1" t="s">
        <v>52</v>
      </c>
      <c r="AZ558" s="203"/>
      <c r="BA558" s="207" t="s">
        <v>7743</v>
      </c>
      <c r="BB558" s="98"/>
      <c r="BC558" s="98"/>
    </row>
    <row r="559" spans="1:55" ht="30" customHeight="1">
      <c r="A559" s="5" t="s">
        <v>2649</v>
      </c>
      <c r="B559" s="5" t="s">
        <v>2646</v>
      </c>
      <c r="C559" s="5" t="s">
        <v>2210</v>
      </c>
      <c r="D559" s="74">
        <v>0.05</v>
      </c>
      <c r="E559" s="8">
        <f>단가대비표!K405</f>
        <v>0</v>
      </c>
      <c r="F559" s="9">
        <f>TRUNC(E559*D559,1)</f>
        <v>0</v>
      </c>
      <c r="G559" s="8">
        <f>단가대비표!L405</f>
        <v>157068</v>
      </c>
      <c r="H559" s="9">
        <f>TRUNC(G559*D559,1)</f>
        <v>7853.4</v>
      </c>
      <c r="I559" s="8">
        <f>단가대비표!S405</f>
        <v>0</v>
      </c>
      <c r="J559" s="9">
        <f>TRUNC(I559*D559,1)</f>
        <v>0</v>
      </c>
      <c r="K559" s="8">
        <f t="shared" si="50"/>
        <v>157068</v>
      </c>
      <c r="L559" s="9">
        <f t="shared" si="50"/>
        <v>7853.4</v>
      </c>
      <c r="M559" s="5" t="s">
        <v>52</v>
      </c>
      <c r="N559" s="1" t="s">
        <v>524</v>
      </c>
      <c r="O559" s="1" t="s">
        <v>2650</v>
      </c>
      <c r="P559" s="1" t="s">
        <v>62</v>
      </c>
      <c r="Q559" s="1" t="s">
        <v>62</v>
      </c>
      <c r="R559" s="1" t="s">
        <v>61</v>
      </c>
      <c r="AV559" s="1" t="s">
        <v>52</v>
      </c>
      <c r="AW559" s="1" t="s">
        <v>3202</v>
      </c>
      <c r="AX559" s="1" t="s">
        <v>52</v>
      </c>
      <c r="AY559" s="1" t="s">
        <v>52</v>
      </c>
      <c r="AZ559" s="203"/>
      <c r="BA559" s="207" t="s">
        <v>7717</v>
      </c>
      <c r="BB559" s="98"/>
      <c r="BC559" s="98"/>
    </row>
    <row r="560" spans="1:55" ht="30" customHeight="1">
      <c r="A560" s="5" t="s">
        <v>3192</v>
      </c>
      <c r="B560" s="5" t="s">
        <v>522</v>
      </c>
      <c r="C560" s="5" t="s">
        <v>366</v>
      </c>
      <c r="D560" s="6">
        <v>1</v>
      </c>
      <c r="E560" s="8">
        <f>단가대비표!G316</f>
        <v>15000</v>
      </c>
      <c r="F560" s="9">
        <f>TRUNC(E560*D560,1)</f>
        <v>15000</v>
      </c>
      <c r="G560" s="8">
        <f>단가대비표!L316</f>
        <v>0</v>
      </c>
      <c r="H560" s="9">
        <f>TRUNC(G560*D560,1)</f>
        <v>0</v>
      </c>
      <c r="I560" s="8">
        <f>단가대비표!S316</f>
        <v>0</v>
      </c>
      <c r="J560" s="9">
        <f>TRUNC(I560*D560,1)</f>
        <v>0</v>
      </c>
      <c r="K560" s="8">
        <f t="shared" si="50"/>
        <v>15000</v>
      </c>
      <c r="L560" s="9">
        <f t="shared" si="50"/>
        <v>15000</v>
      </c>
      <c r="M560" s="5" t="s">
        <v>52</v>
      </c>
      <c r="N560" s="1" t="s">
        <v>524</v>
      </c>
      <c r="O560" s="1" t="s">
        <v>3203</v>
      </c>
      <c r="P560" s="1" t="s">
        <v>62</v>
      </c>
      <c r="Q560" s="1" t="s">
        <v>62</v>
      </c>
      <c r="R560" s="1" t="s">
        <v>61</v>
      </c>
      <c r="V560">
        <v>1</v>
      </c>
      <c r="AV560" s="1" t="s">
        <v>52</v>
      </c>
      <c r="AW560" s="1" t="s">
        <v>3204</v>
      </c>
      <c r="AX560" s="1" t="s">
        <v>52</v>
      </c>
      <c r="AY560" s="1" t="s">
        <v>52</v>
      </c>
      <c r="AZ560" s="203"/>
      <c r="BA560" s="207" t="s">
        <v>7615</v>
      </c>
      <c r="BB560" s="98"/>
      <c r="BC560" s="98" t="s">
        <v>7891</v>
      </c>
    </row>
    <row r="561" spans="1:53" ht="30" customHeight="1">
      <c r="A561" s="5" t="s">
        <v>2665</v>
      </c>
      <c r="B561" s="5" t="s">
        <v>2666</v>
      </c>
      <c r="C561" s="5" t="s">
        <v>449</v>
      </c>
      <c r="D561" s="6">
        <v>1</v>
      </c>
      <c r="E561" s="8">
        <f>TRUNC(SUMIF(V558:V561, RIGHTB(O561, 1), F558:F561)*U561, 2)</f>
        <v>750</v>
      </c>
      <c r="F561" s="9">
        <f>TRUNC(E561*D561,1)</f>
        <v>750</v>
      </c>
      <c r="G561" s="8">
        <v>0</v>
      </c>
      <c r="H561" s="9">
        <f>TRUNC(G561*D561,1)</f>
        <v>0</v>
      </c>
      <c r="I561" s="8">
        <v>0</v>
      </c>
      <c r="J561" s="9">
        <f>TRUNC(I561*D561,1)</f>
        <v>0</v>
      </c>
      <c r="K561" s="8">
        <f t="shared" si="50"/>
        <v>750</v>
      </c>
      <c r="L561" s="9">
        <f t="shared" si="50"/>
        <v>750</v>
      </c>
      <c r="M561" s="5" t="s">
        <v>52</v>
      </c>
      <c r="N561" s="1" t="s">
        <v>524</v>
      </c>
      <c r="O561" s="1" t="s">
        <v>2654</v>
      </c>
      <c r="P561" s="1" t="s">
        <v>62</v>
      </c>
      <c r="Q561" s="1" t="s">
        <v>62</v>
      </c>
      <c r="R561" s="1" t="s">
        <v>62</v>
      </c>
      <c r="S561">
        <v>0</v>
      </c>
      <c r="T561">
        <v>0</v>
      </c>
      <c r="U561">
        <v>0.05</v>
      </c>
      <c r="AV561" s="1" t="s">
        <v>52</v>
      </c>
      <c r="AW561" s="1" t="s">
        <v>3205</v>
      </c>
      <c r="AX561" s="1" t="s">
        <v>52</v>
      </c>
      <c r="AY561" s="1" t="s">
        <v>52</v>
      </c>
      <c r="AZ561" s="203"/>
      <c r="BA561" s="207"/>
    </row>
    <row r="562" spans="1:53" ht="30" customHeight="1">
      <c r="A562" s="5" t="s">
        <v>2487</v>
      </c>
      <c r="B562" s="5" t="s">
        <v>52</v>
      </c>
      <c r="C562" s="5" t="s">
        <v>52</v>
      </c>
      <c r="D562" s="6"/>
      <c r="E562" s="8"/>
      <c r="F562" s="9">
        <f>TRUNC(SUMIF(N558:N561, N557, F558:F561),0)</f>
        <v>15750</v>
      </c>
      <c r="G562" s="8"/>
      <c r="H562" s="41">
        <f>TRUNC(SUMIF(N558:N561, N557, H558:H561),0)</f>
        <v>35688</v>
      </c>
      <c r="I562" s="8"/>
      <c r="J562" s="9">
        <f>TRUNC(SUMIF(N558:N561, N557, J558:J561),0)</f>
        <v>0</v>
      </c>
      <c r="K562" s="8"/>
      <c r="L562" s="9">
        <f>F562+H562+J562</f>
        <v>51438</v>
      </c>
      <c r="M562" s="5" t="s">
        <v>52</v>
      </c>
      <c r="N562" s="1" t="s">
        <v>124</v>
      </c>
      <c r="O562" s="1" t="s">
        <v>124</v>
      </c>
      <c r="P562" s="1" t="s">
        <v>52</v>
      </c>
      <c r="Q562" s="1" t="s">
        <v>52</v>
      </c>
      <c r="R562" s="1" t="s">
        <v>52</v>
      </c>
      <c r="AV562" s="1" t="s">
        <v>52</v>
      </c>
      <c r="AW562" s="1" t="s">
        <v>52</v>
      </c>
      <c r="AX562" s="1" t="s">
        <v>52</v>
      </c>
      <c r="AY562" s="1" t="s">
        <v>52</v>
      </c>
      <c r="AZ562" s="203"/>
      <c r="BA562" s="207"/>
    </row>
    <row r="563" spans="1:53" ht="30" customHeight="1">
      <c r="A563" s="6"/>
      <c r="B563" s="6"/>
      <c r="C563" s="6"/>
      <c r="D563" s="6"/>
      <c r="E563" s="8"/>
      <c r="F563" s="9"/>
      <c r="G563" s="8"/>
      <c r="H563" s="9"/>
      <c r="I563" s="8"/>
      <c r="J563" s="9"/>
      <c r="K563" s="8"/>
      <c r="L563" s="9"/>
      <c r="M563" s="6"/>
      <c r="BA563" s="206"/>
    </row>
    <row r="564" spans="1:53" ht="30" customHeight="1">
      <c r="A564" s="308" t="s">
        <v>3206</v>
      </c>
      <c r="B564" s="308"/>
      <c r="C564" s="308"/>
      <c r="D564" s="308"/>
      <c r="E564" s="309"/>
      <c r="F564" s="310"/>
      <c r="G564" s="309"/>
      <c r="H564" s="310"/>
      <c r="I564" s="309"/>
      <c r="J564" s="310"/>
      <c r="K564" s="309"/>
      <c r="L564" s="310"/>
      <c r="M564" s="308"/>
      <c r="N564" s="1" t="s">
        <v>529</v>
      </c>
      <c r="BA564" s="206"/>
    </row>
    <row r="565" spans="1:53" ht="30" customHeight="1">
      <c r="A565" s="5" t="s">
        <v>3207</v>
      </c>
      <c r="B565" s="5" t="s">
        <v>3208</v>
      </c>
      <c r="C565" s="5" t="s">
        <v>2685</v>
      </c>
      <c r="D565" s="6">
        <v>1.1759999999999999</v>
      </c>
      <c r="E565" s="8">
        <f>단가대비표!K59</f>
        <v>1015</v>
      </c>
      <c r="F565" s="9">
        <f t="shared" ref="F565:F571" si="51">TRUNC(E565*D565,1)</f>
        <v>1193.5999999999999</v>
      </c>
      <c r="G565" s="8">
        <f>단가대비표!L59</f>
        <v>0</v>
      </c>
      <c r="H565" s="9">
        <f t="shared" ref="H565:H571" si="52">TRUNC(G565*D565,1)</f>
        <v>0</v>
      </c>
      <c r="I565" s="8">
        <f>단가대비표!S59</f>
        <v>0</v>
      </c>
      <c r="J565" s="9">
        <f t="shared" ref="J565:J571" si="53">TRUNC(I565*D565,1)</f>
        <v>0</v>
      </c>
      <c r="K565" s="8">
        <f t="shared" ref="K565:L571" si="54">TRUNC(E565+G565+I565,1)</f>
        <v>1015</v>
      </c>
      <c r="L565" s="9">
        <f t="shared" si="54"/>
        <v>1193.5999999999999</v>
      </c>
      <c r="M565" s="5" t="s">
        <v>52</v>
      </c>
      <c r="N565" s="1" t="s">
        <v>529</v>
      </c>
      <c r="O565" s="1" t="s">
        <v>3209</v>
      </c>
      <c r="P565" s="1" t="s">
        <v>62</v>
      </c>
      <c r="Q565" s="1" t="s">
        <v>62</v>
      </c>
      <c r="R565" s="1" t="s">
        <v>61</v>
      </c>
      <c r="AV565" s="1" t="s">
        <v>52</v>
      </c>
      <c r="AW565" s="1" t="s">
        <v>3210</v>
      </c>
      <c r="AX565" s="1" t="s">
        <v>52</v>
      </c>
      <c r="AY565" s="1" t="s">
        <v>52</v>
      </c>
      <c r="AZ565" s="203"/>
      <c r="BA565" s="207" t="s">
        <v>7283</v>
      </c>
    </row>
    <row r="566" spans="1:53" ht="30" customHeight="1">
      <c r="A566" s="5" t="s">
        <v>3211</v>
      </c>
      <c r="B566" s="5" t="s">
        <v>3212</v>
      </c>
      <c r="C566" s="5" t="s">
        <v>2685</v>
      </c>
      <c r="D566" s="6">
        <v>0.50039999999999996</v>
      </c>
      <c r="E566" s="8">
        <f>단가대비표!K60</f>
        <v>1192</v>
      </c>
      <c r="F566" s="9">
        <f t="shared" si="51"/>
        <v>596.4</v>
      </c>
      <c r="G566" s="8">
        <f>단가대비표!L60</f>
        <v>0</v>
      </c>
      <c r="H566" s="9">
        <f t="shared" si="52"/>
        <v>0</v>
      </c>
      <c r="I566" s="8">
        <f>단가대비표!S60</f>
        <v>0</v>
      </c>
      <c r="J566" s="9">
        <f t="shared" si="53"/>
        <v>0</v>
      </c>
      <c r="K566" s="8">
        <f t="shared" si="54"/>
        <v>1192</v>
      </c>
      <c r="L566" s="9">
        <f t="shared" si="54"/>
        <v>596.4</v>
      </c>
      <c r="M566" s="5" t="s">
        <v>52</v>
      </c>
      <c r="N566" s="1" t="s">
        <v>529</v>
      </c>
      <c r="O566" s="1" t="s">
        <v>3213</v>
      </c>
      <c r="P566" s="1" t="s">
        <v>62</v>
      </c>
      <c r="Q566" s="1" t="s">
        <v>62</v>
      </c>
      <c r="R566" s="1" t="s">
        <v>61</v>
      </c>
      <c r="AV566" s="1" t="s">
        <v>52</v>
      </c>
      <c r="AW566" s="1" t="s">
        <v>3214</v>
      </c>
      <c r="AX566" s="1" t="s">
        <v>52</v>
      </c>
      <c r="AY566" s="1" t="s">
        <v>52</v>
      </c>
      <c r="AZ566" s="203"/>
      <c r="BA566" s="207" t="s">
        <v>7285</v>
      </c>
    </row>
    <row r="567" spans="1:53" ht="30" customHeight="1">
      <c r="A567" s="5" t="s">
        <v>3215</v>
      </c>
      <c r="B567" s="5" t="s">
        <v>3216</v>
      </c>
      <c r="C567" s="5" t="s">
        <v>2685</v>
      </c>
      <c r="D567" s="6">
        <v>1.575</v>
      </c>
      <c r="E567" s="8">
        <f>일위대가목록!E539</f>
        <v>145</v>
      </c>
      <c r="F567" s="9">
        <f t="shared" si="51"/>
        <v>228.3</v>
      </c>
      <c r="G567" s="8">
        <f>일위대가목록!F539</f>
        <v>4865</v>
      </c>
      <c r="H567" s="9">
        <f t="shared" si="52"/>
        <v>7662.3</v>
      </c>
      <c r="I567" s="8">
        <f>일위대가목록!G539</f>
        <v>243</v>
      </c>
      <c r="J567" s="9">
        <f t="shared" si="53"/>
        <v>382.7</v>
      </c>
      <c r="K567" s="8">
        <f t="shared" si="54"/>
        <v>5253</v>
      </c>
      <c r="L567" s="9">
        <f t="shared" si="54"/>
        <v>8273.2999999999993</v>
      </c>
      <c r="M567" s="5" t="s">
        <v>3217</v>
      </c>
      <c r="N567" s="1" t="s">
        <v>529</v>
      </c>
      <c r="O567" s="1" t="s">
        <v>3218</v>
      </c>
      <c r="P567" s="1" t="s">
        <v>61</v>
      </c>
      <c r="Q567" s="1" t="s">
        <v>62</v>
      </c>
      <c r="R567" s="1" t="s">
        <v>62</v>
      </c>
      <c r="AV567" s="1" t="s">
        <v>52</v>
      </c>
      <c r="AW567" s="1" t="s">
        <v>3219</v>
      </c>
      <c r="AX567" s="1" t="s">
        <v>52</v>
      </c>
      <c r="AY567" s="1" t="s">
        <v>52</v>
      </c>
      <c r="AZ567" s="203"/>
      <c r="BA567" s="207" t="s">
        <v>3217</v>
      </c>
    </row>
    <row r="568" spans="1:53" ht="30" customHeight="1">
      <c r="A568" s="5" t="s">
        <v>3220</v>
      </c>
      <c r="B568" s="5" t="s">
        <v>52</v>
      </c>
      <c r="C568" s="5" t="s">
        <v>2685</v>
      </c>
      <c r="D568" s="6">
        <v>1.1759999999999999</v>
      </c>
      <c r="E568" s="8">
        <f>단가대비표!K69</f>
        <v>0</v>
      </c>
      <c r="F568" s="9">
        <f t="shared" si="51"/>
        <v>0</v>
      </c>
      <c r="G568" s="8">
        <f>단가대비표!L69</f>
        <v>0</v>
      </c>
      <c r="H568" s="9">
        <f t="shared" si="52"/>
        <v>0</v>
      </c>
      <c r="I568" s="8">
        <f>단가대비표!S69</f>
        <v>0</v>
      </c>
      <c r="J568" s="9">
        <f t="shared" si="53"/>
        <v>0</v>
      </c>
      <c r="K568" s="8">
        <f t="shared" si="54"/>
        <v>0</v>
      </c>
      <c r="L568" s="9">
        <f t="shared" si="54"/>
        <v>0</v>
      </c>
      <c r="M568" s="5" t="s">
        <v>52</v>
      </c>
      <c r="N568" s="1" t="s">
        <v>529</v>
      </c>
      <c r="O568" s="1" t="s">
        <v>3221</v>
      </c>
      <c r="P568" s="1" t="s">
        <v>62</v>
      </c>
      <c r="Q568" s="1" t="s">
        <v>62</v>
      </c>
      <c r="R568" s="1" t="s">
        <v>61</v>
      </c>
      <c r="AV568" s="1" t="s">
        <v>52</v>
      </c>
      <c r="AW568" s="1" t="s">
        <v>3222</v>
      </c>
      <c r="AX568" s="1" t="s">
        <v>52</v>
      </c>
      <c r="AY568" s="1" t="s">
        <v>52</v>
      </c>
      <c r="AZ568" s="203"/>
      <c r="BA568" s="207" t="s">
        <v>7299</v>
      </c>
    </row>
    <row r="569" spans="1:53" ht="30" customHeight="1">
      <c r="A569" s="5" t="s">
        <v>3223</v>
      </c>
      <c r="B569" s="5" t="s">
        <v>3224</v>
      </c>
      <c r="C569" s="5" t="s">
        <v>58</v>
      </c>
      <c r="D569" s="6">
        <v>3.9E-2</v>
      </c>
      <c r="E569" s="8">
        <f>일위대가목록!E540</f>
        <v>82</v>
      </c>
      <c r="F569" s="9">
        <f t="shared" si="51"/>
        <v>3.1</v>
      </c>
      <c r="G569" s="8">
        <f>일위대가목록!F540</f>
        <v>4101</v>
      </c>
      <c r="H569" s="9">
        <f t="shared" si="52"/>
        <v>159.9</v>
      </c>
      <c r="I569" s="8">
        <f>일위대가목록!G540</f>
        <v>0</v>
      </c>
      <c r="J569" s="9">
        <f t="shared" si="53"/>
        <v>0</v>
      </c>
      <c r="K569" s="8">
        <f t="shared" si="54"/>
        <v>4183</v>
      </c>
      <c r="L569" s="9">
        <f t="shared" si="54"/>
        <v>163</v>
      </c>
      <c r="M569" s="5" t="s">
        <v>3225</v>
      </c>
      <c r="N569" s="1" t="s">
        <v>529</v>
      </c>
      <c r="O569" s="1" t="s">
        <v>3226</v>
      </c>
      <c r="P569" s="1" t="s">
        <v>61</v>
      </c>
      <c r="Q569" s="1" t="s">
        <v>62</v>
      </c>
      <c r="R569" s="1" t="s">
        <v>62</v>
      </c>
      <c r="AV569" s="1" t="s">
        <v>52</v>
      </c>
      <c r="AW569" s="1" t="s">
        <v>3227</v>
      </c>
      <c r="AX569" s="1" t="s">
        <v>52</v>
      </c>
      <c r="AY569" s="1" t="s">
        <v>52</v>
      </c>
      <c r="AZ569" s="203"/>
      <c r="BA569" s="207" t="s">
        <v>3225</v>
      </c>
    </row>
    <row r="570" spans="1:53" ht="30" customHeight="1">
      <c r="A570" s="5" t="s">
        <v>3228</v>
      </c>
      <c r="B570" s="5" t="s">
        <v>3229</v>
      </c>
      <c r="C570" s="5" t="s">
        <v>2685</v>
      </c>
      <c r="D570" s="6">
        <v>-7.0999999999999994E-2</v>
      </c>
      <c r="E570" s="8">
        <f>단가대비표!K50</f>
        <v>340</v>
      </c>
      <c r="F570" s="9">
        <f t="shared" si="51"/>
        <v>-24.1</v>
      </c>
      <c r="G570" s="8">
        <f>단가대비표!L50</f>
        <v>0</v>
      </c>
      <c r="H570" s="9">
        <f t="shared" si="52"/>
        <v>0</v>
      </c>
      <c r="I570" s="8">
        <f>단가대비표!S50</f>
        <v>0</v>
      </c>
      <c r="J570" s="9">
        <f t="shared" si="53"/>
        <v>0</v>
      </c>
      <c r="K570" s="8">
        <f t="shared" si="54"/>
        <v>340</v>
      </c>
      <c r="L570" s="9">
        <f t="shared" si="54"/>
        <v>-24.1</v>
      </c>
      <c r="M570" s="5" t="s">
        <v>3230</v>
      </c>
      <c r="N570" s="1" t="s">
        <v>529</v>
      </c>
      <c r="O570" s="1" t="s">
        <v>3231</v>
      </c>
      <c r="P570" s="1" t="s">
        <v>62</v>
      </c>
      <c r="Q570" s="1" t="s">
        <v>62</v>
      </c>
      <c r="R570" s="1" t="s">
        <v>61</v>
      </c>
      <c r="AV570" s="1" t="s">
        <v>52</v>
      </c>
      <c r="AW570" s="1" t="s">
        <v>3232</v>
      </c>
      <c r="AX570" s="1" t="s">
        <v>52</v>
      </c>
      <c r="AY570" s="1" t="s">
        <v>52</v>
      </c>
      <c r="AZ570" s="203"/>
      <c r="BA570" s="207" t="s">
        <v>7268</v>
      </c>
    </row>
    <row r="571" spans="1:53" ht="30" customHeight="1">
      <c r="A571" s="5" t="s">
        <v>3233</v>
      </c>
      <c r="B571" s="5" t="s">
        <v>3234</v>
      </c>
      <c r="C571" s="5" t="s">
        <v>58</v>
      </c>
      <c r="D571" s="6">
        <v>3.9E-2</v>
      </c>
      <c r="E571" s="8">
        <f>일위대가목록!E541</f>
        <v>560</v>
      </c>
      <c r="F571" s="9">
        <f t="shared" si="51"/>
        <v>21.8</v>
      </c>
      <c r="G571" s="8">
        <f>일위대가목록!F541</f>
        <v>0</v>
      </c>
      <c r="H571" s="9">
        <f t="shared" si="52"/>
        <v>0</v>
      </c>
      <c r="I571" s="8">
        <f>일위대가목록!G541</f>
        <v>0</v>
      </c>
      <c r="J571" s="9">
        <f t="shared" si="53"/>
        <v>0</v>
      </c>
      <c r="K571" s="8">
        <f t="shared" si="54"/>
        <v>560</v>
      </c>
      <c r="L571" s="9">
        <f t="shared" si="54"/>
        <v>21.8</v>
      </c>
      <c r="M571" s="5" t="s">
        <v>3235</v>
      </c>
      <c r="N571" s="1" t="s">
        <v>529</v>
      </c>
      <c r="O571" s="1" t="s">
        <v>3236</v>
      </c>
      <c r="P571" s="1" t="s">
        <v>61</v>
      </c>
      <c r="Q571" s="1" t="s">
        <v>62</v>
      </c>
      <c r="R571" s="1" t="s">
        <v>62</v>
      </c>
      <c r="AV571" s="1" t="s">
        <v>52</v>
      </c>
      <c r="AW571" s="1" t="s">
        <v>3237</v>
      </c>
      <c r="AX571" s="1" t="s">
        <v>52</v>
      </c>
      <c r="AY571" s="1" t="s">
        <v>52</v>
      </c>
      <c r="AZ571" s="203"/>
      <c r="BA571" s="207" t="s">
        <v>3235</v>
      </c>
    </row>
    <row r="572" spans="1:53" ht="30" customHeight="1">
      <c r="A572" s="5" t="s">
        <v>2487</v>
      </c>
      <c r="B572" s="5" t="s">
        <v>52</v>
      </c>
      <c r="C572" s="5" t="s">
        <v>52</v>
      </c>
      <c r="D572" s="6"/>
      <c r="E572" s="8"/>
      <c r="F572" s="9">
        <f>TRUNC(SUMIF(N565:N571, N564, F565:F571),0)</f>
        <v>2019</v>
      </c>
      <c r="G572" s="8"/>
      <c r="H572" s="9">
        <f>TRUNC(SUMIF(N565:N571, N564, H565:H571),0)</f>
        <v>7822</v>
      </c>
      <c r="I572" s="8"/>
      <c r="J572" s="9">
        <f>TRUNC(SUMIF(N565:N571, N564, J565:J571),0)</f>
        <v>382</v>
      </c>
      <c r="K572" s="8"/>
      <c r="L572" s="9">
        <f>F572+H572+J572</f>
        <v>10223</v>
      </c>
      <c r="M572" s="5" t="s">
        <v>52</v>
      </c>
      <c r="N572" s="1" t="s">
        <v>124</v>
      </c>
      <c r="O572" s="1" t="s">
        <v>124</v>
      </c>
      <c r="P572" s="1" t="s">
        <v>52</v>
      </c>
      <c r="Q572" s="1" t="s">
        <v>52</v>
      </c>
      <c r="R572" s="1" t="s">
        <v>52</v>
      </c>
      <c r="AV572" s="1" t="s">
        <v>52</v>
      </c>
      <c r="AW572" s="1" t="s">
        <v>52</v>
      </c>
      <c r="AX572" s="1" t="s">
        <v>52</v>
      </c>
      <c r="AY572" s="1" t="s">
        <v>52</v>
      </c>
      <c r="AZ572" s="203"/>
      <c r="BA572" s="207"/>
    </row>
    <row r="573" spans="1:53" ht="30" customHeight="1">
      <c r="A573" s="6"/>
      <c r="B573" s="6"/>
      <c r="C573" s="6"/>
      <c r="D573" s="6"/>
      <c r="E573" s="8"/>
      <c r="F573" s="9"/>
      <c r="G573" s="8"/>
      <c r="H573" s="9"/>
      <c r="I573" s="8"/>
      <c r="J573" s="9"/>
      <c r="K573" s="8"/>
      <c r="L573" s="9"/>
      <c r="M573" s="6"/>
      <c r="BA573" s="206"/>
    </row>
    <row r="574" spans="1:53" ht="30" customHeight="1">
      <c r="A574" s="308" t="s">
        <v>3238</v>
      </c>
      <c r="B574" s="308"/>
      <c r="C574" s="308"/>
      <c r="D574" s="308"/>
      <c r="E574" s="309"/>
      <c r="F574" s="310"/>
      <c r="G574" s="309"/>
      <c r="H574" s="310"/>
      <c r="I574" s="309"/>
      <c r="J574" s="310"/>
      <c r="K574" s="309"/>
      <c r="L574" s="310"/>
      <c r="M574" s="308"/>
      <c r="N574" s="1" t="s">
        <v>534</v>
      </c>
      <c r="BA574" s="206"/>
    </row>
    <row r="575" spans="1:53" ht="30" customHeight="1">
      <c r="A575" s="5" t="s">
        <v>3207</v>
      </c>
      <c r="B575" s="5" t="s">
        <v>3208</v>
      </c>
      <c r="C575" s="5" t="s">
        <v>2685</v>
      </c>
      <c r="D575" s="6">
        <v>2.3519999999999999</v>
      </c>
      <c r="E575" s="8">
        <f>단가대비표!K59</f>
        <v>1015</v>
      </c>
      <c r="F575" s="9">
        <f t="shared" ref="F575:F581" si="55">TRUNC(E575*D575,1)</f>
        <v>2387.1999999999998</v>
      </c>
      <c r="G575" s="8">
        <f>단가대비표!L59</f>
        <v>0</v>
      </c>
      <c r="H575" s="9">
        <f t="shared" ref="H575:H581" si="56">TRUNC(G575*D575,1)</f>
        <v>0</v>
      </c>
      <c r="I575" s="8">
        <f>단가대비표!S59</f>
        <v>0</v>
      </c>
      <c r="J575" s="9">
        <f t="shared" ref="J575:J581" si="57">TRUNC(I575*D575,1)</f>
        <v>0</v>
      </c>
      <c r="K575" s="8">
        <f t="shared" ref="K575:L581" si="58">TRUNC(E575+G575+I575,1)</f>
        <v>1015</v>
      </c>
      <c r="L575" s="9">
        <f t="shared" si="58"/>
        <v>2387.1999999999998</v>
      </c>
      <c r="M575" s="5" t="s">
        <v>52</v>
      </c>
      <c r="N575" s="1" t="s">
        <v>534</v>
      </c>
      <c r="O575" s="1" t="s">
        <v>3209</v>
      </c>
      <c r="P575" s="1" t="s">
        <v>62</v>
      </c>
      <c r="Q575" s="1" t="s">
        <v>62</v>
      </c>
      <c r="R575" s="1" t="s">
        <v>61</v>
      </c>
      <c r="AV575" s="1" t="s">
        <v>52</v>
      </c>
      <c r="AW575" s="1" t="s">
        <v>3239</v>
      </c>
      <c r="AX575" s="1" t="s">
        <v>52</v>
      </c>
      <c r="AY575" s="1" t="s">
        <v>52</v>
      </c>
      <c r="AZ575" s="203"/>
      <c r="BA575" s="207" t="s">
        <v>7283</v>
      </c>
    </row>
    <row r="576" spans="1:53" ht="30" customHeight="1">
      <c r="A576" s="5" t="s">
        <v>3211</v>
      </c>
      <c r="B576" s="5" t="s">
        <v>3212</v>
      </c>
      <c r="C576" s="5" t="s">
        <v>2685</v>
      </c>
      <c r="D576" s="6">
        <v>1.0007999999999999</v>
      </c>
      <c r="E576" s="8">
        <f>단가대비표!K60</f>
        <v>1192</v>
      </c>
      <c r="F576" s="9">
        <f t="shared" si="55"/>
        <v>1192.9000000000001</v>
      </c>
      <c r="G576" s="8">
        <f>단가대비표!L60</f>
        <v>0</v>
      </c>
      <c r="H576" s="9">
        <f t="shared" si="56"/>
        <v>0</v>
      </c>
      <c r="I576" s="8">
        <f>단가대비표!S60</f>
        <v>0</v>
      </c>
      <c r="J576" s="9">
        <f t="shared" si="57"/>
        <v>0</v>
      </c>
      <c r="K576" s="8">
        <f t="shared" si="58"/>
        <v>1192</v>
      </c>
      <c r="L576" s="9">
        <f t="shared" si="58"/>
        <v>1192.9000000000001</v>
      </c>
      <c r="M576" s="5" t="s">
        <v>52</v>
      </c>
      <c r="N576" s="1" t="s">
        <v>534</v>
      </c>
      <c r="O576" s="1" t="s">
        <v>3213</v>
      </c>
      <c r="P576" s="1" t="s">
        <v>62</v>
      </c>
      <c r="Q576" s="1" t="s">
        <v>62</v>
      </c>
      <c r="R576" s="1" t="s">
        <v>61</v>
      </c>
      <c r="AV576" s="1" t="s">
        <v>52</v>
      </c>
      <c r="AW576" s="1" t="s">
        <v>3240</v>
      </c>
      <c r="AX576" s="1" t="s">
        <v>52</v>
      </c>
      <c r="AY576" s="1" t="s">
        <v>52</v>
      </c>
      <c r="AZ576" s="203"/>
      <c r="BA576" s="207" t="s">
        <v>7285</v>
      </c>
    </row>
    <row r="577" spans="1:53" ht="30" customHeight="1">
      <c r="A577" s="5" t="s">
        <v>3215</v>
      </c>
      <c r="B577" s="5" t="s">
        <v>3216</v>
      </c>
      <c r="C577" s="5" t="s">
        <v>2685</v>
      </c>
      <c r="D577" s="6">
        <v>3.15</v>
      </c>
      <c r="E577" s="8">
        <f>일위대가목록!E539</f>
        <v>145</v>
      </c>
      <c r="F577" s="9">
        <f t="shared" si="55"/>
        <v>456.7</v>
      </c>
      <c r="G577" s="8">
        <f>일위대가목록!F539</f>
        <v>4865</v>
      </c>
      <c r="H577" s="9">
        <f t="shared" si="56"/>
        <v>15324.7</v>
      </c>
      <c r="I577" s="8">
        <f>일위대가목록!G539</f>
        <v>243</v>
      </c>
      <c r="J577" s="9">
        <f t="shared" si="57"/>
        <v>765.4</v>
      </c>
      <c r="K577" s="8">
        <f t="shared" si="58"/>
        <v>5253</v>
      </c>
      <c r="L577" s="9">
        <f t="shared" si="58"/>
        <v>16546.8</v>
      </c>
      <c r="M577" s="5" t="s">
        <v>3217</v>
      </c>
      <c r="N577" s="1" t="s">
        <v>534</v>
      </c>
      <c r="O577" s="1" t="s">
        <v>3218</v>
      </c>
      <c r="P577" s="1" t="s">
        <v>61</v>
      </c>
      <c r="Q577" s="1" t="s">
        <v>62</v>
      </c>
      <c r="R577" s="1" t="s">
        <v>62</v>
      </c>
      <c r="AV577" s="1" t="s">
        <v>52</v>
      </c>
      <c r="AW577" s="1" t="s">
        <v>3241</v>
      </c>
      <c r="AX577" s="1" t="s">
        <v>52</v>
      </c>
      <c r="AY577" s="1" t="s">
        <v>52</v>
      </c>
      <c r="AZ577" s="203"/>
      <c r="BA577" s="207" t="s">
        <v>3217</v>
      </c>
    </row>
    <row r="578" spans="1:53" ht="30" customHeight="1">
      <c r="A578" s="5" t="s">
        <v>3220</v>
      </c>
      <c r="B578" s="5" t="s">
        <v>52</v>
      </c>
      <c r="C578" s="5" t="s">
        <v>2685</v>
      </c>
      <c r="D578" s="6">
        <v>2.3519999999999999</v>
      </c>
      <c r="E578" s="8">
        <f>단가대비표!K69</f>
        <v>0</v>
      </c>
      <c r="F578" s="9">
        <f t="shared" si="55"/>
        <v>0</v>
      </c>
      <c r="G578" s="8">
        <f>단가대비표!L69</f>
        <v>0</v>
      </c>
      <c r="H578" s="9">
        <f t="shared" si="56"/>
        <v>0</v>
      </c>
      <c r="I578" s="8">
        <f>단가대비표!S69</f>
        <v>0</v>
      </c>
      <c r="J578" s="9">
        <f t="shared" si="57"/>
        <v>0</v>
      </c>
      <c r="K578" s="8">
        <f t="shared" si="58"/>
        <v>0</v>
      </c>
      <c r="L578" s="9">
        <f t="shared" si="58"/>
        <v>0</v>
      </c>
      <c r="M578" s="5" t="s">
        <v>52</v>
      </c>
      <c r="N578" s="1" t="s">
        <v>534</v>
      </c>
      <c r="O578" s="1" t="s">
        <v>3221</v>
      </c>
      <c r="P578" s="1" t="s">
        <v>62</v>
      </c>
      <c r="Q578" s="1" t="s">
        <v>62</v>
      </c>
      <c r="R578" s="1" t="s">
        <v>61</v>
      </c>
      <c r="AV578" s="1" t="s">
        <v>52</v>
      </c>
      <c r="AW578" s="1" t="s">
        <v>3242</v>
      </c>
      <c r="AX578" s="1" t="s">
        <v>52</v>
      </c>
      <c r="AY578" s="1" t="s">
        <v>52</v>
      </c>
      <c r="AZ578" s="203"/>
      <c r="BA578" s="207" t="s">
        <v>7299</v>
      </c>
    </row>
    <row r="579" spans="1:53" ht="30" customHeight="1">
      <c r="A579" s="5" t="s">
        <v>3223</v>
      </c>
      <c r="B579" s="5" t="s">
        <v>3224</v>
      </c>
      <c r="C579" s="5" t="s">
        <v>58</v>
      </c>
      <c r="D579" s="6">
        <v>7.6999999999999999E-2</v>
      </c>
      <c r="E579" s="8">
        <f>일위대가목록!E540</f>
        <v>82</v>
      </c>
      <c r="F579" s="9">
        <f t="shared" si="55"/>
        <v>6.3</v>
      </c>
      <c r="G579" s="8">
        <f>일위대가목록!F540</f>
        <v>4101</v>
      </c>
      <c r="H579" s="9">
        <f t="shared" si="56"/>
        <v>315.7</v>
      </c>
      <c r="I579" s="8">
        <f>일위대가목록!G540</f>
        <v>0</v>
      </c>
      <c r="J579" s="9">
        <f t="shared" si="57"/>
        <v>0</v>
      </c>
      <c r="K579" s="8">
        <f t="shared" si="58"/>
        <v>4183</v>
      </c>
      <c r="L579" s="9">
        <f t="shared" si="58"/>
        <v>322</v>
      </c>
      <c r="M579" s="5" t="s">
        <v>3225</v>
      </c>
      <c r="N579" s="1" t="s">
        <v>534</v>
      </c>
      <c r="O579" s="1" t="s">
        <v>3226</v>
      </c>
      <c r="P579" s="1" t="s">
        <v>61</v>
      </c>
      <c r="Q579" s="1" t="s">
        <v>62</v>
      </c>
      <c r="R579" s="1" t="s">
        <v>62</v>
      </c>
      <c r="AV579" s="1" t="s">
        <v>52</v>
      </c>
      <c r="AW579" s="1" t="s">
        <v>3243</v>
      </c>
      <c r="AX579" s="1" t="s">
        <v>52</v>
      </c>
      <c r="AY579" s="1" t="s">
        <v>52</v>
      </c>
      <c r="AZ579" s="203"/>
      <c r="BA579" s="207" t="s">
        <v>3225</v>
      </c>
    </row>
    <row r="580" spans="1:53" ht="30" customHeight="1">
      <c r="A580" s="5" t="s">
        <v>3228</v>
      </c>
      <c r="B580" s="5" t="s">
        <v>3229</v>
      </c>
      <c r="C580" s="5" t="s">
        <v>2685</v>
      </c>
      <c r="D580" s="6">
        <v>-0.14199999999999999</v>
      </c>
      <c r="E580" s="8">
        <f>단가대비표!K50</f>
        <v>340</v>
      </c>
      <c r="F580" s="9">
        <f t="shared" si="55"/>
        <v>-48.2</v>
      </c>
      <c r="G580" s="8">
        <f>단가대비표!L50</f>
        <v>0</v>
      </c>
      <c r="H580" s="9">
        <f t="shared" si="56"/>
        <v>0</v>
      </c>
      <c r="I580" s="8">
        <f>단가대비표!S50</f>
        <v>0</v>
      </c>
      <c r="J580" s="9">
        <f t="shared" si="57"/>
        <v>0</v>
      </c>
      <c r="K580" s="8">
        <f t="shared" si="58"/>
        <v>340</v>
      </c>
      <c r="L580" s="9">
        <f t="shared" si="58"/>
        <v>-48.2</v>
      </c>
      <c r="M580" s="5" t="s">
        <v>3230</v>
      </c>
      <c r="N580" s="1" t="s">
        <v>534</v>
      </c>
      <c r="O580" s="1" t="s">
        <v>3231</v>
      </c>
      <c r="P580" s="1" t="s">
        <v>62</v>
      </c>
      <c r="Q580" s="1" t="s">
        <v>62</v>
      </c>
      <c r="R580" s="1" t="s">
        <v>61</v>
      </c>
      <c r="AV580" s="1" t="s">
        <v>52</v>
      </c>
      <c r="AW580" s="1" t="s">
        <v>3244</v>
      </c>
      <c r="AX580" s="1" t="s">
        <v>52</v>
      </c>
      <c r="AY580" s="1" t="s">
        <v>52</v>
      </c>
      <c r="AZ580" s="203"/>
      <c r="BA580" s="207" t="s">
        <v>7268</v>
      </c>
    </row>
    <row r="581" spans="1:53" ht="30" customHeight="1">
      <c r="A581" s="5" t="s">
        <v>3233</v>
      </c>
      <c r="B581" s="5" t="s">
        <v>3234</v>
      </c>
      <c r="C581" s="5" t="s">
        <v>58</v>
      </c>
      <c r="D581" s="6">
        <v>7.6999999999999999E-2</v>
      </c>
      <c r="E581" s="8">
        <f>일위대가목록!E541</f>
        <v>560</v>
      </c>
      <c r="F581" s="9">
        <f t="shared" si="55"/>
        <v>43.1</v>
      </c>
      <c r="G581" s="8">
        <f>일위대가목록!F541</f>
        <v>0</v>
      </c>
      <c r="H581" s="9">
        <f t="shared" si="56"/>
        <v>0</v>
      </c>
      <c r="I581" s="8">
        <f>일위대가목록!G541</f>
        <v>0</v>
      </c>
      <c r="J581" s="9">
        <f t="shared" si="57"/>
        <v>0</v>
      </c>
      <c r="K581" s="8">
        <f t="shared" si="58"/>
        <v>560</v>
      </c>
      <c r="L581" s="9">
        <f t="shared" si="58"/>
        <v>43.1</v>
      </c>
      <c r="M581" s="5" t="s">
        <v>3235</v>
      </c>
      <c r="N581" s="1" t="s">
        <v>534</v>
      </c>
      <c r="O581" s="1" t="s">
        <v>3236</v>
      </c>
      <c r="P581" s="1" t="s">
        <v>61</v>
      </c>
      <c r="Q581" s="1" t="s">
        <v>62</v>
      </c>
      <c r="R581" s="1" t="s">
        <v>62</v>
      </c>
      <c r="AV581" s="1" t="s">
        <v>52</v>
      </c>
      <c r="AW581" s="1" t="s">
        <v>3245</v>
      </c>
      <c r="AX581" s="1" t="s">
        <v>52</v>
      </c>
      <c r="AY581" s="1" t="s">
        <v>52</v>
      </c>
      <c r="AZ581" s="203"/>
      <c r="BA581" s="207" t="s">
        <v>3235</v>
      </c>
    </row>
    <row r="582" spans="1:53" ht="30" customHeight="1">
      <c r="A582" s="5" t="s">
        <v>2487</v>
      </c>
      <c r="B582" s="5" t="s">
        <v>52</v>
      </c>
      <c r="C582" s="5" t="s">
        <v>52</v>
      </c>
      <c r="D582" s="6"/>
      <c r="E582" s="8"/>
      <c r="F582" s="9">
        <f>TRUNC(SUMIF(N575:N581, N574, F575:F581),0)</f>
        <v>4038</v>
      </c>
      <c r="G582" s="8"/>
      <c r="H582" s="9">
        <f>TRUNC(SUMIF(N575:N581, N574, H575:H581),0)</f>
        <v>15640</v>
      </c>
      <c r="I582" s="8"/>
      <c r="J582" s="9">
        <f>TRUNC(SUMIF(N575:N581, N574, J575:J581),0)</f>
        <v>765</v>
      </c>
      <c r="K582" s="8"/>
      <c r="L582" s="9">
        <f>F582+H582+J582</f>
        <v>20443</v>
      </c>
      <c r="M582" s="5" t="s">
        <v>52</v>
      </c>
      <c r="N582" s="1" t="s">
        <v>124</v>
      </c>
      <c r="O582" s="1" t="s">
        <v>124</v>
      </c>
      <c r="P582" s="1" t="s">
        <v>52</v>
      </c>
      <c r="Q582" s="1" t="s">
        <v>52</v>
      </c>
      <c r="R582" s="1" t="s">
        <v>52</v>
      </c>
      <c r="AV582" s="1" t="s">
        <v>52</v>
      </c>
      <c r="AW582" s="1" t="s">
        <v>52</v>
      </c>
      <c r="AX582" s="1" t="s">
        <v>52</v>
      </c>
      <c r="AY582" s="1" t="s">
        <v>52</v>
      </c>
      <c r="AZ582" s="203"/>
      <c r="BA582" s="207"/>
    </row>
    <row r="583" spans="1:53" ht="30" customHeight="1">
      <c r="A583" s="6"/>
      <c r="B583" s="6"/>
      <c r="C583" s="6"/>
      <c r="D583" s="6"/>
      <c r="E583" s="8"/>
      <c r="F583" s="9"/>
      <c r="G583" s="8"/>
      <c r="H583" s="9"/>
      <c r="I583" s="8"/>
      <c r="J583" s="9"/>
      <c r="K583" s="8"/>
      <c r="L583" s="9"/>
      <c r="M583" s="6"/>
      <c r="BA583" s="206"/>
    </row>
    <row r="584" spans="1:53" ht="30" customHeight="1">
      <c r="A584" s="308" t="s">
        <v>3246</v>
      </c>
      <c r="B584" s="308"/>
      <c r="C584" s="308"/>
      <c r="D584" s="308"/>
      <c r="E584" s="309"/>
      <c r="F584" s="310"/>
      <c r="G584" s="309"/>
      <c r="H584" s="310"/>
      <c r="I584" s="309"/>
      <c r="J584" s="310"/>
      <c r="K584" s="309"/>
      <c r="L584" s="310"/>
      <c r="M584" s="308"/>
      <c r="N584" s="1" t="s">
        <v>539</v>
      </c>
      <c r="BA584" s="206"/>
    </row>
    <row r="585" spans="1:53" ht="30" customHeight="1">
      <c r="A585" s="5" t="s">
        <v>2866</v>
      </c>
      <c r="B585" s="5" t="s">
        <v>2867</v>
      </c>
      <c r="C585" s="5" t="s">
        <v>588</v>
      </c>
      <c r="D585" s="6">
        <v>0.05</v>
      </c>
      <c r="E585" s="8">
        <f>단가대비표!K43</f>
        <v>26000</v>
      </c>
      <c r="F585" s="9">
        <f t="shared" ref="F585:F596" si="59">TRUNC(E585*D585,1)</f>
        <v>1300</v>
      </c>
      <c r="G585" s="8">
        <f>단가대비표!L43</f>
        <v>0</v>
      </c>
      <c r="H585" s="9">
        <f t="shared" ref="H585:H596" si="60">TRUNC(G585*D585,1)</f>
        <v>0</v>
      </c>
      <c r="I585" s="8">
        <f>단가대비표!S43</f>
        <v>0</v>
      </c>
      <c r="J585" s="9">
        <f t="shared" ref="J585:J596" si="61">TRUNC(I585*D585,1)</f>
        <v>0</v>
      </c>
      <c r="K585" s="8">
        <f t="shared" ref="K585:K596" si="62">TRUNC(E585+G585+I585,1)</f>
        <v>26000</v>
      </c>
      <c r="L585" s="9">
        <f t="shared" ref="L585:L596" si="63">TRUNC(F585+H585+J585,1)</f>
        <v>1300</v>
      </c>
      <c r="M585" s="5" t="s">
        <v>2863</v>
      </c>
      <c r="N585" s="1" t="s">
        <v>539</v>
      </c>
      <c r="O585" s="1" t="s">
        <v>2868</v>
      </c>
      <c r="P585" s="1" t="s">
        <v>62</v>
      </c>
      <c r="Q585" s="1" t="s">
        <v>62</v>
      </c>
      <c r="R585" s="1" t="s">
        <v>61</v>
      </c>
      <c r="AV585" s="1" t="s">
        <v>52</v>
      </c>
      <c r="AW585" s="1" t="s">
        <v>3247</v>
      </c>
      <c r="AX585" s="1" t="s">
        <v>52</v>
      </c>
      <c r="AY585" s="1" t="s">
        <v>52</v>
      </c>
      <c r="AZ585" s="203"/>
      <c r="BA585" s="207" t="s">
        <v>7258</v>
      </c>
    </row>
    <row r="586" spans="1:53" ht="30" customHeight="1">
      <c r="A586" s="5" t="s">
        <v>3248</v>
      </c>
      <c r="B586" s="5" t="s">
        <v>3249</v>
      </c>
      <c r="C586" s="5" t="s">
        <v>588</v>
      </c>
      <c r="D586" s="6">
        <v>1.6667000000000001</v>
      </c>
      <c r="E586" s="8">
        <f>중기단가목록!E7</f>
        <v>311</v>
      </c>
      <c r="F586" s="9">
        <f t="shared" si="59"/>
        <v>518.29999999999995</v>
      </c>
      <c r="G586" s="8">
        <f>중기단가목록!F7</f>
        <v>859</v>
      </c>
      <c r="H586" s="9">
        <f t="shared" si="60"/>
        <v>1431.6</v>
      </c>
      <c r="I586" s="8">
        <f>중기단가목록!G7</f>
        <v>379</v>
      </c>
      <c r="J586" s="9">
        <f t="shared" si="61"/>
        <v>631.6</v>
      </c>
      <c r="K586" s="8">
        <f t="shared" si="62"/>
        <v>1549</v>
      </c>
      <c r="L586" s="9">
        <f t="shared" si="63"/>
        <v>2581.5</v>
      </c>
      <c r="M586" s="5" t="s">
        <v>3250</v>
      </c>
      <c r="N586" s="1" t="s">
        <v>539</v>
      </c>
      <c r="O586" s="1" t="s">
        <v>3251</v>
      </c>
      <c r="P586" s="1" t="s">
        <v>62</v>
      </c>
      <c r="Q586" s="1" t="s">
        <v>61</v>
      </c>
      <c r="R586" s="1" t="s">
        <v>62</v>
      </c>
      <c r="AV586" s="1" t="s">
        <v>52</v>
      </c>
      <c r="AW586" s="1" t="s">
        <v>3252</v>
      </c>
      <c r="AX586" s="1" t="s">
        <v>52</v>
      </c>
      <c r="AY586" s="1" t="s">
        <v>52</v>
      </c>
      <c r="AZ586" s="203"/>
      <c r="BA586" s="207" t="s">
        <v>3250</v>
      </c>
    </row>
    <row r="587" spans="1:53" ht="30" customHeight="1">
      <c r="A587" s="5" t="s">
        <v>3253</v>
      </c>
      <c r="B587" s="5" t="s">
        <v>3254</v>
      </c>
      <c r="C587" s="5" t="s">
        <v>588</v>
      </c>
      <c r="D587" s="6">
        <v>0.66669999999999996</v>
      </c>
      <c r="E587" s="8">
        <f>중기단가목록!E8</f>
        <v>477</v>
      </c>
      <c r="F587" s="9">
        <f t="shared" si="59"/>
        <v>318</v>
      </c>
      <c r="G587" s="8">
        <f>중기단가목록!F8</f>
        <v>8025</v>
      </c>
      <c r="H587" s="9">
        <f t="shared" si="60"/>
        <v>5350.2</v>
      </c>
      <c r="I587" s="8">
        <f>중기단가목록!G8</f>
        <v>384</v>
      </c>
      <c r="J587" s="9">
        <f t="shared" si="61"/>
        <v>256</v>
      </c>
      <c r="K587" s="8">
        <f t="shared" si="62"/>
        <v>8886</v>
      </c>
      <c r="L587" s="9">
        <f t="shared" si="63"/>
        <v>5924.2</v>
      </c>
      <c r="M587" s="5" t="s">
        <v>3255</v>
      </c>
      <c r="N587" s="1" t="s">
        <v>539</v>
      </c>
      <c r="O587" s="1" t="s">
        <v>3256</v>
      </c>
      <c r="P587" s="1" t="s">
        <v>62</v>
      </c>
      <c r="Q587" s="1" t="s">
        <v>61</v>
      </c>
      <c r="R587" s="1" t="s">
        <v>62</v>
      </c>
      <c r="AV587" s="1" t="s">
        <v>52</v>
      </c>
      <c r="AW587" s="1" t="s">
        <v>3257</v>
      </c>
      <c r="AX587" s="1" t="s">
        <v>52</v>
      </c>
      <c r="AY587" s="1" t="s">
        <v>52</v>
      </c>
      <c r="AZ587" s="203"/>
      <c r="BA587" s="207" t="s">
        <v>3255</v>
      </c>
    </row>
    <row r="588" spans="1:53" ht="30" customHeight="1">
      <c r="A588" s="5" t="s">
        <v>3258</v>
      </c>
      <c r="B588" s="5" t="s">
        <v>3259</v>
      </c>
      <c r="C588" s="5" t="s">
        <v>588</v>
      </c>
      <c r="D588" s="6">
        <v>1</v>
      </c>
      <c r="E588" s="8">
        <f>중기단가목록!E9</f>
        <v>2832</v>
      </c>
      <c r="F588" s="9">
        <f t="shared" si="59"/>
        <v>2832</v>
      </c>
      <c r="G588" s="8">
        <f>중기단가목록!F9</f>
        <v>5046</v>
      </c>
      <c r="H588" s="9">
        <f t="shared" si="60"/>
        <v>5046</v>
      </c>
      <c r="I588" s="8">
        <f>중기단가목록!G9</f>
        <v>1928</v>
      </c>
      <c r="J588" s="9">
        <f t="shared" si="61"/>
        <v>1928</v>
      </c>
      <c r="K588" s="8">
        <f t="shared" si="62"/>
        <v>9806</v>
      </c>
      <c r="L588" s="9">
        <f t="shared" si="63"/>
        <v>9806</v>
      </c>
      <c r="M588" s="5" t="s">
        <v>3260</v>
      </c>
      <c r="N588" s="1" t="s">
        <v>539</v>
      </c>
      <c r="O588" s="1" t="s">
        <v>3261</v>
      </c>
      <c r="P588" s="1" t="s">
        <v>62</v>
      </c>
      <c r="Q588" s="1" t="s">
        <v>61</v>
      </c>
      <c r="R588" s="1" t="s">
        <v>62</v>
      </c>
      <c r="AV588" s="1" t="s">
        <v>52</v>
      </c>
      <c r="AW588" s="1" t="s">
        <v>3262</v>
      </c>
      <c r="AX588" s="1" t="s">
        <v>52</v>
      </c>
      <c r="AY588" s="1" t="s">
        <v>52</v>
      </c>
      <c r="AZ588" s="203"/>
      <c r="BA588" s="207" t="s">
        <v>3260</v>
      </c>
    </row>
    <row r="589" spans="1:53" ht="30" customHeight="1">
      <c r="A589" s="5" t="s">
        <v>3263</v>
      </c>
      <c r="B589" s="5" t="s">
        <v>3264</v>
      </c>
      <c r="C589" s="5" t="s">
        <v>588</v>
      </c>
      <c r="D589" s="6">
        <v>0.125</v>
      </c>
      <c r="E589" s="8">
        <f>일위대가목록!E543</f>
        <v>544</v>
      </c>
      <c r="F589" s="9">
        <f t="shared" si="59"/>
        <v>68</v>
      </c>
      <c r="G589" s="8">
        <f>일위대가목록!F543</f>
        <v>4846</v>
      </c>
      <c r="H589" s="9">
        <f t="shared" si="60"/>
        <v>605.70000000000005</v>
      </c>
      <c r="I589" s="8">
        <f>일위대가목록!G543</f>
        <v>744</v>
      </c>
      <c r="J589" s="9">
        <f t="shared" si="61"/>
        <v>93</v>
      </c>
      <c r="K589" s="8">
        <f t="shared" si="62"/>
        <v>6134</v>
      </c>
      <c r="L589" s="9">
        <f t="shared" si="63"/>
        <v>766.7</v>
      </c>
      <c r="M589" s="5" t="s">
        <v>3265</v>
      </c>
      <c r="N589" s="1" t="s">
        <v>539</v>
      </c>
      <c r="O589" s="1" t="s">
        <v>3266</v>
      </c>
      <c r="P589" s="1" t="s">
        <v>61</v>
      </c>
      <c r="Q589" s="1" t="s">
        <v>62</v>
      </c>
      <c r="R589" s="1" t="s">
        <v>62</v>
      </c>
      <c r="AV589" s="1" t="s">
        <v>52</v>
      </c>
      <c r="AW589" s="1" t="s">
        <v>3267</v>
      </c>
      <c r="AX589" s="1" t="s">
        <v>52</v>
      </c>
      <c r="AY589" s="1" t="s">
        <v>52</v>
      </c>
      <c r="AZ589" s="203"/>
      <c r="BA589" s="207" t="s">
        <v>3265</v>
      </c>
    </row>
    <row r="590" spans="1:53" ht="30" customHeight="1">
      <c r="A590" s="5" t="s">
        <v>3268</v>
      </c>
      <c r="B590" s="5" t="s">
        <v>3269</v>
      </c>
      <c r="C590" s="5" t="s">
        <v>1887</v>
      </c>
      <c r="D590" s="35">
        <v>2.4199999999999999E-2</v>
      </c>
      <c r="E590" s="8">
        <f>단가대비표!K61</f>
        <v>1070000</v>
      </c>
      <c r="F590" s="9">
        <f t="shared" si="59"/>
        <v>25894</v>
      </c>
      <c r="G590" s="8">
        <f>단가대비표!L61</f>
        <v>0</v>
      </c>
      <c r="H590" s="9">
        <f t="shared" si="60"/>
        <v>0</v>
      </c>
      <c r="I590" s="8">
        <f>단가대비표!S61</f>
        <v>0</v>
      </c>
      <c r="J590" s="9">
        <f t="shared" si="61"/>
        <v>0</v>
      </c>
      <c r="K590" s="8">
        <f t="shared" si="62"/>
        <v>1070000</v>
      </c>
      <c r="L590" s="9">
        <f t="shared" si="63"/>
        <v>25894</v>
      </c>
      <c r="M590" s="5" t="s">
        <v>2863</v>
      </c>
      <c r="N590" s="1" t="s">
        <v>539</v>
      </c>
      <c r="O590" s="1" t="s">
        <v>3270</v>
      </c>
      <c r="P590" s="1" t="s">
        <v>62</v>
      </c>
      <c r="Q590" s="1" t="s">
        <v>62</v>
      </c>
      <c r="R590" s="1" t="s">
        <v>61</v>
      </c>
      <c r="AV590" s="1" t="s">
        <v>52</v>
      </c>
      <c r="AW590" s="1" t="s">
        <v>3271</v>
      </c>
      <c r="AX590" s="1" t="s">
        <v>52</v>
      </c>
      <c r="AY590" s="1" t="s">
        <v>52</v>
      </c>
      <c r="AZ590" s="203"/>
      <c r="BA590" s="207" t="s">
        <v>7286</v>
      </c>
    </row>
    <row r="591" spans="1:53" ht="30" customHeight="1">
      <c r="A591" s="5" t="s">
        <v>3272</v>
      </c>
      <c r="B591" s="5" t="s">
        <v>3273</v>
      </c>
      <c r="C591" s="5" t="s">
        <v>1887</v>
      </c>
      <c r="D591" s="35">
        <v>2.0799999999999999E-2</v>
      </c>
      <c r="E591" s="8">
        <f>일위대가목록!E544</f>
        <v>10023</v>
      </c>
      <c r="F591" s="9">
        <f t="shared" si="59"/>
        <v>208.4</v>
      </c>
      <c r="G591" s="8">
        <f>일위대가목록!F544</f>
        <v>1001750</v>
      </c>
      <c r="H591" s="9">
        <f t="shared" si="60"/>
        <v>20836.400000000001</v>
      </c>
      <c r="I591" s="8">
        <f>일위대가목록!G544</f>
        <v>29342</v>
      </c>
      <c r="J591" s="9">
        <f t="shared" si="61"/>
        <v>610.29999999999995</v>
      </c>
      <c r="K591" s="8">
        <f t="shared" si="62"/>
        <v>1041115</v>
      </c>
      <c r="L591" s="9">
        <f t="shared" si="63"/>
        <v>21655.1</v>
      </c>
      <c r="M591" s="5" t="s">
        <v>3274</v>
      </c>
      <c r="N591" s="1" t="s">
        <v>539</v>
      </c>
      <c r="O591" s="1" t="s">
        <v>3275</v>
      </c>
      <c r="P591" s="1" t="s">
        <v>61</v>
      </c>
      <c r="Q591" s="1" t="s">
        <v>62</v>
      </c>
      <c r="R591" s="1" t="s">
        <v>62</v>
      </c>
      <c r="AV591" s="1" t="s">
        <v>52</v>
      </c>
      <c r="AW591" s="1" t="s">
        <v>3276</v>
      </c>
      <c r="AX591" s="1" t="s">
        <v>52</v>
      </c>
      <c r="AY591" s="1" t="s">
        <v>52</v>
      </c>
      <c r="AZ591" s="203"/>
      <c r="BA591" s="207" t="s">
        <v>3274</v>
      </c>
    </row>
    <row r="592" spans="1:53" ht="30" customHeight="1">
      <c r="A592" s="5" t="s">
        <v>3277</v>
      </c>
      <c r="B592" s="5" t="s">
        <v>3278</v>
      </c>
      <c r="C592" s="5" t="s">
        <v>58</v>
      </c>
      <c r="D592" s="6">
        <v>0.2792</v>
      </c>
      <c r="E592" s="8">
        <f>일위대가목록!E545</f>
        <v>11873</v>
      </c>
      <c r="F592" s="9">
        <f t="shared" si="59"/>
        <v>3314.9</v>
      </c>
      <c r="G592" s="8">
        <f>일위대가목록!F545</f>
        <v>31645</v>
      </c>
      <c r="H592" s="9">
        <f t="shared" si="60"/>
        <v>8835.2000000000007</v>
      </c>
      <c r="I592" s="8">
        <f>일위대가목록!G545</f>
        <v>316</v>
      </c>
      <c r="J592" s="9">
        <f t="shared" si="61"/>
        <v>88.2</v>
      </c>
      <c r="K592" s="8">
        <f t="shared" si="62"/>
        <v>43834</v>
      </c>
      <c r="L592" s="9">
        <f t="shared" si="63"/>
        <v>12238.3</v>
      </c>
      <c r="M592" s="5" t="s">
        <v>3279</v>
      </c>
      <c r="N592" s="1" t="s">
        <v>539</v>
      </c>
      <c r="O592" s="1" t="s">
        <v>3280</v>
      </c>
      <c r="P592" s="1" t="s">
        <v>61</v>
      </c>
      <c r="Q592" s="1" t="s">
        <v>62</v>
      </c>
      <c r="R592" s="1" t="s">
        <v>62</v>
      </c>
      <c r="AV592" s="1" t="s">
        <v>52</v>
      </c>
      <c r="AW592" s="1" t="s">
        <v>3281</v>
      </c>
      <c r="AX592" s="1" t="s">
        <v>52</v>
      </c>
      <c r="AY592" s="1" t="s">
        <v>52</v>
      </c>
      <c r="AZ592" s="203"/>
      <c r="BA592" s="207" t="s">
        <v>3279</v>
      </c>
    </row>
    <row r="593" spans="1:54" ht="30" customHeight="1">
      <c r="A593" s="5" t="s">
        <v>3282</v>
      </c>
      <c r="B593" s="5" t="s">
        <v>3283</v>
      </c>
      <c r="C593" s="5" t="s">
        <v>588</v>
      </c>
      <c r="D593" s="6">
        <v>0.25</v>
      </c>
      <c r="E593" s="8">
        <f>단가대비표!K73</f>
        <v>80500</v>
      </c>
      <c r="F593" s="9">
        <f t="shared" si="59"/>
        <v>20125</v>
      </c>
      <c r="G593" s="8">
        <f>단가대비표!L73</f>
        <v>0</v>
      </c>
      <c r="H593" s="9">
        <f t="shared" si="60"/>
        <v>0</v>
      </c>
      <c r="I593" s="8">
        <f>단가대비표!S73</f>
        <v>0</v>
      </c>
      <c r="J593" s="9">
        <f t="shared" si="61"/>
        <v>0</v>
      </c>
      <c r="K593" s="8">
        <f t="shared" si="62"/>
        <v>80500</v>
      </c>
      <c r="L593" s="9">
        <f t="shared" si="63"/>
        <v>20125</v>
      </c>
      <c r="M593" s="5" t="s">
        <v>2863</v>
      </c>
      <c r="N593" s="1" t="s">
        <v>539</v>
      </c>
      <c r="O593" s="1" t="s">
        <v>3284</v>
      </c>
      <c r="P593" s="1" t="s">
        <v>62</v>
      </c>
      <c r="Q593" s="1" t="s">
        <v>62</v>
      </c>
      <c r="R593" s="1" t="s">
        <v>61</v>
      </c>
      <c r="AV593" s="1" t="s">
        <v>52</v>
      </c>
      <c r="AW593" s="1" t="s">
        <v>3285</v>
      </c>
      <c r="AX593" s="1" t="s">
        <v>52</v>
      </c>
      <c r="AY593" s="1" t="s">
        <v>52</v>
      </c>
      <c r="AZ593" s="203"/>
      <c r="BA593" s="207" t="s">
        <v>7304</v>
      </c>
    </row>
    <row r="594" spans="1:54" ht="30" customHeight="1">
      <c r="A594" s="5" t="s">
        <v>3286</v>
      </c>
      <c r="B594" s="5" t="s">
        <v>3287</v>
      </c>
      <c r="C594" s="5" t="s">
        <v>588</v>
      </c>
      <c r="D594" s="6">
        <v>0.25</v>
      </c>
      <c r="E594" s="8">
        <f>일위대가목록!E546</f>
        <v>1677</v>
      </c>
      <c r="F594" s="9">
        <f t="shared" si="59"/>
        <v>419.2</v>
      </c>
      <c r="G594" s="8">
        <f>일위대가목록!F546</f>
        <v>22416</v>
      </c>
      <c r="H594" s="9">
        <f t="shared" si="60"/>
        <v>5604</v>
      </c>
      <c r="I594" s="8">
        <f>일위대가목록!G546</f>
        <v>2595</v>
      </c>
      <c r="J594" s="9">
        <f t="shared" si="61"/>
        <v>648.70000000000005</v>
      </c>
      <c r="K594" s="8">
        <f t="shared" si="62"/>
        <v>26688</v>
      </c>
      <c r="L594" s="9">
        <f t="shared" si="63"/>
        <v>6671.9</v>
      </c>
      <c r="M594" s="5" t="s">
        <v>3288</v>
      </c>
      <c r="N594" s="1" t="s">
        <v>539</v>
      </c>
      <c r="O594" s="1" t="s">
        <v>3289</v>
      </c>
      <c r="P594" s="1" t="s">
        <v>61</v>
      </c>
      <c r="Q594" s="1" t="s">
        <v>62</v>
      </c>
      <c r="R594" s="1" t="s">
        <v>62</v>
      </c>
      <c r="AV594" s="1" t="s">
        <v>52</v>
      </c>
      <c r="AW594" s="1" t="s">
        <v>3290</v>
      </c>
      <c r="AX594" s="1" t="s">
        <v>52</v>
      </c>
      <c r="AY594" s="1" t="s">
        <v>52</v>
      </c>
      <c r="AZ594" s="203"/>
      <c r="BA594" s="207" t="s">
        <v>3288</v>
      </c>
    </row>
    <row r="595" spans="1:54" ht="30" customHeight="1">
      <c r="A595" s="5" t="s">
        <v>3228</v>
      </c>
      <c r="B595" s="5" t="s">
        <v>3229</v>
      </c>
      <c r="C595" s="5" t="s">
        <v>2685</v>
      </c>
      <c r="D595" s="6">
        <v>-2.3330000000000002</v>
      </c>
      <c r="E595" s="8">
        <f>단가대비표!K50</f>
        <v>340</v>
      </c>
      <c r="F595" s="9">
        <f t="shared" si="59"/>
        <v>-793.2</v>
      </c>
      <c r="G595" s="8">
        <f>단가대비표!L50</f>
        <v>0</v>
      </c>
      <c r="H595" s="9">
        <f t="shared" si="60"/>
        <v>0</v>
      </c>
      <c r="I595" s="8">
        <f>단가대비표!S50</f>
        <v>0</v>
      </c>
      <c r="J595" s="9">
        <f t="shared" si="61"/>
        <v>0</v>
      </c>
      <c r="K595" s="8">
        <f t="shared" si="62"/>
        <v>340</v>
      </c>
      <c r="L595" s="9">
        <f t="shared" si="63"/>
        <v>-793.2</v>
      </c>
      <c r="M595" s="5" t="s">
        <v>3230</v>
      </c>
      <c r="N595" s="1" t="s">
        <v>539</v>
      </c>
      <c r="O595" s="1" t="s">
        <v>3231</v>
      </c>
      <c r="P595" s="1" t="s">
        <v>62</v>
      </c>
      <c r="Q595" s="1" t="s">
        <v>62</v>
      </c>
      <c r="R595" s="1" t="s">
        <v>61</v>
      </c>
      <c r="AV595" s="1" t="s">
        <v>52</v>
      </c>
      <c r="AW595" s="1" t="s">
        <v>3291</v>
      </c>
      <c r="AX595" s="1" t="s">
        <v>52</v>
      </c>
      <c r="AY595" s="1" t="s">
        <v>52</v>
      </c>
      <c r="AZ595" s="203"/>
      <c r="BA595" s="207" t="s">
        <v>7268</v>
      </c>
    </row>
    <row r="596" spans="1:54" ht="30" customHeight="1">
      <c r="A596" s="5" t="s">
        <v>3292</v>
      </c>
      <c r="B596" s="5" t="s">
        <v>3293</v>
      </c>
      <c r="C596" s="5" t="s">
        <v>1186</v>
      </c>
      <c r="D596" s="6">
        <v>1</v>
      </c>
      <c r="E596" s="8">
        <f>단가대비표!K324</f>
        <v>300000</v>
      </c>
      <c r="F596" s="9">
        <f t="shared" si="59"/>
        <v>300000</v>
      </c>
      <c r="G596" s="8">
        <f>단가대비표!L324</f>
        <v>0</v>
      </c>
      <c r="H596" s="9">
        <f t="shared" si="60"/>
        <v>0</v>
      </c>
      <c r="I596" s="8">
        <f>단가대비표!S324</f>
        <v>0</v>
      </c>
      <c r="J596" s="9">
        <f t="shared" si="61"/>
        <v>0</v>
      </c>
      <c r="K596" s="8">
        <f t="shared" si="62"/>
        <v>300000</v>
      </c>
      <c r="L596" s="9">
        <f t="shared" si="63"/>
        <v>300000</v>
      </c>
      <c r="M596" s="5" t="s">
        <v>52</v>
      </c>
      <c r="N596" s="1" t="s">
        <v>539</v>
      </c>
      <c r="O596" s="1" t="s">
        <v>3294</v>
      </c>
      <c r="P596" s="1" t="s">
        <v>62</v>
      </c>
      <c r="Q596" s="1" t="s">
        <v>62</v>
      </c>
      <c r="R596" s="1" t="s">
        <v>61</v>
      </c>
      <c r="AV596" s="1" t="s">
        <v>52</v>
      </c>
      <c r="AW596" s="1" t="s">
        <v>3295</v>
      </c>
      <c r="AX596" s="1" t="s">
        <v>52</v>
      </c>
      <c r="AY596" s="1" t="s">
        <v>52</v>
      </c>
      <c r="AZ596" s="203"/>
      <c r="BA596" s="207" t="s">
        <v>7625</v>
      </c>
    </row>
    <row r="597" spans="1:54" ht="30" customHeight="1">
      <c r="A597" s="5" t="s">
        <v>2487</v>
      </c>
      <c r="B597" s="5" t="s">
        <v>52</v>
      </c>
      <c r="C597" s="5" t="s">
        <v>52</v>
      </c>
      <c r="D597" s="6"/>
      <c r="E597" s="8"/>
      <c r="F597" s="9">
        <f>TRUNC(SUMIF(N585:N596, N584, F585:F596),0)</f>
        <v>354204</v>
      </c>
      <c r="G597" s="8"/>
      <c r="H597" s="9">
        <f>TRUNC(SUMIF(N585:N596, N584, H585:H596),0)</f>
        <v>47709</v>
      </c>
      <c r="I597" s="8"/>
      <c r="J597" s="9">
        <f>TRUNC(SUMIF(N585:N596, N584, J585:J596),0)</f>
        <v>4255</v>
      </c>
      <c r="K597" s="8"/>
      <c r="L597" s="9">
        <f>F597+H597+J597</f>
        <v>406168</v>
      </c>
      <c r="M597" s="5" t="s">
        <v>52</v>
      </c>
      <c r="N597" s="1" t="s">
        <v>124</v>
      </c>
      <c r="O597" s="1" t="s">
        <v>124</v>
      </c>
      <c r="P597" s="1" t="s">
        <v>52</v>
      </c>
      <c r="Q597" s="1" t="s">
        <v>52</v>
      </c>
      <c r="R597" s="1" t="s">
        <v>52</v>
      </c>
      <c r="AV597" s="1" t="s">
        <v>52</v>
      </c>
      <c r="AW597" s="1" t="s">
        <v>52</v>
      </c>
      <c r="AX597" s="1" t="s">
        <v>52</v>
      </c>
      <c r="AY597" s="1" t="s">
        <v>52</v>
      </c>
      <c r="AZ597" s="203"/>
      <c r="BA597" s="207"/>
    </row>
    <row r="598" spans="1:54" ht="30" customHeight="1">
      <c r="A598" s="6"/>
      <c r="B598" s="6"/>
      <c r="C598" s="6"/>
      <c r="D598" s="6"/>
      <c r="E598" s="8"/>
      <c r="F598" s="9"/>
      <c r="G598" s="8"/>
      <c r="H598" s="9"/>
      <c r="I598" s="8"/>
      <c r="J598" s="9"/>
      <c r="K598" s="8"/>
      <c r="L598" s="9"/>
      <c r="M598" s="6"/>
      <c r="BA598" s="206"/>
    </row>
    <row r="599" spans="1:54" ht="30" customHeight="1">
      <c r="A599" s="308" t="s">
        <v>7809</v>
      </c>
      <c r="B599" s="308"/>
      <c r="C599" s="308"/>
      <c r="D599" s="308"/>
      <c r="E599" s="309"/>
      <c r="F599" s="310"/>
      <c r="G599" s="309"/>
      <c r="H599" s="310"/>
      <c r="I599" s="309"/>
      <c r="J599" s="310"/>
      <c r="K599" s="309"/>
      <c r="L599" s="310"/>
      <c r="M599" s="308"/>
      <c r="N599" s="1" t="s">
        <v>544</v>
      </c>
      <c r="BA599" s="206"/>
    </row>
    <row r="600" spans="1:54" ht="30" customHeight="1">
      <c r="A600" s="5" t="s">
        <v>7840</v>
      </c>
      <c r="B600" s="5" t="s">
        <v>3297</v>
      </c>
      <c r="C600" s="5" t="s">
        <v>182</v>
      </c>
      <c r="D600" s="6">
        <v>1</v>
      </c>
      <c r="E600" s="8">
        <f>단가대비표!K295</f>
        <v>3400</v>
      </c>
      <c r="F600" s="9">
        <f>TRUNC(E600*D600,1)</f>
        <v>3400</v>
      </c>
      <c r="G600" s="8">
        <f>단가대비표!L295</f>
        <v>0</v>
      </c>
      <c r="H600" s="9">
        <f>TRUNC(G600*D600,1)</f>
        <v>0</v>
      </c>
      <c r="I600" s="8">
        <f>단가대비표!S295</f>
        <v>0</v>
      </c>
      <c r="J600" s="9">
        <f>TRUNC(I600*D600,1)</f>
        <v>0</v>
      </c>
      <c r="K600" s="8">
        <f t="shared" ref="K600:L604" si="64">TRUNC(E600+G600+I600,1)</f>
        <v>3400</v>
      </c>
      <c r="L600" s="9">
        <f t="shared" si="64"/>
        <v>3400</v>
      </c>
      <c r="M600" s="5" t="s">
        <v>52</v>
      </c>
      <c r="N600" s="1" t="s">
        <v>544</v>
      </c>
      <c r="O600" s="1" t="s">
        <v>3298</v>
      </c>
      <c r="P600" s="1" t="s">
        <v>62</v>
      </c>
      <c r="Q600" s="1" t="s">
        <v>62</v>
      </c>
      <c r="R600" s="1" t="s">
        <v>61</v>
      </c>
      <c r="V600">
        <v>1</v>
      </c>
      <c r="AV600" s="1" t="s">
        <v>52</v>
      </c>
      <c r="AW600" s="1" t="s">
        <v>3299</v>
      </c>
      <c r="AX600" s="1" t="s">
        <v>52</v>
      </c>
      <c r="AY600" s="1" t="s">
        <v>52</v>
      </c>
      <c r="AZ600" s="203"/>
      <c r="BA600" s="207" t="s">
        <v>7590</v>
      </c>
    </row>
    <row r="601" spans="1:54" ht="30" customHeight="1">
      <c r="A601" s="5" t="s">
        <v>3300</v>
      </c>
      <c r="B601" s="5" t="s">
        <v>3064</v>
      </c>
      <c r="C601" s="5" t="s">
        <v>449</v>
      </c>
      <c r="D601" s="6">
        <v>1</v>
      </c>
      <c r="E601" s="8">
        <f>TRUNC(SUMIF(V600:V604, RIGHTB(O601, 1), F600:F604)*U601, 2)</f>
        <v>102</v>
      </c>
      <c r="F601" s="9">
        <f>TRUNC(E601*D601,1)</f>
        <v>102</v>
      </c>
      <c r="G601" s="8">
        <v>0</v>
      </c>
      <c r="H601" s="9">
        <f>TRUNC(G601*D601,1)</f>
        <v>0</v>
      </c>
      <c r="I601" s="8">
        <v>0</v>
      </c>
      <c r="J601" s="9">
        <f>TRUNC(I601*D601,1)</f>
        <v>0</v>
      </c>
      <c r="K601" s="8">
        <f t="shared" si="64"/>
        <v>102</v>
      </c>
      <c r="L601" s="9">
        <f t="shared" si="64"/>
        <v>102</v>
      </c>
      <c r="M601" s="5" t="s">
        <v>52</v>
      </c>
      <c r="N601" s="1" t="s">
        <v>544</v>
      </c>
      <c r="O601" s="1" t="s">
        <v>2654</v>
      </c>
      <c r="P601" s="1" t="s">
        <v>62</v>
      </c>
      <c r="Q601" s="1" t="s">
        <v>62</v>
      </c>
      <c r="R601" s="1" t="s">
        <v>62</v>
      </c>
      <c r="S601">
        <v>0</v>
      </c>
      <c r="T601">
        <v>0</v>
      </c>
      <c r="U601">
        <v>0.03</v>
      </c>
      <c r="AV601" s="1" t="s">
        <v>52</v>
      </c>
      <c r="AW601" s="1" t="s">
        <v>3301</v>
      </c>
      <c r="AX601" s="1" t="s">
        <v>52</v>
      </c>
      <c r="AY601" s="1" t="s">
        <v>52</v>
      </c>
      <c r="AZ601" s="203"/>
      <c r="BA601" s="207"/>
    </row>
    <row r="602" spans="1:54" ht="30" customHeight="1">
      <c r="A602" s="5" t="s">
        <v>3196</v>
      </c>
      <c r="B602" s="5" t="s">
        <v>2646</v>
      </c>
      <c r="C602" s="5" t="s">
        <v>2210</v>
      </c>
      <c r="D602" s="74">
        <v>0.04</v>
      </c>
      <c r="E602" s="8">
        <f>단가대비표!K428</f>
        <v>0</v>
      </c>
      <c r="F602" s="9">
        <f>TRUNC(E602*D602,1)</f>
        <v>0</v>
      </c>
      <c r="G602" s="8">
        <f>단가대비표!L428</f>
        <v>214118</v>
      </c>
      <c r="H602" s="9">
        <f>TRUNC(G602*D602,1)</f>
        <v>8564.7000000000007</v>
      </c>
      <c r="I602" s="8">
        <f>단가대비표!S428</f>
        <v>0</v>
      </c>
      <c r="J602" s="9">
        <f>TRUNC(I602*D602,1)</f>
        <v>0</v>
      </c>
      <c r="K602" s="8">
        <f t="shared" si="64"/>
        <v>214118</v>
      </c>
      <c r="L602" s="9">
        <f t="shared" si="64"/>
        <v>8564.7000000000007</v>
      </c>
      <c r="M602" s="5" t="s">
        <v>52</v>
      </c>
      <c r="N602" s="1" t="s">
        <v>544</v>
      </c>
      <c r="O602" s="1" t="s">
        <v>3197</v>
      </c>
      <c r="P602" s="1" t="s">
        <v>62</v>
      </c>
      <c r="Q602" s="1" t="s">
        <v>62</v>
      </c>
      <c r="R602" s="1" t="s">
        <v>61</v>
      </c>
      <c r="W602">
        <v>2</v>
      </c>
      <c r="AV602" s="1" t="s">
        <v>52</v>
      </c>
      <c r="AW602" s="1" t="s">
        <v>3302</v>
      </c>
      <c r="AX602" s="1" t="s">
        <v>52</v>
      </c>
      <c r="AY602" s="1" t="s">
        <v>52</v>
      </c>
      <c r="AZ602" s="203"/>
      <c r="BA602" s="207" t="s">
        <v>7743</v>
      </c>
      <c r="BB602" s="99">
        <v>8.5999999999999993E-2</v>
      </c>
    </row>
    <row r="603" spans="1:54" ht="30" customHeight="1">
      <c r="A603" s="5" t="s">
        <v>2649</v>
      </c>
      <c r="B603" s="5" t="s">
        <v>2646</v>
      </c>
      <c r="C603" s="5" t="s">
        <v>2210</v>
      </c>
      <c r="D603" s="74">
        <v>0.01</v>
      </c>
      <c r="E603" s="8">
        <f>단가대비표!K405</f>
        <v>0</v>
      </c>
      <c r="F603" s="9">
        <f>TRUNC(E603*D603,1)</f>
        <v>0</v>
      </c>
      <c r="G603" s="8">
        <f>단가대비표!L405</f>
        <v>157068</v>
      </c>
      <c r="H603" s="9">
        <f>TRUNC(G603*D603,1)</f>
        <v>1570.6</v>
      </c>
      <c r="I603" s="8">
        <f>단가대비표!S405</f>
        <v>0</v>
      </c>
      <c r="J603" s="9">
        <f>TRUNC(I603*D603,1)</f>
        <v>0</v>
      </c>
      <c r="K603" s="8">
        <f t="shared" si="64"/>
        <v>157068</v>
      </c>
      <c r="L603" s="9">
        <f t="shared" si="64"/>
        <v>1570.6</v>
      </c>
      <c r="M603" s="5" t="s">
        <v>52</v>
      </c>
      <c r="N603" s="1" t="s">
        <v>544</v>
      </c>
      <c r="O603" s="1" t="s">
        <v>2650</v>
      </c>
      <c r="P603" s="1" t="s">
        <v>62</v>
      </c>
      <c r="Q603" s="1" t="s">
        <v>62</v>
      </c>
      <c r="R603" s="1" t="s">
        <v>61</v>
      </c>
      <c r="W603">
        <v>2</v>
      </c>
      <c r="AV603" s="1" t="s">
        <v>52</v>
      </c>
      <c r="AW603" s="1" t="s">
        <v>3303</v>
      </c>
      <c r="AX603" s="1" t="s">
        <v>52</v>
      </c>
      <c r="AY603" s="1" t="s">
        <v>52</v>
      </c>
      <c r="AZ603" s="203"/>
      <c r="BA603" s="207" t="s">
        <v>7717</v>
      </c>
      <c r="BB603" s="99">
        <v>4.7E-2</v>
      </c>
    </row>
    <row r="604" spans="1:54" ht="30" customHeight="1">
      <c r="A604" s="5" t="s">
        <v>2652</v>
      </c>
      <c r="B604" s="5" t="s">
        <v>2653</v>
      </c>
      <c r="C604" s="5" t="s">
        <v>449</v>
      </c>
      <c r="D604" s="6">
        <v>1</v>
      </c>
      <c r="E604" s="8">
        <f>TRUNC(SUMIF(W600:W604, RIGHTB(O604, 1), H600:H604)*U604, 2)</f>
        <v>202.7</v>
      </c>
      <c r="F604" s="9">
        <f>TRUNC(E604*D604,1)</f>
        <v>202.7</v>
      </c>
      <c r="G604" s="8">
        <v>0</v>
      </c>
      <c r="H604" s="9">
        <f>TRUNC(G604*D604,1)</f>
        <v>0</v>
      </c>
      <c r="I604" s="8">
        <v>0</v>
      </c>
      <c r="J604" s="9">
        <f>TRUNC(I604*D604,1)</f>
        <v>0</v>
      </c>
      <c r="K604" s="8">
        <f t="shared" si="64"/>
        <v>202.7</v>
      </c>
      <c r="L604" s="9">
        <f t="shared" si="64"/>
        <v>202.7</v>
      </c>
      <c r="M604" s="5" t="s">
        <v>52</v>
      </c>
      <c r="N604" s="1" t="s">
        <v>544</v>
      </c>
      <c r="O604" s="1" t="s">
        <v>3004</v>
      </c>
      <c r="P604" s="1" t="s">
        <v>62</v>
      </c>
      <c r="Q604" s="1" t="s">
        <v>62</v>
      </c>
      <c r="R604" s="1" t="s">
        <v>62</v>
      </c>
      <c r="S604">
        <v>1</v>
      </c>
      <c r="T604">
        <v>0</v>
      </c>
      <c r="U604">
        <v>0.02</v>
      </c>
      <c r="AV604" s="1" t="s">
        <v>52</v>
      </c>
      <c r="AW604" s="1" t="s">
        <v>3304</v>
      </c>
      <c r="AX604" s="1" t="s">
        <v>52</v>
      </c>
      <c r="AY604" s="1" t="s">
        <v>52</v>
      </c>
      <c r="AZ604" s="203"/>
      <c r="BA604" s="207"/>
    </row>
    <row r="605" spans="1:54" ht="30" customHeight="1">
      <c r="A605" s="5" t="s">
        <v>2487</v>
      </c>
      <c r="B605" s="5" t="s">
        <v>52</v>
      </c>
      <c r="C605" s="5" t="s">
        <v>52</v>
      </c>
      <c r="D605" s="6"/>
      <c r="E605" s="8"/>
      <c r="F605" s="9">
        <f>TRUNC(SUMIF(N600:N604, N599, F600:F604),0)</f>
        <v>3704</v>
      </c>
      <c r="G605" s="8"/>
      <c r="H605" s="9">
        <f>TRUNC(SUMIF(N600:N604, N599, H600:H604),0)</f>
        <v>10135</v>
      </c>
      <c r="I605" s="8"/>
      <c r="J605" s="9">
        <f>TRUNC(SUMIF(N600:N604, N599, J600:J604),0)</f>
        <v>0</v>
      </c>
      <c r="K605" s="8"/>
      <c r="L605" s="9">
        <f>F605+H605+J605</f>
        <v>13839</v>
      </c>
      <c r="M605" s="5" t="s">
        <v>52</v>
      </c>
      <c r="N605" s="1" t="s">
        <v>124</v>
      </c>
      <c r="O605" s="1" t="s">
        <v>124</v>
      </c>
      <c r="P605" s="1" t="s">
        <v>52</v>
      </c>
      <c r="Q605" s="1" t="s">
        <v>52</v>
      </c>
      <c r="R605" s="1" t="s">
        <v>52</v>
      </c>
      <c r="AV605" s="1" t="s">
        <v>52</v>
      </c>
      <c r="AW605" s="1" t="s">
        <v>52</v>
      </c>
      <c r="AX605" s="1" t="s">
        <v>52</v>
      </c>
      <c r="AY605" s="1" t="s">
        <v>52</v>
      </c>
      <c r="AZ605" s="203"/>
      <c r="BA605" s="207"/>
    </row>
    <row r="606" spans="1:54" ht="30" customHeight="1">
      <c r="A606" s="6"/>
      <c r="B606" s="6"/>
      <c r="C606" s="6"/>
      <c r="D606" s="6"/>
      <c r="E606" s="8"/>
      <c r="F606" s="9"/>
      <c r="G606" s="8"/>
      <c r="H606" s="9"/>
      <c r="I606" s="8"/>
      <c r="J606" s="9"/>
      <c r="K606" s="8"/>
      <c r="L606" s="9"/>
      <c r="M606" s="6"/>
      <c r="BA606" s="206"/>
    </row>
    <row r="607" spans="1:54" ht="30" customHeight="1">
      <c r="A607" s="308" t="s">
        <v>3305</v>
      </c>
      <c r="B607" s="308"/>
      <c r="C607" s="308"/>
      <c r="D607" s="308"/>
      <c r="E607" s="309"/>
      <c r="F607" s="310"/>
      <c r="G607" s="309"/>
      <c r="H607" s="310"/>
      <c r="I607" s="309"/>
      <c r="J607" s="310"/>
      <c r="K607" s="309"/>
      <c r="L607" s="310"/>
      <c r="M607" s="308"/>
      <c r="N607" s="1" t="s">
        <v>548</v>
      </c>
      <c r="BA607" s="206"/>
    </row>
    <row r="608" spans="1:54" ht="30" customHeight="1">
      <c r="A608" s="5" t="s">
        <v>3306</v>
      </c>
      <c r="B608" s="5" t="s">
        <v>3307</v>
      </c>
      <c r="C608" s="5" t="s">
        <v>182</v>
      </c>
      <c r="D608" s="6">
        <v>1</v>
      </c>
      <c r="E608" s="8">
        <f>단가대비표!K298</f>
        <v>3400</v>
      </c>
      <c r="F608" s="9">
        <f>TRUNC(E608*D608,1)</f>
        <v>3400</v>
      </c>
      <c r="G608" s="8">
        <f>단가대비표!L298</f>
        <v>0</v>
      </c>
      <c r="H608" s="9">
        <f>TRUNC(G608*D608,1)</f>
        <v>0</v>
      </c>
      <c r="I608" s="8">
        <f>단가대비표!S298</f>
        <v>0</v>
      </c>
      <c r="J608" s="9">
        <f>TRUNC(I608*D608,1)</f>
        <v>0</v>
      </c>
      <c r="K608" s="8">
        <f t="shared" ref="K608:L612" si="65">TRUNC(E608+G608+I608,1)</f>
        <v>3400</v>
      </c>
      <c r="L608" s="9">
        <f t="shared" si="65"/>
        <v>3400</v>
      </c>
      <c r="M608" s="5" t="s">
        <v>52</v>
      </c>
      <c r="N608" s="1" t="s">
        <v>548</v>
      </c>
      <c r="O608" s="1" t="s">
        <v>3308</v>
      </c>
      <c r="P608" s="1" t="s">
        <v>62</v>
      </c>
      <c r="Q608" s="1" t="s">
        <v>62</v>
      </c>
      <c r="R608" s="1" t="s">
        <v>61</v>
      </c>
      <c r="V608">
        <v>1</v>
      </c>
      <c r="AV608" s="1" t="s">
        <v>52</v>
      </c>
      <c r="AW608" s="1" t="s">
        <v>3309</v>
      </c>
      <c r="AX608" s="1" t="s">
        <v>52</v>
      </c>
      <c r="AY608" s="1" t="s">
        <v>52</v>
      </c>
      <c r="AZ608" s="203"/>
      <c r="BA608" s="207" t="s">
        <v>7593</v>
      </c>
    </row>
    <row r="609" spans="1:54" ht="30" customHeight="1">
      <c r="A609" s="5" t="s">
        <v>3300</v>
      </c>
      <c r="B609" s="5" t="s">
        <v>3064</v>
      </c>
      <c r="C609" s="5" t="s">
        <v>449</v>
      </c>
      <c r="D609" s="6">
        <v>1</v>
      </c>
      <c r="E609" s="8">
        <f>TRUNC(SUMIF(V608:V612, RIGHTB(O609, 1), F608:F612)*U609, 2)</f>
        <v>102</v>
      </c>
      <c r="F609" s="9">
        <f>TRUNC(E609*D609,1)</f>
        <v>102</v>
      </c>
      <c r="G609" s="8">
        <v>0</v>
      </c>
      <c r="H609" s="9">
        <f>TRUNC(G609*D609,1)</f>
        <v>0</v>
      </c>
      <c r="I609" s="8">
        <v>0</v>
      </c>
      <c r="J609" s="9">
        <f>TRUNC(I609*D609,1)</f>
        <v>0</v>
      </c>
      <c r="K609" s="8">
        <f t="shared" si="65"/>
        <v>102</v>
      </c>
      <c r="L609" s="9">
        <f t="shared" si="65"/>
        <v>102</v>
      </c>
      <c r="M609" s="5" t="s">
        <v>52</v>
      </c>
      <c r="N609" s="1" t="s">
        <v>548</v>
      </c>
      <c r="O609" s="1" t="s">
        <v>2654</v>
      </c>
      <c r="P609" s="1" t="s">
        <v>62</v>
      </c>
      <c r="Q609" s="1" t="s">
        <v>62</v>
      </c>
      <c r="R609" s="1" t="s">
        <v>62</v>
      </c>
      <c r="S609">
        <v>0</v>
      </c>
      <c r="T609">
        <v>0</v>
      </c>
      <c r="U609">
        <v>0.03</v>
      </c>
      <c r="AV609" s="1" t="s">
        <v>52</v>
      </c>
      <c r="AW609" s="1" t="s">
        <v>3310</v>
      </c>
      <c r="AX609" s="1" t="s">
        <v>52</v>
      </c>
      <c r="AY609" s="1" t="s">
        <v>52</v>
      </c>
      <c r="AZ609" s="203"/>
      <c r="BA609" s="207"/>
    </row>
    <row r="610" spans="1:54" ht="30" customHeight="1">
      <c r="A610" s="5" t="s">
        <v>3196</v>
      </c>
      <c r="B610" s="5" t="s">
        <v>2646</v>
      </c>
      <c r="C610" s="5" t="s">
        <v>2210</v>
      </c>
      <c r="D610" s="6">
        <v>3.4000000000000002E-2</v>
      </c>
      <c r="E610" s="8">
        <f>단가대비표!K428</f>
        <v>0</v>
      </c>
      <c r="F610" s="9">
        <f>TRUNC(E610*D610,1)</f>
        <v>0</v>
      </c>
      <c r="G610" s="8">
        <f>단가대비표!L428</f>
        <v>214118</v>
      </c>
      <c r="H610" s="9">
        <f>TRUNC(G610*D610,1)</f>
        <v>7280</v>
      </c>
      <c r="I610" s="8">
        <f>단가대비표!S428</f>
        <v>0</v>
      </c>
      <c r="J610" s="9">
        <f>TRUNC(I610*D610,1)</f>
        <v>0</v>
      </c>
      <c r="K610" s="8">
        <f t="shared" si="65"/>
        <v>214118</v>
      </c>
      <c r="L610" s="9">
        <f t="shared" si="65"/>
        <v>7280</v>
      </c>
      <c r="M610" s="5" t="s">
        <v>52</v>
      </c>
      <c r="N610" s="1" t="s">
        <v>548</v>
      </c>
      <c r="O610" s="1" t="s">
        <v>3197</v>
      </c>
      <c r="P610" s="1" t="s">
        <v>62</v>
      </c>
      <c r="Q610" s="1" t="s">
        <v>62</v>
      </c>
      <c r="R610" s="1" t="s">
        <v>61</v>
      </c>
      <c r="W610">
        <v>2</v>
      </c>
      <c r="AV610" s="1" t="s">
        <v>52</v>
      </c>
      <c r="AW610" s="1" t="s">
        <v>3311</v>
      </c>
      <c r="AX610" s="1" t="s">
        <v>52</v>
      </c>
      <c r="AY610" s="1" t="s">
        <v>52</v>
      </c>
      <c r="AZ610" s="203"/>
      <c r="BA610" s="207" t="s">
        <v>7743</v>
      </c>
    </row>
    <row r="611" spans="1:54" ht="30" customHeight="1">
      <c r="A611" s="5" t="s">
        <v>2649</v>
      </c>
      <c r="B611" s="5" t="s">
        <v>2646</v>
      </c>
      <c r="C611" s="5" t="s">
        <v>2210</v>
      </c>
      <c r="D611" s="6">
        <v>1.7999999999999999E-2</v>
      </c>
      <c r="E611" s="8">
        <f>단가대비표!K405</f>
        <v>0</v>
      </c>
      <c r="F611" s="9">
        <f>TRUNC(E611*D611,1)</f>
        <v>0</v>
      </c>
      <c r="G611" s="8">
        <f>단가대비표!L405</f>
        <v>157068</v>
      </c>
      <c r="H611" s="9">
        <f>TRUNC(G611*D611,1)</f>
        <v>2827.2</v>
      </c>
      <c r="I611" s="8">
        <f>단가대비표!S405</f>
        <v>0</v>
      </c>
      <c r="J611" s="9">
        <f>TRUNC(I611*D611,1)</f>
        <v>0</v>
      </c>
      <c r="K611" s="8">
        <f t="shared" si="65"/>
        <v>157068</v>
      </c>
      <c r="L611" s="9">
        <f t="shared" si="65"/>
        <v>2827.2</v>
      </c>
      <c r="M611" s="5" t="s">
        <v>52</v>
      </c>
      <c r="N611" s="1" t="s">
        <v>548</v>
      </c>
      <c r="O611" s="1" t="s">
        <v>2650</v>
      </c>
      <c r="P611" s="1" t="s">
        <v>62</v>
      </c>
      <c r="Q611" s="1" t="s">
        <v>62</v>
      </c>
      <c r="R611" s="1" t="s">
        <v>61</v>
      </c>
      <c r="W611">
        <v>2</v>
      </c>
      <c r="AV611" s="1" t="s">
        <v>52</v>
      </c>
      <c r="AW611" s="1" t="s">
        <v>3312</v>
      </c>
      <c r="AX611" s="1" t="s">
        <v>52</v>
      </c>
      <c r="AY611" s="1" t="s">
        <v>52</v>
      </c>
      <c r="AZ611" s="203"/>
      <c r="BA611" s="207" t="s">
        <v>7717</v>
      </c>
    </row>
    <row r="612" spans="1:54" ht="30" customHeight="1">
      <c r="A612" s="5" t="s">
        <v>2652</v>
      </c>
      <c r="B612" s="5" t="s">
        <v>2653</v>
      </c>
      <c r="C612" s="5" t="s">
        <v>449</v>
      </c>
      <c r="D612" s="6">
        <v>1</v>
      </c>
      <c r="E612" s="8">
        <f>TRUNC(SUMIF(W608:W612, RIGHTB(O612, 1), H608:H612)*U612, 2)</f>
        <v>202.14</v>
      </c>
      <c r="F612" s="9">
        <f>TRUNC(E612*D612,1)</f>
        <v>202.1</v>
      </c>
      <c r="G612" s="8">
        <v>0</v>
      </c>
      <c r="H612" s="9">
        <f>TRUNC(G612*D612,1)</f>
        <v>0</v>
      </c>
      <c r="I612" s="8">
        <v>0</v>
      </c>
      <c r="J612" s="9">
        <f>TRUNC(I612*D612,1)</f>
        <v>0</v>
      </c>
      <c r="K612" s="8">
        <f t="shared" si="65"/>
        <v>202.1</v>
      </c>
      <c r="L612" s="9">
        <f t="shared" si="65"/>
        <v>202.1</v>
      </c>
      <c r="M612" s="5" t="s">
        <v>52</v>
      </c>
      <c r="N612" s="1" t="s">
        <v>548</v>
      </c>
      <c r="O612" s="1" t="s">
        <v>3004</v>
      </c>
      <c r="P612" s="1" t="s">
        <v>62</v>
      </c>
      <c r="Q612" s="1" t="s">
        <v>62</v>
      </c>
      <c r="R612" s="1" t="s">
        <v>62</v>
      </c>
      <c r="S612">
        <v>1</v>
      </c>
      <c r="T612">
        <v>0</v>
      </c>
      <c r="U612">
        <v>0.02</v>
      </c>
      <c r="AV612" s="1" t="s">
        <v>52</v>
      </c>
      <c r="AW612" s="1" t="s">
        <v>3313</v>
      </c>
      <c r="AX612" s="1" t="s">
        <v>52</v>
      </c>
      <c r="AY612" s="1" t="s">
        <v>52</v>
      </c>
      <c r="AZ612" s="203"/>
      <c r="BA612" s="207"/>
    </row>
    <row r="613" spans="1:54" ht="30" customHeight="1">
      <c r="A613" s="5" t="s">
        <v>2487</v>
      </c>
      <c r="B613" s="5" t="s">
        <v>52</v>
      </c>
      <c r="C613" s="5" t="s">
        <v>52</v>
      </c>
      <c r="D613" s="6"/>
      <c r="E613" s="8"/>
      <c r="F613" s="9">
        <f>TRUNC(SUMIF(N608:N612, N607, F608:F612),0)</f>
        <v>3704</v>
      </c>
      <c r="G613" s="8"/>
      <c r="H613" s="9">
        <f>TRUNC(SUMIF(N608:N612, N607, H608:H612),0)</f>
        <v>10107</v>
      </c>
      <c r="I613" s="8"/>
      <c r="J613" s="9">
        <f>TRUNC(SUMIF(N608:N612, N607, J608:J612),0)</f>
        <v>0</v>
      </c>
      <c r="K613" s="8"/>
      <c r="L613" s="9">
        <f>F613+H613+J613</f>
        <v>13811</v>
      </c>
      <c r="M613" s="5" t="s">
        <v>52</v>
      </c>
      <c r="N613" s="1" t="s">
        <v>124</v>
      </c>
      <c r="O613" s="1" t="s">
        <v>124</v>
      </c>
      <c r="P613" s="1" t="s">
        <v>52</v>
      </c>
      <c r="Q613" s="1" t="s">
        <v>52</v>
      </c>
      <c r="R613" s="1" t="s">
        <v>52</v>
      </c>
      <c r="AV613" s="1" t="s">
        <v>52</v>
      </c>
      <c r="AW613" s="1" t="s">
        <v>52</v>
      </c>
      <c r="AX613" s="1" t="s">
        <v>52</v>
      </c>
      <c r="AY613" s="1" t="s">
        <v>52</v>
      </c>
      <c r="AZ613" s="203"/>
      <c r="BA613" s="207"/>
    </row>
    <row r="614" spans="1:54" ht="30" customHeight="1">
      <c r="A614" s="6"/>
      <c r="B614" s="6"/>
      <c r="C614" s="6"/>
      <c r="D614" s="6"/>
      <c r="E614" s="8"/>
      <c r="F614" s="9"/>
      <c r="G614" s="8"/>
      <c r="H614" s="9"/>
      <c r="I614" s="8"/>
      <c r="J614" s="9"/>
      <c r="K614" s="8"/>
      <c r="L614" s="9"/>
      <c r="M614" s="6"/>
      <c r="BA614" s="206"/>
    </row>
    <row r="615" spans="1:54" ht="30" customHeight="1">
      <c r="A615" s="308" t="s">
        <v>3314</v>
      </c>
      <c r="B615" s="308"/>
      <c r="C615" s="308"/>
      <c r="D615" s="308"/>
      <c r="E615" s="309"/>
      <c r="F615" s="310"/>
      <c r="G615" s="309"/>
      <c r="H615" s="310"/>
      <c r="I615" s="309"/>
      <c r="J615" s="310"/>
      <c r="K615" s="309"/>
      <c r="L615" s="310"/>
      <c r="M615" s="308"/>
      <c r="N615" s="1" t="s">
        <v>553</v>
      </c>
      <c r="BA615" s="206"/>
    </row>
    <row r="616" spans="1:54" ht="30" customHeight="1">
      <c r="A616" s="5" t="s">
        <v>3296</v>
      </c>
      <c r="B616" s="5" t="s">
        <v>3315</v>
      </c>
      <c r="C616" s="5" t="s">
        <v>182</v>
      </c>
      <c r="D616" s="6">
        <v>1</v>
      </c>
      <c r="E616" s="8">
        <f>단가대비표!K297</f>
        <v>10297.5</v>
      </c>
      <c r="F616" s="9">
        <f>TRUNC(E616*D616,1)</f>
        <v>10297.5</v>
      </c>
      <c r="G616" s="8">
        <f>단가대비표!L297</f>
        <v>0</v>
      </c>
      <c r="H616" s="9">
        <f>TRUNC(G616*D616,1)</f>
        <v>0</v>
      </c>
      <c r="I616" s="8">
        <f>단가대비표!S297</f>
        <v>0</v>
      </c>
      <c r="J616" s="9">
        <f>TRUNC(I616*D616,1)</f>
        <v>0</v>
      </c>
      <c r="K616" s="8">
        <f t="shared" ref="K616:L620" si="66">TRUNC(E616+G616+I616,1)</f>
        <v>10297.5</v>
      </c>
      <c r="L616" s="9">
        <f t="shared" si="66"/>
        <v>10297.5</v>
      </c>
      <c r="M616" s="5" t="s">
        <v>52</v>
      </c>
      <c r="N616" s="1" t="s">
        <v>553</v>
      </c>
      <c r="O616" s="1" t="s">
        <v>3316</v>
      </c>
      <c r="P616" s="1" t="s">
        <v>62</v>
      </c>
      <c r="Q616" s="1" t="s">
        <v>62</v>
      </c>
      <c r="R616" s="1" t="s">
        <v>61</v>
      </c>
      <c r="V616">
        <v>1</v>
      </c>
      <c r="AV616" s="1" t="s">
        <v>52</v>
      </c>
      <c r="AW616" s="1" t="s">
        <v>3317</v>
      </c>
      <c r="AX616" s="1" t="s">
        <v>52</v>
      </c>
      <c r="AY616" s="1" t="s">
        <v>52</v>
      </c>
      <c r="AZ616" s="203"/>
      <c r="BA616" s="207" t="s">
        <v>7592</v>
      </c>
    </row>
    <row r="617" spans="1:54" ht="30" customHeight="1">
      <c r="A617" s="5" t="s">
        <v>3300</v>
      </c>
      <c r="B617" s="5" t="s">
        <v>3064</v>
      </c>
      <c r="C617" s="5" t="s">
        <v>449</v>
      </c>
      <c r="D617" s="6">
        <v>1</v>
      </c>
      <c r="E617" s="8">
        <f>TRUNC(SUMIF(V616:V620, RIGHTB(O617, 1), F616:F620)*U617, 2)</f>
        <v>308.92</v>
      </c>
      <c r="F617" s="9">
        <f>TRUNC(E617*D617,1)</f>
        <v>308.89999999999998</v>
      </c>
      <c r="G617" s="8">
        <v>0</v>
      </c>
      <c r="H617" s="9">
        <f>TRUNC(G617*D617,1)</f>
        <v>0</v>
      </c>
      <c r="I617" s="8">
        <v>0</v>
      </c>
      <c r="J617" s="9">
        <f>TRUNC(I617*D617,1)</f>
        <v>0</v>
      </c>
      <c r="K617" s="8">
        <f t="shared" si="66"/>
        <v>308.89999999999998</v>
      </c>
      <c r="L617" s="9">
        <f t="shared" si="66"/>
        <v>308.89999999999998</v>
      </c>
      <c r="M617" s="5" t="s">
        <v>52</v>
      </c>
      <c r="N617" s="1" t="s">
        <v>553</v>
      </c>
      <c r="O617" s="1" t="s">
        <v>2654</v>
      </c>
      <c r="P617" s="1" t="s">
        <v>62</v>
      </c>
      <c r="Q617" s="1" t="s">
        <v>62</v>
      </c>
      <c r="R617" s="1" t="s">
        <v>62</v>
      </c>
      <c r="S617">
        <v>0</v>
      </c>
      <c r="T617">
        <v>0</v>
      </c>
      <c r="U617">
        <v>0.03</v>
      </c>
      <c r="AV617" s="1" t="s">
        <v>52</v>
      </c>
      <c r="AW617" s="1" t="s">
        <v>3318</v>
      </c>
      <c r="AX617" s="1" t="s">
        <v>52</v>
      </c>
      <c r="AY617" s="1" t="s">
        <v>52</v>
      </c>
      <c r="AZ617" s="203"/>
      <c r="BA617" s="207"/>
    </row>
    <row r="618" spans="1:54" ht="30" customHeight="1">
      <c r="A618" s="5" t="s">
        <v>3196</v>
      </c>
      <c r="B618" s="5" t="s">
        <v>2646</v>
      </c>
      <c r="C618" s="5" t="s">
        <v>2210</v>
      </c>
      <c r="D618" s="74">
        <v>0.08</v>
      </c>
      <c r="E618" s="8">
        <f>단가대비표!K428</f>
        <v>0</v>
      </c>
      <c r="F618" s="9">
        <f>TRUNC(E618*D618,1)</f>
        <v>0</v>
      </c>
      <c r="G618" s="8">
        <f>단가대비표!L428</f>
        <v>214118</v>
      </c>
      <c r="H618" s="9">
        <f>TRUNC(G618*D618,1)</f>
        <v>17129.400000000001</v>
      </c>
      <c r="I618" s="8">
        <f>단가대비표!S428</f>
        <v>0</v>
      </c>
      <c r="J618" s="9">
        <f>TRUNC(I618*D618,1)</f>
        <v>0</v>
      </c>
      <c r="K618" s="8">
        <f t="shared" si="66"/>
        <v>214118</v>
      </c>
      <c r="L618" s="9">
        <f t="shared" si="66"/>
        <v>17129.400000000001</v>
      </c>
      <c r="M618" s="5" t="s">
        <v>52</v>
      </c>
      <c r="N618" s="1" t="s">
        <v>553</v>
      </c>
      <c r="O618" s="1" t="s">
        <v>3197</v>
      </c>
      <c r="P618" s="1" t="s">
        <v>62</v>
      </c>
      <c r="Q618" s="1" t="s">
        <v>62</v>
      </c>
      <c r="R618" s="1" t="s">
        <v>61</v>
      </c>
      <c r="W618">
        <v>2</v>
      </c>
      <c r="AV618" s="1" t="s">
        <v>52</v>
      </c>
      <c r="AW618" s="1" t="s">
        <v>3319</v>
      </c>
      <c r="AX618" s="1" t="s">
        <v>52</v>
      </c>
      <c r="AY618" s="1" t="s">
        <v>52</v>
      </c>
      <c r="AZ618" s="203"/>
      <c r="BA618" s="207" t="s">
        <v>7743</v>
      </c>
      <c r="BB618" s="99">
        <v>0.14699999999999999</v>
      </c>
    </row>
    <row r="619" spans="1:54" ht="30" customHeight="1">
      <c r="A619" s="5" t="s">
        <v>2649</v>
      </c>
      <c r="B619" s="5" t="s">
        <v>2646</v>
      </c>
      <c r="C619" s="5" t="s">
        <v>2210</v>
      </c>
      <c r="D619" s="74">
        <v>1.4999999999999999E-2</v>
      </c>
      <c r="E619" s="8">
        <f>단가대비표!K405</f>
        <v>0</v>
      </c>
      <c r="F619" s="9">
        <f>TRUNC(E619*D619,1)</f>
        <v>0</v>
      </c>
      <c r="G619" s="8">
        <f>단가대비표!L405</f>
        <v>157068</v>
      </c>
      <c r="H619" s="9">
        <f>TRUNC(G619*D619,1)</f>
        <v>2356</v>
      </c>
      <c r="I619" s="8">
        <f>단가대비표!S405</f>
        <v>0</v>
      </c>
      <c r="J619" s="9">
        <f>TRUNC(I619*D619,1)</f>
        <v>0</v>
      </c>
      <c r="K619" s="8">
        <f t="shared" si="66"/>
        <v>157068</v>
      </c>
      <c r="L619" s="9">
        <f t="shared" si="66"/>
        <v>2356</v>
      </c>
      <c r="M619" s="5" t="s">
        <v>52</v>
      </c>
      <c r="N619" s="1" t="s">
        <v>553</v>
      </c>
      <c r="O619" s="1" t="s">
        <v>2650</v>
      </c>
      <c r="P619" s="1" t="s">
        <v>62</v>
      </c>
      <c r="Q619" s="1" t="s">
        <v>62</v>
      </c>
      <c r="R619" s="1" t="s">
        <v>61</v>
      </c>
      <c r="W619">
        <v>2</v>
      </c>
      <c r="AV619" s="1" t="s">
        <v>52</v>
      </c>
      <c r="AW619" s="1" t="s">
        <v>3320</v>
      </c>
      <c r="AX619" s="1" t="s">
        <v>52</v>
      </c>
      <c r="AY619" s="1" t="s">
        <v>52</v>
      </c>
      <c r="AZ619" s="203"/>
      <c r="BA619" s="207" t="s">
        <v>7717</v>
      </c>
      <c r="BB619" s="99">
        <v>7.3999999999999996E-2</v>
      </c>
    </row>
    <row r="620" spans="1:54" ht="30" customHeight="1">
      <c r="A620" s="5" t="s">
        <v>2652</v>
      </c>
      <c r="B620" s="5" t="s">
        <v>2653</v>
      </c>
      <c r="C620" s="5" t="s">
        <v>449</v>
      </c>
      <c r="D620" s="6">
        <v>1</v>
      </c>
      <c r="E620" s="8">
        <f>TRUNC(SUMIF(W616:W620, RIGHTB(O620, 1), H616:H620)*U620, 2)</f>
        <v>389.7</v>
      </c>
      <c r="F620" s="9">
        <f>TRUNC(E620*D620,1)</f>
        <v>389.7</v>
      </c>
      <c r="G620" s="8">
        <v>0</v>
      </c>
      <c r="H620" s="9">
        <f>TRUNC(G620*D620,1)</f>
        <v>0</v>
      </c>
      <c r="I620" s="8">
        <v>0</v>
      </c>
      <c r="J620" s="9">
        <f>TRUNC(I620*D620,1)</f>
        <v>0</v>
      </c>
      <c r="K620" s="8">
        <f t="shared" si="66"/>
        <v>389.7</v>
      </c>
      <c r="L620" s="9">
        <f t="shared" si="66"/>
        <v>389.7</v>
      </c>
      <c r="M620" s="5" t="s">
        <v>52</v>
      </c>
      <c r="N620" s="1" t="s">
        <v>553</v>
      </c>
      <c r="O620" s="1" t="s">
        <v>3004</v>
      </c>
      <c r="P620" s="1" t="s">
        <v>62</v>
      </c>
      <c r="Q620" s="1" t="s">
        <v>62</v>
      </c>
      <c r="R620" s="1" t="s">
        <v>62</v>
      </c>
      <c r="S620">
        <v>1</v>
      </c>
      <c r="T620">
        <v>0</v>
      </c>
      <c r="U620">
        <v>0.02</v>
      </c>
      <c r="AV620" s="1" t="s">
        <v>52</v>
      </c>
      <c r="AW620" s="1" t="s">
        <v>3321</v>
      </c>
      <c r="AX620" s="1" t="s">
        <v>52</v>
      </c>
      <c r="AY620" s="1" t="s">
        <v>52</v>
      </c>
      <c r="AZ620" s="203"/>
      <c r="BA620" s="207"/>
    </row>
    <row r="621" spans="1:54" ht="30" customHeight="1">
      <c r="A621" s="5" t="s">
        <v>2487</v>
      </c>
      <c r="B621" s="5" t="s">
        <v>52</v>
      </c>
      <c r="C621" s="5" t="s">
        <v>52</v>
      </c>
      <c r="D621" s="6"/>
      <c r="E621" s="8"/>
      <c r="F621" s="9">
        <f>TRUNC(SUMIF(N616:N620, N615, F616:F620),0)</f>
        <v>10996</v>
      </c>
      <c r="G621" s="8"/>
      <c r="H621" s="9">
        <f>TRUNC(SUMIF(N616:N620, N615, H616:H620),0)</f>
        <v>19485</v>
      </c>
      <c r="I621" s="8"/>
      <c r="J621" s="9">
        <f>TRUNC(SUMIF(N616:N620, N615, J616:J620),0)</f>
        <v>0</v>
      </c>
      <c r="K621" s="8"/>
      <c r="L621" s="9">
        <f>F621+H621+J621</f>
        <v>30481</v>
      </c>
      <c r="M621" s="5" t="s">
        <v>52</v>
      </c>
      <c r="N621" s="1" t="s">
        <v>124</v>
      </c>
      <c r="O621" s="1" t="s">
        <v>124</v>
      </c>
      <c r="P621" s="1" t="s">
        <v>52</v>
      </c>
      <c r="Q621" s="1" t="s">
        <v>52</v>
      </c>
      <c r="R621" s="1" t="s">
        <v>52</v>
      </c>
      <c r="AV621" s="1" t="s">
        <v>52</v>
      </c>
      <c r="AW621" s="1" t="s">
        <v>52</v>
      </c>
      <c r="AX621" s="1" t="s">
        <v>52</v>
      </c>
      <c r="AY621" s="1" t="s">
        <v>52</v>
      </c>
      <c r="AZ621" s="203"/>
      <c r="BA621" s="207"/>
    </row>
    <row r="622" spans="1:54" ht="30" customHeight="1">
      <c r="A622" s="6"/>
      <c r="B622" s="6"/>
      <c r="C622" s="6"/>
      <c r="D622" s="6"/>
      <c r="E622" s="8"/>
      <c r="F622" s="9"/>
      <c r="G622" s="8"/>
      <c r="H622" s="9"/>
      <c r="I622" s="8"/>
      <c r="J622" s="9"/>
      <c r="K622" s="8"/>
      <c r="L622" s="9"/>
      <c r="M622" s="6"/>
      <c r="BA622" s="206"/>
    </row>
    <row r="623" spans="1:54" ht="30" customHeight="1">
      <c r="A623" s="308" t="s">
        <v>3322</v>
      </c>
      <c r="B623" s="308"/>
      <c r="C623" s="308"/>
      <c r="D623" s="308"/>
      <c r="E623" s="309"/>
      <c r="F623" s="310"/>
      <c r="G623" s="309"/>
      <c r="H623" s="310"/>
      <c r="I623" s="309"/>
      <c r="J623" s="310"/>
      <c r="K623" s="309"/>
      <c r="L623" s="310"/>
      <c r="M623" s="308"/>
      <c r="N623" s="1" t="s">
        <v>557</v>
      </c>
      <c r="BA623" s="206"/>
    </row>
    <row r="624" spans="1:54" ht="30" customHeight="1">
      <c r="A624" s="5" t="s">
        <v>3306</v>
      </c>
      <c r="B624" s="5" t="s">
        <v>3323</v>
      </c>
      <c r="C624" s="5" t="s">
        <v>182</v>
      </c>
      <c r="D624" s="6">
        <v>1</v>
      </c>
      <c r="E624" s="8">
        <f>단가대비표!K299</f>
        <v>10297.5</v>
      </c>
      <c r="F624" s="9">
        <f>TRUNC(E624*D624,1)</f>
        <v>10297.5</v>
      </c>
      <c r="G624" s="8">
        <f>단가대비표!L299</f>
        <v>0</v>
      </c>
      <c r="H624" s="9">
        <f>TRUNC(G624*D624,1)</f>
        <v>0</v>
      </c>
      <c r="I624" s="8">
        <f>단가대비표!S299</f>
        <v>0</v>
      </c>
      <c r="J624" s="9">
        <f>TRUNC(I624*D624,1)</f>
        <v>0</v>
      </c>
      <c r="K624" s="8">
        <f t="shared" ref="K624:L628" si="67">TRUNC(E624+G624+I624,1)</f>
        <v>10297.5</v>
      </c>
      <c r="L624" s="9">
        <f t="shared" si="67"/>
        <v>10297.5</v>
      </c>
      <c r="M624" s="5" t="s">
        <v>52</v>
      </c>
      <c r="N624" s="1" t="s">
        <v>557</v>
      </c>
      <c r="O624" s="1" t="s">
        <v>3324</v>
      </c>
      <c r="P624" s="1" t="s">
        <v>62</v>
      </c>
      <c r="Q624" s="1" t="s">
        <v>62</v>
      </c>
      <c r="R624" s="1" t="s">
        <v>61</v>
      </c>
      <c r="V624">
        <v>1</v>
      </c>
      <c r="AV624" s="1" t="s">
        <v>52</v>
      </c>
      <c r="AW624" s="1" t="s">
        <v>3325</v>
      </c>
      <c r="AX624" s="1" t="s">
        <v>52</v>
      </c>
      <c r="AY624" s="1" t="s">
        <v>52</v>
      </c>
      <c r="AZ624" s="203"/>
      <c r="BA624" s="207" t="s">
        <v>7594</v>
      </c>
    </row>
    <row r="625" spans="1:54" ht="30" customHeight="1">
      <c r="A625" s="5" t="s">
        <v>3300</v>
      </c>
      <c r="B625" s="5" t="s">
        <v>3064</v>
      </c>
      <c r="C625" s="5" t="s">
        <v>449</v>
      </c>
      <c r="D625" s="6">
        <v>1</v>
      </c>
      <c r="E625" s="8">
        <f>TRUNC(SUMIF(V624:V628, RIGHTB(O625, 1), F624:F628)*U625, 2)</f>
        <v>308.92</v>
      </c>
      <c r="F625" s="9">
        <f>TRUNC(E625*D625,1)</f>
        <v>308.89999999999998</v>
      </c>
      <c r="G625" s="8">
        <v>0</v>
      </c>
      <c r="H625" s="9">
        <f>TRUNC(G625*D625,1)</f>
        <v>0</v>
      </c>
      <c r="I625" s="8">
        <v>0</v>
      </c>
      <c r="J625" s="9">
        <f>TRUNC(I625*D625,1)</f>
        <v>0</v>
      </c>
      <c r="K625" s="8">
        <f t="shared" si="67"/>
        <v>308.89999999999998</v>
      </c>
      <c r="L625" s="9">
        <f t="shared" si="67"/>
        <v>308.89999999999998</v>
      </c>
      <c r="M625" s="5" t="s">
        <v>52</v>
      </c>
      <c r="N625" s="1" t="s">
        <v>557</v>
      </c>
      <c r="O625" s="1" t="s">
        <v>2654</v>
      </c>
      <c r="P625" s="1" t="s">
        <v>62</v>
      </c>
      <c r="Q625" s="1" t="s">
        <v>62</v>
      </c>
      <c r="R625" s="1" t="s">
        <v>62</v>
      </c>
      <c r="S625">
        <v>0</v>
      </c>
      <c r="T625">
        <v>0</v>
      </c>
      <c r="U625">
        <v>0.03</v>
      </c>
      <c r="AV625" s="1" t="s">
        <v>52</v>
      </c>
      <c r="AW625" s="1" t="s">
        <v>3326</v>
      </c>
      <c r="AX625" s="1" t="s">
        <v>52</v>
      </c>
      <c r="AY625" s="1" t="s">
        <v>52</v>
      </c>
      <c r="AZ625" s="203"/>
      <c r="BA625" s="207"/>
    </row>
    <row r="626" spans="1:54" ht="30" customHeight="1">
      <c r="A626" s="5" t="s">
        <v>3196</v>
      </c>
      <c r="B626" s="5" t="s">
        <v>2646</v>
      </c>
      <c r="C626" s="5" t="s">
        <v>2210</v>
      </c>
      <c r="D626" s="6">
        <v>6.4000000000000001E-2</v>
      </c>
      <c r="E626" s="8">
        <f>단가대비표!K428</f>
        <v>0</v>
      </c>
      <c r="F626" s="9">
        <f>TRUNC(E626*D626,1)</f>
        <v>0</v>
      </c>
      <c r="G626" s="8">
        <f>단가대비표!L428</f>
        <v>214118</v>
      </c>
      <c r="H626" s="9">
        <f>TRUNC(G626*D626,1)</f>
        <v>13703.5</v>
      </c>
      <c r="I626" s="8">
        <f>단가대비표!S428</f>
        <v>0</v>
      </c>
      <c r="J626" s="9">
        <f>TRUNC(I626*D626,1)</f>
        <v>0</v>
      </c>
      <c r="K626" s="8">
        <f t="shared" si="67"/>
        <v>214118</v>
      </c>
      <c r="L626" s="9">
        <f t="shared" si="67"/>
        <v>13703.5</v>
      </c>
      <c r="M626" s="5" t="s">
        <v>52</v>
      </c>
      <c r="N626" s="1" t="s">
        <v>557</v>
      </c>
      <c r="O626" s="1" t="s">
        <v>3197</v>
      </c>
      <c r="P626" s="1" t="s">
        <v>62</v>
      </c>
      <c r="Q626" s="1" t="s">
        <v>62</v>
      </c>
      <c r="R626" s="1" t="s">
        <v>61</v>
      </c>
      <c r="W626">
        <v>2</v>
      </c>
      <c r="AV626" s="1" t="s">
        <v>52</v>
      </c>
      <c r="AW626" s="1" t="s">
        <v>3327</v>
      </c>
      <c r="AX626" s="1" t="s">
        <v>52</v>
      </c>
      <c r="AY626" s="1" t="s">
        <v>52</v>
      </c>
      <c r="AZ626" s="203"/>
      <c r="BA626" s="207" t="s">
        <v>7743</v>
      </c>
    </row>
    <row r="627" spans="1:54" ht="30" customHeight="1">
      <c r="A627" s="5" t="s">
        <v>2649</v>
      </c>
      <c r="B627" s="5" t="s">
        <v>2646</v>
      </c>
      <c r="C627" s="5" t="s">
        <v>2210</v>
      </c>
      <c r="D627" s="6">
        <v>3.4000000000000002E-2</v>
      </c>
      <c r="E627" s="8">
        <f>단가대비표!K405</f>
        <v>0</v>
      </c>
      <c r="F627" s="9">
        <f>TRUNC(E627*D627,1)</f>
        <v>0</v>
      </c>
      <c r="G627" s="8">
        <f>단가대비표!L405</f>
        <v>157068</v>
      </c>
      <c r="H627" s="9">
        <f>TRUNC(G627*D627,1)</f>
        <v>5340.3</v>
      </c>
      <c r="I627" s="8">
        <f>단가대비표!S405</f>
        <v>0</v>
      </c>
      <c r="J627" s="9">
        <f>TRUNC(I627*D627,1)</f>
        <v>0</v>
      </c>
      <c r="K627" s="8">
        <f t="shared" si="67"/>
        <v>157068</v>
      </c>
      <c r="L627" s="9">
        <f t="shared" si="67"/>
        <v>5340.3</v>
      </c>
      <c r="M627" s="5" t="s">
        <v>52</v>
      </c>
      <c r="N627" s="1" t="s">
        <v>557</v>
      </c>
      <c r="O627" s="1" t="s">
        <v>2650</v>
      </c>
      <c r="P627" s="1" t="s">
        <v>62</v>
      </c>
      <c r="Q627" s="1" t="s">
        <v>62</v>
      </c>
      <c r="R627" s="1" t="s">
        <v>61</v>
      </c>
      <c r="W627">
        <v>2</v>
      </c>
      <c r="AV627" s="1" t="s">
        <v>52</v>
      </c>
      <c r="AW627" s="1" t="s">
        <v>3328</v>
      </c>
      <c r="AX627" s="1" t="s">
        <v>52</v>
      </c>
      <c r="AY627" s="1" t="s">
        <v>52</v>
      </c>
      <c r="AZ627" s="203"/>
      <c r="BA627" s="207" t="s">
        <v>7717</v>
      </c>
    </row>
    <row r="628" spans="1:54" ht="30" customHeight="1">
      <c r="A628" s="5" t="s">
        <v>2652</v>
      </c>
      <c r="B628" s="5" t="s">
        <v>2653</v>
      </c>
      <c r="C628" s="5" t="s">
        <v>449</v>
      </c>
      <c r="D628" s="6">
        <v>1</v>
      </c>
      <c r="E628" s="8">
        <f>TRUNC(SUMIF(W624:W628, RIGHTB(O628, 1), H624:H628)*U628, 2)</f>
        <v>380.87</v>
      </c>
      <c r="F628" s="9">
        <f>TRUNC(E628*D628,1)</f>
        <v>380.8</v>
      </c>
      <c r="G628" s="8">
        <v>0</v>
      </c>
      <c r="H628" s="9">
        <f>TRUNC(G628*D628,1)</f>
        <v>0</v>
      </c>
      <c r="I628" s="8">
        <v>0</v>
      </c>
      <c r="J628" s="9">
        <f>TRUNC(I628*D628,1)</f>
        <v>0</v>
      </c>
      <c r="K628" s="8">
        <f t="shared" si="67"/>
        <v>380.8</v>
      </c>
      <c r="L628" s="9">
        <f t="shared" si="67"/>
        <v>380.8</v>
      </c>
      <c r="M628" s="5" t="s">
        <v>52</v>
      </c>
      <c r="N628" s="1" t="s">
        <v>557</v>
      </c>
      <c r="O628" s="1" t="s">
        <v>3004</v>
      </c>
      <c r="P628" s="1" t="s">
        <v>62</v>
      </c>
      <c r="Q628" s="1" t="s">
        <v>62</v>
      </c>
      <c r="R628" s="1" t="s">
        <v>62</v>
      </c>
      <c r="S628">
        <v>1</v>
      </c>
      <c r="T628">
        <v>0</v>
      </c>
      <c r="U628">
        <v>0.02</v>
      </c>
      <c r="AV628" s="1" t="s">
        <v>52</v>
      </c>
      <c r="AW628" s="1" t="s">
        <v>3329</v>
      </c>
      <c r="AX628" s="1" t="s">
        <v>52</v>
      </c>
      <c r="AY628" s="1" t="s">
        <v>52</v>
      </c>
      <c r="AZ628" s="203"/>
      <c r="BA628" s="207"/>
    </row>
    <row r="629" spans="1:54" ht="30" customHeight="1">
      <c r="A629" s="5" t="s">
        <v>2487</v>
      </c>
      <c r="B629" s="5" t="s">
        <v>52</v>
      </c>
      <c r="C629" s="5" t="s">
        <v>52</v>
      </c>
      <c r="D629" s="6"/>
      <c r="E629" s="8"/>
      <c r="F629" s="9">
        <f>TRUNC(SUMIF(N624:N628, N623, F624:F628),0)</f>
        <v>10987</v>
      </c>
      <c r="G629" s="8"/>
      <c r="H629" s="9">
        <f>TRUNC(SUMIF(N624:N628, N623, H624:H628),0)</f>
        <v>19043</v>
      </c>
      <c r="I629" s="8"/>
      <c r="J629" s="9">
        <f>TRUNC(SUMIF(N624:N628, N623, J624:J628),0)</f>
        <v>0</v>
      </c>
      <c r="K629" s="8"/>
      <c r="L629" s="9">
        <f>F629+H629+J629</f>
        <v>30030</v>
      </c>
      <c r="M629" s="5" t="s">
        <v>52</v>
      </c>
      <c r="N629" s="1" t="s">
        <v>124</v>
      </c>
      <c r="O629" s="1" t="s">
        <v>124</v>
      </c>
      <c r="P629" s="1" t="s">
        <v>52</v>
      </c>
      <c r="Q629" s="1" t="s">
        <v>52</v>
      </c>
      <c r="R629" s="1" t="s">
        <v>52</v>
      </c>
      <c r="AV629" s="1" t="s">
        <v>52</v>
      </c>
      <c r="AW629" s="1" t="s">
        <v>52</v>
      </c>
      <c r="AX629" s="1" t="s">
        <v>52</v>
      </c>
      <c r="AY629" s="1" t="s">
        <v>52</v>
      </c>
      <c r="AZ629" s="203"/>
      <c r="BA629" s="207"/>
    </row>
    <row r="630" spans="1:54" ht="30" customHeight="1">
      <c r="A630" s="6"/>
      <c r="B630" s="6"/>
      <c r="C630" s="6"/>
      <c r="D630" s="6"/>
      <c r="E630" s="8"/>
      <c r="F630" s="9"/>
      <c r="G630" s="8"/>
      <c r="H630" s="9"/>
      <c r="I630" s="8"/>
      <c r="J630" s="9"/>
      <c r="K630" s="8"/>
      <c r="L630" s="9"/>
      <c r="M630" s="6"/>
      <c r="BA630" s="206"/>
    </row>
    <row r="631" spans="1:54" ht="30" customHeight="1">
      <c r="A631" s="308" t="s">
        <v>3330</v>
      </c>
      <c r="B631" s="308"/>
      <c r="C631" s="308"/>
      <c r="D631" s="308"/>
      <c r="E631" s="309"/>
      <c r="F631" s="310"/>
      <c r="G631" s="309"/>
      <c r="H631" s="310"/>
      <c r="I631" s="309"/>
      <c r="J631" s="310"/>
      <c r="K631" s="309"/>
      <c r="L631" s="310"/>
      <c r="M631" s="308"/>
      <c r="N631" s="1" t="s">
        <v>562</v>
      </c>
      <c r="BA631" s="206"/>
    </row>
    <row r="632" spans="1:54" ht="30" customHeight="1">
      <c r="A632" s="5" t="s">
        <v>3196</v>
      </c>
      <c r="B632" s="5" t="s">
        <v>2646</v>
      </c>
      <c r="C632" s="5" t="s">
        <v>2210</v>
      </c>
      <c r="D632" s="74">
        <v>2.3E-2</v>
      </c>
      <c r="E632" s="8">
        <f>단가대비표!K428</f>
        <v>0</v>
      </c>
      <c r="F632" s="9">
        <f>TRUNC(E632*D632,1)</f>
        <v>0</v>
      </c>
      <c r="G632" s="8">
        <f>단가대비표!L428</f>
        <v>214118</v>
      </c>
      <c r="H632" s="9">
        <f>TRUNC(G632*D632,1)</f>
        <v>4924.7</v>
      </c>
      <c r="I632" s="8">
        <f>단가대비표!S428</f>
        <v>0</v>
      </c>
      <c r="J632" s="9">
        <f>TRUNC(I632*D632,1)</f>
        <v>0</v>
      </c>
      <c r="K632" s="8">
        <f t="shared" ref="K632:L636" si="68">TRUNC(E632+G632+I632,1)</f>
        <v>214118</v>
      </c>
      <c r="L632" s="9">
        <f t="shared" si="68"/>
        <v>4924.7</v>
      </c>
      <c r="M632" s="5" t="s">
        <v>52</v>
      </c>
      <c r="N632" s="1" t="s">
        <v>562</v>
      </c>
      <c r="O632" s="1" t="s">
        <v>3197</v>
      </c>
      <c r="P632" s="1" t="s">
        <v>62</v>
      </c>
      <c r="Q632" s="1" t="s">
        <v>62</v>
      </c>
      <c r="R632" s="1" t="s">
        <v>61</v>
      </c>
      <c r="V632">
        <v>1</v>
      </c>
      <c r="AV632" s="1" t="s">
        <v>52</v>
      </c>
      <c r="AW632" s="1" t="s">
        <v>3331</v>
      </c>
      <c r="AX632" s="1" t="s">
        <v>52</v>
      </c>
      <c r="AY632" s="1" t="s">
        <v>52</v>
      </c>
      <c r="AZ632" s="203"/>
      <c r="BA632" s="207" t="s">
        <v>7743</v>
      </c>
      <c r="BB632" s="99">
        <v>3.7999999999999999E-2</v>
      </c>
    </row>
    <row r="633" spans="1:54" ht="30" customHeight="1">
      <c r="A633" s="5" t="s">
        <v>2649</v>
      </c>
      <c r="B633" s="5" t="s">
        <v>2646</v>
      </c>
      <c r="C633" s="5" t="s">
        <v>2210</v>
      </c>
      <c r="D633" s="74">
        <v>0.01</v>
      </c>
      <c r="E633" s="8">
        <f>단가대비표!K405</f>
        <v>0</v>
      </c>
      <c r="F633" s="9">
        <f>TRUNC(E633*D633,1)</f>
        <v>0</v>
      </c>
      <c r="G633" s="8">
        <f>단가대비표!L405</f>
        <v>157068</v>
      </c>
      <c r="H633" s="9">
        <f>TRUNC(G633*D633,1)</f>
        <v>1570.6</v>
      </c>
      <c r="I633" s="8">
        <f>단가대비표!S405</f>
        <v>0</v>
      </c>
      <c r="J633" s="9">
        <f>TRUNC(I633*D633,1)</f>
        <v>0</v>
      </c>
      <c r="K633" s="8">
        <f t="shared" si="68"/>
        <v>157068</v>
      </c>
      <c r="L633" s="9">
        <f t="shared" si="68"/>
        <v>1570.6</v>
      </c>
      <c r="M633" s="5" t="s">
        <v>52</v>
      </c>
      <c r="N633" s="1" t="s">
        <v>562</v>
      </c>
      <c r="O633" s="1" t="s">
        <v>2650</v>
      </c>
      <c r="P633" s="1" t="s">
        <v>62</v>
      </c>
      <c r="Q633" s="1" t="s">
        <v>62</v>
      </c>
      <c r="R633" s="1" t="s">
        <v>61</v>
      </c>
      <c r="V633">
        <v>1</v>
      </c>
      <c r="AV633" s="1" t="s">
        <v>52</v>
      </c>
      <c r="AW633" s="1" t="s">
        <v>3332</v>
      </c>
      <c r="AX633" s="1" t="s">
        <v>52</v>
      </c>
      <c r="AY633" s="1" t="s">
        <v>52</v>
      </c>
      <c r="AZ633" s="203"/>
      <c r="BA633" s="207" t="s">
        <v>7717</v>
      </c>
      <c r="BB633" s="99">
        <v>1.4999999999999999E-2</v>
      </c>
    </row>
    <row r="634" spans="1:54" ht="30" customHeight="1">
      <c r="A634" s="5" t="s">
        <v>2652</v>
      </c>
      <c r="B634" s="5" t="s">
        <v>2998</v>
      </c>
      <c r="C634" s="5" t="s">
        <v>449</v>
      </c>
      <c r="D634" s="6">
        <v>1</v>
      </c>
      <c r="E634" s="8">
        <f>TRUNC(SUMIF(V632:V636, RIGHTB(O634, 1), H632:H636)*U634, 2)</f>
        <v>64.95</v>
      </c>
      <c r="F634" s="9">
        <f>TRUNC(E634*D634,1)</f>
        <v>64.900000000000006</v>
      </c>
      <c r="G634" s="8">
        <v>0</v>
      </c>
      <c r="H634" s="9">
        <f>TRUNC(G634*D634,1)</f>
        <v>0</v>
      </c>
      <c r="I634" s="8">
        <v>0</v>
      </c>
      <c r="J634" s="9">
        <f>TRUNC(I634*D634,1)</f>
        <v>0</v>
      </c>
      <c r="K634" s="8">
        <f t="shared" si="68"/>
        <v>64.900000000000006</v>
      </c>
      <c r="L634" s="9">
        <f t="shared" si="68"/>
        <v>64.900000000000006</v>
      </c>
      <c r="M634" s="5" t="s">
        <v>52</v>
      </c>
      <c r="N634" s="1" t="s">
        <v>562</v>
      </c>
      <c r="O634" s="1" t="s">
        <v>2654</v>
      </c>
      <c r="P634" s="1" t="s">
        <v>62</v>
      </c>
      <c r="Q634" s="1" t="s">
        <v>62</v>
      </c>
      <c r="R634" s="1" t="s">
        <v>62</v>
      </c>
      <c r="S634">
        <v>1</v>
      </c>
      <c r="T634">
        <v>0</v>
      </c>
      <c r="U634">
        <v>0.01</v>
      </c>
      <c r="AV634" s="1" t="s">
        <v>52</v>
      </c>
      <c r="AW634" s="1" t="s">
        <v>3333</v>
      </c>
      <c r="AX634" s="1" t="s">
        <v>52</v>
      </c>
      <c r="AY634" s="1" t="s">
        <v>52</v>
      </c>
      <c r="AZ634" s="203"/>
      <c r="BA634" s="207"/>
    </row>
    <row r="635" spans="1:54" ht="30" customHeight="1">
      <c r="A635" s="5" t="s">
        <v>3334</v>
      </c>
      <c r="B635" s="5" t="s">
        <v>3335</v>
      </c>
      <c r="C635" s="5" t="s">
        <v>182</v>
      </c>
      <c r="D635" s="6">
        <v>1.05</v>
      </c>
      <c r="E635" s="8">
        <f>단가대비표!K300</f>
        <v>775</v>
      </c>
      <c r="F635" s="9">
        <f>TRUNC(E635*D635,1)</f>
        <v>813.7</v>
      </c>
      <c r="G635" s="8">
        <f>단가대비표!L300</f>
        <v>0</v>
      </c>
      <c r="H635" s="9">
        <f>TRUNC(G635*D635,1)</f>
        <v>0</v>
      </c>
      <c r="I635" s="8">
        <f>단가대비표!S300</f>
        <v>0</v>
      </c>
      <c r="J635" s="9">
        <f>TRUNC(I635*D635,1)</f>
        <v>0</v>
      </c>
      <c r="K635" s="8">
        <f t="shared" si="68"/>
        <v>775</v>
      </c>
      <c r="L635" s="9">
        <f t="shared" si="68"/>
        <v>813.7</v>
      </c>
      <c r="M635" s="5" t="s">
        <v>52</v>
      </c>
      <c r="N635" s="1" t="s">
        <v>562</v>
      </c>
      <c r="O635" s="1" t="s">
        <v>3336</v>
      </c>
      <c r="P635" s="1" t="s">
        <v>62</v>
      </c>
      <c r="Q635" s="1" t="s">
        <v>62</v>
      </c>
      <c r="R635" s="1" t="s">
        <v>61</v>
      </c>
      <c r="W635">
        <v>2</v>
      </c>
      <c r="AV635" s="1" t="s">
        <v>52</v>
      </c>
      <c r="AW635" s="1" t="s">
        <v>3337</v>
      </c>
      <c r="AX635" s="1" t="s">
        <v>52</v>
      </c>
      <c r="AY635" s="1" t="s">
        <v>52</v>
      </c>
      <c r="AZ635" s="203"/>
      <c r="BA635" s="207" t="s">
        <v>7595</v>
      </c>
    </row>
    <row r="636" spans="1:54" ht="30" customHeight="1">
      <c r="A636" s="5" t="s">
        <v>2665</v>
      </c>
      <c r="B636" s="5" t="s">
        <v>2666</v>
      </c>
      <c r="C636" s="5" t="s">
        <v>449</v>
      </c>
      <c r="D636" s="6">
        <v>1</v>
      </c>
      <c r="E636" s="8">
        <f>TRUNC(SUMIF(W632:W636, RIGHTB(O636, 1), F632:F636)*U636, 2)</f>
        <v>40.68</v>
      </c>
      <c r="F636" s="9">
        <f>TRUNC(E636*D636,1)</f>
        <v>40.6</v>
      </c>
      <c r="G636" s="8">
        <v>0</v>
      </c>
      <c r="H636" s="9">
        <f>TRUNC(G636*D636,1)</f>
        <v>0</v>
      </c>
      <c r="I636" s="8">
        <v>0</v>
      </c>
      <c r="J636" s="9">
        <f>TRUNC(I636*D636,1)</f>
        <v>0</v>
      </c>
      <c r="K636" s="8">
        <f t="shared" si="68"/>
        <v>40.6</v>
      </c>
      <c r="L636" s="9">
        <f t="shared" si="68"/>
        <v>40.6</v>
      </c>
      <c r="M636" s="5" t="s">
        <v>52</v>
      </c>
      <c r="N636" s="1" t="s">
        <v>562</v>
      </c>
      <c r="O636" s="1" t="s">
        <v>3004</v>
      </c>
      <c r="P636" s="1" t="s">
        <v>62</v>
      </c>
      <c r="Q636" s="1" t="s">
        <v>62</v>
      </c>
      <c r="R636" s="1" t="s">
        <v>62</v>
      </c>
      <c r="S636">
        <v>0</v>
      </c>
      <c r="T636">
        <v>0</v>
      </c>
      <c r="U636">
        <v>0.05</v>
      </c>
      <c r="AV636" s="1" t="s">
        <v>52</v>
      </c>
      <c r="AW636" s="1" t="s">
        <v>3338</v>
      </c>
      <c r="AX636" s="1" t="s">
        <v>52</v>
      </c>
      <c r="AY636" s="1" t="s">
        <v>52</v>
      </c>
      <c r="AZ636" s="203"/>
      <c r="BA636" s="207"/>
    </row>
    <row r="637" spans="1:54" ht="30" customHeight="1">
      <c r="A637" s="5" t="s">
        <v>2487</v>
      </c>
      <c r="B637" s="5" t="s">
        <v>52</v>
      </c>
      <c r="C637" s="5" t="s">
        <v>52</v>
      </c>
      <c r="D637" s="6"/>
      <c r="E637" s="8"/>
      <c r="F637" s="9">
        <f>TRUNC(SUMIF(N632:N636, N631, F632:F636),0)</f>
        <v>919</v>
      </c>
      <c r="G637" s="8"/>
      <c r="H637" s="9">
        <f>TRUNC(SUMIF(N632:N636, N631, H632:H636),0)</f>
        <v>6495</v>
      </c>
      <c r="I637" s="8"/>
      <c r="J637" s="9">
        <f>TRUNC(SUMIF(N632:N636, N631, J632:J636),0)</f>
        <v>0</v>
      </c>
      <c r="K637" s="8"/>
      <c r="L637" s="9">
        <f>F637+H637+J637</f>
        <v>7414</v>
      </c>
      <c r="M637" s="5" t="s">
        <v>52</v>
      </c>
      <c r="N637" s="1" t="s">
        <v>124</v>
      </c>
      <c r="O637" s="1" t="s">
        <v>124</v>
      </c>
      <c r="P637" s="1" t="s">
        <v>52</v>
      </c>
      <c r="Q637" s="1" t="s">
        <v>52</v>
      </c>
      <c r="R637" s="1" t="s">
        <v>52</v>
      </c>
      <c r="AV637" s="1" t="s">
        <v>52</v>
      </c>
      <c r="AW637" s="1" t="s">
        <v>52</v>
      </c>
      <c r="AX637" s="1" t="s">
        <v>52</v>
      </c>
      <c r="AY637" s="1" t="s">
        <v>52</v>
      </c>
      <c r="AZ637" s="203"/>
      <c r="BA637" s="207"/>
    </row>
    <row r="638" spans="1:54" ht="30" customHeight="1">
      <c r="A638" s="6"/>
      <c r="B638" s="6"/>
      <c r="C638" s="6"/>
      <c r="D638" s="6"/>
      <c r="E638" s="8"/>
      <c r="F638" s="9"/>
      <c r="G638" s="8"/>
      <c r="H638" s="9"/>
      <c r="I638" s="8"/>
      <c r="J638" s="9"/>
      <c r="K638" s="8"/>
      <c r="L638" s="9"/>
      <c r="M638" s="6"/>
      <c r="BA638" s="206"/>
    </row>
    <row r="639" spans="1:54" ht="30" customHeight="1">
      <c r="A639" s="308" t="s">
        <v>3339</v>
      </c>
      <c r="B639" s="308"/>
      <c r="C639" s="308"/>
      <c r="D639" s="308"/>
      <c r="E639" s="309"/>
      <c r="F639" s="310"/>
      <c r="G639" s="309"/>
      <c r="H639" s="310"/>
      <c r="I639" s="309"/>
      <c r="J639" s="310"/>
      <c r="K639" s="309"/>
      <c r="L639" s="310"/>
      <c r="M639" s="308"/>
      <c r="N639" s="1" t="s">
        <v>569</v>
      </c>
      <c r="BA639" s="206"/>
    </row>
    <row r="640" spans="1:54" ht="30" customHeight="1">
      <c r="A640" s="5" t="s">
        <v>3340</v>
      </c>
      <c r="B640" s="5" t="s">
        <v>3341</v>
      </c>
      <c r="C640" s="5" t="s">
        <v>366</v>
      </c>
      <c r="D640" s="74">
        <v>0.45</v>
      </c>
      <c r="E640" s="8">
        <f>단가대비표!K214</f>
        <v>2060</v>
      </c>
      <c r="F640" s="9">
        <f>TRUNC(E640*D640,1)</f>
        <v>927</v>
      </c>
      <c r="G640" s="8">
        <f>단가대비표!L214</f>
        <v>0</v>
      </c>
      <c r="H640" s="9">
        <f>TRUNC(G640*D640,1)</f>
        <v>0</v>
      </c>
      <c r="I640" s="8">
        <f>단가대비표!S214</f>
        <v>0</v>
      </c>
      <c r="J640" s="9">
        <f>TRUNC(I640*D640,1)</f>
        <v>0</v>
      </c>
      <c r="K640" s="8">
        <f>TRUNC(E640+G640+I640,1)</f>
        <v>2060</v>
      </c>
      <c r="L640" s="9">
        <f>TRUNC(F640+H640+J640,1)</f>
        <v>927</v>
      </c>
      <c r="M640" s="5" t="s">
        <v>52</v>
      </c>
      <c r="N640" s="1" t="s">
        <v>569</v>
      </c>
      <c r="O640" s="1" t="s">
        <v>3342</v>
      </c>
      <c r="P640" s="1" t="s">
        <v>62</v>
      </c>
      <c r="Q640" s="1" t="s">
        <v>62</v>
      </c>
      <c r="R640" s="1" t="s">
        <v>61</v>
      </c>
      <c r="AV640" s="1" t="s">
        <v>52</v>
      </c>
      <c r="AW640" s="1" t="s">
        <v>3343</v>
      </c>
      <c r="AX640" s="1" t="s">
        <v>52</v>
      </c>
      <c r="AY640" s="1" t="s">
        <v>52</v>
      </c>
      <c r="AZ640" s="203"/>
      <c r="BA640" s="207" t="s">
        <v>7489</v>
      </c>
      <c r="BB640" s="99">
        <v>1</v>
      </c>
    </row>
    <row r="641" spans="1:54" ht="30" customHeight="1">
      <c r="A641" s="5" t="s">
        <v>3344</v>
      </c>
      <c r="B641" s="5" t="s">
        <v>3345</v>
      </c>
      <c r="C641" s="5" t="s">
        <v>715</v>
      </c>
      <c r="D641" s="74">
        <v>0</v>
      </c>
      <c r="E641" s="8">
        <f>일위대가목록!E558</f>
        <v>126</v>
      </c>
      <c r="F641" s="9">
        <f>TRUNC(E641*D641,1)</f>
        <v>0</v>
      </c>
      <c r="G641" s="8">
        <f>일위대가목록!F558</f>
        <v>12662</v>
      </c>
      <c r="H641" s="9">
        <f>TRUNC(G641*D641,1)</f>
        <v>0</v>
      </c>
      <c r="I641" s="8">
        <f>일위대가목록!G558</f>
        <v>0</v>
      </c>
      <c r="J641" s="9">
        <f>TRUNC(I641*D641,1)</f>
        <v>0</v>
      </c>
      <c r="K641" s="8">
        <f>TRUNC(E641+G641+I641,1)</f>
        <v>12788</v>
      </c>
      <c r="L641" s="9">
        <f>TRUNC(F641+H641+J641,1)</f>
        <v>0</v>
      </c>
      <c r="M641" s="5" t="s">
        <v>3346</v>
      </c>
      <c r="N641" s="1" t="s">
        <v>569</v>
      </c>
      <c r="O641" s="1" t="s">
        <v>3347</v>
      </c>
      <c r="P641" s="1" t="s">
        <v>61</v>
      </c>
      <c r="Q641" s="1" t="s">
        <v>62</v>
      </c>
      <c r="R641" s="1" t="s">
        <v>62</v>
      </c>
      <c r="AV641" s="1" t="s">
        <v>52</v>
      </c>
      <c r="AW641" s="1" t="s">
        <v>3348</v>
      </c>
      <c r="AX641" s="1" t="s">
        <v>52</v>
      </c>
      <c r="AY641" s="1" t="s">
        <v>52</v>
      </c>
      <c r="AZ641" s="203"/>
      <c r="BA641" s="207" t="s">
        <v>3346</v>
      </c>
      <c r="BB641" s="99">
        <v>1</v>
      </c>
    </row>
    <row r="642" spans="1:54" ht="30" customHeight="1">
      <c r="A642" s="5" t="s">
        <v>2487</v>
      </c>
      <c r="B642" s="5" t="s">
        <v>52</v>
      </c>
      <c r="C642" s="5" t="s">
        <v>52</v>
      </c>
      <c r="D642" s="6"/>
      <c r="E642" s="8"/>
      <c r="F642" s="9">
        <f>TRUNC(SUMIF(N640:N641, N639, F640:F641),0)</f>
        <v>927</v>
      </c>
      <c r="G642" s="8"/>
      <c r="H642" s="9">
        <f>TRUNC(SUMIF(N640:N641, N639, H640:H641),0)</f>
        <v>0</v>
      </c>
      <c r="I642" s="8"/>
      <c r="J642" s="9">
        <f>TRUNC(SUMIF(N640:N641, N639, J640:J641),0)</f>
        <v>0</v>
      </c>
      <c r="K642" s="8"/>
      <c r="L642" s="9">
        <f>F642+H642+J642</f>
        <v>927</v>
      </c>
      <c r="M642" s="5" t="s">
        <v>52</v>
      </c>
      <c r="N642" s="1" t="s">
        <v>124</v>
      </c>
      <c r="O642" s="1" t="s">
        <v>124</v>
      </c>
      <c r="P642" s="1" t="s">
        <v>52</v>
      </c>
      <c r="Q642" s="1" t="s">
        <v>52</v>
      </c>
      <c r="R642" s="1" t="s">
        <v>52</v>
      </c>
      <c r="AV642" s="1" t="s">
        <v>52</v>
      </c>
      <c r="AW642" s="1" t="s">
        <v>52</v>
      </c>
      <c r="AX642" s="1" t="s">
        <v>52</v>
      </c>
      <c r="AY642" s="1" t="s">
        <v>52</v>
      </c>
      <c r="AZ642" s="203"/>
      <c r="BA642" s="207"/>
    </row>
    <row r="643" spans="1:54" ht="30" customHeight="1">
      <c r="A643" s="6"/>
      <c r="B643" s="6"/>
      <c r="C643" s="6"/>
      <c r="D643" s="6"/>
      <c r="E643" s="8"/>
      <c r="F643" s="9"/>
      <c r="G643" s="8"/>
      <c r="H643" s="9"/>
      <c r="I643" s="8"/>
      <c r="J643" s="9"/>
      <c r="K643" s="8"/>
      <c r="L643" s="9"/>
      <c r="M643" s="6"/>
      <c r="BA643" s="206"/>
    </row>
    <row r="644" spans="1:54" ht="30" customHeight="1">
      <c r="A644" s="308" t="s">
        <v>3349</v>
      </c>
      <c r="B644" s="308"/>
      <c r="C644" s="308"/>
      <c r="D644" s="308"/>
      <c r="E644" s="309"/>
      <c r="F644" s="310"/>
      <c r="G644" s="309"/>
      <c r="H644" s="310"/>
      <c r="I644" s="309"/>
      <c r="J644" s="310"/>
      <c r="K644" s="309"/>
      <c r="L644" s="310"/>
      <c r="M644" s="308"/>
      <c r="N644" s="1" t="s">
        <v>574</v>
      </c>
      <c r="BA644" s="206"/>
    </row>
    <row r="645" spans="1:54" ht="30" customHeight="1">
      <c r="A645" s="5" t="s">
        <v>3340</v>
      </c>
      <c r="B645" s="5" t="s">
        <v>3350</v>
      </c>
      <c r="C645" s="5" t="s">
        <v>366</v>
      </c>
      <c r="D645" s="74">
        <v>0.5</v>
      </c>
      <c r="E645" s="8">
        <f>단가대비표!K215</f>
        <v>2860</v>
      </c>
      <c r="F645" s="9">
        <f>TRUNC(E645*D645,1)</f>
        <v>1430</v>
      </c>
      <c r="G645" s="8">
        <f>단가대비표!L215</f>
        <v>0</v>
      </c>
      <c r="H645" s="9">
        <f>TRUNC(G645*D645,1)</f>
        <v>0</v>
      </c>
      <c r="I645" s="8">
        <f>단가대비표!S215</f>
        <v>0</v>
      </c>
      <c r="J645" s="9">
        <f>TRUNC(I645*D645,1)</f>
        <v>0</v>
      </c>
      <c r="K645" s="8">
        <f>TRUNC(E645+G645+I645,1)</f>
        <v>2860</v>
      </c>
      <c r="L645" s="9">
        <f>TRUNC(F645+H645+J645,1)</f>
        <v>1430</v>
      </c>
      <c r="M645" s="5" t="s">
        <v>52</v>
      </c>
      <c r="N645" s="1" t="s">
        <v>574</v>
      </c>
      <c r="O645" s="1" t="s">
        <v>3351</v>
      </c>
      <c r="P645" s="1" t="s">
        <v>62</v>
      </c>
      <c r="Q645" s="1" t="s">
        <v>62</v>
      </c>
      <c r="R645" s="1" t="s">
        <v>61</v>
      </c>
      <c r="AV645" s="1" t="s">
        <v>52</v>
      </c>
      <c r="AW645" s="1" t="s">
        <v>3352</v>
      </c>
      <c r="AX645" s="1" t="s">
        <v>52</v>
      </c>
      <c r="AY645" s="1" t="s">
        <v>52</v>
      </c>
      <c r="AZ645" s="203"/>
      <c r="BA645" s="207" t="s">
        <v>7490</v>
      </c>
      <c r="BB645" s="99">
        <v>1</v>
      </c>
    </row>
    <row r="646" spans="1:54" ht="30" customHeight="1">
      <c r="A646" s="5" t="s">
        <v>3344</v>
      </c>
      <c r="B646" s="5" t="s">
        <v>3353</v>
      </c>
      <c r="C646" s="5" t="s">
        <v>715</v>
      </c>
      <c r="D646" s="74">
        <v>0</v>
      </c>
      <c r="E646" s="8">
        <f>일위대가목록!E559</f>
        <v>163</v>
      </c>
      <c r="F646" s="9">
        <f>TRUNC(E646*D646,1)</f>
        <v>0</v>
      </c>
      <c r="G646" s="8">
        <f>일위대가목록!F559</f>
        <v>16331</v>
      </c>
      <c r="H646" s="9">
        <f>TRUNC(G646*D646,1)</f>
        <v>0</v>
      </c>
      <c r="I646" s="8">
        <f>일위대가목록!G559</f>
        <v>0</v>
      </c>
      <c r="J646" s="9">
        <f>TRUNC(I646*D646,1)</f>
        <v>0</v>
      </c>
      <c r="K646" s="8">
        <f>TRUNC(E646+G646+I646,1)</f>
        <v>16494</v>
      </c>
      <c r="L646" s="9">
        <f>TRUNC(F646+H646+J646,1)</f>
        <v>0</v>
      </c>
      <c r="M646" s="5" t="s">
        <v>3354</v>
      </c>
      <c r="N646" s="1" t="s">
        <v>574</v>
      </c>
      <c r="O646" s="1" t="s">
        <v>3355</v>
      </c>
      <c r="P646" s="1" t="s">
        <v>61</v>
      </c>
      <c r="Q646" s="1" t="s">
        <v>62</v>
      </c>
      <c r="R646" s="1" t="s">
        <v>62</v>
      </c>
      <c r="AV646" s="1" t="s">
        <v>52</v>
      </c>
      <c r="AW646" s="1" t="s">
        <v>3356</v>
      </c>
      <c r="AX646" s="1" t="s">
        <v>52</v>
      </c>
      <c r="AY646" s="1" t="s">
        <v>52</v>
      </c>
      <c r="AZ646" s="203"/>
      <c r="BA646" s="207" t="s">
        <v>3354</v>
      </c>
      <c r="BB646" s="99">
        <v>1</v>
      </c>
    </row>
    <row r="647" spans="1:54" ht="30" customHeight="1">
      <c r="A647" s="5" t="s">
        <v>2487</v>
      </c>
      <c r="B647" s="5" t="s">
        <v>52</v>
      </c>
      <c r="C647" s="5" t="s">
        <v>52</v>
      </c>
      <c r="D647" s="6"/>
      <c r="E647" s="8"/>
      <c r="F647" s="9">
        <f>TRUNC(SUMIF(N645:N646, N644, F645:F646),0)</f>
        <v>1430</v>
      </c>
      <c r="G647" s="8"/>
      <c r="H647" s="9">
        <f>TRUNC(SUMIF(N645:N646, N644, H645:H646),0)</f>
        <v>0</v>
      </c>
      <c r="I647" s="8"/>
      <c r="J647" s="9">
        <f>TRUNC(SUMIF(N645:N646, N644, J645:J646),0)</f>
        <v>0</v>
      </c>
      <c r="K647" s="8"/>
      <c r="L647" s="9">
        <f>F647+H647+J647</f>
        <v>1430</v>
      </c>
      <c r="M647" s="5" t="s">
        <v>52</v>
      </c>
      <c r="N647" s="1" t="s">
        <v>124</v>
      </c>
      <c r="O647" s="1" t="s">
        <v>124</v>
      </c>
      <c r="P647" s="1" t="s">
        <v>52</v>
      </c>
      <c r="Q647" s="1" t="s">
        <v>52</v>
      </c>
      <c r="R647" s="1" t="s">
        <v>52</v>
      </c>
      <c r="AV647" s="1" t="s">
        <v>52</v>
      </c>
      <c r="AW647" s="1" t="s">
        <v>52</v>
      </c>
      <c r="AX647" s="1" t="s">
        <v>52</v>
      </c>
      <c r="AY647" s="1" t="s">
        <v>52</v>
      </c>
      <c r="AZ647" s="203"/>
      <c r="BA647" s="207"/>
    </row>
    <row r="648" spans="1:54" ht="30" customHeight="1">
      <c r="A648" s="6"/>
      <c r="B648" s="6"/>
      <c r="C648" s="6"/>
      <c r="D648" s="6"/>
      <c r="E648" s="8"/>
      <c r="F648" s="9"/>
      <c r="G648" s="8"/>
      <c r="H648" s="9"/>
      <c r="I648" s="8"/>
      <c r="J648" s="9"/>
      <c r="K648" s="8"/>
      <c r="L648" s="9"/>
      <c r="M648" s="6"/>
      <c r="BA648" s="206"/>
    </row>
    <row r="649" spans="1:54" ht="30" customHeight="1">
      <c r="A649" s="308" t="s">
        <v>3357</v>
      </c>
      <c r="B649" s="308"/>
      <c r="C649" s="308"/>
      <c r="D649" s="308"/>
      <c r="E649" s="309"/>
      <c r="F649" s="310"/>
      <c r="G649" s="309"/>
      <c r="H649" s="310"/>
      <c r="I649" s="309"/>
      <c r="J649" s="310"/>
      <c r="K649" s="309"/>
      <c r="L649" s="310"/>
      <c r="M649" s="308"/>
      <c r="N649" s="1" t="s">
        <v>579</v>
      </c>
      <c r="BA649" s="206"/>
    </row>
    <row r="650" spans="1:54" ht="30" customHeight="1">
      <c r="A650" s="5" t="s">
        <v>3358</v>
      </c>
      <c r="B650" s="5" t="s">
        <v>52</v>
      </c>
      <c r="C650" s="5" t="s">
        <v>436</v>
      </c>
      <c r="D650" s="74">
        <v>0.93</v>
      </c>
      <c r="E650" s="8">
        <f>단가대비표!K364</f>
        <v>278000</v>
      </c>
      <c r="F650" s="9">
        <f>TRUNC(E650*D650,1)</f>
        <v>258540</v>
      </c>
      <c r="G650" s="8">
        <f>단가대비표!L364</f>
        <v>0</v>
      </c>
      <c r="H650" s="9">
        <f>TRUNC(G650*D650,1)</f>
        <v>0</v>
      </c>
      <c r="I650" s="8">
        <f>단가대비표!S364</f>
        <v>0</v>
      </c>
      <c r="J650" s="9">
        <f>TRUNC(I650*D650,1)</f>
        <v>0</v>
      </c>
      <c r="K650" s="8">
        <f t="shared" ref="K650:L652" si="69">TRUNC(E650+G650+I650,1)</f>
        <v>278000</v>
      </c>
      <c r="L650" s="9">
        <f t="shared" si="69"/>
        <v>258540</v>
      </c>
      <c r="M650" s="5" t="s">
        <v>52</v>
      </c>
      <c r="N650" s="1" t="s">
        <v>579</v>
      </c>
      <c r="O650" s="1" t="s">
        <v>3359</v>
      </c>
      <c r="P650" s="1" t="s">
        <v>62</v>
      </c>
      <c r="Q650" s="1" t="s">
        <v>62</v>
      </c>
      <c r="R650" s="1" t="s">
        <v>61</v>
      </c>
      <c r="AV650" s="1" t="s">
        <v>52</v>
      </c>
      <c r="AW650" s="1" t="s">
        <v>3360</v>
      </c>
      <c r="AX650" s="1" t="s">
        <v>52</v>
      </c>
      <c r="AY650" s="1" t="s">
        <v>52</v>
      </c>
      <c r="AZ650" s="203"/>
      <c r="BA650" s="207" t="s">
        <v>7673</v>
      </c>
      <c r="BB650" s="99">
        <v>1</v>
      </c>
    </row>
    <row r="651" spans="1:54" ht="30" customHeight="1">
      <c r="A651" s="5" t="s">
        <v>3196</v>
      </c>
      <c r="B651" s="5" t="s">
        <v>2646</v>
      </c>
      <c r="C651" s="5" t="s">
        <v>2210</v>
      </c>
      <c r="D651" s="6">
        <v>5.8999999999999997E-2</v>
      </c>
      <c r="E651" s="8">
        <f>단가대비표!K428</f>
        <v>0</v>
      </c>
      <c r="F651" s="9">
        <f>TRUNC(E651*D651,1)</f>
        <v>0</v>
      </c>
      <c r="G651" s="8">
        <f>단가대비표!L428</f>
        <v>214118</v>
      </c>
      <c r="H651" s="9">
        <f>TRUNC(G651*D651,1)</f>
        <v>12632.9</v>
      </c>
      <c r="I651" s="8">
        <f>단가대비표!S428</f>
        <v>0</v>
      </c>
      <c r="J651" s="9">
        <f>TRUNC(I651*D651,1)</f>
        <v>0</v>
      </c>
      <c r="K651" s="8">
        <f t="shared" si="69"/>
        <v>214118</v>
      </c>
      <c r="L651" s="9">
        <f t="shared" si="69"/>
        <v>12632.9</v>
      </c>
      <c r="M651" s="5" t="s">
        <v>52</v>
      </c>
      <c r="N651" s="1" t="s">
        <v>579</v>
      </c>
      <c r="O651" s="1" t="s">
        <v>3197</v>
      </c>
      <c r="P651" s="1" t="s">
        <v>62</v>
      </c>
      <c r="Q651" s="1" t="s">
        <v>62</v>
      </c>
      <c r="R651" s="1" t="s">
        <v>61</v>
      </c>
      <c r="AV651" s="1" t="s">
        <v>52</v>
      </c>
      <c r="AW651" s="1" t="s">
        <v>3361</v>
      </c>
      <c r="AX651" s="1" t="s">
        <v>52</v>
      </c>
      <c r="AY651" s="1" t="s">
        <v>52</v>
      </c>
      <c r="AZ651" s="203"/>
      <c r="BA651" s="207" t="s">
        <v>7743</v>
      </c>
    </row>
    <row r="652" spans="1:54" ht="30" customHeight="1">
      <c r="A652" s="5" t="s">
        <v>2649</v>
      </c>
      <c r="B652" s="5" t="s">
        <v>2646</v>
      </c>
      <c r="C652" s="5" t="s">
        <v>2210</v>
      </c>
      <c r="D652" s="6">
        <v>2.9700000000000001E-2</v>
      </c>
      <c r="E652" s="8">
        <f>단가대비표!K405</f>
        <v>0</v>
      </c>
      <c r="F652" s="9">
        <f>TRUNC(E652*D652,1)</f>
        <v>0</v>
      </c>
      <c r="G652" s="8">
        <f>단가대비표!L405</f>
        <v>157068</v>
      </c>
      <c r="H652" s="9">
        <f>TRUNC(G652*D652,1)</f>
        <v>4664.8999999999996</v>
      </c>
      <c r="I652" s="8">
        <f>단가대비표!S405</f>
        <v>0</v>
      </c>
      <c r="J652" s="9">
        <f>TRUNC(I652*D652,1)</f>
        <v>0</v>
      </c>
      <c r="K652" s="8">
        <f t="shared" si="69"/>
        <v>157068</v>
      </c>
      <c r="L652" s="9">
        <f t="shared" si="69"/>
        <v>4664.8999999999996</v>
      </c>
      <c r="M652" s="5" t="s">
        <v>52</v>
      </c>
      <c r="N652" s="1" t="s">
        <v>579</v>
      </c>
      <c r="O652" s="1" t="s">
        <v>2650</v>
      </c>
      <c r="P652" s="1" t="s">
        <v>62</v>
      </c>
      <c r="Q652" s="1" t="s">
        <v>62</v>
      </c>
      <c r="R652" s="1" t="s">
        <v>61</v>
      </c>
      <c r="AV652" s="1" t="s">
        <v>52</v>
      </c>
      <c r="AW652" s="1" t="s">
        <v>3362</v>
      </c>
      <c r="AX652" s="1" t="s">
        <v>52</v>
      </c>
      <c r="AY652" s="1" t="s">
        <v>52</v>
      </c>
      <c r="AZ652" s="203"/>
      <c r="BA652" s="207" t="s">
        <v>7717</v>
      </c>
    </row>
    <row r="653" spans="1:54" ht="30" customHeight="1">
      <c r="A653" s="5" t="s">
        <v>2487</v>
      </c>
      <c r="B653" s="5" t="s">
        <v>52</v>
      </c>
      <c r="C653" s="5" t="s">
        <v>52</v>
      </c>
      <c r="D653" s="6"/>
      <c r="E653" s="8"/>
      <c r="F653" s="9">
        <f>TRUNC(SUMIF(N650:N652, N649, F650:F652),0)</f>
        <v>258540</v>
      </c>
      <c r="G653" s="8"/>
      <c r="H653" s="9">
        <f>TRUNC(SUMIF(N650:N652, N649, H650:H652),0)</f>
        <v>17297</v>
      </c>
      <c r="I653" s="8"/>
      <c r="J653" s="9">
        <f>TRUNC(SUMIF(N650:N652, N649, J650:J652),0)</f>
        <v>0</v>
      </c>
      <c r="K653" s="8"/>
      <c r="L653" s="9">
        <f>F653+H653+J653</f>
        <v>275837</v>
      </c>
      <c r="M653" s="5" t="s">
        <v>52</v>
      </c>
      <c r="N653" s="1" t="s">
        <v>124</v>
      </c>
      <c r="O653" s="1" t="s">
        <v>124</v>
      </c>
      <c r="P653" s="1" t="s">
        <v>52</v>
      </c>
      <c r="Q653" s="1" t="s">
        <v>52</v>
      </c>
      <c r="R653" s="1" t="s">
        <v>52</v>
      </c>
      <c r="AV653" s="1" t="s">
        <v>52</v>
      </c>
      <c r="AW653" s="1" t="s">
        <v>52</v>
      </c>
      <c r="AX653" s="1" t="s">
        <v>52</v>
      </c>
      <c r="AY653" s="1" t="s">
        <v>52</v>
      </c>
      <c r="AZ653" s="203"/>
      <c r="BA653" s="207"/>
    </row>
    <row r="654" spans="1:54" ht="30" customHeight="1">
      <c r="A654" s="6"/>
      <c r="B654" s="6"/>
      <c r="C654" s="6"/>
      <c r="D654" s="6"/>
      <c r="E654" s="8"/>
      <c r="F654" s="9"/>
      <c r="G654" s="8"/>
      <c r="H654" s="9"/>
      <c r="I654" s="8"/>
      <c r="J654" s="9"/>
      <c r="K654" s="8"/>
      <c r="L654" s="9"/>
      <c r="M654" s="6"/>
      <c r="BA654" s="206"/>
    </row>
    <row r="655" spans="1:54" ht="30" customHeight="1">
      <c r="A655" s="308" t="s">
        <v>3363</v>
      </c>
      <c r="B655" s="308"/>
      <c r="C655" s="308"/>
      <c r="D655" s="308"/>
      <c r="E655" s="309"/>
      <c r="F655" s="310"/>
      <c r="G655" s="309"/>
      <c r="H655" s="310"/>
      <c r="I655" s="309"/>
      <c r="J655" s="310"/>
      <c r="K655" s="309"/>
      <c r="L655" s="310"/>
      <c r="M655" s="308"/>
      <c r="N655" s="1" t="s">
        <v>584</v>
      </c>
      <c r="BA655" s="206"/>
    </row>
    <row r="656" spans="1:54" ht="30" customHeight="1">
      <c r="A656" s="5" t="s">
        <v>3364</v>
      </c>
      <c r="B656" s="5" t="s">
        <v>2646</v>
      </c>
      <c r="C656" s="5" t="s">
        <v>2210</v>
      </c>
      <c r="D656" s="74">
        <v>3.5000000000000003E-2</v>
      </c>
      <c r="E656" s="8">
        <f>단가대비표!K406</f>
        <v>0</v>
      </c>
      <c r="F656" s="9">
        <f>TRUNC(E656*D656,1)</f>
        <v>0</v>
      </c>
      <c r="G656" s="8">
        <f>단가대비표!L406</f>
        <v>197450</v>
      </c>
      <c r="H656" s="9">
        <f>TRUNC(G656*D656,1)</f>
        <v>6910.7</v>
      </c>
      <c r="I656" s="8">
        <f>단가대비표!S406</f>
        <v>0</v>
      </c>
      <c r="J656" s="9">
        <f>TRUNC(I656*D656,1)</f>
        <v>0</v>
      </c>
      <c r="K656" s="8">
        <f t="shared" ref="K656:L659" si="70">TRUNC(E656+G656+I656,1)</f>
        <v>197450</v>
      </c>
      <c r="L656" s="9">
        <f t="shared" si="70"/>
        <v>6910.7</v>
      </c>
      <c r="M656" s="5" t="s">
        <v>52</v>
      </c>
      <c r="N656" s="1" t="s">
        <v>584</v>
      </c>
      <c r="O656" s="1" t="s">
        <v>3365</v>
      </c>
      <c r="P656" s="1" t="s">
        <v>62</v>
      </c>
      <c r="Q656" s="1" t="s">
        <v>62</v>
      </c>
      <c r="R656" s="1" t="s">
        <v>61</v>
      </c>
      <c r="AV656" s="1" t="s">
        <v>52</v>
      </c>
      <c r="AW656" s="1" t="s">
        <v>3366</v>
      </c>
      <c r="AX656" s="1" t="s">
        <v>52</v>
      </c>
      <c r="AY656" s="1" t="s">
        <v>52</v>
      </c>
      <c r="AZ656" s="203"/>
      <c r="BA656" s="207" t="s">
        <v>7719</v>
      </c>
      <c r="BB656" s="99">
        <v>0.26</v>
      </c>
    </row>
    <row r="657" spans="1:54" ht="30" customHeight="1">
      <c r="A657" s="5" t="s">
        <v>2649</v>
      </c>
      <c r="B657" s="5" t="s">
        <v>2646</v>
      </c>
      <c r="C657" s="5" t="s">
        <v>2210</v>
      </c>
      <c r="D657" s="74">
        <v>0.01</v>
      </c>
      <c r="E657" s="8">
        <f>단가대비표!K405</f>
        <v>0</v>
      </c>
      <c r="F657" s="9">
        <f>TRUNC(E657*D657,1)</f>
        <v>0</v>
      </c>
      <c r="G657" s="8">
        <f>단가대비표!L405</f>
        <v>157068</v>
      </c>
      <c r="H657" s="9">
        <f>TRUNC(G657*D657,1)</f>
        <v>1570.6</v>
      </c>
      <c r="I657" s="8">
        <f>단가대비표!S405</f>
        <v>0</v>
      </c>
      <c r="J657" s="9">
        <f>TRUNC(I657*D657,1)</f>
        <v>0</v>
      </c>
      <c r="K657" s="8">
        <f t="shared" si="70"/>
        <v>157068</v>
      </c>
      <c r="L657" s="9">
        <f t="shared" si="70"/>
        <v>1570.6</v>
      </c>
      <c r="M657" s="5" t="s">
        <v>52</v>
      </c>
      <c r="N657" s="1" t="s">
        <v>584</v>
      </c>
      <c r="O657" s="1" t="s">
        <v>2650</v>
      </c>
      <c r="P657" s="1" t="s">
        <v>62</v>
      </c>
      <c r="Q657" s="1" t="s">
        <v>62</v>
      </c>
      <c r="R657" s="1" t="s">
        <v>61</v>
      </c>
      <c r="AV657" s="1" t="s">
        <v>52</v>
      </c>
      <c r="AW657" s="1" t="s">
        <v>3367</v>
      </c>
      <c r="AX657" s="1" t="s">
        <v>52</v>
      </c>
      <c r="AY657" s="1" t="s">
        <v>52</v>
      </c>
      <c r="AZ657" s="203"/>
      <c r="BA657" s="207" t="s">
        <v>7717</v>
      </c>
      <c r="BB657" s="99">
        <v>0.47</v>
      </c>
    </row>
    <row r="658" spans="1:54" ht="30" customHeight="1">
      <c r="A658" s="5" t="s">
        <v>3368</v>
      </c>
      <c r="B658" s="5" t="s">
        <v>582</v>
      </c>
      <c r="C658" s="5" t="s">
        <v>2971</v>
      </c>
      <c r="D658" s="74">
        <v>0.25</v>
      </c>
      <c r="E658" s="8">
        <f>단가대비표!K78</f>
        <v>653000</v>
      </c>
      <c r="F658" s="9">
        <f>TRUNC(E658*D658,1)</f>
        <v>163250</v>
      </c>
      <c r="G658" s="8">
        <f>단가대비표!L78</f>
        <v>0</v>
      </c>
      <c r="H658" s="9">
        <f>TRUNC(G658*D658,1)</f>
        <v>0</v>
      </c>
      <c r="I658" s="8">
        <f>단가대비표!S78</f>
        <v>0</v>
      </c>
      <c r="J658" s="9">
        <f>TRUNC(I658*D658,1)</f>
        <v>0</v>
      </c>
      <c r="K658" s="8">
        <f t="shared" si="70"/>
        <v>653000</v>
      </c>
      <c r="L658" s="9">
        <f t="shared" si="70"/>
        <v>163250</v>
      </c>
      <c r="M658" s="5" t="s">
        <v>3369</v>
      </c>
      <c r="N658" s="1" t="s">
        <v>584</v>
      </c>
      <c r="O658" s="1" t="s">
        <v>3370</v>
      </c>
      <c r="P658" s="1" t="s">
        <v>62</v>
      </c>
      <c r="Q658" s="1" t="s">
        <v>62</v>
      </c>
      <c r="R658" s="1" t="s">
        <v>61</v>
      </c>
      <c r="V658">
        <v>1</v>
      </c>
      <c r="AV658" s="1" t="s">
        <v>52</v>
      </c>
      <c r="AW658" s="1" t="s">
        <v>3371</v>
      </c>
      <c r="AX658" s="1" t="s">
        <v>52</v>
      </c>
      <c r="AY658" s="1" t="s">
        <v>52</v>
      </c>
      <c r="AZ658" s="203"/>
      <c r="BA658" s="207" t="s">
        <v>7311</v>
      </c>
      <c r="BB658" s="99">
        <v>1</v>
      </c>
    </row>
    <row r="659" spans="1:54" ht="30" customHeight="1">
      <c r="A659" s="5" t="s">
        <v>2665</v>
      </c>
      <c r="B659" s="5" t="s">
        <v>2666</v>
      </c>
      <c r="C659" s="5" t="s">
        <v>449</v>
      </c>
      <c r="D659" s="6">
        <v>1</v>
      </c>
      <c r="E659" s="8">
        <f>TRUNC(SUMIF(V656:V659, RIGHTB(O659, 1), F656:F659)*U659, 2)</f>
        <v>8162.5</v>
      </c>
      <c r="F659" s="9">
        <f>TRUNC(E659*D659,1)</f>
        <v>8162.5</v>
      </c>
      <c r="G659" s="8">
        <v>0</v>
      </c>
      <c r="H659" s="9">
        <f>TRUNC(G659*D659,1)</f>
        <v>0</v>
      </c>
      <c r="I659" s="8">
        <v>0</v>
      </c>
      <c r="J659" s="9">
        <f>TRUNC(I659*D659,1)</f>
        <v>0</v>
      </c>
      <c r="K659" s="8">
        <f t="shared" si="70"/>
        <v>8162.5</v>
      </c>
      <c r="L659" s="9">
        <f t="shared" si="70"/>
        <v>8162.5</v>
      </c>
      <c r="M659" s="5" t="s">
        <v>52</v>
      </c>
      <c r="N659" s="1" t="s">
        <v>584</v>
      </c>
      <c r="O659" s="1" t="s">
        <v>2654</v>
      </c>
      <c r="P659" s="1" t="s">
        <v>62</v>
      </c>
      <c r="Q659" s="1" t="s">
        <v>62</v>
      </c>
      <c r="R659" s="1" t="s">
        <v>62</v>
      </c>
      <c r="S659">
        <v>0</v>
      </c>
      <c r="T659">
        <v>0</v>
      </c>
      <c r="U659">
        <v>0.05</v>
      </c>
      <c r="AV659" s="1" t="s">
        <v>52</v>
      </c>
      <c r="AW659" s="1" t="s">
        <v>3372</v>
      </c>
      <c r="AX659" s="1" t="s">
        <v>52</v>
      </c>
      <c r="AY659" s="1" t="s">
        <v>52</v>
      </c>
      <c r="AZ659" s="203"/>
      <c r="BA659" s="207"/>
    </row>
    <row r="660" spans="1:54" ht="30" customHeight="1">
      <c r="A660" s="5" t="s">
        <v>2487</v>
      </c>
      <c r="B660" s="5" t="s">
        <v>52</v>
      </c>
      <c r="C660" s="5" t="s">
        <v>52</v>
      </c>
      <c r="D660" s="6"/>
      <c r="E660" s="8"/>
      <c r="F660" s="9">
        <f>TRUNC(SUMIF(N656:N659, N655, F656:F659),0)</f>
        <v>171412</v>
      </c>
      <c r="G660" s="8"/>
      <c r="H660" s="9">
        <f>TRUNC(SUMIF(N656:N659, N655, H656:H659),0)</f>
        <v>8481</v>
      </c>
      <c r="I660" s="8"/>
      <c r="J660" s="9">
        <f>TRUNC(SUMIF(N656:N659, N655, J656:J659),0)</f>
        <v>0</v>
      </c>
      <c r="K660" s="8"/>
      <c r="L660" s="9">
        <f>F660+H660+J660</f>
        <v>179893</v>
      </c>
      <c r="M660" s="5" t="s">
        <v>52</v>
      </c>
      <c r="N660" s="1" t="s">
        <v>124</v>
      </c>
      <c r="O660" s="1" t="s">
        <v>124</v>
      </c>
      <c r="P660" s="1" t="s">
        <v>52</v>
      </c>
      <c r="Q660" s="1" t="s">
        <v>52</v>
      </c>
      <c r="R660" s="1" t="s">
        <v>52</v>
      </c>
      <c r="AV660" s="1" t="s">
        <v>52</v>
      </c>
      <c r="AW660" s="1" t="s">
        <v>52</v>
      </c>
      <c r="AX660" s="1" t="s">
        <v>52</v>
      </c>
      <c r="AY660" s="1" t="s">
        <v>52</v>
      </c>
      <c r="AZ660" s="203"/>
      <c r="BA660" s="207"/>
    </row>
    <row r="661" spans="1:54" ht="30" customHeight="1">
      <c r="A661" s="6"/>
      <c r="B661" s="6"/>
      <c r="C661" s="6"/>
      <c r="D661" s="6"/>
      <c r="E661" s="8"/>
      <c r="F661" s="9"/>
      <c r="G661" s="8"/>
      <c r="H661" s="9"/>
      <c r="I661" s="8"/>
      <c r="J661" s="9"/>
      <c r="K661" s="8"/>
      <c r="L661" s="9"/>
      <c r="M661" s="6"/>
      <c r="BA661" s="206"/>
    </row>
    <row r="662" spans="1:54" ht="30" customHeight="1">
      <c r="A662" s="308" t="s">
        <v>3373</v>
      </c>
      <c r="B662" s="308"/>
      <c r="C662" s="308"/>
      <c r="D662" s="308"/>
      <c r="E662" s="309"/>
      <c r="F662" s="310"/>
      <c r="G662" s="309"/>
      <c r="H662" s="310"/>
      <c r="I662" s="309"/>
      <c r="J662" s="310"/>
      <c r="K662" s="309"/>
      <c r="L662" s="310"/>
      <c r="M662" s="308"/>
      <c r="N662" s="1" t="s">
        <v>590</v>
      </c>
      <c r="BA662" s="206"/>
    </row>
    <row r="663" spans="1:54" ht="30" customHeight="1">
      <c r="A663" s="5" t="s">
        <v>3374</v>
      </c>
      <c r="B663" s="5" t="s">
        <v>3375</v>
      </c>
      <c r="C663" s="5" t="s">
        <v>588</v>
      </c>
      <c r="D663" s="74">
        <v>0.8</v>
      </c>
      <c r="E663" s="8">
        <f>일위대가목록!E560</f>
        <v>0</v>
      </c>
      <c r="F663" s="9">
        <f>TRUNC(E663*D663,1)</f>
        <v>0</v>
      </c>
      <c r="G663" s="8">
        <f>일위대가목록!F560</f>
        <v>337235</v>
      </c>
      <c r="H663" s="9">
        <f>TRUNC(G663*D663,1)</f>
        <v>269788</v>
      </c>
      <c r="I663" s="8">
        <f>일위대가목록!G560</f>
        <v>0</v>
      </c>
      <c r="J663" s="9">
        <f>TRUNC(I663*D663,1)</f>
        <v>0</v>
      </c>
      <c r="K663" s="8">
        <f>TRUNC(E663+G663+I663,1)</f>
        <v>337235</v>
      </c>
      <c r="L663" s="9">
        <f>TRUNC(F663+H663+J663,1)</f>
        <v>269788</v>
      </c>
      <c r="M663" s="5" t="s">
        <v>3376</v>
      </c>
      <c r="N663" s="1" t="s">
        <v>590</v>
      </c>
      <c r="O663" s="1" t="s">
        <v>3377</v>
      </c>
      <c r="P663" s="1" t="s">
        <v>61</v>
      </c>
      <c r="Q663" s="1" t="s">
        <v>62</v>
      </c>
      <c r="R663" s="1" t="s">
        <v>62</v>
      </c>
      <c r="AV663" s="1" t="s">
        <v>52</v>
      </c>
      <c r="AW663" s="1" t="s">
        <v>3378</v>
      </c>
      <c r="AX663" s="1" t="s">
        <v>52</v>
      </c>
      <c r="AY663" s="1" t="s">
        <v>52</v>
      </c>
      <c r="AZ663" s="203"/>
      <c r="BA663" s="207" t="s">
        <v>3376</v>
      </c>
      <c r="BB663" s="99">
        <v>1</v>
      </c>
    </row>
    <row r="664" spans="1:54" ht="30" customHeight="1">
      <c r="A664" s="5" t="s">
        <v>2597</v>
      </c>
      <c r="B664" s="5" t="s">
        <v>2598</v>
      </c>
      <c r="C664" s="5" t="s">
        <v>588</v>
      </c>
      <c r="D664" s="74">
        <v>0.9</v>
      </c>
      <c r="E664" s="8">
        <f>일위대가목록!E496</f>
        <v>100459</v>
      </c>
      <c r="F664" s="9">
        <f>TRUNC(E664*D664,1)</f>
        <v>90413.1</v>
      </c>
      <c r="G664" s="8">
        <f>일위대가목록!F496</f>
        <v>103664</v>
      </c>
      <c r="H664" s="9">
        <f>TRUNC(G664*D664,1)</f>
        <v>93297.600000000006</v>
      </c>
      <c r="I664" s="8">
        <f>일위대가목록!G496</f>
        <v>0</v>
      </c>
      <c r="J664" s="9">
        <f>TRUNC(I664*D664,1)</f>
        <v>0</v>
      </c>
      <c r="K664" s="8">
        <f>TRUNC(E664+G664+I664,1)</f>
        <v>204123</v>
      </c>
      <c r="L664" s="9">
        <f>TRUNC(F664+H664+J664,1)</f>
        <v>183710.7</v>
      </c>
      <c r="M664" s="5" t="s">
        <v>2599</v>
      </c>
      <c r="N664" s="1" t="s">
        <v>590</v>
      </c>
      <c r="O664" s="1" t="s">
        <v>2600</v>
      </c>
      <c r="P664" s="1" t="s">
        <v>61</v>
      </c>
      <c r="Q664" s="1" t="s">
        <v>62</v>
      </c>
      <c r="R664" s="1" t="s">
        <v>62</v>
      </c>
      <c r="AV664" s="1" t="s">
        <v>52</v>
      </c>
      <c r="AW664" s="1" t="s">
        <v>3379</v>
      </c>
      <c r="AX664" s="1" t="s">
        <v>52</v>
      </c>
      <c r="AY664" s="1" t="s">
        <v>52</v>
      </c>
      <c r="AZ664" s="203"/>
      <c r="BA664" s="207" t="s">
        <v>2599</v>
      </c>
      <c r="BB664" s="99">
        <v>1</v>
      </c>
    </row>
    <row r="665" spans="1:54" ht="30" customHeight="1">
      <c r="A665" s="5" t="s">
        <v>2487</v>
      </c>
      <c r="B665" s="5" t="s">
        <v>52</v>
      </c>
      <c r="C665" s="5" t="s">
        <v>52</v>
      </c>
      <c r="D665" s="6"/>
      <c r="E665" s="8"/>
      <c r="F665" s="9">
        <f>TRUNC(SUMIF(N663:N664, N662, F663:F664),0)</f>
        <v>90413</v>
      </c>
      <c r="G665" s="8"/>
      <c r="H665" s="9">
        <f>TRUNC(SUMIF(N663:N664, N662, H663:H664),0)</f>
        <v>363085</v>
      </c>
      <c r="I665" s="8"/>
      <c r="J665" s="9">
        <f>TRUNC(SUMIF(N663:N664, N662, J663:J664),0)</f>
        <v>0</v>
      </c>
      <c r="K665" s="8"/>
      <c r="L665" s="9">
        <f>F665+H665+J665</f>
        <v>453498</v>
      </c>
      <c r="M665" s="5" t="s">
        <v>52</v>
      </c>
      <c r="N665" s="1" t="s">
        <v>124</v>
      </c>
      <c r="O665" s="1" t="s">
        <v>124</v>
      </c>
      <c r="P665" s="1" t="s">
        <v>52</v>
      </c>
      <c r="Q665" s="1" t="s">
        <v>52</v>
      </c>
      <c r="R665" s="1" t="s">
        <v>52</v>
      </c>
      <c r="AV665" s="1" t="s">
        <v>52</v>
      </c>
      <c r="AW665" s="1" t="s">
        <v>52</v>
      </c>
      <c r="AX665" s="1" t="s">
        <v>52</v>
      </c>
      <c r="AY665" s="1" t="s">
        <v>52</v>
      </c>
      <c r="AZ665" s="203"/>
      <c r="BA665" s="207"/>
    </row>
    <row r="666" spans="1:54" ht="30" customHeight="1">
      <c r="A666" s="6"/>
      <c r="B666" s="6"/>
      <c r="C666" s="6"/>
      <c r="D666" s="6"/>
      <c r="E666" s="8"/>
      <c r="F666" s="9"/>
      <c r="G666" s="8"/>
      <c r="H666" s="9"/>
      <c r="I666" s="8"/>
      <c r="J666" s="9"/>
      <c r="K666" s="8"/>
      <c r="L666" s="9"/>
      <c r="M666" s="6"/>
      <c r="BA666" s="206"/>
    </row>
    <row r="667" spans="1:54" ht="30" customHeight="1">
      <c r="A667" s="308" t="s">
        <v>3380</v>
      </c>
      <c r="B667" s="308"/>
      <c r="C667" s="308"/>
      <c r="D667" s="308"/>
      <c r="E667" s="309"/>
      <c r="F667" s="310"/>
      <c r="G667" s="309"/>
      <c r="H667" s="310"/>
      <c r="I667" s="309"/>
      <c r="J667" s="310"/>
      <c r="K667" s="309"/>
      <c r="L667" s="310"/>
      <c r="M667" s="308"/>
      <c r="N667" s="1" t="s">
        <v>595</v>
      </c>
      <c r="BA667" s="206"/>
    </row>
    <row r="668" spans="1:54" ht="30" customHeight="1">
      <c r="A668" s="5" t="s">
        <v>3381</v>
      </c>
      <c r="B668" s="5" t="s">
        <v>2646</v>
      </c>
      <c r="C668" s="5" t="s">
        <v>2210</v>
      </c>
      <c r="D668" s="74">
        <v>8.5000000000000006E-2</v>
      </c>
      <c r="E668" s="8">
        <f>단가대비표!K415</f>
        <v>0</v>
      </c>
      <c r="F668" s="9">
        <f>TRUNC(E668*D668,1)</f>
        <v>0</v>
      </c>
      <c r="G668" s="8">
        <f>단가대비표!L415</f>
        <v>242636</v>
      </c>
      <c r="H668" s="9">
        <f>TRUNC(G668*D668,1)</f>
        <v>20624</v>
      </c>
      <c r="I668" s="8">
        <f>단가대비표!S415</f>
        <v>0</v>
      </c>
      <c r="J668" s="9">
        <f>TRUNC(I668*D668,1)</f>
        <v>0</v>
      </c>
      <c r="K668" s="8">
        <f t="shared" ref="K668:L672" si="71">TRUNC(E668+G668+I668,1)</f>
        <v>242636</v>
      </c>
      <c r="L668" s="9">
        <f t="shared" si="71"/>
        <v>20624</v>
      </c>
      <c r="M668" s="5" t="s">
        <v>52</v>
      </c>
      <c r="N668" s="1" t="s">
        <v>595</v>
      </c>
      <c r="O668" s="1" t="s">
        <v>3382</v>
      </c>
      <c r="P668" s="1" t="s">
        <v>62</v>
      </c>
      <c r="Q668" s="1" t="s">
        <v>62</v>
      </c>
      <c r="R668" s="1" t="s">
        <v>61</v>
      </c>
      <c r="V668">
        <v>1</v>
      </c>
      <c r="AV668" s="1" t="s">
        <v>52</v>
      </c>
      <c r="AW668" s="1" t="s">
        <v>3383</v>
      </c>
      <c r="AX668" s="1" t="s">
        <v>52</v>
      </c>
      <c r="AY668" s="1" t="s">
        <v>52</v>
      </c>
      <c r="AZ668" s="203"/>
      <c r="BA668" s="207" t="s">
        <v>7730</v>
      </c>
      <c r="BB668" s="99">
        <v>0.11</v>
      </c>
    </row>
    <row r="669" spans="1:54" ht="30" customHeight="1">
      <c r="A669" s="5" t="s">
        <v>2649</v>
      </c>
      <c r="B669" s="5" t="s">
        <v>2646</v>
      </c>
      <c r="C669" s="5" t="s">
        <v>2210</v>
      </c>
      <c r="D669" s="74">
        <v>1.4999999999999999E-2</v>
      </c>
      <c r="E669" s="8">
        <f>단가대비표!K405</f>
        <v>0</v>
      </c>
      <c r="F669" s="9">
        <f>TRUNC(E669*D669,1)</f>
        <v>0</v>
      </c>
      <c r="G669" s="8">
        <f>단가대비표!L405</f>
        <v>157068</v>
      </c>
      <c r="H669" s="9">
        <f>TRUNC(G669*D669,1)</f>
        <v>2356</v>
      </c>
      <c r="I669" s="8">
        <f>단가대비표!S405</f>
        <v>0</v>
      </c>
      <c r="J669" s="9">
        <f>TRUNC(I669*D669,1)</f>
        <v>0</v>
      </c>
      <c r="K669" s="8">
        <f t="shared" si="71"/>
        <v>157068</v>
      </c>
      <c r="L669" s="9">
        <f t="shared" si="71"/>
        <v>2356</v>
      </c>
      <c r="M669" s="5" t="s">
        <v>52</v>
      </c>
      <c r="N669" s="1" t="s">
        <v>595</v>
      </c>
      <c r="O669" s="1" t="s">
        <v>2650</v>
      </c>
      <c r="P669" s="1" t="s">
        <v>62</v>
      </c>
      <c r="Q669" s="1" t="s">
        <v>62</v>
      </c>
      <c r="R669" s="1" t="s">
        <v>61</v>
      </c>
      <c r="V669">
        <v>1</v>
      </c>
      <c r="AV669" s="1" t="s">
        <v>52</v>
      </c>
      <c r="AW669" s="1" t="s">
        <v>3384</v>
      </c>
      <c r="AX669" s="1" t="s">
        <v>52</v>
      </c>
      <c r="AY669" s="1" t="s">
        <v>52</v>
      </c>
      <c r="AZ669" s="203"/>
      <c r="BA669" s="207" t="s">
        <v>7717</v>
      </c>
      <c r="BB669" s="99">
        <v>0.03</v>
      </c>
    </row>
    <row r="670" spans="1:54" ht="30" customHeight="1">
      <c r="A670" s="5" t="s">
        <v>2652</v>
      </c>
      <c r="B670" s="5" t="s">
        <v>2653</v>
      </c>
      <c r="C670" s="5" t="s">
        <v>449</v>
      </c>
      <c r="D670" s="6">
        <v>1</v>
      </c>
      <c r="E670" s="8">
        <v>0</v>
      </c>
      <c r="F670" s="9">
        <f>TRUNC(E670*D670,1)</f>
        <v>0</v>
      </c>
      <c r="G670" s="8">
        <v>0</v>
      </c>
      <c r="H670" s="9">
        <f>TRUNC(G670*D670,1)</f>
        <v>0</v>
      </c>
      <c r="I670" s="8">
        <f>TRUNC(SUMIF(V668:V672, RIGHTB(O670, 1), H668:H672)*U670, 2)</f>
        <v>459.6</v>
      </c>
      <c r="J670" s="9">
        <f>TRUNC(I670*D670,1)</f>
        <v>459.6</v>
      </c>
      <c r="K670" s="8">
        <f t="shared" si="71"/>
        <v>459.6</v>
      </c>
      <c r="L670" s="9">
        <f t="shared" si="71"/>
        <v>459.6</v>
      </c>
      <c r="M670" s="5" t="s">
        <v>52</v>
      </c>
      <c r="N670" s="1" t="s">
        <v>595</v>
      </c>
      <c r="O670" s="1" t="s">
        <v>2654</v>
      </c>
      <c r="P670" s="1" t="s">
        <v>62</v>
      </c>
      <c r="Q670" s="1" t="s">
        <v>62</v>
      </c>
      <c r="R670" s="1" t="s">
        <v>62</v>
      </c>
      <c r="S670">
        <v>1</v>
      </c>
      <c r="T670">
        <v>2</v>
      </c>
      <c r="U670">
        <v>0.02</v>
      </c>
      <c r="AV670" s="1" t="s">
        <v>52</v>
      </c>
      <c r="AW670" s="1" t="s">
        <v>3385</v>
      </c>
      <c r="AX670" s="1" t="s">
        <v>52</v>
      </c>
      <c r="AY670" s="1" t="s">
        <v>52</v>
      </c>
      <c r="AZ670" s="203"/>
      <c r="BA670" s="207"/>
    </row>
    <row r="671" spans="1:54" ht="30" customHeight="1">
      <c r="A671" s="5" t="s">
        <v>3386</v>
      </c>
      <c r="B671" s="5" t="s">
        <v>3387</v>
      </c>
      <c r="C671" s="5" t="s">
        <v>3388</v>
      </c>
      <c r="D671" s="6">
        <v>75</v>
      </c>
      <c r="E671" s="8">
        <f>단가대비표!K80</f>
        <v>69</v>
      </c>
      <c r="F671" s="9">
        <f>TRUNC(E671*D671,1)</f>
        <v>5175</v>
      </c>
      <c r="G671" s="8">
        <f>단가대비표!L80</f>
        <v>0</v>
      </c>
      <c r="H671" s="9">
        <f>TRUNC(G671*D671,1)</f>
        <v>0</v>
      </c>
      <c r="I671" s="8">
        <f>단가대비표!S80</f>
        <v>0</v>
      </c>
      <c r="J671" s="9">
        <f>TRUNC(I671*D671,1)</f>
        <v>0</v>
      </c>
      <c r="K671" s="8">
        <f t="shared" si="71"/>
        <v>69</v>
      </c>
      <c r="L671" s="9">
        <f t="shared" si="71"/>
        <v>5175</v>
      </c>
      <c r="M671" s="5" t="s">
        <v>52</v>
      </c>
      <c r="N671" s="1" t="s">
        <v>595</v>
      </c>
      <c r="O671" s="1" t="s">
        <v>3389</v>
      </c>
      <c r="P671" s="1" t="s">
        <v>62</v>
      </c>
      <c r="Q671" s="1" t="s">
        <v>62</v>
      </c>
      <c r="R671" s="1" t="s">
        <v>61</v>
      </c>
      <c r="AV671" s="1" t="s">
        <v>52</v>
      </c>
      <c r="AW671" s="1" t="s">
        <v>3390</v>
      </c>
      <c r="AX671" s="1" t="s">
        <v>52</v>
      </c>
      <c r="AY671" s="1" t="s">
        <v>52</v>
      </c>
      <c r="AZ671" s="203"/>
      <c r="BA671" s="207" t="s">
        <v>7315</v>
      </c>
    </row>
    <row r="672" spans="1:54" ht="30" customHeight="1">
      <c r="A672" s="5" t="s">
        <v>2597</v>
      </c>
      <c r="B672" s="5" t="s">
        <v>2598</v>
      </c>
      <c r="C672" s="5" t="s">
        <v>588</v>
      </c>
      <c r="D672" s="6">
        <v>1.9E-2</v>
      </c>
      <c r="E672" s="8">
        <f>일위대가목록!E496</f>
        <v>100459</v>
      </c>
      <c r="F672" s="9">
        <f>TRUNC(E672*D672,1)</f>
        <v>1908.7</v>
      </c>
      <c r="G672" s="8">
        <f>일위대가목록!F496</f>
        <v>103664</v>
      </c>
      <c r="H672" s="9">
        <f>TRUNC(G672*D672,1)</f>
        <v>1969.6</v>
      </c>
      <c r="I672" s="8">
        <f>일위대가목록!G496</f>
        <v>0</v>
      </c>
      <c r="J672" s="9">
        <f>TRUNC(I672*D672,1)</f>
        <v>0</v>
      </c>
      <c r="K672" s="8">
        <f t="shared" si="71"/>
        <v>204123</v>
      </c>
      <c r="L672" s="9">
        <f t="shared" si="71"/>
        <v>3878.3</v>
      </c>
      <c r="M672" s="5" t="s">
        <v>2599</v>
      </c>
      <c r="N672" s="1" t="s">
        <v>595</v>
      </c>
      <c r="O672" s="1" t="s">
        <v>2600</v>
      </c>
      <c r="P672" s="1" t="s">
        <v>61</v>
      </c>
      <c r="Q672" s="1" t="s">
        <v>62</v>
      </c>
      <c r="R672" s="1" t="s">
        <v>62</v>
      </c>
      <c r="AV672" s="1" t="s">
        <v>52</v>
      </c>
      <c r="AW672" s="1" t="s">
        <v>3391</v>
      </c>
      <c r="AX672" s="1" t="s">
        <v>52</v>
      </c>
      <c r="AY672" s="1" t="s">
        <v>52</v>
      </c>
      <c r="AZ672" s="203"/>
      <c r="BA672" s="207" t="s">
        <v>2599</v>
      </c>
    </row>
    <row r="673" spans="1:54" ht="30" customHeight="1">
      <c r="A673" s="5" t="s">
        <v>2487</v>
      </c>
      <c r="B673" s="5" t="s">
        <v>52</v>
      </c>
      <c r="C673" s="5" t="s">
        <v>52</v>
      </c>
      <c r="D673" s="6"/>
      <c r="E673" s="8"/>
      <c r="F673" s="9">
        <f>TRUNC(SUMIF(N668:N672, N667, F668:F672),0)</f>
        <v>7083</v>
      </c>
      <c r="G673" s="8"/>
      <c r="H673" s="9">
        <f>TRUNC(SUMIF(N668:N672, N667, H668:H672),0)</f>
        <v>24949</v>
      </c>
      <c r="I673" s="8"/>
      <c r="J673" s="9">
        <f>TRUNC(SUMIF(N668:N672, N667, J668:J672),0)</f>
        <v>459</v>
      </c>
      <c r="K673" s="8"/>
      <c r="L673" s="9">
        <f>F673+H673+J673</f>
        <v>32491</v>
      </c>
      <c r="M673" s="5" t="s">
        <v>52</v>
      </c>
      <c r="N673" s="1" t="s">
        <v>124</v>
      </c>
      <c r="O673" s="1" t="s">
        <v>124</v>
      </c>
      <c r="P673" s="1" t="s">
        <v>52</v>
      </c>
      <c r="Q673" s="1" t="s">
        <v>52</v>
      </c>
      <c r="R673" s="1" t="s">
        <v>52</v>
      </c>
      <c r="AV673" s="1" t="s">
        <v>52</v>
      </c>
      <c r="AW673" s="1" t="s">
        <v>52</v>
      </c>
      <c r="AX673" s="1" t="s">
        <v>52</v>
      </c>
      <c r="AY673" s="1" t="s">
        <v>52</v>
      </c>
      <c r="AZ673" s="203"/>
      <c r="BA673" s="207"/>
    </row>
    <row r="674" spans="1:54" ht="30" customHeight="1">
      <c r="A674" s="6"/>
      <c r="B674" s="6"/>
      <c r="C674" s="6"/>
      <c r="D674" s="6"/>
      <c r="E674" s="8"/>
      <c r="F674" s="9"/>
      <c r="G674" s="8"/>
      <c r="H674" s="9"/>
      <c r="I674" s="8"/>
      <c r="J674" s="9"/>
      <c r="K674" s="8"/>
      <c r="L674" s="9"/>
      <c r="M674" s="6"/>
      <c r="BA674" s="206"/>
    </row>
    <row r="675" spans="1:54" ht="30" customHeight="1">
      <c r="A675" s="308" t="s">
        <v>3392</v>
      </c>
      <c r="B675" s="308"/>
      <c r="C675" s="308"/>
      <c r="D675" s="308"/>
      <c r="E675" s="309"/>
      <c r="F675" s="310"/>
      <c r="G675" s="309"/>
      <c r="H675" s="310"/>
      <c r="I675" s="309"/>
      <c r="J675" s="310"/>
      <c r="K675" s="309"/>
      <c r="L675" s="310"/>
      <c r="M675" s="308"/>
      <c r="N675" s="1" t="s">
        <v>599</v>
      </c>
      <c r="BA675" s="206"/>
    </row>
    <row r="676" spans="1:54" ht="30" customHeight="1">
      <c r="A676" s="5" t="s">
        <v>3381</v>
      </c>
      <c r="B676" s="5" t="s">
        <v>2646</v>
      </c>
      <c r="C676" s="5" t="s">
        <v>2210</v>
      </c>
      <c r="D676" s="35">
        <v>0.11</v>
      </c>
      <c r="E676" s="8">
        <f>단가대비표!K415</f>
        <v>0</v>
      </c>
      <c r="F676" s="9">
        <f>TRUNC(E676*D676,1)</f>
        <v>0</v>
      </c>
      <c r="G676" s="8">
        <f>단가대비표!L415</f>
        <v>242636</v>
      </c>
      <c r="H676" s="9">
        <f>TRUNC(G676*D676,1)</f>
        <v>26689.9</v>
      </c>
      <c r="I676" s="8">
        <f>단가대비표!S415</f>
        <v>0</v>
      </c>
      <c r="J676" s="9">
        <f>TRUNC(I676*D676,1)</f>
        <v>0</v>
      </c>
      <c r="K676" s="8">
        <f t="shared" ref="K676:L680" si="72">TRUNC(E676+G676+I676,1)</f>
        <v>242636</v>
      </c>
      <c r="L676" s="9">
        <f t="shared" si="72"/>
        <v>26689.9</v>
      </c>
      <c r="M676" s="5" t="s">
        <v>52</v>
      </c>
      <c r="N676" s="1" t="s">
        <v>599</v>
      </c>
      <c r="O676" s="1" t="s">
        <v>3382</v>
      </c>
      <c r="P676" s="1" t="s">
        <v>62</v>
      </c>
      <c r="Q676" s="1" t="s">
        <v>62</v>
      </c>
      <c r="R676" s="1" t="s">
        <v>61</v>
      </c>
      <c r="V676">
        <v>1</v>
      </c>
      <c r="AV676" s="1" t="s">
        <v>52</v>
      </c>
      <c r="AW676" s="1" t="s">
        <v>3393</v>
      </c>
      <c r="AX676" s="1" t="s">
        <v>52</v>
      </c>
      <c r="AY676" s="1" t="s">
        <v>52</v>
      </c>
      <c r="AZ676" s="203"/>
      <c r="BA676" s="207" t="s">
        <v>7730</v>
      </c>
      <c r="BB676" s="99">
        <v>0.11</v>
      </c>
    </row>
    <row r="677" spans="1:54" ht="30" customHeight="1">
      <c r="A677" s="5" t="s">
        <v>2649</v>
      </c>
      <c r="B677" s="5" t="s">
        <v>2646</v>
      </c>
      <c r="C677" s="5" t="s">
        <v>2210</v>
      </c>
      <c r="D677" s="35">
        <v>0.03</v>
      </c>
      <c r="E677" s="8">
        <f>단가대비표!K405</f>
        <v>0</v>
      </c>
      <c r="F677" s="9">
        <f>TRUNC(E677*D677,1)</f>
        <v>0</v>
      </c>
      <c r="G677" s="8">
        <f>단가대비표!L405</f>
        <v>157068</v>
      </c>
      <c r="H677" s="9">
        <f>TRUNC(G677*D677,1)</f>
        <v>4712</v>
      </c>
      <c r="I677" s="8">
        <f>단가대비표!S405</f>
        <v>0</v>
      </c>
      <c r="J677" s="9">
        <f>TRUNC(I677*D677,1)</f>
        <v>0</v>
      </c>
      <c r="K677" s="8">
        <f t="shared" si="72"/>
        <v>157068</v>
      </c>
      <c r="L677" s="9">
        <f t="shared" si="72"/>
        <v>4712</v>
      </c>
      <c r="M677" s="5" t="s">
        <v>52</v>
      </c>
      <c r="N677" s="1" t="s">
        <v>599</v>
      </c>
      <c r="O677" s="1" t="s">
        <v>2650</v>
      </c>
      <c r="P677" s="1" t="s">
        <v>62</v>
      </c>
      <c r="Q677" s="1" t="s">
        <v>62</v>
      </c>
      <c r="R677" s="1" t="s">
        <v>61</v>
      </c>
      <c r="V677">
        <v>1</v>
      </c>
      <c r="AV677" s="1" t="s">
        <v>52</v>
      </c>
      <c r="AW677" s="1" t="s">
        <v>3394</v>
      </c>
      <c r="AX677" s="1" t="s">
        <v>52</v>
      </c>
      <c r="AY677" s="1" t="s">
        <v>52</v>
      </c>
      <c r="AZ677" s="203"/>
      <c r="BA677" s="207" t="s">
        <v>7717</v>
      </c>
      <c r="BB677" s="99">
        <v>0.03</v>
      </c>
    </row>
    <row r="678" spans="1:54" ht="30" customHeight="1">
      <c r="A678" s="5" t="s">
        <v>2652</v>
      </c>
      <c r="B678" s="5" t="s">
        <v>2653</v>
      </c>
      <c r="C678" s="5" t="s">
        <v>449</v>
      </c>
      <c r="D678" s="6">
        <v>1</v>
      </c>
      <c r="E678" s="8">
        <v>0</v>
      </c>
      <c r="F678" s="9">
        <f>TRUNC(E678*D678,1)</f>
        <v>0</v>
      </c>
      <c r="G678" s="8">
        <v>0</v>
      </c>
      <c r="H678" s="9">
        <f>TRUNC(G678*D678,1)</f>
        <v>0</v>
      </c>
      <c r="I678" s="8">
        <f>TRUNC(SUMIF(V676:V680, RIGHTB(O678, 1), H676:H680)*U678, 2)</f>
        <v>628.03</v>
      </c>
      <c r="J678" s="9">
        <f>TRUNC(I678*D678,1)</f>
        <v>628</v>
      </c>
      <c r="K678" s="8">
        <f t="shared" si="72"/>
        <v>628</v>
      </c>
      <c r="L678" s="9">
        <f t="shared" si="72"/>
        <v>628</v>
      </c>
      <c r="M678" s="5" t="s">
        <v>52</v>
      </c>
      <c r="N678" s="1" t="s">
        <v>599</v>
      </c>
      <c r="O678" s="1" t="s">
        <v>2654</v>
      </c>
      <c r="P678" s="1" t="s">
        <v>62</v>
      </c>
      <c r="Q678" s="1" t="s">
        <v>62</v>
      </c>
      <c r="R678" s="1" t="s">
        <v>62</v>
      </c>
      <c r="S678">
        <v>1</v>
      </c>
      <c r="T678">
        <v>2</v>
      </c>
      <c r="U678">
        <v>0.02</v>
      </c>
      <c r="AV678" s="1" t="s">
        <v>52</v>
      </c>
      <c r="AW678" s="1" t="s">
        <v>3395</v>
      </c>
      <c r="AX678" s="1" t="s">
        <v>52</v>
      </c>
      <c r="AY678" s="1" t="s">
        <v>52</v>
      </c>
      <c r="AZ678" s="203"/>
      <c r="BA678" s="207"/>
    </row>
    <row r="679" spans="1:54" ht="30" customHeight="1">
      <c r="A679" s="5" t="s">
        <v>3386</v>
      </c>
      <c r="B679" s="5" t="s">
        <v>3387</v>
      </c>
      <c r="C679" s="5" t="s">
        <v>3388</v>
      </c>
      <c r="D679" s="6">
        <v>75</v>
      </c>
      <c r="E679" s="8">
        <f>단가대비표!K80</f>
        <v>69</v>
      </c>
      <c r="F679" s="9">
        <f>TRUNC(E679*D679,1)</f>
        <v>5175</v>
      </c>
      <c r="G679" s="8">
        <f>단가대비표!L80</f>
        <v>0</v>
      </c>
      <c r="H679" s="9">
        <f>TRUNC(G679*D679,1)</f>
        <v>0</v>
      </c>
      <c r="I679" s="8">
        <f>단가대비표!S80</f>
        <v>0</v>
      </c>
      <c r="J679" s="9">
        <f>TRUNC(I679*D679,1)</f>
        <v>0</v>
      </c>
      <c r="K679" s="8">
        <f t="shared" si="72"/>
        <v>69</v>
      </c>
      <c r="L679" s="9">
        <f t="shared" si="72"/>
        <v>5175</v>
      </c>
      <c r="M679" s="5" t="s">
        <v>52</v>
      </c>
      <c r="N679" s="1" t="s">
        <v>599</v>
      </c>
      <c r="O679" s="1" t="s">
        <v>3389</v>
      </c>
      <c r="P679" s="1" t="s">
        <v>62</v>
      </c>
      <c r="Q679" s="1" t="s">
        <v>62</v>
      </c>
      <c r="R679" s="1" t="s">
        <v>61</v>
      </c>
      <c r="AV679" s="1" t="s">
        <v>52</v>
      </c>
      <c r="AW679" s="1" t="s">
        <v>3396</v>
      </c>
      <c r="AX679" s="1" t="s">
        <v>52</v>
      </c>
      <c r="AY679" s="1" t="s">
        <v>52</v>
      </c>
      <c r="AZ679" s="203"/>
      <c r="BA679" s="207" t="s">
        <v>7315</v>
      </c>
    </row>
    <row r="680" spans="1:54" ht="30" customHeight="1">
      <c r="A680" s="5" t="s">
        <v>2597</v>
      </c>
      <c r="B680" s="5" t="s">
        <v>2598</v>
      </c>
      <c r="C680" s="5" t="s">
        <v>588</v>
      </c>
      <c r="D680" s="6">
        <v>1.9E-2</v>
      </c>
      <c r="E680" s="8">
        <f>일위대가목록!E496</f>
        <v>100459</v>
      </c>
      <c r="F680" s="9">
        <f>TRUNC(E680*D680,1)</f>
        <v>1908.7</v>
      </c>
      <c r="G680" s="8">
        <f>일위대가목록!F496</f>
        <v>103664</v>
      </c>
      <c r="H680" s="9">
        <f>TRUNC(G680*D680,1)</f>
        <v>1969.6</v>
      </c>
      <c r="I680" s="8">
        <f>일위대가목록!G496</f>
        <v>0</v>
      </c>
      <c r="J680" s="9">
        <f>TRUNC(I680*D680,1)</f>
        <v>0</v>
      </c>
      <c r="K680" s="8">
        <f t="shared" si="72"/>
        <v>204123</v>
      </c>
      <c r="L680" s="9">
        <f t="shared" si="72"/>
        <v>3878.3</v>
      </c>
      <c r="M680" s="5" t="s">
        <v>2599</v>
      </c>
      <c r="N680" s="1" t="s">
        <v>599</v>
      </c>
      <c r="O680" s="1" t="s">
        <v>2600</v>
      </c>
      <c r="P680" s="1" t="s">
        <v>61</v>
      </c>
      <c r="Q680" s="1" t="s">
        <v>62</v>
      </c>
      <c r="R680" s="1" t="s">
        <v>62</v>
      </c>
      <c r="AV680" s="1" t="s">
        <v>52</v>
      </c>
      <c r="AW680" s="1" t="s">
        <v>3397</v>
      </c>
      <c r="AX680" s="1" t="s">
        <v>52</v>
      </c>
      <c r="AY680" s="1" t="s">
        <v>52</v>
      </c>
      <c r="AZ680" s="203"/>
      <c r="BA680" s="207" t="s">
        <v>2599</v>
      </c>
    </row>
    <row r="681" spans="1:54" ht="30" customHeight="1">
      <c r="A681" s="5" t="s">
        <v>2487</v>
      </c>
      <c r="B681" s="5" t="s">
        <v>52</v>
      </c>
      <c r="C681" s="5" t="s">
        <v>52</v>
      </c>
      <c r="D681" s="6"/>
      <c r="E681" s="8"/>
      <c r="F681" s="9">
        <f>TRUNC(SUMIF(N676:N680, N675, F676:F680),0)</f>
        <v>7083</v>
      </c>
      <c r="G681" s="8"/>
      <c r="H681" s="9">
        <f>TRUNC(SUMIF(N676:N680, N675, H676:H680),0)</f>
        <v>33371</v>
      </c>
      <c r="I681" s="8"/>
      <c r="J681" s="9">
        <f>TRUNC(SUMIF(N676:N680, N675, J676:J680),0)</f>
        <v>628</v>
      </c>
      <c r="K681" s="8"/>
      <c r="L681" s="9">
        <f>F681+H681+J681</f>
        <v>41082</v>
      </c>
      <c r="M681" s="5" t="s">
        <v>52</v>
      </c>
      <c r="N681" s="1" t="s">
        <v>124</v>
      </c>
      <c r="O681" s="1" t="s">
        <v>124</v>
      </c>
      <c r="P681" s="1" t="s">
        <v>52</v>
      </c>
      <c r="Q681" s="1" t="s">
        <v>52</v>
      </c>
      <c r="R681" s="1" t="s">
        <v>52</v>
      </c>
      <c r="AV681" s="1" t="s">
        <v>52</v>
      </c>
      <c r="AW681" s="1" t="s">
        <v>52</v>
      </c>
      <c r="AX681" s="1" t="s">
        <v>52</v>
      </c>
      <c r="AY681" s="1" t="s">
        <v>52</v>
      </c>
      <c r="AZ681" s="203"/>
      <c r="BA681" s="207"/>
    </row>
    <row r="682" spans="1:54" ht="30" customHeight="1">
      <c r="A682" s="6"/>
      <c r="B682" s="6"/>
      <c r="C682" s="6"/>
      <c r="D682" s="6"/>
      <c r="E682" s="8"/>
      <c r="F682" s="9"/>
      <c r="G682" s="8"/>
      <c r="H682" s="9"/>
      <c r="I682" s="8"/>
      <c r="J682" s="9"/>
      <c r="K682" s="8"/>
      <c r="L682" s="9"/>
      <c r="M682" s="6"/>
      <c r="BA682" s="206"/>
    </row>
    <row r="683" spans="1:54" ht="30" customHeight="1">
      <c r="A683" s="308" t="s">
        <v>3398</v>
      </c>
      <c r="B683" s="308"/>
      <c r="C683" s="308"/>
      <c r="D683" s="308"/>
      <c r="E683" s="309"/>
      <c r="F683" s="310"/>
      <c r="G683" s="309"/>
      <c r="H683" s="310"/>
      <c r="I683" s="309"/>
      <c r="J683" s="310"/>
      <c r="K683" s="309"/>
      <c r="L683" s="310"/>
      <c r="M683" s="308"/>
      <c r="N683" s="1" t="s">
        <v>604</v>
      </c>
      <c r="BA683" s="206"/>
    </row>
    <row r="684" spans="1:54" ht="30" customHeight="1">
      <c r="A684" s="5" t="s">
        <v>3381</v>
      </c>
      <c r="B684" s="5" t="s">
        <v>2646</v>
      </c>
      <c r="C684" s="5" t="s">
        <v>2210</v>
      </c>
      <c r="D684" s="6">
        <v>0.14000000000000001</v>
      </c>
      <c r="E684" s="8">
        <f>단가대비표!K415</f>
        <v>0</v>
      </c>
      <c r="F684" s="9">
        <f t="shared" ref="F684:F689" si="73">TRUNC(E684*D684,1)</f>
        <v>0</v>
      </c>
      <c r="G684" s="8">
        <f>단가대비표!L415</f>
        <v>242636</v>
      </c>
      <c r="H684" s="9">
        <f t="shared" ref="H684:H689" si="74">TRUNC(G684*D684,1)</f>
        <v>33969</v>
      </c>
      <c r="I684" s="8">
        <f>단가대비표!S415</f>
        <v>0</v>
      </c>
      <c r="J684" s="9">
        <f t="shared" ref="J684:J689" si="75">TRUNC(I684*D684,1)</f>
        <v>0</v>
      </c>
      <c r="K684" s="8">
        <f t="shared" ref="K684:L689" si="76">TRUNC(E684+G684+I684,1)</f>
        <v>242636</v>
      </c>
      <c r="L684" s="9">
        <f t="shared" si="76"/>
        <v>33969</v>
      </c>
      <c r="M684" s="5" t="s">
        <v>52</v>
      </c>
      <c r="N684" s="1" t="s">
        <v>604</v>
      </c>
      <c r="O684" s="1" t="s">
        <v>3382</v>
      </c>
      <c r="P684" s="1" t="s">
        <v>62</v>
      </c>
      <c r="Q684" s="1" t="s">
        <v>62</v>
      </c>
      <c r="R684" s="1" t="s">
        <v>61</v>
      </c>
      <c r="V684">
        <v>1</v>
      </c>
      <c r="W684">
        <v>2</v>
      </c>
      <c r="AV684" s="1" t="s">
        <v>52</v>
      </c>
      <c r="AW684" s="1" t="s">
        <v>3399</v>
      </c>
      <c r="AX684" s="1" t="s">
        <v>52</v>
      </c>
      <c r="AY684" s="1" t="s">
        <v>52</v>
      </c>
      <c r="AZ684" s="203"/>
      <c r="BA684" s="207" t="s">
        <v>7730</v>
      </c>
    </row>
    <row r="685" spans="1:54" ht="30" customHeight="1">
      <c r="A685" s="5" t="s">
        <v>2649</v>
      </c>
      <c r="B685" s="5" t="s">
        <v>2646</v>
      </c>
      <c r="C685" s="5" t="s">
        <v>2210</v>
      </c>
      <c r="D685" s="6">
        <v>0.06</v>
      </c>
      <c r="E685" s="8">
        <f>단가대비표!K405</f>
        <v>0</v>
      </c>
      <c r="F685" s="9">
        <f t="shared" si="73"/>
        <v>0</v>
      </c>
      <c r="G685" s="8">
        <f>단가대비표!L405</f>
        <v>157068</v>
      </c>
      <c r="H685" s="9">
        <f t="shared" si="74"/>
        <v>9424</v>
      </c>
      <c r="I685" s="8">
        <f>단가대비표!S405</f>
        <v>0</v>
      </c>
      <c r="J685" s="9">
        <f t="shared" si="75"/>
        <v>0</v>
      </c>
      <c r="K685" s="8">
        <f t="shared" si="76"/>
        <v>157068</v>
      </c>
      <c r="L685" s="9">
        <f t="shared" si="76"/>
        <v>9424</v>
      </c>
      <c r="M685" s="5" t="s">
        <v>52</v>
      </c>
      <c r="N685" s="1" t="s">
        <v>604</v>
      </c>
      <c r="O685" s="1" t="s">
        <v>2650</v>
      </c>
      <c r="P685" s="1" t="s">
        <v>62</v>
      </c>
      <c r="Q685" s="1" t="s">
        <v>62</v>
      </c>
      <c r="R685" s="1" t="s">
        <v>61</v>
      </c>
      <c r="V685">
        <v>1</v>
      </c>
      <c r="W685">
        <v>2</v>
      </c>
      <c r="AV685" s="1" t="s">
        <v>52</v>
      </c>
      <c r="AW685" s="1" t="s">
        <v>3400</v>
      </c>
      <c r="AX685" s="1" t="s">
        <v>52</v>
      </c>
      <c r="AY685" s="1" t="s">
        <v>52</v>
      </c>
      <c r="AZ685" s="203"/>
      <c r="BA685" s="207" t="s">
        <v>7717</v>
      </c>
    </row>
    <row r="686" spans="1:54" ht="30" customHeight="1">
      <c r="A686" s="5" t="s">
        <v>2652</v>
      </c>
      <c r="B686" s="5" t="s">
        <v>2978</v>
      </c>
      <c r="C686" s="5" t="s">
        <v>449</v>
      </c>
      <c r="D686" s="6">
        <v>1</v>
      </c>
      <c r="E686" s="8">
        <v>0</v>
      </c>
      <c r="F686" s="9">
        <f t="shared" si="73"/>
        <v>0</v>
      </c>
      <c r="G686" s="8">
        <v>0</v>
      </c>
      <c r="H686" s="9">
        <f t="shared" si="74"/>
        <v>0</v>
      </c>
      <c r="I686" s="8">
        <f>TRUNC(SUMIF(V684:V689, RIGHTB(O686, 1), H684:H689)*U686, 2)</f>
        <v>1301.79</v>
      </c>
      <c r="J686" s="9">
        <f t="shared" si="75"/>
        <v>1301.7</v>
      </c>
      <c r="K686" s="8">
        <f t="shared" si="76"/>
        <v>1301.7</v>
      </c>
      <c r="L686" s="9">
        <f t="shared" si="76"/>
        <v>1301.7</v>
      </c>
      <c r="M686" s="5" t="s">
        <v>52</v>
      </c>
      <c r="N686" s="1" t="s">
        <v>604</v>
      </c>
      <c r="O686" s="1" t="s">
        <v>2654</v>
      </c>
      <c r="P686" s="1" t="s">
        <v>62</v>
      </c>
      <c r="Q686" s="1" t="s">
        <v>62</v>
      </c>
      <c r="R686" s="1" t="s">
        <v>62</v>
      </c>
      <c r="S686">
        <v>1</v>
      </c>
      <c r="T686">
        <v>2</v>
      </c>
      <c r="U686">
        <v>0.03</v>
      </c>
      <c r="AV686" s="1" t="s">
        <v>52</v>
      </c>
      <c r="AW686" s="1" t="s">
        <v>3401</v>
      </c>
      <c r="AX686" s="1" t="s">
        <v>52</v>
      </c>
      <c r="AY686" s="1" t="s">
        <v>52</v>
      </c>
      <c r="AZ686" s="203"/>
      <c r="BA686" s="207"/>
    </row>
    <row r="687" spans="1:54" ht="30" customHeight="1">
      <c r="A687" s="5" t="s">
        <v>2597</v>
      </c>
      <c r="B687" s="5" t="s">
        <v>2598</v>
      </c>
      <c r="C687" s="5" t="s">
        <v>588</v>
      </c>
      <c r="D687" s="6">
        <v>4.3999999999999997E-2</v>
      </c>
      <c r="E687" s="8">
        <f>일위대가목록!E496</f>
        <v>100459</v>
      </c>
      <c r="F687" s="9">
        <f t="shared" si="73"/>
        <v>4420.1000000000004</v>
      </c>
      <c r="G687" s="8">
        <f>일위대가목록!F496</f>
        <v>103664</v>
      </c>
      <c r="H687" s="9">
        <f t="shared" si="74"/>
        <v>4561.2</v>
      </c>
      <c r="I687" s="8">
        <f>일위대가목록!G496</f>
        <v>0</v>
      </c>
      <c r="J687" s="9">
        <f t="shared" si="75"/>
        <v>0</v>
      </c>
      <c r="K687" s="8">
        <f t="shared" si="76"/>
        <v>204123</v>
      </c>
      <c r="L687" s="9">
        <f t="shared" si="76"/>
        <v>8981.2999999999993</v>
      </c>
      <c r="M687" s="5" t="s">
        <v>2599</v>
      </c>
      <c r="N687" s="1" t="s">
        <v>604</v>
      </c>
      <c r="O687" s="1" t="s">
        <v>2600</v>
      </c>
      <c r="P687" s="1" t="s">
        <v>61</v>
      </c>
      <c r="Q687" s="1" t="s">
        <v>62</v>
      </c>
      <c r="R687" s="1" t="s">
        <v>62</v>
      </c>
      <c r="AV687" s="1" t="s">
        <v>52</v>
      </c>
      <c r="AW687" s="1" t="s">
        <v>3402</v>
      </c>
      <c r="AX687" s="1" t="s">
        <v>52</v>
      </c>
      <c r="AY687" s="1" t="s">
        <v>52</v>
      </c>
      <c r="AZ687" s="203"/>
      <c r="BA687" s="207" t="s">
        <v>2599</v>
      </c>
    </row>
    <row r="688" spans="1:54" ht="30" customHeight="1">
      <c r="A688" s="5" t="s">
        <v>3403</v>
      </c>
      <c r="B688" s="5" t="s">
        <v>3404</v>
      </c>
      <c r="C688" s="5" t="s">
        <v>449</v>
      </c>
      <c r="D688" s="6">
        <v>1</v>
      </c>
      <c r="E688" s="8">
        <v>0</v>
      </c>
      <c r="F688" s="9">
        <f t="shared" si="73"/>
        <v>0</v>
      </c>
      <c r="G688" s="8">
        <f>TRUNC(SUMIF(W684:W689, RIGHTB(O688, 1), H684:H689)*U688, 2)</f>
        <v>2169.65</v>
      </c>
      <c r="H688" s="9">
        <f t="shared" si="74"/>
        <v>2169.6</v>
      </c>
      <c r="I688" s="8">
        <v>0</v>
      </c>
      <c r="J688" s="9">
        <f t="shared" si="75"/>
        <v>0</v>
      </c>
      <c r="K688" s="8">
        <f t="shared" si="76"/>
        <v>2169.6</v>
      </c>
      <c r="L688" s="9">
        <f t="shared" si="76"/>
        <v>2169.6</v>
      </c>
      <c r="M688" s="5" t="s">
        <v>52</v>
      </c>
      <c r="N688" s="1" t="s">
        <v>604</v>
      </c>
      <c r="O688" s="1" t="s">
        <v>3004</v>
      </c>
      <c r="P688" s="1" t="s">
        <v>62</v>
      </c>
      <c r="Q688" s="1" t="s">
        <v>62</v>
      </c>
      <c r="R688" s="1" t="s">
        <v>62</v>
      </c>
      <c r="S688">
        <v>1</v>
      </c>
      <c r="T688">
        <v>1</v>
      </c>
      <c r="U688">
        <v>0.05</v>
      </c>
      <c r="AV688" s="1" t="s">
        <v>52</v>
      </c>
      <c r="AW688" s="1" t="s">
        <v>3405</v>
      </c>
      <c r="AX688" s="1" t="s">
        <v>52</v>
      </c>
      <c r="AY688" s="1" t="s">
        <v>52</v>
      </c>
      <c r="AZ688" s="203"/>
      <c r="BA688" s="207"/>
    </row>
    <row r="689" spans="1:54" ht="30" customHeight="1">
      <c r="A689" s="5" t="s">
        <v>3406</v>
      </c>
      <c r="B689" s="5" t="s">
        <v>3407</v>
      </c>
      <c r="C689" s="5" t="s">
        <v>3388</v>
      </c>
      <c r="D689" s="6">
        <v>13</v>
      </c>
      <c r="E689" s="8">
        <f>단가대비표!K79</f>
        <v>850</v>
      </c>
      <c r="F689" s="9">
        <f t="shared" si="73"/>
        <v>11050</v>
      </c>
      <c r="G689" s="8">
        <f>단가대비표!L79</f>
        <v>0</v>
      </c>
      <c r="H689" s="9">
        <f t="shared" si="74"/>
        <v>0</v>
      </c>
      <c r="I689" s="8">
        <f>단가대비표!S79</f>
        <v>0</v>
      </c>
      <c r="J689" s="9">
        <f t="shared" si="75"/>
        <v>0</v>
      </c>
      <c r="K689" s="8">
        <f t="shared" si="76"/>
        <v>850</v>
      </c>
      <c r="L689" s="9">
        <f t="shared" si="76"/>
        <v>11050</v>
      </c>
      <c r="M689" s="5" t="s">
        <v>52</v>
      </c>
      <c r="N689" s="1" t="s">
        <v>604</v>
      </c>
      <c r="O689" s="1" t="s">
        <v>3408</v>
      </c>
      <c r="P689" s="1" t="s">
        <v>62</v>
      </c>
      <c r="Q689" s="1" t="s">
        <v>62</v>
      </c>
      <c r="R689" s="1" t="s">
        <v>61</v>
      </c>
      <c r="AV689" s="1" t="s">
        <v>52</v>
      </c>
      <c r="AW689" s="1" t="s">
        <v>3409</v>
      </c>
      <c r="AX689" s="1" t="s">
        <v>52</v>
      </c>
      <c r="AY689" s="1" t="s">
        <v>52</v>
      </c>
      <c r="AZ689" s="203"/>
      <c r="BA689" s="207" t="s">
        <v>7313</v>
      </c>
    </row>
    <row r="690" spans="1:54" ht="30" customHeight="1">
      <c r="A690" s="5" t="s">
        <v>2487</v>
      </c>
      <c r="B690" s="5" t="s">
        <v>52</v>
      </c>
      <c r="C690" s="5" t="s">
        <v>52</v>
      </c>
      <c r="D690" s="6"/>
      <c r="E690" s="8"/>
      <c r="F690" s="9">
        <f>TRUNC(SUMIF(N684:N689, N683, F684:F689),0)</f>
        <v>15470</v>
      </c>
      <c r="G690" s="8"/>
      <c r="H690" s="9">
        <f>TRUNC(SUMIF(N684:N689, N683, H684:H689),0)</f>
        <v>50123</v>
      </c>
      <c r="I690" s="8"/>
      <c r="J690" s="9">
        <f>TRUNC(SUMIF(N684:N689, N683, J684:J689),0)</f>
        <v>1301</v>
      </c>
      <c r="K690" s="8"/>
      <c r="L690" s="9">
        <f>F690+H690+J690</f>
        <v>66894</v>
      </c>
      <c r="M690" s="5" t="s">
        <v>52</v>
      </c>
      <c r="N690" s="1" t="s">
        <v>124</v>
      </c>
      <c r="O690" s="1" t="s">
        <v>124</v>
      </c>
      <c r="P690" s="1" t="s">
        <v>52</v>
      </c>
      <c r="Q690" s="1" t="s">
        <v>52</v>
      </c>
      <c r="R690" s="1" t="s">
        <v>52</v>
      </c>
      <c r="AV690" s="1" t="s">
        <v>52</v>
      </c>
      <c r="AW690" s="1" t="s">
        <v>52</v>
      </c>
      <c r="AX690" s="1" t="s">
        <v>52</v>
      </c>
      <c r="AY690" s="1" t="s">
        <v>52</v>
      </c>
      <c r="AZ690" s="203"/>
      <c r="BA690" s="207"/>
    </row>
    <row r="691" spans="1:54" ht="30" customHeight="1">
      <c r="A691" s="6"/>
      <c r="B691" s="6"/>
      <c r="C691" s="6"/>
      <c r="D691" s="6"/>
      <c r="E691" s="8"/>
      <c r="F691" s="9"/>
      <c r="G691" s="8"/>
      <c r="H691" s="9"/>
      <c r="I691" s="8"/>
      <c r="J691" s="9"/>
      <c r="K691" s="8"/>
      <c r="L691" s="9"/>
      <c r="M691" s="6"/>
      <c r="BA691" s="206"/>
    </row>
    <row r="692" spans="1:54" ht="30" customHeight="1">
      <c r="A692" s="308" t="s">
        <v>3410</v>
      </c>
      <c r="B692" s="308"/>
      <c r="C692" s="308"/>
      <c r="D692" s="308"/>
      <c r="E692" s="309"/>
      <c r="F692" s="310"/>
      <c r="G692" s="309"/>
      <c r="H692" s="310"/>
      <c r="I692" s="309"/>
      <c r="J692" s="310"/>
      <c r="K692" s="309"/>
      <c r="L692" s="310"/>
      <c r="M692" s="308"/>
      <c r="N692" s="1" t="s">
        <v>608</v>
      </c>
      <c r="BA692" s="206"/>
    </row>
    <row r="693" spans="1:54" ht="30" customHeight="1">
      <c r="A693" s="5" t="s">
        <v>3381</v>
      </c>
      <c r="B693" s="5" t="s">
        <v>2646</v>
      </c>
      <c r="C693" s="5" t="s">
        <v>2210</v>
      </c>
      <c r="D693" s="6">
        <v>0.15</v>
      </c>
      <c r="E693" s="8">
        <f>단가대비표!K415</f>
        <v>0</v>
      </c>
      <c r="F693" s="9">
        <f t="shared" ref="F693:F698" si="77">TRUNC(E693*D693,1)</f>
        <v>0</v>
      </c>
      <c r="G693" s="8">
        <f>단가대비표!L415</f>
        <v>242636</v>
      </c>
      <c r="H693" s="9">
        <f t="shared" ref="H693:H698" si="78">TRUNC(G693*D693,1)</f>
        <v>36395.4</v>
      </c>
      <c r="I693" s="8">
        <f>단가대비표!S415</f>
        <v>0</v>
      </c>
      <c r="J693" s="9">
        <f t="shared" ref="J693:J698" si="79">TRUNC(I693*D693,1)</f>
        <v>0</v>
      </c>
      <c r="K693" s="8">
        <f t="shared" ref="K693:L698" si="80">TRUNC(E693+G693+I693,1)</f>
        <v>242636</v>
      </c>
      <c r="L693" s="9">
        <f t="shared" si="80"/>
        <v>36395.4</v>
      </c>
      <c r="M693" s="5" t="s">
        <v>52</v>
      </c>
      <c r="N693" s="1" t="s">
        <v>608</v>
      </c>
      <c r="O693" s="1" t="s">
        <v>3382</v>
      </c>
      <c r="P693" s="1" t="s">
        <v>62</v>
      </c>
      <c r="Q693" s="1" t="s">
        <v>62</v>
      </c>
      <c r="R693" s="1" t="s">
        <v>61</v>
      </c>
      <c r="V693">
        <v>1</v>
      </c>
      <c r="W693">
        <v>2</v>
      </c>
      <c r="AV693" s="1" t="s">
        <v>52</v>
      </c>
      <c r="AW693" s="1" t="s">
        <v>3411</v>
      </c>
      <c r="AX693" s="1" t="s">
        <v>52</v>
      </c>
      <c r="AY693" s="1" t="s">
        <v>52</v>
      </c>
      <c r="AZ693" s="203"/>
      <c r="BA693" s="207" t="s">
        <v>7730</v>
      </c>
    </row>
    <row r="694" spans="1:54" ht="30" customHeight="1">
      <c r="A694" s="5" t="s">
        <v>2649</v>
      </c>
      <c r="B694" s="5" t="s">
        <v>2646</v>
      </c>
      <c r="C694" s="5" t="s">
        <v>2210</v>
      </c>
      <c r="D694" s="6">
        <v>7.0000000000000007E-2</v>
      </c>
      <c r="E694" s="8">
        <f>단가대비표!K405</f>
        <v>0</v>
      </c>
      <c r="F694" s="9">
        <f t="shared" si="77"/>
        <v>0</v>
      </c>
      <c r="G694" s="8">
        <f>단가대비표!L405</f>
        <v>157068</v>
      </c>
      <c r="H694" s="9">
        <f t="shared" si="78"/>
        <v>10994.7</v>
      </c>
      <c r="I694" s="8">
        <f>단가대비표!S405</f>
        <v>0</v>
      </c>
      <c r="J694" s="9">
        <f t="shared" si="79"/>
        <v>0</v>
      </c>
      <c r="K694" s="8">
        <f t="shared" si="80"/>
        <v>157068</v>
      </c>
      <c r="L694" s="9">
        <f t="shared" si="80"/>
        <v>10994.7</v>
      </c>
      <c r="M694" s="5" t="s">
        <v>52</v>
      </c>
      <c r="N694" s="1" t="s">
        <v>608</v>
      </c>
      <c r="O694" s="1" t="s">
        <v>2650</v>
      </c>
      <c r="P694" s="1" t="s">
        <v>62</v>
      </c>
      <c r="Q694" s="1" t="s">
        <v>62</v>
      </c>
      <c r="R694" s="1" t="s">
        <v>61</v>
      </c>
      <c r="V694">
        <v>1</v>
      </c>
      <c r="W694">
        <v>2</v>
      </c>
      <c r="AV694" s="1" t="s">
        <v>52</v>
      </c>
      <c r="AW694" s="1" t="s">
        <v>3412</v>
      </c>
      <c r="AX694" s="1" t="s">
        <v>52</v>
      </c>
      <c r="AY694" s="1" t="s">
        <v>52</v>
      </c>
      <c r="AZ694" s="203"/>
      <c r="BA694" s="207" t="s">
        <v>7717</v>
      </c>
    </row>
    <row r="695" spans="1:54" ht="30" customHeight="1">
      <c r="A695" s="5" t="s">
        <v>2652</v>
      </c>
      <c r="B695" s="5" t="s">
        <v>2978</v>
      </c>
      <c r="C695" s="5" t="s">
        <v>449</v>
      </c>
      <c r="D695" s="6">
        <v>1</v>
      </c>
      <c r="E695" s="8">
        <v>0</v>
      </c>
      <c r="F695" s="9">
        <f t="shared" si="77"/>
        <v>0</v>
      </c>
      <c r="G695" s="8">
        <v>0</v>
      </c>
      <c r="H695" s="9">
        <f t="shared" si="78"/>
        <v>0</v>
      </c>
      <c r="I695" s="8">
        <f>TRUNC(SUMIF(V693:V698, RIGHTB(O695, 1), H693:H698)*U695, 2)</f>
        <v>1421.7</v>
      </c>
      <c r="J695" s="9">
        <f t="shared" si="79"/>
        <v>1421.7</v>
      </c>
      <c r="K695" s="8">
        <f t="shared" si="80"/>
        <v>1421.7</v>
      </c>
      <c r="L695" s="9">
        <f t="shared" si="80"/>
        <v>1421.7</v>
      </c>
      <c r="M695" s="5" t="s">
        <v>52</v>
      </c>
      <c r="N695" s="1" t="s">
        <v>608</v>
      </c>
      <c r="O695" s="1" t="s">
        <v>2654</v>
      </c>
      <c r="P695" s="1" t="s">
        <v>62</v>
      </c>
      <c r="Q695" s="1" t="s">
        <v>62</v>
      </c>
      <c r="R695" s="1" t="s">
        <v>62</v>
      </c>
      <c r="S695">
        <v>1</v>
      </c>
      <c r="T695">
        <v>2</v>
      </c>
      <c r="U695">
        <v>0.03</v>
      </c>
      <c r="AV695" s="1" t="s">
        <v>52</v>
      </c>
      <c r="AW695" s="1" t="s">
        <v>3413</v>
      </c>
      <c r="AX695" s="1" t="s">
        <v>52</v>
      </c>
      <c r="AY695" s="1" t="s">
        <v>52</v>
      </c>
      <c r="AZ695" s="203"/>
      <c r="BA695" s="207"/>
    </row>
    <row r="696" spans="1:54" ht="30" customHeight="1">
      <c r="A696" s="5" t="s">
        <v>2597</v>
      </c>
      <c r="B696" s="5" t="s">
        <v>2598</v>
      </c>
      <c r="C696" s="5" t="s">
        <v>588</v>
      </c>
      <c r="D696" s="6">
        <v>4.3999999999999997E-2</v>
      </c>
      <c r="E696" s="8">
        <f>일위대가목록!E496</f>
        <v>100459</v>
      </c>
      <c r="F696" s="9">
        <f t="shared" si="77"/>
        <v>4420.1000000000004</v>
      </c>
      <c r="G696" s="8">
        <f>일위대가목록!F496</f>
        <v>103664</v>
      </c>
      <c r="H696" s="9">
        <f t="shared" si="78"/>
        <v>4561.2</v>
      </c>
      <c r="I696" s="8">
        <f>일위대가목록!G496</f>
        <v>0</v>
      </c>
      <c r="J696" s="9">
        <f t="shared" si="79"/>
        <v>0</v>
      </c>
      <c r="K696" s="8">
        <f t="shared" si="80"/>
        <v>204123</v>
      </c>
      <c r="L696" s="9">
        <f t="shared" si="80"/>
        <v>8981.2999999999993</v>
      </c>
      <c r="M696" s="5" t="s">
        <v>2599</v>
      </c>
      <c r="N696" s="1" t="s">
        <v>608</v>
      </c>
      <c r="O696" s="1" t="s">
        <v>2600</v>
      </c>
      <c r="P696" s="1" t="s">
        <v>61</v>
      </c>
      <c r="Q696" s="1" t="s">
        <v>62</v>
      </c>
      <c r="R696" s="1" t="s">
        <v>62</v>
      </c>
      <c r="AV696" s="1" t="s">
        <v>52</v>
      </c>
      <c r="AW696" s="1" t="s">
        <v>3414</v>
      </c>
      <c r="AX696" s="1" t="s">
        <v>52</v>
      </c>
      <c r="AY696" s="1" t="s">
        <v>52</v>
      </c>
      <c r="AZ696" s="203"/>
      <c r="BA696" s="207" t="s">
        <v>2599</v>
      </c>
    </row>
    <row r="697" spans="1:54" ht="30" customHeight="1">
      <c r="A697" s="5" t="s">
        <v>3403</v>
      </c>
      <c r="B697" s="5" t="s">
        <v>3404</v>
      </c>
      <c r="C697" s="5" t="s">
        <v>449</v>
      </c>
      <c r="D697" s="6">
        <v>1</v>
      </c>
      <c r="E697" s="8">
        <v>0</v>
      </c>
      <c r="F697" s="9">
        <f t="shared" si="77"/>
        <v>0</v>
      </c>
      <c r="G697" s="8">
        <f>TRUNC(SUMIF(W693:W698, RIGHTB(O697, 1), H693:H698)*U697, 2)</f>
        <v>2369.5</v>
      </c>
      <c r="H697" s="9">
        <f t="shared" si="78"/>
        <v>2369.5</v>
      </c>
      <c r="I697" s="8">
        <v>0</v>
      </c>
      <c r="J697" s="9">
        <f t="shared" si="79"/>
        <v>0</v>
      </c>
      <c r="K697" s="8">
        <f t="shared" si="80"/>
        <v>2369.5</v>
      </c>
      <c r="L697" s="9">
        <f t="shared" si="80"/>
        <v>2369.5</v>
      </c>
      <c r="M697" s="5" t="s">
        <v>52</v>
      </c>
      <c r="N697" s="1" t="s">
        <v>608</v>
      </c>
      <c r="O697" s="1" t="s">
        <v>3004</v>
      </c>
      <c r="P697" s="1" t="s">
        <v>62</v>
      </c>
      <c r="Q697" s="1" t="s">
        <v>62</v>
      </c>
      <c r="R697" s="1" t="s">
        <v>62</v>
      </c>
      <c r="S697">
        <v>1</v>
      </c>
      <c r="T697">
        <v>1</v>
      </c>
      <c r="U697">
        <v>0.05</v>
      </c>
      <c r="AV697" s="1" t="s">
        <v>52</v>
      </c>
      <c r="AW697" s="1" t="s">
        <v>3415</v>
      </c>
      <c r="AX697" s="1" t="s">
        <v>52</v>
      </c>
      <c r="AY697" s="1" t="s">
        <v>52</v>
      </c>
      <c r="AZ697" s="203"/>
      <c r="BA697" s="207"/>
    </row>
    <row r="698" spans="1:54" ht="30" customHeight="1">
      <c r="A698" s="5" t="s">
        <v>3406</v>
      </c>
      <c r="B698" s="5" t="s">
        <v>3407</v>
      </c>
      <c r="C698" s="5" t="s">
        <v>3388</v>
      </c>
      <c r="D698" s="6">
        <v>13</v>
      </c>
      <c r="E698" s="8">
        <f>단가대비표!K79</f>
        <v>850</v>
      </c>
      <c r="F698" s="9">
        <f t="shared" si="77"/>
        <v>11050</v>
      </c>
      <c r="G698" s="8">
        <f>단가대비표!L79</f>
        <v>0</v>
      </c>
      <c r="H698" s="9">
        <f t="shared" si="78"/>
        <v>0</v>
      </c>
      <c r="I698" s="8">
        <f>단가대비표!S79</f>
        <v>0</v>
      </c>
      <c r="J698" s="9">
        <f t="shared" si="79"/>
        <v>0</v>
      </c>
      <c r="K698" s="8">
        <f t="shared" si="80"/>
        <v>850</v>
      </c>
      <c r="L698" s="9">
        <f t="shared" si="80"/>
        <v>11050</v>
      </c>
      <c r="M698" s="5" t="s">
        <v>52</v>
      </c>
      <c r="N698" s="1" t="s">
        <v>608</v>
      </c>
      <c r="O698" s="1" t="s">
        <v>3408</v>
      </c>
      <c r="P698" s="1" t="s">
        <v>62</v>
      </c>
      <c r="Q698" s="1" t="s">
        <v>62</v>
      </c>
      <c r="R698" s="1" t="s">
        <v>61</v>
      </c>
      <c r="AV698" s="1" t="s">
        <v>52</v>
      </c>
      <c r="AW698" s="1" t="s">
        <v>3416</v>
      </c>
      <c r="AX698" s="1" t="s">
        <v>52</v>
      </c>
      <c r="AY698" s="1" t="s">
        <v>52</v>
      </c>
      <c r="AZ698" s="203"/>
      <c r="BA698" s="207" t="s">
        <v>7313</v>
      </c>
    </row>
    <row r="699" spans="1:54" ht="30" customHeight="1">
      <c r="A699" s="5" t="s">
        <v>2487</v>
      </c>
      <c r="B699" s="5" t="s">
        <v>52</v>
      </c>
      <c r="C699" s="5" t="s">
        <v>52</v>
      </c>
      <c r="D699" s="6"/>
      <c r="E699" s="8"/>
      <c r="F699" s="9">
        <f>TRUNC(SUMIF(N693:N698, N692, F693:F698),0)</f>
        <v>15470</v>
      </c>
      <c r="G699" s="8"/>
      <c r="H699" s="9">
        <f>TRUNC(SUMIF(N693:N698, N692, H693:H698),0)</f>
        <v>54320</v>
      </c>
      <c r="I699" s="8"/>
      <c r="J699" s="9">
        <f>TRUNC(SUMIF(N693:N698, N692, J693:J698),0)</f>
        <v>1421</v>
      </c>
      <c r="K699" s="8"/>
      <c r="L699" s="9">
        <f>F699+H699+J699</f>
        <v>71211</v>
      </c>
      <c r="M699" s="5" t="s">
        <v>52</v>
      </c>
      <c r="N699" s="1" t="s">
        <v>124</v>
      </c>
      <c r="O699" s="1" t="s">
        <v>124</v>
      </c>
      <c r="P699" s="1" t="s">
        <v>52</v>
      </c>
      <c r="Q699" s="1" t="s">
        <v>52</v>
      </c>
      <c r="R699" s="1" t="s">
        <v>52</v>
      </c>
      <c r="AV699" s="1" t="s">
        <v>52</v>
      </c>
      <c r="AW699" s="1" t="s">
        <v>52</v>
      </c>
      <c r="AX699" s="1" t="s">
        <v>52</v>
      </c>
      <c r="AY699" s="1" t="s">
        <v>52</v>
      </c>
      <c r="AZ699" s="203"/>
      <c r="BA699" s="207"/>
    </row>
    <row r="700" spans="1:54" ht="30" customHeight="1">
      <c r="A700" s="6"/>
      <c r="B700" s="6"/>
      <c r="C700" s="6"/>
      <c r="D700" s="6"/>
      <c r="E700" s="8"/>
      <c r="F700" s="9"/>
      <c r="G700" s="8"/>
      <c r="H700" s="9"/>
      <c r="I700" s="8"/>
      <c r="J700" s="9"/>
      <c r="K700" s="8"/>
      <c r="L700" s="9"/>
      <c r="M700" s="6"/>
      <c r="BA700" s="206"/>
    </row>
    <row r="701" spans="1:54" ht="30" customHeight="1">
      <c r="A701" s="308" t="s">
        <v>3417</v>
      </c>
      <c r="B701" s="308"/>
      <c r="C701" s="308"/>
      <c r="D701" s="308"/>
      <c r="E701" s="309"/>
      <c r="F701" s="310"/>
      <c r="G701" s="309"/>
      <c r="H701" s="310"/>
      <c r="I701" s="309"/>
      <c r="J701" s="310"/>
      <c r="K701" s="309"/>
      <c r="L701" s="310"/>
      <c r="M701" s="308"/>
      <c r="N701" s="1" t="s">
        <v>612</v>
      </c>
      <c r="BA701" s="206"/>
    </row>
    <row r="702" spans="1:54" ht="30" customHeight="1">
      <c r="A702" s="5" t="s">
        <v>3381</v>
      </c>
      <c r="B702" s="5" t="s">
        <v>2646</v>
      </c>
      <c r="C702" s="5" t="s">
        <v>2210</v>
      </c>
      <c r="D702" s="35">
        <v>0.18</v>
      </c>
      <c r="E702" s="8">
        <f>단가대비표!K415</f>
        <v>0</v>
      </c>
      <c r="F702" s="9">
        <f t="shared" ref="F702:F707" si="81">TRUNC(E702*D702,1)</f>
        <v>0</v>
      </c>
      <c r="G702" s="8">
        <f>단가대비표!L415</f>
        <v>242636</v>
      </c>
      <c r="H702" s="9">
        <f t="shared" ref="H702:H707" si="82">TRUNC(G702*D702,1)</f>
        <v>43674.400000000001</v>
      </c>
      <c r="I702" s="8">
        <f>단가대비표!S415</f>
        <v>0</v>
      </c>
      <c r="J702" s="9">
        <f t="shared" ref="J702:J707" si="83">TRUNC(I702*D702,1)</f>
        <v>0</v>
      </c>
      <c r="K702" s="8">
        <f t="shared" ref="K702:L707" si="84">TRUNC(E702+G702+I702,1)</f>
        <v>242636</v>
      </c>
      <c r="L702" s="9">
        <f t="shared" si="84"/>
        <v>43674.400000000001</v>
      </c>
      <c r="M702" s="5" t="s">
        <v>52</v>
      </c>
      <c r="N702" s="1" t="s">
        <v>612</v>
      </c>
      <c r="O702" s="1" t="s">
        <v>3382</v>
      </c>
      <c r="P702" s="1" t="s">
        <v>62</v>
      </c>
      <c r="Q702" s="1" t="s">
        <v>62</v>
      </c>
      <c r="R702" s="1" t="s">
        <v>61</v>
      </c>
      <c r="V702">
        <v>1</v>
      </c>
      <c r="W702">
        <v>2</v>
      </c>
      <c r="AV702" s="1" t="s">
        <v>52</v>
      </c>
      <c r="AW702" s="1" t="s">
        <v>3418</v>
      </c>
      <c r="AX702" s="1" t="s">
        <v>52</v>
      </c>
      <c r="AY702" s="1" t="s">
        <v>52</v>
      </c>
      <c r="AZ702" s="203"/>
      <c r="BA702" s="207" t="s">
        <v>7730</v>
      </c>
    </row>
    <row r="703" spans="1:54" ht="30" customHeight="1">
      <c r="A703" s="5" t="s">
        <v>2649</v>
      </c>
      <c r="B703" s="5" t="s">
        <v>2646</v>
      </c>
      <c r="C703" s="5" t="s">
        <v>2210</v>
      </c>
      <c r="D703" s="74">
        <v>0.05</v>
      </c>
      <c r="E703" s="8">
        <f>단가대비표!K405</f>
        <v>0</v>
      </c>
      <c r="F703" s="9">
        <f t="shared" si="81"/>
        <v>0</v>
      </c>
      <c r="G703" s="8">
        <f>단가대비표!L405</f>
        <v>157068</v>
      </c>
      <c r="H703" s="9">
        <f t="shared" si="82"/>
        <v>7853.4</v>
      </c>
      <c r="I703" s="8">
        <f>단가대비표!S405</f>
        <v>0</v>
      </c>
      <c r="J703" s="9">
        <f t="shared" si="83"/>
        <v>0</v>
      </c>
      <c r="K703" s="8">
        <f t="shared" si="84"/>
        <v>157068</v>
      </c>
      <c r="L703" s="9">
        <f t="shared" si="84"/>
        <v>7853.4</v>
      </c>
      <c r="M703" s="5" t="s">
        <v>52</v>
      </c>
      <c r="N703" s="1" t="s">
        <v>612</v>
      </c>
      <c r="O703" s="1" t="s">
        <v>2650</v>
      </c>
      <c r="P703" s="1" t="s">
        <v>62</v>
      </c>
      <c r="Q703" s="1" t="s">
        <v>62</v>
      </c>
      <c r="R703" s="1" t="s">
        <v>61</v>
      </c>
      <c r="V703">
        <v>1</v>
      </c>
      <c r="W703">
        <v>2</v>
      </c>
      <c r="AV703" s="1" t="s">
        <v>52</v>
      </c>
      <c r="AW703" s="1" t="s">
        <v>3419</v>
      </c>
      <c r="AX703" s="1" t="s">
        <v>52</v>
      </c>
      <c r="AY703" s="1" t="s">
        <v>52</v>
      </c>
      <c r="AZ703" s="203"/>
      <c r="BA703" s="207" t="s">
        <v>7717</v>
      </c>
      <c r="BB703" s="99">
        <v>0.08</v>
      </c>
    </row>
    <row r="704" spans="1:54" ht="30" customHeight="1">
      <c r="A704" s="5" t="s">
        <v>2652</v>
      </c>
      <c r="B704" s="5" t="s">
        <v>2978</v>
      </c>
      <c r="C704" s="5" t="s">
        <v>449</v>
      </c>
      <c r="D704" s="6">
        <v>1</v>
      </c>
      <c r="E704" s="8">
        <v>0</v>
      </c>
      <c r="F704" s="9">
        <f t="shared" si="81"/>
        <v>0</v>
      </c>
      <c r="G704" s="8">
        <v>0</v>
      </c>
      <c r="H704" s="9">
        <f t="shared" si="82"/>
        <v>0</v>
      </c>
      <c r="I704" s="8">
        <f>TRUNC(SUMIF(V702:V707, RIGHTB(O704, 1), H702:H707)*U704, 2)</f>
        <v>1545.83</v>
      </c>
      <c r="J704" s="9">
        <f t="shared" si="83"/>
        <v>1545.8</v>
      </c>
      <c r="K704" s="8">
        <f t="shared" si="84"/>
        <v>1545.8</v>
      </c>
      <c r="L704" s="9">
        <f t="shared" si="84"/>
        <v>1545.8</v>
      </c>
      <c r="M704" s="5" t="s">
        <v>52</v>
      </c>
      <c r="N704" s="1" t="s">
        <v>612</v>
      </c>
      <c r="O704" s="1" t="s">
        <v>2654</v>
      </c>
      <c r="P704" s="1" t="s">
        <v>62</v>
      </c>
      <c r="Q704" s="1" t="s">
        <v>62</v>
      </c>
      <c r="R704" s="1" t="s">
        <v>62</v>
      </c>
      <c r="S704">
        <v>1</v>
      </c>
      <c r="T704">
        <v>2</v>
      </c>
      <c r="U704">
        <v>0.03</v>
      </c>
      <c r="AV704" s="1" t="s">
        <v>52</v>
      </c>
      <c r="AW704" s="1" t="s">
        <v>3420</v>
      </c>
      <c r="AX704" s="1" t="s">
        <v>52</v>
      </c>
      <c r="AY704" s="1" t="s">
        <v>52</v>
      </c>
      <c r="AZ704" s="203"/>
      <c r="BA704" s="207"/>
    </row>
    <row r="705" spans="1:54" ht="30" customHeight="1">
      <c r="A705" s="5" t="s">
        <v>2597</v>
      </c>
      <c r="B705" s="5" t="s">
        <v>2598</v>
      </c>
      <c r="C705" s="5" t="s">
        <v>588</v>
      </c>
      <c r="D705" s="6">
        <v>4.3999999999999997E-2</v>
      </c>
      <c r="E705" s="8">
        <f>일위대가목록!E496</f>
        <v>100459</v>
      </c>
      <c r="F705" s="9">
        <f t="shared" si="81"/>
        <v>4420.1000000000004</v>
      </c>
      <c r="G705" s="8">
        <f>일위대가목록!F496</f>
        <v>103664</v>
      </c>
      <c r="H705" s="9">
        <f t="shared" si="82"/>
        <v>4561.2</v>
      </c>
      <c r="I705" s="8">
        <f>일위대가목록!G496</f>
        <v>0</v>
      </c>
      <c r="J705" s="9">
        <f t="shared" si="83"/>
        <v>0</v>
      </c>
      <c r="K705" s="8">
        <f t="shared" si="84"/>
        <v>204123</v>
      </c>
      <c r="L705" s="9">
        <f t="shared" si="84"/>
        <v>8981.2999999999993</v>
      </c>
      <c r="M705" s="5" t="s">
        <v>2599</v>
      </c>
      <c r="N705" s="1" t="s">
        <v>612</v>
      </c>
      <c r="O705" s="1" t="s">
        <v>2600</v>
      </c>
      <c r="P705" s="1" t="s">
        <v>61</v>
      </c>
      <c r="Q705" s="1" t="s">
        <v>62</v>
      </c>
      <c r="R705" s="1" t="s">
        <v>62</v>
      </c>
      <c r="AV705" s="1" t="s">
        <v>52</v>
      </c>
      <c r="AW705" s="1" t="s">
        <v>3421</v>
      </c>
      <c r="AX705" s="1" t="s">
        <v>52</v>
      </c>
      <c r="AY705" s="1" t="s">
        <v>52</v>
      </c>
      <c r="AZ705" s="203"/>
      <c r="BA705" s="207" t="s">
        <v>2599</v>
      </c>
    </row>
    <row r="706" spans="1:54" ht="30" customHeight="1">
      <c r="A706" s="5" t="s">
        <v>3403</v>
      </c>
      <c r="B706" s="5" t="s">
        <v>3404</v>
      </c>
      <c r="C706" s="5" t="s">
        <v>449</v>
      </c>
      <c r="D706" s="6">
        <v>1</v>
      </c>
      <c r="E706" s="8">
        <v>0</v>
      </c>
      <c r="F706" s="9">
        <f t="shared" si="81"/>
        <v>0</v>
      </c>
      <c r="G706" s="8">
        <f>TRUNC(SUMIF(W702:W707, RIGHTB(O706, 1), H702:H707)*U706, 2)</f>
        <v>2576.39</v>
      </c>
      <c r="H706" s="9">
        <f t="shared" si="82"/>
        <v>2576.3000000000002</v>
      </c>
      <c r="I706" s="8">
        <v>0</v>
      </c>
      <c r="J706" s="9">
        <f t="shared" si="83"/>
        <v>0</v>
      </c>
      <c r="K706" s="8">
        <f t="shared" si="84"/>
        <v>2576.3000000000002</v>
      </c>
      <c r="L706" s="9">
        <f t="shared" si="84"/>
        <v>2576.3000000000002</v>
      </c>
      <c r="M706" s="5" t="s">
        <v>52</v>
      </c>
      <c r="N706" s="1" t="s">
        <v>612</v>
      </c>
      <c r="O706" s="1" t="s">
        <v>3004</v>
      </c>
      <c r="P706" s="1" t="s">
        <v>62</v>
      </c>
      <c r="Q706" s="1" t="s">
        <v>62</v>
      </c>
      <c r="R706" s="1" t="s">
        <v>62</v>
      </c>
      <c r="S706">
        <v>1</v>
      </c>
      <c r="T706">
        <v>1</v>
      </c>
      <c r="U706">
        <v>0.05</v>
      </c>
      <c r="AV706" s="1" t="s">
        <v>52</v>
      </c>
      <c r="AW706" s="1" t="s">
        <v>3422</v>
      </c>
      <c r="AX706" s="1" t="s">
        <v>52</v>
      </c>
      <c r="AY706" s="1" t="s">
        <v>52</v>
      </c>
      <c r="AZ706" s="203"/>
      <c r="BA706" s="207"/>
    </row>
    <row r="707" spans="1:54" ht="30" customHeight="1">
      <c r="A707" s="5" t="s">
        <v>3406</v>
      </c>
      <c r="B707" s="5" t="s">
        <v>3407</v>
      </c>
      <c r="C707" s="5" t="s">
        <v>3388</v>
      </c>
      <c r="D707" s="6">
        <v>13</v>
      </c>
      <c r="E707" s="8">
        <f>단가대비표!K79</f>
        <v>850</v>
      </c>
      <c r="F707" s="9">
        <f t="shared" si="81"/>
        <v>11050</v>
      </c>
      <c r="G707" s="8">
        <f>단가대비표!L79</f>
        <v>0</v>
      </c>
      <c r="H707" s="9">
        <f t="shared" si="82"/>
        <v>0</v>
      </c>
      <c r="I707" s="8">
        <f>단가대비표!S79</f>
        <v>0</v>
      </c>
      <c r="J707" s="9">
        <f t="shared" si="83"/>
        <v>0</v>
      </c>
      <c r="K707" s="8">
        <f t="shared" si="84"/>
        <v>850</v>
      </c>
      <c r="L707" s="9">
        <f t="shared" si="84"/>
        <v>11050</v>
      </c>
      <c r="M707" s="5" t="s">
        <v>52</v>
      </c>
      <c r="N707" s="1" t="s">
        <v>612</v>
      </c>
      <c r="O707" s="1" t="s">
        <v>3408</v>
      </c>
      <c r="P707" s="1" t="s">
        <v>62</v>
      </c>
      <c r="Q707" s="1" t="s">
        <v>62</v>
      </c>
      <c r="R707" s="1" t="s">
        <v>61</v>
      </c>
      <c r="AV707" s="1" t="s">
        <v>52</v>
      </c>
      <c r="AW707" s="1" t="s">
        <v>3423</v>
      </c>
      <c r="AX707" s="1" t="s">
        <v>52</v>
      </c>
      <c r="AY707" s="1" t="s">
        <v>52</v>
      </c>
      <c r="AZ707" s="203"/>
      <c r="BA707" s="207" t="s">
        <v>7313</v>
      </c>
    </row>
    <row r="708" spans="1:54" ht="30" customHeight="1">
      <c r="A708" s="5" t="s">
        <v>2487</v>
      </c>
      <c r="B708" s="5" t="s">
        <v>52</v>
      </c>
      <c r="C708" s="5" t="s">
        <v>52</v>
      </c>
      <c r="D708" s="6"/>
      <c r="E708" s="8"/>
      <c r="F708" s="9">
        <f>TRUNC(SUMIF(N702:N707, N701, F702:F707),0)</f>
        <v>15470</v>
      </c>
      <c r="G708" s="8"/>
      <c r="H708" s="9">
        <f>TRUNC(SUMIF(N702:N707, N701, H702:H707),0)</f>
        <v>58665</v>
      </c>
      <c r="I708" s="8"/>
      <c r="J708" s="9">
        <f>TRUNC(SUMIF(N702:N707, N701, J702:J707),0)</f>
        <v>1545</v>
      </c>
      <c r="K708" s="8"/>
      <c r="L708" s="9">
        <f>F708+H708+J708</f>
        <v>75680</v>
      </c>
      <c r="M708" s="5" t="s">
        <v>52</v>
      </c>
      <c r="N708" s="1" t="s">
        <v>124</v>
      </c>
      <c r="O708" s="1" t="s">
        <v>124</v>
      </c>
      <c r="P708" s="1" t="s">
        <v>52</v>
      </c>
      <c r="Q708" s="1" t="s">
        <v>52</v>
      </c>
      <c r="R708" s="1" t="s">
        <v>52</v>
      </c>
      <c r="AV708" s="1" t="s">
        <v>52</v>
      </c>
      <c r="AW708" s="1" t="s">
        <v>52</v>
      </c>
      <c r="AX708" s="1" t="s">
        <v>52</v>
      </c>
      <c r="AY708" s="1" t="s">
        <v>52</v>
      </c>
      <c r="AZ708" s="203"/>
      <c r="BA708" s="207"/>
    </row>
    <row r="709" spans="1:54" ht="30" customHeight="1">
      <c r="A709" s="6"/>
      <c r="B709" s="6"/>
      <c r="C709" s="6"/>
      <c r="D709" s="6"/>
      <c r="E709" s="8"/>
      <c r="F709" s="9"/>
      <c r="G709" s="8"/>
      <c r="H709" s="9"/>
      <c r="I709" s="8"/>
      <c r="J709" s="9"/>
      <c r="K709" s="8"/>
      <c r="L709" s="9"/>
      <c r="M709" s="6"/>
      <c r="BA709" s="206"/>
    </row>
    <row r="710" spans="1:54" ht="30" customHeight="1">
      <c r="A710" s="308" t="s">
        <v>3424</v>
      </c>
      <c r="B710" s="308"/>
      <c r="C710" s="308"/>
      <c r="D710" s="308"/>
      <c r="E710" s="309"/>
      <c r="F710" s="310"/>
      <c r="G710" s="309"/>
      <c r="H710" s="310"/>
      <c r="I710" s="309"/>
      <c r="J710" s="310"/>
      <c r="K710" s="309"/>
      <c r="L710" s="310"/>
      <c r="M710" s="308"/>
      <c r="N710" s="1" t="s">
        <v>616</v>
      </c>
      <c r="BA710" s="206"/>
    </row>
    <row r="711" spans="1:54" ht="30" customHeight="1">
      <c r="A711" s="5" t="s">
        <v>3381</v>
      </c>
      <c r="B711" s="5" t="s">
        <v>2646</v>
      </c>
      <c r="C711" s="5" t="s">
        <v>2210</v>
      </c>
      <c r="D711" s="74">
        <v>0.18</v>
      </c>
      <c r="E711" s="8">
        <f>단가대비표!K415</f>
        <v>0</v>
      </c>
      <c r="F711" s="9">
        <f t="shared" ref="F711:F716" si="85">TRUNC(E711*D711,1)</f>
        <v>0</v>
      </c>
      <c r="G711" s="8">
        <f>단가대비표!L415</f>
        <v>242636</v>
      </c>
      <c r="H711" s="9">
        <f t="shared" ref="H711:H716" si="86">TRUNC(G711*D711,1)</f>
        <v>43674.400000000001</v>
      </c>
      <c r="I711" s="8">
        <f>단가대비표!S415</f>
        <v>0</v>
      </c>
      <c r="J711" s="9">
        <f t="shared" ref="J711:J716" si="87">TRUNC(I711*D711,1)</f>
        <v>0</v>
      </c>
      <c r="K711" s="8">
        <f t="shared" ref="K711:L716" si="88">TRUNC(E711+G711+I711,1)</f>
        <v>242636</v>
      </c>
      <c r="L711" s="9">
        <f t="shared" si="88"/>
        <v>43674.400000000001</v>
      </c>
      <c r="M711" s="5" t="s">
        <v>52</v>
      </c>
      <c r="N711" s="1" t="s">
        <v>616</v>
      </c>
      <c r="O711" s="1" t="s">
        <v>3382</v>
      </c>
      <c r="P711" s="1" t="s">
        <v>62</v>
      </c>
      <c r="Q711" s="1" t="s">
        <v>62</v>
      </c>
      <c r="R711" s="1" t="s">
        <v>61</v>
      </c>
      <c r="V711">
        <v>1</v>
      </c>
      <c r="W711">
        <v>2</v>
      </c>
      <c r="AV711" s="1" t="s">
        <v>52</v>
      </c>
      <c r="AW711" s="1" t="s">
        <v>3425</v>
      </c>
      <c r="AX711" s="1" t="s">
        <v>52</v>
      </c>
      <c r="AY711" s="1" t="s">
        <v>52</v>
      </c>
      <c r="AZ711" s="203"/>
      <c r="BA711" s="207" t="s">
        <v>7730</v>
      </c>
      <c r="BB711" s="99">
        <v>0.18</v>
      </c>
    </row>
    <row r="712" spans="1:54" ht="30" customHeight="1">
      <c r="A712" s="5" t="s">
        <v>2649</v>
      </c>
      <c r="B712" s="5" t="s">
        <v>2646</v>
      </c>
      <c r="C712" s="5" t="s">
        <v>2210</v>
      </c>
      <c r="D712" s="74">
        <v>0.05</v>
      </c>
      <c r="E712" s="8">
        <f>단가대비표!K405</f>
        <v>0</v>
      </c>
      <c r="F712" s="9">
        <f t="shared" si="85"/>
        <v>0</v>
      </c>
      <c r="G712" s="8">
        <f>단가대비표!L405</f>
        <v>157068</v>
      </c>
      <c r="H712" s="9">
        <f t="shared" si="86"/>
        <v>7853.4</v>
      </c>
      <c r="I712" s="8">
        <f>단가대비표!S405</f>
        <v>0</v>
      </c>
      <c r="J712" s="9">
        <f t="shared" si="87"/>
        <v>0</v>
      </c>
      <c r="K712" s="8">
        <f t="shared" si="88"/>
        <v>157068</v>
      </c>
      <c r="L712" s="9">
        <f t="shared" si="88"/>
        <v>7853.4</v>
      </c>
      <c r="M712" s="5" t="s">
        <v>52</v>
      </c>
      <c r="N712" s="1" t="s">
        <v>616</v>
      </c>
      <c r="O712" s="1" t="s">
        <v>2650</v>
      </c>
      <c r="P712" s="1" t="s">
        <v>62</v>
      </c>
      <c r="Q712" s="1" t="s">
        <v>62</v>
      </c>
      <c r="R712" s="1" t="s">
        <v>61</v>
      </c>
      <c r="V712">
        <v>1</v>
      </c>
      <c r="W712">
        <v>2</v>
      </c>
      <c r="AV712" s="1" t="s">
        <v>52</v>
      </c>
      <c r="AW712" s="1" t="s">
        <v>3426</v>
      </c>
      <c r="AX712" s="1" t="s">
        <v>52</v>
      </c>
      <c r="AY712" s="1" t="s">
        <v>52</v>
      </c>
      <c r="AZ712" s="203"/>
      <c r="BA712" s="207" t="s">
        <v>7717</v>
      </c>
      <c r="BB712" s="99">
        <v>0.09</v>
      </c>
    </row>
    <row r="713" spans="1:54" ht="30" customHeight="1">
      <c r="A713" s="5" t="s">
        <v>2652</v>
      </c>
      <c r="B713" s="5" t="s">
        <v>2978</v>
      </c>
      <c r="C713" s="5" t="s">
        <v>449</v>
      </c>
      <c r="D713" s="6">
        <v>1</v>
      </c>
      <c r="E713" s="8">
        <v>0</v>
      </c>
      <c r="F713" s="9">
        <f t="shared" si="85"/>
        <v>0</v>
      </c>
      <c r="G713" s="8">
        <v>0</v>
      </c>
      <c r="H713" s="9">
        <f t="shared" si="86"/>
        <v>0</v>
      </c>
      <c r="I713" s="8">
        <f>TRUNC(SUMIF(V711:V716, RIGHTB(O713, 1), H711:H716)*U713, 2)</f>
        <v>1545.83</v>
      </c>
      <c r="J713" s="9">
        <f t="shared" si="87"/>
        <v>1545.8</v>
      </c>
      <c r="K713" s="8">
        <f t="shared" si="88"/>
        <v>1545.8</v>
      </c>
      <c r="L713" s="9">
        <f t="shared" si="88"/>
        <v>1545.8</v>
      </c>
      <c r="M713" s="5" t="s">
        <v>52</v>
      </c>
      <c r="N713" s="1" t="s">
        <v>616</v>
      </c>
      <c r="O713" s="1" t="s">
        <v>2654</v>
      </c>
      <c r="P713" s="1" t="s">
        <v>62</v>
      </c>
      <c r="Q713" s="1" t="s">
        <v>62</v>
      </c>
      <c r="R713" s="1" t="s">
        <v>62</v>
      </c>
      <c r="S713">
        <v>1</v>
      </c>
      <c r="T713">
        <v>2</v>
      </c>
      <c r="U713">
        <v>0.03</v>
      </c>
      <c r="AV713" s="1" t="s">
        <v>52</v>
      </c>
      <c r="AW713" s="1" t="s">
        <v>3427</v>
      </c>
      <c r="AX713" s="1" t="s">
        <v>52</v>
      </c>
      <c r="AY713" s="1" t="s">
        <v>52</v>
      </c>
      <c r="AZ713" s="203"/>
      <c r="BA713" s="207"/>
    </row>
    <row r="714" spans="1:54" ht="30" customHeight="1">
      <c r="A714" s="5" t="s">
        <v>2597</v>
      </c>
      <c r="B714" s="5" t="s">
        <v>2598</v>
      </c>
      <c r="C714" s="5" t="s">
        <v>588</v>
      </c>
      <c r="D714" s="6">
        <v>4.3999999999999997E-2</v>
      </c>
      <c r="E714" s="8">
        <f>일위대가목록!E496</f>
        <v>100459</v>
      </c>
      <c r="F714" s="9">
        <f t="shared" si="85"/>
        <v>4420.1000000000004</v>
      </c>
      <c r="G714" s="8">
        <f>일위대가목록!F496</f>
        <v>103664</v>
      </c>
      <c r="H714" s="9">
        <f t="shared" si="86"/>
        <v>4561.2</v>
      </c>
      <c r="I714" s="8">
        <f>일위대가목록!G496</f>
        <v>0</v>
      </c>
      <c r="J714" s="9">
        <f t="shared" si="87"/>
        <v>0</v>
      </c>
      <c r="K714" s="8">
        <f t="shared" si="88"/>
        <v>204123</v>
      </c>
      <c r="L714" s="9">
        <f t="shared" si="88"/>
        <v>8981.2999999999993</v>
      </c>
      <c r="M714" s="5" t="s">
        <v>2599</v>
      </c>
      <c r="N714" s="1" t="s">
        <v>616</v>
      </c>
      <c r="O714" s="1" t="s">
        <v>2600</v>
      </c>
      <c r="P714" s="1" t="s">
        <v>61</v>
      </c>
      <c r="Q714" s="1" t="s">
        <v>62</v>
      </c>
      <c r="R714" s="1" t="s">
        <v>62</v>
      </c>
      <c r="AV714" s="1" t="s">
        <v>52</v>
      </c>
      <c r="AW714" s="1" t="s">
        <v>3428</v>
      </c>
      <c r="AX714" s="1" t="s">
        <v>52</v>
      </c>
      <c r="AY714" s="1" t="s">
        <v>52</v>
      </c>
      <c r="AZ714" s="203"/>
      <c r="BA714" s="207" t="s">
        <v>2599</v>
      </c>
    </row>
    <row r="715" spans="1:54" ht="30" customHeight="1">
      <c r="A715" s="5" t="s">
        <v>3403</v>
      </c>
      <c r="B715" s="5" t="s">
        <v>3404</v>
      </c>
      <c r="C715" s="5" t="s">
        <v>449</v>
      </c>
      <c r="D715" s="6">
        <v>1</v>
      </c>
      <c r="E715" s="8">
        <v>0</v>
      </c>
      <c r="F715" s="9">
        <f t="shared" si="85"/>
        <v>0</v>
      </c>
      <c r="G715" s="8">
        <f>TRUNC(SUMIF(W711:W716, RIGHTB(O715, 1), H711:H716)*U715, 2)</f>
        <v>2576.39</v>
      </c>
      <c r="H715" s="9">
        <f t="shared" si="86"/>
        <v>2576.3000000000002</v>
      </c>
      <c r="I715" s="8">
        <v>0</v>
      </c>
      <c r="J715" s="9">
        <f t="shared" si="87"/>
        <v>0</v>
      </c>
      <c r="K715" s="8">
        <f t="shared" si="88"/>
        <v>2576.3000000000002</v>
      </c>
      <c r="L715" s="9">
        <f t="shared" si="88"/>
        <v>2576.3000000000002</v>
      </c>
      <c r="M715" s="5" t="s">
        <v>52</v>
      </c>
      <c r="N715" s="1" t="s">
        <v>616</v>
      </c>
      <c r="O715" s="1" t="s">
        <v>3004</v>
      </c>
      <c r="P715" s="1" t="s">
        <v>62</v>
      </c>
      <c r="Q715" s="1" t="s">
        <v>62</v>
      </c>
      <c r="R715" s="1" t="s">
        <v>62</v>
      </c>
      <c r="S715">
        <v>1</v>
      </c>
      <c r="T715">
        <v>1</v>
      </c>
      <c r="U715">
        <v>0.05</v>
      </c>
      <c r="AV715" s="1" t="s">
        <v>52</v>
      </c>
      <c r="AW715" s="1" t="s">
        <v>3429</v>
      </c>
      <c r="AX715" s="1" t="s">
        <v>52</v>
      </c>
      <c r="AY715" s="1" t="s">
        <v>52</v>
      </c>
      <c r="AZ715" s="203"/>
      <c r="BA715" s="207"/>
    </row>
    <row r="716" spans="1:54" ht="30" customHeight="1">
      <c r="A716" s="5" t="s">
        <v>3406</v>
      </c>
      <c r="B716" s="5" t="s">
        <v>3407</v>
      </c>
      <c r="C716" s="5" t="s">
        <v>3388</v>
      </c>
      <c r="D716" s="6">
        <v>13</v>
      </c>
      <c r="E716" s="8">
        <f>단가대비표!K79</f>
        <v>850</v>
      </c>
      <c r="F716" s="9">
        <f t="shared" si="85"/>
        <v>11050</v>
      </c>
      <c r="G716" s="8">
        <f>단가대비표!L79</f>
        <v>0</v>
      </c>
      <c r="H716" s="9">
        <f t="shared" si="86"/>
        <v>0</v>
      </c>
      <c r="I716" s="8">
        <f>단가대비표!S79</f>
        <v>0</v>
      </c>
      <c r="J716" s="9">
        <f t="shared" si="87"/>
        <v>0</v>
      </c>
      <c r="K716" s="8">
        <f t="shared" si="88"/>
        <v>850</v>
      </c>
      <c r="L716" s="9">
        <f t="shared" si="88"/>
        <v>11050</v>
      </c>
      <c r="M716" s="5" t="s">
        <v>52</v>
      </c>
      <c r="N716" s="1" t="s">
        <v>616</v>
      </c>
      <c r="O716" s="1" t="s">
        <v>3408</v>
      </c>
      <c r="P716" s="1" t="s">
        <v>62</v>
      </c>
      <c r="Q716" s="1" t="s">
        <v>62</v>
      </c>
      <c r="R716" s="1" t="s">
        <v>61</v>
      </c>
      <c r="AV716" s="1" t="s">
        <v>52</v>
      </c>
      <c r="AW716" s="1" t="s">
        <v>3430</v>
      </c>
      <c r="AX716" s="1" t="s">
        <v>52</v>
      </c>
      <c r="AY716" s="1" t="s">
        <v>52</v>
      </c>
      <c r="AZ716" s="203"/>
      <c r="BA716" s="207" t="s">
        <v>7313</v>
      </c>
    </row>
    <row r="717" spans="1:54" ht="30" customHeight="1">
      <c r="A717" s="5" t="s">
        <v>2487</v>
      </c>
      <c r="B717" s="5" t="s">
        <v>52</v>
      </c>
      <c r="C717" s="5" t="s">
        <v>52</v>
      </c>
      <c r="D717" s="6"/>
      <c r="E717" s="8"/>
      <c r="F717" s="9">
        <f>TRUNC(SUMIF(N711:N716, N710, F711:F716),0)</f>
        <v>15470</v>
      </c>
      <c r="G717" s="8"/>
      <c r="H717" s="9">
        <f>TRUNC(SUMIF(N711:N716, N710, H711:H716),0)</f>
        <v>58665</v>
      </c>
      <c r="I717" s="8"/>
      <c r="J717" s="9">
        <f>TRUNC(SUMIF(N711:N716, N710, J711:J716),0)</f>
        <v>1545</v>
      </c>
      <c r="K717" s="8"/>
      <c r="L717" s="9">
        <f>F717+H717+J717</f>
        <v>75680</v>
      </c>
      <c r="M717" s="5" t="s">
        <v>52</v>
      </c>
      <c r="N717" s="1" t="s">
        <v>124</v>
      </c>
      <c r="O717" s="1" t="s">
        <v>124</v>
      </c>
      <c r="P717" s="1" t="s">
        <v>52</v>
      </c>
      <c r="Q717" s="1" t="s">
        <v>52</v>
      </c>
      <c r="R717" s="1" t="s">
        <v>52</v>
      </c>
      <c r="AV717" s="1" t="s">
        <v>52</v>
      </c>
      <c r="AW717" s="1" t="s">
        <v>52</v>
      </c>
      <c r="AX717" s="1" t="s">
        <v>52</v>
      </c>
      <c r="AY717" s="1" t="s">
        <v>52</v>
      </c>
      <c r="AZ717" s="203"/>
      <c r="BA717" s="207"/>
    </row>
    <row r="718" spans="1:54" ht="30" customHeight="1">
      <c r="A718" s="6"/>
      <c r="B718" s="6"/>
      <c r="C718" s="6"/>
      <c r="D718" s="6"/>
      <c r="E718" s="8"/>
      <c r="F718" s="9"/>
      <c r="G718" s="8"/>
      <c r="H718" s="9"/>
      <c r="I718" s="8"/>
      <c r="J718" s="9"/>
      <c r="K718" s="8"/>
      <c r="L718" s="9"/>
      <c r="M718" s="6"/>
      <c r="BA718" s="206"/>
    </row>
    <row r="719" spans="1:54" ht="30" customHeight="1">
      <c r="A719" s="308" t="s">
        <v>3431</v>
      </c>
      <c r="B719" s="308"/>
      <c r="C719" s="308"/>
      <c r="D719" s="308"/>
      <c r="E719" s="309"/>
      <c r="F719" s="310"/>
      <c r="G719" s="309"/>
      <c r="H719" s="310"/>
      <c r="I719" s="309"/>
      <c r="J719" s="310"/>
      <c r="K719" s="309"/>
      <c r="L719" s="310"/>
      <c r="M719" s="308"/>
      <c r="N719" s="1" t="s">
        <v>621</v>
      </c>
      <c r="BA719" s="206"/>
    </row>
    <row r="720" spans="1:54" ht="30" customHeight="1">
      <c r="A720" s="5" t="s">
        <v>3432</v>
      </c>
      <c r="B720" s="5" t="s">
        <v>7824</v>
      </c>
      <c r="C720" s="5" t="s">
        <v>1887</v>
      </c>
      <c r="D720" s="6">
        <v>2.8400000000000002E-2</v>
      </c>
      <c r="E720" s="8">
        <f>단가대비표!K62</f>
        <v>1080000</v>
      </c>
      <c r="F720" s="9">
        <f t="shared" ref="F720:F725" si="89">TRUNC(E720*D720,1)</f>
        <v>30672</v>
      </c>
      <c r="G720" s="8">
        <f>단가대비표!L62</f>
        <v>0</v>
      </c>
      <c r="H720" s="9">
        <f t="shared" ref="H720:H725" si="90">TRUNC(G720*D720,1)</f>
        <v>0</v>
      </c>
      <c r="I720" s="8">
        <f>단가대비표!S62</f>
        <v>0</v>
      </c>
      <c r="J720" s="9">
        <f t="shared" ref="J720:J725" si="91">TRUNC(I720*D720,1)</f>
        <v>0</v>
      </c>
      <c r="K720" s="8">
        <f t="shared" ref="K720:L725" si="92">TRUNC(E720+G720+I720,1)</f>
        <v>1080000</v>
      </c>
      <c r="L720" s="9">
        <f t="shared" si="92"/>
        <v>30672</v>
      </c>
      <c r="M720" s="5" t="s">
        <v>52</v>
      </c>
      <c r="N720" s="1" t="s">
        <v>621</v>
      </c>
      <c r="O720" s="1" t="s">
        <v>3434</v>
      </c>
      <c r="P720" s="1" t="s">
        <v>62</v>
      </c>
      <c r="Q720" s="1" t="s">
        <v>62</v>
      </c>
      <c r="R720" s="1" t="s">
        <v>61</v>
      </c>
      <c r="AV720" s="1" t="s">
        <v>52</v>
      </c>
      <c r="AW720" s="1" t="s">
        <v>3435</v>
      </c>
      <c r="AX720" s="1" t="s">
        <v>52</v>
      </c>
      <c r="AY720" s="1" t="s">
        <v>52</v>
      </c>
      <c r="AZ720" s="203"/>
      <c r="BA720" s="207" t="s">
        <v>7288</v>
      </c>
    </row>
    <row r="721" spans="1:55" ht="30" customHeight="1">
      <c r="A721" s="5" t="s">
        <v>7823</v>
      </c>
      <c r="B721" s="5" t="s">
        <v>3437</v>
      </c>
      <c r="C721" s="5" t="s">
        <v>1887</v>
      </c>
      <c r="D721" s="6">
        <v>2.7E-2</v>
      </c>
      <c r="E721" s="8">
        <f>일위대가목록!E561</f>
        <v>24317</v>
      </c>
      <c r="F721" s="9">
        <f t="shared" si="89"/>
        <v>656.5</v>
      </c>
      <c r="G721" s="8">
        <f>일위대가목록!F561</f>
        <v>593986</v>
      </c>
      <c r="H721" s="9">
        <f t="shared" si="90"/>
        <v>16037.6</v>
      </c>
      <c r="I721" s="8">
        <f>일위대가목록!G561</f>
        <v>123405</v>
      </c>
      <c r="J721" s="9">
        <f t="shared" si="91"/>
        <v>3331.9</v>
      </c>
      <c r="K721" s="8">
        <f t="shared" si="92"/>
        <v>741708</v>
      </c>
      <c r="L721" s="9">
        <f t="shared" si="92"/>
        <v>20026</v>
      </c>
      <c r="M721" s="5" t="s">
        <v>3438</v>
      </c>
      <c r="N721" s="1" t="s">
        <v>621</v>
      </c>
      <c r="O721" s="1" t="s">
        <v>3439</v>
      </c>
      <c r="P721" s="1" t="s">
        <v>61</v>
      </c>
      <c r="Q721" s="1" t="s">
        <v>62</v>
      </c>
      <c r="R721" s="1" t="s">
        <v>62</v>
      </c>
      <c r="AV721" s="1" t="s">
        <v>52</v>
      </c>
      <c r="AW721" s="1" t="s">
        <v>3440</v>
      </c>
      <c r="AX721" s="1" t="s">
        <v>52</v>
      </c>
      <c r="AY721" s="1" t="s">
        <v>52</v>
      </c>
      <c r="AZ721" s="203"/>
      <c r="BA721" s="207" t="s">
        <v>3438</v>
      </c>
    </row>
    <row r="722" spans="1:55" ht="30" customHeight="1">
      <c r="A722" s="5" t="s">
        <v>3441</v>
      </c>
      <c r="B722" s="5" t="s">
        <v>3442</v>
      </c>
      <c r="C722" s="5" t="s">
        <v>1887</v>
      </c>
      <c r="D722" s="6">
        <v>2.8400000000000002E-2</v>
      </c>
      <c r="E722" s="8">
        <f>중기단가목록!E10</f>
        <v>0</v>
      </c>
      <c r="F722" s="9">
        <f t="shared" si="89"/>
        <v>0</v>
      </c>
      <c r="G722" s="8">
        <f>중기단가목록!F10</f>
        <v>0</v>
      </c>
      <c r="H722" s="9">
        <f t="shared" si="90"/>
        <v>0</v>
      </c>
      <c r="I722" s="8">
        <f>중기단가목록!G10</f>
        <v>11968</v>
      </c>
      <c r="J722" s="9">
        <f t="shared" si="91"/>
        <v>339.8</v>
      </c>
      <c r="K722" s="8">
        <f t="shared" si="92"/>
        <v>11968</v>
      </c>
      <c r="L722" s="9">
        <f t="shared" si="92"/>
        <v>339.8</v>
      </c>
      <c r="M722" s="5" t="s">
        <v>3443</v>
      </c>
      <c r="N722" s="1" t="s">
        <v>621</v>
      </c>
      <c r="O722" s="1" t="s">
        <v>3444</v>
      </c>
      <c r="P722" s="1" t="s">
        <v>62</v>
      </c>
      <c r="Q722" s="1" t="s">
        <v>61</v>
      </c>
      <c r="R722" s="1" t="s">
        <v>62</v>
      </c>
      <c r="AV722" s="1" t="s">
        <v>52</v>
      </c>
      <c r="AW722" s="1" t="s">
        <v>3445</v>
      </c>
      <c r="AX722" s="1" t="s">
        <v>52</v>
      </c>
      <c r="AY722" s="1" t="s">
        <v>52</v>
      </c>
      <c r="AZ722" s="203"/>
      <c r="BA722" s="207" t="s">
        <v>3443</v>
      </c>
    </row>
    <row r="723" spans="1:55" ht="30" customHeight="1">
      <c r="A723" s="5" t="s">
        <v>3228</v>
      </c>
      <c r="B723" s="5" t="s">
        <v>3229</v>
      </c>
      <c r="C723" s="5" t="s">
        <v>1887</v>
      </c>
      <c r="D723" s="6">
        <v>-8.9999999999999998E-4</v>
      </c>
      <c r="E723" s="8">
        <f>단가대비표!K49</f>
        <v>340000</v>
      </c>
      <c r="F723" s="9">
        <f t="shared" si="89"/>
        <v>-306</v>
      </c>
      <c r="G723" s="8">
        <f>단가대비표!L49</f>
        <v>0</v>
      </c>
      <c r="H723" s="9">
        <f t="shared" si="90"/>
        <v>0</v>
      </c>
      <c r="I723" s="8">
        <f>단가대비표!S49</f>
        <v>0</v>
      </c>
      <c r="J723" s="9">
        <f t="shared" si="91"/>
        <v>0</v>
      </c>
      <c r="K723" s="8">
        <f t="shared" si="92"/>
        <v>340000</v>
      </c>
      <c r="L723" s="9">
        <f t="shared" si="92"/>
        <v>-306</v>
      </c>
      <c r="M723" s="5" t="s">
        <v>3230</v>
      </c>
      <c r="N723" s="1" t="s">
        <v>621</v>
      </c>
      <c r="O723" s="1" t="s">
        <v>3446</v>
      </c>
      <c r="P723" s="1" t="s">
        <v>62</v>
      </c>
      <c r="Q723" s="1" t="s">
        <v>62</v>
      </c>
      <c r="R723" s="1" t="s">
        <v>61</v>
      </c>
      <c r="AV723" s="1" t="s">
        <v>52</v>
      </c>
      <c r="AW723" s="1" t="s">
        <v>3447</v>
      </c>
      <c r="AX723" s="1" t="s">
        <v>52</v>
      </c>
      <c r="AY723" s="1" t="s">
        <v>52</v>
      </c>
      <c r="AZ723" s="203"/>
      <c r="BA723" s="207" t="s">
        <v>7267</v>
      </c>
    </row>
    <row r="724" spans="1:55" ht="30" customHeight="1">
      <c r="A724" s="5" t="s">
        <v>3448</v>
      </c>
      <c r="B724" s="5" t="s">
        <v>3449</v>
      </c>
      <c r="C724" s="5" t="s">
        <v>58</v>
      </c>
      <c r="D724" s="74">
        <v>2.2000000000000002</v>
      </c>
      <c r="E724" s="8">
        <f>일위대가목록!E562</f>
        <v>958</v>
      </c>
      <c r="F724" s="9">
        <f t="shared" si="89"/>
        <v>2107.6</v>
      </c>
      <c r="G724" s="8">
        <f>일위대가목록!F562</f>
        <v>4101</v>
      </c>
      <c r="H724" s="9">
        <f t="shared" si="90"/>
        <v>9022.2000000000007</v>
      </c>
      <c r="I724" s="8">
        <f>일위대가목록!G562</f>
        <v>0</v>
      </c>
      <c r="J724" s="9">
        <f t="shared" si="91"/>
        <v>0</v>
      </c>
      <c r="K724" s="8">
        <f t="shared" si="92"/>
        <v>5059</v>
      </c>
      <c r="L724" s="9">
        <f t="shared" si="92"/>
        <v>11129.8</v>
      </c>
      <c r="M724" s="5" t="s">
        <v>3450</v>
      </c>
      <c r="N724" s="1" t="s">
        <v>621</v>
      </c>
      <c r="O724" s="1" t="s">
        <v>3451</v>
      </c>
      <c r="P724" s="1" t="s">
        <v>61</v>
      </c>
      <c r="Q724" s="1" t="s">
        <v>62</v>
      </c>
      <c r="R724" s="1" t="s">
        <v>62</v>
      </c>
      <c r="AV724" s="1" t="s">
        <v>52</v>
      </c>
      <c r="AW724" s="1" t="s">
        <v>3452</v>
      </c>
      <c r="AX724" s="1" t="s">
        <v>52</v>
      </c>
      <c r="AY724" s="1" t="s">
        <v>52</v>
      </c>
      <c r="AZ724" s="203"/>
      <c r="BA724" s="207" t="s">
        <v>3450</v>
      </c>
      <c r="BB724" s="99">
        <v>3.2</v>
      </c>
    </row>
    <row r="725" spans="1:55" ht="30" customHeight="1">
      <c r="A725" s="5" t="s">
        <v>3453</v>
      </c>
      <c r="B725" s="5" t="s">
        <v>3454</v>
      </c>
      <c r="C725" s="5" t="s">
        <v>625</v>
      </c>
      <c r="D725" s="74">
        <v>2.2000000000000002</v>
      </c>
      <c r="E725" s="8">
        <f>단가대비표!K401</f>
        <v>1943</v>
      </c>
      <c r="F725" s="9">
        <f t="shared" si="89"/>
        <v>4274.6000000000004</v>
      </c>
      <c r="G725" s="8">
        <f>단가대비표!L401</f>
        <v>4860</v>
      </c>
      <c r="H725" s="9">
        <f t="shared" si="90"/>
        <v>10692</v>
      </c>
      <c r="I725" s="8">
        <f>단가대비표!S401</f>
        <v>0</v>
      </c>
      <c r="J725" s="9">
        <f t="shared" si="91"/>
        <v>0</v>
      </c>
      <c r="K725" s="8">
        <f t="shared" si="92"/>
        <v>6803</v>
      </c>
      <c r="L725" s="9">
        <f t="shared" si="92"/>
        <v>14966.6</v>
      </c>
      <c r="M725" s="5" t="s">
        <v>52</v>
      </c>
      <c r="N725" s="1" t="s">
        <v>621</v>
      </c>
      <c r="O725" s="1" t="s">
        <v>3455</v>
      </c>
      <c r="P725" s="1" t="s">
        <v>62</v>
      </c>
      <c r="Q725" s="1" t="s">
        <v>62</v>
      </c>
      <c r="R725" s="1" t="s">
        <v>61</v>
      </c>
      <c r="AV725" s="1" t="s">
        <v>52</v>
      </c>
      <c r="AW725" s="1" t="s">
        <v>3456</v>
      </c>
      <c r="AX725" s="1" t="s">
        <v>52</v>
      </c>
      <c r="AY725" s="1" t="s">
        <v>52</v>
      </c>
      <c r="AZ725" s="203"/>
      <c r="BA725" s="207" t="s">
        <v>7713</v>
      </c>
      <c r="BB725" s="99">
        <v>3.2</v>
      </c>
    </row>
    <row r="726" spans="1:55" ht="30" customHeight="1">
      <c r="A726" s="5" t="s">
        <v>2487</v>
      </c>
      <c r="B726" s="5" t="s">
        <v>52</v>
      </c>
      <c r="C726" s="5" t="s">
        <v>52</v>
      </c>
      <c r="D726" s="6"/>
      <c r="E726" s="8"/>
      <c r="F726" s="9">
        <f>TRUNC(SUMIF(N720:N725, N719, F720:F725),0)</f>
        <v>37404</v>
      </c>
      <c r="G726" s="8"/>
      <c r="H726" s="9">
        <f>TRUNC(SUMIF(N720:N725, N719, H720:H725),0)</f>
        <v>35751</v>
      </c>
      <c r="I726" s="8"/>
      <c r="J726" s="9">
        <f>TRUNC(SUMIF(N720:N725, N719, J720:J725),0)</f>
        <v>3671</v>
      </c>
      <c r="K726" s="8"/>
      <c r="L726" s="9">
        <f>F726+H726+J726</f>
        <v>76826</v>
      </c>
      <c r="M726" s="5" t="s">
        <v>52</v>
      </c>
      <c r="N726" s="1" t="s">
        <v>124</v>
      </c>
      <c r="O726" s="1" t="s">
        <v>124</v>
      </c>
      <c r="P726" s="1" t="s">
        <v>52</v>
      </c>
      <c r="Q726" s="1" t="s">
        <v>52</v>
      </c>
      <c r="R726" s="1" t="s">
        <v>52</v>
      </c>
      <c r="AV726" s="1" t="s">
        <v>52</v>
      </c>
      <c r="AW726" s="1" t="s">
        <v>52</v>
      </c>
      <c r="AX726" s="1" t="s">
        <v>52</v>
      </c>
      <c r="AY726" s="1" t="s">
        <v>52</v>
      </c>
      <c r="AZ726" s="203"/>
      <c r="BA726" s="207"/>
    </row>
    <row r="727" spans="1:55" ht="30" customHeight="1">
      <c r="A727" s="6"/>
      <c r="B727" s="6"/>
      <c r="C727" s="6"/>
      <c r="D727" s="6"/>
      <c r="E727" s="8"/>
      <c r="F727" s="9"/>
      <c r="G727" s="8"/>
      <c r="H727" s="9"/>
      <c r="I727" s="8"/>
      <c r="J727" s="9"/>
      <c r="K727" s="8"/>
      <c r="L727" s="9"/>
      <c r="M727" s="6"/>
      <c r="BA727" s="206"/>
    </row>
    <row r="728" spans="1:55" ht="30" customHeight="1">
      <c r="A728" s="311" t="s">
        <v>7825</v>
      </c>
      <c r="B728" s="311"/>
      <c r="C728" s="311"/>
      <c r="D728" s="311"/>
      <c r="E728" s="312"/>
      <c r="F728" s="313"/>
      <c r="G728" s="312"/>
      <c r="H728" s="313"/>
      <c r="I728" s="312"/>
      <c r="J728" s="313"/>
      <c r="K728" s="312"/>
      <c r="L728" s="313"/>
      <c r="M728" s="311"/>
      <c r="N728" s="1" t="s">
        <v>627</v>
      </c>
      <c r="BA728" s="206"/>
    </row>
    <row r="729" spans="1:55" ht="30" customHeight="1">
      <c r="A729" s="5" t="s">
        <v>3457</v>
      </c>
      <c r="B729" s="5" t="s">
        <v>3458</v>
      </c>
      <c r="C729" s="5" t="s">
        <v>625</v>
      </c>
      <c r="D729" s="74">
        <v>1</v>
      </c>
      <c r="E729" s="54">
        <f>단가대비표!K141</f>
        <v>13300</v>
      </c>
      <c r="F729" s="9">
        <f t="shared" ref="F729:F738" si="93">TRUNC(E729*D729,1)</f>
        <v>13300</v>
      </c>
      <c r="G729" s="8">
        <f>단가대비표!L141</f>
        <v>0</v>
      </c>
      <c r="H729" s="9">
        <f t="shared" ref="H729:H738" si="94">TRUNC(G729*D729,1)</f>
        <v>0</v>
      </c>
      <c r="I729" s="8">
        <f>단가대비표!S141</f>
        <v>0</v>
      </c>
      <c r="J729" s="9">
        <f t="shared" ref="J729:J738" si="95">TRUNC(I729*D729,1)</f>
        <v>0</v>
      </c>
      <c r="K729" s="8">
        <f t="shared" ref="K729:K738" si="96">TRUNC(E729+G729+I729,1)</f>
        <v>13300</v>
      </c>
      <c r="L729" s="9">
        <f t="shared" ref="L729:L738" si="97">TRUNC(F729+H729+J729,1)</f>
        <v>13300</v>
      </c>
      <c r="M729" s="5" t="s">
        <v>52</v>
      </c>
      <c r="N729" s="1" t="s">
        <v>627</v>
      </c>
      <c r="O729" s="1" t="s">
        <v>3459</v>
      </c>
      <c r="P729" s="1" t="s">
        <v>62</v>
      </c>
      <c r="Q729" s="1" t="s">
        <v>62</v>
      </c>
      <c r="R729" s="1" t="s">
        <v>61</v>
      </c>
      <c r="V729">
        <v>1</v>
      </c>
      <c r="AV729" s="1" t="s">
        <v>52</v>
      </c>
      <c r="AW729" s="1" t="s">
        <v>3460</v>
      </c>
      <c r="AX729" s="1" t="s">
        <v>52</v>
      </c>
      <c r="AY729" s="1" t="s">
        <v>52</v>
      </c>
      <c r="AZ729" s="203"/>
      <c r="BA729" s="207" t="s">
        <v>7392</v>
      </c>
      <c r="BB729" s="98" t="s">
        <v>7892</v>
      </c>
    </row>
    <row r="730" spans="1:55" ht="30" customHeight="1">
      <c r="A730" s="5" t="s">
        <v>3461</v>
      </c>
      <c r="B730" s="5" t="s">
        <v>52</v>
      </c>
      <c r="C730" s="5" t="s">
        <v>709</v>
      </c>
      <c r="D730" s="6">
        <v>1</v>
      </c>
      <c r="E730" s="8">
        <f>단가대비표!K142</f>
        <v>3000</v>
      </c>
      <c r="F730" s="9">
        <f t="shared" si="93"/>
        <v>3000</v>
      </c>
      <c r="G730" s="8">
        <f>단가대비표!L142</f>
        <v>0</v>
      </c>
      <c r="H730" s="9">
        <f t="shared" si="94"/>
        <v>0</v>
      </c>
      <c r="I730" s="8">
        <f>단가대비표!S142</f>
        <v>0</v>
      </c>
      <c r="J730" s="9">
        <f t="shared" si="95"/>
        <v>0</v>
      </c>
      <c r="K730" s="8">
        <f t="shared" si="96"/>
        <v>3000</v>
      </c>
      <c r="L730" s="9">
        <f t="shared" si="97"/>
        <v>3000</v>
      </c>
      <c r="M730" s="5" t="s">
        <v>52</v>
      </c>
      <c r="N730" s="1" t="s">
        <v>627</v>
      </c>
      <c r="O730" s="1" t="s">
        <v>3462</v>
      </c>
      <c r="P730" s="1" t="s">
        <v>62</v>
      </c>
      <c r="Q730" s="1" t="s">
        <v>62</v>
      </c>
      <c r="R730" s="1" t="s">
        <v>61</v>
      </c>
      <c r="V730">
        <v>1</v>
      </c>
      <c r="AV730" s="1" t="s">
        <v>52</v>
      </c>
      <c r="AW730" s="1" t="s">
        <v>3463</v>
      </c>
      <c r="AX730" s="1" t="s">
        <v>52</v>
      </c>
      <c r="AY730" s="1" t="s">
        <v>52</v>
      </c>
      <c r="AZ730" s="203"/>
      <c r="BA730" s="207" t="s">
        <v>7393</v>
      </c>
    </row>
    <row r="731" spans="1:55" ht="30" customHeight="1">
      <c r="A731" s="5" t="s">
        <v>3464</v>
      </c>
      <c r="B731" s="5" t="s">
        <v>52</v>
      </c>
      <c r="C731" s="5" t="s">
        <v>436</v>
      </c>
      <c r="D731" s="6">
        <v>4</v>
      </c>
      <c r="E731" s="8">
        <f>단가대비표!K143</f>
        <v>100</v>
      </c>
      <c r="F731" s="9">
        <f t="shared" si="93"/>
        <v>400</v>
      </c>
      <c r="G731" s="8">
        <f>단가대비표!L143</f>
        <v>0</v>
      </c>
      <c r="H731" s="9">
        <f t="shared" si="94"/>
        <v>0</v>
      </c>
      <c r="I731" s="8">
        <f>단가대비표!S143</f>
        <v>0</v>
      </c>
      <c r="J731" s="9">
        <f t="shared" si="95"/>
        <v>0</v>
      </c>
      <c r="K731" s="8">
        <f t="shared" si="96"/>
        <v>100</v>
      </c>
      <c r="L731" s="9">
        <f t="shared" si="97"/>
        <v>400</v>
      </c>
      <c r="M731" s="5" t="s">
        <v>52</v>
      </c>
      <c r="N731" s="1" t="s">
        <v>627</v>
      </c>
      <c r="O731" s="1" t="s">
        <v>3465</v>
      </c>
      <c r="P731" s="1" t="s">
        <v>62</v>
      </c>
      <c r="Q731" s="1" t="s">
        <v>62</v>
      </c>
      <c r="R731" s="1" t="s">
        <v>61</v>
      </c>
      <c r="V731">
        <v>1</v>
      </c>
      <c r="AV731" s="1" t="s">
        <v>52</v>
      </c>
      <c r="AW731" s="1" t="s">
        <v>3466</v>
      </c>
      <c r="AX731" s="1" t="s">
        <v>52</v>
      </c>
      <c r="AY731" s="1" t="s">
        <v>52</v>
      </c>
      <c r="AZ731" s="203"/>
      <c r="BA731" s="207" t="s">
        <v>7394</v>
      </c>
    </row>
    <row r="732" spans="1:55" ht="30" customHeight="1">
      <c r="A732" s="5" t="s">
        <v>3467</v>
      </c>
      <c r="B732" s="5" t="s">
        <v>3468</v>
      </c>
      <c r="C732" s="5" t="s">
        <v>436</v>
      </c>
      <c r="D732" s="6">
        <v>1</v>
      </c>
      <c r="E732" s="8">
        <f>단가대비표!K144</f>
        <v>600</v>
      </c>
      <c r="F732" s="9">
        <f t="shared" si="93"/>
        <v>600</v>
      </c>
      <c r="G732" s="8">
        <f>단가대비표!L144</f>
        <v>0</v>
      </c>
      <c r="H732" s="9">
        <f t="shared" si="94"/>
        <v>0</v>
      </c>
      <c r="I732" s="8">
        <f>단가대비표!S144</f>
        <v>0</v>
      </c>
      <c r="J732" s="9">
        <f t="shared" si="95"/>
        <v>0</v>
      </c>
      <c r="K732" s="8">
        <f t="shared" si="96"/>
        <v>600</v>
      </c>
      <c r="L732" s="9">
        <f t="shared" si="97"/>
        <v>600</v>
      </c>
      <c r="M732" s="5" t="s">
        <v>52</v>
      </c>
      <c r="N732" s="1" t="s">
        <v>627</v>
      </c>
      <c r="O732" s="1" t="s">
        <v>3469</v>
      </c>
      <c r="P732" s="1" t="s">
        <v>62</v>
      </c>
      <c r="Q732" s="1" t="s">
        <v>62</v>
      </c>
      <c r="R732" s="1" t="s">
        <v>61</v>
      </c>
      <c r="V732">
        <v>1</v>
      </c>
      <c r="AV732" s="1" t="s">
        <v>52</v>
      </c>
      <c r="AW732" s="1" t="s">
        <v>3470</v>
      </c>
      <c r="AX732" s="1" t="s">
        <v>52</v>
      </c>
      <c r="AY732" s="1" t="s">
        <v>52</v>
      </c>
      <c r="AZ732" s="203"/>
      <c r="BA732" s="207" t="s">
        <v>7395</v>
      </c>
    </row>
    <row r="733" spans="1:55" ht="30" customHeight="1">
      <c r="A733" s="5" t="s">
        <v>3471</v>
      </c>
      <c r="B733" s="5" t="s">
        <v>3472</v>
      </c>
      <c r="C733" s="5" t="s">
        <v>436</v>
      </c>
      <c r="D733" s="6">
        <v>1</v>
      </c>
      <c r="E733" s="8">
        <f>단가대비표!K145</f>
        <v>1950</v>
      </c>
      <c r="F733" s="9">
        <f t="shared" si="93"/>
        <v>1950</v>
      </c>
      <c r="G733" s="8">
        <f>단가대비표!L145</f>
        <v>0</v>
      </c>
      <c r="H733" s="9">
        <f t="shared" si="94"/>
        <v>0</v>
      </c>
      <c r="I733" s="8">
        <f>단가대비표!S145</f>
        <v>0</v>
      </c>
      <c r="J733" s="9">
        <f t="shared" si="95"/>
        <v>0</v>
      </c>
      <c r="K733" s="8">
        <f t="shared" si="96"/>
        <v>1950</v>
      </c>
      <c r="L733" s="9">
        <f t="shared" si="97"/>
        <v>1950</v>
      </c>
      <c r="M733" s="5" t="s">
        <v>52</v>
      </c>
      <c r="N733" s="1" t="s">
        <v>627</v>
      </c>
      <c r="O733" s="1" t="s">
        <v>3473</v>
      </c>
      <c r="P733" s="1" t="s">
        <v>62</v>
      </c>
      <c r="Q733" s="1" t="s">
        <v>62</v>
      </c>
      <c r="R733" s="1" t="s">
        <v>61</v>
      </c>
      <c r="V733">
        <v>1</v>
      </c>
      <c r="AV733" s="1" t="s">
        <v>52</v>
      </c>
      <c r="AW733" s="1" t="s">
        <v>3474</v>
      </c>
      <c r="AX733" s="1" t="s">
        <v>52</v>
      </c>
      <c r="AY733" s="1" t="s">
        <v>52</v>
      </c>
      <c r="AZ733" s="203"/>
      <c r="BA733" s="207" t="s">
        <v>7396</v>
      </c>
    </row>
    <row r="734" spans="1:55" ht="30" customHeight="1">
      <c r="A734" s="5" t="s">
        <v>2665</v>
      </c>
      <c r="B734" s="5" t="s">
        <v>2666</v>
      </c>
      <c r="C734" s="5" t="s">
        <v>449</v>
      </c>
      <c r="D734" s="6">
        <v>1</v>
      </c>
      <c r="E734" s="8">
        <f>TRUNC(SUMIF(V729:V738, RIGHTB(O734, 1), F729:F738)*U734, 2)</f>
        <v>962.5</v>
      </c>
      <c r="F734" s="9">
        <f t="shared" si="93"/>
        <v>962.5</v>
      </c>
      <c r="G734" s="8">
        <v>0</v>
      </c>
      <c r="H734" s="9">
        <f t="shared" si="94"/>
        <v>0</v>
      </c>
      <c r="I734" s="8">
        <v>0</v>
      </c>
      <c r="J734" s="9">
        <f t="shared" si="95"/>
        <v>0</v>
      </c>
      <c r="K734" s="8">
        <f t="shared" si="96"/>
        <v>962.5</v>
      </c>
      <c r="L734" s="9">
        <f t="shared" si="97"/>
        <v>962.5</v>
      </c>
      <c r="M734" s="5" t="s">
        <v>52</v>
      </c>
      <c r="N734" s="1" t="s">
        <v>627</v>
      </c>
      <c r="O734" s="1" t="s">
        <v>2654</v>
      </c>
      <c r="P734" s="1" t="s">
        <v>62</v>
      </c>
      <c r="Q734" s="1" t="s">
        <v>62</v>
      </c>
      <c r="R734" s="1" t="s">
        <v>62</v>
      </c>
      <c r="S734">
        <v>0</v>
      </c>
      <c r="T734">
        <v>0</v>
      </c>
      <c r="U734">
        <v>0.05</v>
      </c>
      <c r="AV734" s="1" t="s">
        <v>52</v>
      </c>
      <c r="AW734" s="1" t="s">
        <v>3475</v>
      </c>
      <c r="AX734" s="1" t="s">
        <v>52</v>
      </c>
      <c r="AY734" s="1" t="s">
        <v>52</v>
      </c>
      <c r="AZ734" s="203"/>
      <c r="BA734" s="207"/>
    </row>
    <row r="735" spans="1:55" ht="30" customHeight="1">
      <c r="A735" s="5" t="s">
        <v>3476</v>
      </c>
      <c r="B735" s="5" t="s">
        <v>2646</v>
      </c>
      <c r="C735" s="5" t="s">
        <v>2210</v>
      </c>
      <c r="D735" s="40">
        <v>4.7E-2</v>
      </c>
      <c r="E735" s="8">
        <f>단가대비표!K427</f>
        <v>0</v>
      </c>
      <c r="F735" s="9">
        <f t="shared" si="93"/>
        <v>0</v>
      </c>
      <c r="G735" s="8">
        <f>단가대비표!L427</f>
        <v>209602</v>
      </c>
      <c r="H735" s="9">
        <f t="shared" si="94"/>
        <v>9851.2000000000007</v>
      </c>
      <c r="I735" s="8">
        <f>단가대비표!S427</f>
        <v>0</v>
      </c>
      <c r="J735" s="9">
        <f t="shared" si="95"/>
        <v>0</v>
      </c>
      <c r="K735" s="8">
        <f t="shared" si="96"/>
        <v>209602</v>
      </c>
      <c r="L735" s="9">
        <f t="shared" si="97"/>
        <v>9851.2000000000007</v>
      </c>
      <c r="M735" s="5" t="s">
        <v>52</v>
      </c>
      <c r="N735" s="1" t="s">
        <v>627</v>
      </c>
      <c r="O735" s="1" t="s">
        <v>3477</v>
      </c>
      <c r="P735" s="1" t="s">
        <v>62</v>
      </c>
      <c r="Q735" s="1" t="s">
        <v>62</v>
      </c>
      <c r="R735" s="1" t="s">
        <v>61</v>
      </c>
      <c r="W735">
        <v>2</v>
      </c>
      <c r="AV735" s="1" t="s">
        <v>52</v>
      </c>
      <c r="AW735" s="1" t="s">
        <v>3478</v>
      </c>
      <c r="AX735" s="1" t="s">
        <v>52</v>
      </c>
      <c r="AY735" s="1" t="s">
        <v>52</v>
      </c>
      <c r="AZ735" s="203"/>
      <c r="BA735" s="207" t="s">
        <v>7742</v>
      </c>
      <c r="BB735" s="98"/>
      <c r="BC735" s="98" t="s">
        <v>7827</v>
      </c>
    </row>
    <row r="736" spans="1:55" ht="30" customHeight="1">
      <c r="A736" s="5" t="s">
        <v>2649</v>
      </c>
      <c r="B736" s="5" t="s">
        <v>2646</v>
      </c>
      <c r="C736" s="5" t="s">
        <v>2210</v>
      </c>
      <c r="D736" s="40">
        <v>2.3E-2</v>
      </c>
      <c r="E736" s="8">
        <f>단가대비표!K405</f>
        <v>0</v>
      </c>
      <c r="F736" s="9">
        <f t="shared" si="93"/>
        <v>0</v>
      </c>
      <c r="G736" s="8">
        <f>단가대비표!L405</f>
        <v>157068</v>
      </c>
      <c r="H736" s="9">
        <f t="shared" si="94"/>
        <v>3612.5</v>
      </c>
      <c r="I736" s="8">
        <f>단가대비표!S405</f>
        <v>0</v>
      </c>
      <c r="J736" s="9">
        <f t="shared" si="95"/>
        <v>0</v>
      </c>
      <c r="K736" s="8">
        <f t="shared" si="96"/>
        <v>157068</v>
      </c>
      <c r="L736" s="9">
        <f t="shared" si="97"/>
        <v>3612.5</v>
      </c>
      <c r="M736" s="5" t="s">
        <v>52</v>
      </c>
      <c r="N736" s="1" t="s">
        <v>627</v>
      </c>
      <c r="O736" s="1" t="s">
        <v>2650</v>
      </c>
      <c r="P736" s="1" t="s">
        <v>62</v>
      </c>
      <c r="Q736" s="1" t="s">
        <v>62</v>
      </c>
      <c r="R736" s="1" t="s">
        <v>61</v>
      </c>
      <c r="W736">
        <v>2</v>
      </c>
      <c r="AV736" s="1" t="s">
        <v>52</v>
      </c>
      <c r="AW736" s="1" t="s">
        <v>3479</v>
      </c>
      <c r="AX736" s="1" t="s">
        <v>52</v>
      </c>
      <c r="AY736" s="1" t="s">
        <v>52</v>
      </c>
      <c r="AZ736" s="203"/>
      <c r="BA736" s="207" t="s">
        <v>7717</v>
      </c>
      <c r="BB736" s="98"/>
      <c r="BC736" s="98" t="s">
        <v>7828</v>
      </c>
    </row>
    <row r="737" spans="1:55" ht="30" customHeight="1">
      <c r="A737" s="5" t="s">
        <v>2652</v>
      </c>
      <c r="B737" s="5" t="s">
        <v>2978</v>
      </c>
      <c r="C737" s="5" t="s">
        <v>449</v>
      </c>
      <c r="D737" s="6">
        <v>1</v>
      </c>
      <c r="E737" s="8">
        <f>TRUNC(SUMIF(W729:W738, RIGHTB(O737, 1), H729:H738)*U737, 2)</f>
        <v>403.91</v>
      </c>
      <c r="F737" s="9">
        <f t="shared" si="93"/>
        <v>403.9</v>
      </c>
      <c r="G737" s="8">
        <v>0</v>
      </c>
      <c r="H737" s="9">
        <f t="shared" si="94"/>
        <v>0</v>
      </c>
      <c r="I737" s="8">
        <v>0</v>
      </c>
      <c r="J737" s="9">
        <f t="shared" si="95"/>
        <v>0</v>
      </c>
      <c r="K737" s="8">
        <f t="shared" si="96"/>
        <v>403.9</v>
      </c>
      <c r="L737" s="9">
        <f t="shared" si="97"/>
        <v>403.9</v>
      </c>
      <c r="M737" s="5" t="s">
        <v>52</v>
      </c>
      <c r="N737" s="1" t="s">
        <v>627</v>
      </c>
      <c r="O737" s="1" t="s">
        <v>3004</v>
      </c>
      <c r="P737" s="1" t="s">
        <v>62</v>
      </c>
      <c r="Q737" s="1" t="s">
        <v>62</v>
      </c>
      <c r="R737" s="1" t="s">
        <v>62</v>
      </c>
      <c r="S737">
        <v>1</v>
      </c>
      <c r="T737">
        <v>0</v>
      </c>
      <c r="U737">
        <v>0.03</v>
      </c>
      <c r="W737">
        <v>2</v>
      </c>
      <c r="AV737" s="1" t="s">
        <v>52</v>
      </c>
      <c r="AW737" s="1" t="s">
        <v>3480</v>
      </c>
      <c r="AX737" s="1" t="s">
        <v>52</v>
      </c>
      <c r="AY737" s="1" t="s">
        <v>52</v>
      </c>
      <c r="AZ737" s="203"/>
      <c r="BA737" s="207"/>
      <c r="BB737" s="98"/>
      <c r="BC737" s="98" t="s">
        <v>7829</v>
      </c>
    </row>
    <row r="738" spans="1:55" ht="30" customHeight="1">
      <c r="A738" s="5" t="s">
        <v>3481</v>
      </c>
      <c r="B738" s="5" t="s">
        <v>52</v>
      </c>
      <c r="C738" s="5" t="s">
        <v>58</v>
      </c>
      <c r="D738" s="6">
        <v>1</v>
      </c>
      <c r="E738" s="8">
        <f>일위대가목록!E567</f>
        <v>4337</v>
      </c>
      <c r="F738" s="9">
        <f t="shared" si="93"/>
        <v>4337</v>
      </c>
      <c r="G738" s="43">
        <v>0</v>
      </c>
      <c r="H738" s="9">
        <f t="shared" si="94"/>
        <v>0</v>
      </c>
      <c r="I738" s="8">
        <f>일위대가목록!G567</f>
        <v>0</v>
      </c>
      <c r="J738" s="9">
        <f t="shared" si="95"/>
        <v>0</v>
      </c>
      <c r="K738" s="8">
        <f t="shared" si="96"/>
        <v>4337</v>
      </c>
      <c r="L738" s="9">
        <f t="shared" si="97"/>
        <v>4337</v>
      </c>
      <c r="M738" s="5" t="s">
        <v>3482</v>
      </c>
      <c r="N738" s="1" t="s">
        <v>627</v>
      </c>
      <c r="O738" s="1" t="s">
        <v>3483</v>
      </c>
      <c r="P738" s="1" t="s">
        <v>61</v>
      </c>
      <c r="Q738" s="1" t="s">
        <v>62</v>
      </c>
      <c r="R738" s="1" t="s">
        <v>62</v>
      </c>
      <c r="AV738" s="1" t="s">
        <v>52</v>
      </c>
      <c r="AW738" s="1" t="s">
        <v>3484</v>
      </c>
      <c r="AX738" s="1" t="s">
        <v>52</v>
      </c>
      <c r="AY738" s="1" t="s">
        <v>52</v>
      </c>
      <c r="AZ738" s="203"/>
      <c r="BA738" s="207" t="s">
        <v>3482</v>
      </c>
      <c r="BB738" s="98"/>
      <c r="BC738" s="98" t="s">
        <v>7830</v>
      </c>
    </row>
    <row r="739" spans="1:55" ht="30" customHeight="1">
      <c r="A739" s="5" t="s">
        <v>2487</v>
      </c>
      <c r="B739" s="5" t="s">
        <v>52</v>
      </c>
      <c r="C739" s="5" t="s">
        <v>52</v>
      </c>
      <c r="D739" s="6"/>
      <c r="E739" s="8"/>
      <c r="F739" s="9">
        <f>TRUNC(SUMIF(N729:N738, N728, F729:F738),0)</f>
        <v>24953</v>
      </c>
      <c r="G739" s="8"/>
      <c r="H739" s="9">
        <f>TRUNC(SUMIF(N729:N738, N728, H729:H738),0)</f>
        <v>13463</v>
      </c>
      <c r="I739" s="8"/>
      <c r="J739" s="9">
        <f>TRUNC(SUMIF(N729:N738, N728, J729:J738),0)</f>
        <v>0</v>
      </c>
      <c r="K739" s="8"/>
      <c r="L739" s="9">
        <f>F739+H739+J739</f>
        <v>38416</v>
      </c>
      <c r="M739" s="5" t="s">
        <v>52</v>
      </c>
      <c r="N739" s="1" t="s">
        <v>124</v>
      </c>
      <c r="O739" s="1" t="s">
        <v>124</v>
      </c>
      <c r="P739" s="1" t="s">
        <v>52</v>
      </c>
      <c r="Q739" s="1" t="s">
        <v>52</v>
      </c>
      <c r="R739" s="1" t="s">
        <v>52</v>
      </c>
      <c r="AV739" s="1" t="s">
        <v>52</v>
      </c>
      <c r="AW739" s="1" t="s">
        <v>52</v>
      </c>
      <c r="AX739" s="1" t="s">
        <v>52</v>
      </c>
      <c r="AY739" s="1" t="s">
        <v>52</v>
      </c>
      <c r="AZ739" s="203"/>
      <c r="BA739" s="207"/>
      <c r="BC739" s="99"/>
    </row>
    <row r="740" spans="1:55" ht="30" customHeight="1">
      <c r="A740" s="6"/>
      <c r="B740" s="6"/>
      <c r="C740" s="6"/>
      <c r="D740" s="6"/>
      <c r="E740" s="8"/>
      <c r="F740" s="9"/>
      <c r="G740" s="8"/>
      <c r="H740" s="9"/>
      <c r="I740" s="8"/>
      <c r="J740" s="9"/>
      <c r="K740" s="8"/>
      <c r="L740" s="9"/>
      <c r="M740" s="6"/>
      <c r="BA740" s="206"/>
      <c r="BC740" s="99"/>
    </row>
    <row r="741" spans="1:55" ht="30" customHeight="1">
      <c r="A741" s="311" t="s">
        <v>7826</v>
      </c>
      <c r="B741" s="311"/>
      <c r="C741" s="311"/>
      <c r="D741" s="311"/>
      <c r="E741" s="312"/>
      <c r="F741" s="313"/>
      <c r="G741" s="312"/>
      <c r="H741" s="313"/>
      <c r="I741" s="312"/>
      <c r="J741" s="313"/>
      <c r="K741" s="312"/>
      <c r="L741" s="313"/>
      <c r="M741" s="311"/>
      <c r="N741" s="1" t="s">
        <v>634</v>
      </c>
      <c r="BA741" s="206"/>
      <c r="BC741" s="99"/>
    </row>
    <row r="742" spans="1:55" ht="30" customHeight="1">
      <c r="A742" s="5" t="s">
        <v>3485</v>
      </c>
      <c r="B742" s="5" t="s">
        <v>3486</v>
      </c>
      <c r="C742" s="5" t="s">
        <v>625</v>
      </c>
      <c r="D742" s="6">
        <v>1</v>
      </c>
      <c r="E742" s="8">
        <f>단가대비표!K146</f>
        <v>17625</v>
      </c>
      <c r="F742" s="9">
        <f t="shared" ref="F742:F751" si="98">TRUNC(E742*D742,1)</f>
        <v>17625</v>
      </c>
      <c r="G742" s="8">
        <f>단가대비표!L146</f>
        <v>0</v>
      </c>
      <c r="H742" s="9">
        <f t="shared" ref="H742:H751" si="99">TRUNC(G742*D742,1)</f>
        <v>0</v>
      </c>
      <c r="I742" s="8">
        <f>단가대비표!S146</f>
        <v>0</v>
      </c>
      <c r="J742" s="9">
        <f t="shared" ref="J742:J751" si="100">TRUNC(I742*D742,1)</f>
        <v>0</v>
      </c>
      <c r="K742" s="8">
        <f t="shared" ref="K742:K751" si="101">TRUNC(E742+G742+I742,1)</f>
        <v>17625</v>
      </c>
      <c r="L742" s="9">
        <f t="shared" ref="L742:L751" si="102">TRUNC(F742+H742+J742,1)</f>
        <v>17625</v>
      </c>
      <c r="M742" s="5" t="s">
        <v>52</v>
      </c>
      <c r="N742" s="1" t="s">
        <v>634</v>
      </c>
      <c r="O742" s="1" t="s">
        <v>3487</v>
      </c>
      <c r="P742" s="1" t="s">
        <v>62</v>
      </c>
      <c r="Q742" s="1" t="s">
        <v>62</v>
      </c>
      <c r="R742" s="1" t="s">
        <v>61</v>
      </c>
      <c r="V742">
        <v>1</v>
      </c>
      <c r="AV742" s="1" t="s">
        <v>52</v>
      </c>
      <c r="AW742" s="1" t="s">
        <v>3488</v>
      </c>
      <c r="AX742" s="1" t="s">
        <v>52</v>
      </c>
      <c r="AY742" s="1" t="s">
        <v>52</v>
      </c>
      <c r="AZ742" s="203"/>
      <c r="BA742" s="207" t="s">
        <v>7397</v>
      </c>
      <c r="BB742" s="98"/>
      <c r="BC742" s="98" t="s">
        <v>7827</v>
      </c>
    </row>
    <row r="743" spans="1:55" ht="30" customHeight="1">
      <c r="A743" s="5" t="s">
        <v>3461</v>
      </c>
      <c r="B743" s="5" t="s">
        <v>52</v>
      </c>
      <c r="C743" s="5" t="s">
        <v>709</v>
      </c>
      <c r="D743" s="6">
        <v>1</v>
      </c>
      <c r="E743" s="8">
        <f>단가대비표!K142</f>
        <v>3000</v>
      </c>
      <c r="F743" s="9">
        <f t="shared" si="98"/>
        <v>3000</v>
      </c>
      <c r="G743" s="8">
        <f>단가대비표!L142</f>
        <v>0</v>
      </c>
      <c r="H743" s="9">
        <f t="shared" si="99"/>
        <v>0</v>
      </c>
      <c r="I743" s="8">
        <f>단가대비표!S142</f>
        <v>0</v>
      </c>
      <c r="J743" s="9">
        <f t="shared" si="100"/>
        <v>0</v>
      </c>
      <c r="K743" s="8">
        <f t="shared" si="101"/>
        <v>3000</v>
      </c>
      <c r="L743" s="9">
        <f t="shared" si="102"/>
        <v>3000</v>
      </c>
      <c r="M743" s="5" t="s">
        <v>52</v>
      </c>
      <c r="N743" s="1" t="s">
        <v>634</v>
      </c>
      <c r="O743" s="1" t="s">
        <v>3462</v>
      </c>
      <c r="P743" s="1" t="s">
        <v>62</v>
      </c>
      <c r="Q743" s="1" t="s">
        <v>62</v>
      </c>
      <c r="R743" s="1" t="s">
        <v>61</v>
      </c>
      <c r="V743">
        <v>1</v>
      </c>
      <c r="AV743" s="1" t="s">
        <v>52</v>
      </c>
      <c r="AW743" s="1" t="s">
        <v>3489</v>
      </c>
      <c r="AX743" s="1" t="s">
        <v>52</v>
      </c>
      <c r="AY743" s="1" t="s">
        <v>52</v>
      </c>
      <c r="AZ743" s="203"/>
      <c r="BA743" s="207" t="s">
        <v>7393</v>
      </c>
      <c r="BC743" s="99" t="s">
        <v>7828</v>
      </c>
    </row>
    <row r="744" spans="1:55" ht="30" customHeight="1">
      <c r="A744" s="5" t="s">
        <v>3464</v>
      </c>
      <c r="B744" s="5" t="s">
        <v>52</v>
      </c>
      <c r="C744" s="5" t="s">
        <v>436</v>
      </c>
      <c r="D744" s="6">
        <v>4</v>
      </c>
      <c r="E744" s="8">
        <f>단가대비표!K143</f>
        <v>100</v>
      </c>
      <c r="F744" s="9">
        <f t="shared" si="98"/>
        <v>400</v>
      </c>
      <c r="G744" s="8">
        <f>단가대비표!L143</f>
        <v>0</v>
      </c>
      <c r="H744" s="9">
        <f t="shared" si="99"/>
        <v>0</v>
      </c>
      <c r="I744" s="8">
        <f>단가대비표!S143</f>
        <v>0</v>
      </c>
      <c r="J744" s="9">
        <f t="shared" si="100"/>
        <v>0</v>
      </c>
      <c r="K744" s="8">
        <f t="shared" si="101"/>
        <v>100</v>
      </c>
      <c r="L744" s="9">
        <f t="shared" si="102"/>
        <v>400</v>
      </c>
      <c r="M744" s="5" t="s">
        <v>52</v>
      </c>
      <c r="N744" s="1" t="s">
        <v>634</v>
      </c>
      <c r="O744" s="1" t="s">
        <v>3465</v>
      </c>
      <c r="P744" s="1" t="s">
        <v>62</v>
      </c>
      <c r="Q744" s="1" t="s">
        <v>62</v>
      </c>
      <c r="R744" s="1" t="s">
        <v>61</v>
      </c>
      <c r="V744">
        <v>1</v>
      </c>
      <c r="AV744" s="1" t="s">
        <v>52</v>
      </c>
      <c r="AW744" s="1" t="s">
        <v>3490</v>
      </c>
      <c r="AX744" s="1" t="s">
        <v>52</v>
      </c>
      <c r="AY744" s="1" t="s">
        <v>52</v>
      </c>
      <c r="AZ744" s="203"/>
      <c r="BA744" s="207" t="s">
        <v>7394</v>
      </c>
      <c r="BC744" s="99" t="s">
        <v>7829</v>
      </c>
    </row>
    <row r="745" spans="1:55" ht="30" customHeight="1">
      <c r="A745" s="5" t="s">
        <v>3467</v>
      </c>
      <c r="B745" s="5" t="s">
        <v>3468</v>
      </c>
      <c r="C745" s="5" t="s">
        <v>436</v>
      </c>
      <c r="D745" s="6">
        <v>1</v>
      </c>
      <c r="E745" s="8">
        <f>단가대비표!K144</f>
        <v>600</v>
      </c>
      <c r="F745" s="9">
        <f t="shared" si="98"/>
        <v>600</v>
      </c>
      <c r="G745" s="8">
        <f>단가대비표!L144</f>
        <v>0</v>
      </c>
      <c r="H745" s="9">
        <f t="shared" si="99"/>
        <v>0</v>
      </c>
      <c r="I745" s="8">
        <f>단가대비표!S144</f>
        <v>0</v>
      </c>
      <c r="J745" s="9">
        <f t="shared" si="100"/>
        <v>0</v>
      </c>
      <c r="K745" s="8">
        <f t="shared" si="101"/>
        <v>600</v>
      </c>
      <c r="L745" s="9">
        <f t="shared" si="102"/>
        <v>600</v>
      </c>
      <c r="M745" s="5" t="s">
        <v>52</v>
      </c>
      <c r="N745" s="1" t="s">
        <v>634</v>
      </c>
      <c r="O745" s="1" t="s">
        <v>3469</v>
      </c>
      <c r="P745" s="1" t="s">
        <v>62</v>
      </c>
      <c r="Q745" s="1" t="s">
        <v>62</v>
      </c>
      <c r="R745" s="1" t="s">
        <v>61</v>
      </c>
      <c r="V745">
        <v>1</v>
      </c>
      <c r="AV745" s="1" t="s">
        <v>52</v>
      </c>
      <c r="AW745" s="1" t="s">
        <v>3491</v>
      </c>
      <c r="AX745" s="1" t="s">
        <v>52</v>
      </c>
      <c r="AY745" s="1" t="s">
        <v>52</v>
      </c>
      <c r="AZ745" s="203"/>
      <c r="BA745" s="207" t="s">
        <v>7395</v>
      </c>
      <c r="BC745" s="99" t="s">
        <v>7830</v>
      </c>
    </row>
    <row r="746" spans="1:55" ht="30" customHeight="1">
      <c r="A746" s="5" t="s">
        <v>3471</v>
      </c>
      <c r="B746" s="5" t="s">
        <v>3472</v>
      </c>
      <c r="C746" s="5" t="s">
        <v>436</v>
      </c>
      <c r="D746" s="6">
        <v>1</v>
      </c>
      <c r="E746" s="8">
        <f>단가대비표!K145</f>
        <v>1950</v>
      </c>
      <c r="F746" s="9">
        <f t="shared" si="98"/>
        <v>1950</v>
      </c>
      <c r="G746" s="8">
        <f>단가대비표!L145</f>
        <v>0</v>
      </c>
      <c r="H746" s="9">
        <f t="shared" si="99"/>
        <v>0</v>
      </c>
      <c r="I746" s="8">
        <f>단가대비표!S145</f>
        <v>0</v>
      </c>
      <c r="J746" s="9">
        <f t="shared" si="100"/>
        <v>0</v>
      </c>
      <c r="K746" s="8">
        <f t="shared" si="101"/>
        <v>1950</v>
      </c>
      <c r="L746" s="9">
        <f t="shared" si="102"/>
        <v>1950</v>
      </c>
      <c r="M746" s="5" t="s">
        <v>52</v>
      </c>
      <c r="N746" s="1" t="s">
        <v>634</v>
      </c>
      <c r="O746" s="1" t="s">
        <v>3473</v>
      </c>
      <c r="P746" s="1" t="s">
        <v>62</v>
      </c>
      <c r="Q746" s="1" t="s">
        <v>62</v>
      </c>
      <c r="R746" s="1" t="s">
        <v>61</v>
      </c>
      <c r="V746">
        <v>1</v>
      </c>
      <c r="AV746" s="1" t="s">
        <v>52</v>
      </c>
      <c r="AW746" s="1" t="s">
        <v>3492</v>
      </c>
      <c r="AX746" s="1" t="s">
        <v>52</v>
      </c>
      <c r="AY746" s="1" t="s">
        <v>52</v>
      </c>
      <c r="AZ746" s="203"/>
      <c r="BA746" s="207" t="s">
        <v>7396</v>
      </c>
      <c r="BC746" s="99"/>
    </row>
    <row r="747" spans="1:55" ht="30" customHeight="1">
      <c r="A747" s="5" t="s">
        <v>2665</v>
      </c>
      <c r="B747" s="5" t="s">
        <v>2666</v>
      </c>
      <c r="C747" s="5" t="s">
        <v>449</v>
      </c>
      <c r="D747" s="6">
        <v>1</v>
      </c>
      <c r="E747" s="8">
        <f>TRUNC(SUMIF(V742:V751, RIGHTB(O747, 1), F742:F751)*U747, 2)</f>
        <v>1178.75</v>
      </c>
      <c r="F747" s="9">
        <f t="shared" si="98"/>
        <v>1178.7</v>
      </c>
      <c r="G747" s="8">
        <v>0</v>
      </c>
      <c r="H747" s="9">
        <f t="shared" si="99"/>
        <v>0</v>
      </c>
      <c r="I747" s="8">
        <v>0</v>
      </c>
      <c r="J747" s="9">
        <f t="shared" si="100"/>
        <v>0</v>
      </c>
      <c r="K747" s="8">
        <f t="shared" si="101"/>
        <v>1178.7</v>
      </c>
      <c r="L747" s="9">
        <f t="shared" si="102"/>
        <v>1178.7</v>
      </c>
      <c r="M747" s="5" t="s">
        <v>52</v>
      </c>
      <c r="N747" s="1" t="s">
        <v>634</v>
      </c>
      <c r="O747" s="1" t="s">
        <v>2654</v>
      </c>
      <c r="P747" s="1" t="s">
        <v>62</v>
      </c>
      <c r="Q747" s="1" t="s">
        <v>62</v>
      </c>
      <c r="R747" s="1" t="s">
        <v>62</v>
      </c>
      <c r="S747">
        <v>0</v>
      </c>
      <c r="T747">
        <v>0</v>
      </c>
      <c r="U747">
        <v>0.05</v>
      </c>
      <c r="AV747" s="1" t="s">
        <v>52</v>
      </c>
      <c r="AW747" s="1" t="s">
        <v>3493</v>
      </c>
      <c r="AX747" s="1" t="s">
        <v>52</v>
      </c>
      <c r="AY747" s="1" t="s">
        <v>52</v>
      </c>
      <c r="AZ747" s="203"/>
      <c r="BA747" s="207"/>
    </row>
    <row r="748" spans="1:55" ht="30" customHeight="1">
      <c r="A748" s="5" t="s">
        <v>3476</v>
      </c>
      <c r="B748" s="5" t="s">
        <v>2646</v>
      </c>
      <c r="C748" s="5" t="s">
        <v>2210</v>
      </c>
      <c r="D748" s="40">
        <v>4.7E-2</v>
      </c>
      <c r="E748" s="8">
        <f>단가대비표!K427</f>
        <v>0</v>
      </c>
      <c r="F748" s="9">
        <f t="shared" si="98"/>
        <v>0</v>
      </c>
      <c r="G748" s="8">
        <f>단가대비표!L427</f>
        <v>209602</v>
      </c>
      <c r="H748" s="9">
        <f t="shared" si="99"/>
        <v>9851.2000000000007</v>
      </c>
      <c r="I748" s="8">
        <f>단가대비표!S427</f>
        <v>0</v>
      </c>
      <c r="J748" s="9">
        <f t="shared" si="100"/>
        <v>0</v>
      </c>
      <c r="K748" s="8">
        <f t="shared" si="101"/>
        <v>209602</v>
      </c>
      <c r="L748" s="9">
        <f t="shared" si="102"/>
        <v>9851.2000000000007</v>
      </c>
      <c r="M748" s="5" t="s">
        <v>52</v>
      </c>
      <c r="N748" s="1" t="s">
        <v>634</v>
      </c>
      <c r="O748" s="1" t="s">
        <v>3477</v>
      </c>
      <c r="P748" s="1" t="s">
        <v>62</v>
      </c>
      <c r="Q748" s="1" t="s">
        <v>62</v>
      </c>
      <c r="R748" s="1" t="s">
        <v>61</v>
      </c>
      <c r="W748">
        <v>2</v>
      </c>
      <c r="AV748" s="1" t="s">
        <v>52</v>
      </c>
      <c r="AW748" s="1" t="s">
        <v>3494</v>
      </c>
      <c r="AX748" s="1" t="s">
        <v>52</v>
      </c>
      <c r="AY748" s="1" t="s">
        <v>52</v>
      </c>
      <c r="AZ748" s="203"/>
      <c r="BA748" s="207" t="s">
        <v>7742</v>
      </c>
      <c r="BB748" s="98" t="s">
        <v>7876</v>
      </c>
    </row>
    <row r="749" spans="1:55" ht="30" customHeight="1">
      <c r="A749" s="5" t="s">
        <v>2649</v>
      </c>
      <c r="B749" s="5" t="s">
        <v>2646</v>
      </c>
      <c r="C749" s="5" t="s">
        <v>2210</v>
      </c>
      <c r="D749" s="40">
        <v>2.3E-2</v>
      </c>
      <c r="E749" s="8">
        <f>단가대비표!K405</f>
        <v>0</v>
      </c>
      <c r="F749" s="9">
        <f t="shared" si="98"/>
        <v>0</v>
      </c>
      <c r="G749" s="8">
        <f>단가대비표!L405</f>
        <v>157068</v>
      </c>
      <c r="H749" s="9">
        <f t="shared" si="99"/>
        <v>3612.5</v>
      </c>
      <c r="I749" s="8">
        <f>단가대비표!S405</f>
        <v>0</v>
      </c>
      <c r="J749" s="9">
        <f t="shared" si="100"/>
        <v>0</v>
      </c>
      <c r="K749" s="8">
        <f t="shared" si="101"/>
        <v>157068</v>
      </c>
      <c r="L749" s="9">
        <f t="shared" si="102"/>
        <v>3612.5</v>
      </c>
      <c r="M749" s="5" t="s">
        <v>52</v>
      </c>
      <c r="N749" s="1" t="s">
        <v>634</v>
      </c>
      <c r="O749" s="1" t="s">
        <v>2650</v>
      </c>
      <c r="P749" s="1" t="s">
        <v>62</v>
      </c>
      <c r="Q749" s="1" t="s">
        <v>62</v>
      </c>
      <c r="R749" s="1" t="s">
        <v>61</v>
      </c>
      <c r="W749">
        <v>2</v>
      </c>
      <c r="AV749" s="1" t="s">
        <v>52</v>
      </c>
      <c r="AW749" s="1" t="s">
        <v>3495</v>
      </c>
      <c r="AX749" s="1" t="s">
        <v>52</v>
      </c>
      <c r="AY749" s="1" t="s">
        <v>52</v>
      </c>
      <c r="AZ749" s="203"/>
      <c r="BA749" s="207" t="s">
        <v>7717</v>
      </c>
      <c r="BB749" s="98" t="s">
        <v>7877</v>
      </c>
    </row>
    <row r="750" spans="1:55" ht="30" customHeight="1">
      <c r="A750" s="5" t="s">
        <v>2652</v>
      </c>
      <c r="B750" s="5" t="s">
        <v>2978</v>
      </c>
      <c r="C750" s="5" t="s">
        <v>449</v>
      </c>
      <c r="D750" s="6">
        <v>1</v>
      </c>
      <c r="E750" s="8">
        <f>TRUNC(SUMIF(W742:W751, RIGHTB(O750, 1), H742:H751)*U750, 2)</f>
        <v>403.91</v>
      </c>
      <c r="F750" s="9">
        <f t="shared" si="98"/>
        <v>403.9</v>
      </c>
      <c r="G750" s="8">
        <v>0</v>
      </c>
      <c r="H750" s="9">
        <f t="shared" si="99"/>
        <v>0</v>
      </c>
      <c r="I750" s="8">
        <v>0</v>
      </c>
      <c r="J750" s="9">
        <f t="shared" si="100"/>
        <v>0</v>
      </c>
      <c r="K750" s="8">
        <f t="shared" si="101"/>
        <v>403.9</v>
      </c>
      <c r="L750" s="9">
        <f t="shared" si="102"/>
        <v>403.9</v>
      </c>
      <c r="M750" s="5" t="s">
        <v>52</v>
      </c>
      <c r="N750" s="1" t="s">
        <v>634</v>
      </c>
      <c r="O750" s="1" t="s">
        <v>3004</v>
      </c>
      <c r="P750" s="1" t="s">
        <v>62</v>
      </c>
      <c r="Q750" s="1" t="s">
        <v>62</v>
      </c>
      <c r="R750" s="1" t="s">
        <v>62</v>
      </c>
      <c r="S750">
        <v>1</v>
      </c>
      <c r="T750">
        <v>0</v>
      </c>
      <c r="U750">
        <v>0.03</v>
      </c>
      <c r="AV750" s="1" t="s">
        <v>52</v>
      </c>
      <c r="AW750" s="1" t="s">
        <v>3496</v>
      </c>
      <c r="AX750" s="1" t="s">
        <v>52</v>
      </c>
      <c r="AY750" s="1" t="s">
        <v>52</v>
      </c>
      <c r="AZ750" s="203"/>
      <c r="BA750" s="207"/>
    </row>
    <row r="751" spans="1:55" ht="30" customHeight="1">
      <c r="A751" s="5" t="s">
        <v>3481</v>
      </c>
      <c r="B751" s="5" t="s">
        <v>52</v>
      </c>
      <c r="C751" s="5" t="s">
        <v>58</v>
      </c>
      <c r="D751" s="6">
        <v>1</v>
      </c>
      <c r="E751" s="8">
        <f>일위대가목록!E567</f>
        <v>4337</v>
      </c>
      <c r="F751" s="9">
        <f t="shared" si="98"/>
        <v>4337</v>
      </c>
      <c r="G751" s="43">
        <v>0</v>
      </c>
      <c r="H751" s="9">
        <f t="shared" si="99"/>
        <v>0</v>
      </c>
      <c r="I751" s="8">
        <f>일위대가목록!G567</f>
        <v>0</v>
      </c>
      <c r="J751" s="9">
        <f t="shared" si="100"/>
        <v>0</v>
      </c>
      <c r="K751" s="8">
        <f t="shared" si="101"/>
        <v>4337</v>
      </c>
      <c r="L751" s="9">
        <f t="shared" si="102"/>
        <v>4337</v>
      </c>
      <c r="M751" s="5" t="s">
        <v>3482</v>
      </c>
      <c r="N751" s="1" t="s">
        <v>634</v>
      </c>
      <c r="O751" s="1" t="s">
        <v>3483</v>
      </c>
      <c r="P751" s="1" t="s">
        <v>61</v>
      </c>
      <c r="Q751" s="1" t="s">
        <v>62</v>
      </c>
      <c r="R751" s="1" t="s">
        <v>62</v>
      </c>
      <c r="AV751" s="1" t="s">
        <v>52</v>
      </c>
      <c r="AW751" s="1" t="s">
        <v>3497</v>
      </c>
      <c r="AX751" s="1" t="s">
        <v>52</v>
      </c>
      <c r="AY751" s="1" t="s">
        <v>52</v>
      </c>
      <c r="AZ751" s="203"/>
      <c r="BA751" s="207" t="s">
        <v>3482</v>
      </c>
    </row>
    <row r="752" spans="1:55" ht="30" customHeight="1">
      <c r="A752" s="5" t="s">
        <v>2487</v>
      </c>
      <c r="B752" s="5" t="s">
        <v>52</v>
      </c>
      <c r="C752" s="5" t="s">
        <v>52</v>
      </c>
      <c r="D752" s="6"/>
      <c r="E752" s="8"/>
      <c r="F752" s="9">
        <f>TRUNC(SUMIF(N742:N751, N741, F742:F751),0)</f>
        <v>29494</v>
      </c>
      <c r="G752" s="8"/>
      <c r="H752" s="9">
        <f>TRUNC(SUMIF(N742:N751, N741, H742:H751),0)</f>
        <v>13463</v>
      </c>
      <c r="I752" s="8"/>
      <c r="J752" s="9">
        <f>TRUNC(SUMIF(N742:N751, N741, J742:J751),0)</f>
        <v>0</v>
      </c>
      <c r="K752" s="8"/>
      <c r="L752" s="9">
        <f>F752+H752+J752</f>
        <v>42957</v>
      </c>
      <c r="M752" s="5" t="s">
        <v>52</v>
      </c>
      <c r="N752" s="1" t="s">
        <v>124</v>
      </c>
      <c r="O752" s="1" t="s">
        <v>124</v>
      </c>
      <c r="P752" s="1" t="s">
        <v>52</v>
      </c>
      <c r="Q752" s="1" t="s">
        <v>52</v>
      </c>
      <c r="R752" s="1" t="s">
        <v>52</v>
      </c>
      <c r="AV752" s="1" t="s">
        <v>52</v>
      </c>
      <c r="AW752" s="1" t="s">
        <v>52</v>
      </c>
      <c r="AX752" s="1" t="s">
        <v>52</v>
      </c>
      <c r="AY752" s="1" t="s">
        <v>52</v>
      </c>
      <c r="AZ752" s="203"/>
      <c r="BA752" s="207"/>
    </row>
    <row r="753" spans="1:55" ht="30" customHeight="1">
      <c r="A753" s="6"/>
      <c r="B753" s="6"/>
      <c r="C753" s="6"/>
      <c r="D753" s="6"/>
      <c r="E753" s="8"/>
      <c r="F753" s="9"/>
      <c r="G753" s="8"/>
      <c r="H753" s="9"/>
      <c r="I753" s="8"/>
      <c r="J753" s="9"/>
      <c r="K753" s="8"/>
      <c r="L753" s="9"/>
      <c r="M753" s="6"/>
      <c r="BA753" s="206"/>
    </row>
    <row r="754" spans="1:55" ht="30" customHeight="1">
      <c r="A754" s="311" t="s">
        <v>3498</v>
      </c>
      <c r="B754" s="311"/>
      <c r="C754" s="311"/>
      <c r="D754" s="311"/>
      <c r="E754" s="312"/>
      <c r="F754" s="313"/>
      <c r="G754" s="312"/>
      <c r="H754" s="313"/>
      <c r="I754" s="312"/>
      <c r="J754" s="313"/>
      <c r="K754" s="312"/>
      <c r="L754" s="313"/>
      <c r="M754" s="311"/>
      <c r="N754" s="1" t="s">
        <v>638</v>
      </c>
      <c r="BA754" s="206"/>
    </row>
    <row r="755" spans="1:55" ht="30" customHeight="1">
      <c r="A755" s="5" t="s">
        <v>3485</v>
      </c>
      <c r="B755" s="5" t="s">
        <v>3486</v>
      </c>
      <c r="C755" s="5" t="s">
        <v>625</v>
      </c>
      <c r="D755" s="6">
        <v>1</v>
      </c>
      <c r="E755" s="8">
        <f>단가대비표!K146</f>
        <v>17625</v>
      </c>
      <c r="F755" s="9">
        <f t="shared" ref="F755:F764" si="103">TRUNC(E755*D755,1)</f>
        <v>17625</v>
      </c>
      <c r="G755" s="8">
        <f>단가대비표!L146</f>
        <v>0</v>
      </c>
      <c r="H755" s="9">
        <f t="shared" ref="H755:H764" si="104">TRUNC(G755*D755,1)</f>
        <v>0</v>
      </c>
      <c r="I755" s="8">
        <f>단가대비표!S146</f>
        <v>0</v>
      </c>
      <c r="J755" s="9">
        <f t="shared" ref="J755:J764" si="105">TRUNC(I755*D755,1)</f>
        <v>0</v>
      </c>
      <c r="K755" s="8">
        <f t="shared" ref="K755:K764" si="106">TRUNC(E755+G755+I755,1)</f>
        <v>17625</v>
      </c>
      <c r="L755" s="9">
        <f t="shared" ref="L755:L764" si="107">TRUNC(F755+H755+J755,1)</f>
        <v>17625</v>
      </c>
      <c r="M755" s="5" t="s">
        <v>52</v>
      </c>
      <c r="N755" s="1" t="s">
        <v>638</v>
      </c>
      <c r="O755" s="1" t="s">
        <v>3487</v>
      </c>
      <c r="P755" s="1" t="s">
        <v>62</v>
      </c>
      <c r="Q755" s="1" t="s">
        <v>62</v>
      </c>
      <c r="R755" s="1" t="s">
        <v>61</v>
      </c>
      <c r="V755">
        <v>1</v>
      </c>
      <c r="AV755" s="1" t="s">
        <v>52</v>
      </c>
      <c r="AW755" s="1" t="s">
        <v>3499</v>
      </c>
      <c r="AX755" s="1" t="s">
        <v>52</v>
      </c>
      <c r="AY755" s="1" t="s">
        <v>52</v>
      </c>
      <c r="AZ755" s="203"/>
      <c r="BA755" s="207" t="s">
        <v>7397</v>
      </c>
      <c r="BB755" s="98"/>
      <c r="BC755" s="98" t="s">
        <v>7827</v>
      </c>
    </row>
    <row r="756" spans="1:55" ht="30" customHeight="1">
      <c r="A756" s="5" t="s">
        <v>3461</v>
      </c>
      <c r="B756" s="5" t="s">
        <v>52</v>
      </c>
      <c r="C756" s="5" t="s">
        <v>709</v>
      </c>
      <c r="D756" s="6">
        <v>1</v>
      </c>
      <c r="E756" s="8">
        <f>단가대비표!K142</f>
        <v>3000</v>
      </c>
      <c r="F756" s="9">
        <f t="shared" si="103"/>
        <v>3000</v>
      </c>
      <c r="G756" s="8">
        <f>단가대비표!L142</f>
        <v>0</v>
      </c>
      <c r="H756" s="9">
        <f t="shared" si="104"/>
        <v>0</v>
      </c>
      <c r="I756" s="8">
        <f>단가대비표!S142</f>
        <v>0</v>
      </c>
      <c r="J756" s="9">
        <f t="shared" si="105"/>
        <v>0</v>
      </c>
      <c r="K756" s="8">
        <f t="shared" si="106"/>
        <v>3000</v>
      </c>
      <c r="L756" s="9">
        <f t="shared" si="107"/>
        <v>3000</v>
      </c>
      <c r="M756" s="5" t="s">
        <v>52</v>
      </c>
      <c r="N756" s="1" t="s">
        <v>638</v>
      </c>
      <c r="O756" s="1" t="s">
        <v>3462</v>
      </c>
      <c r="P756" s="1" t="s">
        <v>62</v>
      </c>
      <c r="Q756" s="1" t="s">
        <v>62</v>
      </c>
      <c r="R756" s="1" t="s">
        <v>61</v>
      </c>
      <c r="V756">
        <v>1</v>
      </c>
      <c r="AV756" s="1" t="s">
        <v>52</v>
      </c>
      <c r="AW756" s="1" t="s">
        <v>3500</v>
      </c>
      <c r="AX756" s="1" t="s">
        <v>52</v>
      </c>
      <c r="AY756" s="1" t="s">
        <v>52</v>
      </c>
      <c r="AZ756" s="203"/>
      <c r="BA756" s="207" t="s">
        <v>7393</v>
      </c>
      <c r="BC756" s="99" t="s">
        <v>7828</v>
      </c>
    </row>
    <row r="757" spans="1:55" ht="30" customHeight="1">
      <c r="A757" s="5" t="s">
        <v>3464</v>
      </c>
      <c r="B757" s="5" t="s">
        <v>52</v>
      </c>
      <c r="C757" s="5" t="s">
        <v>436</v>
      </c>
      <c r="D757" s="6">
        <v>4</v>
      </c>
      <c r="E757" s="8">
        <f>단가대비표!K143</f>
        <v>100</v>
      </c>
      <c r="F757" s="9">
        <f t="shared" si="103"/>
        <v>400</v>
      </c>
      <c r="G757" s="8">
        <f>단가대비표!L143</f>
        <v>0</v>
      </c>
      <c r="H757" s="9">
        <f t="shared" si="104"/>
        <v>0</v>
      </c>
      <c r="I757" s="8">
        <f>단가대비표!S143</f>
        <v>0</v>
      </c>
      <c r="J757" s="9">
        <f t="shared" si="105"/>
        <v>0</v>
      </c>
      <c r="K757" s="8">
        <f t="shared" si="106"/>
        <v>100</v>
      </c>
      <c r="L757" s="9">
        <f t="shared" si="107"/>
        <v>400</v>
      </c>
      <c r="M757" s="5" t="s">
        <v>52</v>
      </c>
      <c r="N757" s="1" t="s">
        <v>638</v>
      </c>
      <c r="O757" s="1" t="s">
        <v>3465</v>
      </c>
      <c r="P757" s="1" t="s">
        <v>62</v>
      </c>
      <c r="Q757" s="1" t="s">
        <v>62</v>
      </c>
      <c r="R757" s="1" t="s">
        <v>61</v>
      </c>
      <c r="V757">
        <v>1</v>
      </c>
      <c r="AV757" s="1" t="s">
        <v>52</v>
      </c>
      <c r="AW757" s="1" t="s">
        <v>3501</v>
      </c>
      <c r="AX757" s="1" t="s">
        <v>52</v>
      </c>
      <c r="AY757" s="1" t="s">
        <v>52</v>
      </c>
      <c r="AZ757" s="203"/>
      <c r="BA757" s="207" t="s">
        <v>7394</v>
      </c>
      <c r="BC757" s="99" t="s">
        <v>7829</v>
      </c>
    </row>
    <row r="758" spans="1:55" ht="30" customHeight="1">
      <c r="A758" s="5" t="s">
        <v>3467</v>
      </c>
      <c r="B758" s="5" t="s">
        <v>3468</v>
      </c>
      <c r="C758" s="5" t="s">
        <v>436</v>
      </c>
      <c r="D758" s="6">
        <v>1</v>
      </c>
      <c r="E758" s="8">
        <f>단가대비표!K144</f>
        <v>600</v>
      </c>
      <c r="F758" s="9">
        <f t="shared" si="103"/>
        <v>600</v>
      </c>
      <c r="G758" s="8">
        <f>단가대비표!L144</f>
        <v>0</v>
      </c>
      <c r="H758" s="9">
        <f t="shared" si="104"/>
        <v>0</v>
      </c>
      <c r="I758" s="8">
        <f>단가대비표!S144</f>
        <v>0</v>
      </c>
      <c r="J758" s="9">
        <f t="shared" si="105"/>
        <v>0</v>
      </c>
      <c r="K758" s="8">
        <f t="shared" si="106"/>
        <v>600</v>
      </c>
      <c r="L758" s="9">
        <f t="shared" si="107"/>
        <v>600</v>
      </c>
      <c r="M758" s="5" t="s">
        <v>52</v>
      </c>
      <c r="N758" s="1" t="s">
        <v>638</v>
      </c>
      <c r="O758" s="1" t="s">
        <v>3469</v>
      </c>
      <c r="P758" s="1" t="s">
        <v>62</v>
      </c>
      <c r="Q758" s="1" t="s">
        <v>62</v>
      </c>
      <c r="R758" s="1" t="s">
        <v>61</v>
      </c>
      <c r="V758">
        <v>1</v>
      </c>
      <c r="AV758" s="1" t="s">
        <v>52</v>
      </c>
      <c r="AW758" s="1" t="s">
        <v>3502</v>
      </c>
      <c r="AX758" s="1" t="s">
        <v>52</v>
      </c>
      <c r="AY758" s="1" t="s">
        <v>52</v>
      </c>
      <c r="AZ758" s="203"/>
      <c r="BA758" s="207" t="s">
        <v>7395</v>
      </c>
      <c r="BC758" s="99" t="s">
        <v>7830</v>
      </c>
    </row>
    <row r="759" spans="1:55" ht="30" customHeight="1">
      <c r="A759" s="5" t="s">
        <v>3471</v>
      </c>
      <c r="B759" s="5" t="s">
        <v>3472</v>
      </c>
      <c r="C759" s="5" t="s">
        <v>436</v>
      </c>
      <c r="D759" s="6">
        <v>1</v>
      </c>
      <c r="E759" s="8">
        <f>단가대비표!K145</f>
        <v>1950</v>
      </c>
      <c r="F759" s="9">
        <f t="shared" si="103"/>
        <v>1950</v>
      </c>
      <c r="G759" s="8">
        <f>단가대비표!L145</f>
        <v>0</v>
      </c>
      <c r="H759" s="9">
        <f t="shared" si="104"/>
        <v>0</v>
      </c>
      <c r="I759" s="8">
        <f>단가대비표!S145</f>
        <v>0</v>
      </c>
      <c r="J759" s="9">
        <f t="shared" si="105"/>
        <v>0</v>
      </c>
      <c r="K759" s="8">
        <f t="shared" si="106"/>
        <v>1950</v>
      </c>
      <c r="L759" s="9">
        <f t="shared" si="107"/>
        <v>1950</v>
      </c>
      <c r="M759" s="5" t="s">
        <v>52</v>
      </c>
      <c r="N759" s="1" t="s">
        <v>638</v>
      </c>
      <c r="O759" s="1" t="s">
        <v>3473</v>
      </c>
      <c r="P759" s="1" t="s">
        <v>62</v>
      </c>
      <c r="Q759" s="1" t="s">
        <v>62</v>
      </c>
      <c r="R759" s="1" t="s">
        <v>61</v>
      </c>
      <c r="V759">
        <v>1</v>
      </c>
      <c r="AV759" s="1" t="s">
        <v>52</v>
      </c>
      <c r="AW759" s="1" t="s">
        <v>3503</v>
      </c>
      <c r="AX759" s="1" t="s">
        <v>52</v>
      </c>
      <c r="AY759" s="1" t="s">
        <v>52</v>
      </c>
      <c r="AZ759" s="203"/>
      <c r="BA759" s="207" t="s">
        <v>7396</v>
      </c>
    </row>
    <row r="760" spans="1:55" ht="30" customHeight="1">
      <c r="A760" s="5" t="s">
        <v>2665</v>
      </c>
      <c r="B760" s="5" t="s">
        <v>2666</v>
      </c>
      <c r="C760" s="5" t="s">
        <v>449</v>
      </c>
      <c r="D760" s="6">
        <v>1</v>
      </c>
      <c r="E760" s="8">
        <f>TRUNC(SUMIF(V755:V764, RIGHTB(O760, 1), F755:F764)*U760, 2)</f>
        <v>1178.75</v>
      </c>
      <c r="F760" s="9">
        <f t="shared" si="103"/>
        <v>1178.7</v>
      </c>
      <c r="G760" s="8">
        <v>0</v>
      </c>
      <c r="H760" s="9">
        <f t="shared" si="104"/>
        <v>0</v>
      </c>
      <c r="I760" s="8">
        <v>0</v>
      </c>
      <c r="J760" s="9">
        <f t="shared" si="105"/>
        <v>0</v>
      </c>
      <c r="K760" s="8">
        <f t="shared" si="106"/>
        <v>1178.7</v>
      </c>
      <c r="L760" s="9">
        <f t="shared" si="107"/>
        <v>1178.7</v>
      </c>
      <c r="M760" s="5" t="s">
        <v>52</v>
      </c>
      <c r="N760" s="1" t="s">
        <v>638</v>
      </c>
      <c r="O760" s="1" t="s">
        <v>2654</v>
      </c>
      <c r="P760" s="1" t="s">
        <v>62</v>
      </c>
      <c r="Q760" s="1" t="s">
        <v>62</v>
      </c>
      <c r="R760" s="1" t="s">
        <v>62</v>
      </c>
      <c r="S760">
        <v>0</v>
      </c>
      <c r="T760">
        <v>0</v>
      </c>
      <c r="U760">
        <v>0.05</v>
      </c>
      <c r="AV760" s="1" t="s">
        <v>52</v>
      </c>
      <c r="AW760" s="1" t="s">
        <v>3504</v>
      </c>
      <c r="AX760" s="1" t="s">
        <v>52</v>
      </c>
      <c r="AY760" s="1" t="s">
        <v>52</v>
      </c>
      <c r="AZ760" s="203"/>
      <c r="BA760" s="207"/>
    </row>
    <row r="761" spans="1:55" ht="30" customHeight="1">
      <c r="A761" s="5" t="s">
        <v>3476</v>
      </c>
      <c r="B761" s="5" t="s">
        <v>2646</v>
      </c>
      <c r="C761" s="5" t="s">
        <v>2210</v>
      </c>
      <c r="D761" s="40">
        <v>5.5E-2</v>
      </c>
      <c r="E761" s="8">
        <f>단가대비표!K427</f>
        <v>0</v>
      </c>
      <c r="F761" s="9">
        <f t="shared" si="103"/>
        <v>0</v>
      </c>
      <c r="G761" s="8">
        <f>단가대비표!L427</f>
        <v>209602</v>
      </c>
      <c r="H761" s="9">
        <f t="shared" si="104"/>
        <v>11528.1</v>
      </c>
      <c r="I761" s="8">
        <f>단가대비표!S427</f>
        <v>0</v>
      </c>
      <c r="J761" s="9">
        <f t="shared" si="105"/>
        <v>0</v>
      </c>
      <c r="K761" s="8">
        <f t="shared" si="106"/>
        <v>209602</v>
      </c>
      <c r="L761" s="9">
        <f t="shared" si="107"/>
        <v>11528.1</v>
      </c>
      <c r="M761" s="5" t="s">
        <v>52</v>
      </c>
      <c r="N761" s="1" t="s">
        <v>638</v>
      </c>
      <c r="O761" s="1" t="s">
        <v>3477</v>
      </c>
      <c r="P761" s="1" t="s">
        <v>62</v>
      </c>
      <c r="Q761" s="1" t="s">
        <v>62</v>
      </c>
      <c r="R761" s="1" t="s">
        <v>61</v>
      </c>
      <c r="W761">
        <v>2</v>
      </c>
      <c r="AV761" s="1" t="s">
        <v>52</v>
      </c>
      <c r="AW761" s="1" t="s">
        <v>3505</v>
      </c>
      <c r="AX761" s="1" t="s">
        <v>52</v>
      </c>
      <c r="AY761" s="1" t="s">
        <v>52</v>
      </c>
      <c r="AZ761" s="203"/>
      <c r="BA761" s="207" t="s">
        <v>7742</v>
      </c>
      <c r="BB761" s="98" t="s">
        <v>7876</v>
      </c>
    </row>
    <row r="762" spans="1:55" ht="30" customHeight="1">
      <c r="A762" s="5" t="s">
        <v>2649</v>
      </c>
      <c r="B762" s="5" t="s">
        <v>2646</v>
      </c>
      <c r="C762" s="5" t="s">
        <v>2210</v>
      </c>
      <c r="D762" s="40">
        <v>2.8000000000000001E-2</v>
      </c>
      <c r="E762" s="8">
        <f>단가대비표!K405</f>
        <v>0</v>
      </c>
      <c r="F762" s="9">
        <f t="shared" si="103"/>
        <v>0</v>
      </c>
      <c r="G762" s="8">
        <f>단가대비표!L405</f>
        <v>157068</v>
      </c>
      <c r="H762" s="9">
        <f t="shared" si="104"/>
        <v>4397.8999999999996</v>
      </c>
      <c r="I762" s="8">
        <f>단가대비표!S405</f>
        <v>0</v>
      </c>
      <c r="J762" s="9">
        <f t="shared" si="105"/>
        <v>0</v>
      </c>
      <c r="K762" s="8">
        <f t="shared" si="106"/>
        <v>157068</v>
      </c>
      <c r="L762" s="9">
        <f t="shared" si="107"/>
        <v>4397.8999999999996</v>
      </c>
      <c r="M762" s="5" t="s">
        <v>52</v>
      </c>
      <c r="N762" s="1" t="s">
        <v>638</v>
      </c>
      <c r="O762" s="1" t="s">
        <v>2650</v>
      </c>
      <c r="P762" s="1" t="s">
        <v>62</v>
      </c>
      <c r="Q762" s="1" t="s">
        <v>62</v>
      </c>
      <c r="R762" s="1" t="s">
        <v>61</v>
      </c>
      <c r="W762">
        <v>2</v>
      </c>
      <c r="AV762" s="1" t="s">
        <v>52</v>
      </c>
      <c r="AW762" s="1" t="s">
        <v>3506</v>
      </c>
      <c r="AX762" s="1" t="s">
        <v>52</v>
      </c>
      <c r="AY762" s="1" t="s">
        <v>52</v>
      </c>
      <c r="AZ762" s="203"/>
      <c r="BA762" s="207" t="s">
        <v>7717</v>
      </c>
      <c r="BB762" s="98" t="s">
        <v>7877</v>
      </c>
    </row>
    <row r="763" spans="1:55" ht="30" customHeight="1">
      <c r="A763" s="5" t="s">
        <v>2652</v>
      </c>
      <c r="B763" s="5" t="s">
        <v>2978</v>
      </c>
      <c r="C763" s="5" t="s">
        <v>449</v>
      </c>
      <c r="D763" s="6">
        <v>1</v>
      </c>
      <c r="E763" s="8">
        <f>TRUNC(SUMIF(W755:W764, RIGHTB(O763, 1), H755:H764)*U763, 2)</f>
        <v>477.78</v>
      </c>
      <c r="F763" s="9">
        <f t="shared" si="103"/>
        <v>477.7</v>
      </c>
      <c r="G763" s="8">
        <v>0</v>
      </c>
      <c r="H763" s="9">
        <f t="shared" si="104"/>
        <v>0</v>
      </c>
      <c r="I763" s="8">
        <v>0</v>
      </c>
      <c r="J763" s="9">
        <f t="shared" si="105"/>
        <v>0</v>
      </c>
      <c r="K763" s="8">
        <f t="shared" si="106"/>
        <v>477.7</v>
      </c>
      <c r="L763" s="9">
        <f t="shared" si="107"/>
        <v>477.7</v>
      </c>
      <c r="M763" s="5" t="s">
        <v>52</v>
      </c>
      <c r="N763" s="1" t="s">
        <v>638</v>
      </c>
      <c r="O763" s="1" t="s">
        <v>3004</v>
      </c>
      <c r="P763" s="1" t="s">
        <v>62</v>
      </c>
      <c r="Q763" s="1" t="s">
        <v>62</v>
      </c>
      <c r="R763" s="1" t="s">
        <v>62</v>
      </c>
      <c r="S763">
        <v>1</v>
      </c>
      <c r="T763">
        <v>0</v>
      </c>
      <c r="U763">
        <v>0.03</v>
      </c>
      <c r="AV763" s="1" t="s">
        <v>52</v>
      </c>
      <c r="AW763" s="1" t="s">
        <v>3507</v>
      </c>
      <c r="AX763" s="1" t="s">
        <v>52</v>
      </c>
      <c r="AY763" s="1" t="s">
        <v>52</v>
      </c>
      <c r="AZ763" s="203"/>
      <c r="BA763" s="207"/>
    </row>
    <row r="764" spans="1:55" ht="30" customHeight="1">
      <c r="A764" s="5" t="s">
        <v>3481</v>
      </c>
      <c r="B764" s="5" t="s">
        <v>52</v>
      </c>
      <c r="C764" s="5" t="s">
        <v>58</v>
      </c>
      <c r="D764" s="6">
        <v>1</v>
      </c>
      <c r="E764" s="8">
        <f>일위대가목록!E567</f>
        <v>4337</v>
      </c>
      <c r="F764" s="9">
        <f t="shared" si="103"/>
        <v>4337</v>
      </c>
      <c r="G764" s="43">
        <v>0</v>
      </c>
      <c r="H764" s="9">
        <f t="shared" si="104"/>
        <v>0</v>
      </c>
      <c r="I764" s="8">
        <f>일위대가목록!G567</f>
        <v>0</v>
      </c>
      <c r="J764" s="9">
        <f t="shared" si="105"/>
        <v>0</v>
      </c>
      <c r="K764" s="8">
        <f t="shared" si="106"/>
        <v>4337</v>
      </c>
      <c r="L764" s="9">
        <f t="shared" si="107"/>
        <v>4337</v>
      </c>
      <c r="M764" s="5" t="s">
        <v>3482</v>
      </c>
      <c r="N764" s="1" t="s">
        <v>638</v>
      </c>
      <c r="O764" s="1" t="s">
        <v>3483</v>
      </c>
      <c r="P764" s="1" t="s">
        <v>61</v>
      </c>
      <c r="Q764" s="1" t="s">
        <v>62</v>
      </c>
      <c r="R764" s="1" t="s">
        <v>62</v>
      </c>
      <c r="AV764" s="1" t="s">
        <v>52</v>
      </c>
      <c r="AW764" s="1" t="s">
        <v>3508</v>
      </c>
      <c r="AX764" s="1" t="s">
        <v>52</v>
      </c>
      <c r="AY764" s="1" t="s">
        <v>52</v>
      </c>
      <c r="AZ764" s="203"/>
      <c r="BA764" s="207" t="s">
        <v>3482</v>
      </c>
    </row>
    <row r="765" spans="1:55" ht="30" customHeight="1">
      <c r="A765" s="5" t="s">
        <v>2487</v>
      </c>
      <c r="B765" s="5" t="s">
        <v>52</v>
      </c>
      <c r="C765" s="5" t="s">
        <v>52</v>
      </c>
      <c r="D765" s="6"/>
      <c r="E765" s="8"/>
      <c r="F765" s="9">
        <f>TRUNC(SUMIF(N755:N764, N754, F755:F764),0)</f>
        <v>29568</v>
      </c>
      <c r="G765" s="8"/>
      <c r="H765" s="9">
        <f>TRUNC(SUMIF(N755:N764, N754, H755:H764),0)</f>
        <v>15926</v>
      </c>
      <c r="I765" s="8"/>
      <c r="J765" s="9">
        <f>TRUNC(SUMIF(N755:N764, N754, J755:J764),0)</f>
        <v>0</v>
      </c>
      <c r="K765" s="8"/>
      <c r="L765" s="9">
        <f>F765+H765+J765</f>
        <v>45494</v>
      </c>
      <c r="M765" s="5" t="s">
        <v>52</v>
      </c>
      <c r="N765" s="1" t="s">
        <v>124</v>
      </c>
      <c r="O765" s="1" t="s">
        <v>124</v>
      </c>
      <c r="P765" s="1" t="s">
        <v>52</v>
      </c>
      <c r="Q765" s="1" t="s">
        <v>52</v>
      </c>
      <c r="R765" s="1" t="s">
        <v>52</v>
      </c>
      <c r="AV765" s="1" t="s">
        <v>52</v>
      </c>
      <c r="AW765" s="1" t="s">
        <v>52</v>
      </c>
      <c r="AX765" s="1" t="s">
        <v>52</v>
      </c>
      <c r="AY765" s="1" t="s">
        <v>52</v>
      </c>
      <c r="AZ765" s="203"/>
      <c r="BA765" s="207"/>
    </row>
    <row r="766" spans="1:55" ht="30" customHeight="1">
      <c r="A766" s="6"/>
      <c r="B766" s="6"/>
      <c r="C766" s="6"/>
      <c r="D766" s="6"/>
      <c r="E766" s="8"/>
      <c r="F766" s="9"/>
      <c r="G766" s="8"/>
      <c r="H766" s="9"/>
      <c r="I766" s="8"/>
      <c r="J766" s="9"/>
      <c r="K766" s="8"/>
      <c r="L766" s="9"/>
      <c r="M766" s="6"/>
      <c r="BA766" s="206"/>
    </row>
    <row r="767" spans="1:55" ht="30" customHeight="1">
      <c r="A767" s="311" t="s">
        <v>3509</v>
      </c>
      <c r="B767" s="311"/>
      <c r="C767" s="311"/>
      <c r="D767" s="311"/>
      <c r="E767" s="312"/>
      <c r="F767" s="313"/>
      <c r="G767" s="312"/>
      <c r="H767" s="313"/>
      <c r="I767" s="312"/>
      <c r="J767" s="313"/>
      <c r="K767" s="312"/>
      <c r="L767" s="313"/>
      <c r="M767" s="311"/>
      <c r="N767" s="1" t="s">
        <v>643</v>
      </c>
      <c r="BA767" s="206"/>
    </row>
    <row r="768" spans="1:55" ht="30" customHeight="1">
      <c r="A768" s="5" t="s">
        <v>3510</v>
      </c>
      <c r="B768" s="5" t="s">
        <v>3511</v>
      </c>
      <c r="C768" s="5" t="s">
        <v>3388</v>
      </c>
      <c r="D768" s="74">
        <v>0.27</v>
      </c>
      <c r="E768" s="8">
        <f>단가대비표!K66</f>
        <v>39345</v>
      </c>
      <c r="F768" s="9">
        <f>TRUNC(E768*D768,1)</f>
        <v>10623.1</v>
      </c>
      <c r="G768" s="8">
        <f>단가대비표!L66</f>
        <v>0</v>
      </c>
      <c r="H768" s="9">
        <f>TRUNC(G768*D768,1)</f>
        <v>0</v>
      </c>
      <c r="I768" s="8">
        <f>단가대비표!S66</f>
        <v>0</v>
      </c>
      <c r="J768" s="9">
        <f>TRUNC(I768*D768,1)</f>
        <v>0</v>
      </c>
      <c r="K768" s="8">
        <f t="shared" ref="K768:L771" si="108">TRUNC(E768+G768+I768,1)</f>
        <v>39345</v>
      </c>
      <c r="L768" s="9">
        <f t="shared" si="108"/>
        <v>10623.1</v>
      </c>
      <c r="M768" s="5" t="s">
        <v>52</v>
      </c>
      <c r="N768" s="1" t="s">
        <v>643</v>
      </c>
      <c r="O768" s="1" t="s">
        <v>3512</v>
      </c>
      <c r="P768" s="1" t="s">
        <v>62</v>
      </c>
      <c r="Q768" s="1" t="s">
        <v>62</v>
      </c>
      <c r="R768" s="1" t="s">
        <v>61</v>
      </c>
      <c r="AV768" s="1" t="s">
        <v>52</v>
      </c>
      <c r="AW768" s="1" t="s">
        <v>3513</v>
      </c>
      <c r="AX768" s="1" t="s">
        <v>52</v>
      </c>
      <c r="AY768" s="1" t="s">
        <v>52</v>
      </c>
      <c r="AZ768" s="203"/>
      <c r="BA768" s="207" t="s">
        <v>7296</v>
      </c>
      <c r="BB768" s="98">
        <v>0.98</v>
      </c>
      <c r="BC768" s="102" t="s">
        <v>7832</v>
      </c>
    </row>
    <row r="769" spans="1:55" ht="30" customHeight="1">
      <c r="A769" s="5" t="s">
        <v>3514</v>
      </c>
      <c r="B769" s="5" t="s">
        <v>3515</v>
      </c>
      <c r="C769" s="5" t="s">
        <v>366</v>
      </c>
      <c r="D769" s="6">
        <v>1.1000000000000001</v>
      </c>
      <c r="E769" s="8">
        <f>단가대비표!K238</f>
        <v>20</v>
      </c>
      <c r="F769" s="9">
        <f>TRUNC(E769*D769,1)</f>
        <v>22</v>
      </c>
      <c r="G769" s="8">
        <f>단가대비표!L238</f>
        <v>0</v>
      </c>
      <c r="H769" s="9">
        <f>TRUNC(G769*D769,1)</f>
        <v>0</v>
      </c>
      <c r="I769" s="8">
        <f>단가대비표!S238</f>
        <v>0</v>
      </c>
      <c r="J769" s="9">
        <f>TRUNC(I769*D769,1)</f>
        <v>0</v>
      </c>
      <c r="K769" s="8">
        <f t="shared" si="108"/>
        <v>20</v>
      </c>
      <c r="L769" s="9">
        <f t="shared" si="108"/>
        <v>22</v>
      </c>
      <c r="M769" s="5" t="s">
        <v>52</v>
      </c>
      <c r="N769" s="1" t="s">
        <v>643</v>
      </c>
      <c r="O769" s="1" t="s">
        <v>3516</v>
      </c>
      <c r="P769" s="1" t="s">
        <v>62</v>
      </c>
      <c r="Q769" s="1" t="s">
        <v>62</v>
      </c>
      <c r="R769" s="1" t="s">
        <v>61</v>
      </c>
      <c r="AV769" s="1" t="s">
        <v>52</v>
      </c>
      <c r="AW769" s="1" t="s">
        <v>3517</v>
      </c>
      <c r="AX769" s="1" t="s">
        <v>52</v>
      </c>
      <c r="AY769" s="1" t="s">
        <v>52</v>
      </c>
      <c r="AZ769" s="203"/>
      <c r="BA769" s="207" t="s">
        <v>7518</v>
      </c>
      <c r="BC769" s="102" t="s">
        <v>7833</v>
      </c>
    </row>
    <row r="770" spans="1:55" ht="30" customHeight="1">
      <c r="A770" s="23" t="s">
        <v>7904</v>
      </c>
      <c r="B770" s="5" t="s">
        <v>7905</v>
      </c>
      <c r="C770" s="5" t="s">
        <v>182</v>
      </c>
      <c r="D770" s="74">
        <v>0.7</v>
      </c>
      <c r="E770" s="8">
        <f>일위대가목록!E568</f>
        <v>0</v>
      </c>
      <c r="F770" s="9">
        <f>TRUNC(E770*D770,1)</f>
        <v>0</v>
      </c>
      <c r="G770" s="8">
        <f>일위대가목록!F568</f>
        <v>22411</v>
      </c>
      <c r="H770" s="9">
        <f>TRUNC(G770*D770,1)</f>
        <v>15687.7</v>
      </c>
      <c r="I770" s="8">
        <f>일위대가목록!G568</f>
        <v>448</v>
      </c>
      <c r="J770" s="9">
        <f>TRUNC(I770*D770,1)</f>
        <v>313.60000000000002</v>
      </c>
      <c r="K770" s="8">
        <f t="shared" si="108"/>
        <v>22859</v>
      </c>
      <c r="L770" s="9">
        <f t="shared" si="108"/>
        <v>16001.3</v>
      </c>
      <c r="M770" s="5" t="s">
        <v>3520</v>
      </c>
      <c r="N770" s="1" t="s">
        <v>643</v>
      </c>
      <c r="O770" s="1" t="s">
        <v>3521</v>
      </c>
      <c r="P770" s="1" t="s">
        <v>61</v>
      </c>
      <c r="Q770" s="1" t="s">
        <v>62</v>
      </c>
      <c r="R770" s="1" t="s">
        <v>62</v>
      </c>
      <c r="AV770" s="1" t="s">
        <v>52</v>
      </c>
      <c r="AW770" s="1" t="s">
        <v>3522</v>
      </c>
      <c r="AX770" s="1" t="s">
        <v>52</v>
      </c>
      <c r="AY770" s="1" t="s">
        <v>52</v>
      </c>
      <c r="AZ770" s="203"/>
      <c r="BA770" s="207" t="s">
        <v>3520</v>
      </c>
      <c r="BB770" s="99">
        <v>1</v>
      </c>
      <c r="BC770" s="102" t="s">
        <v>7834</v>
      </c>
    </row>
    <row r="771" spans="1:55" ht="30" customHeight="1">
      <c r="A771" s="32" t="s">
        <v>3523</v>
      </c>
      <c r="B771" s="5" t="s">
        <v>3524</v>
      </c>
      <c r="C771" s="5" t="s">
        <v>182</v>
      </c>
      <c r="D771" s="74">
        <v>0</v>
      </c>
      <c r="E771" s="8">
        <f>일위대가목록!E569</f>
        <v>259</v>
      </c>
      <c r="F771" s="9">
        <f>TRUNC(E771*D771,1)</f>
        <v>0</v>
      </c>
      <c r="G771" s="8">
        <f>일위대가목록!F569</f>
        <v>4870</v>
      </c>
      <c r="H771" s="9">
        <f>TRUNC(G771*D771,1)</f>
        <v>0</v>
      </c>
      <c r="I771" s="8">
        <f>일위대가목록!G569</f>
        <v>0</v>
      </c>
      <c r="J771" s="9">
        <f>TRUNC(I771*D771,1)</f>
        <v>0</v>
      </c>
      <c r="K771" s="8">
        <f t="shared" si="108"/>
        <v>5129</v>
      </c>
      <c r="L771" s="9">
        <f t="shared" si="108"/>
        <v>0</v>
      </c>
      <c r="M771" s="5" t="s">
        <v>3525</v>
      </c>
      <c r="N771" s="1" t="s">
        <v>643</v>
      </c>
      <c r="O771" s="1" t="s">
        <v>3526</v>
      </c>
      <c r="P771" s="1" t="s">
        <v>61</v>
      </c>
      <c r="Q771" s="1" t="s">
        <v>62</v>
      </c>
      <c r="R771" s="1" t="s">
        <v>62</v>
      </c>
      <c r="AV771" s="1" t="s">
        <v>52</v>
      </c>
      <c r="AW771" s="1" t="s">
        <v>3527</v>
      </c>
      <c r="AX771" s="1" t="s">
        <v>52</v>
      </c>
      <c r="AY771" s="1" t="s">
        <v>52</v>
      </c>
      <c r="AZ771" s="203"/>
      <c r="BA771" s="207" t="s">
        <v>3525</v>
      </c>
      <c r="BB771" s="99" t="s">
        <v>7932</v>
      </c>
    </row>
    <row r="772" spans="1:55" ht="30" customHeight="1">
      <c r="A772" s="5" t="s">
        <v>2487</v>
      </c>
      <c r="B772" s="5" t="s">
        <v>52</v>
      </c>
      <c r="C772" s="5" t="s">
        <v>52</v>
      </c>
      <c r="D772" s="6"/>
      <c r="E772" s="8"/>
      <c r="F772" s="9">
        <f>TRUNC(SUMIF(N768:N771, N767, F768:F771),0)</f>
        <v>10645</v>
      </c>
      <c r="G772" s="8"/>
      <c r="H772" s="9">
        <f>TRUNC(SUMIF(N768:N771, N767, H768:H771),0)</f>
        <v>15687</v>
      </c>
      <c r="I772" s="8"/>
      <c r="J772" s="9">
        <f>TRUNC(SUMIF(N768:N771, N767, J768:J771),0)</f>
        <v>313</v>
      </c>
      <c r="K772" s="8"/>
      <c r="L772" s="9">
        <f>F772+H772+J772</f>
        <v>26645</v>
      </c>
      <c r="M772" s="5" t="s">
        <v>52</v>
      </c>
      <c r="N772" s="1" t="s">
        <v>124</v>
      </c>
      <c r="O772" s="1" t="s">
        <v>124</v>
      </c>
      <c r="P772" s="1" t="s">
        <v>52</v>
      </c>
      <c r="Q772" s="1" t="s">
        <v>52</v>
      </c>
      <c r="R772" s="1" t="s">
        <v>52</v>
      </c>
      <c r="AV772" s="1" t="s">
        <v>52</v>
      </c>
      <c r="AW772" s="1" t="s">
        <v>52</v>
      </c>
      <c r="AX772" s="1" t="s">
        <v>52</v>
      </c>
      <c r="AY772" s="1" t="s">
        <v>52</v>
      </c>
      <c r="AZ772" s="203"/>
      <c r="BA772" s="207"/>
    </row>
    <row r="773" spans="1:55" ht="30" customHeight="1">
      <c r="A773" s="6"/>
      <c r="B773" s="6"/>
      <c r="C773" s="6"/>
      <c r="D773" s="6"/>
      <c r="E773" s="8"/>
      <c r="F773" s="9"/>
      <c r="G773" s="8"/>
      <c r="H773" s="9"/>
      <c r="I773" s="8"/>
      <c r="J773" s="9"/>
      <c r="K773" s="8"/>
      <c r="L773" s="9"/>
      <c r="M773" s="6"/>
      <c r="BA773" s="206"/>
    </row>
    <row r="774" spans="1:55" ht="30" customHeight="1">
      <c r="A774" s="314" t="s">
        <v>7925</v>
      </c>
      <c r="B774" s="314"/>
      <c r="C774" s="314"/>
      <c r="D774" s="314"/>
      <c r="E774" s="315"/>
      <c r="F774" s="316"/>
      <c r="G774" s="315"/>
      <c r="H774" s="316"/>
      <c r="I774" s="315"/>
      <c r="J774" s="316"/>
      <c r="K774" s="315"/>
      <c r="L774" s="316"/>
      <c r="M774" s="314"/>
      <c r="N774" s="1" t="s">
        <v>647</v>
      </c>
      <c r="BA774" s="206"/>
    </row>
    <row r="775" spans="1:55" ht="30" customHeight="1">
      <c r="A775" s="5" t="s">
        <v>3196</v>
      </c>
      <c r="B775" s="5" t="s">
        <v>2646</v>
      </c>
      <c r="C775" s="5" t="s">
        <v>2210</v>
      </c>
      <c r="D775" s="61">
        <v>0.06</v>
      </c>
      <c r="E775" s="8">
        <f>단가대비표!K428</f>
        <v>0</v>
      </c>
      <c r="F775" s="9">
        <f t="shared" ref="F775:F780" si="109">TRUNC(E775*D775,1)</f>
        <v>0</v>
      </c>
      <c r="G775" s="8">
        <f>단가대비표!L428</f>
        <v>214118</v>
      </c>
      <c r="H775" s="9">
        <f t="shared" ref="H775:H780" si="110">TRUNC(G775*D775,1)</f>
        <v>12847</v>
      </c>
      <c r="I775" s="8">
        <f>단가대비표!S428</f>
        <v>0</v>
      </c>
      <c r="J775" s="9">
        <f t="shared" ref="J775:J780" si="111">TRUNC(I775*D775,1)</f>
        <v>0</v>
      </c>
      <c r="K775" s="8">
        <f t="shared" ref="K775:L780" si="112">TRUNC(E775+G775+I775,1)</f>
        <v>214118</v>
      </c>
      <c r="L775" s="9">
        <f t="shared" si="112"/>
        <v>12847</v>
      </c>
      <c r="M775" s="5" t="s">
        <v>52</v>
      </c>
      <c r="N775" s="1" t="s">
        <v>647</v>
      </c>
      <c r="O775" s="1" t="s">
        <v>3197</v>
      </c>
      <c r="P775" s="1" t="s">
        <v>62</v>
      </c>
      <c r="Q775" s="1" t="s">
        <v>62</v>
      </c>
      <c r="R775" s="1" t="s">
        <v>61</v>
      </c>
      <c r="V775">
        <v>1</v>
      </c>
      <c r="AV775" s="1" t="s">
        <v>52</v>
      </c>
      <c r="AW775" s="1" t="s">
        <v>3528</v>
      </c>
      <c r="AX775" s="1" t="s">
        <v>52</v>
      </c>
      <c r="AY775" s="1" t="s">
        <v>52</v>
      </c>
      <c r="AZ775" s="203"/>
      <c r="BA775" s="207" t="s">
        <v>7743</v>
      </c>
    </row>
    <row r="776" spans="1:55" ht="30" customHeight="1">
      <c r="A776" s="62" t="s">
        <v>7895</v>
      </c>
      <c r="B776" s="5" t="s">
        <v>7897</v>
      </c>
      <c r="C776" s="5" t="s">
        <v>3388</v>
      </c>
      <c r="D776" s="220">
        <v>1.35</v>
      </c>
      <c r="E776" s="8">
        <f>단가대비표!K64</f>
        <v>3384</v>
      </c>
      <c r="F776" s="9">
        <f t="shared" si="109"/>
        <v>4568.3999999999996</v>
      </c>
      <c r="G776" s="8">
        <f>단가대비표!L66</f>
        <v>0</v>
      </c>
      <c r="H776" s="9">
        <f t="shared" si="110"/>
        <v>0</v>
      </c>
      <c r="I776" s="8">
        <f>단가대비표!S66</f>
        <v>0</v>
      </c>
      <c r="J776" s="9">
        <f t="shared" si="111"/>
        <v>0</v>
      </c>
      <c r="K776" s="8">
        <f t="shared" si="112"/>
        <v>3384</v>
      </c>
      <c r="L776" s="9">
        <f t="shared" si="112"/>
        <v>4568.3999999999996</v>
      </c>
      <c r="M776" s="5" t="s">
        <v>52</v>
      </c>
      <c r="N776" s="1" t="s">
        <v>647</v>
      </c>
      <c r="O776" s="1" t="s">
        <v>3512</v>
      </c>
      <c r="P776" s="1" t="s">
        <v>62</v>
      </c>
      <c r="Q776" s="1" t="s">
        <v>62</v>
      </c>
      <c r="R776" s="1" t="s">
        <v>61</v>
      </c>
      <c r="AV776" s="1" t="s">
        <v>52</v>
      </c>
      <c r="AW776" s="1" t="s">
        <v>3529</v>
      </c>
      <c r="AX776" s="1" t="s">
        <v>52</v>
      </c>
      <c r="AY776" s="1" t="s">
        <v>52</v>
      </c>
      <c r="AZ776" s="203"/>
      <c r="BA776" s="207" t="s">
        <v>7296</v>
      </c>
      <c r="BB776" s="99" t="s">
        <v>7898</v>
      </c>
    </row>
    <row r="777" spans="1:55" ht="30" customHeight="1">
      <c r="A777" s="5" t="s">
        <v>3514</v>
      </c>
      <c r="B777" s="5" t="s">
        <v>3515</v>
      </c>
      <c r="C777" s="5" t="s">
        <v>366</v>
      </c>
      <c r="D777" s="6">
        <v>10</v>
      </c>
      <c r="E777" s="8">
        <f>단가대비표!K238</f>
        <v>20</v>
      </c>
      <c r="F777" s="9">
        <f t="shared" si="109"/>
        <v>200</v>
      </c>
      <c r="G777" s="8">
        <f>단가대비표!L238</f>
        <v>0</v>
      </c>
      <c r="H777" s="9">
        <f t="shared" si="110"/>
        <v>0</v>
      </c>
      <c r="I777" s="8">
        <f>단가대비표!S238</f>
        <v>0</v>
      </c>
      <c r="J777" s="9">
        <f t="shared" si="111"/>
        <v>0</v>
      </c>
      <c r="K777" s="8">
        <f t="shared" si="112"/>
        <v>20</v>
      </c>
      <c r="L777" s="9">
        <f t="shared" si="112"/>
        <v>200</v>
      </c>
      <c r="M777" s="5" t="s">
        <v>52</v>
      </c>
      <c r="N777" s="1" t="s">
        <v>647</v>
      </c>
      <c r="O777" s="1" t="s">
        <v>3516</v>
      </c>
      <c r="P777" s="1" t="s">
        <v>62</v>
      </c>
      <c r="Q777" s="1" t="s">
        <v>62</v>
      </c>
      <c r="R777" s="1" t="s">
        <v>61</v>
      </c>
      <c r="AV777" s="1" t="s">
        <v>52</v>
      </c>
      <c r="AW777" s="1" t="s">
        <v>3530</v>
      </c>
      <c r="AX777" s="1" t="s">
        <v>52</v>
      </c>
      <c r="AY777" s="1" t="s">
        <v>52</v>
      </c>
      <c r="AZ777" s="203"/>
      <c r="BA777" s="207" t="s">
        <v>7518</v>
      </c>
    </row>
    <row r="778" spans="1:55" ht="30" customHeight="1">
      <c r="A778" s="5" t="s">
        <v>2649</v>
      </c>
      <c r="B778" s="5" t="s">
        <v>2646</v>
      </c>
      <c r="C778" s="5" t="s">
        <v>2210</v>
      </c>
      <c r="D778" s="61">
        <v>0.01</v>
      </c>
      <c r="E778" s="8">
        <f>단가대비표!K405</f>
        <v>0</v>
      </c>
      <c r="F778" s="9">
        <f t="shared" si="109"/>
        <v>0</v>
      </c>
      <c r="G778" s="8">
        <f>단가대비표!L405</f>
        <v>157068</v>
      </c>
      <c r="H778" s="9">
        <f t="shared" si="110"/>
        <v>1570.6</v>
      </c>
      <c r="I778" s="8">
        <f>단가대비표!S405</f>
        <v>0</v>
      </c>
      <c r="J778" s="9">
        <f t="shared" si="111"/>
        <v>0</v>
      </c>
      <c r="K778" s="8">
        <f t="shared" si="112"/>
        <v>157068</v>
      </c>
      <c r="L778" s="9">
        <f t="shared" si="112"/>
        <v>1570.6</v>
      </c>
      <c r="M778" s="5" t="s">
        <v>52</v>
      </c>
      <c r="N778" s="1" t="s">
        <v>647</v>
      </c>
      <c r="O778" s="1" t="s">
        <v>2650</v>
      </c>
      <c r="P778" s="1" t="s">
        <v>62</v>
      </c>
      <c r="Q778" s="1" t="s">
        <v>62</v>
      </c>
      <c r="R778" s="1" t="s">
        <v>61</v>
      </c>
      <c r="AV778" s="1" t="s">
        <v>52</v>
      </c>
      <c r="AW778" s="1" t="s">
        <v>3531</v>
      </c>
      <c r="AX778" s="1" t="s">
        <v>52</v>
      </c>
      <c r="AY778" s="1" t="s">
        <v>52</v>
      </c>
      <c r="AZ778" s="203"/>
      <c r="BA778" s="207" t="s">
        <v>7717</v>
      </c>
    </row>
    <row r="779" spans="1:55" ht="30" customHeight="1">
      <c r="A779" s="5" t="s">
        <v>2652</v>
      </c>
      <c r="B779" s="5" t="s">
        <v>2653</v>
      </c>
      <c r="C779" s="5" t="s">
        <v>449</v>
      </c>
      <c r="D779" s="6">
        <v>1</v>
      </c>
      <c r="E779" s="8">
        <v>0</v>
      </c>
      <c r="F779" s="9">
        <f t="shared" si="109"/>
        <v>0</v>
      </c>
      <c r="G779" s="8">
        <v>0</v>
      </c>
      <c r="H779" s="9">
        <f t="shared" si="110"/>
        <v>0</v>
      </c>
      <c r="I779" s="8">
        <f>TRUNC(SUMIF(V775:V780, RIGHTB(O779, 1), H775:H780)*U779, 2)</f>
        <v>256.94</v>
      </c>
      <c r="J779" s="9">
        <f t="shared" si="111"/>
        <v>256.89999999999998</v>
      </c>
      <c r="K779" s="8">
        <f t="shared" si="112"/>
        <v>256.89999999999998</v>
      </c>
      <c r="L779" s="9">
        <f t="shared" si="112"/>
        <v>256.89999999999998</v>
      </c>
      <c r="M779" s="5" t="s">
        <v>52</v>
      </c>
      <c r="N779" s="1" t="s">
        <v>647</v>
      </c>
      <c r="O779" s="1" t="s">
        <v>2654</v>
      </c>
      <c r="P779" s="1" t="s">
        <v>62</v>
      </c>
      <c r="Q779" s="1" t="s">
        <v>62</v>
      </c>
      <c r="R779" s="1" t="s">
        <v>62</v>
      </c>
      <c r="S779">
        <v>1</v>
      </c>
      <c r="T779">
        <v>2</v>
      </c>
      <c r="U779">
        <v>0.02</v>
      </c>
      <c r="AV779" s="1" t="s">
        <v>52</v>
      </c>
      <c r="AW779" s="1" t="s">
        <v>3532</v>
      </c>
      <c r="AX779" s="1" t="s">
        <v>52</v>
      </c>
      <c r="AY779" s="1" t="s">
        <v>52</v>
      </c>
      <c r="AZ779" s="203"/>
      <c r="BA779" s="207"/>
    </row>
    <row r="780" spans="1:55" ht="30" customHeight="1">
      <c r="A780" s="5" t="s">
        <v>3533</v>
      </c>
      <c r="B780" s="5" t="s">
        <v>3534</v>
      </c>
      <c r="C780" s="5" t="s">
        <v>715</v>
      </c>
      <c r="D780" s="60">
        <v>0</v>
      </c>
      <c r="E780" s="8">
        <f>일위대가목록!E571</f>
        <v>18064</v>
      </c>
      <c r="F780" s="9">
        <f t="shared" si="109"/>
        <v>0</v>
      </c>
      <c r="G780" s="8">
        <f>일위대가목록!F571</f>
        <v>42682</v>
      </c>
      <c r="H780" s="9">
        <f t="shared" si="110"/>
        <v>0</v>
      </c>
      <c r="I780" s="8">
        <f>일위대가목록!G571</f>
        <v>0</v>
      </c>
      <c r="J780" s="9">
        <f t="shared" si="111"/>
        <v>0</v>
      </c>
      <c r="K780" s="8">
        <f t="shared" si="112"/>
        <v>60746</v>
      </c>
      <c r="L780" s="9">
        <f t="shared" si="112"/>
        <v>0</v>
      </c>
      <c r="M780" s="5" t="s">
        <v>3535</v>
      </c>
      <c r="N780" s="1" t="s">
        <v>647</v>
      </c>
      <c r="O780" s="1" t="s">
        <v>3536</v>
      </c>
      <c r="P780" s="1" t="s">
        <v>61</v>
      </c>
      <c r="Q780" s="1" t="s">
        <v>62</v>
      </c>
      <c r="R780" s="1" t="s">
        <v>62</v>
      </c>
      <c r="AV780" s="1" t="s">
        <v>52</v>
      </c>
      <c r="AW780" s="1" t="s">
        <v>3537</v>
      </c>
      <c r="AX780" s="1" t="s">
        <v>52</v>
      </c>
      <c r="AY780" s="1" t="s">
        <v>52</v>
      </c>
      <c r="AZ780" s="203"/>
      <c r="BA780" s="207" t="s">
        <v>3535</v>
      </c>
      <c r="BB780" s="99" t="s">
        <v>7907</v>
      </c>
    </row>
    <row r="781" spans="1:55" ht="30" customHeight="1">
      <c r="A781" s="5" t="s">
        <v>2487</v>
      </c>
      <c r="B781" s="5" t="s">
        <v>52</v>
      </c>
      <c r="C781" s="5" t="s">
        <v>52</v>
      </c>
      <c r="D781" s="6"/>
      <c r="E781" s="8"/>
      <c r="F781" s="9">
        <f>TRUNC(SUMIF(N775:N780, N774, F775:F780),0)</f>
        <v>4768</v>
      </c>
      <c r="G781" s="8"/>
      <c r="H781" s="9">
        <f>TRUNC(SUMIF(N775:N780, N774, H775:H780),0)</f>
        <v>14417</v>
      </c>
      <c r="I781" s="8"/>
      <c r="J781" s="9">
        <f>TRUNC(SUMIF(N775:N780, N774, J775:J780),0)</f>
        <v>256</v>
      </c>
      <c r="K781" s="8"/>
      <c r="L781" s="9">
        <f>F781+H781+J781</f>
        <v>19441</v>
      </c>
      <c r="M781" s="5" t="s">
        <v>52</v>
      </c>
      <c r="N781" s="1" t="s">
        <v>124</v>
      </c>
      <c r="O781" s="1" t="s">
        <v>124</v>
      </c>
      <c r="P781" s="1" t="s">
        <v>52</v>
      </c>
      <c r="Q781" s="1" t="s">
        <v>52</v>
      </c>
      <c r="R781" s="1" t="s">
        <v>52</v>
      </c>
      <c r="AV781" s="1" t="s">
        <v>52</v>
      </c>
      <c r="AW781" s="1" t="s">
        <v>52</v>
      </c>
      <c r="AX781" s="1" t="s">
        <v>52</v>
      </c>
      <c r="AY781" s="1" t="s">
        <v>52</v>
      </c>
      <c r="AZ781" s="203"/>
      <c r="BA781" s="207"/>
    </row>
    <row r="782" spans="1:55" ht="30" customHeight="1">
      <c r="A782" s="6"/>
      <c r="B782" s="6"/>
      <c r="C782" s="6"/>
      <c r="D782" s="6"/>
      <c r="E782" s="8"/>
      <c r="F782" s="9"/>
      <c r="G782" s="8"/>
      <c r="H782" s="9"/>
      <c r="I782" s="8"/>
      <c r="J782" s="9"/>
      <c r="K782" s="8"/>
      <c r="L782" s="9"/>
      <c r="M782" s="6"/>
      <c r="BA782" s="206"/>
    </row>
    <row r="783" spans="1:55" ht="30" customHeight="1">
      <c r="A783" s="314" t="s">
        <v>7924</v>
      </c>
      <c r="B783" s="314"/>
      <c r="C783" s="314"/>
      <c r="D783" s="314"/>
      <c r="E783" s="315"/>
      <c r="F783" s="316"/>
      <c r="G783" s="315"/>
      <c r="H783" s="316"/>
      <c r="I783" s="315"/>
      <c r="J783" s="316"/>
      <c r="K783" s="315"/>
      <c r="L783" s="316"/>
      <c r="M783" s="314"/>
      <c r="N783" s="1" t="s">
        <v>650</v>
      </c>
      <c r="BA783" s="206"/>
    </row>
    <row r="784" spans="1:55" ht="30" customHeight="1">
      <c r="A784" s="62" t="s">
        <v>7903</v>
      </c>
      <c r="B784" s="5" t="s">
        <v>7928</v>
      </c>
      <c r="C784" s="5" t="s">
        <v>182</v>
      </c>
      <c r="D784" s="61">
        <v>0.5</v>
      </c>
      <c r="E784" s="8">
        <f>'단가대비표(추가)'!K5</f>
        <v>9840</v>
      </c>
      <c r="F784" s="9">
        <f>TRUNC(E784*D784,1)</f>
        <v>4920</v>
      </c>
      <c r="G784" s="8">
        <f>단가대비표!L296</f>
        <v>0</v>
      </c>
      <c r="H784" s="9">
        <f>TRUNC(G784*D784,1)</f>
        <v>0</v>
      </c>
      <c r="I784" s="8">
        <f>단가대비표!S296</f>
        <v>0</v>
      </c>
      <c r="J784" s="9">
        <f>TRUNC(I784*D784,1)</f>
        <v>0</v>
      </c>
      <c r="K784" s="8">
        <f t="shared" ref="K784:L788" si="113">TRUNC(E784+G784+I784,1)</f>
        <v>9840</v>
      </c>
      <c r="L784" s="9">
        <f t="shared" si="113"/>
        <v>4920</v>
      </c>
      <c r="M784" s="5" t="s">
        <v>52</v>
      </c>
      <c r="N784" s="1" t="s">
        <v>650</v>
      </c>
      <c r="O784" s="1" t="s">
        <v>3539</v>
      </c>
      <c r="P784" s="1" t="s">
        <v>62</v>
      </c>
      <c r="Q784" s="1" t="s">
        <v>62</v>
      </c>
      <c r="R784" s="1" t="s">
        <v>61</v>
      </c>
      <c r="V784">
        <v>1</v>
      </c>
      <c r="AV784" s="1" t="s">
        <v>52</v>
      </c>
      <c r="AW784" s="1" t="s">
        <v>3540</v>
      </c>
      <c r="AX784" s="1" t="s">
        <v>52</v>
      </c>
      <c r="AY784" s="1" t="s">
        <v>52</v>
      </c>
      <c r="AZ784" s="203"/>
      <c r="BA784" s="207" t="s">
        <v>7591</v>
      </c>
      <c r="BC784" s="102" t="s">
        <v>7908</v>
      </c>
    </row>
    <row r="785" spans="1:55" ht="30" customHeight="1">
      <c r="A785" s="5" t="s">
        <v>3541</v>
      </c>
      <c r="B785" s="5" t="s">
        <v>2666</v>
      </c>
      <c r="C785" s="5" t="s">
        <v>449</v>
      </c>
      <c r="D785" s="6">
        <v>1</v>
      </c>
      <c r="E785" s="8">
        <f>TRUNC(SUMIF(V784:V788, RIGHTB(O785, 1), F784:F788)*U785, 2)</f>
        <v>246</v>
      </c>
      <c r="F785" s="9">
        <f>TRUNC(E785*D785,1)</f>
        <v>246</v>
      </c>
      <c r="G785" s="8">
        <v>0</v>
      </c>
      <c r="H785" s="9">
        <f>TRUNC(G785*D785,1)</f>
        <v>0</v>
      </c>
      <c r="I785" s="8">
        <v>0</v>
      </c>
      <c r="J785" s="9">
        <f>TRUNC(I785*D785,1)</f>
        <v>0</v>
      </c>
      <c r="K785" s="8">
        <f t="shared" si="113"/>
        <v>246</v>
      </c>
      <c r="L785" s="9">
        <f t="shared" si="113"/>
        <v>246</v>
      </c>
      <c r="M785" s="5" t="s">
        <v>52</v>
      </c>
      <c r="N785" s="1" t="s">
        <v>650</v>
      </c>
      <c r="O785" s="1" t="s">
        <v>2654</v>
      </c>
      <c r="P785" s="1" t="s">
        <v>62</v>
      </c>
      <c r="Q785" s="1" t="s">
        <v>62</v>
      </c>
      <c r="R785" s="1" t="s">
        <v>62</v>
      </c>
      <c r="S785">
        <v>0</v>
      </c>
      <c r="T785">
        <v>0</v>
      </c>
      <c r="U785">
        <v>0.05</v>
      </c>
      <c r="AV785" s="1" t="s">
        <v>52</v>
      </c>
      <c r="AW785" s="1" t="s">
        <v>3542</v>
      </c>
      <c r="AX785" s="1" t="s">
        <v>52</v>
      </c>
      <c r="AY785" s="1" t="s">
        <v>52</v>
      </c>
      <c r="AZ785" s="203"/>
      <c r="BA785" s="207"/>
      <c r="BC785" s="102"/>
    </row>
    <row r="786" spans="1:55" ht="30" customHeight="1">
      <c r="A786" s="32" t="s">
        <v>3543</v>
      </c>
      <c r="B786" s="5" t="s">
        <v>3519</v>
      </c>
      <c r="C786" s="5" t="s">
        <v>182</v>
      </c>
      <c r="D786" s="6">
        <v>1</v>
      </c>
      <c r="E786" s="8">
        <f>일위대가목록!E568</f>
        <v>0</v>
      </c>
      <c r="F786" s="9">
        <f>TRUNC(E786*D786,1)</f>
        <v>0</v>
      </c>
      <c r="G786" s="8">
        <f>일위대가목록!F573</f>
        <v>14417</v>
      </c>
      <c r="H786" s="9">
        <f>TRUNC(G786*D786,1)</f>
        <v>14417</v>
      </c>
      <c r="I786" s="8">
        <f>일위대가목록!G573</f>
        <v>288</v>
      </c>
      <c r="J786" s="9">
        <f>TRUNC(I786*D786,1)</f>
        <v>288</v>
      </c>
      <c r="K786" s="8">
        <f t="shared" si="113"/>
        <v>14705</v>
      </c>
      <c r="L786" s="9">
        <f t="shared" si="113"/>
        <v>14705</v>
      </c>
      <c r="M786" s="5" t="s">
        <v>7906</v>
      </c>
      <c r="N786" s="1" t="s">
        <v>650</v>
      </c>
      <c r="O786" s="1" t="s">
        <v>3545</v>
      </c>
      <c r="P786" s="1" t="s">
        <v>61</v>
      </c>
      <c r="Q786" s="1" t="s">
        <v>62</v>
      </c>
      <c r="R786" s="1" t="s">
        <v>62</v>
      </c>
      <c r="AV786" s="1" t="s">
        <v>52</v>
      </c>
      <c r="AW786" s="1" t="s">
        <v>3546</v>
      </c>
      <c r="AX786" s="1" t="s">
        <v>52</v>
      </c>
      <c r="AY786" s="1" t="s">
        <v>52</v>
      </c>
      <c r="AZ786" s="203"/>
      <c r="BA786" s="207" t="s">
        <v>3544</v>
      </c>
      <c r="BC786" s="102"/>
    </row>
    <row r="787" spans="1:55" ht="30" customHeight="1">
      <c r="A787" s="5" t="s">
        <v>3533</v>
      </c>
      <c r="B787" s="5" t="s">
        <v>52</v>
      </c>
      <c r="C787" s="5" t="s">
        <v>715</v>
      </c>
      <c r="D787" s="61">
        <v>0.3</v>
      </c>
      <c r="E787" s="8">
        <f>일위대가목록!E572</f>
        <v>0</v>
      </c>
      <c r="F787" s="9">
        <f>TRUNC(E787*D787,1)</f>
        <v>0</v>
      </c>
      <c r="G787" s="8">
        <f>일위대가목록!F572</f>
        <v>42682</v>
      </c>
      <c r="H787" s="9">
        <f>TRUNC(G787*D787,1)</f>
        <v>12804.6</v>
      </c>
      <c r="I787" s="8">
        <f>일위대가목록!G572</f>
        <v>0</v>
      </c>
      <c r="J787" s="9">
        <f>TRUNC(I787*D787,1)</f>
        <v>0</v>
      </c>
      <c r="K787" s="8">
        <f t="shared" si="113"/>
        <v>42682</v>
      </c>
      <c r="L787" s="9">
        <f t="shared" si="113"/>
        <v>12804.6</v>
      </c>
      <c r="M787" s="5" t="s">
        <v>3547</v>
      </c>
      <c r="N787" s="1" t="s">
        <v>650</v>
      </c>
      <c r="O787" s="1" t="s">
        <v>3548</v>
      </c>
      <c r="P787" s="1" t="s">
        <v>61</v>
      </c>
      <c r="Q787" s="1" t="s">
        <v>62</v>
      </c>
      <c r="R787" s="1" t="s">
        <v>62</v>
      </c>
      <c r="AV787" s="1" t="s">
        <v>52</v>
      </c>
      <c r="AW787" s="1" t="s">
        <v>3549</v>
      </c>
      <c r="AX787" s="1" t="s">
        <v>52</v>
      </c>
      <c r="AY787" s="1" t="s">
        <v>52</v>
      </c>
      <c r="AZ787" s="203"/>
      <c r="BA787" s="207" t="s">
        <v>3547</v>
      </c>
      <c r="BB787" s="98"/>
      <c r="BC787" s="102" t="s">
        <v>7910</v>
      </c>
    </row>
    <row r="788" spans="1:55" ht="30" customHeight="1">
      <c r="A788" s="5" t="s">
        <v>3550</v>
      </c>
      <c r="B788" s="191" t="s">
        <v>8154</v>
      </c>
      <c r="C788" s="5" t="s">
        <v>366</v>
      </c>
      <c r="D788" s="61">
        <v>0.5</v>
      </c>
      <c r="E788" s="8">
        <f>단가대비표!K102</f>
        <v>17710</v>
      </c>
      <c r="F788" s="9">
        <f>TRUNC(E788*D788,1)</f>
        <v>8855</v>
      </c>
      <c r="G788" s="8">
        <f>단가대비표!L102</f>
        <v>0</v>
      </c>
      <c r="H788" s="9">
        <f>TRUNC(G788*D788,1)</f>
        <v>0</v>
      </c>
      <c r="I788" s="8">
        <f>단가대비표!S102</f>
        <v>0</v>
      </c>
      <c r="J788" s="9">
        <f>TRUNC(I788*D788,1)</f>
        <v>0</v>
      </c>
      <c r="K788" s="8">
        <f t="shared" si="113"/>
        <v>17710</v>
      </c>
      <c r="L788" s="9">
        <f t="shared" si="113"/>
        <v>8855</v>
      </c>
      <c r="M788" s="5" t="s">
        <v>52</v>
      </c>
      <c r="N788" s="1" t="s">
        <v>650</v>
      </c>
      <c r="O788" s="1" t="s">
        <v>3551</v>
      </c>
      <c r="P788" s="1" t="s">
        <v>62</v>
      </c>
      <c r="Q788" s="1" t="s">
        <v>62</v>
      </c>
      <c r="R788" s="1" t="s">
        <v>61</v>
      </c>
      <c r="AV788" s="1" t="s">
        <v>52</v>
      </c>
      <c r="AW788" s="1" t="s">
        <v>3552</v>
      </c>
      <c r="AX788" s="1" t="s">
        <v>52</v>
      </c>
      <c r="AY788" s="1" t="s">
        <v>52</v>
      </c>
      <c r="AZ788" s="203"/>
      <c r="BA788" s="207" t="s">
        <v>7345</v>
      </c>
      <c r="BB788" s="98"/>
      <c r="BC788" s="102" t="s">
        <v>7910</v>
      </c>
    </row>
    <row r="789" spans="1:55" ht="30" customHeight="1">
      <c r="A789" s="5" t="s">
        <v>2487</v>
      </c>
      <c r="B789" s="5" t="s">
        <v>52</v>
      </c>
      <c r="C789" s="5" t="s">
        <v>52</v>
      </c>
      <c r="D789" s="6"/>
      <c r="E789" s="8"/>
      <c r="F789" s="9">
        <f>TRUNC(SUMIF(N784:N788, N783, F784:F788),0)</f>
        <v>14021</v>
      </c>
      <c r="G789" s="8"/>
      <c r="H789" s="9">
        <f>TRUNC(SUMIF(N784:N788, N783, H784:H788),0)</f>
        <v>27221</v>
      </c>
      <c r="I789" s="8"/>
      <c r="J789" s="9">
        <f>TRUNC(SUMIF(N784:N788, N783, J784:J788),0)</f>
        <v>288</v>
      </c>
      <c r="K789" s="8"/>
      <c r="L789" s="9">
        <f>F789+H789+J789</f>
        <v>41530</v>
      </c>
      <c r="M789" s="5" t="s">
        <v>52</v>
      </c>
      <c r="N789" s="1" t="s">
        <v>124</v>
      </c>
      <c r="O789" s="1" t="s">
        <v>124</v>
      </c>
      <c r="P789" s="1" t="s">
        <v>52</v>
      </c>
      <c r="Q789" s="1" t="s">
        <v>52</v>
      </c>
      <c r="R789" s="1" t="s">
        <v>52</v>
      </c>
      <c r="AV789" s="1" t="s">
        <v>52</v>
      </c>
      <c r="AW789" s="1" t="s">
        <v>52</v>
      </c>
      <c r="AX789" s="1" t="s">
        <v>52</v>
      </c>
      <c r="AY789" s="1" t="s">
        <v>52</v>
      </c>
      <c r="AZ789" s="203"/>
      <c r="BA789" s="207"/>
    </row>
    <row r="790" spans="1:55" ht="30" customHeight="1">
      <c r="A790" s="6"/>
      <c r="B790" s="6"/>
      <c r="C790" s="6"/>
      <c r="D790" s="6"/>
      <c r="E790" s="8"/>
      <c r="F790" s="9"/>
      <c r="G790" s="8"/>
      <c r="H790" s="9"/>
      <c r="I790" s="8"/>
      <c r="J790" s="9"/>
      <c r="K790" s="8"/>
      <c r="L790" s="9"/>
      <c r="M790" s="6"/>
      <c r="BA790" s="206"/>
    </row>
    <row r="791" spans="1:55" ht="30" customHeight="1">
      <c r="A791" s="311" t="s">
        <v>3553</v>
      </c>
      <c r="B791" s="311"/>
      <c r="C791" s="311"/>
      <c r="D791" s="311"/>
      <c r="E791" s="312"/>
      <c r="F791" s="313"/>
      <c r="G791" s="312"/>
      <c r="H791" s="313"/>
      <c r="I791" s="312"/>
      <c r="J791" s="313"/>
      <c r="K791" s="312"/>
      <c r="L791" s="313"/>
      <c r="M791" s="311"/>
      <c r="N791" s="1" t="s">
        <v>654</v>
      </c>
      <c r="BA791" s="206"/>
    </row>
    <row r="792" spans="1:55" ht="30" customHeight="1">
      <c r="A792" s="5" t="s">
        <v>3296</v>
      </c>
      <c r="B792" s="5" t="s">
        <v>3538</v>
      </c>
      <c r="C792" s="5" t="s">
        <v>182</v>
      </c>
      <c r="D792" s="6">
        <v>1</v>
      </c>
      <c r="E792" s="8">
        <f>단가대비표!K296</f>
        <v>6755</v>
      </c>
      <c r="F792" s="9">
        <f>TRUNC(E792*D792,1)</f>
        <v>6755</v>
      </c>
      <c r="G792" s="8">
        <f>단가대비표!L296</f>
        <v>0</v>
      </c>
      <c r="H792" s="9">
        <f>TRUNC(G792*D792,1)</f>
        <v>0</v>
      </c>
      <c r="I792" s="8">
        <f>단가대비표!S296</f>
        <v>0</v>
      </c>
      <c r="J792" s="9">
        <f>TRUNC(I792*D792,1)</f>
        <v>0</v>
      </c>
      <c r="K792" s="8">
        <f t="shared" ref="K792:L796" si="114">TRUNC(E792+G792+I792,1)</f>
        <v>6755</v>
      </c>
      <c r="L792" s="9">
        <f t="shared" si="114"/>
        <v>6755</v>
      </c>
      <c r="M792" s="5" t="s">
        <v>52</v>
      </c>
      <c r="N792" s="1" t="s">
        <v>654</v>
      </c>
      <c r="O792" s="1" t="s">
        <v>3539</v>
      </c>
      <c r="P792" s="1" t="s">
        <v>62</v>
      </c>
      <c r="Q792" s="1" t="s">
        <v>62</v>
      </c>
      <c r="R792" s="1" t="s">
        <v>61</v>
      </c>
      <c r="V792">
        <v>1</v>
      </c>
      <c r="AV792" s="1" t="s">
        <v>52</v>
      </c>
      <c r="AW792" s="1" t="s">
        <v>3554</v>
      </c>
      <c r="AX792" s="1" t="s">
        <v>52</v>
      </c>
      <c r="AY792" s="1" t="s">
        <v>52</v>
      </c>
      <c r="AZ792" s="203"/>
      <c r="BA792" s="207" t="s">
        <v>7591</v>
      </c>
    </row>
    <row r="793" spans="1:55" ht="30" customHeight="1">
      <c r="A793" s="5" t="s">
        <v>3541</v>
      </c>
      <c r="B793" s="5" t="s">
        <v>2666</v>
      </c>
      <c r="C793" s="5" t="s">
        <v>449</v>
      </c>
      <c r="D793" s="6">
        <v>1</v>
      </c>
      <c r="E793" s="8">
        <f>TRUNC(SUMIF(V792:V796, RIGHTB(O793, 1), F792:F796)*U793, 2)</f>
        <v>337.75</v>
      </c>
      <c r="F793" s="9">
        <f>TRUNC(E793*D793,1)</f>
        <v>337.7</v>
      </c>
      <c r="G793" s="8">
        <v>0</v>
      </c>
      <c r="H793" s="9">
        <f>TRUNC(G793*D793,1)</f>
        <v>0</v>
      </c>
      <c r="I793" s="8">
        <v>0</v>
      </c>
      <c r="J793" s="9">
        <f>TRUNC(I793*D793,1)</f>
        <v>0</v>
      </c>
      <c r="K793" s="8">
        <f t="shared" si="114"/>
        <v>337.7</v>
      </c>
      <c r="L793" s="9">
        <f t="shared" si="114"/>
        <v>337.7</v>
      </c>
      <c r="M793" s="5" t="s">
        <v>52</v>
      </c>
      <c r="N793" s="1" t="s">
        <v>654</v>
      </c>
      <c r="O793" s="1" t="s">
        <v>2654</v>
      </c>
      <c r="P793" s="1" t="s">
        <v>62</v>
      </c>
      <c r="Q793" s="1" t="s">
        <v>62</v>
      </c>
      <c r="R793" s="1" t="s">
        <v>62</v>
      </c>
      <c r="S793">
        <v>0</v>
      </c>
      <c r="T793">
        <v>0</v>
      </c>
      <c r="U793">
        <v>0.05</v>
      </c>
      <c r="AV793" s="1" t="s">
        <v>52</v>
      </c>
      <c r="AW793" s="1" t="s">
        <v>3555</v>
      </c>
      <c r="AX793" s="1" t="s">
        <v>52</v>
      </c>
      <c r="AY793" s="1" t="s">
        <v>52</v>
      </c>
      <c r="AZ793" s="203"/>
      <c r="BA793" s="207"/>
    </row>
    <row r="794" spans="1:55" ht="30" customHeight="1">
      <c r="A794" s="32" t="s">
        <v>3543</v>
      </c>
      <c r="B794" s="5" t="s">
        <v>3519</v>
      </c>
      <c r="C794" s="5" t="s">
        <v>182</v>
      </c>
      <c r="D794" s="6">
        <v>1</v>
      </c>
      <c r="E794" s="8">
        <f>일위대가목록!E573</f>
        <v>0</v>
      </c>
      <c r="F794" s="9">
        <f>TRUNC(E794*D794,1)</f>
        <v>0</v>
      </c>
      <c r="G794" s="8">
        <f>일위대가목록!F573</f>
        <v>14417</v>
      </c>
      <c r="H794" s="9">
        <f>TRUNC(G794*D794,1)</f>
        <v>14417</v>
      </c>
      <c r="I794" s="8">
        <f>일위대가목록!G573</f>
        <v>288</v>
      </c>
      <c r="J794" s="9">
        <f>TRUNC(I794*D794,1)</f>
        <v>288</v>
      </c>
      <c r="K794" s="8">
        <f t="shared" si="114"/>
        <v>14705</v>
      </c>
      <c r="L794" s="9">
        <f t="shared" si="114"/>
        <v>14705</v>
      </c>
      <c r="M794" s="5" t="s">
        <v>3544</v>
      </c>
      <c r="N794" s="1" t="s">
        <v>654</v>
      </c>
      <c r="O794" s="1" t="s">
        <v>3545</v>
      </c>
      <c r="P794" s="1" t="s">
        <v>61</v>
      </c>
      <c r="Q794" s="1" t="s">
        <v>62</v>
      </c>
      <c r="R794" s="1" t="s">
        <v>62</v>
      </c>
      <c r="AV794" s="1" t="s">
        <v>52</v>
      </c>
      <c r="AW794" s="1" t="s">
        <v>3556</v>
      </c>
      <c r="AX794" s="1" t="s">
        <v>52</v>
      </c>
      <c r="AY794" s="1" t="s">
        <v>52</v>
      </c>
      <c r="AZ794" s="203"/>
      <c r="BA794" s="207" t="s">
        <v>3544</v>
      </c>
    </row>
    <row r="795" spans="1:55" ht="30" customHeight="1">
      <c r="A795" s="5" t="s">
        <v>3533</v>
      </c>
      <c r="B795" s="5" t="s">
        <v>52</v>
      </c>
      <c r="C795" s="5" t="s">
        <v>715</v>
      </c>
      <c r="D795" s="6">
        <v>0.2</v>
      </c>
      <c r="E795" s="8">
        <f>일위대가목록!E572</f>
        <v>0</v>
      </c>
      <c r="F795" s="9">
        <f>TRUNC(E795*D795,1)</f>
        <v>0</v>
      </c>
      <c r="G795" s="8">
        <f>일위대가목록!F572</f>
        <v>42682</v>
      </c>
      <c r="H795" s="9">
        <f>TRUNC(G795*D795,1)</f>
        <v>8536.4</v>
      </c>
      <c r="I795" s="8">
        <f>일위대가목록!G572</f>
        <v>0</v>
      </c>
      <c r="J795" s="9">
        <f>TRUNC(I795*D795,1)</f>
        <v>0</v>
      </c>
      <c r="K795" s="8">
        <f t="shared" si="114"/>
        <v>42682</v>
      </c>
      <c r="L795" s="9">
        <f t="shared" si="114"/>
        <v>8536.4</v>
      </c>
      <c r="M795" s="5" t="s">
        <v>3547</v>
      </c>
      <c r="N795" s="1" t="s">
        <v>654</v>
      </c>
      <c r="O795" s="1" t="s">
        <v>3548</v>
      </c>
      <c r="P795" s="1" t="s">
        <v>61</v>
      </c>
      <c r="Q795" s="1" t="s">
        <v>62</v>
      </c>
      <c r="R795" s="1" t="s">
        <v>62</v>
      </c>
      <c r="AV795" s="1" t="s">
        <v>52</v>
      </c>
      <c r="AW795" s="1" t="s">
        <v>3557</v>
      </c>
      <c r="AX795" s="1" t="s">
        <v>52</v>
      </c>
      <c r="AY795" s="1" t="s">
        <v>52</v>
      </c>
      <c r="AZ795" s="203"/>
      <c r="BA795" s="207" t="s">
        <v>3547</v>
      </c>
    </row>
    <row r="796" spans="1:55" ht="30" customHeight="1">
      <c r="A796" s="5" t="s">
        <v>3550</v>
      </c>
      <c r="B796" s="5" t="s">
        <v>3558</v>
      </c>
      <c r="C796" s="5" t="s">
        <v>366</v>
      </c>
      <c r="D796" s="6">
        <v>0.2</v>
      </c>
      <c r="E796" s="8">
        <f>단가대비표!K103</f>
        <v>17710</v>
      </c>
      <c r="F796" s="9">
        <f>TRUNC(E796*D796,1)</f>
        <v>3542</v>
      </c>
      <c r="G796" s="8">
        <f>단가대비표!L103</f>
        <v>0</v>
      </c>
      <c r="H796" s="9">
        <f>TRUNC(G796*D796,1)</f>
        <v>0</v>
      </c>
      <c r="I796" s="8">
        <f>단가대비표!S103</f>
        <v>0</v>
      </c>
      <c r="J796" s="9">
        <f>TRUNC(I796*D796,1)</f>
        <v>0</v>
      </c>
      <c r="K796" s="8">
        <f t="shared" si="114"/>
        <v>17710</v>
      </c>
      <c r="L796" s="9">
        <f t="shared" si="114"/>
        <v>3542</v>
      </c>
      <c r="M796" s="5" t="s">
        <v>52</v>
      </c>
      <c r="N796" s="1" t="s">
        <v>654</v>
      </c>
      <c r="O796" s="1" t="s">
        <v>3559</v>
      </c>
      <c r="P796" s="1" t="s">
        <v>62</v>
      </c>
      <c r="Q796" s="1" t="s">
        <v>62</v>
      </c>
      <c r="R796" s="1" t="s">
        <v>61</v>
      </c>
      <c r="AV796" s="1" t="s">
        <v>52</v>
      </c>
      <c r="AW796" s="1" t="s">
        <v>3560</v>
      </c>
      <c r="AX796" s="1" t="s">
        <v>52</v>
      </c>
      <c r="AY796" s="1" t="s">
        <v>52</v>
      </c>
      <c r="AZ796" s="203"/>
      <c r="BA796" s="207" t="s">
        <v>7346</v>
      </c>
    </row>
    <row r="797" spans="1:55" ht="30" customHeight="1">
      <c r="A797" s="5" t="s">
        <v>2487</v>
      </c>
      <c r="B797" s="5" t="s">
        <v>52</v>
      </c>
      <c r="C797" s="5" t="s">
        <v>52</v>
      </c>
      <c r="D797" s="6"/>
      <c r="E797" s="8"/>
      <c r="F797" s="9">
        <f>TRUNC(SUMIF(N792:N796, N791, F792:F796),0)</f>
        <v>10634</v>
      </c>
      <c r="G797" s="8"/>
      <c r="H797" s="9">
        <f>TRUNC(SUMIF(N792:N796, N791, H792:H796),0)</f>
        <v>22953</v>
      </c>
      <c r="I797" s="8"/>
      <c r="J797" s="9">
        <f>TRUNC(SUMIF(N792:N796, N791, J792:J796),0)</f>
        <v>288</v>
      </c>
      <c r="K797" s="8"/>
      <c r="L797" s="9">
        <f>F797+H797+J797</f>
        <v>33875</v>
      </c>
      <c r="M797" s="5" t="s">
        <v>52</v>
      </c>
      <c r="N797" s="1" t="s">
        <v>124</v>
      </c>
      <c r="O797" s="1" t="s">
        <v>124</v>
      </c>
      <c r="P797" s="1" t="s">
        <v>52</v>
      </c>
      <c r="Q797" s="1" t="s">
        <v>52</v>
      </c>
      <c r="R797" s="1" t="s">
        <v>52</v>
      </c>
      <c r="AV797" s="1" t="s">
        <v>52</v>
      </c>
      <c r="AW797" s="1" t="s">
        <v>52</v>
      </c>
      <c r="AX797" s="1" t="s">
        <v>52</v>
      </c>
      <c r="AY797" s="1" t="s">
        <v>52</v>
      </c>
      <c r="AZ797" s="203"/>
      <c r="BA797" s="207"/>
    </row>
    <row r="798" spans="1:55" ht="30" customHeight="1">
      <c r="A798" s="6"/>
      <c r="B798" s="6"/>
      <c r="C798" s="6"/>
      <c r="D798" s="6"/>
      <c r="E798" s="8"/>
      <c r="F798" s="9"/>
      <c r="G798" s="8"/>
      <c r="H798" s="9"/>
      <c r="I798" s="8"/>
      <c r="J798" s="9"/>
      <c r="K798" s="8"/>
      <c r="L798" s="9"/>
      <c r="M798" s="6"/>
      <c r="BA798" s="206"/>
    </row>
    <row r="799" spans="1:55" ht="30" customHeight="1">
      <c r="A799" s="308" t="s">
        <v>3561</v>
      </c>
      <c r="B799" s="308"/>
      <c r="C799" s="308"/>
      <c r="D799" s="308"/>
      <c r="E799" s="309"/>
      <c r="F799" s="310"/>
      <c r="G799" s="309"/>
      <c r="H799" s="310"/>
      <c r="I799" s="309"/>
      <c r="J799" s="310"/>
      <c r="K799" s="309"/>
      <c r="L799" s="310"/>
      <c r="M799" s="308"/>
      <c r="N799" s="1" t="s">
        <v>659</v>
      </c>
      <c r="BA799" s="206"/>
    </row>
    <row r="800" spans="1:55" ht="30" customHeight="1">
      <c r="A800" s="5" t="s">
        <v>3562</v>
      </c>
      <c r="B800" s="5" t="s">
        <v>3563</v>
      </c>
      <c r="C800" s="5" t="s">
        <v>588</v>
      </c>
      <c r="D800" s="6">
        <v>2.205E-2</v>
      </c>
      <c r="E800" s="8">
        <f>일위대가목록!E574</f>
        <v>234048</v>
      </c>
      <c r="F800" s="9">
        <f>TRUNC(E800*D800,1)</f>
        <v>5160.7</v>
      </c>
      <c r="G800" s="8">
        <f>일위대가목록!F574</f>
        <v>188481</v>
      </c>
      <c r="H800" s="9">
        <f>TRUNC(G800*D800,1)</f>
        <v>4156</v>
      </c>
      <c r="I800" s="8">
        <f>일위대가목록!G574</f>
        <v>0</v>
      </c>
      <c r="J800" s="9">
        <f>TRUNC(I800*D800,1)</f>
        <v>0</v>
      </c>
      <c r="K800" s="8">
        <f t="shared" ref="K800:L803" si="115">TRUNC(E800+G800+I800,1)</f>
        <v>422529</v>
      </c>
      <c r="L800" s="9">
        <f t="shared" si="115"/>
        <v>9316.7000000000007</v>
      </c>
      <c r="M800" s="5" t="s">
        <v>3564</v>
      </c>
      <c r="N800" s="1" t="s">
        <v>659</v>
      </c>
      <c r="O800" s="1" t="s">
        <v>3565</v>
      </c>
      <c r="P800" s="1" t="s">
        <v>61</v>
      </c>
      <c r="Q800" s="1" t="s">
        <v>62</v>
      </c>
      <c r="R800" s="1" t="s">
        <v>62</v>
      </c>
      <c r="AV800" s="1" t="s">
        <v>52</v>
      </c>
      <c r="AW800" s="1" t="s">
        <v>3566</v>
      </c>
      <c r="AX800" s="1" t="s">
        <v>52</v>
      </c>
      <c r="AY800" s="1" t="s">
        <v>52</v>
      </c>
      <c r="AZ800" s="203"/>
      <c r="BA800" s="207" t="s">
        <v>3564</v>
      </c>
    </row>
    <row r="801" spans="1:54" ht="30" customHeight="1">
      <c r="A801" s="5" t="s">
        <v>2645</v>
      </c>
      <c r="B801" s="5" t="s">
        <v>2646</v>
      </c>
      <c r="C801" s="5" t="s">
        <v>2210</v>
      </c>
      <c r="D801" s="6">
        <v>0.06</v>
      </c>
      <c r="E801" s="8">
        <f>단가대비표!K420</f>
        <v>0</v>
      </c>
      <c r="F801" s="9">
        <f>TRUNC(E801*D801,1)</f>
        <v>0</v>
      </c>
      <c r="G801" s="8">
        <f>단가대비표!L420</f>
        <v>199427</v>
      </c>
      <c r="H801" s="9">
        <f>TRUNC(G801*D801,1)</f>
        <v>11965.6</v>
      </c>
      <c r="I801" s="8">
        <f>단가대비표!S420</f>
        <v>0</v>
      </c>
      <c r="J801" s="9">
        <f>TRUNC(I801*D801,1)</f>
        <v>0</v>
      </c>
      <c r="K801" s="8">
        <f t="shared" si="115"/>
        <v>199427</v>
      </c>
      <c r="L801" s="9">
        <f t="shared" si="115"/>
        <v>11965.6</v>
      </c>
      <c r="M801" s="5" t="s">
        <v>52</v>
      </c>
      <c r="N801" s="1" t="s">
        <v>659</v>
      </c>
      <c r="O801" s="1" t="s">
        <v>2647</v>
      </c>
      <c r="P801" s="1" t="s">
        <v>62</v>
      </c>
      <c r="Q801" s="1" t="s">
        <v>62</v>
      </c>
      <c r="R801" s="1" t="s">
        <v>61</v>
      </c>
      <c r="V801">
        <v>1</v>
      </c>
      <c r="AV801" s="1" t="s">
        <v>52</v>
      </c>
      <c r="AW801" s="1" t="s">
        <v>3567</v>
      </c>
      <c r="AX801" s="1" t="s">
        <v>52</v>
      </c>
      <c r="AY801" s="1" t="s">
        <v>52</v>
      </c>
      <c r="AZ801" s="203"/>
      <c r="BA801" s="207" t="s">
        <v>7735</v>
      </c>
    </row>
    <row r="802" spans="1:54" ht="30" customHeight="1">
      <c r="A802" s="5" t="s">
        <v>2649</v>
      </c>
      <c r="B802" s="5" t="s">
        <v>2646</v>
      </c>
      <c r="C802" s="5" t="s">
        <v>2210</v>
      </c>
      <c r="D802" s="6">
        <v>0.04</v>
      </c>
      <c r="E802" s="8">
        <f>단가대비표!K405</f>
        <v>0</v>
      </c>
      <c r="F802" s="9">
        <f>TRUNC(E802*D802,1)</f>
        <v>0</v>
      </c>
      <c r="G802" s="8">
        <f>단가대비표!L405</f>
        <v>157068</v>
      </c>
      <c r="H802" s="9">
        <f>TRUNC(G802*D802,1)</f>
        <v>6282.7</v>
      </c>
      <c r="I802" s="8">
        <f>단가대비표!S405</f>
        <v>0</v>
      </c>
      <c r="J802" s="9">
        <f>TRUNC(I802*D802,1)</f>
        <v>0</v>
      </c>
      <c r="K802" s="8">
        <f t="shared" si="115"/>
        <v>157068</v>
      </c>
      <c r="L802" s="9">
        <f t="shared" si="115"/>
        <v>6282.7</v>
      </c>
      <c r="M802" s="5" t="s">
        <v>52</v>
      </c>
      <c r="N802" s="1" t="s">
        <v>659</v>
      </c>
      <c r="O802" s="1" t="s">
        <v>2650</v>
      </c>
      <c r="P802" s="1" t="s">
        <v>62</v>
      </c>
      <c r="Q802" s="1" t="s">
        <v>62</v>
      </c>
      <c r="R802" s="1" t="s">
        <v>61</v>
      </c>
      <c r="V802">
        <v>1</v>
      </c>
      <c r="AV802" s="1" t="s">
        <v>52</v>
      </c>
      <c r="AW802" s="1" t="s">
        <v>3568</v>
      </c>
      <c r="AX802" s="1" t="s">
        <v>52</v>
      </c>
      <c r="AY802" s="1" t="s">
        <v>52</v>
      </c>
      <c r="AZ802" s="203"/>
      <c r="BA802" s="207" t="s">
        <v>7717</v>
      </c>
    </row>
    <row r="803" spans="1:54" ht="30" customHeight="1">
      <c r="A803" s="5" t="s">
        <v>2652</v>
      </c>
      <c r="B803" s="5" t="s">
        <v>2978</v>
      </c>
      <c r="C803" s="5" t="s">
        <v>449</v>
      </c>
      <c r="D803" s="6">
        <v>1</v>
      </c>
      <c r="E803" s="8">
        <v>0</v>
      </c>
      <c r="F803" s="9">
        <f>TRUNC(E803*D803,1)</f>
        <v>0</v>
      </c>
      <c r="G803" s="8">
        <v>0</v>
      </c>
      <c r="H803" s="9">
        <f>TRUNC(G803*D803,1)</f>
        <v>0</v>
      </c>
      <c r="I803" s="8">
        <f>TRUNC(SUMIF(V800:V803, RIGHTB(O803, 1), H800:H803)*U803, 2)</f>
        <v>547.44000000000005</v>
      </c>
      <c r="J803" s="9">
        <f>TRUNC(I803*D803,1)</f>
        <v>547.4</v>
      </c>
      <c r="K803" s="8">
        <f t="shared" si="115"/>
        <v>547.4</v>
      </c>
      <c r="L803" s="9">
        <f t="shared" si="115"/>
        <v>547.4</v>
      </c>
      <c r="M803" s="5" t="s">
        <v>52</v>
      </c>
      <c r="N803" s="1" t="s">
        <v>659</v>
      </c>
      <c r="O803" s="1" t="s">
        <v>2654</v>
      </c>
      <c r="P803" s="1" t="s">
        <v>62</v>
      </c>
      <c r="Q803" s="1" t="s">
        <v>62</v>
      </c>
      <c r="R803" s="1" t="s">
        <v>62</v>
      </c>
      <c r="S803">
        <v>1</v>
      </c>
      <c r="T803">
        <v>2</v>
      </c>
      <c r="U803">
        <v>0.03</v>
      </c>
      <c r="AV803" s="1" t="s">
        <v>52</v>
      </c>
      <c r="AW803" s="1" t="s">
        <v>3569</v>
      </c>
      <c r="AX803" s="1" t="s">
        <v>52</v>
      </c>
      <c r="AY803" s="1" t="s">
        <v>52</v>
      </c>
      <c r="AZ803" s="203"/>
      <c r="BA803" s="207"/>
    </row>
    <row r="804" spans="1:54" ht="30" customHeight="1">
      <c r="A804" s="5" t="s">
        <v>2487</v>
      </c>
      <c r="B804" s="5" t="s">
        <v>52</v>
      </c>
      <c r="C804" s="5" t="s">
        <v>52</v>
      </c>
      <c r="D804" s="6"/>
      <c r="E804" s="8"/>
      <c r="F804" s="9">
        <f>TRUNC(SUMIF(N800:N803, N799, F800:F803),0)</f>
        <v>5160</v>
      </c>
      <c r="G804" s="8"/>
      <c r="H804" s="9">
        <f>TRUNC(SUMIF(N800:N803, N799, H800:H803),0)</f>
        <v>22404</v>
      </c>
      <c r="I804" s="8"/>
      <c r="J804" s="9">
        <f>TRUNC(SUMIF(N800:N803, N799, J800:J803),0)</f>
        <v>547</v>
      </c>
      <c r="K804" s="8"/>
      <c r="L804" s="9">
        <f>F804+H804+J804</f>
        <v>28111</v>
      </c>
      <c r="M804" s="5" t="s">
        <v>52</v>
      </c>
      <c r="N804" s="1" t="s">
        <v>124</v>
      </c>
      <c r="O804" s="1" t="s">
        <v>124</v>
      </c>
      <c r="P804" s="1" t="s">
        <v>52</v>
      </c>
      <c r="Q804" s="1" t="s">
        <v>52</v>
      </c>
      <c r="R804" s="1" t="s">
        <v>52</v>
      </c>
      <c r="AV804" s="1" t="s">
        <v>52</v>
      </c>
      <c r="AW804" s="1" t="s">
        <v>52</v>
      </c>
      <c r="AX804" s="1" t="s">
        <v>52</v>
      </c>
      <c r="AY804" s="1" t="s">
        <v>52</v>
      </c>
      <c r="AZ804" s="203"/>
      <c r="BA804" s="207"/>
    </row>
    <row r="805" spans="1:54" ht="30" customHeight="1">
      <c r="A805" s="6"/>
      <c r="B805" s="6"/>
      <c r="C805" s="6"/>
      <c r="D805" s="6"/>
      <c r="E805" s="8"/>
      <c r="F805" s="9"/>
      <c r="G805" s="8"/>
      <c r="H805" s="9"/>
      <c r="I805" s="8"/>
      <c r="J805" s="9"/>
      <c r="K805" s="8"/>
      <c r="L805" s="9"/>
      <c r="M805" s="6"/>
      <c r="BA805" s="206"/>
    </row>
    <row r="806" spans="1:54" ht="30" customHeight="1">
      <c r="A806" s="308" t="s">
        <v>3570</v>
      </c>
      <c r="B806" s="308"/>
      <c r="C806" s="308"/>
      <c r="D806" s="308"/>
      <c r="E806" s="309"/>
      <c r="F806" s="310"/>
      <c r="G806" s="309"/>
      <c r="H806" s="310"/>
      <c r="I806" s="309"/>
      <c r="J806" s="310"/>
      <c r="K806" s="309"/>
      <c r="L806" s="310"/>
      <c r="M806" s="308"/>
      <c r="N806" s="1" t="s">
        <v>664</v>
      </c>
      <c r="BA806" s="206"/>
    </row>
    <row r="807" spans="1:54" ht="30" customHeight="1">
      <c r="A807" s="5" t="s">
        <v>3562</v>
      </c>
      <c r="B807" s="5" t="s">
        <v>3563</v>
      </c>
      <c r="C807" s="5" t="s">
        <v>588</v>
      </c>
      <c r="D807" s="6">
        <v>1.575E-2</v>
      </c>
      <c r="E807" s="8">
        <f>일위대가목록!E574</f>
        <v>234048</v>
      </c>
      <c r="F807" s="9">
        <f>TRUNC(E807*D807,1)</f>
        <v>3686.2</v>
      </c>
      <c r="G807" s="8">
        <f>일위대가목록!F574</f>
        <v>188481</v>
      </c>
      <c r="H807" s="9">
        <f>TRUNC(G807*D807,1)</f>
        <v>2968.5</v>
      </c>
      <c r="I807" s="8">
        <f>일위대가목록!G574</f>
        <v>0</v>
      </c>
      <c r="J807" s="9">
        <f>TRUNC(I807*D807,1)</f>
        <v>0</v>
      </c>
      <c r="K807" s="8">
        <f t="shared" ref="K807:L810" si="116">TRUNC(E807+G807+I807,1)</f>
        <v>422529</v>
      </c>
      <c r="L807" s="9">
        <f t="shared" si="116"/>
        <v>6654.7</v>
      </c>
      <c r="M807" s="5" t="s">
        <v>3564</v>
      </c>
      <c r="N807" s="1" t="s">
        <v>664</v>
      </c>
      <c r="O807" s="1" t="s">
        <v>3565</v>
      </c>
      <c r="P807" s="1" t="s">
        <v>61</v>
      </c>
      <c r="Q807" s="1" t="s">
        <v>62</v>
      </c>
      <c r="R807" s="1" t="s">
        <v>62</v>
      </c>
      <c r="AV807" s="1" t="s">
        <v>52</v>
      </c>
      <c r="AW807" s="1" t="s">
        <v>3571</v>
      </c>
      <c r="AX807" s="1" t="s">
        <v>52</v>
      </c>
      <c r="AY807" s="1" t="s">
        <v>52</v>
      </c>
      <c r="AZ807" s="203"/>
      <c r="BA807" s="207" t="s">
        <v>3564</v>
      </c>
    </row>
    <row r="808" spans="1:54" ht="30" customHeight="1">
      <c r="A808" s="5" t="s">
        <v>2645</v>
      </c>
      <c r="B808" s="5" t="s">
        <v>2646</v>
      </c>
      <c r="C808" s="5" t="s">
        <v>2210</v>
      </c>
      <c r="D808" s="6">
        <v>0.04</v>
      </c>
      <c r="E808" s="8">
        <f>단가대비표!K420</f>
        <v>0</v>
      </c>
      <c r="F808" s="9">
        <f>TRUNC(E808*D808,1)</f>
        <v>0</v>
      </c>
      <c r="G808" s="8">
        <f>단가대비표!L420</f>
        <v>199427</v>
      </c>
      <c r="H808" s="9">
        <f>TRUNC(G808*D808,1)</f>
        <v>7977</v>
      </c>
      <c r="I808" s="8">
        <f>단가대비표!S420</f>
        <v>0</v>
      </c>
      <c r="J808" s="9">
        <f>TRUNC(I808*D808,1)</f>
        <v>0</v>
      </c>
      <c r="K808" s="8">
        <f t="shared" si="116"/>
        <v>199427</v>
      </c>
      <c r="L808" s="9">
        <f t="shared" si="116"/>
        <v>7977</v>
      </c>
      <c r="M808" s="5" t="s">
        <v>52</v>
      </c>
      <c r="N808" s="1" t="s">
        <v>664</v>
      </c>
      <c r="O808" s="1" t="s">
        <v>2647</v>
      </c>
      <c r="P808" s="1" t="s">
        <v>62</v>
      </c>
      <c r="Q808" s="1" t="s">
        <v>62</v>
      </c>
      <c r="R808" s="1" t="s">
        <v>61</v>
      </c>
      <c r="V808">
        <v>1</v>
      </c>
      <c r="AV808" s="1" t="s">
        <v>52</v>
      </c>
      <c r="AW808" s="1" t="s">
        <v>3572</v>
      </c>
      <c r="AX808" s="1" t="s">
        <v>52</v>
      </c>
      <c r="AY808" s="1" t="s">
        <v>52</v>
      </c>
      <c r="AZ808" s="203"/>
      <c r="BA808" s="207" t="s">
        <v>7735</v>
      </c>
    </row>
    <row r="809" spans="1:54" ht="30" customHeight="1">
      <c r="A809" s="5" t="s">
        <v>2649</v>
      </c>
      <c r="B809" s="5" t="s">
        <v>2646</v>
      </c>
      <c r="C809" s="5" t="s">
        <v>2210</v>
      </c>
      <c r="D809" s="6">
        <v>0.02</v>
      </c>
      <c r="E809" s="8">
        <f>단가대비표!K405</f>
        <v>0</v>
      </c>
      <c r="F809" s="9">
        <f>TRUNC(E809*D809,1)</f>
        <v>0</v>
      </c>
      <c r="G809" s="8">
        <f>단가대비표!L405</f>
        <v>157068</v>
      </c>
      <c r="H809" s="9">
        <f>TRUNC(G809*D809,1)</f>
        <v>3141.3</v>
      </c>
      <c r="I809" s="8">
        <f>단가대비표!S405</f>
        <v>0</v>
      </c>
      <c r="J809" s="9">
        <f>TRUNC(I809*D809,1)</f>
        <v>0</v>
      </c>
      <c r="K809" s="8">
        <f t="shared" si="116"/>
        <v>157068</v>
      </c>
      <c r="L809" s="9">
        <f t="shared" si="116"/>
        <v>3141.3</v>
      </c>
      <c r="M809" s="5" t="s">
        <v>52</v>
      </c>
      <c r="N809" s="1" t="s">
        <v>664</v>
      </c>
      <c r="O809" s="1" t="s">
        <v>2650</v>
      </c>
      <c r="P809" s="1" t="s">
        <v>62</v>
      </c>
      <c r="Q809" s="1" t="s">
        <v>62</v>
      </c>
      <c r="R809" s="1" t="s">
        <v>61</v>
      </c>
      <c r="V809">
        <v>1</v>
      </c>
      <c r="AV809" s="1" t="s">
        <v>52</v>
      </c>
      <c r="AW809" s="1" t="s">
        <v>3573</v>
      </c>
      <c r="AX809" s="1" t="s">
        <v>52</v>
      </c>
      <c r="AY809" s="1" t="s">
        <v>52</v>
      </c>
      <c r="AZ809" s="203"/>
      <c r="BA809" s="207" t="s">
        <v>7717</v>
      </c>
    </row>
    <row r="810" spans="1:54" ht="30" customHeight="1">
      <c r="A810" s="5" t="s">
        <v>2652</v>
      </c>
      <c r="B810" s="5" t="s">
        <v>2978</v>
      </c>
      <c r="C810" s="5" t="s">
        <v>449</v>
      </c>
      <c r="D810" s="6">
        <v>1</v>
      </c>
      <c r="E810" s="8">
        <v>0</v>
      </c>
      <c r="F810" s="9">
        <f>TRUNC(E810*D810,1)</f>
        <v>0</v>
      </c>
      <c r="G810" s="8">
        <v>0</v>
      </c>
      <c r="H810" s="9">
        <f>TRUNC(G810*D810,1)</f>
        <v>0</v>
      </c>
      <c r="I810" s="8">
        <f>TRUNC(SUMIF(V807:V810, RIGHTB(O810, 1), H807:H810)*U810, 2)</f>
        <v>333.54</v>
      </c>
      <c r="J810" s="9">
        <f>TRUNC(I810*D810,1)</f>
        <v>333.5</v>
      </c>
      <c r="K810" s="8">
        <f t="shared" si="116"/>
        <v>333.5</v>
      </c>
      <c r="L810" s="9">
        <f t="shared" si="116"/>
        <v>333.5</v>
      </c>
      <c r="M810" s="5" t="s">
        <v>52</v>
      </c>
      <c r="N810" s="1" t="s">
        <v>664</v>
      </c>
      <c r="O810" s="1" t="s">
        <v>2654</v>
      </c>
      <c r="P810" s="1" t="s">
        <v>62</v>
      </c>
      <c r="Q810" s="1" t="s">
        <v>62</v>
      </c>
      <c r="R810" s="1" t="s">
        <v>62</v>
      </c>
      <c r="S810">
        <v>1</v>
      </c>
      <c r="T810">
        <v>2</v>
      </c>
      <c r="U810">
        <v>0.03</v>
      </c>
      <c r="AV810" s="1" t="s">
        <v>52</v>
      </c>
      <c r="AW810" s="1" t="s">
        <v>3574</v>
      </c>
      <c r="AX810" s="1" t="s">
        <v>52</v>
      </c>
      <c r="AY810" s="1" t="s">
        <v>52</v>
      </c>
      <c r="AZ810" s="203"/>
      <c r="BA810" s="207"/>
    </row>
    <row r="811" spans="1:54" ht="30" customHeight="1">
      <c r="A811" s="5" t="s">
        <v>2487</v>
      </c>
      <c r="B811" s="5" t="s">
        <v>52</v>
      </c>
      <c r="C811" s="5" t="s">
        <v>52</v>
      </c>
      <c r="D811" s="6"/>
      <c r="E811" s="8"/>
      <c r="F811" s="9">
        <f>TRUNC(SUMIF(N807:N810, N806, F807:F810),0)</f>
        <v>3686</v>
      </c>
      <c r="G811" s="8"/>
      <c r="H811" s="9">
        <f>TRUNC(SUMIF(N807:N810, N806, H807:H810),0)</f>
        <v>14086</v>
      </c>
      <c r="I811" s="8"/>
      <c r="J811" s="9">
        <f>TRUNC(SUMIF(N807:N810, N806, J807:J810),0)</f>
        <v>333</v>
      </c>
      <c r="K811" s="8"/>
      <c r="L811" s="9">
        <f>F811+H811+J811</f>
        <v>18105</v>
      </c>
      <c r="M811" s="5" t="s">
        <v>52</v>
      </c>
      <c r="N811" s="1" t="s">
        <v>124</v>
      </c>
      <c r="O811" s="1" t="s">
        <v>124</v>
      </c>
      <c r="P811" s="1" t="s">
        <v>52</v>
      </c>
      <c r="Q811" s="1" t="s">
        <v>52</v>
      </c>
      <c r="R811" s="1" t="s">
        <v>52</v>
      </c>
      <c r="AV811" s="1" t="s">
        <v>52</v>
      </c>
      <c r="AW811" s="1" t="s">
        <v>52</v>
      </c>
      <c r="AX811" s="1" t="s">
        <v>52</v>
      </c>
      <c r="AY811" s="1" t="s">
        <v>52</v>
      </c>
      <c r="AZ811" s="203"/>
      <c r="BA811" s="207"/>
    </row>
    <row r="812" spans="1:54" ht="30" customHeight="1">
      <c r="A812" s="6"/>
      <c r="B812" s="6"/>
      <c r="C812" s="6"/>
      <c r="D812" s="6"/>
      <c r="E812" s="8"/>
      <c r="F812" s="9"/>
      <c r="G812" s="8"/>
      <c r="H812" s="9"/>
      <c r="I812" s="8"/>
      <c r="J812" s="9"/>
      <c r="K812" s="8"/>
      <c r="L812" s="9"/>
      <c r="M812" s="6"/>
      <c r="BA812" s="206"/>
    </row>
    <row r="813" spans="1:54" ht="30" customHeight="1">
      <c r="A813" s="308" t="s">
        <v>3575</v>
      </c>
      <c r="B813" s="308"/>
      <c r="C813" s="308"/>
      <c r="D813" s="308"/>
      <c r="E813" s="309"/>
      <c r="F813" s="310"/>
      <c r="G813" s="309"/>
      <c r="H813" s="310"/>
      <c r="I813" s="309"/>
      <c r="J813" s="310"/>
      <c r="K813" s="309"/>
      <c r="L813" s="310"/>
      <c r="M813" s="308"/>
      <c r="N813" s="1" t="s">
        <v>669</v>
      </c>
      <c r="BA813" s="206"/>
    </row>
    <row r="814" spans="1:54" ht="30" customHeight="1">
      <c r="A814" s="5" t="s">
        <v>3576</v>
      </c>
      <c r="B814" s="5" t="s">
        <v>3577</v>
      </c>
      <c r="C814" s="5" t="s">
        <v>625</v>
      </c>
      <c r="D814" s="35">
        <v>1</v>
      </c>
      <c r="E814" s="8">
        <f>단가대비표!K398</f>
        <v>17948</v>
      </c>
      <c r="F814" s="9">
        <f>TRUNC(E814*D814,1)</f>
        <v>17948</v>
      </c>
      <c r="G814" s="8">
        <f>단가대비표!L398</f>
        <v>13246</v>
      </c>
      <c r="H814" s="9">
        <f>TRUNC(G814*D814,1)</f>
        <v>13246</v>
      </c>
      <c r="I814" s="8">
        <f>단가대비표!S398</f>
        <v>0</v>
      </c>
      <c r="J814" s="9">
        <f>TRUNC(I814*D814,1)</f>
        <v>0</v>
      </c>
      <c r="K814" s="8">
        <f>TRUNC(E814+G814+I814,1)</f>
        <v>31194</v>
      </c>
      <c r="L814" s="9">
        <f>TRUNC(F814+H814+J814,1)</f>
        <v>31194</v>
      </c>
      <c r="M814" s="5" t="s">
        <v>52</v>
      </c>
      <c r="N814" s="1" t="s">
        <v>669</v>
      </c>
      <c r="O814" s="1" t="s">
        <v>3578</v>
      </c>
      <c r="P814" s="1" t="s">
        <v>62</v>
      </c>
      <c r="Q814" s="1" t="s">
        <v>62</v>
      </c>
      <c r="R814" s="1" t="s">
        <v>61</v>
      </c>
      <c r="AV814" s="1" t="s">
        <v>52</v>
      </c>
      <c r="AW814" s="1" t="s">
        <v>3579</v>
      </c>
      <c r="AX814" s="1" t="s">
        <v>52</v>
      </c>
      <c r="AY814" s="1" t="s">
        <v>52</v>
      </c>
      <c r="AZ814" s="203"/>
      <c r="BA814" s="207" t="s">
        <v>7709</v>
      </c>
      <c r="BB814" s="99">
        <v>1</v>
      </c>
    </row>
    <row r="815" spans="1:54" ht="30" customHeight="1">
      <c r="A815" s="5" t="s">
        <v>2487</v>
      </c>
      <c r="B815" s="5" t="s">
        <v>52</v>
      </c>
      <c r="C815" s="5" t="s">
        <v>52</v>
      </c>
      <c r="D815" s="6"/>
      <c r="E815" s="8"/>
      <c r="F815" s="9">
        <f>TRUNC(SUMIF(N814:N814, N813, F814:F814),0)</f>
        <v>17948</v>
      </c>
      <c r="G815" s="8"/>
      <c r="H815" s="9">
        <f>TRUNC(SUMIF(N814:N814, N813, H814:H814),0)</f>
        <v>13246</v>
      </c>
      <c r="I815" s="8"/>
      <c r="J815" s="9">
        <f>TRUNC(SUMIF(N814:N814, N813, J814:J814),0)</f>
        <v>0</v>
      </c>
      <c r="K815" s="8"/>
      <c r="L815" s="9">
        <f>F815+H815+J815</f>
        <v>31194</v>
      </c>
      <c r="M815" s="5" t="s">
        <v>52</v>
      </c>
      <c r="N815" s="1" t="s">
        <v>124</v>
      </c>
      <c r="O815" s="1" t="s">
        <v>124</v>
      </c>
      <c r="P815" s="1" t="s">
        <v>52</v>
      </c>
      <c r="Q815" s="1" t="s">
        <v>52</v>
      </c>
      <c r="R815" s="1" t="s">
        <v>52</v>
      </c>
      <c r="AV815" s="1" t="s">
        <v>52</v>
      </c>
      <c r="AW815" s="1" t="s">
        <v>52</v>
      </c>
      <c r="AX815" s="1" t="s">
        <v>52</v>
      </c>
      <c r="AY815" s="1" t="s">
        <v>52</v>
      </c>
      <c r="AZ815" s="203"/>
      <c r="BA815" s="207"/>
    </row>
    <row r="816" spans="1:54" ht="30" customHeight="1">
      <c r="A816" s="6"/>
      <c r="B816" s="6"/>
      <c r="C816" s="6"/>
      <c r="D816" s="6"/>
      <c r="E816" s="8"/>
      <c r="F816" s="9"/>
      <c r="G816" s="8"/>
      <c r="H816" s="9"/>
      <c r="I816" s="8"/>
      <c r="J816" s="9"/>
      <c r="K816" s="8"/>
      <c r="L816" s="9"/>
      <c r="M816" s="6"/>
      <c r="BA816" s="206"/>
    </row>
    <row r="817" spans="1:54" ht="30" customHeight="1">
      <c r="A817" s="308" t="s">
        <v>3580</v>
      </c>
      <c r="B817" s="308"/>
      <c r="C817" s="308"/>
      <c r="D817" s="308"/>
      <c r="E817" s="309"/>
      <c r="F817" s="310"/>
      <c r="G817" s="309"/>
      <c r="H817" s="310"/>
      <c r="I817" s="309"/>
      <c r="J817" s="310"/>
      <c r="K817" s="309"/>
      <c r="L817" s="310"/>
      <c r="M817" s="308"/>
      <c r="N817" s="1" t="s">
        <v>673</v>
      </c>
      <c r="BA817" s="206"/>
    </row>
    <row r="818" spans="1:54" ht="30" customHeight="1">
      <c r="A818" s="5" t="s">
        <v>3576</v>
      </c>
      <c r="B818" s="5" t="s">
        <v>3581</v>
      </c>
      <c r="C818" s="5" t="s">
        <v>625</v>
      </c>
      <c r="D818" s="35">
        <v>0.9</v>
      </c>
      <c r="E818" s="8">
        <f>단가대비표!K399</f>
        <v>15805</v>
      </c>
      <c r="F818" s="9">
        <f>TRUNC(E818*D818,1)</f>
        <v>14224.5</v>
      </c>
      <c r="G818" s="8">
        <f>단가대비표!L399</f>
        <v>17845</v>
      </c>
      <c r="H818" s="9">
        <f>TRUNC(G818*D818,1)</f>
        <v>16060.5</v>
      </c>
      <c r="I818" s="8">
        <f>단가대비표!S399</f>
        <v>0</v>
      </c>
      <c r="J818" s="9">
        <f>TRUNC(I818*D818,1)</f>
        <v>0</v>
      </c>
      <c r="K818" s="8">
        <f>TRUNC(E818+G818+I818,1)</f>
        <v>33650</v>
      </c>
      <c r="L818" s="9">
        <f>TRUNC(F818+H818+J818,1)</f>
        <v>30285</v>
      </c>
      <c r="M818" s="5" t="s">
        <v>52</v>
      </c>
      <c r="N818" s="1" t="s">
        <v>673</v>
      </c>
      <c r="O818" s="1" t="s">
        <v>3582</v>
      </c>
      <c r="P818" s="1" t="s">
        <v>62</v>
      </c>
      <c r="Q818" s="1" t="s">
        <v>62</v>
      </c>
      <c r="R818" s="1" t="s">
        <v>61</v>
      </c>
      <c r="AV818" s="1" t="s">
        <v>52</v>
      </c>
      <c r="AW818" s="1" t="s">
        <v>3583</v>
      </c>
      <c r="AX818" s="1" t="s">
        <v>52</v>
      </c>
      <c r="AY818" s="1" t="s">
        <v>52</v>
      </c>
      <c r="AZ818" s="203"/>
      <c r="BA818" s="207" t="s">
        <v>7711</v>
      </c>
      <c r="BB818" s="99">
        <v>1</v>
      </c>
    </row>
    <row r="819" spans="1:54" ht="30" customHeight="1">
      <c r="A819" s="5" t="s">
        <v>2487</v>
      </c>
      <c r="B819" s="5" t="s">
        <v>52</v>
      </c>
      <c r="C819" s="5" t="s">
        <v>52</v>
      </c>
      <c r="D819" s="6"/>
      <c r="E819" s="8"/>
      <c r="F819" s="9">
        <f>TRUNC(SUMIF(N818:N818, N817, F818:F818),0)</f>
        <v>14224</v>
      </c>
      <c r="G819" s="8"/>
      <c r="H819" s="9">
        <f>TRUNC(SUMIF(N818:N818, N817, H818:H818),0)</f>
        <v>16060</v>
      </c>
      <c r="I819" s="8"/>
      <c r="J819" s="9">
        <f>TRUNC(SUMIF(N818:N818, N817, J818:J818),0)</f>
        <v>0</v>
      </c>
      <c r="K819" s="8"/>
      <c r="L819" s="9">
        <f>F819+H819+J819</f>
        <v>30284</v>
      </c>
      <c r="M819" s="5" t="s">
        <v>52</v>
      </c>
      <c r="N819" s="1" t="s">
        <v>124</v>
      </c>
      <c r="O819" s="1" t="s">
        <v>124</v>
      </c>
      <c r="P819" s="1" t="s">
        <v>52</v>
      </c>
      <c r="Q819" s="1" t="s">
        <v>52</v>
      </c>
      <c r="R819" s="1" t="s">
        <v>52</v>
      </c>
      <c r="AV819" s="1" t="s">
        <v>52</v>
      </c>
      <c r="AW819" s="1" t="s">
        <v>52</v>
      </c>
      <c r="AX819" s="1" t="s">
        <v>52</v>
      </c>
      <c r="AY819" s="1" t="s">
        <v>52</v>
      </c>
      <c r="AZ819" s="203"/>
      <c r="BA819" s="207"/>
    </row>
    <row r="820" spans="1:54" ht="30" customHeight="1">
      <c r="A820" s="6"/>
      <c r="B820" s="6"/>
      <c r="C820" s="6"/>
      <c r="D820" s="6"/>
      <c r="E820" s="8"/>
      <c r="F820" s="9"/>
      <c r="G820" s="8"/>
      <c r="H820" s="9"/>
      <c r="I820" s="8"/>
      <c r="J820" s="9"/>
      <c r="K820" s="8"/>
      <c r="L820" s="9"/>
      <c r="M820" s="6"/>
      <c r="BA820" s="206"/>
    </row>
    <row r="821" spans="1:54" ht="30" customHeight="1">
      <c r="A821" s="308" t="s">
        <v>3584</v>
      </c>
      <c r="B821" s="308"/>
      <c r="C821" s="308"/>
      <c r="D821" s="308"/>
      <c r="E821" s="309"/>
      <c r="F821" s="310"/>
      <c r="G821" s="309"/>
      <c r="H821" s="310"/>
      <c r="I821" s="309"/>
      <c r="J821" s="310"/>
      <c r="K821" s="309"/>
      <c r="L821" s="310"/>
      <c r="M821" s="308"/>
      <c r="N821" s="1" t="s">
        <v>678</v>
      </c>
      <c r="BA821" s="206"/>
    </row>
    <row r="822" spans="1:54" ht="30" customHeight="1">
      <c r="A822" s="5" t="s">
        <v>3576</v>
      </c>
      <c r="B822" s="5" t="s">
        <v>3577</v>
      </c>
      <c r="C822" s="5" t="s">
        <v>625</v>
      </c>
      <c r="D822" s="6">
        <v>1</v>
      </c>
      <c r="E822" s="8">
        <f>단가대비표!K398</f>
        <v>17948</v>
      </c>
      <c r="F822" s="9">
        <f>TRUNC(E822*D822,1)</f>
        <v>17948</v>
      </c>
      <c r="G822" s="8">
        <f>단가대비표!L398</f>
        <v>13246</v>
      </c>
      <c r="H822" s="9">
        <f>TRUNC(G822*D822,1)</f>
        <v>13246</v>
      </c>
      <c r="I822" s="8">
        <f>단가대비표!S398</f>
        <v>0</v>
      </c>
      <c r="J822" s="9">
        <f>TRUNC(I822*D822,1)</f>
        <v>0</v>
      </c>
      <c r="K822" s="8">
        <f>TRUNC(E822+G822+I822,1)</f>
        <v>31194</v>
      </c>
      <c r="L822" s="9">
        <f>TRUNC(F822+H822+J822,1)</f>
        <v>31194</v>
      </c>
      <c r="M822" s="5" t="s">
        <v>52</v>
      </c>
      <c r="N822" s="1" t="s">
        <v>678</v>
      </c>
      <c r="O822" s="1" t="s">
        <v>3578</v>
      </c>
      <c r="P822" s="1" t="s">
        <v>62</v>
      </c>
      <c r="Q822" s="1" t="s">
        <v>62</v>
      </c>
      <c r="R822" s="1" t="s">
        <v>61</v>
      </c>
      <c r="AV822" s="1" t="s">
        <v>52</v>
      </c>
      <c r="AW822" s="1" t="s">
        <v>3585</v>
      </c>
      <c r="AX822" s="1" t="s">
        <v>52</v>
      </c>
      <c r="AY822" s="1" t="s">
        <v>52</v>
      </c>
      <c r="AZ822" s="203"/>
      <c r="BA822" s="207" t="s">
        <v>7709</v>
      </c>
    </row>
    <row r="823" spans="1:54" ht="30" customHeight="1">
      <c r="A823" s="5" t="s">
        <v>2487</v>
      </c>
      <c r="B823" s="5" t="s">
        <v>52</v>
      </c>
      <c r="C823" s="5" t="s">
        <v>52</v>
      </c>
      <c r="D823" s="6"/>
      <c r="E823" s="8"/>
      <c r="F823" s="9">
        <f>TRUNC(SUMIF(N822:N822, N821, F822:F822),0)</f>
        <v>17948</v>
      </c>
      <c r="G823" s="8"/>
      <c r="H823" s="9">
        <f>TRUNC(SUMIF(N822:N822, N821, H822:H822),0)</f>
        <v>13246</v>
      </c>
      <c r="I823" s="8"/>
      <c r="J823" s="9">
        <f>TRUNC(SUMIF(N822:N822, N821, J822:J822),0)</f>
        <v>0</v>
      </c>
      <c r="K823" s="8"/>
      <c r="L823" s="9">
        <f>F823+H823+J823</f>
        <v>31194</v>
      </c>
      <c r="M823" s="5" t="s">
        <v>52</v>
      </c>
      <c r="N823" s="1" t="s">
        <v>124</v>
      </c>
      <c r="O823" s="1" t="s">
        <v>124</v>
      </c>
      <c r="P823" s="1" t="s">
        <v>52</v>
      </c>
      <c r="Q823" s="1" t="s">
        <v>52</v>
      </c>
      <c r="R823" s="1" t="s">
        <v>52</v>
      </c>
      <c r="AV823" s="1" t="s">
        <v>52</v>
      </c>
      <c r="AW823" s="1" t="s">
        <v>52</v>
      </c>
      <c r="AX823" s="1" t="s">
        <v>52</v>
      </c>
      <c r="AY823" s="1" t="s">
        <v>52</v>
      </c>
      <c r="AZ823" s="203"/>
      <c r="BA823" s="207"/>
    </row>
    <row r="824" spans="1:54" ht="30" customHeight="1">
      <c r="A824" s="6"/>
      <c r="B824" s="6"/>
      <c r="C824" s="6"/>
      <c r="D824" s="6"/>
      <c r="E824" s="8"/>
      <c r="F824" s="9"/>
      <c r="G824" s="8"/>
      <c r="H824" s="9"/>
      <c r="I824" s="8"/>
      <c r="J824" s="9"/>
      <c r="K824" s="8"/>
      <c r="L824" s="9"/>
      <c r="M824" s="6"/>
      <c r="BA824" s="206"/>
    </row>
    <row r="825" spans="1:54" ht="30" customHeight="1">
      <c r="A825" s="308" t="s">
        <v>3586</v>
      </c>
      <c r="B825" s="308"/>
      <c r="C825" s="308"/>
      <c r="D825" s="308"/>
      <c r="E825" s="309"/>
      <c r="F825" s="310"/>
      <c r="G825" s="309"/>
      <c r="H825" s="310"/>
      <c r="I825" s="309"/>
      <c r="J825" s="310"/>
      <c r="K825" s="309"/>
      <c r="L825" s="310"/>
      <c r="M825" s="308"/>
      <c r="N825" s="1" t="s">
        <v>685</v>
      </c>
      <c r="BA825" s="206"/>
    </row>
    <row r="826" spans="1:54" ht="30" customHeight="1">
      <c r="A826" s="5" t="s">
        <v>3587</v>
      </c>
      <c r="B826" s="5" t="s">
        <v>3588</v>
      </c>
      <c r="C826" s="5" t="s">
        <v>2572</v>
      </c>
      <c r="D826" s="6">
        <v>0.48</v>
      </c>
      <c r="E826" s="8">
        <f>단가대비표!K259</f>
        <v>4329</v>
      </c>
      <c r="F826" s="9">
        <f>TRUNC(E826*D826,1)</f>
        <v>2077.9</v>
      </c>
      <c r="G826" s="8">
        <f>단가대비표!L259</f>
        <v>0</v>
      </c>
      <c r="H826" s="9">
        <f>TRUNC(G826*D826,1)</f>
        <v>0</v>
      </c>
      <c r="I826" s="8">
        <f>단가대비표!S259</f>
        <v>0</v>
      </c>
      <c r="J826" s="9">
        <f>TRUNC(I826*D826,1)</f>
        <v>0</v>
      </c>
      <c r="K826" s="8">
        <f>TRUNC(E826+G826+I826,1)</f>
        <v>4329</v>
      </c>
      <c r="L826" s="9">
        <f>TRUNC(F826+H826+J826,1)</f>
        <v>2077.9</v>
      </c>
      <c r="M826" s="5" t="s">
        <v>52</v>
      </c>
      <c r="N826" s="1" t="s">
        <v>685</v>
      </c>
      <c r="O826" s="1" t="s">
        <v>3589</v>
      </c>
      <c r="P826" s="1" t="s">
        <v>62</v>
      </c>
      <c r="Q826" s="1" t="s">
        <v>62</v>
      </c>
      <c r="R826" s="1" t="s">
        <v>61</v>
      </c>
      <c r="AV826" s="1" t="s">
        <v>52</v>
      </c>
      <c r="AW826" s="1" t="s">
        <v>3590</v>
      </c>
      <c r="AX826" s="1" t="s">
        <v>52</v>
      </c>
      <c r="AY826" s="1" t="s">
        <v>52</v>
      </c>
      <c r="AZ826" s="203"/>
      <c r="BA826" s="207" t="s">
        <v>7546</v>
      </c>
    </row>
    <row r="827" spans="1:54" ht="30" customHeight="1">
      <c r="A827" s="5" t="s">
        <v>3591</v>
      </c>
      <c r="B827" s="5" t="s">
        <v>3592</v>
      </c>
      <c r="C827" s="5" t="s">
        <v>182</v>
      </c>
      <c r="D827" s="6">
        <v>1</v>
      </c>
      <c r="E827" s="8">
        <f>일위대가목록!E570</f>
        <v>0</v>
      </c>
      <c r="F827" s="9">
        <f>TRUNC(E827*D827,1)</f>
        <v>0</v>
      </c>
      <c r="G827" s="8">
        <f>일위대가목록!F570</f>
        <v>4870</v>
      </c>
      <c r="H827" s="9">
        <f>TRUNC(G827*D827,1)</f>
        <v>4870</v>
      </c>
      <c r="I827" s="8">
        <f>일위대가목록!G570</f>
        <v>0</v>
      </c>
      <c r="J827" s="9">
        <f>TRUNC(I827*D827,1)</f>
        <v>0</v>
      </c>
      <c r="K827" s="8">
        <f>TRUNC(E827+G827+I827,1)</f>
        <v>4870</v>
      </c>
      <c r="L827" s="9">
        <f>TRUNC(F827+H827+J827,1)</f>
        <v>4870</v>
      </c>
      <c r="M827" s="5" t="s">
        <v>3593</v>
      </c>
      <c r="N827" s="1" t="s">
        <v>685</v>
      </c>
      <c r="O827" s="1" t="s">
        <v>3594</v>
      </c>
      <c r="P827" s="1" t="s">
        <v>61</v>
      </c>
      <c r="Q827" s="1" t="s">
        <v>62</v>
      </c>
      <c r="R827" s="1" t="s">
        <v>62</v>
      </c>
      <c r="AV827" s="1" t="s">
        <v>52</v>
      </c>
      <c r="AW827" s="1" t="s">
        <v>3595</v>
      </c>
      <c r="AX827" s="1" t="s">
        <v>52</v>
      </c>
      <c r="AY827" s="1" t="s">
        <v>52</v>
      </c>
      <c r="AZ827" s="203"/>
      <c r="BA827" s="207" t="s">
        <v>3593</v>
      </c>
    </row>
    <row r="828" spans="1:54" ht="30" customHeight="1">
      <c r="A828" s="5" t="s">
        <v>2487</v>
      </c>
      <c r="B828" s="5" t="s">
        <v>52</v>
      </c>
      <c r="C828" s="5" t="s">
        <v>52</v>
      </c>
      <c r="D828" s="6"/>
      <c r="E828" s="8"/>
      <c r="F828" s="9">
        <f>TRUNC(SUMIF(N826:N827, N825, F826:F827),0)</f>
        <v>2077</v>
      </c>
      <c r="G828" s="8"/>
      <c r="H828" s="9">
        <f>TRUNC(SUMIF(N826:N827, N825, H826:H827),0)</f>
        <v>4870</v>
      </c>
      <c r="I828" s="8"/>
      <c r="J828" s="9">
        <f>TRUNC(SUMIF(N826:N827, N825, J826:J827),0)</f>
        <v>0</v>
      </c>
      <c r="K828" s="8"/>
      <c r="L828" s="9">
        <f>F828+H828+J828</f>
        <v>6947</v>
      </c>
      <c r="M828" s="5" t="s">
        <v>52</v>
      </c>
      <c r="N828" s="1" t="s">
        <v>124</v>
      </c>
      <c r="O828" s="1" t="s">
        <v>124</v>
      </c>
      <c r="P828" s="1" t="s">
        <v>52</v>
      </c>
      <c r="Q828" s="1" t="s">
        <v>52</v>
      </c>
      <c r="R828" s="1" t="s">
        <v>52</v>
      </c>
      <c r="AV828" s="1" t="s">
        <v>52</v>
      </c>
      <c r="AW828" s="1" t="s">
        <v>52</v>
      </c>
      <c r="AX828" s="1" t="s">
        <v>52</v>
      </c>
      <c r="AY828" s="1" t="s">
        <v>52</v>
      </c>
      <c r="AZ828" s="203"/>
      <c r="BA828" s="207"/>
    </row>
    <row r="829" spans="1:54" ht="30" customHeight="1">
      <c r="A829" s="6"/>
      <c r="B829" s="6"/>
      <c r="C829" s="6"/>
      <c r="D829" s="6"/>
      <c r="E829" s="8"/>
      <c r="F829" s="9"/>
      <c r="G829" s="8"/>
      <c r="H829" s="9"/>
      <c r="I829" s="8"/>
      <c r="J829" s="9"/>
      <c r="K829" s="8"/>
      <c r="L829" s="9"/>
      <c r="M829" s="6"/>
      <c r="BA829" s="206"/>
    </row>
    <row r="830" spans="1:54" ht="30" customHeight="1">
      <c r="A830" s="308" t="s">
        <v>3596</v>
      </c>
      <c r="B830" s="308"/>
      <c r="C830" s="308"/>
      <c r="D830" s="308"/>
      <c r="E830" s="309"/>
      <c r="F830" s="310"/>
      <c r="G830" s="309"/>
      <c r="H830" s="310"/>
      <c r="I830" s="309"/>
      <c r="J830" s="310"/>
      <c r="K830" s="309"/>
      <c r="L830" s="310"/>
      <c r="M830" s="308"/>
      <c r="N830" s="1" t="s">
        <v>690</v>
      </c>
      <c r="BA830" s="206"/>
    </row>
    <row r="831" spans="1:54" ht="30" customHeight="1">
      <c r="A831" s="5" t="s">
        <v>3597</v>
      </c>
      <c r="B831" s="5" t="s">
        <v>3598</v>
      </c>
      <c r="C831" s="5" t="s">
        <v>3388</v>
      </c>
      <c r="D831" s="6">
        <v>7.3</v>
      </c>
      <c r="E831" s="8">
        <f>단가대비표!K101</f>
        <v>987</v>
      </c>
      <c r="F831" s="9">
        <f>TRUNC(E831*D831,1)</f>
        <v>7205.1</v>
      </c>
      <c r="G831" s="8">
        <f>단가대비표!L101</f>
        <v>0</v>
      </c>
      <c r="H831" s="9">
        <f>TRUNC(G831*D831,1)</f>
        <v>0</v>
      </c>
      <c r="I831" s="8">
        <f>단가대비표!S101</f>
        <v>0</v>
      </c>
      <c r="J831" s="9">
        <f>TRUNC(I831*D831,1)</f>
        <v>0</v>
      </c>
      <c r="K831" s="8">
        <f t="shared" ref="K831:L833" si="117">TRUNC(E831+G831+I831,1)</f>
        <v>987</v>
      </c>
      <c r="L831" s="9">
        <f t="shared" si="117"/>
        <v>7205.1</v>
      </c>
      <c r="M831" s="5" t="s">
        <v>52</v>
      </c>
      <c r="N831" s="1" t="s">
        <v>690</v>
      </c>
      <c r="O831" s="1" t="s">
        <v>3599</v>
      </c>
      <c r="P831" s="1" t="s">
        <v>62</v>
      </c>
      <c r="Q831" s="1" t="s">
        <v>62</v>
      </c>
      <c r="R831" s="1" t="s">
        <v>61</v>
      </c>
      <c r="V831">
        <v>1</v>
      </c>
      <c r="AV831" s="1" t="s">
        <v>52</v>
      </c>
      <c r="AW831" s="1" t="s">
        <v>3600</v>
      </c>
      <c r="AX831" s="1" t="s">
        <v>52</v>
      </c>
      <c r="AY831" s="1" t="s">
        <v>52</v>
      </c>
      <c r="AZ831" s="203"/>
      <c r="BA831" s="207" t="s">
        <v>7344</v>
      </c>
    </row>
    <row r="832" spans="1:54" ht="30" customHeight="1">
      <c r="A832" s="5" t="s">
        <v>2665</v>
      </c>
      <c r="B832" s="5" t="s">
        <v>3064</v>
      </c>
      <c r="C832" s="5" t="s">
        <v>449</v>
      </c>
      <c r="D832" s="6">
        <v>1</v>
      </c>
      <c r="E832" s="8">
        <f>TRUNC(SUMIF(V831:V833, RIGHTB(O832, 1), F831:F833)*U832, 2)</f>
        <v>216.15</v>
      </c>
      <c r="F832" s="9">
        <f>TRUNC(E832*D832,1)</f>
        <v>216.1</v>
      </c>
      <c r="G832" s="8">
        <v>0</v>
      </c>
      <c r="H832" s="9">
        <f>TRUNC(G832*D832,1)</f>
        <v>0</v>
      </c>
      <c r="I832" s="8">
        <v>0</v>
      </c>
      <c r="J832" s="9">
        <f>TRUNC(I832*D832,1)</f>
        <v>0</v>
      </c>
      <c r="K832" s="8">
        <f t="shared" si="117"/>
        <v>216.1</v>
      </c>
      <c r="L832" s="9">
        <f t="shared" si="117"/>
        <v>216.1</v>
      </c>
      <c r="M832" s="5" t="s">
        <v>52</v>
      </c>
      <c r="N832" s="1" t="s">
        <v>690</v>
      </c>
      <c r="O832" s="1" t="s">
        <v>2654</v>
      </c>
      <c r="P832" s="1" t="s">
        <v>62</v>
      </c>
      <c r="Q832" s="1" t="s">
        <v>62</v>
      </c>
      <c r="R832" s="1" t="s">
        <v>62</v>
      </c>
      <c r="S832">
        <v>0</v>
      </c>
      <c r="T832">
        <v>0</v>
      </c>
      <c r="U832">
        <v>0.03</v>
      </c>
      <c r="AV832" s="1" t="s">
        <v>52</v>
      </c>
      <c r="AW832" s="1" t="s">
        <v>3601</v>
      </c>
      <c r="AX832" s="1" t="s">
        <v>52</v>
      </c>
      <c r="AY832" s="1" t="s">
        <v>52</v>
      </c>
      <c r="AZ832" s="203"/>
      <c r="BA832" s="207"/>
    </row>
    <row r="833" spans="1:53" ht="30" customHeight="1">
      <c r="A833" s="5" t="s">
        <v>3602</v>
      </c>
      <c r="B833" s="5" t="s">
        <v>3603</v>
      </c>
      <c r="C833" s="5" t="s">
        <v>58</v>
      </c>
      <c r="D833" s="6">
        <v>1</v>
      </c>
      <c r="E833" s="8">
        <f>일위대가목록!E575</f>
        <v>0</v>
      </c>
      <c r="F833" s="9">
        <f>TRUNC(E833*D833,1)</f>
        <v>0</v>
      </c>
      <c r="G833" s="8">
        <f>일위대가목록!F575</f>
        <v>16242</v>
      </c>
      <c r="H833" s="9">
        <f>TRUNC(G833*D833,1)</f>
        <v>16242</v>
      </c>
      <c r="I833" s="8">
        <f>일위대가목록!G575</f>
        <v>0</v>
      </c>
      <c r="J833" s="9">
        <f>TRUNC(I833*D833,1)</f>
        <v>0</v>
      </c>
      <c r="K833" s="8">
        <f t="shared" si="117"/>
        <v>16242</v>
      </c>
      <c r="L833" s="9">
        <f t="shared" si="117"/>
        <v>16242</v>
      </c>
      <c r="M833" s="5" t="s">
        <v>3604</v>
      </c>
      <c r="N833" s="1" t="s">
        <v>690</v>
      </c>
      <c r="O833" s="1" t="s">
        <v>3605</v>
      </c>
      <c r="P833" s="1" t="s">
        <v>61</v>
      </c>
      <c r="Q833" s="1" t="s">
        <v>62</v>
      </c>
      <c r="R833" s="1" t="s">
        <v>62</v>
      </c>
      <c r="AV833" s="1" t="s">
        <v>52</v>
      </c>
      <c r="AW833" s="1" t="s">
        <v>3606</v>
      </c>
      <c r="AX833" s="1" t="s">
        <v>52</v>
      </c>
      <c r="AY833" s="1" t="s">
        <v>52</v>
      </c>
      <c r="AZ833" s="203"/>
      <c r="BA833" s="207" t="s">
        <v>3604</v>
      </c>
    </row>
    <row r="834" spans="1:53" ht="30" customHeight="1">
      <c r="A834" s="5" t="s">
        <v>2487</v>
      </c>
      <c r="B834" s="5" t="s">
        <v>52</v>
      </c>
      <c r="C834" s="5" t="s">
        <v>52</v>
      </c>
      <c r="D834" s="6"/>
      <c r="E834" s="8"/>
      <c r="F834" s="9">
        <f>TRUNC(SUMIF(N831:N833, N830, F831:F833),0)</f>
        <v>7421</v>
      </c>
      <c r="G834" s="8"/>
      <c r="H834" s="9">
        <f>TRUNC(SUMIF(N831:N833, N830, H831:H833),0)</f>
        <v>16242</v>
      </c>
      <c r="I834" s="8"/>
      <c r="J834" s="9">
        <f>TRUNC(SUMIF(N831:N833, N830, J831:J833),0)</f>
        <v>0</v>
      </c>
      <c r="K834" s="8"/>
      <c r="L834" s="9">
        <f>F834+H834+J834</f>
        <v>23663</v>
      </c>
      <c r="M834" s="5" t="s">
        <v>52</v>
      </c>
      <c r="N834" s="1" t="s">
        <v>124</v>
      </c>
      <c r="O834" s="1" t="s">
        <v>124</v>
      </c>
      <c r="P834" s="1" t="s">
        <v>52</v>
      </c>
      <c r="Q834" s="1" t="s">
        <v>52</v>
      </c>
      <c r="R834" s="1" t="s">
        <v>52</v>
      </c>
      <c r="AV834" s="1" t="s">
        <v>52</v>
      </c>
      <c r="AW834" s="1" t="s">
        <v>52</v>
      </c>
      <c r="AX834" s="1" t="s">
        <v>52</v>
      </c>
      <c r="AY834" s="1" t="s">
        <v>52</v>
      </c>
      <c r="AZ834" s="203"/>
      <c r="BA834" s="207"/>
    </row>
    <row r="835" spans="1:53" ht="30" customHeight="1">
      <c r="A835" s="6"/>
      <c r="B835" s="6"/>
      <c r="C835" s="6"/>
      <c r="D835" s="6"/>
      <c r="E835" s="8"/>
      <c r="F835" s="9"/>
      <c r="G835" s="8"/>
      <c r="H835" s="9"/>
      <c r="I835" s="8"/>
      <c r="J835" s="9"/>
      <c r="K835" s="8"/>
      <c r="L835" s="9"/>
      <c r="M835" s="6"/>
      <c r="BA835" s="206"/>
    </row>
    <row r="836" spans="1:53" ht="30" customHeight="1">
      <c r="A836" s="308" t="s">
        <v>3607</v>
      </c>
      <c r="B836" s="308"/>
      <c r="C836" s="308"/>
      <c r="D836" s="308"/>
      <c r="E836" s="309"/>
      <c r="F836" s="310"/>
      <c r="G836" s="309"/>
      <c r="H836" s="310"/>
      <c r="I836" s="309"/>
      <c r="J836" s="310"/>
      <c r="K836" s="309"/>
      <c r="L836" s="310"/>
      <c r="M836" s="308"/>
      <c r="N836" s="1" t="s">
        <v>695</v>
      </c>
      <c r="BA836" s="206"/>
    </row>
    <row r="837" spans="1:53" ht="30" customHeight="1">
      <c r="A837" s="5" t="s">
        <v>3597</v>
      </c>
      <c r="B837" s="5" t="s">
        <v>3598</v>
      </c>
      <c r="C837" s="5" t="s">
        <v>3388</v>
      </c>
      <c r="D837" s="6">
        <v>7.3</v>
      </c>
      <c r="E837" s="8">
        <f>단가대비표!K101</f>
        <v>987</v>
      </c>
      <c r="F837" s="9">
        <f>TRUNC(E837*D837,1)</f>
        <v>7205.1</v>
      </c>
      <c r="G837" s="8">
        <f>단가대비표!L101</f>
        <v>0</v>
      </c>
      <c r="H837" s="9">
        <f>TRUNC(G837*D837,1)</f>
        <v>0</v>
      </c>
      <c r="I837" s="8">
        <f>단가대비표!S101</f>
        <v>0</v>
      </c>
      <c r="J837" s="9">
        <f>TRUNC(I837*D837,1)</f>
        <v>0</v>
      </c>
      <c r="K837" s="8">
        <f t="shared" ref="K837:L839" si="118">TRUNC(E837+G837+I837,1)</f>
        <v>987</v>
      </c>
      <c r="L837" s="9">
        <f t="shared" si="118"/>
        <v>7205.1</v>
      </c>
      <c r="M837" s="5" t="s">
        <v>52</v>
      </c>
      <c r="N837" s="1" t="s">
        <v>695</v>
      </c>
      <c r="O837" s="1" t="s">
        <v>3599</v>
      </c>
      <c r="P837" s="1" t="s">
        <v>62</v>
      </c>
      <c r="Q837" s="1" t="s">
        <v>62</v>
      </c>
      <c r="R837" s="1" t="s">
        <v>61</v>
      </c>
      <c r="V837">
        <v>1</v>
      </c>
      <c r="AV837" s="1" t="s">
        <v>52</v>
      </c>
      <c r="AW837" s="1" t="s">
        <v>3608</v>
      </c>
      <c r="AX837" s="1" t="s">
        <v>52</v>
      </c>
      <c r="AY837" s="1" t="s">
        <v>52</v>
      </c>
      <c r="AZ837" s="203"/>
      <c r="BA837" s="207" t="s">
        <v>7344</v>
      </c>
    </row>
    <row r="838" spans="1:53" ht="30" customHeight="1">
      <c r="A838" s="5" t="s">
        <v>2665</v>
      </c>
      <c r="B838" s="5" t="s">
        <v>3064</v>
      </c>
      <c r="C838" s="5" t="s">
        <v>449</v>
      </c>
      <c r="D838" s="6">
        <v>1</v>
      </c>
      <c r="E838" s="8">
        <f>TRUNC(SUMIF(V837:V839, RIGHTB(O838, 1), F837:F839)*U838, 2)</f>
        <v>216.15</v>
      </c>
      <c r="F838" s="9">
        <f>TRUNC(E838*D838,1)</f>
        <v>216.1</v>
      </c>
      <c r="G838" s="8">
        <v>0</v>
      </c>
      <c r="H838" s="9">
        <f>TRUNC(G838*D838,1)</f>
        <v>0</v>
      </c>
      <c r="I838" s="8">
        <v>0</v>
      </c>
      <c r="J838" s="9">
        <f>TRUNC(I838*D838,1)</f>
        <v>0</v>
      </c>
      <c r="K838" s="8">
        <f t="shared" si="118"/>
        <v>216.1</v>
      </c>
      <c r="L838" s="9">
        <f t="shared" si="118"/>
        <v>216.1</v>
      </c>
      <c r="M838" s="5" t="s">
        <v>52</v>
      </c>
      <c r="N838" s="1" t="s">
        <v>695</v>
      </c>
      <c r="O838" s="1" t="s">
        <v>2654</v>
      </c>
      <c r="P838" s="1" t="s">
        <v>62</v>
      </c>
      <c r="Q838" s="1" t="s">
        <v>62</v>
      </c>
      <c r="R838" s="1" t="s">
        <v>62</v>
      </c>
      <c r="S838">
        <v>0</v>
      </c>
      <c r="T838">
        <v>0</v>
      </c>
      <c r="U838">
        <v>0.03</v>
      </c>
      <c r="AV838" s="1" t="s">
        <v>52</v>
      </c>
      <c r="AW838" s="1" t="s">
        <v>3609</v>
      </c>
      <c r="AX838" s="1" t="s">
        <v>52</v>
      </c>
      <c r="AY838" s="1" t="s">
        <v>52</v>
      </c>
      <c r="AZ838" s="203"/>
      <c r="BA838" s="207"/>
    </row>
    <row r="839" spans="1:53" ht="30" customHeight="1">
      <c r="A839" s="5" t="s">
        <v>3602</v>
      </c>
      <c r="B839" s="5" t="s">
        <v>3610</v>
      </c>
      <c r="C839" s="5" t="s">
        <v>58</v>
      </c>
      <c r="D839" s="6">
        <v>1</v>
      </c>
      <c r="E839" s="8">
        <f>일위대가목록!E576</f>
        <v>0</v>
      </c>
      <c r="F839" s="9">
        <f>TRUNC(E839*D839,1)</f>
        <v>0</v>
      </c>
      <c r="G839" s="8">
        <f>일위대가목록!F576</f>
        <v>19491</v>
      </c>
      <c r="H839" s="9">
        <f>TRUNC(G839*D839,1)</f>
        <v>19491</v>
      </c>
      <c r="I839" s="8">
        <f>일위대가목록!G576</f>
        <v>0</v>
      </c>
      <c r="J839" s="9">
        <f>TRUNC(I839*D839,1)</f>
        <v>0</v>
      </c>
      <c r="K839" s="8">
        <f t="shared" si="118"/>
        <v>19491</v>
      </c>
      <c r="L839" s="9">
        <f t="shared" si="118"/>
        <v>19491</v>
      </c>
      <c r="M839" s="5" t="s">
        <v>3611</v>
      </c>
      <c r="N839" s="1" t="s">
        <v>695</v>
      </c>
      <c r="O839" s="1" t="s">
        <v>3612</v>
      </c>
      <c r="P839" s="1" t="s">
        <v>61</v>
      </c>
      <c r="Q839" s="1" t="s">
        <v>62</v>
      </c>
      <c r="R839" s="1" t="s">
        <v>62</v>
      </c>
      <c r="AV839" s="1" t="s">
        <v>52</v>
      </c>
      <c r="AW839" s="1" t="s">
        <v>3613</v>
      </c>
      <c r="AX839" s="1" t="s">
        <v>52</v>
      </c>
      <c r="AY839" s="1" t="s">
        <v>52</v>
      </c>
      <c r="AZ839" s="203"/>
      <c r="BA839" s="207" t="s">
        <v>3611</v>
      </c>
    </row>
    <row r="840" spans="1:53" ht="30" customHeight="1">
      <c r="A840" s="5" t="s">
        <v>2487</v>
      </c>
      <c r="B840" s="5" t="s">
        <v>52</v>
      </c>
      <c r="C840" s="5" t="s">
        <v>52</v>
      </c>
      <c r="D840" s="6"/>
      <c r="E840" s="8"/>
      <c r="F840" s="9">
        <f>TRUNC(SUMIF(N837:N839, N836, F837:F839),0)</f>
        <v>7421</v>
      </c>
      <c r="G840" s="8"/>
      <c r="H840" s="9">
        <f>TRUNC(SUMIF(N837:N839, N836, H837:H839),0)</f>
        <v>19491</v>
      </c>
      <c r="I840" s="8"/>
      <c r="J840" s="9">
        <f>TRUNC(SUMIF(N837:N839, N836, J837:J839),0)</f>
        <v>0</v>
      </c>
      <c r="K840" s="8"/>
      <c r="L840" s="9">
        <f>F840+H840+J840</f>
        <v>26912</v>
      </c>
      <c r="M840" s="5" t="s">
        <v>52</v>
      </c>
      <c r="N840" s="1" t="s">
        <v>124</v>
      </c>
      <c r="O840" s="1" t="s">
        <v>124</v>
      </c>
      <c r="P840" s="1" t="s">
        <v>52</v>
      </c>
      <c r="Q840" s="1" t="s">
        <v>52</v>
      </c>
      <c r="R840" s="1" t="s">
        <v>52</v>
      </c>
      <c r="AV840" s="1" t="s">
        <v>52</v>
      </c>
      <c r="AW840" s="1" t="s">
        <v>52</v>
      </c>
      <c r="AX840" s="1" t="s">
        <v>52</v>
      </c>
      <c r="AY840" s="1" t="s">
        <v>52</v>
      </c>
      <c r="AZ840" s="203"/>
      <c r="BA840" s="207"/>
    </row>
    <row r="841" spans="1:53" ht="30" customHeight="1">
      <c r="A841" s="6"/>
      <c r="B841" s="6"/>
      <c r="C841" s="6"/>
      <c r="D841" s="6"/>
      <c r="E841" s="8"/>
      <c r="F841" s="9"/>
      <c r="G841" s="8"/>
      <c r="H841" s="9"/>
      <c r="I841" s="8"/>
      <c r="J841" s="9"/>
      <c r="K841" s="8"/>
      <c r="L841" s="9"/>
      <c r="M841" s="6"/>
      <c r="BA841" s="206"/>
    </row>
    <row r="842" spans="1:53" ht="30" customHeight="1">
      <c r="A842" s="308" t="s">
        <v>3614</v>
      </c>
      <c r="B842" s="308"/>
      <c r="C842" s="308"/>
      <c r="D842" s="308"/>
      <c r="E842" s="309"/>
      <c r="F842" s="310"/>
      <c r="G842" s="309"/>
      <c r="H842" s="310"/>
      <c r="I842" s="309"/>
      <c r="J842" s="310"/>
      <c r="K842" s="309"/>
      <c r="L842" s="310"/>
      <c r="M842" s="308"/>
      <c r="N842" s="1" t="s">
        <v>700</v>
      </c>
      <c r="BA842" s="206"/>
    </row>
    <row r="843" spans="1:53" ht="30" customHeight="1">
      <c r="A843" s="5" t="s">
        <v>3510</v>
      </c>
      <c r="B843" s="5" t="s">
        <v>3615</v>
      </c>
      <c r="C843" s="5" t="s">
        <v>2685</v>
      </c>
      <c r="D843" s="6">
        <v>0.43180000000000002</v>
      </c>
      <c r="E843" s="8">
        <f>단가대비표!K65</f>
        <v>14860</v>
      </c>
      <c r="F843" s="9">
        <f>TRUNC(E843*D843,1)</f>
        <v>6416.5</v>
      </c>
      <c r="G843" s="8">
        <f>단가대비표!L65</f>
        <v>0</v>
      </c>
      <c r="H843" s="9">
        <f>TRUNC(G843*D843,1)</f>
        <v>0</v>
      </c>
      <c r="I843" s="8">
        <f>단가대비표!S65</f>
        <v>0</v>
      </c>
      <c r="J843" s="9">
        <f>TRUNC(I843*D843,1)</f>
        <v>0</v>
      </c>
      <c r="K843" s="8">
        <f t="shared" ref="K843:L846" si="119">TRUNC(E843+G843+I843,1)</f>
        <v>14860</v>
      </c>
      <c r="L843" s="9">
        <f t="shared" si="119"/>
        <v>6416.5</v>
      </c>
      <c r="M843" s="5" t="s">
        <v>52</v>
      </c>
      <c r="N843" s="1" t="s">
        <v>700</v>
      </c>
      <c r="O843" s="1" t="s">
        <v>3616</v>
      </c>
      <c r="P843" s="1" t="s">
        <v>62</v>
      </c>
      <c r="Q843" s="1" t="s">
        <v>62</v>
      </c>
      <c r="R843" s="1" t="s">
        <v>61</v>
      </c>
      <c r="V843">
        <v>1</v>
      </c>
      <c r="AV843" s="1" t="s">
        <v>52</v>
      </c>
      <c r="AW843" s="1" t="s">
        <v>3617</v>
      </c>
      <c r="AX843" s="1" t="s">
        <v>52</v>
      </c>
      <c r="AY843" s="1" t="s">
        <v>52</v>
      </c>
      <c r="AZ843" s="203"/>
      <c r="BA843" s="207" t="s">
        <v>7295</v>
      </c>
    </row>
    <row r="844" spans="1:53" ht="30" customHeight="1">
      <c r="A844" s="5" t="s">
        <v>2665</v>
      </c>
      <c r="B844" s="5" t="s">
        <v>3064</v>
      </c>
      <c r="C844" s="5" t="s">
        <v>449</v>
      </c>
      <c r="D844" s="6">
        <v>1</v>
      </c>
      <c r="E844" s="8">
        <f>TRUNC(SUMIF(V843:V846, RIGHTB(O844, 1), F843:F846)*U844, 2)</f>
        <v>192.49</v>
      </c>
      <c r="F844" s="9">
        <f>TRUNC(E844*D844,1)</f>
        <v>192.4</v>
      </c>
      <c r="G844" s="8">
        <v>0</v>
      </c>
      <c r="H844" s="9">
        <f>TRUNC(G844*D844,1)</f>
        <v>0</v>
      </c>
      <c r="I844" s="8">
        <v>0</v>
      </c>
      <c r="J844" s="9">
        <f>TRUNC(I844*D844,1)</f>
        <v>0</v>
      </c>
      <c r="K844" s="8">
        <f t="shared" si="119"/>
        <v>192.4</v>
      </c>
      <c r="L844" s="9">
        <f t="shared" si="119"/>
        <v>192.4</v>
      </c>
      <c r="M844" s="5" t="s">
        <v>52</v>
      </c>
      <c r="N844" s="1" t="s">
        <v>700</v>
      </c>
      <c r="O844" s="1" t="s">
        <v>2654</v>
      </c>
      <c r="P844" s="1" t="s">
        <v>62</v>
      </c>
      <c r="Q844" s="1" t="s">
        <v>62</v>
      </c>
      <c r="R844" s="1" t="s">
        <v>62</v>
      </c>
      <c r="S844">
        <v>0</v>
      </c>
      <c r="T844">
        <v>0</v>
      </c>
      <c r="U844">
        <v>0.03</v>
      </c>
      <c r="AV844" s="1" t="s">
        <v>52</v>
      </c>
      <c r="AW844" s="1" t="s">
        <v>3618</v>
      </c>
      <c r="AX844" s="1" t="s">
        <v>52</v>
      </c>
      <c r="AY844" s="1" t="s">
        <v>52</v>
      </c>
      <c r="AZ844" s="203"/>
      <c r="BA844" s="207"/>
    </row>
    <row r="845" spans="1:53" ht="30" customHeight="1">
      <c r="A845" s="5" t="s">
        <v>3619</v>
      </c>
      <c r="B845" s="5" t="s">
        <v>3603</v>
      </c>
      <c r="C845" s="5" t="s">
        <v>182</v>
      </c>
      <c r="D845" s="6">
        <v>1</v>
      </c>
      <c r="E845" s="8">
        <f>일위대가목록!E577</f>
        <v>0</v>
      </c>
      <c r="F845" s="9">
        <f>TRUNC(E845*D845,1)</f>
        <v>0</v>
      </c>
      <c r="G845" s="8">
        <f>일위대가목록!F577</f>
        <v>4192</v>
      </c>
      <c r="H845" s="9">
        <f>TRUNC(G845*D845,1)</f>
        <v>4192</v>
      </c>
      <c r="I845" s="8">
        <f>일위대가목록!G577</f>
        <v>209</v>
      </c>
      <c r="J845" s="9">
        <f>TRUNC(I845*D845,1)</f>
        <v>209</v>
      </c>
      <c r="K845" s="8">
        <f t="shared" si="119"/>
        <v>4401</v>
      </c>
      <c r="L845" s="9">
        <f t="shared" si="119"/>
        <v>4401</v>
      </c>
      <c r="M845" s="5" t="s">
        <v>3620</v>
      </c>
      <c r="N845" s="1" t="s">
        <v>700</v>
      </c>
      <c r="O845" s="1" t="s">
        <v>3621</v>
      </c>
      <c r="P845" s="1" t="s">
        <v>61</v>
      </c>
      <c r="Q845" s="1" t="s">
        <v>62</v>
      </c>
      <c r="R845" s="1" t="s">
        <v>62</v>
      </c>
      <c r="AV845" s="1" t="s">
        <v>52</v>
      </c>
      <c r="AW845" s="1" t="s">
        <v>3622</v>
      </c>
      <c r="AX845" s="1" t="s">
        <v>52</v>
      </c>
      <c r="AY845" s="1" t="s">
        <v>52</v>
      </c>
      <c r="AZ845" s="203"/>
      <c r="BA845" s="207" t="s">
        <v>3620</v>
      </c>
    </row>
    <row r="846" spans="1:53" ht="30" customHeight="1">
      <c r="A846" s="5" t="s">
        <v>3523</v>
      </c>
      <c r="B846" s="5" t="s">
        <v>3524</v>
      </c>
      <c r="C846" s="5" t="s">
        <v>182</v>
      </c>
      <c r="D846" s="6">
        <v>1.5</v>
      </c>
      <c r="E846" s="8">
        <f>일위대가목록!E569</f>
        <v>259</v>
      </c>
      <c r="F846" s="9">
        <f>TRUNC(E846*D846,1)</f>
        <v>388.5</v>
      </c>
      <c r="G846" s="8">
        <f>일위대가목록!F569</f>
        <v>4870</v>
      </c>
      <c r="H846" s="9">
        <f>TRUNC(G846*D846,1)</f>
        <v>7305</v>
      </c>
      <c r="I846" s="8">
        <f>일위대가목록!G569</f>
        <v>0</v>
      </c>
      <c r="J846" s="9">
        <f>TRUNC(I846*D846,1)</f>
        <v>0</v>
      </c>
      <c r="K846" s="8">
        <f t="shared" si="119"/>
        <v>5129</v>
      </c>
      <c r="L846" s="9">
        <f t="shared" si="119"/>
        <v>7693.5</v>
      </c>
      <c r="M846" s="5" t="s">
        <v>3525</v>
      </c>
      <c r="N846" s="1" t="s">
        <v>700</v>
      </c>
      <c r="O846" s="1" t="s">
        <v>3526</v>
      </c>
      <c r="P846" s="1" t="s">
        <v>61</v>
      </c>
      <c r="Q846" s="1" t="s">
        <v>62</v>
      </c>
      <c r="R846" s="1" t="s">
        <v>62</v>
      </c>
      <c r="AV846" s="1" t="s">
        <v>52</v>
      </c>
      <c r="AW846" s="1" t="s">
        <v>3623</v>
      </c>
      <c r="AX846" s="1" t="s">
        <v>52</v>
      </c>
      <c r="AY846" s="1" t="s">
        <v>52</v>
      </c>
      <c r="AZ846" s="203"/>
      <c r="BA846" s="207" t="s">
        <v>3525</v>
      </c>
    </row>
    <row r="847" spans="1:53" ht="30" customHeight="1">
      <c r="A847" s="5" t="s">
        <v>2487</v>
      </c>
      <c r="B847" s="5" t="s">
        <v>52</v>
      </c>
      <c r="C847" s="5" t="s">
        <v>52</v>
      </c>
      <c r="D847" s="6"/>
      <c r="E847" s="8"/>
      <c r="F847" s="9">
        <f>TRUNC(SUMIF(N843:N846, N842, F843:F846),0)</f>
        <v>6997</v>
      </c>
      <c r="G847" s="8"/>
      <c r="H847" s="9">
        <f>TRUNC(SUMIF(N843:N846, N842, H843:H846),0)</f>
        <v>11497</v>
      </c>
      <c r="I847" s="8"/>
      <c r="J847" s="9">
        <f>TRUNC(SUMIF(N843:N846, N842, J843:J846),0)</f>
        <v>209</v>
      </c>
      <c r="K847" s="8"/>
      <c r="L847" s="9">
        <f>F847+H847+J847</f>
        <v>18703</v>
      </c>
      <c r="M847" s="5" t="s">
        <v>52</v>
      </c>
      <c r="N847" s="1" t="s">
        <v>124</v>
      </c>
      <c r="O847" s="1" t="s">
        <v>124</v>
      </c>
      <c r="P847" s="1" t="s">
        <v>52</v>
      </c>
      <c r="Q847" s="1" t="s">
        <v>52</v>
      </c>
      <c r="R847" s="1" t="s">
        <v>52</v>
      </c>
      <c r="AV847" s="1" t="s">
        <v>52</v>
      </c>
      <c r="AW847" s="1" t="s">
        <v>52</v>
      </c>
      <c r="AX847" s="1" t="s">
        <v>52</v>
      </c>
      <c r="AY847" s="1" t="s">
        <v>52</v>
      </c>
      <c r="AZ847" s="203"/>
      <c r="BA847" s="207"/>
    </row>
    <row r="848" spans="1:53" ht="30" customHeight="1">
      <c r="A848" s="6"/>
      <c r="B848" s="6"/>
      <c r="C848" s="6"/>
      <c r="D848" s="6"/>
      <c r="E848" s="8"/>
      <c r="F848" s="9"/>
      <c r="G848" s="8"/>
      <c r="H848" s="9"/>
      <c r="I848" s="8"/>
      <c r="J848" s="9"/>
      <c r="K848" s="8"/>
      <c r="L848" s="9"/>
      <c r="M848" s="6"/>
      <c r="BA848" s="206"/>
    </row>
    <row r="849" spans="1:53" ht="30" customHeight="1">
      <c r="A849" s="308" t="s">
        <v>3624</v>
      </c>
      <c r="B849" s="308"/>
      <c r="C849" s="308"/>
      <c r="D849" s="308"/>
      <c r="E849" s="309"/>
      <c r="F849" s="310"/>
      <c r="G849" s="309"/>
      <c r="H849" s="310"/>
      <c r="I849" s="309"/>
      <c r="J849" s="310"/>
      <c r="K849" s="309"/>
      <c r="L849" s="310"/>
      <c r="M849" s="308"/>
      <c r="N849" s="1" t="s">
        <v>705</v>
      </c>
      <c r="BA849" s="206"/>
    </row>
    <row r="850" spans="1:53" ht="30" customHeight="1">
      <c r="A850" s="5" t="s">
        <v>3625</v>
      </c>
      <c r="B850" s="5" t="s">
        <v>3626</v>
      </c>
      <c r="C850" s="5" t="s">
        <v>58</v>
      </c>
      <c r="D850" s="6">
        <v>1.1000000000000001</v>
      </c>
      <c r="E850" s="8">
        <f>단가대비표!K67</f>
        <v>40300</v>
      </c>
      <c r="F850" s="9">
        <f>TRUNC(E850*D850,1)</f>
        <v>44330</v>
      </c>
      <c r="G850" s="8">
        <f>단가대비표!L67</f>
        <v>0</v>
      </c>
      <c r="H850" s="9">
        <f>TRUNC(G850*D850,1)</f>
        <v>0</v>
      </c>
      <c r="I850" s="8">
        <f>단가대비표!S67</f>
        <v>0</v>
      </c>
      <c r="J850" s="9">
        <f>TRUNC(I850*D850,1)</f>
        <v>0</v>
      </c>
      <c r="K850" s="8">
        <f t="shared" ref="K850:L852" si="120">TRUNC(E850+G850+I850,1)</f>
        <v>40300</v>
      </c>
      <c r="L850" s="9">
        <f t="shared" si="120"/>
        <v>44330</v>
      </c>
      <c r="M850" s="5" t="s">
        <v>52</v>
      </c>
      <c r="N850" s="1" t="s">
        <v>705</v>
      </c>
      <c r="O850" s="1" t="s">
        <v>3627</v>
      </c>
      <c r="P850" s="1" t="s">
        <v>62</v>
      </c>
      <c r="Q850" s="1" t="s">
        <v>62</v>
      </c>
      <c r="R850" s="1" t="s">
        <v>61</v>
      </c>
      <c r="V850">
        <v>1</v>
      </c>
      <c r="AV850" s="1" t="s">
        <v>52</v>
      </c>
      <c r="AW850" s="1" t="s">
        <v>3628</v>
      </c>
      <c r="AX850" s="1" t="s">
        <v>52</v>
      </c>
      <c r="AY850" s="1" t="s">
        <v>52</v>
      </c>
      <c r="AZ850" s="203"/>
      <c r="BA850" s="207" t="s">
        <v>7297</v>
      </c>
    </row>
    <row r="851" spans="1:53" ht="30" customHeight="1">
      <c r="A851" s="5" t="s">
        <v>2665</v>
      </c>
      <c r="B851" s="5" t="s">
        <v>3629</v>
      </c>
      <c r="C851" s="5" t="s">
        <v>449</v>
      </c>
      <c r="D851" s="6">
        <v>1</v>
      </c>
      <c r="E851" s="8">
        <f>TRUNC(SUMIF(V850:V852, RIGHTB(O851, 1), F850:F852)*U851, 2)</f>
        <v>4433</v>
      </c>
      <c r="F851" s="9">
        <f>TRUNC(E851*D851,1)</f>
        <v>4433</v>
      </c>
      <c r="G851" s="8">
        <v>0</v>
      </c>
      <c r="H851" s="9">
        <f>TRUNC(G851*D851,1)</f>
        <v>0</v>
      </c>
      <c r="I851" s="8">
        <v>0</v>
      </c>
      <c r="J851" s="9">
        <f>TRUNC(I851*D851,1)</f>
        <v>0</v>
      </c>
      <c r="K851" s="8">
        <f t="shared" si="120"/>
        <v>4433</v>
      </c>
      <c r="L851" s="9">
        <f t="shared" si="120"/>
        <v>4433</v>
      </c>
      <c r="M851" s="5" t="s">
        <v>52</v>
      </c>
      <c r="N851" s="1" t="s">
        <v>705</v>
      </c>
      <c r="O851" s="1" t="s">
        <v>2654</v>
      </c>
      <c r="P851" s="1" t="s">
        <v>62</v>
      </c>
      <c r="Q851" s="1" t="s">
        <v>62</v>
      </c>
      <c r="R851" s="1" t="s">
        <v>62</v>
      </c>
      <c r="S851">
        <v>0</v>
      </c>
      <c r="T851">
        <v>0</v>
      </c>
      <c r="U851">
        <v>0.1</v>
      </c>
      <c r="AV851" s="1" t="s">
        <v>52</v>
      </c>
      <c r="AW851" s="1" t="s">
        <v>3630</v>
      </c>
      <c r="AX851" s="1" t="s">
        <v>52</v>
      </c>
      <c r="AY851" s="1" t="s">
        <v>52</v>
      </c>
      <c r="AZ851" s="203"/>
      <c r="BA851" s="207"/>
    </row>
    <row r="852" spans="1:53" ht="30" customHeight="1">
      <c r="A852" s="5" t="s">
        <v>3631</v>
      </c>
      <c r="B852" s="5" t="s">
        <v>52</v>
      </c>
      <c r="C852" s="5" t="s">
        <v>58</v>
      </c>
      <c r="D852" s="6">
        <v>1</v>
      </c>
      <c r="E852" s="8">
        <f>일위대가목록!E578</f>
        <v>0</v>
      </c>
      <c r="F852" s="9">
        <f>TRUNC(E852*D852,1)</f>
        <v>0</v>
      </c>
      <c r="G852" s="8">
        <f>일위대가목록!F578</f>
        <v>36152</v>
      </c>
      <c r="H852" s="9">
        <f>TRUNC(G852*D852,1)</f>
        <v>36152</v>
      </c>
      <c r="I852" s="8">
        <f>일위대가목록!G578</f>
        <v>1084</v>
      </c>
      <c r="J852" s="9">
        <f>TRUNC(I852*D852,1)</f>
        <v>1084</v>
      </c>
      <c r="K852" s="8">
        <f t="shared" si="120"/>
        <v>37236</v>
      </c>
      <c r="L852" s="9">
        <f t="shared" si="120"/>
        <v>37236</v>
      </c>
      <c r="M852" s="5" t="s">
        <v>3632</v>
      </c>
      <c r="N852" s="1" t="s">
        <v>705</v>
      </c>
      <c r="O852" s="1" t="s">
        <v>3633</v>
      </c>
      <c r="P852" s="1" t="s">
        <v>61</v>
      </c>
      <c r="Q852" s="1" t="s">
        <v>62</v>
      </c>
      <c r="R852" s="1" t="s">
        <v>62</v>
      </c>
      <c r="AV852" s="1" t="s">
        <v>52</v>
      </c>
      <c r="AW852" s="1" t="s">
        <v>3634</v>
      </c>
      <c r="AX852" s="1" t="s">
        <v>52</v>
      </c>
      <c r="AY852" s="1" t="s">
        <v>52</v>
      </c>
      <c r="AZ852" s="203"/>
      <c r="BA852" s="207" t="s">
        <v>3632</v>
      </c>
    </row>
    <row r="853" spans="1:53" ht="30" customHeight="1">
      <c r="A853" s="5" t="s">
        <v>2487</v>
      </c>
      <c r="B853" s="5" t="s">
        <v>52</v>
      </c>
      <c r="C853" s="5" t="s">
        <v>52</v>
      </c>
      <c r="D853" s="6"/>
      <c r="E853" s="8"/>
      <c r="F853" s="9">
        <f>TRUNC(SUMIF(N850:N852, N849, F850:F852),0)</f>
        <v>48763</v>
      </c>
      <c r="G853" s="8"/>
      <c r="H853" s="9">
        <f>TRUNC(SUMIF(N850:N852, N849, H850:H852),0)</f>
        <v>36152</v>
      </c>
      <c r="I853" s="8"/>
      <c r="J853" s="9">
        <f>TRUNC(SUMIF(N850:N852, N849, J850:J852),0)</f>
        <v>1084</v>
      </c>
      <c r="K853" s="8"/>
      <c r="L853" s="9">
        <f>F853+H853+J853</f>
        <v>85999</v>
      </c>
      <c r="M853" s="5" t="s">
        <v>52</v>
      </c>
      <c r="N853" s="1" t="s">
        <v>124</v>
      </c>
      <c r="O853" s="1" t="s">
        <v>124</v>
      </c>
      <c r="P853" s="1" t="s">
        <v>52</v>
      </c>
      <c r="Q853" s="1" t="s">
        <v>52</v>
      </c>
      <c r="R853" s="1" t="s">
        <v>52</v>
      </c>
      <c r="AV853" s="1" t="s">
        <v>52</v>
      </c>
      <c r="AW853" s="1" t="s">
        <v>52</v>
      </c>
      <c r="AX853" s="1" t="s">
        <v>52</v>
      </c>
      <c r="AY853" s="1" t="s">
        <v>52</v>
      </c>
      <c r="AZ853" s="203"/>
      <c r="BA853" s="207"/>
    </row>
    <row r="854" spans="1:53" ht="30" customHeight="1">
      <c r="A854" s="6"/>
      <c r="B854" s="6"/>
      <c r="C854" s="6"/>
      <c r="D854" s="6"/>
      <c r="E854" s="8"/>
      <c r="F854" s="9"/>
      <c r="G854" s="8"/>
      <c r="H854" s="9"/>
      <c r="I854" s="8"/>
      <c r="J854" s="9"/>
      <c r="K854" s="8"/>
      <c r="L854" s="9"/>
      <c r="M854" s="6"/>
      <c r="BA854" s="206"/>
    </row>
    <row r="855" spans="1:53" ht="30" customHeight="1">
      <c r="A855" s="308" t="s">
        <v>3635</v>
      </c>
      <c r="B855" s="308"/>
      <c r="C855" s="308"/>
      <c r="D855" s="308"/>
      <c r="E855" s="309"/>
      <c r="F855" s="310"/>
      <c r="G855" s="309"/>
      <c r="H855" s="310"/>
      <c r="I855" s="309"/>
      <c r="J855" s="310"/>
      <c r="K855" s="309"/>
      <c r="L855" s="310"/>
      <c r="M855" s="308"/>
      <c r="N855" s="1" t="s">
        <v>711</v>
      </c>
      <c r="BA855" s="206"/>
    </row>
    <row r="856" spans="1:53" ht="30" customHeight="1">
      <c r="A856" s="5" t="s">
        <v>3636</v>
      </c>
      <c r="B856" s="5" t="s">
        <v>3637</v>
      </c>
      <c r="C856" s="5" t="s">
        <v>182</v>
      </c>
      <c r="D856" s="6">
        <v>1.1000000000000001</v>
      </c>
      <c r="E856" s="8">
        <f>단가대비표!K68</f>
        <v>10520</v>
      </c>
      <c r="F856" s="9">
        <f>TRUNC(E856*D856,1)</f>
        <v>11572</v>
      </c>
      <c r="G856" s="8">
        <f>단가대비표!L68</f>
        <v>0</v>
      </c>
      <c r="H856" s="9">
        <f>TRUNC(G856*D856,1)</f>
        <v>0</v>
      </c>
      <c r="I856" s="8">
        <f>단가대비표!S68</f>
        <v>0</v>
      </c>
      <c r="J856" s="9">
        <f>TRUNC(I856*D856,1)</f>
        <v>0</v>
      </c>
      <c r="K856" s="8">
        <f>TRUNC(E856+G856+I856,1)</f>
        <v>10520</v>
      </c>
      <c r="L856" s="9">
        <f>TRUNC(F856+H856+J856,1)</f>
        <v>11572</v>
      </c>
      <c r="M856" s="5" t="s">
        <v>52</v>
      </c>
      <c r="N856" s="1" t="s">
        <v>711</v>
      </c>
      <c r="O856" s="1" t="s">
        <v>3638</v>
      </c>
      <c r="P856" s="1" t="s">
        <v>62</v>
      </c>
      <c r="Q856" s="1" t="s">
        <v>62</v>
      </c>
      <c r="R856" s="1" t="s">
        <v>61</v>
      </c>
      <c r="AV856" s="1" t="s">
        <v>52</v>
      </c>
      <c r="AW856" s="1" t="s">
        <v>3639</v>
      </c>
      <c r="AX856" s="1" t="s">
        <v>52</v>
      </c>
      <c r="AY856" s="1" t="s">
        <v>52</v>
      </c>
      <c r="AZ856" s="203"/>
      <c r="BA856" s="207" t="s">
        <v>7298</v>
      </c>
    </row>
    <row r="857" spans="1:53" ht="30" customHeight="1">
      <c r="A857" s="5" t="s">
        <v>3631</v>
      </c>
      <c r="B857" s="5" t="s">
        <v>52</v>
      </c>
      <c r="C857" s="5" t="s">
        <v>58</v>
      </c>
      <c r="D857" s="6">
        <v>0.72</v>
      </c>
      <c r="E857" s="8">
        <f>일위대가목록!E578</f>
        <v>0</v>
      </c>
      <c r="F857" s="9">
        <f>TRUNC(E857*D857,1)</f>
        <v>0</v>
      </c>
      <c r="G857" s="8">
        <f>일위대가목록!F578</f>
        <v>36152</v>
      </c>
      <c r="H857" s="9">
        <f>TRUNC(G857*D857,1)</f>
        <v>26029.4</v>
      </c>
      <c r="I857" s="8">
        <f>일위대가목록!G578</f>
        <v>1084</v>
      </c>
      <c r="J857" s="9">
        <f>TRUNC(I857*D857,1)</f>
        <v>780.4</v>
      </c>
      <c r="K857" s="8">
        <f>TRUNC(E857+G857+I857,1)</f>
        <v>37236</v>
      </c>
      <c r="L857" s="9">
        <f>TRUNC(F857+H857+J857,1)</f>
        <v>26809.8</v>
      </c>
      <c r="M857" s="5" t="s">
        <v>3632</v>
      </c>
      <c r="N857" s="1" t="s">
        <v>711</v>
      </c>
      <c r="O857" s="1" t="s">
        <v>3633</v>
      </c>
      <c r="P857" s="1" t="s">
        <v>61</v>
      </c>
      <c r="Q857" s="1" t="s">
        <v>62</v>
      </c>
      <c r="R857" s="1" t="s">
        <v>62</v>
      </c>
      <c r="AV857" s="1" t="s">
        <v>52</v>
      </c>
      <c r="AW857" s="1" t="s">
        <v>3640</v>
      </c>
      <c r="AX857" s="1" t="s">
        <v>52</v>
      </c>
      <c r="AY857" s="1" t="s">
        <v>52</v>
      </c>
      <c r="AZ857" s="203"/>
      <c r="BA857" s="207" t="s">
        <v>3632</v>
      </c>
    </row>
    <row r="858" spans="1:53" ht="30" customHeight="1">
      <c r="A858" s="5" t="s">
        <v>2487</v>
      </c>
      <c r="B858" s="5" t="s">
        <v>52</v>
      </c>
      <c r="C858" s="5" t="s">
        <v>52</v>
      </c>
      <c r="D858" s="6"/>
      <c r="E858" s="8"/>
      <c r="F858" s="9">
        <f>TRUNC(SUMIF(N856:N857, N855, F856:F857),0)</f>
        <v>11572</v>
      </c>
      <c r="G858" s="8"/>
      <c r="H858" s="9">
        <f>TRUNC(SUMIF(N856:N857, N855, H856:H857),0)</f>
        <v>26029</v>
      </c>
      <c r="I858" s="8"/>
      <c r="J858" s="9">
        <f>TRUNC(SUMIF(N856:N857, N855, J856:J857),0)</f>
        <v>780</v>
      </c>
      <c r="K858" s="8"/>
      <c r="L858" s="9">
        <f>F858+H858+J858</f>
        <v>38381</v>
      </c>
      <c r="M858" s="5" t="s">
        <v>52</v>
      </c>
      <c r="N858" s="1" t="s">
        <v>124</v>
      </c>
      <c r="O858" s="1" t="s">
        <v>124</v>
      </c>
      <c r="P858" s="1" t="s">
        <v>52</v>
      </c>
      <c r="Q858" s="1" t="s">
        <v>52</v>
      </c>
      <c r="R858" s="1" t="s">
        <v>52</v>
      </c>
      <c r="AV858" s="1" t="s">
        <v>52</v>
      </c>
      <c r="AW858" s="1" t="s">
        <v>52</v>
      </c>
      <c r="AX858" s="1" t="s">
        <v>52</v>
      </c>
      <c r="AY858" s="1" t="s">
        <v>52</v>
      </c>
      <c r="AZ858" s="203"/>
      <c r="BA858" s="207"/>
    </row>
    <row r="859" spans="1:53" ht="30" customHeight="1">
      <c r="A859" s="6"/>
      <c r="B859" s="6"/>
      <c r="C859" s="6"/>
      <c r="D859" s="6"/>
      <c r="E859" s="8"/>
      <c r="F859" s="9"/>
      <c r="G859" s="8"/>
      <c r="H859" s="9"/>
      <c r="I859" s="8"/>
      <c r="J859" s="9"/>
      <c r="K859" s="8"/>
      <c r="L859" s="9"/>
      <c r="M859" s="6"/>
      <c r="BA859" s="206"/>
    </row>
    <row r="860" spans="1:53" ht="30" customHeight="1">
      <c r="A860" s="308" t="s">
        <v>3641</v>
      </c>
      <c r="B860" s="308"/>
      <c r="C860" s="308"/>
      <c r="D860" s="308"/>
      <c r="E860" s="309"/>
      <c r="F860" s="310"/>
      <c r="G860" s="309"/>
      <c r="H860" s="310"/>
      <c r="I860" s="309"/>
      <c r="J860" s="310"/>
      <c r="K860" s="309"/>
      <c r="L860" s="310"/>
      <c r="M860" s="308"/>
      <c r="N860" s="1" t="s">
        <v>717</v>
      </c>
      <c r="BA860" s="206"/>
    </row>
    <row r="861" spans="1:53" ht="30" customHeight="1">
      <c r="A861" s="5" t="s">
        <v>3642</v>
      </c>
      <c r="B861" s="5" t="s">
        <v>3643</v>
      </c>
      <c r="C861" s="5" t="s">
        <v>182</v>
      </c>
      <c r="D861" s="6">
        <v>2.1</v>
      </c>
      <c r="E861" s="8">
        <f>단가대비표!K301</f>
        <v>952</v>
      </c>
      <c r="F861" s="9">
        <f>TRUNC(E861*D861,1)</f>
        <v>1999.2</v>
      </c>
      <c r="G861" s="8">
        <f>단가대비표!L301</f>
        <v>0</v>
      </c>
      <c r="H861" s="9">
        <f>TRUNC(G861*D861,1)</f>
        <v>0</v>
      </c>
      <c r="I861" s="8">
        <f>단가대비표!S301</f>
        <v>0</v>
      </c>
      <c r="J861" s="9">
        <f>TRUNC(I861*D861,1)</f>
        <v>0</v>
      </c>
      <c r="K861" s="8">
        <f t="shared" ref="K861:L864" si="121">TRUNC(E861+G861+I861,1)</f>
        <v>952</v>
      </c>
      <c r="L861" s="9">
        <f t="shared" si="121"/>
        <v>1999.2</v>
      </c>
      <c r="M861" s="5" t="s">
        <v>52</v>
      </c>
      <c r="N861" s="1" t="s">
        <v>717</v>
      </c>
      <c r="O861" s="1" t="s">
        <v>3644</v>
      </c>
      <c r="P861" s="1" t="s">
        <v>62</v>
      </c>
      <c r="Q861" s="1" t="s">
        <v>62</v>
      </c>
      <c r="R861" s="1" t="s">
        <v>61</v>
      </c>
      <c r="AV861" s="1" t="s">
        <v>52</v>
      </c>
      <c r="AW861" s="1" t="s">
        <v>3645</v>
      </c>
      <c r="AX861" s="1" t="s">
        <v>52</v>
      </c>
      <c r="AY861" s="1" t="s">
        <v>52</v>
      </c>
      <c r="AZ861" s="203"/>
      <c r="BA861" s="207" t="s">
        <v>7596</v>
      </c>
    </row>
    <row r="862" spans="1:53" ht="30" customHeight="1">
      <c r="A862" s="5" t="s">
        <v>3215</v>
      </c>
      <c r="B862" s="5" t="s">
        <v>3646</v>
      </c>
      <c r="C862" s="5" t="s">
        <v>2685</v>
      </c>
      <c r="D862" s="6">
        <v>1.3188</v>
      </c>
      <c r="E862" s="8">
        <f>일위대가목록!E579</f>
        <v>84</v>
      </c>
      <c r="F862" s="9">
        <f>TRUNC(E862*D862,1)</f>
        <v>110.7</v>
      </c>
      <c r="G862" s="8">
        <f>일위대가목록!F579</f>
        <v>2812</v>
      </c>
      <c r="H862" s="9">
        <f>TRUNC(G862*D862,1)</f>
        <v>3708.4</v>
      </c>
      <c r="I862" s="8">
        <f>일위대가목록!G579</f>
        <v>140</v>
      </c>
      <c r="J862" s="9">
        <f>TRUNC(I862*D862,1)</f>
        <v>184.6</v>
      </c>
      <c r="K862" s="8">
        <f t="shared" si="121"/>
        <v>3036</v>
      </c>
      <c r="L862" s="9">
        <f t="shared" si="121"/>
        <v>4003.7</v>
      </c>
      <c r="M862" s="5" t="s">
        <v>3647</v>
      </c>
      <c r="N862" s="1" t="s">
        <v>717</v>
      </c>
      <c r="O862" s="1" t="s">
        <v>3648</v>
      </c>
      <c r="P862" s="1" t="s">
        <v>61</v>
      </c>
      <c r="Q862" s="1" t="s">
        <v>62</v>
      </c>
      <c r="R862" s="1" t="s">
        <v>62</v>
      </c>
      <c r="AV862" s="1" t="s">
        <v>52</v>
      </c>
      <c r="AW862" s="1" t="s">
        <v>3649</v>
      </c>
      <c r="AX862" s="1" t="s">
        <v>52</v>
      </c>
      <c r="AY862" s="1" t="s">
        <v>52</v>
      </c>
      <c r="AZ862" s="203"/>
      <c r="BA862" s="207" t="s">
        <v>3647</v>
      </c>
    </row>
    <row r="863" spans="1:53" ht="30" customHeight="1">
      <c r="A863" s="5" t="s">
        <v>3448</v>
      </c>
      <c r="B863" s="5" t="s">
        <v>3650</v>
      </c>
      <c r="C863" s="5" t="s">
        <v>58</v>
      </c>
      <c r="D863" s="6">
        <v>0.12</v>
      </c>
      <c r="E863" s="8">
        <f>일위대가목록!E580</f>
        <v>1928</v>
      </c>
      <c r="F863" s="9">
        <f>TRUNC(E863*D863,1)</f>
        <v>231.3</v>
      </c>
      <c r="G863" s="8">
        <f>일위대가목록!F580</f>
        <v>8203</v>
      </c>
      <c r="H863" s="9">
        <f>TRUNC(G863*D863,1)</f>
        <v>984.3</v>
      </c>
      <c r="I863" s="8">
        <f>일위대가목록!G580</f>
        <v>0</v>
      </c>
      <c r="J863" s="9">
        <f>TRUNC(I863*D863,1)</f>
        <v>0</v>
      </c>
      <c r="K863" s="8">
        <f t="shared" si="121"/>
        <v>10131</v>
      </c>
      <c r="L863" s="9">
        <f t="shared" si="121"/>
        <v>1215.5999999999999</v>
      </c>
      <c r="M863" s="5" t="s">
        <v>3651</v>
      </c>
      <c r="N863" s="1" t="s">
        <v>717</v>
      </c>
      <c r="O863" s="1" t="s">
        <v>3652</v>
      </c>
      <c r="P863" s="1" t="s">
        <v>61</v>
      </c>
      <c r="Q863" s="1" t="s">
        <v>62</v>
      </c>
      <c r="R863" s="1" t="s">
        <v>62</v>
      </c>
      <c r="AV863" s="1" t="s">
        <v>52</v>
      </c>
      <c r="AW863" s="1" t="s">
        <v>3653</v>
      </c>
      <c r="AX863" s="1" t="s">
        <v>52</v>
      </c>
      <c r="AY863" s="1" t="s">
        <v>52</v>
      </c>
      <c r="AZ863" s="203"/>
      <c r="BA863" s="207" t="s">
        <v>3651</v>
      </c>
    </row>
    <row r="864" spans="1:53" ht="30" customHeight="1">
      <c r="A864" s="5" t="s">
        <v>3228</v>
      </c>
      <c r="B864" s="5" t="s">
        <v>3229</v>
      </c>
      <c r="C864" s="5" t="s">
        <v>2685</v>
      </c>
      <c r="D864" s="6">
        <v>-4.5999999999999999E-2</v>
      </c>
      <c r="E864" s="8">
        <f>단가대비표!K50</f>
        <v>340</v>
      </c>
      <c r="F864" s="9">
        <f>TRUNC(E864*D864,1)</f>
        <v>-15.6</v>
      </c>
      <c r="G864" s="8">
        <f>단가대비표!L50</f>
        <v>0</v>
      </c>
      <c r="H864" s="9">
        <f>TRUNC(G864*D864,1)</f>
        <v>0</v>
      </c>
      <c r="I864" s="8">
        <f>단가대비표!S50</f>
        <v>0</v>
      </c>
      <c r="J864" s="9">
        <f>TRUNC(I864*D864,1)</f>
        <v>0</v>
      </c>
      <c r="K864" s="8">
        <f t="shared" si="121"/>
        <v>340</v>
      </c>
      <c r="L864" s="9">
        <f t="shared" si="121"/>
        <v>-15.6</v>
      </c>
      <c r="M864" s="5" t="s">
        <v>3230</v>
      </c>
      <c r="N864" s="1" t="s">
        <v>717</v>
      </c>
      <c r="O864" s="1" t="s">
        <v>3231</v>
      </c>
      <c r="P864" s="1" t="s">
        <v>62</v>
      </c>
      <c r="Q864" s="1" t="s">
        <v>62</v>
      </c>
      <c r="R864" s="1" t="s">
        <v>61</v>
      </c>
      <c r="AV864" s="1" t="s">
        <v>52</v>
      </c>
      <c r="AW864" s="1" t="s">
        <v>3654</v>
      </c>
      <c r="AX864" s="1" t="s">
        <v>52</v>
      </c>
      <c r="AY864" s="1" t="s">
        <v>52</v>
      </c>
      <c r="AZ864" s="203"/>
      <c r="BA864" s="207" t="s">
        <v>7268</v>
      </c>
    </row>
    <row r="865" spans="1:53" ht="30" customHeight="1">
      <c r="A865" s="5" t="s">
        <v>2487</v>
      </c>
      <c r="B865" s="5" t="s">
        <v>52</v>
      </c>
      <c r="C865" s="5" t="s">
        <v>52</v>
      </c>
      <c r="D865" s="6"/>
      <c r="E865" s="8"/>
      <c r="F865" s="9">
        <f>TRUNC(SUMIF(N861:N864, N860, F861:F864),0)</f>
        <v>2325</v>
      </c>
      <c r="G865" s="8"/>
      <c r="H865" s="9">
        <f>TRUNC(SUMIF(N861:N864, N860, H861:H864),0)</f>
        <v>4692</v>
      </c>
      <c r="I865" s="8"/>
      <c r="J865" s="9">
        <f>TRUNC(SUMIF(N861:N864, N860, J861:J864),0)</f>
        <v>184</v>
      </c>
      <c r="K865" s="8"/>
      <c r="L865" s="9">
        <f>F865+H865+J865</f>
        <v>7201</v>
      </c>
      <c r="M865" s="5" t="s">
        <v>52</v>
      </c>
      <c r="N865" s="1" t="s">
        <v>124</v>
      </c>
      <c r="O865" s="1" t="s">
        <v>124</v>
      </c>
      <c r="P865" s="1" t="s">
        <v>52</v>
      </c>
      <c r="Q865" s="1" t="s">
        <v>52</v>
      </c>
      <c r="R865" s="1" t="s">
        <v>52</v>
      </c>
      <c r="AV865" s="1" t="s">
        <v>52</v>
      </c>
      <c r="AW865" s="1" t="s">
        <v>52</v>
      </c>
      <c r="AX865" s="1" t="s">
        <v>52</v>
      </c>
      <c r="AY865" s="1" t="s">
        <v>52</v>
      </c>
      <c r="AZ865" s="203"/>
      <c r="BA865" s="207"/>
    </row>
    <row r="866" spans="1:53" ht="30" customHeight="1">
      <c r="A866" s="6"/>
      <c r="B866" s="6"/>
      <c r="C866" s="6"/>
      <c r="D866" s="6"/>
      <c r="E866" s="8"/>
      <c r="F866" s="9"/>
      <c r="G866" s="8"/>
      <c r="H866" s="9"/>
      <c r="I866" s="8"/>
      <c r="J866" s="9"/>
      <c r="K866" s="8"/>
      <c r="L866" s="9"/>
      <c r="M866" s="6"/>
      <c r="BA866" s="206"/>
    </row>
    <row r="867" spans="1:53" ht="30" customHeight="1">
      <c r="A867" s="308" t="s">
        <v>3655</v>
      </c>
      <c r="B867" s="308"/>
      <c r="C867" s="308"/>
      <c r="D867" s="308"/>
      <c r="E867" s="309"/>
      <c r="F867" s="310"/>
      <c r="G867" s="309"/>
      <c r="H867" s="310"/>
      <c r="I867" s="309"/>
      <c r="J867" s="310"/>
      <c r="K867" s="309"/>
      <c r="L867" s="310"/>
      <c r="M867" s="308"/>
      <c r="N867" s="1" t="s">
        <v>722</v>
      </c>
      <c r="BA867" s="206"/>
    </row>
    <row r="868" spans="1:53" ht="30" customHeight="1">
      <c r="A868" s="5" t="s">
        <v>3642</v>
      </c>
      <c r="B868" s="5" t="s">
        <v>3656</v>
      </c>
      <c r="C868" s="5" t="s">
        <v>182</v>
      </c>
      <c r="D868" s="6">
        <v>2.1</v>
      </c>
      <c r="E868" s="8">
        <f>단가대비표!K302</f>
        <v>1300</v>
      </c>
      <c r="F868" s="9">
        <f>TRUNC(E868*D868,1)</f>
        <v>2730</v>
      </c>
      <c r="G868" s="8">
        <f>단가대비표!L302</f>
        <v>0</v>
      </c>
      <c r="H868" s="9">
        <f>TRUNC(G868*D868,1)</f>
        <v>0</v>
      </c>
      <c r="I868" s="8">
        <f>단가대비표!S302</f>
        <v>0</v>
      </c>
      <c r="J868" s="9">
        <f>TRUNC(I868*D868,1)</f>
        <v>0</v>
      </c>
      <c r="K868" s="8">
        <f t="shared" ref="K868:L871" si="122">TRUNC(E868+G868+I868,1)</f>
        <v>1300</v>
      </c>
      <c r="L868" s="9">
        <f t="shared" si="122"/>
        <v>2730</v>
      </c>
      <c r="M868" s="5" t="s">
        <v>52</v>
      </c>
      <c r="N868" s="1" t="s">
        <v>722</v>
      </c>
      <c r="O868" s="1" t="s">
        <v>3657</v>
      </c>
      <c r="P868" s="1" t="s">
        <v>62</v>
      </c>
      <c r="Q868" s="1" t="s">
        <v>62</v>
      </c>
      <c r="R868" s="1" t="s">
        <v>61</v>
      </c>
      <c r="AV868" s="1" t="s">
        <v>52</v>
      </c>
      <c r="AW868" s="1" t="s">
        <v>3658</v>
      </c>
      <c r="AX868" s="1" t="s">
        <v>52</v>
      </c>
      <c r="AY868" s="1" t="s">
        <v>52</v>
      </c>
      <c r="AZ868" s="203"/>
      <c r="BA868" s="207" t="s">
        <v>7597</v>
      </c>
    </row>
    <row r="869" spans="1:53" ht="30" customHeight="1">
      <c r="A869" s="5" t="s">
        <v>3215</v>
      </c>
      <c r="B869" s="5" t="s">
        <v>3646</v>
      </c>
      <c r="C869" s="5" t="s">
        <v>2685</v>
      </c>
      <c r="D869" s="6">
        <v>2.0095999999999998</v>
      </c>
      <c r="E869" s="8">
        <f>일위대가목록!E579</f>
        <v>84</v>
      </c>
      <c r="F869" s="9">
        <f>TRUNC(E869*D869,1)</f>
        <v>168.8</v>
      </c>
      <c r="G869" s="8">
        <f>일위대가목록!F579</f>
        <v>2812</v>
      </c>
      <c r="H869" s="9">
        <f>TRUNC(G869*D869,1)</f>
        <v>5650.9</v>
      </c>
      <c r="I869" s="8">
        <f>일위대가목록!G579</f>
        <v>140</v>
      </c>
      <c r="J869" s="9">
        <f>TRUNC(I869*D869,1)</f>
        <v>281.3</v>
      </c>
      <c r="K869" s="8">
        <f t="shared" si="122"/>
        <v>3036</v>
      </c>
      <c r="L869" s="9">
        <f t="shared" si="122"/>
        <v>6101</v>
      </c>
      <c r="M869" s="5" t="s">
        <v>3647</v>
      </c>
      <c r="N869" s="1" t="s">
        <v>722</v>
      </c>
      <c r="O869" s="1" t="s">
        <v>3648</v>
      </c>
      <c r="P869" s="1" t="s">
        <v>61</v>
      </c>
      <c r="Q869" s="1" t="s">
        <v>62</v>
      </c>
      <c r="R869" s="1" t="s">
        <v>62</v>
      </c>
      <c r="AV869" s="1" t="s">
        <v>52</v>
      </c>
      <c r="AW869" s="1" t="s">
        <v>3659</v>
      </c>
      <c r="AX869" s="1" t="s">
        <v>52</v>
      </c>
      <c r="AY869" s="1" t="s">
        <v>52</v>
      </c>
      <c r="AZ869" s="203"/>
      <c r="BA869" s="207" t="s">
        <v>3647</v>
      </c>
    </row>
    <row r="870" spans="1:53" ht="30" customHeight="1">
      <c r="A870" s="5" t="s">
        <v>3448</v>
      </c>
      <c r="B870" s="5" t="s">
        <v>3650</v>
      </c>
      <c r="C870" s="5" t="s">
        <v>58</v>
      </c>
      <c r="D870" s="6">
        <v>0.16</v>
      </c>
      <c r="E870" s="8">
        <f>일위대가목록!E580</f>
        <v>1928</v>
      </c>
      <c r="F870" s="9">
        <f>TRUNC(E870*D870,1)</f>
        <v>308.39999999999998</v>
      </c>
      <c r="G870" s="8">
        <f>일위대가목록!F580</f>
        <v>8203</v>
      </c>
      <c r="H870" s="9">
        <f>TRUNC(G870*D870,1)</f>
        <v>1312.4</v>
      </c>
      <c r="I870" s="8">
        <f>일위대가목록!G580</f>
        <v>0</v>
      </c>
      <c r="J870" s="9">
        <f>TRUNC(I870*D870,1)</f>
        <v>0</v>
      </c>
      <c r="K870" s="8">
        <f t="shared" si="122"/>
        <v>10131</v>
      </c>
      <c r="L870" s="9">
        <f t="shared" si="122"/>
        <v>1620.8</v>
      </c>
      <c r="M870" s="5" t="s">
        <v>3651</v>
      </c>
      <c r="N870" s="1" t="s">
        <v>722</v>
      </c>
      <c r="O870" s="1" t="s">
        <v>3652</v>
      </c>
      <c r="P870" s="1" t="s">
        <v>61</v>
      </c>
      <c r="Q870" s="1" t="s">
        <v>62</v>
      </c>
      <c r="R870" s="1" t="s">
        <v>62</v>
      </c>
      <c r="AV870" s="1" t="s">
        <v>52</v>
      </c>
      <c r="AW870" s="1" t="s">
        <v>3660</v>
      </c>
      <c r="AX870" s="1" t="s">
        <v>52</v>
      </c>
      <c r="AY870" s="1" t="s">
        <v>52</v>
      </c>
      <c r="AZ870" s="203"/>
      <c r="BA870" s="207" t="s">
        <v>3651</v>
      </c>
    </row>
    <row r="871" spans="1:53" ht="30" customHeight="1">
      <c r="A871" s="5" t="s">
        <v>3228</v>
      </c>
      <c r="B871" s="5" t="s">
        <v>3229</v>
      </c>
      <c r="C871" s="5" t="s">
        <v>2685</v>
      </c>
      <c r="D871" s="6">
        <v>-7.0000000000000007E-2</v>
      </c>
      <c r="E871" s="8">
        <f>단가대비표!K50</f>
        <v>340</v>
      </c>
      <c r="F871" s="9">
        <f>TRUNC(E871*D871,1)</f>
        <v>-23.8</v>
      </c>
      <c r="G871" s="8">
        <f>단가대비표!L50</f>
        <v>0</v>
      </c>
      <c r="H871" s="9">
        <f>TRUNC(G871*D871,1)</f>
        <v>0</v>
      </c>
      <c r="I871" s="8">
        <f>단가대비표!S50</f>
        <v>0</v>
      </c>
      <c r="J871" s="9">
        <f>TRUNC(I871*D871,1)</f>
        <v>0</v>
      </c>
      <c r="K871" s="8">
        <f t="shared" si="122"/>
        <v>340</v>
      </c>
      <c r="L871" s="9">
        <f t="shared" si="122"/>
        <v>-23.8</v>
      </c>
      <c r="M871" s="5" t="s">
        <v>3230</v>
      </c>
      <c r="N871" s="1" t="s">
        <v>722</v>
      </c>
      <c r="O871" s="1" t="s">
        <v>3231</v>
      </c>
      <c r="P871" s="1" t="s">
        <v>62</v>
      </c>
      <c r="Q871" s="1" t="s">
        <v>62</v>
      </c>
      <c r="R871" s="1" t="s">
        <v>61</v>
      </c>
      <c r="AV871" s="1" t="s">
        <v>52</v>
      </c>
      <c r="AW871" s="1" t="s">
        <v>3661</v>
      </c>
      <c r="AX871" s="1" t="s">
        <v>52</v>
      </c>
      <c r="AY871" s="1" t="s">
        <v>52</v>
      </c>
      <c r="AZ871" s="203"/>
      <c r="BA871" s="207" t="s">
        <v>7268</v>
      </c>
    </row>
    <row r="872" spans="1:53" ht="30" customHeight="1">
      <c r="A872" s="5" t="s">
        <v>2487</v>
      </c>
      <c r="B872" s="5" t="s">
        <v>52</v>
      </c>
      <c r="C872" s="5" t="s">
        <v>52</v>
      </c>
      <c r="D872" s="6"/>
      <c r="E872" s="8"/>
      <c r="F872" s="9">
        <f>TRUNC(SUMIF(N868:N871, N867, F868:F871),0)</f>
        <v>3183</v>
      </c>
      <c r="G872" s="8"/>
      <c r="H872" s="9">
        <f>TRUNC(SUMIF(N868:N871, N867, H868:H871),0)</f>
        <v>6963</v>
      </c>
      <c r="I872" s="8"/>
      <c r="J872" s="9">
        <f>TRUNC(SUMIF(N868:N871, N867, J868:J871),0)</f>
        <v>281</v>
      </c>
      <c r="K872" s="8"/>
      <c r="L872" s="9">
        <f>F872+H872+J872</f>
        <v>10427</v>
      </c>
      <c r="M872" s="5" t="s">
        <v>52</v>
      </c>
      <c r="N872" s="1" t="s">
        <v>124</v>
      </c>
      <c r="O872" s="1" t="s">
        <v>124</v>
      </c>
      <c r="P872" s="1" t="s">
        <v>52</v>
      </c>
      <c r="Q872" s="1" t="s">
        <v>52</v>
      </c>
      <c r="R872" s="1" t="s">
        <v>52</v>
      </c>
      <c r="AV872" s="1" t="s">
        <v>52</v>
      </c>
      <c r="AW872" s="1" t="s">
        <v>52</v>
      </c>
      <c r="AX872" s="1" t="s">
        <v>52</v>
      </c>
      <c r="AY872" s="1" t="s">
        <v>52</v>
      </c>
      <c r="AZ872" s="203"/>
      <c r="BA872" s="207"/>
    </row>
    <row r="873" spans="1:53" ht="30" customHeight="1">
      <c r="A873" s="6"/>
      <c r="B873" s="6"/>
      <c r="C873" s="6"/>
      <c r="D873" s="6"/>
      <c r="E873" s="8"/>
      <c r="F873" s="9"/>
      <c r="G873" s="8"/>
      <c r="H873" s="9"/>
      <c r="I873" s="8"/>
      <c r="J873" s="9"/>
      <c r="K873" s="8"/>
      <c r="L873" s="9"/>
      <c r="M873" s="6"/>
      <c r="BA873" s="206"/>
    </row>
    <row r="874" spans="1:53" ht="30" customHeight="1">
      <c r="A874" s="308" t="s">
        <v>3662</v>
      </c>
      <c r="B874" s="308"/>
      <c r="C874" s="308"/>
      <c r="D874" s="308"/>
      <c r="E874" s="309"/>
      <c r="F874" s="310"/>
      <c r="G874" s="309"/>
      <c r="H874" s="310"/>
      <c r="I874" s="309"/>
      <c r="J874" s="310"/>
      <c r="K874" s="309"/>
      <c r="L874" s="310"/>
      <c r="M874" s="308"/>
      <c r="N874" s="1" t="s">
        <v>727</v>
      </c>
      <c r="BA874" s="206"/>
    </row>
    <row r="875" spans="1:53" ht="30" customHeight="1">
      <c r="A875" s="5" t="s">
        <v>3642</v>
      </c>
      <c r="B875" s="5" t="s">
        <v>3663</v>
      </c>
      <c r="C875" s="5" t="s">
        <v>182</v>
      </c>
      <c r="D875" s="6">
        <v>1.7</v>
      </c>
      <c r="E875" s="8">
        <f>단가대비표!K303</f>
        <v>4130</v>
      </c>
      <c r="F875" s="9">
        <f>TRUNC(E875*D875,1)</f>
        <v>7021</v>
      </c>
      <c r="G875" s="8">
        <f>단가대비표!L303</f>
        <v>0</v>
      </c>
      <c r="H875" s="9">
        <f>TRUNC(G875*D875,1)</f>
        <v>0</v>
      </c>
      <c r="I875" s="8">
        <f>단가대비표!S303</f>
        <v>0</v>
      </c>
      <c r="J875" s="9">
        <f>TRUNC(I875*D875,1)</f>
        <v>0</v>
      </c>
      <c r="K875" s="8">
        <f t="shared" ref="K875:L878" si="123">TRUNC(E875+G875+I875,1)</f>
        <v>4130</v>
      </c>
      <c r="L875" s="9">
        <f t="shared" si="123"/>
        <v>7021</v>
      </c>
      <c r="M875" s="5" t="s">
        <v>52</v>
      </c>
      <c r="N875" s="1" t="s">
        <v>727</v>
      </c>
      <c r="O875" s="1" t="s">
        <v>3664</v>
      </c>
      <c r="P875" s="1" t="s">
        <v>62</v>
      </c>
      <c r="Q875" s="1" t="s">
        <v>62</v>
      </c>
      <c r="R875" s="1" t="s">
        <v>61</v>
      </c>
      <c r="AV875" s="1" t="s">
        <v>52</v>
      </c>
      <c r="AW875" s="1" t="s">
        <v>3665</v>
      </c>
      <c r="AX875" s="1" t="s">
        <v>52</v>
      </c>
      <c r="AY875" s="1" t="s">
        <v>52</v>
      </c>
      <c r="AZ875" s="203"/>
      <c r="BA875" s="207" t="s">
        <v>7598</v>
      </c>
    </row>
    <row r="876" spans="1:53" ht="30" customHeight="1">
      <c r="A876" s="5" t="s">
        <v>3215</v>
      </c>
      <c r="B876" s="5" t="s">
        <v>3646</v>
      </c>
      <c r="C876" s="5" t="s">
        <v>2685</v>
      </c>
      <c r="D876" s="6">
        <v>5.4635999999999996</v>
      </c>
      <c r="E876" s="8">
        <f>일위대가목록!E579</f>
        <v>84</v>
      </c>
      <c r="F876" s="9">
        <f>TRUNC(E876*D876,1)</f>
        <v>458.9</v>
      </c>
      <c r="G876" s="8">
        <f>일위대가목록!F579</f>
        <v>2812</v>
      </c>
      <c r="H876" s="9">
        <f>TRUNC(G876*D876,1)</f>
        <v>15363.6</v>
      </c>
      <c r="I876" s="8">
        <f>일위대가목록!G579</f>
        <v>140</v>
      </c>
      <c r="J876" s="9">
        <f>TRUNC(I876*D876,1)</f>
        <v>764.9</v>
      </c>
      <c r="K876" s="8">
        <f t="shared" si="123"/>
        <v>3036</v>
      </c>
      <c r="L876" s="9">
        <f t="shared" si="123"/>
        <v>16587.400000000001</v>
      </c>
      <c r="M876" s="5" t="s">
        <v>3647</v>
      </c>
      <c r="N876" s="1" t="s">
        <v>727</v>
      </c>
      <c r="O876" s="1" t="s">
        <v>3648</v>
      </c>
      <c r="P876" s="1" t="s">
        <v>61</v>
      </c>
      <c r="Q876" s="1" t="s">
        <v>62</v>
      </c>
      <c r="R876" s="1" t="s">
        <v>62</v>
      </c>
      <c r="AV876" s="1" t="s">
        <v>52</v>
      </c>
      <c r="AW876" s="1" t="s">
        <v>3666</v>
      </c>
      <c r="AX876" s="1" t="s">
        <v>52</v>
      </c>
      <c r="AY876" s="1" t="s">
        <v>52</v>
      </c>
      <c r="AZ876" s="203"/>
      <c r="BA876" s="207" t="s">
        <v>3647</v>
      </c>
    </row>
    <row r="877" spans="1:53" ht="30" customHeight="1">
      <c r="A877" s="5" t="s">
        <v>3448</v>
      </c>
      <c r="B877" s="5" t="s">
        <v>3650</v>
      </c>
      <c r="C877" s="5" t="s">
        <v>58</v>
      </c>
      <c r="D877" s="6">
        <v>0.24</v>
      </c>
      <c r="E877" s="8">
        <f>일위대가목록!E580</f>
        <v>1928</v>
      </c>
      <c r="F877" s="9">
        <f>TRUNC(E877*D877,1)</f>
        <v>462.7</v>
      </c>
      <c r="G877" s="8">
        <f>일위대가목록!F580</f>
        <v>8203</v>
      </c>
      <c r="H877" s="9">
        <f>TRUNC(G877*D877,1)</f>
        <v>1968.7</v>
      </c>
      <c r="I877" s="8">
        <f>일위대가목록!G580</f>
        <v>0</v>
      </c>
      <c r="J877" s="9">
        <f>TRUNC(I877*D877,1)</f>
        <v>0</v>
      </c>
      <c r="K877" s="8">
        <f t="shared" si="123"/>
        <v>10131</v>
      </c>
      <c r="L877" s="9">
        <f t="shared" si="123"/>
        <v>2431.4</v>
      </c>
      <c r="M877" s="5" t="s">
        <v>3651</v>
      </c>
      <c r="N877" s="1" t="s">
        <v>727</v>
      </c>
      <c r="O877" s="1" t="s">
        <v>3652</v>
      </c>
      <c r="P877" s="1" t="s">
        <v>61</v>
      </c>
      <c r="Q877" s="1" t="s">
        <v>62</v>
      </c>
      <c r="R877" s="1" t="s">
        <v>62</v>
      </c>
      <c r="AV877" s="1" t="s">
        <v>52</v>
      </c>
      <c r="AW877" s="1" t="s">
        <v>3667</v>
      </c>
      <c r="AX877" s="1" t="s">
        <v>52</v>
      </c>
      <c r="AY877" s="1" t="s">
        <v>52</v>
      </c>
      <c r="AZ877" s="203"/>
      <c r="BA877" s="207" t="s">
        <v>3651</v>
      </c>
    </row>
    <row r="878" spans="1:53" ht="30" customHeight="1">
      <c r="A878" s="5" t="s">
        <v>3228</v>
      </c>
      <c r="B878" s="5" t="s">
        <v>3229</v>
      </c>
      <c r="C878" s="5" t="s">
        <v>2685</v>
      </c>
      <c r="D878" s="6">
        <v>-0.191</v>
      </c>
      <c r="E878" s="8">
        <f>단가대비표!K50</f>
        <v>340</v>
      </c>
      <c r="F878" s="9">
        <f>TRUNC(E878*D878,1)</f>
        <v>-64.900000000000006</v>
      </c>
      <c r="G878" s="8">
        <f>단가대비표!L50</f>
        <v>0</v>
      </c>
      <c r="H878" s="9">
        <f>TRUNC(G878*D878,1)</f>
        <v>0</v>
      </c>
      <c r="I878" s="8">
        <f>단가대비표!S50</f>
        <v>0</v>
      </c>
      <c r="J878" s="9">
        <f>TRUNC(I878*D878,1)</f>
        <v>0</v>
      </c>
      <c r="K878" s="8">
        <f t="shared" si="123"/>
        <v>340</v>
      </c>
      <c r="L878" s="9">
        <f t="shared" si="123"/>
        <v>-64.900000000000006</v>
      </c>
      <c r="M878" s="5" t="s">
        <v>3230</v>
      </c>
      <c r="N878" s="1" t="s">
        <v>727</v>
      </c>
      <c r="O878" s="1" t="s">
        <v>3231</v>
      </c>
      <c r="P878" s="1" t="s">
        <v>62</v>
      </c>
      <c r="Q878" s="1" t="s">
        <v>62</v>
      </c>
      <c r="R878" s="1" t="s">
        <v>61</v>
      </c>
      <c r="AV878" s="1" t="s">
        <v>52</v>
      </c>
      <c r="AW878" s="1" t="s">
        <v>3668</v>
      </c>
      <c r="AX878" s="1" t="s">
        <v>52</v>
      </c>
      <c r="AY878" s="1" t="s">
        <v>52</v>
      </c>
      <c r="AZ878" s="203"/>
      <c r="BA878" s="207" t="s">
        <v>7268</v>
      </c>
    </row>
    <row r="879" spans="1:53" ht="30" customHeight="1">
      <c r="A879" s="5" t="s">
        <v>2487</v>
      </c>
      <c r="B879" s="5" t="s">
        <v>52</v>
      </c>
      <c r="C879" s="5" t="s">
        <v>52</v>
      </c>
      <c r="D879" s="6"/>
      <c r="E879" s="8"/>
      <c r="F879" s="9">
        <f>TRUNC(SUMIF(N875:N878, N874, F875:F878),0)</f>
        <v>7877</v>
      </c>
      <c r="G879" s="8"/>
      <c r="H879" s="9">
        <f>TRUNC(SUMIF(N875:N878, N874, H875:H878),0)</f>
        <v>17332</v>
      </c>
      <c r="I879" s="8"/>
      <c r="J879" s="9">
        <f>TRUNC(SUMIF(N875:N878, N874, J875:J878),0)</f>
        <v>764</v>
      </c>
      <c r="K879" s="8"/>
      <c r="L879" s="9">
        <f>F879+H879+J879</f>
        <v>25973</v>
      </c>
      <c r="M879" s="5" t="s">
        <v>52</v>
      </c>
      <c r="N879" s="1" t="s">
        <v>124</v>
      </c>
      <c r="O879" s="1" t="s">
        <v>124</v>
      </c>
      <c r="P879" s="1" t="s">
        <v>52</v>
      </c>
      <c r="Q879" s="1" t="s">
        <v>52</v>
      </c>
      <c r="R879" s="1" t="s">
        <v>52</v>
      </c>
      <c r="AV879" s="1" t="s">
        <v>52</v>
      </c>
      <c r="AW879" s="1" t="s">
        <v>52</v>
      </c>
      <c r="AX879" s="1" t="s">
        <v>52</v>
      </c>
      <c r="AY879" s="1" t="s">
        <v>52</v>
      </c>
      <c r="AZ879" s="203"/>
      <c r="BA879" s="207"/>
    </row>
    <row r="880" spans="1:53" ht="30" customHeight="1">
      <c r="A880" s="6"/>
      <c r="B880" s="6"/>
      <c r="C880" s="6"/>
      <c r="D880" s="6"/>
      <c r="E880" s="8"/>
      <c r="F880" s="9"/>
      <c r="G880" s="8"/>
      <c r="H880" s="9"/>
      <c r="I880" s="8"/>
      <c r="J880" s="9"/>
      <c r="K880" s="8"/>
      <c r="L880" s="9"/>
      <c r="M880" s="6"/>
      <c r="BA880" s="206"/>
    </row>
    <row r="881" spans="1:53" ht="30" customHeight="1">
      <c r="A881" s="308" t="s">
        <v>3669</v>
      </c>
      <c r="B881" s="308"/>
      <c r="C881" s="308"/>
      <c r="D881" s="308"/>
      <c r="E881" s="309"/>
      <c r="F881" s="310"/>
      <c r="G881" s="309"/>
      <c r="H881" s="310"/>
      <c r="I881" s="309"/>
      <c r="J881" s="310"/>
      <c r="K881" s="309"/>
      <c r="L881" s="310"/>
      <c r="M881" s="308"/>
      <c r="N881" s="1" t="s">
        <v>732</v>
      </c>
      <c r="BA881" s="206"/>
    </row>
    <row r="882" spans="1:53" ht="30" customHeight="1">
      <c r="A882" s="5" t="s">
        <v>3642</v>
      </c>
      <c r="B882" s="5" t="s">
        <v>3670</v>
      </c>
      <c r="C882" s="5" t="s">
        <v>182</v>
      </c>
      <c r="D882" s="6">
        <v>2.1</v>
      </c>
      <c r="E882" s="8">
        <f>단가대비표!K304</f>
        <v>5690</v>
      </c>
      <c r="F882" s="9">
        <f>TRUNC(E882*D882,1)</f>
        <v>11949</v>
      </c>
      <c r="G882" s="8">
        <f>단가대비표!L304</f>
        <v>0</v>
      </c>
      <c r="H882" s="9">
        <f>TRUNC(G882*D882,1)</f>
        <v>0</v>
      </c>
      <c r="I882" s="8">
        <f>단가대비표!S304</f>
        <v>0</v>
      </c>
      <c r="J882" s="9">
        <f>TRUNC(I882*D882,1)</f>
        <v>0</v>
      </c>
      <c r="K882" s="8">
        <f t="shared" ref="K882:L885" si="124">TRUNC(E882+G882+I882,1)</f>
        <v>5690</v>
      </c>
      <c r="L882" s="9">
        <f t="shared" si="124"/>
        <v>11949</v>
      </c>
      <c r="M882" s="5" t="s">
        <v>52</v>
      </c>
      <c r="N882" s="1" t="s">
        <v>732</v>
      </c>
      <c r="O882" s="1" t="s">
        <v>3671</v>
      </c>
      <c r="P882" s="1" t="s">
        <v>62</v>
      </c>
      <c r="Q882" s="1" t="s">
        <v>62</v>
      </c>
      <c r="R882" s="1" t="s">
        <v>61</v>
      </c>
      <c r="AV882" s="1" t="s">
        <v>52</v>
      </c>
      <c r="AW882" s="1" t="s">
        <v>3672</v>
      </c>
      <c r="AX882" s="1" t="s">
        <v>52</v>
      </c>
      <c r="AY882" s="1" t="s">
        <v>52</v>
      </c>
      <c r="AZ882" s="203"/>
      <c r="BA882" s="207" t="s">
        <v>7599</v>
      </c>
    </row>
    <row r="883" spans="1:53" ht="30" customHeight="1">
      <c r="A883" s="5" t="s">
        <v>3215</v>
      </c>
      <c r="B883" s="5" t="s">
        <v>3646</v>
      </c>
      <c r="C883" s="5" t="s">
        <v>2685</v>
      </c>
      <c r="D883" s="6">
        <v>7.2847999999999997</v>
      </c>
      <c r="E883" s="8">
        <f>일위대가목록!E579</f>
        <v>84</v>
      </c>
      <c r="F883" s="9">
        <f>TRUNC(E883*D883,1)</f>
        <v>611.9</v>
      </c>
      <c r="G883" s="8">
        <f>일위대가목록!F579</f>
        <v>2812</v>
      </c>
      <c r="H883" s="9">
        <f>TRUNC(G883*D883,1)</f>
        <v>20484.8</v>
      </c>
      <c r="I883" s="8">
        <f>일위대가목록!G579</f>
        <v>140</v>
      </c>
      <c r="J883" s="9">
        <f>TRUNC(I883*D883,1)</f>
        <v>1019.8</v>
      </c>
      <c r="K883" s="8">
        <f t="shared" si="124"/>
        <v>3036</v>
      </c>
      <c r="L883" s="9">
        <f t="shared" si="124"/>
        <v>22116.5</v>
      </c>
      <c r="M883" s="5" t="s">
        <v>3647</v>
      </c>
      <c r="N883" s="1" t="s">
        <v>732</v>
      </c>
      <c r="O883" s="1" t="s">
        <v>3648</v>
      </c>
      <c r="P883" s="1" t="s">
        <v>61</v>
      </c>
      <c r="Q883" s="1" t="s">
        <v>62</v>
      </c>
      <c r="R883" s="1" t="s">
        <v>62</v>
      </c>
      <c r="AV883" s="1" t="s">
        <v>52</v>
      </c>
      <c r="AW883" s="1" t="s">
        <v>3673</v>
      </c>
      <c r="AX883" s="1" t="s">
        <v>52</v>
      </c>
      <c r="AY883" s="1" t="s">
        <v>52</v>
      </c>
      <c r="AZ883" s="203"/>
      <c r="BA883" s="207" t="s">
        <v>3647</v>
      </c>
    </row>
    <row r="884" spans="1:53" ht="30" customHeight="1">
      <c r="A884" s="5" t="s">
        <v>3448</v>
      </c>
      <c r="B884" s="5" t="s">
        <v>3650</v>
      </c>
      <c r="C884" s="5" t="s">
        <v>58</v>
      </c>
      <c r="D884" s="6">
        <v>0.32</v>
      </c>
      <c r="E884" s="8">
        <f>일위대가목록!E580</f>
        <v>1928</v>
      </c>
      <c r="F884" s="9">
        <f>TRUNC(E884*D884,1)</f>
        <v>616.9</v>
      </c>
      <c r="G884" s="8">
        <f>일위대가목록!F580</f>
        <v>8203</v>
      </c>
      <c r="H884" s="9">
        <f>TRUNC(G884*D884,1)</f>
        <v>2624.9</v>
      </c>
      <c r="I884" s="8">
        <f>일위대가목록!G580</f>
        <v>0</v>
      </c>
      <c r="J884" s="9">
        <f>TRUNC(I884*D884,1)</f>
        <v>0</v>
      </c>
      <c r="K884" s="8">
        <f t="shared" si="124"/>
        <v>10131</v>
      </c>
      <c r="L884" s="9">
        <f t="shared" si="124"/>
        <v>3241.8</v>
      </c>
      <c r="M884" s="5" t="s">
        <v>3651</v>
      </c>
      <c r="N884" s="1" t="s">
        <v>732</v>
      </c>
      <c r="O884" s="1" t="s">
        <v>3652</v>
      </c>
      <c r="P884" s="1" t="s">
        <v>61</v>
      </c>
      <c r="Q884" s="1" t="s">
        <v>62</v>
      </c>
      <c r="R884" s="1" t="s">
        <v>62</v>
      </c>
      <c r="AV884" s="1" t="s">
        <v>52</v>
      </c>
      <c r="AW884" s="1" t="s">
        <v>3674</v>
      </c>
      <c r="AX884" s="1" t="s">
        <v>52</v>
      </c>
      <c r="AY884" s="1" t="s">
        <v>52</v>
      </c>
      <c r="AZ884" s="203"/>
      <c r="BA884" s="207" t="s">
        <v>3651</v>
      </c>
    </row>
    <row r="885" spans="1:53" ht="30" customHeight="1">
      <c r="A885" s="5" t="s">
        <v>3228</v>
      </c>
      <c r="B885" s="5" t="s">
        <v>3229</v>
      </c>
      <c r="C885" s="5" t="s">
        <v>2685</v>
      </c>
      <c r="D885" s="6">
        <v>-0.255</v>
      </c>
      <c r="E885" s="8">
        <f>단가대비표!K50</f>
        <v>340</v>
      </c>
      <c r="F885" s="9">
        <f>TRUNC(E885*D885,1)</f>
        <v>-86.7</v>
      </c>
      <c r="G885" s="8">
        <f>단가대비표!L50</f>
        <v>0</v>
      </c>
      <c r="H885" s="9">
        <f>TRUNC(G885*D885,1)</f>
        <v>0</v>
      </c>
      <c r="I885" s="8">
        <f>단가대비표!S50</f>
        <v>0</v>
      </c>
      <c r="J885" s="9">
        <f>TRUNC(I885*D885,1)</f>
        <v>0</v>
      </c>
      <c r="K885" s="8">
        <f t="shared" si="124"/>
        <v>340</v>
      </c>
      <c r="L885" s="9">
        <f t="shared" si="124"/>
        <v>-86.7</v>
      </c>
      <c r="M885" s="5" t="s">
        <v>3230</v>
      </c>
      <c r="N885" s="1" t="s">
        <v>732</v>
      </c>
      <c r="O885" s="1" t="s">
        <v>3231</v>
      </c>
      <c r="P885" s="1" t="s">
        <v>62</v>
      </c>
      <c r="Q885" s="1" t="s">
        <v>62</v>
      </c>
      <c r="R885" s="1" t="s">
        <v>61</v>
      </c>
      <c r="AV885" s="1" t="s">
        <v>52</v>
      </c>
      <c r="AW885" s="1" t="s">
        <v>3675</v>
      </c>
      <c r="AX885" s="1" t="s">
        <v>52</v>
      </c>
      <c r="AY885" s="1" t="s">
        <v>52</v>
      </c>
      <c r="AZ885" s="203"/>
      <c r="BA885" s="207" t="s">
        <v>7268</v>
      </c>
    </row>
    <row r="886" spans="1:53" ht="30" customHeight="1">
      <c r="A886" s="5" t="s">
        <v>2487</v>
      </c>
      <c r="B886" s="5" t="s">
        <v>52</v>
      </c>
      <c r="C886" s="5" t="s">
        <v>52</v>
      </c>
      <c r="D886" s="6"/>
      <c r="E886" s="8"/>
      <c r="F886" s="9">
        <f>TRUNC(SUMIF(N882:N885, N881, F882:F885),0)</f>
        <v>13091</v>
      </c>
      <c r="G886" s="8"/>
      <c r="H886" s="9">
        <f>TRUNC(SUMIF(N882:N885, N881, H882:H885),0)</f>
        <v>23109</v>
      </c>
      <c r="I886" s="8"/>
      <c r="J886" s="9">
        <f>TRUNC(SUMIF(N882:N885, N881, J882:J885),0)</f>
        <v>1019</v>
      </c>
      <c r="K886" s="8"/>
      <c r="L886" s="9">
        <f>F886+H886+J886</f>
        <v>37219</v>
      </c>
      <c r="M886" s="5" t="s">
        <v>52</v>
      </c>
      <c r="N886" s="1" t="s">
        <v>124</v>
      </c>
      <c r="O886" s="1" t="s">
        <v>124</v>
      </c>
      <c r="P886" s="1" t="s">
        <v>52</v>
      </c>
      <c r="Q886" s="1" t="s">
        <v>52</v>
      </c>
      <c r="R886" s="1" t="s">
        <v>52</v>
      </c>
      <c r="AV886" s="1" t="s">
        <v>52</v>
      </c>
      <c r="AW886" s="1" t="s">
        <v>52</v>
      </c>
      <c r="AX886" s="1" t="s">
        <v>52</v>
      </c>
      <c r="AY886" s="1" t="s">
        <v>52</v>
      </c>
      <c r="AZ886" s="203"/>
      <c r="BA886" s="207"/>
    </row>
    <row r="887" spans="1:53" ht="30" customHeight="1">
      <c r="A887" s="6"/>
      <c r="B887" s="6"/>
      <c r="C887" s="6"/>
      <c r="D887" s="6"/>
      <c r="E887" s="8"/>
      <c r="F887" s="9"/>
      <c r="G887" s="8"/>
      <c r="H887" s="9"/>
      <c r="I887" s="8"/>
      <c r="J887" s="9"/>
      <c r="K887" s="8"/>
      <c r="L887" s="9"/>
      <c r="M887" s="6"/>
      <c r="BA887" s="206"/>
    </row>
    <row r="888" spans="1:53" ht="30" customHeight="1">
      <c r="A888" s="308" t="s">
        <v>3676</v>
      </c>
      <c r="B888" s="308"/>
      <c r="C888" s="308"/>
      <c r="D888" s="308"/>
      <c r="E888" s="309"/>
      <c r="F888" s="310"/>
      <c r="G888" s="309"/>
      <c r="H888" s="310"/>
      <c r="I888" s="309"/>
      <c r="J888" s="310"/>
      <c r="K888" s="309"/>
      <c r="L888" s="310"/>
      <c r="M888" s="308"/>
      <c r="N888" s="1" t="s">
        <v>737</v>
      </c>
      <c r="BA888" s="206"/>
    </row>
    <row r="889" spans="1:53" ht="30" customHeight="1">
      <c r="A889" s="5" t="s">
        <v>3642</v>
      </c>
      <c r="B889" s="5" t="s">
        <v>3677</v>
      </c>
      <c r="C889" s="5" t="s">
        <v>182</v>
      </c>
      <c r="D889" s="6">
        <v>2.1</v>
      </c>
      <c r="E889" s="8">
        <f>단가대비표!K306</f>
        <v>4139</v>
      </c>
      <c r="F889" s="9">
        <f>TRUNC(E889*D889,1)</f>
        <v>8691.9</v>
      </c>
      <c r="G889" s="8">
        <f>단가대비표!L306</f>
        <v>0</v>
      </c>
      <c r="H889" s="9">
        <f>TRUNC(G889*D889,1)</f>
        <v>0</v>
      </c>
      <c r="I889" s="8">
        <f>단가대비표!S306</f>
        <v>0</v>
      </c>
      <c r="J889" s="9">
        <f>TRUNC(I889*D889,1)</f>
        <v>0</v>
      </c>
      <c r="K889" s="8">
        <f t="shared" ref="K889:L892" si="125">TRUNC(E889+G889+I889,1)</f>
        <v>4139</v>
      </c>
      <c r="L889" s="9">
        <f t="shared" si="125"/>
        <v>8691.9</v>
      </c>
      <c r="M889" s="5" t="s">
        <v>52</v>
      </c>
      <c r="N889" s="1" t="s">
        <v>737</v>
      </c>
      <c r="O889" s="1" t="s">
        <v>3678</v>
      </c>
      <c r="P889" s="1" t="s">
        <v>62</v>
      </c>
      <c r="Q889" s="1" t="s">
        <v>62</v>
      </c>
      <c r="R889" s="1" t="s">
        <v>61</v>
      </c>
      <c r="AV889" s="1" t="s">
        <v>52</v>
      </c>
      <c r="AW889" s="1" t="s">
        <v>3679</v>
      </c>
      <c r="AX889" s="1" t="s">
        <v>52</v>
      </c>
      <c r="AY889" s="1" t="s">
        <v>52</v>
      </c>
      <c r="AZ889" s="203"/>
      <c r="BA889" s="207" t="s">
        <v>7601</v>
      </c>
    </row>
    <row r="890" spans="1:53" ht="30" customHeight="1">
      <c r="A890" s="5" t="s">
        <v>3215</v>
      </c>
      <c r="B890" s="5" t="s">
        <v>3646</v>
      </c>
      <c r="C890" s="5" t="s">
        <v>2685</v>
      </c>
      <c r="D890" s="6">
        <v>7.2220000000000004</v>
      </c>
      <c r="E890" s="8">
        <f>일위대가목록!E579</f>
        <v>84</v>
      </c>
      <c r="F890" s="9">
        <f>TRUNC(E890*D890,1)</f>
        <v>606.6</v>
      </c>
      <c r="G890" s="8">
        <f>일위대가목록!F579</f>
        <v>2812</v>
      </c>
      <c r="H890" s="9">
        <f>TRUNC(G890*D890,1)</f>
        <v>20308.2</v>
      </c>
      <c r="I890" s="8">
        <f>일위대가목록!G579</f>
        <v>140</v>
      </c>
      <c r="J890" s="9">
        <f>TRUNC(I890*D890,1)</f>
        <v>1011</v>
      </c>
      <c r="K890" s="8">
        <f t="shared" si="125"/>
        <v>3036</v>
      </c>
      <c r="L890" s="9">
        <f t="shared" si="125"/>
        <v>21925.8</v>
      </c>
      <c r="M890" s="5" t="s">
        <v>3647</v>
      </c>
      <c r="N890" s="1" t="s">
        <v>737</v>
      </c>
      <c r="O890" s="1" t="s">
        <v>3648</v>
      </c>
      <c r="P890" s="1" t="s">
        <v>61</v>
      </c>
      <c r="Q890" s="1" t="s">
        <v>62</v>
      </c>
      <c r="R890" s="1" t="s">
        <v>62</v>
      </c>
      <c r="AV890" s="1" t="s">
        <v>52</v>
      </c>
      <c r="AW890" s="1" t="s">
        <v>3680</v>
      </c>
      <c r="AX890" s="1" t="s">
        <v>52</v>
      </c>
      <c r="AY890" s="1" t="s">
        <v>52</v>
      </c>
      <c r="AZ890" s="203"/>
      <c r="BA890" s="207" t="s">
        <v>3647</v>
      </c>
    </row>
    <row r="891" spans="1:53" ht="30" customHeight="1">
      <c r="A891" s="5" t="s">
        <v>3448</v>
      </c>
      <c r="B891" s="5" t="s">
        <v>3650</v>
      </c>
      <c r="C891" s="5" t="s">
        <v>58</v>
      </c>
      <c r="D891" s="6">
        <v>0.4</v>
      </c>
      <c r="E891" s="8">
        <f>일위대가목록!E580</f>
        <v>1928</v>
      </c>
      <c r="F891" s="9">
        <f>TRUNC(E891*D891,1)</f>
        <v>771.2</v>
      </c>
      <c r="G891" s="8">
        <f>일위대가목록!F580</f>
        <v>8203</v>
      </c>
      <c r="H891" s="9">
        <f>TRUNC(G891*D891,1)</f>
        <v>3281.2</v>
      </c>
      <c r="I891" s="8">
        <f>일위대가목록!G580</f>
        <v>0</v>
      </c>
      <c r="J891" s="9">
        <f>TRUNC(I891*D891,1)</f>
        <v>0</v>
      </c>
      <c r="K891" s="8">
        <f t="shared" si="125"/>
        <v>10131</v>
      </c>
      <c r="L891" s="9">
        <f t="shared" si="125"/>
        <v>4052.4</v>
      </c>
      <c r="M891" s="5" t="s">
        <v>3651</v>
      </c>
      <c r="N891" s="1" t="s">
        <v>737</v>
      </c>
      <c r="O891" s="1" t="s">
        <v>3652</v>
      </c>
      <c r="P891" s="1" t="s">
        <v>61</v>
      </c>
      <c r="Q891" s="1" t="s">
        <v>62</v>
      </c>
      <c r="R891" s="1" t="s">
        <v>62</v>
      </c>
      <c r="AV891" s="1" t="s">
        <v>52</v>
      </c>
      <c r="AW891" s="1" t="s">
        <v>3681</v>
      </c>
      <c r="AX891" s="1" t="s">
        <v>52</v>
      </c>
      <c r="AY891" s="1" t="s">
        <v>52</v>
      </c>
      <c r="AZ891" s="203"/>
      <c r="BA891" s="207" t="s">
        <v>3651</v>
      </c>
    </row>
    <row r="892" spans="1:53" ht="30" customHeight="1">
      <c r="A892" s="5" t="s">
        <v>3228</v>
      </c>
      <c r="B892" s="5" t="s">
        <v>3229</v>
      </c>
      <c r="C892" s="5" t="s">
        <v>2685</v>
      </c>
      <c r="D892" s="6">
        <v>-0.253</v>
      </c>
      <c r="E892" s="8">
        <f>단가대비표!K50</f>
        <v>340</v>
      </c>
      <c r="F892" s="9">
        <f>TRUNC(E892*D892,1)</f>
        <v>-86</v>
      </c>
      <c r="G892" s="8">
        <f>단가대비표!L50</f>
        <v>0</v>
      </c>
      <c r="H892" s="9">
        <f>TRUNC(G892*D892,1)</f>
        <v>0</v>
      </c>
      <c r="I892" s="8">
        <f>단가대비표!S50</f>
        <v>0</v>
      </c>
      <c r="J892" s="9">
        <f>TRUNC(I892*D892,1)</f>
        <v>0</v>
      </c>
      <c r="K892" s="8">
        <f t="shared" si="125"/>
        <v>340</v>
      </c>
      <c r="L892" s="9">
        <f t="shared" si="125"/>
        <v>-86</v>
      </c>
      <c r="M892" s="5" t="s">
        <v>3230</v>
      </c>
      <c r="N892" s="1" t="s">
        <v>737</v>
      </c>
      <c r="O892" s="1" t="s">
        <v>3231</v>
      </c>
      <c r="P892" s="1" t="s">
        <v>62</v>
      </c>
      <c r="Q892" s="1" t="s">
        <v>62</v>
      </c>
      <c r="R892" s="1" t="s">
        <v>61</v>
      </c>
      <c r="AV892" s="1" t="s">
        <v>52</v>
      </c>
      <c r="AW892" s="1" t="s">
        <v>3682</v>
      </c>
      <c r="AX892" s="1" t="s">
        <v>52</v>
      </c>
      <c r="AY892" s="1" t="s">
        <v>52</v>
      </c>
      <c r="AZ892" s="203"/>
      <c r="BA892" s="207" t="s">
        <v>7268</v>
      </c>
    </row>
    <row r="893" spans="1:53" ht="30" customHeight="1">
      <c r="A893" s="5" t="s">
        <v>2487</v>
      </c>
      <c r="B893" s="5" t="s">
        <v>52</v>
      </c>
      <c r="C893" s="5" t="s">
        <v>52</v>
      </c>
      <c r="D893" s="6"/>
      <c r="E893" s="8"/>
      <c r="F893" s="9">
        <f>TRUNC(SUMIF(N889:N892, N888, F889:F892),0)</f>
        <v>9983</v>
      </c>
      <c r="G893" s="8"/>
      <c r="H893" s="9">
        <f>TRUNC(SUMIF(N889:N892, N888, H889:H892),0)</f>
        <v>23589</v>
      </c>
      <c r="I893" s="8"/>
      <c r="J893" s="9">
        <f>TRUNC(SUMIF(N889:N892, N888, J889:J892),0)</f>
        <v>1011</v>
      </c>
      <c r="K893" s="8"/>
      <c r="L893" s="9">
        <f>F893+H893+J893</f>
        <v>34583</v>
      </c>
      <c r="M893" s="5" t="s">
        <v>52</v>
      </c>
      <c r="N893" s="1" t="s">
        <v>124</v>
      </c>
      <c r="O893" s="1" t="s">
        <v>124</v>
      </c>
      <c r="P893" s="1" t="s">
        <v>52</v>
      </c>
      <c r="Q893" s="1" t="s">
        <v>52</v>
      </c>
      <c r="R893" s="1" t="s">
        <v>52</v>
      </c>
      <c r="AV893" s="1" t="s">
        <v>52</v>
      </c>
      <c r="AW893" s="1" t="s">
        <v>52</v>
      </c>
      <c r="AX893" s="1" t="s">
        <v>52</v>
      </c>
      <c r="AY893" s="1" t="s">
        <v>52</v>
      </c>
      <c r="AZ893" s="203"/>
      <c r="BA893" s="207"/>
    </row>
    <row r="894" spans="1:53" ht="30" customHeight="1">
      <c r="A894" s="6"/>
      <c r="B894" s="6"/>
      <c r="C894" s="6"/>
      <c r="D894" s="6"/>
      <c r="E894" s="8"/>
      <c r="F894" s="9"/>
      <c r="G894" s="8"/>
      <c r="H894" s="9"/>
      <c r="I894" s="8"/>
      <c r="J894" s="9"/>
      <c r="K894" s="8"/>
      <c r="L894" s="9"/>
      <c r="M894" s="6"/>
      <c r="BA894" s="206"/>
    </row>
    <row r="895" spans="1:53" ht="30" customHeight="1">
      <c r="A895" s="308" t="s">
        <v>3683</v>
      </c>
      <c r="B895" s="308"/>
      <c r="C895" s="308"/>
      <c r="D895" s="308"/>
      <c r="E895" s="309"/>
      <c r="F895" s="310"/>
      <c r="G895" s="309"/>
      <c r="H895" s="310"/>
      <c r="I895" s="309"/>
      <c r="J895" s="310"/>
      <c r="K895" s="309"/>
      <c r="L895" s="310"/>
      <c r="M895" s="308"/>
      <c r="N895" s="1" t="s">
        <v>744</v>
      </c>
      <c r="BA895" s="206"/>
    </row>
    <row r="896" spans="1:53" ht="30" customHeight="1">
      <c r="A896" s="5" t="s">
        <v>3642</v>
      </c>
      <c r="B896" s="5" t="s">
        <v>3684</v>
      </c>
      <c r="C896" s="5" t="s">
        <v>182</v>
      </c>
      <c r="D896" s="6">
        <v>2.1</v>
      </c>
      <c r="E896" s="8">
        <f>단가대비표!K307</f>
        <v>11390</v>
      </c>
      <c r="F896" s="9">
        <f>TRUNC(E896*D896,1)</f>
        <v>23919</v>
      </c>
      <c r="G896" s="8">
        <f>단가대비표!L307</f>
        <v>0</v>
      </c>
      <c r="H896" s="9">
        <f>TRUNC(G896*D896,1)</f>
        <v>0</v>
      </c>
      <c r="I896" s="8">
        <f>단가대비표!S307</f>
        <v>0</v>
      </c>
      <c r="J896" s="9">
        <f>TRUNC(I896*D896,1)</f>
        <v>0</v>
      </c>
      <c r="K896" s="8">
        <f t="shared" ref="K896:L899" si="126">TRUNC(E896+G896+I896,1)</f>
        <v>11390</v>
      </c>
      <c r="L896" s="9">
        <f t="shared" si="126"/>
        <v>23919</v>
      </c>
      <c r="M896" s="5" t="s">
        <v>52</v>
      </c>
      <c r="N896" s="1" t="s">
        <v>744</v>
      </c>
      <c r="O896" s="1" t="s">
        <v>3685</v>
      </c>
      <c r="P896" s="1" t="s">
        <v>62</v>
      </c>
      <c r="Q896" s="1" t="s">
        <v>62</v>
      </c>
      <c r="R896" s="1" t="s">
        <v>61</v>
      </c>
      <c r="AV896" s="1" t="s">
        <v>52</v>
      </c>
      <c r="AW896" s="1" t="s">
        <v>3686</v>
      </c>
      <c r="AX896" s="1" t="s">
        <v>52</v>
      </c>
      <c r="AY896" s="1" t="s">
        <v>52</v>
      </c>
      <c r="AZ896" s="203"/>
      <c r="BA896" s="207" t="s">
        <v>7602</v>
      </c>
    </row>
    <row r="897" spans="1:53" ht="30" customHeight="1">
      <c r="A897" s="5" t="s">
        <v>3215</v>
      </c>
      <c r="B897" s="5" t="s">
        <v>3646</v>
      </c>
      <c r="C897" s="5" t="s">
        <v>2685</v>
      </c>
      <c r="D897" s="6">
        <v>13.659000000000001</v>
      </c>
      <c r="E897" s="8">
        <f>일위대가목록!E579</f>
        <v>84</v>
      </c>
      <c r="F897" s="9">
        <f>TRUNC(E897*D897,1)</f>
        <v>1147.3</v>
      </c>
      <c r="G897" s="8">
        <f>일위대가목록!F579</f>
        <v>2812</v>
      </c>
      <c r="H897" s="9">
        <f>TRUNC(G897*D897,1)</f>
        <v>38409.1</v>
      </c>
      <c r="I897" s="8">
        <f>일위대가목록!G579</f>
        <v>140</v>
      </c>
      <c r="J897" s="9">
        <f>TRUNC(I897*D897,1)</f>
        <v>1912.2</v>
      </c>
      <c r="K897" s="8">
        <f t="shared" si="126"/>
        <v>3036</v>
      </c>
      <c r="L897" s="9">
        <f t="shared" si="126"/>
        <v>41468.6</v>
      </c>
      <c r="M897" s="5" t="s">
        <v>3647</v>
      </c>
      <c r="N897" s="1" t="s">
        <v>744</v>
      </c>
      <c r="O897" s="1" t="s">
        <v>3648</v>
      </c>
      <c r="P897" s="1" t="s">
        <v>61</v>
      </c>
      <c r="Q897" s="1" t="s">
        <v>62</v>
      </c>
      <c r="R897" s="1" t="s">
        <v>62</v>
      </c>
      <c r="AV897" s="1" t="s">
        <v>52</v>
      </c>
      <c r="AW897" s="1" t="s">
        <v>3687</v>
      </c>
      <c r="AX897" s="1" t="s">
        <v>52</v>
      </c>
      <c r="AY897" s="1" t="s">
        <v>52</v>
      </c>
      <c r="AZ897" s="203"/>
      <c r="BA897" s="207" t="s">
        <v>3647</v>
      </c>
    </row>
    <row r="898" spans="1:53" ht="30" customHeight="1">
      <c r="A898" s="5" t="s">
        <v>3448</v>
      </c>
      <c r="B898" s="5" t="s">
        <v>3650</v>
      </c>
      <c r="C898" s="5" t="s">
        <v>58</v>
      </c>
      <c r="D898" s="6">
        <v>0.6</v>
      </c>
      <c r="E898" s="8">
        <f>일위대가목록!E580</f>
        <v>1928</v>
      </c>
      <c r="F898" s="9">
        <f>TRUNC(E898*D898,1)</f>
        <v>1156.8</v>
      </c>
      <c r="G898" s="8">
        <f>일위대가목록!F580</f>
        <v>8203</v>
      </c>
      <c r="H898" s="9">
        <f>TRUNC(G898*D898,1)</f>
        <v>4921.8</v>
      </c>
      <c r="I898" s="8">
        <f>일위대가목록!G580</f>
        <v>0</v>
      </c>
      <c r="J898" s="9">
        <f>TRUNC(I898*D898,1)</f>
        <v>0</v>
      </c>
      <c r="K898" s="8">
        <f t="shared" si="126"/>
        <v>10131</v>
      </c>
      <c r="L898" s="9">
        <f t="shared" si="126"/>
        <v>6078.6</v>
      </c>
      <c r="M898" s="5" t="s">
        <v>3651</v>
      </c>
      <c r="N898" s="1" t="s">
        <v>744</v>
      </c>
      <c r="O898" s="1" t="s">
        <v>3652</v>
      </c>
      <c r="P898" s="1" t="s">
        <v>61</v>
      </c>
      <c r="Q898" s="1" t="s">
        <v>62</v>
      </c>
      <c r="R898" s="1" t="s">
        <v>62</v>
      </c>
      <c r="AV898" s="1" t="s">
        <v>52</v>
      </c>
      <c r="AW898" s="1" t="s">
        <v>3688</v>
      </c>
      <c r="AX898" s="1" t="s">
        <v>52</v>
      </c>
      <c r="AY898" s="1" t="s">
        <v>52</v>
      </c>
      <c r="AZ898" s="203"/>
      <c r="BA898" s="207" t="s">
        <v>3651</v>
      </c>
    </row>
    <row r="899" spans="1:53" ht="30" customHeight="1">
      <c r="A899" s="5" t="s">
        <v>3228</v>
      </c>
      <c r="B899" s="5" t="s">
        <v>3229</v>
      </c>
      <c r="C899" s="5" t="s">
        <v>2685</v>
      </c>
      <c r="D899" s="6">
        <v>-0.47799999999999998</v>
      </c>
      <c r="E899" s="8">
        <f>단가대비표!K50</f>
        <v>340</v>
      </c>
      <c r="F899" s="9">
        <f>TRUNC(E899*D899,1)</f>
        <v>-162.5</v>
      </c>
      <c r="G899" s="8">
        <f>단가대비표!L50</f>
        <v>0</v>
      </c>
      <c r="H899" s="9">
        <f>TRUNC(G899*D899,1)</f>
        <v>0</v>
      </c>
      <c r="I899" s="8">
        <f>단가대비표!S50</f>
        <v>0</v>
      </c>
      <c r="J899" s="9">
        <f>TRUNC(I899*D899,1)</f>
        <v>0</v>
      </c>
      <c r="K899" s="8">
        <f t="shared" si="126"/>
        <v>340</v>
      </c>
      <c r="L899" s="9">
        <f t="shared" si="126"/>
        <v>-162.5</v>
      </c>
      <c r="M899" s="5" t="s">
        <v>3230</v>
      </c>
      <c r="N899" s="1" t="s">
        <v>744</v>
      </c>
      <c r="O899" s="1" t="s">
        <v>3231</v>
      </c>
      <c r="P899" s="1" t="s">
        <v>62</v>
      </c>
      <c r="Q899" s="1" t="s">
        <v>62</v>
      </c>
      <c r="R899" s="1" t="s">
        <v>61</v>
      </c>
      <c r="AV899" s="1" t="s">
        <v>52</v>
      </c>
      <c r="AW899" s="1" t="s">
        <v>3689</v>
      </c>
      <c r="AX899" s="1" t="s">
        <v>52</v>
      </c>
      <c r="AY899" s="1" t="s">
        <v>52</v>
      </c>
      <c r="AZ899" s="203"/>
      <c r="BA899" s="207" t="s">
        <v>7268</v>
      </c>
    </row>
    <row r="900" spans="1:53" ht="30" customHeight="1">
      <c r="A900" s="5" t="s">
        <v>2487</v>
      </c>
      <c r="B900" s="5" t="s">
        <v>52</v>
      </c>
      <c r="C900" s="5" t="s">
        <v>52</v>
      </c>
      <c r="D900" s="6"/>
      <c r="E900" s="8"/>
      <c r="F900" s="9">
        <f>TRUNC(SUMIF(N896:N899, N895, F896:F899),0)</f>
        <v>26060</v>
      </c>
      <c r="G900" s="8"/>
      <c r="H900" s="9">
        <f>TRUNC(SUMIF(N896:N899, N895, H896:H899),0)</f>
        <v>43330</v>
      </c>
      <c r="I900" s="8"/>
      <c r="J900" s="9">
        <f>TRUNC(SUMIF(N896:N899, N895, J896:J899),0)</f>
        <v>1912</v>
      </c>
      <c r="K900" s="8"/>
      <c r="L900" s="9">
        <f>F900+H900+J900</f>
        <v>71302</v>
      </c>
      <c r="M900" s="5" t="s">
        <v>52</v>
      </c>
      <c r="N900" s="1" t="s">
        <v>124</v>
      </c>
      <c r="O900" s="1" t="s">
        <v>124</v>
      </c>
      <c r="P900" s="1" t="s">
        <v>52</v>
      </c>
      <c r="Q900" s="1" t="s">
        <v>52</v>
      </c>
      <c r="R900" s="1" t="s">
        <v>52</v>
      </c>
      <c r="AV900" s="1" t="s">
        <v>52</v>
      </c>
      <c r="AW900" s="1" t="s">
        <v>52</v>
      </c>
      <c r="AX900" s="1" t="s">
        <v>52</v>
      </c>
      <c r="AY900" s="1" t="s">
        <v>52</v>
      </c>
      <c r="AZ900" s="203"/>
      <c r="BA900" s="207"/>
    </row>
    <row r="901" spans="1:53" ht="30" customHeight="1">
      <c r="A901" s="6"/>
      <c r="B901" s="6"/>
      <c r="C901" s="6"/>
      <c r="D901" s="6"/>
      <c r="E901" s="8"/>
      <c r="F901" s="9"/>
      <c r="G901" s="8"/>
      <c r="H901" s="9"/>
      <c r="I901" s="8"/>
      <c r="J901" s="9"/>
      <c r="K901" s="8"/>
      <c r="L901" s="9"/>
      <c r="M901" s="6"/>
      <c r="BA901" s="206"/>
    </row>
    <row r="902" spans="1:53" ht="30" customHeight="1">
      <c r="A902" s="308" t="s">
        <v>3690</v>
      </c>
      <c r="B902" s="308"/>
      <c r="C902" s="308"/>
      <c r="D902" s="308"/>
      <c r="E902" s="309"/>
      <c r="F902" s="310"/>
      <c r="G902" s="309"/>
      <c r="H902" s="310"/>
      <c r="I902" s="309"/>
      <c r="J902" s="310"/>
      <c r="K902" s="309"/>
      <c r="L902" s="310"/>
      <c r="M902" s="308"/>
      <c r="N902" s="1" t="s">
        <v>749</v>
      </c>
      <c r="BA902" s="206"/>
    </row>
    <row r="903" spans="1:53" ht="30" customHeight="1">
      <c r="A903" s="5" t="s">
        <v>3642</v>
      </c>
      <c r="B903" s="5" t="s">
        <v>3691</v>
      </c>
      <c r="C903" s="5" t="s">
        <v>182</v>
      </c>
      <c r="D903" s="6">
        <v>2.1</v>
      </c>
      <c r="E903" s="8">
        <f>단가대비표!K308</f>
        <v>8619</v>
      </c>
      <c r="F903" s="9">
        <f>TRUNC(E903*D903,1)</f>
        <v>18099.900000000001</v>
      </c>
      <c r="G903" s="8">
        <f>단가대비표!L308</f>
        <v>0</v>
      </c>
      <c r="H903" s="9">
        <f>TRUNC(G903*D903,1)</f>
        <v>0</v>
      </c>
      <c r="I903" s="8">
        <f>단가대비표!S308</f>
        <v>0</v>
      </c>
      <c r="J903" s="9">
        <f>TRUNC(I903*D903,1)</f>
        <v>0</v>
      </c>
      <c r="K903" s="8">
        <f t="shared" ref="K903:L906" si="127">TRUNC(E903+G903+I903,1)</f>
        <v>8619</v>
      </c>
      <c r="L903" s="9">
        <f t="shared" si="127"/>
        <v>18099.900000000001</v>
      </c>
      <c r="M903" s="5" t="s">
        <v>52</v>
      </c>
      <c r="N903" s="1" t="s">
        <v>749</v>
      </c>
      <c r="O903" s="1" t="s">
        <v>3692</v>
      </c>
      <c r="P903" s="1" t="s">
        <v>62</v>
      </c>
      <c r="Q903" s="1" t="s">
        <v>62</v>
      </c>
      <c r="R903" s="1" t="s">
        <v>61</v>
      </c>
      <c r="AV903" s="1" t="s">
        <v>52</v>
      </c>
      <c r="AW903" s="1" t="s">
        <v>3693</v>
      </c>
      <c r="AX903" s="1" t="s">
        <v>52</v>
      </c>
      <c r="AY903" s="1" t="s">
        <v>52</v>
      </c>
      <c r="AZ903" s="203"/>
      <c r="BA903" s="207" t="s">
        <v>7603</v>
      </c>
    </row>
    <row r="904" spans="1:53" ht="30" customHeight="1">
      <c r="A904" s="5" t="s">
        <v>3215</v>
      </c>
      <c r="B904" s="5" t="s">
        <v>3646</v>
      </c>
      <c r="C904" s="5" t="s">
        <v>2685</v>
      </c>
      <c r="D904" s="6">
        <v>14.444000000000001</v>
      </c>
      <c r="E904" s="8">
        <f>일위대가목록!E579</f>
        <v>84</v>
      </c>
      <c r="F904" s="9">
        <f>TRUNC(E904*D904,1)</f>
        <v>1213.2</v>
      </c>
      <c r="G904" s="8">
        <f>일위대가목록!F579</f>
        <v>2812</v>
      </c>
      <c r="H904" s="9">
        <f>TRUNC(G904*D904,1)</f>
        <v>40616.5</v>
      </c>
      <c r="I904" s="8">
        <f>일위대가목록!G579</f>
        <v>140</v>
      </c>
      <c r="J904" s="9">
        <f>TRUNC(I904*D904,1)</f>
        <v>2022.1</v>
      </c>
      <c r="K904" s="8">
        <f t="shared" si="127"/>
        <v>3036</v>
      </c>
      <c r="L904" s="9">
        <f t="shared" si="127"/>
        <v>43851.8</v>
      </c>
      <c r="M904" s="5" t="s">
        <v>3647</v>
      </c>
      <c r="N904" s="1" t="s">
        <v>749</v>
      </c>
      <c r="O904" s="1" t="s">
        <v>3648</v>
      </c>
      <c r="P904" s="1" t="s">
        <v>61</v>
      </c>
      <c r="Q904" s="1" t="s">
        <v>62</v>
      </c>
      <c r="R904" s="1" t="s">
        <v>62</v>
      </c>
      <c r="AV904" s="1" t="s">
        <v>52</v>
      </c>
      <c r="AW904" s="1" t="s">
        <v>3694</v>
      </c>
      <c r="AX904" s="1" t="s">
        <v>52</v>
      </c>
      <c r="AY904" s="1" t="s">
        <v>52</v>
      </c>
      <c r="AZ904" s="203"/>
      <c r="BA904" s="207" t="s">
        <v>3647</v>
      </c>
    </row>
    <row r="905" spans="1:53" ht="30" customHeight="1">
      <c r="A905" s="5" t="s">
        <v>3448</v>
      </c>
      <c r="B905" s="5" t="s">
        <v>3650</v>
      </c>
      <c r="C905" s="5" t="s">
        <v>58</v>
      </c>
      <c r="D905" s="6">
        <v>0.8</v>
      </c>
      <c r="E905" s="8">
        <f>일위대가목록!E580</f>
        <v>1928</v>
      </c>
      <c r="F905" s="9">
        <f>TRUNC(E905*D905,1)</f>
        <v>1542.4</v>
      </c>
      <c r="G905" s="8">
        <f>일위대가목록!F580</f>
        <v>8203</v>
      </c>
      <c r="H905" s="9">
        <f>TRUNC(G905*D905,1)</f>
        <v>6562.4</v>
      </c>
      <c r="I905" s="8">
        <f>일위대가목록!G580</f>
        <v>0</v>
      </c>
      <c r="J905" s="9">
        <f>TRUNC(I905*D905,1)</f>
        <v>0</v>
      </c>
      <c r="K905" s="8">
        <f t="shared" si="127"/>
        <v>10131</v>
      </c>
      <c r="L905" s="9">
        <f t="shared" si="127"/>
        <v>8104.8</v>
      </c>
      <c r="M905" s="5" t="s">
        <v>3651</v>
      </c>
      <c r="N905" s="1" t="s">
        <v>749</v>
      </c>
      <c r="O905" s="1" t="s">
        <v>3652</v>
      </c>
      <c r="P905" s="1" t="s">
        <v>61</v>
      </c>
      <c r="Q905" s="1" t="s">
        <v>62</v>
      </c>
      <c r="R905" s="1" t="s">
        <v>62</v>
      </c>
      <c r="AV905" s="1" t="s">
        <v>52</v>
      </c>
      <c r="AW905" s="1" t="s">
        <v>3695</v>
      </c>
      <c r="AX905" s="1" t="s">
        <v>52</v>
      </c>
      <c r="AY905" s="1" t="s">
        <v>52</v>
      </c>
      <c r="AZ905" s="203"/>
      <c r="BA905" s="207" t="s">
        <v>3651</v>
      </c>
    </row>
    <row r="906" spans="1:53" ht="30" customHeight="1">
      <c r="A906" s="5" t="s">
        <v>3228</v>
      </c>
      <c r="B906" s="5" t="s">
        <v>3229</v>
      </c>
      <c r="C906" s="5" t="s">
        <v>2685</v>
      </c>
      <c r="D906" s="6">
        <v>-0.50600000000000001</v>
      </c>
      <c r="E906" s="8">
        <f>단가대비표!K50</f>
        <v>340</v>
      </c>
      <c r="F906" s="9">
        <f>TRUNC(E906*D906,1)</f>
        <v>-172</v>
      </c>
      <c r="G906" s="8">
        <f>단가대비표!L50</f>
        <v>0</v>
      </c>
      <c r="H906" s="9">
        <f>TRUNC(G906*D906,1)</f>
        <v>0</v>
      </c>
      <c r="I906" s="8">
        <f>단가대비표!S50</f>
        <v>0</v>
      </c>
      <c r="J906" s="9">
        <f>TRUNC(I906*D906,1)</f>
        <v>0</v>
      </c>
      <c r="K906" s="8">
        <f t="shared" si="127"/>
        <v>340</v>
      </c>
      <c r="L906" s="9">
        <f t="shared" si="127"/>
        <v>-172</v>
      </c>
      <c r="M906" s="5" t="s">
        <v>3230</v>
      </c>
      <c r="N906" s="1" t="s">
        <v>749</v>
      </c>
      <c r="O906" s="1" t="s">
        <v>3231</v>
      </c>
      <c r="P906" s="1" t="s">
        <v>62</v>
      </c>
      <c r="Q906" s="1" t="s">
        <v>62</v>
      </c>
      <c r="R906" s="1" t="s">
        <v>61</v>
      </c>
      <c r="AV906" s="1" t="s">
        <v>52</v>
      </c>
      <c r="AW906" s="1" t="s">
        <v>3696</v>
      </c>
      <c r="AX906" s="1" t="s">
        <v>52</v>
      </c>
      <c r="AY906" s="1" t="s">
        <v>52</v>
      </c>
      <c r="AZ906" s="203"/>
      <c r="BA906" s="207" t="s">
        <v>7268</v>
      </c>
    </row>
    <row r="907" spans="1:53" ht="30" customHeight="1">
      <c r="A907" s="5" t="s">
        <v>2487</v>
      </c>
      <c r="B907" s="5" t="s">
        <v>52</v>
      </c>
      <c r="C907" s="5" t="s">
        <v>52</v>
      </c>
      <c r="D907" s="6"/>
      <c r="E907" s="8"/>
      <c r="F907" s="9">
        <f>TRUNC(SUMIF(N903:N906, N902, F903:F906),0)</f>
        <v>20683</v>
      </c>
      <c r="G907" s="8"/>
      <c r="H907" s="9">
        <f>TRUNC(SUMIF(N903:N906, N902, H903:H906),0)</f>
        <v>47178</v>
      </c>
      <c r="I907" s="8"/>
      <c r="J907" s="9">
        <f>TRUNC(SUMIF(N903:N906, N902, J903:J906),0)</f>
        <v>2022</v>
      </c>
      <c r="K907" s="8"/>
      <c r="L907" s="9">
        <f>F907+H907+J907</f>
        <v>69883</v>
      </c>
      <c r="M907" s="5" t="s">
        <v>52</v>
      </c>
      <c r="N907" s="1" t="s">
        <v>124</v>
      </c>
      <c r="O907" s="1" t="s">
        <v>124</v>
      </c>
      <c r="P907" s="1" t="s">
        <v>52</v>
      </c>
      <c r="Q907" s="1" t="s">
        <v>52</v>
      </c>
      <c r="R907" s="1" t="s">
        <v>52</v>
      </c>
      <c r="AV907" s="1" t="s">
        <v>52</v>
      </c>
      <c r="AW907" s="1" t="s">
        <v>52</v>
      </c>
      <c r="AX907" s="1" t="s">
        <v>52</v>
      </c>
      <c r="AY907" s="1" t="s">
        <v>52</v>
      </c>
      <c r="AZ907" s="203"/>
      <c r="BA907" s="207"/>
    </row>
    <row r="908" spans="1:53" ht="30" customHeight="1">
      <c r="A908" s="6"/>
      <c r="B908" s="6"/>
      <c r="C908" s="6"/>
      <c r="D908" s="6"/>
      <c r="E908" s="8"/>
      <c r="F908" s="9"/>
      <c r="G908" s="8"/>
      <c r="H908" s="9"/>
      <c r="I908" s="8"/>
      <c r="J908" s="9"/>
      <c r="K908" s="8"/>
      <c r="L908" s="9"/>
      <c r="M908" s="6"/>
      <c r="BA908" s="206"/>
    </row>
    <row r="909" spans="1:53" ht="30" customHeight="1">
      <c r="A909" s="308" t="s">
        <v>3697</v>
      </c>
      <c r="B909" s="308"/>
      <c r="C909" s="308"/>
      <c r="D909" s="308"/>
      <c r="E909" s="309"/>
      <c r="F909" s="310"/>
      <c r="G909" s="309"/>
      <c r="H909" s="310"/>
      <c r="I909" s="309"/>
      <c r="J909" s="310"/>
      <c r="K909" s="309"/>
      <c r="L909" s="310"/>
      <c r="M909" s="308"/>
      <c r="N909" s="1" t="s">
        <v>754</v>
      </c>
      <c r="BA909" s="206"/>
    </row>
    <row r="910" spans="1:53" ht="30" customHeight="1">
      <c r="A910" s="5" t="s">
        <v>2994</v>
      </c>
      <c r="B910" s="5" t="s">
        <v>2646</v>
      </c>
      <c r="C910" s="5" t="s">
        <v>2210</v>
      </c>
      <c r="D910" s="6">
        <v>0.124</v>
      </c>
      <c r="E910" s="8">
        <f>단가대비표!K424</f>
        <v>0</v>
      </c>
      <c r="F910" s="9">
        <f>TRUNC(E910*D910,1)</f>
        <v>0</v>
      </c>
      <c r="G910" s="8">
        <f>단가대비표!L424</f>
        <v>228883</v>
      </c>
      <c r="H910" s="9">
        <f>TRUNC(G910*D910,1)</f>
        <v>28381.4</v>
      </c>
      <c r="I910" s="8">
        <f>단가대비표!S424</f>
        <v>0</v>
      </c>
      <c r="J910" s="9">
        <f>TRUNC(I910*D910,1)</f>
        <v>0</v>
      </c>
      <c r="K910" s="8">
        <f t="shared" ref="K910:L913" si="128">TRUNC(E910+G910+I910,1)</f>
        <v>228883</v>
      </c>
      <c r="L910" s="9">
        <f t="shared" si="128"/>
        <v>28381.4</v>
      </c>
      <c r="M910" s="5" t="s">
        <v>52</v>
      </c>
      <c r="N910" s="1" t="s">
        <v>754</v>
      </c>
      <c r="O910" s="1" t="s">
        <v>2995</v>
      </c>
      <c r="P910" s="1" t="s">
        <v>62</v>
      </c>
      <c r="Q910" s="1" t="s">
        <v>62</v>
      </c>
      <c r="R910" s="1" t="s">
        <v>61</v>
      </c>
      <c r="V910">
        <v>1</v>
      </c>
      <c r="AV910" s="1" t="s">
        <v>52</v>
      </c>
      <c r="AW910" s="1" t="s">
        <v>3698</v>
      </c>
      <c r="AX910" s="1" t="s">
        <v>52</v>
      </c>
      <c r="AY910" s="1" t="s">
        <v>52</v>
      </c>
      <c r="AZ910" s="203"/>
      <c r="BA910" s="207" t="s">
        <v>7739</v>
      </c>
    </row>
    <row r="911" spans="1:53" ht="30" customHeight="1">
      <c r="A911" s="5" t="s">
        <v>2649</v>
      </c>
      <c r="B911" s="5" t="s">
        <v>2646</v>
      </c>
      <c r="C911" s="5" t="s">
        <v>2210</v>
      </c>
      <c r="D911" s="6">
        <v>2.3E-2</v>
      </c>
      <c r="E911" s="8">
        <f>단가대비표!K405</f>
        <v>0</v>
      </c>
      <c r="F911" s="9">
        <f>TRUNC(E911*D911,1)</f>
        <v>0</v>
      </c>
      <c r="G911" s="8">
        <f>단가대비표!L405</f>
        <v>157068</v>
      </c>
      <c r="H911" s="9">
        <f>TRUNC(G911*D911,1)</f>
        <v>3612.5</v>
      </c>
      <c r="I911" s="8">
        <f>단가대비표!S405</f>
        <v>0</v>
      </c>
      <c r="J911" s="9">
        <f>TRUNC(I911*D911,1)</f>
        <v>0</v>
      </c>
      <c r="K911" s="8">
        <f t="shared" si="128"/>
        <v>157068</v>
      </c>
      <c r="L911" s="9">
        <f t="shared" si="128"/>
        <v>3612.5</v>
      </c>
      <c r="M911" s="5" t="s">
        <v>52</v>
      </c>
      <c r="N911" s="1" t="s">
        <v>754</v>
      </c>
      <c r="O911" s="1" t="s">
        <v>2650</v>
      </c>
      <c r="P911" s="1" t="s">
        <v>62</v>
      </c>
      <c r="Q911" s="1" t="s">
        <v>62</v>
      </c>
      <c r="R911" s="1" t="s">
        <v>61</v>
      </c>
      <c r="V911">
        <v>1</v>
      </c>
      <c r="AV911" s="1" t="s">
        <v>52</v>
      </c>
      <c r="AW911" s="1" t="s">
        <v>3699</v>
      </c>
      <c r="AX911" s="1" t="s">
        <v>52</v>
      </c>
      <c r="AY911" s="1" t="s">
        <v>52</v>
      </c>
      <c r="AZ911" s="203"/>
      <c r="BA911" s="207" t="s">
        <v>7717</v>
      </c>
    </row>
    <row r="912" spans="1:53" ht="30" customHeight="1">
      <c r="A912" s="5" t="s">
        <v>2652</v>
      </c>
      <c r="B912" s="5" t="s">
        <v>2653</v>
      </c>
      <c r="C912" s="5" t="s">
        <v>449</v>
      </c>
      <c r="D912" s="6">
        <v>1</v>
      </c>
      <c r="E912" s="8">
        <v>0</v>
      </c>
      <c r="F912" s="9">
        <f>TRUNC(E912*D912,1)</f>
        <v>0</v>
      </c>
      <c r="G912" s="8">
        <v>0</v>
      </c>
      <c r="H912" s="9">
        <f>TRUNC(G912*D912,1)</f>
        <v>0</v>
      </c>
      <c r="I912" s="8">
        <f>TRUNC(SUMIF(V910:V913, RIGHTB(O912, 1), H910:H913)*U912, 2)</f>
        <v>639.87</v>
      </c>
      <c r="J912" s="9">
        <f>TRUNC(I912*D912,1)</f>
        <v>639.79999999999995</v>
      </c>
      <c r="K912" s="8">
        <f t="shared" si="128"/>
        <v>639.79999999999995</v>
      </c>
      <c r="L912" s="9">
        <f t="shared" si="128"/>
        <v>639.79999999999995</v>
      </c>
      <c r="M912" s="5" t="s">
        <v>52</v>
      </c>
      <c r="N912" s="1" t="s">
        <v>754</v>
      </c>
      <c r="O912" s="1" t="s">
        <v>2654</v>
      </c>
      <c r="P912" s="1" t="s">
        <v>62</v>
      </c>
      <c r="Q912" s="1" t="s">
        <v>62</v>
      </c>
      <c r="R912" s="1" t="s">
        <v>62</v>
      </c>
      <c r="S912">
        <v>1</v>
      </c>
      <c r="T912">
        <v>2</v>
      </c>
      <c r="U912">
        <v>0.02</v>
      </c>
      <c r="AV912" s="1" t="s">
        <v>52</v>
      </c>
      <c r="AW912" s="1" t="s">
        <v>3700</v>
      </c>
      <c r="AX912" s="1" t="s">
        <v>52</v>
      </c>
      <c r="AY912" s="1" t="s">
        <v>52</v>
      </c>
      <c r="AZ912" s="203"/>
      <c r="BA912" s="207"/>
    </row>
    <row r="913" spans="1:54" ht="30" customHeight="1">
      <c r="A913" s="5" t="s">
        <v>3701</v>
      </c>
      <c r="B913" s="5" t="s">
        <v>3702</v>
      </c>
      <c r="C913" s="5" t="s">
        <v>58</v>
      </c>
      <c r="D913" s="97">
        <v>0.55000000000000004</v>
      </c>
      <c r="E913" s="8">
        <f>단가대비표!K105</f>
        <v>47190</v>
      </c>
      <c r="F913" s="9">
        <f>TRUNC(E913*D913,1)</f>
        <v>25954.5</v>
      </c>
      <c r="G913" s="8">
        <f>단가대비표!L105</f>
        <v>0</v>
      </c>
      <c r="H913" s="9">
        <f>TRUNC(G913*D913,1)</f>
        <v>0</v>
      </c>
      <c r="I913" s="8">
        <f>단가대비표!S105</f>
        <v>0</v>
      </c>
      <c r="J913" s="9">
        <f>TRUNC(I913*D913,1)</f>
        <v>0</v>
      </c>
      <c r="K913" s="8">
        <f t="shared" si="128"/>
        <v>47190</v>
      </c>
      <c r="L913" s="9">
        <f t="shared" si="128"/>
        <v>25954.5</v>
      </c>
      <c r="M913" s="5" t="s">
        <v>52</v>
      </c>
      <c r="N913" s="1" t="s">
        <v>754</v>
      </c>
      <c r="O913" s="1" t="s">
        <v>3703</v>
      </c>
      <c r="P913" s="1" t="s">
        <v>62</v>
      </c>
      <c r="Q913" s="1" t="s">
        <v>62</v>
      </c>
      <c r="R913" s="1" t="s">
        <v>61</v>
      </c>
      <c r="AV913" s="1" t="s">
        <v>52</v>
      </c>
      <c r="AW913" s="1" t="s">
        <v>3704</v>
      </c>
      <c r="AX913" s="1" t="s">
        <v>52</v>
      </c>
      <c r="AY913" s="1" t="s">
        <v>52</v>
      </c>
      <c r="AZ913" s="203"/>
      <c r="BA913" s="207" t="s">
        <v>7349</v>
      </c>
      <c r="BB913" s="99">
        <v>1.1000000000000001</v>
      </c>
    </row>
    <row r="914" spans="1:54" ht="30" customHeight="1">
      <c r="A914" s="5" t="s">
        <v>2487</v>
      </c>
      <c r="B914" s="5" t="s">
        <v>52</v>
      </c>
      <c r="C914" s="5" t="s">
        <v>52</v>
      </c>
      <c r="D914" s="6"/>
      <c r="E914" s="8"/>
      <c r="F914" s="9">
        <f>TRUNC(SUMIF(N910:N913, N909, F910:F913),0)</f>
        <v>25954</v>
      </c>
      <c r="G914" s="8"/>
      <c r="H914" s="9">
        <f>TRUNC(SUMIF(N910:N913, N909, H910:H913),0)</f>
        <v>31993</v>
      </c>
      <c r="I914" s="8"/>
      <c r="J914" s="9">
        <f>TRUNC(SUMIF(N910:N913, N909, J910:J913),0)</f>
        <v>639</v>
      </c>
      <c r="K914" s="8"/>
      <c r="L914" s="9">
        <f>F914+H914+J914</f>
        <v>58586</v>
      </c>
      <c r="M914" s="5" t="s">
        <v>52</v>
      </c>
      <c r="N914" s="1" t="s">
        <v>124</v>
      </c>
      <c r="O914" s="1" t="s">
        <v>124</v>
      </c>
      <c r="P914" s="1" t="s">
        <v>52</v>
      </c>
      <c r="Q914" s="1" t="s">
        <v>52</v>
      </c>
      <c r="R914" s="1" t="s">
        <v>52</v>
      </c>
      <c r="AV914" s="1" t="s">
        <v>52</v>
      </c>
      <c r="AW914" s="1" t="s">
        <v>52</v>
      </c>
      <c r="AX914" s="1" t="s">
        <v>52</v>
      </c>
      <c r="AY914" s="1" t="s">
        <v>52</v>
      </c>
      <c r="AZ914" s="203"/>
      <c r="BA914" s="207"/>
    </row>
    <row r="915" spans="1:54" ht="30" customHeight="1">
      <c r="A915" s="6"/>
      <c r="B915" s="6"/>
      <c r="C915" s="6"/>
      <c r="D915" s="6"/>
      <c r="E915" s="8"/>
      <c r="F915" s="9"/>
      <c r="G915" s="8"/>
      <c r="H915" s="9"/>
      <c r="I915" s="8"/>
      <c r="J915" s="9"/>
      <c r="K915" s="8"/>
      <c r="L915" s="9"/>
      <c r="M915" s="6"/>
      <c r="BA915" s="206"/>
    </row>
    <row r="916" spans="1:54" ht="30" customHeight="1">
      <c r="A916" s="308" t="s">
        <v>3705</v>
      </c>
      <c r="B916" s="308"/>
      <c r="C916" s="308"/>
      <c r="D916" s="308"/>
      <c r="E916" s="309"/>
      <c r="F916" s="310"/>
      <c r="G916" s="309"/>
      <c r="H916" s="310"/>
      <c r="I916" s="309"/>
      <c r="J916" s="310"/>
      <c r="K916" s="309"/>
      <c r="L916" s="310"/>
      <c r="M916" s="308"/>
      <c r="N916" s="1" t="s">
        <v>758</v>
      </c>
      <c r="BA916" s="206"/>
    </row>
    <row r="917" spans="1:54" ht="30" customHeight="1">
      <c r="A917" s="5" t="s">
        <v>2994</v>
      </c>
      <c r="B917" s="5" t="s">
        <v>2646</v>
      </c>
      <c r="C917" s="5" t="s">
        <v>2210</v>
      </c>
      <c r="D917" s="6">
        <v>6.0999999999999999E-2</v>
      </c>
      <c r="E917" s="8">
        <f>단가대비표!K424</f>
        <v>0</v>
      </c>
      <c r="F917" s="9">
        <f>TRUNC(E917*D917,1)</f>
        <v>0</v>
      </c>
      <c r="G917" s="8">
        <f>단가대비표!L424</f>
        <v>228883</v>
      </c>
      <c r="H917" s="9">
        <f>TRUNC(G917*D917,1)</f>
        <v>13961.8</v>
      </c>
      <c r="I917" s="8">
        <f>단가대비표!S424</f>
        <v>0</v>
      </c>
      <c r="J917" s="9">
        <f>TRUNC(I917*D917,1)</f>
        <v>0</v>
      </c>
      <c r="K917" s="8">
        <f t="shared" ref="K917:L921" si="129">TRUNC(E917+G917+I917,1)</f>
        <v>228883</v>
      </c>
      <c r="L917" s="9">
        <f t="shared" si="129"/>
        <v>13961.8</v>
      </c>
      <c r="M917" s="5" t="s">
        <v>52</v>
      </c>
      <c r="N917" s="1" t="s">
        <v>758</v>
      </c>
      <c r="O917" s="1" t="s">
        <v>2995</v>
      </c>
      <c r="P917" s="1" t="s">
        <v>62</v>
      </c>
      <c r="Q917" s="1" t="s">
        <v>62</v>
      </c>
      <c r="R917" s="1" t="s">
        <v>61</v>
      </c>
      <c r="V917">
        <v>1</v>
      </c>
      <c r="AV917" s="1" t="s">
        <v>52</v>
      </c>
      <c r="AW917" s="1" t="s">
        <v>3706</v>
      </c>
      <c r="AX917" s="1" t="s">
        <v>52</v>
      </c>
      <c r="AY917" s="1" t="s">
        <v>52</v>
      </c>
      <c r="AZ917" s="203"/>
      <c r="BA917" s="207" t="s">
        <v>7739</v>
      </c>
    </row>
    <row r="918" spans="1:54" ht="30" customHeight="1">
      <c r="A918" s="5" t="s">
        <v>2649</v>
      </c>
      <c r="B918" s="5" t="s">
        <v>2646</v>
      </c>
      <c r="C918" s="5" t="s">
        <v>2210</v>
      </c>
      <c r="D918" s="6">
        <v>1.2E-2</v>
      </c>
      <c r="E918" s="8">
        <f>단가대비표!K405</f>
        <v>0</v>
      </c>
      <c r="F918" s="9">
        <f>TRUNC(E918*D918,1)</f>
        <v>0</v>
      </c>
      <c r="G918" s="8">
        <f>단가대비표!L405</f>
        <v>157068</v>
      </c>
      <c r="H918" s="9">
        <f>TRUNC(G918*D918,1)</f>
        <v>1884.8</v>
      </c>
      <c r="I918" s="8">
        <f>단가대비표!S405</f>
        <v>0</v>
      </c>
      <c r="J918" s="9">
        <f>TRUNC(I918*D918,1)</f>
        <v>0</v>
      </c>
      <c r="K918" s="8">
        <f t="shared" si="129"/>
        <v>157068</v>
      </c>
      <c r="L918" s="9">
        <f t="shared" si="129"/>
        <v>1884.8</v>
      </c>
      <c r="M918" s="5" t="s">
        <v>52</v>
      </c>
      <c r="N918" s="1" t="s">
        <v>758</v>
      </c>
      <c r="O918" s="1" t="s">
        <v>2650</v>
      </c>
      <c r="P918" s="1" t="s">
        <v>62</v>
      </c>
      <c r="Q918" s="1" t="s">
        <v>62</v>
      </c>
      <c r="R918" s="1" t="s">
        <v>61</v>
      </c>
      <c r="V918">
        <v>1</v>
      </c>
      <c r="AV918" s="1" t="s">
        <v>52</v>
      </c>
      <c r="AW918" s="1" t="s">
        <v>3707</v>
      </c>
      <c r="AX918" s="1" t="s">
        <v>52</v>
      </c>
      <c r="AY918" s="1" t="s">
        <v>52</v>
      </c>
      <c r="AZ918" s="203"/>
      <c r="BA918" s="207" t="s">
        <v>7717</v>
      </c>
    </row>
    <row r="919" spans="1:54" ht="30" customHeight="1">
      <c r="A919" s="5" t="s">
        <v>2652</v>
      </c>
      <c r="B919" s="5" t="s">
        <v>2653</v>
      </c>
      <c r="C919" s="5" t="s">
        <v>449</v>
      </c>
      <c r="D919" s="6">
        <v>1</v>
      </c>
      <c r="E919" s="8">
        <v>0</v>
      </c>
      <c r="F919" s="9">
        <f>TRUNC(E919*D919,1)</f>
        <v>0</v>
      </c>
      <c r="G919" s="8">
        <v>0</v>
      </c>
      <c r="H919" s="9">
        <f>TRUNC(G919*D919,1)</f>
        <v>0</v>
      </c>
      <c r="I919" s="8">
        <f>TRUNC(SUMIF(V917:V921, RIGHTB(O919, 1), H917:H921)*U919, 2)</f>
        <v>316.93</v>
      </c>
      <c r="J919" s="9">
        <f>TRUNC(I919*D919,1)</f>
        <v>316.89999999999998</v>
      </c>
      <c r="K919" s="8">
        <f t="shared" si="129"/>
        <v>316.89999999999998</v>
      </c>
      <c r="L919" s="9">
        <f t="shared" si="129"/>
        <v>316.89999999999998</v>
      </c>
      <c r="M919" s="5" t="s">
        <v>52</v>
      </c>
      <c r="N919" s="1" t="s">
        <v>758</v>
      </c>
      <c r="O919" s="1" t="s">
        <v>2654</v>
      </c>
      <c r="P919" s="1" t="s">
        <v>62</v>
      </c>
      <c r="Q919" s="1" t="s">
        <v>62</v>
      </c>
      <c r="R919" s="1" t="s">
        <v>62</v>
      </c>
      <c r="S919">
        <v>1</v>
      </c>
      <c r="T919">
        <v>2</v>
      </c>
      <c r="U919">
        <v>0.02</v>
      </c>
      <c r="AV919" s="1" t="s">
        <v>52</v>
      </c>
      <c r="AW919" s="1" t="s">
        <v>3708</v>
      </c>
      <c r="AX919" s="1" t="s">
        <v>52</v>
      </c>
      <c r="AY919" s="1" t="s">
        <v>52</v>
      </c>
      <c r="AZ919" s="203"/>
      <c r="BA919" s="207"/>
    </row>
    <row r="920" spans="1:54" ht="30" customHeight="1">
      <c r="A920" s="5" t="s">
        <v>3709</v>
      </c>
      <c r="B920" s="5" t="s">
        <v>3710</v>
      </c>
      <c r="C920" s="5" t="s">
        <v>3711</v>
      </c>
      <c r="D920" s="6">
        <v>4.9000000000000002E-2</v>
      </c>
      <c r="E920" s="8">
        <f>일위대가목록!E563</f>
        <v>9727</v>
      </c>
      <c r="F920" s="9">
        <f>TRUNC(E920*D920,1)</f>
        <v>476.6</v>
      </c>
      <c r="G920" s="8">
        <f>일위대가목록!F563</f>
        <v>50686</v>
      </c>
      <c r="H920" s="9">
        <f>TRUNC(G920*D920,1)</f>
        <v>2483.6</v>
      </c>
      <c r="I920" s="8">
        <f>일위대가목록!G563</f>
        <v>49362</v>
      </c>
      <c r="J920" s="9">
        <f>TRUNC(I920*D920,1)</f>
        <v>2418.6999999999998</v>
      </c>
      <c r="K920" s="8">
        <f t="shared" si="129"/>
        <v>109775</v>
      </c>
      <c r="L920" s="9">
        <f t="shared" si="129"/>
        <v>5378.9</v>
      </c>
      <c r="M920" s="5" t="s">
        <v>3712</v>
      </c>
      <c r="N920" s="1" t="s">
        <v>758</v>
      </c>
      <c r="O920" s="1" t="s">
        <v>3713</v>
      </c>
      <c r="P920" s="1" t="s">
        <v>61</v>
      </c>
      <c r="Q920" s="1" t="s">
        <v>62</v>
      </c>
      <c r="R920" s="1" t="s">
        <v>62</v>
      </c>
      <c r="AV920" s="1" t="s">
        <v>52</v>
      </c>
      <c r="AW920" s="1" t="s">
        <v>3714</v>
      </c>
      <c r="AX920" s="1" t="s">
        <v>52</v>
      </c>
      <c r="AY920" s="1" t="s">
        <v>52</v>
      </c>
      <c r="AZ920" s="203"/>
      <c r="BA920" s="207" t="s">
        <v>3712</v>
      </c>
    </row>
    <row r="921" spans="1:54" ht="30" customHeight="1">
      <c r="A921" s="5" t="s">
        <v>3701</v>
      </c>
      <c r="B921" s="5" t="s">
        <v>3715</v>
      </c>
      <c r="C921" s="5" t="s">
        <v>58</v>
      </c>
      <c r="D921" s="74">
        <v>0.85</v>
      </c>
      <c r="E921" s="8">
        <f>단가대비표!K106</f>
        <v>49280</v>
      </c>
      <c r="F921" s="9">
        <f>TRUNC(E921*D921,1)</f>
        <v>41888</v>
      </c>
      <c r="G921" s="8">
        <f>단가대비표!L106</f>
        <v>0</v>
      </c>
      <c r="H921" s="9">
        <f>TRUNC(G921*D921,1)</f>
        <v>0</v>
      </c>
      <c r="I921" s="8">
        <f>단가대비표!S106</f>
        <v>0</v>
      </c>
      <c r="J921" s="9">
        <f>TRUNC(I921*D921,1)</f>
        <v>0</v>
      </c>
      <c r="K921" s="8">
        <f t="shared" si="129"/>
        <v>49280</v>
      </c>
      <c r="L921" s="9">
        <f t="shared" si="129"/>
        <v>41888</v>
      </c>
      <c r="M921" s="5" t="s">
        <v>52</v>
      </c>
      <c r="N921" s="1" t="s">
        <v>758</v>
      </c>
      <c r="O921" s="1" t="s">
        <v>3716</v>
      </c>
      <c r="P921" s="1" t="s">
        <v>62</v>
      </c>
      <c r="Q921" s="1" t="s">
        <v>62</v>
      </c>
      <c r="R921" s="1" t="s">
        <v>61</v>
      </c>
      <c r="AV921" s="1" t="s">
        <v>52</v>
      </c>
      <c r="AW921" s="1" t="s">
        <v>3717</v>
      </c>
      <c r="AX921" s="1" t="s">
        <v>52</v>
      </c>
      <c r="AY921" s="1" t="s">
        <v>52</v>
      </c>
      <c r="AZ921" s="203"/>
      <c r="BA921" s="207" t="s">
        <v>7350</v>
      </c>
      <c r="BB921" s="99">
        <v>1.1000000000000001</v>
      </c>
    </row>
    <row r="922" spans="1:54" ht="30" customHeight="1">
      <c r="A922" s="5" t="s">
        <v>2487</v>
      </c>
      <c r="B922" s="5" t="s">
        <v>52</v>
      </c>
      <c r="C922" s="5" t="s">
        <v>52</v>
      </c>
      <c r="D922" s="6"/>
      <c r="E922" s="8"/>
      <c r="F922" s="9">
        <f>TRUNC(SUMIF(N917:N921, N916, F917:F921),0)</f>
        <v>42364</v>
      </c>
      <c r="G922" s="8"/>
      <c r="H922" s="9">
        <f>TRUNC(SUMIF(N917:N921, N916, H917:H921),0)</f>
        <v>18330</v>
      </c>
      <c r="I922" s="8"/>
      <c r="J922" s="9">
        <f>TRUNC(SUMIF(N917:N921, N916, J917:J921),0)</f>
        <v>2735</v>
      </c>
      <c r="K922" s="8"/>
      <c r="L922" s="9">
        <f>F922+H922+J922</f>
        <v>63429</v>
      </c>
      <c r="M922" s="5" t="s">
        <v>52</v>
      </c>
      <c r="N922" s="1" t="s">
        <v>124</v>
      </c>
      <c r="O922" s="1" t="s">
        <v>124</v>
      </c>
      <c r="P922" s="1" t="s">
        <v>52</v>
      </c>
      <c r="Q922" s="1" t="s">
        <v>52</v>
      </c>
      <c r="R922" s="1" t="s">
        <v>52</v>
      </c>
      <c r="AV922" s="1" t="s">
        <v>52</v>
      </c>
      <c r="AW922" s="1" t="s">
        <v>52</v>
      </c>
      <c r="AX922" s="1" t="s">
        <v>52</v>
      </c>
      <c r="AY922" s="1" t="s">
        <v>52</v>
      </c>
      <c r="AZ922" s="203"/>
      <c r="BA922" s="207"/>
    </row>
    <row r="923" spans="1:54" ht="30" customHeight="1">
      <c r="A923" s="6"/>
      <c r="B923" s="6"/>
      <c r="C923" s="6"/>
      <c r="D923" s="6"/>
      <c r="E923" s="8"/>
      <c r="F923" s="9"/>
      <c r="G923" s="8"/>
      <c r="H923" s="9"/>
      <c r="I923" s="8"/>
      <c r="J923" s="9"/>
      <c r="K923" s="8"/>
      <c r="L923" s="9"/>
      <c r="M923" s="6"/>
      <c r="BA923" s="206"/>
    </row>
    <row r="924" spans="1:54" ht="30" customHeight="1">
      <c r="A924" s="308" t="s">
        <v>3718</v>
      </c>
      <c r="B924" s="308"/>
      <c r="C924" s="308"/>
      <c r="D924" s="308"/>
      <c r="E924" s="309"/>
      <c r="F924" s="310"/>
      <c r="G924" s="309"/>
      <c r="H924" s="310"/>
      <c r="I924" s="309"/>
      <c r="J924" s="310"/>
      <c r="K924" s="309"/>
      <c r="L924" s="310"/>
      <c r="M924" s="308"/>
      <c r="N924" s="1" t="s">
        <v>762</v>
      </c>
      <c r="BA924" s="206"/>
    </row>
    <row r="925" spans="1:54" ht="30" customHeight="1">
      <c r="A925" s="5" t="s">
        <v>2994</v>
      </c>
      <c r="B925" s="5" t="s">
        <v>2646</v>
      </c>
      <c r="C925" s="5" t="s">
        <v>2210</v>
      </c>
      <c r="D925" s="6">
        <v>0.124</v>
      </c>
      <c r="E925" s="8">
        <f>단가대비표!K424</f>
        <v>0</v>
      </c>
      <c r="F925" s="9">
        <f>TRUNC(E925*D925,1)</f>
        <v>0</v>
      </c>
      <c r="G925" s="8">
        <f>단가대비표!L424</f>
        <v>228883</v>
      </c>
      <c r="H925" s="9">
        <f>TRUNC(G925*D925,1)</f>
        <v>28381.4</v>
      </c>
      <c r="I925" s="8">
        <f>단가대비표!S424</f>
        <v>0</v>
      </c>
      <c r="J925" s="9">
        <f>TRUNC(I925*D925,1)</f>
        <v>0</v>
      </c>
      <c r="K925" s="8">
        <f t="shared" ref="K925:L928" si="130">TRUNC(E925+G925+I925,1)</f>
        <v>228883</v>
      </c>
      <c r="L925" s="9">
        <f t="shared" si="130"/>
        <v>28381.4</v>
      </c>
      <c r="M925" s="5" t="s">
        <v>52</v>
      </c>
      <c r="N925" s="1" t="s">
        <v>762</v>
      </c>
      <c r="O925" s="1" t="s">
        <v>2995</v>
      </c>
      <c r="P925" s="1" t="s">
        <v>62</v>
      </c>
      <c r="Q925" s="1" t="s">
        <v>62</v>
      </c>
      <c r="R925" s="1" t="s">
        <v>61</v>
      </c>
      <c r="V925">
        <v>1</v>
      </c>
      <c r="AV925" s="1" t="s">
        <v>52</v>
      </c>
      <c r="AW925" s="1" t="s">
        <v>3719</v>
      </c>
      <c r="AX925" s="1" t="s">
        <v>52</v>
      </c>
      <c r="AY925" s="1" t="s">
        <v>52</v>
      </c>
      <c r="AZ925" s="203"/>
      <c r="BA925" s="207" t="s">
        <v>7739</v>
      </c>
    </row>
    <row r="926" spans="1:54" ht="30" customHeight="1">
      <c r="A926" s="5" t="s">
        <v>2649</v>
      </c>
      <c r="B926" s="5" t="s">
        <v>2646</v>
      </c>
      <c r="C926" s="5" t="s">
        <v>2210</v>
      </c>
      <c r="D926" s="6">
        <v>2.3E-2</v>
      </c>
      <c r="E926" s="8">
        <f>단가대비표!K405</f>
        <v>0</v>
      </c>
      <c r="F926" s="9">
        <f>TRUNC(E926*D926,1)</f>
        <v>0</v>
      </c>
      <c r="G926" s="8">
        <f>단가대비표!L405</f>
        <v>157068</v>
      </c>
      <c r="H926" s="9">
        <f>TRUNC(G926*D926,1)</f>
        <v>3612.5</v>
      </c>
      <c r="I926" s="8">
        <f>단가대비표!S405</f>
        <v>0</v>
      </c>
      <c r="J926" s="9">
        <f>TRUNC(I926*D926,1)</f>
        <v>0</v>
      </c>
      <c r="K926" s="8">
        <f t="shared" si="130"/>
        <v>157068</v>
      </c>
      <c r="L926" s="9">
        <f t="shared" si="130"/>
        <v>3612.5</v>
      </c>
      <c r="M926" s="5" t="s">
        <v>52</v>
      </c>
      <c r="N926" s="1" t="s">
        <v>762</v>
      </c>
      <c r="O926" s="1" t="s">
        <v>2650</v>
      </c>
      <c r="P926" s="1" t="s">
        <v>62</v>
      </c>
      <c r="Q926" s="1" t="s">
        <v>62</v>
      </c>
      <c r="R926" s="1" t="s">
        <v>61</v>
      </c>
      <c r="V926">
        <v>1</v>
      </c>
      <c r="AV926" s="1" t="s">
        <v>52</v>
      </c>
      <c r="AW926" s="1" t="s">
        <v>3720</v>
      </c>
      <c r="AX926" s="1" t="s">
        <v>52</v>
      </c>
      <c r="AY926" s="1" t="s">
        <v>52</v>
      </c>
      <c r="AZ926" s="203"/>
      <c r="BA926" s="207" t="s">
        <v>7717</v>
      </c>
    </row>
    <row r="927" spans="1:54" ht="30" customHeight="1">
      <c r="A927" s="5" t="s">
        <v>2652</v>
      </c>
      <c r="B927" s="5" t="s">
        <v>2653</v>
      </c>
      <c r="C927" s="5" t="s">
        <v>449</v>
      </c>
      <c r="D927" s="6">
        <v>1</v>
      </c>
      <c r="E927" s="8">
        <v>0</v>
      </c>
      <c r="F927" s="9">
        <f>TRUNC(E927*D927,1)</f>
        <v>0</v>
      </c>
      <c r="G927" s="8">
        <v>0</v>
      </c>
      <c r="H927" s="9">
        <f>TRUNC(G927*D927,1)</f>
        <v>0</v>
      </c>
      <c r="I927" s="8">
        <f>TRUNC(SUMIF(V925:V928, RIGHTB(O927, 1), H925:H928)*U927, 2)</f>
        <v>639.87</v>
      </c>
      <c r="J927" s="9">
        <f>TRUNC(I927*D927,1)</f>
        <v>639.79999999999995</v>
      </c>
      <c r="K927" s="8">
        <f t="shared" si="130"/>
        <v>639.79999999999995</v>
      </c>
      <c r="L927" s="9">
        <f t="shared" si="130"/>
        <v>639.79999999999995</v>
      </c>
      <c r="M927" s="5" t="s">
        <v>52</v>
      </c>
      <c r="N927" s="1" t="s">
        <v>762</v>
      </c>
      <c r="O927" s="1" t="s">
        <v>2654</v>
      </c>
      <c r="P927" s="1" t="s">
        <v>62</v>
      </c>
      <c r="Q927" s="1" t="s">
        <v>62</v>
      </c>
      <c r="R927" s="1" t="s">
        <v>62</v>
      </c>
      <c r="S927">
        <v>1</v>
      </c>
      <c r="T927">
        <v>2</v>
      </c>
      <c r="U927">
        <v>0.02</v>
      </c>
      <c r="AV927" s="1" t="s">
        <v>52</v>
      </c>
      <c r="AW927" s="1" t="s">
        <v>3721</v>
      </c>
      <c r="AX927" s="1" t="s">
        <v>52</v>
      </c>
      <c r="AY927" s="1" t="s">
        <v>52</v>
      </c>
      <c r="AZ927" s="203"/>
      <c r="BA927" s="207"/>
    </row>
    <row r="928" spans="1:54" ht="30" customHeight="1">
      <c r="A928" s="5" t="s">
        <v>3701</v>
      </c>
      <c r="B928" s="5" t="s">
        <v>3722</v>
      </c>
      <c r="C928" s="5" t="s">
        <v>58</v>
      </c>
      <c r="D928" s="74">
        <v>0.45</v>
      </c>
      <c r="E928" s="8">
        <f>단가대비표!K107</f>
        <v>61490</v>
      </c>
      <c r="F928" s="9">
        <f>TRUNC(E928*D928,1)</f>
        <v>27670.5</v>
      </c>
      <c r="G928" s="8">
        <f>단가대비표!L107</f>
        <v>0</v>
      </c>
      <c r="H928" s="9">
        <f>TRUNC(G928*D928,1)</f>
        <v>0</v>
      </c>
      <c r="I928" s="8">
        <f>단가대비표!S107</f>
        <v>0</v>
      </c>
      <c r="J928" s="9">
        <f>TRUNC(I928*D928,1)</f>
        <v>0</v>
      </c>
      <c r="K928" s="8">
        <f t="shared" si="130"/>
        <v>61490</v>
      </c>
      <c r="L928" s="9">
        <f t="shared" si="130"/>
        <v>27670.5</v>
      </c>
      <c r="M928" s="5" t="s">
        <v>52</v>
      </c>
      <c r="N928" s="1" t="s">
        <v>762</v>
      </c>
      <c r="O928" s="1" t="s">
        <v>3723</v>
      </c>
      <c r="P928" s="1" t="s">
        <v>62</v>
      </c>
      <c r="Q928" s="1" t="s">
        <v>62</v>
      </c>
      <c r="R928" s="1" t="s">
        <v>61</v>
      </c>
      <c r="AV928" s="1" t="s">
        <v>52</v>
      </c>
      <c r="AW928" s="1" t="s">
        <v>3724</v>
      </c>
      <c r="AX928" s="1" t="s">
        <v>52</v>
      </c>
      <c r="AY928" s="1" t="s">
        <v>52</v>
      </c>
      <c r="AZ928" s="203"/>
      <c r="BA928" s="207" t="s">
        <v>7351</v>
      </c>
      <c r="BB928" s="99">
        <v>1.1000000000000001</v>
      </c>
    </row>
    <row r="929" spans="1:54" ht="30" customHeight="1">
      <c r="A929" s="5" t="s">
        <v>2487</v>
      </c>
      <c r="B929" s="5" t="s">
        <v>52</v>
      </c>
      <c r="C929" s="5" t="s">
        <v>52</v>
      </c>
      <c r="D929" s="6"/>
      <c r="E929" s="8"/>
      <c r="F929" s="9">
        <f>TRUNC(SUMIF(N925:N928, N924, F925:F928),0)</f>
        <v>27670</v>
      </c>
      <c r="G929" s="8"/>
      <c r="H929" s="9">
        <f>TRUNC(SUMIF(N925:N928, N924, H925:H928),0)</f>
        <v>31993</v>
      </c>
      <c r="I929" s="8"/>
      <c r="J929" s="9">
        <f>TRUNC(SUMIF(N925:N928, N924, J925:J928),0)</f>
        <v>639</v>
      </c>
      <c r="K929" s="8"/>
      <c r="L929" s="9">
        <f>F929+H929+J929</f>
        <v>60302</v>
      </c>
      <c r="M929" s="5" t="s">
        <v>52</v>
      </c>
      <c r="N929" s="1" t="s">
        <v>124</v>
      </c>
      <c r="O929" s="1" t="s">
        <v>124</v>
      </c>
      <c r="P929" s="1" t="s">
        <v>52</v>
      </c>
      <c r="Q929" s="1" t="s">
        <v>52</v>
      </c>
      <c r="R929" s="1" t="s">
        <v>52</v>
      </c>
      <c r="AV929" s="1" t="s">
        <v>52</v>
      </c>
      <c r="AW929" s="1" t="s">
        <v>52</v>
      </c>
      <c r="AX929" s="1" t="s">
        <v>52</v>
      </c>
      <c r="AY929" s="1" t="s">
        <v>52</v>
      </c>
      <c r="AZ929" s="203"/>
      <c r="BA929" s="207"/>
    </row>
    <row r="930" spans="1:54" ht="30" customHeight="1">
      <c r="A930" s="6"/>
      <c r="B930" s="6"/>
      <c r="C930" s="6"/>
      <c r="D930" s="6"/>
      <c r="E930" s="8"/>
      <c r="F930" s="9"/>
      <c r="G930" s="8"/>
      <c r="H930" s="9"/>
      <c r="I930" s="8"/>
      <c r="J930" s="9"/>
      <c r="K930" s="8"/>
      <c r="L930" s="9"/>
      <c r="M930" s="6"/>
      <c r="BA930" s="206"/>
    </row>
    <row r="931" spans="1:54" ht="30" customHeight="1">
      <c r="A931" s="308" t="s">
        <v>3725</v>
      </c>
      <c r="B931" s="308"/>
      <c r="C931" s="308"/>
      <c r="D931" s="308"/>
      <c r="E931" s="309"/>
      <c r="F931" s="310"/>
      <c r="G931" s="309"/>
      <c r="H931" s="310"/>
      <c r="I931" s="309"/>
      <c r="J931" s="310"/>
      <c r="K931" s="309"/>
      <c r="L931" s="310"/>
      <c r="M931" s="308"/>
      <c r="N931" s="1" t="s">
        <v>766</v>
      </c>
      <c r="BA931" s="206"/>
    </row>
    <row r="932" spans="1:54" ht="30" customHeight="1">
      <c r="A932" s="5" t="s">
        <v>2994</v>
      </c>
      <c r="B932" s="5" t="s">
        <v>2646</v>
      </c>
      <c r="C932" s="5" t="s">
        <v>2210</v>
      </c>
      <c r="D932" s="6">
        <v>6.0999999999999999E-2</v>
      </c>
      <c r="E932" s="8">
        <f>단가대비표!K424</f>
        <v>0</v>
      </c>
      <c r="F932" s="9">
        <f>TRUNC(E932*D932,1)</f>
        <v>0</v>
      </c>
      <c r="G932" s="8">
        <f>단가대비표!L424</f>
        <v>228883</v>
      </c>
      <c r="H932" s="9">
        <f>TRUNC(G932*D932,1)</f>
        <v>13961.8</v>
      </c>
      <c r="I932" s="8">
        <f>단가대비표!S424</f>
        <v>0</v>
      </c>
      <c r="J932" s="9">
        <f>TRUNC(I932*D932,1)</f>
        <v>0</v>
      </c>
      <c r="K932" s="8">
        <f t="shared" ref="K932:L936" si="131">TRUNC(E932+G932+I932,1)</f>
        <v>228883</v>
      </c>
      <c r="L932" s="9">
        <f t="shared" si="131"/>
        <v>13961.8</v>
      </c>
      <c r="M932" s="5" t="s">
        <v>52</v>
      </c>
      <c r="N932" s="1" t="s">
        <v>766</v>
      </c>
      <c r="O932" s="1" t="s">
        <v>2995</v>
      </c>
      <c r="P932" s="1" t="s">
        <v>62</v>
      </c>
      <c r="Q932" s="1" t="s">
        <v>62</v>
      </c>
      <c r="R932" s="1" t="s">
        <v>61</v>
      </c>
      <c r="V932">
        <v>1</v>
      </c>
      <c r="AV932" s="1" t="s">
        <v>52</v>
      </c>
      <c r="AW932" s="1" t="s">
        <v>3726</v>
      </c>
      <c r="AX932" s="1" t="s">
        <v>52</v>
      </c>
      <c r="AY932" s="1" t="s">
        <v>52</v>
      </c>
      <c r="AZ932" s="203"/>
      <c r="BA932" s="207" t="s">
        <v>7739</v>
      </c>
    </row>
    <row r="933" spans="1:54" ht="30" customHeight="1">
      <c r="A933" s="5" t="s">
        <v>2649</v>
      </c>
      <c r="B933" s="5" t="s">
        <v>2646</v>
      </c>
      <c r="C933" s="5" t="s">
        <v>2210</v>
      </c>
      <c r="D933" s="6">
        <v>1.2E-2</v>
      </c>
      <c r="E933" s="8">
        <f>단가대비표!K405</f>
        <v>0</v>
      </c>
      <c r="F933" s="9">
        <f>TRUNC(E933*D933,1)</f>
        <v>0</v>
      </c>
      <c r="G933" s="8">
        <f>단가대비표!L405</f>
        <v>157068</v>
      </c>
      <c r="H933" s="9">
        <f>TRUNC(G933*D933,1)</f>
        <v>1884.8</v>
      </c>
      <c r="I933" s="8">
        <f>단가대비표!S405</f>
        <v>0</v>
      </c>
      <c r="J933" s="9">
        <f>TRUNC(I933*D933,1)</f>
        <v>0</v>
      </c>
      <c r="K933" s="8">
        <f t="shared" si="131"/>
        <v>157068</v>
      </c>
      <c r="L933" s="9">
        <f t="shared" si="131"/>
        <v>1884.8</v>
      </c>
      <c r="M933" s="5" t="s">
        <v>52</v>
      </c>
      <c r="N933" s="1" t="s">
        <v>766</v>
      </c>
      <c r="O933" s="1" t="s">
        <v>2650</v>
      </c>
      <c r="P933" s="1" t="s">
        <v>62</v>
      </c>
      <c r="Q933" s="1" t="s">
        <v>62</v>
      </c>
      <c r="R933" s="1" t="s">
        <v>61</v>
      </c>
      <c r="V933">
        <v>1</v>
      </c>
      <c r="AV933" s="1" t="s">
        <v>52</v>
      </c>
      <c r="AW933" s="1" t="s">
        <v>3727</v>
      </c>
      <c r="AX933" s="1" t="s">
        <v>52</v>
      </c>
      <c r="AY933" s="1" t="s">
        <v>52</v>
      </c>
      <c r="AZ933" s="203"/>
      <c r="BA933" s="207" t="s">
        <v>7717</v>
      </c>
    </row>
    <row r="934" spans="1:54" ht="30" customHeight="1">
      <c r="A934" s="5" t="s">
        <v>2652</v>
      </c>
      <c r="B934" s="5" t="s">
        <v>2653</v>
      </c>
      <c r="C934" s="5" t="s">
        <v>449</v>
      </c>
      <c r="D934" s="6">
        <v>1</v>
      </c>
      <c r="E934" s="8">
        <v>0</v>
      </c>
      <c r="F934" s="9">
        <f>TRUNC(E934*D934,1)</f>
        <v>0</v>
      </c>
      <c r="G934" s="8">
        <v>0</v>
      </c>
      <c r="H934" s="9">
        <f>TRUNC(G934*D934,1)</f>
        <v>0</v>
      </c>
      <c r="I934" s="8">
        <f>TRUNC(SUMIF(V932:V936, RIGHTB(O934, 1), H932:H936)*U934, 2)</f>
        <v>316.93</v>
      </c>
      <c r="J934" s="9">
        <f>TRUNC(I934*D934,1)</f>
        <v>316.89999999999998</v>
      </c>
      <c r="K934" s="8">
        <f t="shared" si="131"/>
        <v>316.89999999999998</v>
      </c>
      <c r="L934" s="9">
        <f t="shared" si="131"/>
        <v>316.89999999999998</v>
      </c>
      <c r="M934" s="5" t="s">
        <v>52</v>
      </c>
      <c r="N934" s="1" t="s">
        <v>766</v>
      </c>
      <c r="O934" s="1" t="s">
        <v>2654</v>
      </c>
      <c r="P934" s="1" t="s">
        <v>62</v>
      </c>
      <c r="Q934" s="1" t="s">
        <v>62</v>
      </c>
      <c r="R934" s="1" t="s">
        <v>62</v>
      </c>
      <c r="S934">
        <v>1</v>
      </c>
      <c r="T934">
        <v>2</v>
      </c>
      <c r="U934">
        <v>0.02</v>
      </c>
      <c r="AV934" s="1" t="s">
        <v>52</v>
      </c>
      <c r="AW934" s="1" t="s">
        <v>3728</v>
      </c>
      <c r="AX934" s="1" t="s">
        <v>52</v>
      </c>
      <c r="AY934" s="1" t="s">
        <v>52</v>
      </c>
      <c r="AZ934" s="203"/>
      <c r="BA934" s="207"/>
    </row>
    <row r="935" spans="1:54" ht="30" customHeight="1">
      <c r="A935" s="5" t="s">
        <v>3709</v>
      </c>
      <c r="B935" s="5" t="s">
        <v>3710</v>
      </c>
      <c r="C935" s="5" t="s">
        <v>3711</v>
      </c>
      <c r="D935" s="6">
        <v>4.9000000000000002E-2</v>
      </c>
      <c r="E935" s="8">
        <f>일위대가목록!E563</f>
        <v>9727</v>
      </c>
      <c r="F935" s="9">
        <f>TRUNC(E935*D935,1)</f>
        <v>476.6</v>
      </c>
      <c r="G935" s="8">
        <f>일위대가목록!F563</f>
        <v>50686</v>
      </c>
      <c r="H935" s="9">
        <f>TRUNC(G935*D935,1)</f>
        <v>2483.6</v>
      </c>
      <c r="I935" s="8">
        <f>일위대가목록!G563</f>
        <v>49362</v>
      </c>
      <c r="J935" s="9">
        <f>TRUNC(I935*D935,1)</f>
        <v>2418.6999999999998</v>
      </c>
      <c r="K935" s="8">
        <f t="shared" si="131"/>
        <v>109775</v>
      </c>
      <c r="L935" s="9">
        <f t="shared" si="131"/>
        <v>5378.9</v>
      </c>
      <c r="M935" s="5" t="s">
        <v>3712</v>
      </c>
      <c r="N935" s="1" t="s">
        <v>766</v>
      </c>
      <c r="O935" s="1" t="s">
        <v>3713</v>
      </c>
      <c r="P935" s="1" t="s">
        <v>61</v>
      </c>
      <c r="Q935" s="1" t="s">
        <v>62</v>
      </c>
      <c r="R935" s="1" t="s">
        <v>62</v>
      </c>
      <c r="AV935" s="1" t="s">
        <v>52</v>
      </c>
      <c r="AW935" s="1" t="s">
        <v>3729</v>
      </c>
      <c r="AX935" s="1" t="s">
        <v>52</v>
      </c>
      <c r="AY935" s="1" t="s">
        <v>52</v>
      </c>
      <c r="AZ935" s="203"/>
      <c r="BA935" s="207" t="s">
        <v>3712</v>
      </c>
    </row>
    <row r="936" spans="1:54" ht="30" customHeight="1">
      <c r="A936" s="5" t="s">
        <v>3701</v>
      </c>
      <c r="B936" s="5" t="s">
        <v>3730</v>
      </c>
      <c r="C936" s="5" t="s">
        <v>58</v>
      </c>
      <c r="D936" s="74">
        <v>0.65</v>
      </c>
      <c r="E936" s="8">
        <f>단가대비표!K108</f>
        <v>63580</v>
      </c>
      <c r="F936" s="9">
        <f>TRUNC(E936*D936,1)</f>
        <v>41327</v>
      </c>
      <c r="G936" s="8">
        <f>단가대비표!L108</f>
        <v>0</v>
      </c>
      <c r="H936" s="9">
        <f>TRUNC(G936*D936,1)</f>
        <v>0</v>
      </c>
      <c r="I936" s="8">
        <f>단가대비표!S108</f>
        <v>0</v>
      </c>
      <c r="J936" s="9">
        <f>TRUNC(I936*D936,1)</f>
        <v>0</v>
      </c>
      <c r="K936" s="8">
        <f t="shared" si="131"/>
        <v>63580</v>
      </c>
      <c r="L936" s="9">
        <f t="shared" si="131"/>
        <v>41327</v>
      </c>
      <c r="M936" s="5" t="s">
        <v>52</v>
      </c>
      <c r="N936" s="1" t="s">
        <v>766</v>
      </c>
      <c r="O936" s="1" t="s">
        <v>3731</v>
      </c>
      <c r="P936" s="1" t="s">
        <v>62</v>
      </c>
      <c r="Q936" s="1" t="s">
        <v>62</v>
      </c>
      <c r="R936" s="1" t="s">
        <v>61</v>
      </c>
      <c r="AV936" s="1" t="s">
        <v>52</v>
      </c>
      <c r="AW936" s="1" t="s">
        <v>3732</v>
      </c>
      <c r="AX936" s="1" t="s">
        <v>52</v>
      </c>
      <c r="AY936" s="1" t="s">
        <v>52</v>
      </c>
      <c r="AZ936" s="203"/>
      <c r="BA936" s="207" t="s">
        <v>7352</v>
      </c>
      <c r="BB936" s="99">
        <v>1.1000000000000001</v>
      </c>
    </row>
    <row r="937" spans="1:54" ht="30" customHeight="1">
      <c r="A937" s="5" t="s">
        <v>2487</v>
      </c>
      <c r="B937" s="5" t="s">
        <v>52</v>
      </c>
      <c r="C937" s="5" t="s">
        <v>52</v>
      </c>
      <c r="D937" s="6"/>
      <c r="E937" s="8"/>
      <c r="F937" s="9">
        <f>TRUNC(SUMIF(N932:N936, N931, F932:F936),0)</f>
        <v>41803</v>
      </c>
      <c r="G937" s="8"/>
      <c r="H937" s="9">
        <f>TRUNC(SUMIF(N932:N936, N931, H932:H936),0)</f>
        <v>18330</v>
      </c>
      <c r="I937" s="8"/>
      <c r="J937" s="9">
        <f>TRUNC(SUMIF(N932:N936, N931, J932:J936),0)</f>
        <v>2735</v>
      </c>
      <c r="K937" s="8"/>
      <c r="L937" s="9">
        <f>F937+H937+J937</f>
        <v>62868</v>
      </c>
      <c r="M937" s="5" t="s">
        <v>52</v>
      </c>
      <c r="N937" s="1" t="s">
        <v>124</v>
      </c>
      <c r="O937" s="1" t="s">
        <v>124</v>
      </c>
      <c r="P937" s="1" t="s">
        <v>52</v>
      </c>
      <c r="Q937" s="1" t="s">
        <v>52</v>
      </c>
      <c r="R937" s="1" t="s">
        <v>52</v>
      </c>
      <c r="AV937" s="1" t="s">
        <v>52</v>
      </c>
      <c r="AW937" s="1" t="s">
        <v>52</v>
      </c>
      <c r="AX937" s="1" t="s">
        <v>52</v>
      </c>
      <c r="AY937" s="1" t="s">
        <v>52</v>
      </c>
      <c r="AZ937" s="203"/>
      <c r="BA937" s="207"/>
    </row>
    <row r="938" spans="1:54" ht="30" customHeight="1">
      <c r="A938" s="6"/>
      <c r="B938" s="6"/>
      <c r="C938" s="6"/>
      <c r="D938" s="6"/>
      <c r="E938" s="8"/>
      <c r="F938" s="9"/>
      <c r="G938" s="8"/>
      <c r="H938" s="9"/>
      <c r="I938" s="8"/>
      <c r="J938" s="9"/>
      <c r="K938" s="8"/>
      <c r="L938" s="9"/>
      <c r="M938" s="6"/>
      <c r="BA938" s="206"/>
    </row>
    <row r="939" spans="1:54" ht="30" customHeight="1">
      <c r="A939" s="308" t="s">
        <v>3733</v>
      </c>
      <c r="B939" s="308"/>
      <c r="C939" s="308"/>
      <c r="D939" s="308"/>
      <c r="E939" s="309"/>
      <c r="F939" s="310"/>
      <c r="G939" s="309"/>
      <c r="H939" s="310"/>
      <c r="I939" s="309"/>
      <c r="J939" s="310"/>
      <c r="K939" s="309"/>
      <c r="L939" s="310"/>
      <c r="M939" s="308"/>
      <c r="N939" s="1" t="s">
        <v>770</v>
      </c>
      <c r="BA939" s="206"/>
    </row>
    <row r="940" spans="1:54" ht="30" customHeight="1">
      <c r="A940" s="5" t="s">
        <v>2994</v>
      </c>
      <c r="B940" s="5" t="s">
        <v>2646</v>
      </c>
      <c r="C940" s="5" t="s">
        <v>2210</v>
      </c>
      <c r="D940" s="6">
        <v>0.124</v>
      </c>
      <c r="E940" s="8">
        <f>단가대비표!K424</f>
        <v>0</v>
      </c>
      <c r="F940" s="9">
        <f>TRUNC(E940*D940,1)</f>
        <v>0</v>
      </c>
      <c r="G940" s="8">
        <f>단가대비표!L424</f>
        <v>228883</v>
      </c>
      <c r="H940" s="9">
        <f>TRUNC(G940*D940,1)</f>
        <v>28381.4</v>
      </c>
      <c r="I940" s="8">
        <f>단가대비표!S424</f>
        <v>0</v>
      </c>
      <c r="J940" s="9">
        <f>TRUNC(I940*D940,1)</f>
        <v>0</v>
      </c>
      <c r="K940" s="8">
        <f t="shared" ref="K940:L943" si="132">TRUNC(E940+G940+I940,1)</f>
        <v>228883</v>
      </c>
      <c r="L940" s="9">
        <f t="shared" si="132"/>
        <v>28381.4</v>
      </c>
      <c r="M940" s="5" t="s">
        <v>52</v>
      </c>
      <c r="N940" s="1" t="s">
        <v>770</v>
      </c>
      <c r="O940" s="1" t="s">
        <v>2995</v>
      </c>
      <c r="P940" s="1" t="s">
        <v>62</v>
      </c>
      <c r="Q940" s="1" t="s">
        <v>62</v>
      </c>
      <c r="R940" s="1" t="s">
        <v>61</v>
      </c>
      <c r="V940">
        <v>1</v>
      </c>
      <c r="AV940" s="1" t="s">
        <v>52</v>
      </c>
      <c r="AW940" s="1" t="s">
        <v>3734</v>
      </c>
      <c r="AX940" s="1" t="s">
        <v>52</v>
      </c>
      <c r="AY940" s="1" t="s">
        <v>52</v>
      </c>
      <c r="AZ940" s="203"/>
      <c r="BA940" s="207" t="s">
        <v>7739</v>
      </c>
    </row>
    <row r="941" spans="1:54" ht="30" customHeight="1">
      <c r="A941" s="5" t="s">
        <v>2649</v>
      </c>
      <c r="B941" s="5" t="s">
        <v>2646</v>
      </c>
      <c r="C941" s="5" t="s">
        <v>2210</v>
      </c>
      <c r="D941" s="6">
        <v>2.3E-2</v>
      </c>
      <c r="E941" s="8">
        <f>단가대비표!K405</f>
        <v>0</v>
      </c>
      <c r="F941" s="9">
        <f>TRUNC(E941*D941,1)</f>
        <v>0</v>
      </c>
      <c r="G941" s="8">
        <f>단가대비표!L405</f>
        <v>157068</v>
      </c>
      <c r="H941" s="9">
        <f>TRUNC(G941*D941,1)</f>
        <v>3612.5</v>
      </c>
      <c r="I941" s="8">
        <f>단가대비표!S405</f>
        <v>0</v>
      </c>
      <c r="J941" s="9">
        <f>TRUNC(I941*D941,1)</f>
        <v>0</v>
      </c>
      <c r="K941" s="8">
        <f t="shared" si="132"/>
        <v>157068</v>
      </c>
      <c r="L941" s="9">
        <f t="shared" si="132"/>
        <v>3612.5</v>
      </c>
      <c r="M941" s="5" t="s">
        <v>52</v>
      </c>
      <c r="N941" s="1" t="s">
        <v>770</v>
      </c>
      <c r="O941" s="1" t="s">
        <v>2650</v>
      </c>
      <c r="P941" s="1" t="s">
        <v>62</v>
      </c>
      <c r="Q941" s="1" t="s">
        <v>62</v>
      </c>
      <c r="R941" s="1" t="s">
        <v>61</v>
      </c>
      <c r="V941">
        <v>1</v>
      </c>
      <c r="AV941" s="1" t="s">
        <v>52</v>
      </c>
      <c r="AW941" s="1" t="s">
        <v>3735</v>
      </c>
      <c r="AX941" s="1" t="s">
        <v>52</v>
      </c>
      <c r="AY941" s="1" t="s">
        <v>52</v>
      </c>
      <c r="AZ941" s="203"/>
      <c r="BA941" s="207" t="s">
        <v>7717</v>
      </c>
    </row>
    <row r="942" spans="1:54" ht="30" customHeight="1">
      <c r="A942" s="5" t="s">
        <v>2652</v>
      </c>
      <c r="B942" s="5" t="s">
        <v>2653</v>
      </c>
      <c r="C942" s="5" t="s">
        <v>449</v>
      </c>
      <c r="D942" s="6">
        <v>1</v>
      </c>
      <c r="E942" s="8">
        <v>0</v>
      </c>
      <c r="F942" s="9">
        <f>TRUNC(E942*D942,1)</f>
        <v>0</v>
      </c>
      <c r="G942" s="8">
        <v>0</v>
      </c>
      <c r="H942" s="9">
        <f>TRUNC(G942*D942,1)</f>
        <v>0</v>
      </c>
      <c r="I942" s="8">
        <f>TRUNC(SUMIF(V940:V943, RIGHTB(O942, 1), H940:H943)*U942, 2)</f>
        <v>639.87</v>
      </c>
      <c r="J942" s="9">
        <f>TRUNC(I942*D942,1)</f>
        <v>639.79999999999995</v>
      </c>
      <c r="K942" s="8">
        <f t="shared" si="132"/>
        <v>639.79999999999995</v>
      </c>
      <c r="L942" s="9">
        <f t="shared" si="132"/>
        <v>639.79999999999995</v>
      </c>
      <c r="M942" s="5" t="s">
        <v>52</v>
      </c>
      <c r="N942" s="1" t="s">
        <v>770</v>
      </c>
      <c r="O942" s="1" t="s">
        <v>2654</v>
      </c>
      <c r="P942" s="1" t="s">
        <v>62</v>
      </c>
      <c r="Q942" s="1" t="s">
        <v>62</v>
      </c>
      <c r="R942" s="1" t="s">
        <v>62</v>
      </c>
      <c r="S942">
        <v>1</v>
      </c>
      <c r="T942">
        <v>2</v>
      </c>
      <c r="U942">
        <v>0.02</v>
      </c>
      <c r="AV942" s="1" t="s">
        <v>52</v>
      </c>
      <c r="AW942" s="1" t="s">
        <v>3736</v>
      </c>
      <c r="AX942" s="1" t="s">
        <v>52</v>
      </c>
      <c r="AY942" s="1" t="s">
        <v>52</v>
      </c>
      <c r="AZ942" s="203"/>
      <c r="BA942" s="207"/>
    </row>
    <row r="943" spans="1:54" ht="30" customHeight="1">
      <c r="A943" s="5" t="s">
        <v>3701</v>
      </c>
      <c r="B943" s="5" t="s">
        <v>3737</v>
      </c>
      <c r="C943" s="5" t="s">
        <v>58</v>
      </c>
      <c r="D943" s="74">
        <v>0.65</v>
      </c>
      <c r="E943" s="8">
        <f>단가대비표!K109</f>
        <v>90090</v>
      </c>
      <c r="F943" s="9">
        <f>TRUNC(E943*D943,1)</f>
        <v>58558.5</v>
      </c>
      <c r="G943" s="8">
        <f>단가대비표!L109</f>
        <v>0</v>
      </c>
      <c r="H943" s="9">
        <f>TRUNC(G943*D943,1)</f>
        <v>0</v>
      </c>
      <c r="I943" s="8">
        <f>단가대비표!S109</f>
        <v>0</v>
      </c>
      <c r="J943" s="9">
        <f>TRUNC(I943*D943,1)</f>
        <v>0</v>
      </c>
      <c r="K943" s="8">
        <f t="shared" si="132"/>
        <v>90090</v>
      </c>
      <c r="L943" s="9">
        <f t="shared" si="132"/>
        <v>58558.5</v>
      </c>
      <c r="M943" s="5" t="s">
        <v>52</v>
      </c>
      <c r="N943" s="1" t="s">
        <v>770</v>
      </c>
      <c r="O943" s="1" t="s">
        <v>3738</v>
      </c>
      <c r="P943" s="1" t="s">
        <v>62</v>
      </c>
      <c r="Q943" s="1" t="s">
        <v>62</v>
      </c>
      <c r="R943" s="1" t="s">
        <v>61</v>
      </c>
      <c r="AV943" s="1" t="s">
        <v>52</v>
      </c>
      <c r="AW943" s="1" t="s">
        <v>3739</v>
      </c>
      <c r="AX943" s="1" t="s">
        <v>52</v>
      </c>
      <c r="AY943" s="1" t="s">
        <v>52</v>
      </c>
      <c r="AZ943" s="203"/>
      <c r="BA943" s="207" t="s">
        <v>7353</v>
      </c>
      <c r="BB943" s="99">
        <v>1.1000000000000001</v>
      </c>
    </row>
    <row r="944" spans="1:54" ht="30" customHeight="1">
      <c r="A944" s="5" t="s">
        <v>2487</v>
      </c>
      <c r="B944" s="5" t="s">
        <v>52</v>
      </c>
      <c r="C944" s="5" t="s">
        <v>52</v>
      </c>
      <c r="D944" s="6"/>
      <c r="E944" s="8"/>
      <c r="F944" s="9">
        <f>TRUNC(SUMIF(N940:N943, N939, F940:F943),0)</f>
        <v>58558</v>
      </c>
      <c r="G944" s="8"/>
      <c r="H944" s="9">
        <f>TRUNC(SUMIF(N940:N943, N939, H940:H943),0)</f>
        <v>31993</v>
      </c>
      <c r="I944" s="8"/>
      <c r="J944" s="9">
        <f>TRUNC(SUMIF(N940:N943, N939, J940:J943),0)</f>
        <v>639</v>
      </c>
      <c r="K944" s="8"/>
      <c r="L944" s="9">
        <f>F944+H944+J944</f>
        <v>91190</v>
      </c>
      <c r="M944" s="5" t="s">
        <v>52</v>
      </c>
      <c r="N944" s="1" t="s">
        <v>124</v>
      </c>
      <c r="O944" s="1" t="s">
        <v>124</v>
      </c>
      <c r="P944" s="1" t="s">
        <v>52</v>
      </c>
      <c r="Q944" s="1" t="s">
        <v>52</v>
      </c>
      <c r="R944" s="1" t="s">
        <v>52</v>
      </c>
      <c r="AV944" s="1" t="s">
        <v>52</v>
      </c>
      <c r="AW944" s="1" t="s">
        <v>52</v>
      </c>
      <c r="AX944" s="1" t="s">
        <v>52</v>
      </c>
      <c r="AY944" s="1" t="s">
        <v>52</v>
      </c>
      <c r="AZ944" s="203"/>
      <c r="BA944" s="207"/>
    </row>
    <row r="945" spans="1:54" ht="30" customHeight="1">
      <c r="A945" s="6"/>
      <c r="B945" s="6"/>
      <c r="C945" s="6"/>
      <c r="D945" s="6"/>
      <c r="E945" s="8"/>
      <c r="F945" s="9"/>
      <c r="G945" s="8"/>
      <c r="H945" s="9"/>
      <c r="I945" s="8"/>
      <c r="J945" s="9"/>
      <c r="K945" s="8"/>
      <c r="L945" s="9"/>
      <c r="M945" s="6"/>
      <c r="BA945" s="206"/>
    </row>
    <row r="946" spans="1:54" ht="30" customHeight="1">
      <c r="A946" s="308" t="s">
        <v>3740</v>
      </c>
      <c r="B946" s="308"/>
      <c r="C946" s="308"/>
      <c r="D946" s="308"/>
      <c r="E946" s="309"/>
      <c r="F946" s="310"/>
      <c r="G946" s="309"/>
      <c r="H946" s="310"/>
      <c r="I946" s="309"/>
      <c r="J946" s="310"/>
      <c r="K946" s="309"/>
      <c r="L946" s="310"/>
      <c r="M946" s="308"/>
      <c r="N946" s="1" t="s">
        <v>774</v>
      </c>
      <c r="BA946" s="206"/>
    </row>
    <row r="947" spans="1:54" ht="30" customHeight="1">
      <c r="A947" s="5" t="s">
        <v>2994</v>
      </c>
      <c r="B947" s="5" t="s">
        <v>2646</v>
      </c>
      <c r="C947" s="5" t="s">
        <v>2210</v>
      </c>
      <c r="D947" s="6">
        <v>6.0999999999999999E-2</v>
      </c>
      <c r="E947" s="8">
        <f>단가대비표!K424</f>
        <v>0</v>
      </c>
      <c r="F947" s="9">
        <f>TRUNC(E947*D947,1)</f>
        <v>0</v>
      </c>
      <c r="G947" s="8">
        <f>단가대비표!L424</f>
        <v>228883</v>
      </c>
      <c r="H947" s="9">
        <f>TRUNC(G947*D947,1)</f>
        <v>13961.8</v>
      </c>
      <c r="I947" s="8">
        <f>단가대비표!S424</f>
        <v>0</v>
      </c>
      <c r="J947" s="9">
        <f>TRUNC(I947*D947,1)</f>
        <v>0</v>
      </c>
      <c r="K947" s="8">
        <f t="shared" ref="K947:L951" si="133">TRUNC(E947+G947+I947,1)</f>
        <v>228883</v>
      </c>
      <c r="L947" s="9">
        <f t="shared" si="133"/>
        <v>13961.8</v>
      </c>
      <c r="M947" s="5" t="s">
        <v>52</v>
      </c>
      <c r="N947" s="1" t="s">
        <v>774</v>
      </c>
      <c r="O947" s="1" t="s">
        <v>2995</v>
      </c>
      <c r="P947" s="1" t="s">
        <v>62</v>
      </c>
      <c r="Q947" s="1" t="s">
        <v>62</v>
      </c>
      <c r="R947" s="1" t="s">
        <v>61</v>
      </c>
      <c r="V947">
        <v>1</v>
      </c>
      <c r="AV947" s="1" t="s">
        <v>52</v>
      </c>
      <c r="AW947" s="1" t="s">
        <v>3741</v>
      </c>
      <c r="AX947" s="1" t="s">
        <v>52</v>
      </c>
      <c r="AY947" s="1" t="s">
        <v>52</v>
      </c>
      <c r="AZ947" s="203"/>
      <c r="BA947" s="207" t="s">
        <v>7739</v>
      </c>
    </row>
    <row r="948" spans="1:54" ht="30" customHeight="1">
      <c r="A948" s="5" t="s">
        <v>2649</v>
      </c>
      <c r="B948" s="5" t="s">
        <v>2646</v>
      </c>
      <c r="C948" s="5" t="s">
        <v>2210</v>
      </c>
      <c r="D948" s="6">
        <v>1.2E-2</v>
      </c>
      <c r="E948" s="8">
        <f>단가대비표!K405</f>
        <v>0</v>
      </c>
      <c r="F948" s="9">
        <f>TRUNC(E948*D948,1)</f>
        <v>0</v>
      </c>
      <c r="G948" s="8">
        <f>단가대비표!L405</f>
        <v>157068</v>
      </c>
      <c r="H948" s="9">
        <f>TRUNC(G948*D948,1)</f>
        <v>1884.8</v>
      </c>
      <c r="I948" s="8">
        <f>단가대비표!S405</f>
        <v>0</v>
      </c>
      <c r="J948" s="9">
        <f>TRUNC(I948*D948,1)</f>
        <v>0</v>
      </c>
      <c r="K948" s="8">
        <f t="shared" si="133"/>
        <v>157068</v>
      </c>
      <c r="L948" s="9">
        <f t="shared" si="133"/>
        <v>1884.8</v>
      </c>
      <c r="M948" s="5" t="s">
        <v>52</v>
      </c>
      <c r="N948" s="1" t="s">
        <v>774</v>
      </c>
      <c r="O948" s="1" t="s">
        <v>2650</v>
      </c>
      <c r="P948" s="1" t="s">
        <v>62</v>
      </c>
      <c r="Q948" s="1" t="s">
        <v>62</v>
      </c>
      <c r="R948" s="1" t="s">
        <v>61</v>
      </c>
      <c r="V948">
        <v>1</v>
      </c>
      <c r="AV948" s="1" t="s">
        <v>52</v>
      </c>
      <c r="AW948" s="1" t="s">
        <v>3742</v>
      </c>
      <c r="AX948" s="1" t="s">
        <v>52</v>
      </c>
      <c r="AY948" s="1" t="s">
        <v>52</v>
      </c>
      <c r="AZ948" s="203"/>
      <c r="BA948" s="207" t="s">
        <v>7717</v>
      </c>
    </row>
    <row r="949" spans="1:54" ht="30" customHeight="1">
      <c r="A949" s="5" t="s">
        <v>2652</v>
      </c>
      <c r="B949" s="5" t="s">
        <v>2653</v>
      </c>
      <c r="C949" s="5" t="s">
        <v>449</v>
      </c>
      <c r="D949" s="6">
        <v>1</v>
      </c>
      <c r="E949" s="8">
        <v>0</v>
      </c>
      <c r="F949" s="9">
        <f>TRUNC(E949*D949,1)</f>
        <v>0</v>
      </c>
      <c r="G949" s="8">
        <v>0</v>
      </c>
      <c r="H949" s="9">
        <f>TRUNC(G949*D949,1)</f>
        <v>0</v>
      </c>
      <c r="I949" s="8">
        <f>TRUNC(SUMIF(V947:V951, RIGHTB(O949, 1), H947:H951)*U949, 2)</f>
        <v>316.93</v>
      </c>
      <c r="J949" s="9">
        <f>TRUNC(I949*D949,1)</f>
        <v>316.89999999999998</v>
      </c>
      <c r="K949" s="8">
        <f t="shared" si="133"/>
        <v>316.89999999999998</v>
      </c>
      <c r="L949" s="9">
        <f t="shared" si="133"/>
        <v>316.89999999999998</v>
      </c>
      <c r="M949" s="5" t="s">
        <v>52</v>
      </c>
      <c r="N949" s="1" t="s">
        <v>774</v>
      </c>
      <c r="O949" s="1" t="s">
        <v>2654</v>
      </c>
      <c r="P949" s="1" t="s">
        <v>62</v>
      </c>
      <c r="Q949" s="1" t="s">
        <v>62</v>
      </c>
      <c r="R949" s="1" t="s">
        <v>62</v>
      </c>
      <c r="S949">
        <v>1</v>
      </c>
      <c r="T949">
        <v>2</v>
      </c>
      <c r="U949">
        <v>0.02</v>
      </c>
      <c r="AV949" s="1" t="s">
        <v>52</v>
      </c>
      <c r="AW949" s="1" t="s">
        <v>3743</v>
      </c>
      <c r="AX949" s="1" t="s">
        <v>52</v>
      </c>
      <c r="AY949" s="1" t="s">
        <v>52</v>
      </c>
      <c r="AZ949" s="203"/>
      <c r="BA949" s="207"/>
    </row>
    <row r="950" spans="1:54" ht="30" customHeight="1">
      <c r="A950" s="5" t="s">
        <v>3709</v>
      </c>
      <c r="B950" s="5" t="s">
        <v>3710</v>
      </c>
      <c r="C950" s="5" t="s">
        <v>3711</v>
      </c>
      <c r="D950" s="6">
        <v>4.9000000000000002E-2</v>
      </c>
      <c r="E950" s="8">
        <f>일위대가목록!E563</f>
        <v>9727</v>
      </c>
      <c r="F950" s="9">
        <f>TRUNC(E950*D950,1)</f>
        <v>476.6</v>
      </c>
      <c r="G950" s="8">
        <f>일위대가목록!F563</f>
        <v>50686</v>
      </c>
      <c r="H950" s="9">
        <f>TRUNC(G950*D950,1)</f>
        <v>2483.6</v>
      </c>
      <c r="I950" s="8">
        <f>일위대가목록!G563</f>
        <v>49362</v>
      </c>
      <c r="J950" s="9">
        <f>TRUNC(I950*D950,1)</f>
        <v>2418.6999999999998</v>
      </c>
      <c r="K950" s="8">
        <f t="shared" si="133"/>
        <v>109775</v>
      </c>
      <c r="L950" s="9">
        <f t="shared" si="133"/>
        <v>5378.9</v>
      </c>
      <c r="M950" s="5" t="s">
        <v>3712</v>
      </c>
      <c r="N950" s="1" t="s">
        <v>774</v>
      </c>
      <c r="O950" s="1" t="s">
        <v>3713</v>
      </c>
      <c r="P950" s="1" t="s">
        <v>61</v>
      </c>
      <c r="Q950" s="1" t="s">
        <v>62</v>
      </c>
      <c r="R950" s="1" t="s">
        <v>62</v>
      </c>
      <c r="AV950" s="1" t="s">
        <v>52</v>
      </c>
      <c r="AW950" s="1" t="s">
        <v>3744</v>
      </c>
      <c r="AX950" s="1" t="s">
        <v>52</v>
      </c>
      <c r="AY950" s="1" t="s">
        <v>52</v>
      </c>
      <c r="AZ950" s="203"/>
      <c r="BA950" s="207" t="s">
        <v>3712</v>
      </c>
    </row>
    <row r="951" spans="1:54" ht="30" customHeight="1">
      <c r="A951" s="5" t="s">
        <v>3701</v>
      </c>
      <c r="B951" s="5" t="s">
        <v>3745</v>
      </c>
      <c r="C951" s="5" t="s">
        <v>58</v>
      </c>
      <c r="D951" s="74">
        <v>0.8</v>
      </c>
      <c r="E951" s="8">
        <f>단가대비표!K110</f>
        <v>92180</v>
      </c>
      <c r="F951" s="9">
        <f>TRUNC(E951*D951,1)</f>
        <v>73744</v>
      </c>
      <c r="G951" s="8">
        <f>단가대비표!L110</f>
        <v>0</v>
      </c>
      <c r="H951" s="9">
        <f>TRUNC(G951*D951,1)</f>
        <v>0</v>
      </c>
      <c r="I951" s="8">
        <f>단가대비표!S110</f>
        <v>0</v>
      </c>
      <c r="J951" s="9">
        <f>TRUNC(I951*D951,1)</f>
        <v>0</v>
      </c>
      <c r="K951" s="8">
        <f t="shared" si="133"/>
        <v>92180</v>
      </c>
      <c r="L951" s="9">
        <f t="shared" si="133"/>
        <v>73744</v>
      </c>
      <c r="M951" s="5" t="s">
        <v>52</v>
      </c>
      <c r="N951" s="1" t="s">
        <v>774</v>
      </c>
      <c r="O951" s="1" t="s">
        <v>3746</v>
      </c>
      <c r="P951" s="1" t="s">
        <v>62</v>
      </c>
      <c r="Q951" s="1" t="s">
        <v>62</v>
      </c>
      <c r="R951" s="1" t="s">
        <v>61</v>
      </c>
      <c r="AV951" s="1" t="s">
        <v>52</v>
      </c>
      <c r="AW951" s="1" t="s">
        <v>3747</v>
      </c>
      <c r="AX951" s="1" t="s">
        <v>52</v>
      </c>
      <c r="AY951" s="1" t="s">
        <v>52</v>
      </c>
      <c r="AZ951" s="203"/>
      <c r="BA951" s="207" t="s">
        <v>7354</v>
      </c>
      <c r="BB951" s="99">
        <v>1.1000000000000001</v>
      </c>
    </row>
    <row r="952" spans="1:54" ht="30" customHeight="1">
      <c r="A952" s="5" t="s">
        <v>2487</v>
      </c>
      <c r="B952" s="5" t="s">
        <v>52</v>
      </c>
      <c r="C952" s="5" t="s">
        <v>52</v>
      </c>
      <c r="D952" s="6"/>
      <c r="E952" s="8"/>
      <c r="F952" s="9">
        <f>TRUNC(SUMIF(N947:N951, N946, F947:F951),0)</f>
        <v>74220</v>
      </c>
      <c r="G952" s="8"/>
      <c r="H952" s="9">
        <f>TRUNC(SUMIF(N947:N951, N946, H947:H951),0)</f>
        <v>18330</v>
      </c>
      <c r="I952" s="8"/>
      <c r="J952" s="9">
        <f>TRUNC(SUMIF(N947:N951, N946, J947:J951),0)</f>
        <v>2735</v>
      </c>
      <c r="K952" s="8"/>
      <c r="L952" s="9">
        <f>F952+H952+J952</f>
        <v>95285</v>
      </c>
      <c r="M952" s="5" t="s">
        <v>52</v>
      </c>
      <c r="N952" s="1" t="s">
        <v>124</v>
      </c>
      <c r="O952" s="1" t="s">
        <v>124</v>
      </c>
      <c r="P952" s="1" t="s">
        <v>52</v>
      </c>
      <c r="Q952" s="1" t="s">
        <v>52</v>
      </c>
      <c r="R952" s="1" t="s">
        <v>52</v>
      </c>
      <c r="AV952" s="1" t="s">
        <v>52</v>
      </c>
      <c r="AW952" s="1" t="s">
        <v>52</v>
      </c>
      <c r="AX952" s="1" t="s">
        <v>52</v>
      </c>
      <c r="AY952" s="1" t="s">
        <v>52</v>
      </c>
      <c r="AZ952" s="203"/>
      <c r="BA952" s="207"/>
    </row>
    <row r="953" spans="1:54" ht="30" customHeight="1">
      <c r="A953" s="6"/>
      <c r="B953" s="6"/>
      <c r="C953" s="6"/>
      <c r="D953" s="6"/>
      <c r="E953" s="8"/>
      <c r="F953" s="9"/>
      <c r="G953" s="8"/>
      <c r="H953" s="9"/>
      <c r="I953" s="8"/>
      <c r="J953" s="9"/>
      <c r="K953" s="8"/>
      <c r="L953" s="9"/>
      <c r="M953" s="6"/>
      <c r="BA953" s="206"/>
    </row>
    <row r="954" spans="1:54" ht="30" customHeight="1">
      <c r="A954" s="308" t="s">
        <v>3748</v>
      </c>
      <c r="B954" s="308"/>
      <c r="C954" s="308"/>
      <c r="D954" s="308"/>
      <c r="E954" s="309"/>
      <c r="F954" s="310"/>
      <c r="G954" s="309"/>
      <c r="H954" s="310"/>
      <c r="I954" s="309"/>
      <c r="J954" s="310"/>
      <c r="K954" s="309"/>
      <c r="L954" s="310"/>
      <c r="M954" s="308"/>
      <c r="N954" s="1" t="s">
        <v>779</v>
      </c>
      <c r="BA954" s="206"/>
    </row>
    <row r="955" spans="1:54" ht="30" customHeight="1">
      <c r="A955" s="5" t="s">
        <v>3749</v>
      </c>
      <c r="B955" s="5" t="s">
        <v>3750</v>
      </c>
      <c r="C955" s="5" t="s">
        <v>58</v>
      </c>
      <c r="D955" s="6">
        <v>1.1000000000000001</v>
      </c>
      <c r="E955" s="8">
        <f>단가대비표!K90</f>
        <v>886</v>
      </c>
      <c r="F955" s="9">
        <f>TRUNC(E955*D955,1)</f>
        <v>974.6</v>
      </c>
      <c r="G955" s="8">
        <f>단가대비표!L90</f>
        <v>0</v>
      </c>
      <c r="H955" s="9">
        <f>TRUNC(G955*D955,1)</f>
        <v>0</v>
      </c>
      <c r="I955" s="8">
        <f>단가대비표!S90</f>
        <v>0</v>
      </c>
      <c r="J955" s="9">
        <f>TRUNC(I955*D955,1)</f>
        <v>0</v>
      </c>
      <c r="K955" s="8">
        <f>TRUNC(E955+G955+I955,1)</f>
        <v>886</v>
      </c>
      <c r="L955" s="9">
        <f>TRUNC(F955+H955+J955,1)</f>
        <v>974.6</v>
      </c>
      <c r="M955" s="5" t="s">
        <v>52</v>
      </c>
      <c r="N955" s="1" t="s">
        <v>779</v>
      </c>
      <c r="O955" s="1" t="s">
        <v>3751</v>
      </c>
      <c r="P955" s="1" t="s">
        <v>62</v>
      </c>
      <c r="Q955" s="1" t="s">
        <v>62</v>
      </c>
      <c r="R955" s="1" t="s">
        <v>61</v>
      </c>
      <c r="AV955" s="1" t="s">
        <v>52</v>
      </c>
      <c r="AW955" s="1" t="s">
        <v>3752</v>
      </c>
      <c r="AX955" s="1" t="s">
        <v>52</v>
      </c>
      <c r="AY955" s="1" t="s">
        <v>52</v>
      </c>
      <c r="AZ955" s="203"/>
      <c r="BA955" s="207" t="s">
        <v>7330</v>
      </c>
    </row>
    <row r="956" spans="1:54" ht="30" customHeight="1">
      <c r="A956" s="5" t="s">
        <v>3753</v>
      </c>
      <c r="B956" s="5" t="s">
        <v>3754</v>
      </c>
      <c r="C956" s="5" t="s">
        <v>58</v>
      </c>
      <c r="D956" s="6">
        <v>1</v>
      </c>
      <c r="E956" s="8">
        <f>일위대가목록!E583</f>
        <v>0</v>
      </c>
      <c r="F956" s="9">
        <f>TRUNC(E956*D956,1)</f>
        <v>0</v>
      </c>
      <c r="G956" s="8">
        <f>일위대가목록!F583</f>
        <v>8338</v>
      </c>
      <c r="H956" s="9">
        <f>TRUNC(G956*D956,1)</f>
        <v>8338</v>
      </c>
      <c r="I956" s="8">
        <f>일위대가목록!G583</f>
        <v>166</v>
      </c>
      <c r="J956" s="9">
        <f>TRUNC(I956*D956,1)</f>
        <v>166</v>
      </c>
      <c r="K956" s="8">
        <f>TRUNC(E956+G956+I956,1)</f>
        <v>8504</v>
      </c>
      <c r="L956" s="9">
        <f>TRUNC(F956+H956+J956,1)</f>
        <v>8504</v>
      </c>
      <c r="M956" s="5" t="s">
        <v>3755</v>
      </c>
      <c r="N956" s="1" t="s">
        <v>779</v>
      </c>
      <c r="O956" s="1" t="s">
        <v>3756</v>
      </c>
      <c r="P956" s="1" t="s">
        <v>61</v>
      </c>
      <c r="Q956" s="1" t="s">
        <v>62</v>
      </c>
      <c r="R956" s="1" t="s">
        <v>62</v>
      </c>
      <c r="AV956" s="1" t="s">
        <v>52</v>
      </c>
      <c r="AW956" s="1" t="s">
        <v>3757</v>
      </c>
      <c r="AX956" s="1" t="s">
        <v>52</v>
      </c>
      <c r="AY956" s="1" t="s">
        <v>52</v>
      </c>
      <c r="AZ956" s="203"/>
      <c r="BA956" s="207" t="s">
        <v>3755</v>
      </c>
    </row>
    <row r="957" spans="1:54" ht="30" customHeight="1">
      <c r="A957" s="5" t="s">
        <v>2487</v>
      </c>
      <c r="B957" s="5" t="s">
        <v>52</v>
      </c>
      <c r="C957" s="5" t="s">
        <v>52</v>
      </c>
      <c r="D957" s="6"/>
      <c r="E957" s="8"/>
      <c r="F957" s="9">
        <f>TRUNC(SUMIF(N955:N956, N954, F955:F956),0)</f>
        <v>974</v>
      </c>
      <c r="G957" s="8"/>
      <c r="H957" s="9">
        <f>TRUNC(SUMIF(N955:N956, N954, H955:H956),0)</f>
        <v>8338</v>
      </c>
      <c r="I957" s="8"/>
      <c r="J957" s="9">
        <f>TRUNC(SUMIF(N955:N956, N954, J955:J956),0)</f>
        <v>166</v>
      </c>
      <c r="K957" s="8"/>
      <c r="L957" s="9">
        <f>F957+H957+J957</f>
        <v>9478</v>
      </c>
      <c r="M957" s="5" t="s">
        <v>52</v>
      </c>
      <c r="N957" s="1" t="s">
        <v>124</v>
      </c>
      <c r="O957" s="1" t="s">
        <v>124</v>
      </c>
      <c r="P957" s="1" t="s">
        <v>52</v>
      </c>
      <c r="Q957" s="1" t="s">
        <v>52</v>
      </c>
      <c r="R957" s="1" t="s">
        <v>52</v>
      </c>
      <c r="AV957" s="1" t="s">
        <v>52</v>
      </c>
      <c r="AW957" s="1" t="s">
        <v>52</v>
      </c>
      <c r="AX957" s="1" t="s">
        <v>52</v>
      </c>
      <c r="AY957" s="1" t="s">
        <v>52</v>
      </c>
      <c r="AZ957" s="203"/>
      <c r="BA957" s="207"/>
    </row>
    <row r="958" spans="1:54" ht="30" customHeight="1">
      <c r="A958" s="6"/>
      <c r="B958" s="6"/>
      <c r="C958" s="6"/>
      <c r="D958" s="6"/>
      <c r="E958" s="8"/>
      <c r="F958" s="9"/>
      <c r="G958" s="8"/>
      <c r="H958" s="9"/>
      <c r="I958" s="8"/>
      <c r="J958" s="9"/>
      <c r="K958" s="8"/>
      <c r="L958" s="9"/>
      <c r="M958" s="6"/>
      <c r="BA958" s="206"/>
    </row>
    <row r="959" spans="1:54" ht="30" customHeight="1">
      <c r="A959" s="308" t="s">
        <v>3758</v>
      </c>
      <c r="B959" s="308"/>
      <c r="C959" s="308"/>
      <c r="D959" s="308"/>
      <c r="E959" s="309"/>
      <c r="F959" s="310"/>
      <c r="G959" s="309"/>
      <c r="H959" s="310"/>
      <c r="I959" s="309"/>
      <c r="J959" s="310"/>
      <c r="K959" s="309"/>
      <c r="L959" s="310"/>
      <c r="M959" s="308"/>
      <c r="N959" s="1" t="s">
        <v>783</v>
      </c>
      <c r="BA959" s="206"/>
    </row>
    <row r="960" spans="1:54" ht="30" customHeight="1">
      <c r="A960" s="5" t="s">
        <v>3749</v>
      </c>
      <c r="B960" s="5" t="s">
        <v>3750</v>
      </c>
      <c r="C960" s="5" t="s">
        <v>58</v>
      </c>
      <c r="D960" s="74">
        <v>0.8</v>
      </c>
      <c r="E960" s="8">
        <f>단가대비표!K90</f>
        <v>886</v>
      </c>
      <c r="F960" s="9">
        <f>TRUNC(E960*D960,1)</f>
        <v>708.8</v>
      </c>
      <c r="G960" s="8">
        <f>단가대비표!L90</f>
        <v>0</v>
      </c>
      <c r="H960" s="9">
        <f>TRUNC(G960*D960,1)</f>
        <v>0</v>
      </c>
      <c r="I960" s="8">
        <f>단가대비표!S90</f>
        <v>0</v>
      </c>
      <c r="J960" s="9">
        <f>TRUNC(I960*D960,1)</f>
        <v>0</v>
      </c>
      <c r="K960" s="8">
        <f t="shared" ref="K960:L962" si="134">TRUNC(E960+G960+I960,1)</f>
        <v>886</v>
      </c>
      <c r="L960" s="9">
        <f t="shared" si="134"/>
        <v>708.8</v>
      </c>
      <c r="M960" s="5" t="s">
        <v>52</v>
      </c>
      <c r="N960" s="1" t="s">
        <v>783</v>
      </c>
      <c r="O960" s="1" t="s">
        <v>3751</v>
      </c>
      <c r="P960" s="1" t="s">
        <v>62</v>
      </c>
      <c r="Q960" s="1" t="s">
        <v>62</v>
      </c>
      <c r="R960" s="1" t="s">
        <v>61</v>
      </c>
      <c r="AV960" s="1" t="s">
        <v>52</v>
      </c>
      <c r="AW960" s="1" t="s">
        <v>3759</v>
      </c>
      <c r="AX960" s="1" t="s">
        <v>52</v>
      </c>
      <c r="AY960" s="1" t="s">
        <v>52</v>
      </c>
      <c r="AZ960" s="203"/>
      <c r="BA960" s="207" t="s">
        <v>7330</v>
      </c>
      <c r="BB960" s="99">
        <v>1.1000000000000001</v>
      </c>
    </row>
    <row r="961" spans="1:54" ht="30" customHeight="1">
      <c r="A961" s="5" t="s">
        <v>3760</v>
      </c>
      <c r="B961" s="5" t="s">
        <v>3761</v>
      </c>
      <c r="C961" s="5" t="s">
        <v>2685</v>
      </c>
      <c r="D961" s="74">
        <v>0.2</v>
      </c>
      <c r="E961" s="8">
        <f>단가대비표!K247</f>
        <v>2289</v>
      </c>
      <c r="F961" s="9">
        <f>TRUNC(E961*D961,1)</f>
        <v>457.8</v>
      </c>
      <c r="G961" s="8">
        <f>단가대비표!L247</f>
        <v>0</v>
      </c>
      <c r="H961" s="9">
        <f>TRUNC(G961*D961,1)</f>
        <v>0</v>
      </c>
      <c r="I961" s="8">
        <f>단가대비표!S247</f>
        <v>0</v>
      </c>
      <c r="J961" s="9">
        <f>TRUNC(I961*D961,1)</f>
        <v>0</v>
      </c>
      <c r="K961" s="8">
        <f t="shared" si="134"/>
        <v>2289</v>
      </c>
      <c r="L961" s="9">
        <f t="shared" si="134"/>
        <v>457.8</v>
      </c>
      <c r="M961" s="5" t="s">
        <v>52</v>
      </c>
      <c r="N961" s="1" t="s">
        <v>783</v>
      </c>
      <c r="O961" s="1" t="s">
        <v>3762</v>
      </c>
      <c r="P961" s="1" t="s">
        <v>62</v>
      </c>
      <c r="Q961" s="1" t="s">
        <v>62</v>
      </c>
      <c r="R961" s="1" t="s">
        <v>61</v>
      </c>
      <c r="AV961" s="1" t="s">
        <v>52</v>
      </c>
      <c r="AW961" s="1" t="s">
        <v>3763</v>
      </c>
      <c r="AX961" s="1" t="s">
        <v>52</v>
      </c>
      <c r="AY961" s="1" t="s">
        <v>52</v>
      </c>
      <c r="AZ961" s="203"/>
      <c r="BA961" s="207" t="s">
        <v>7529</v>
      </c>
      <c r="BB961" s="99">
        <v>0.3</v>
      </c>
    </row>
    <row r="962" spans="1:54" ht="30" customHeight="1">
      <c r="A962" s="5" t="s">
        <v>3764</v>
      </c>
      <c r="B962" s="5" t="s">
        <v>3765</v>
      </c>
      <c r="C962" s="5" t="s">
        <v>58</v>
      </c>
      <c r="D962" s="74">
        <v>0.7</v>
      </c>
      <c r="E962" s="8">
        <f>일위대가목록!E584</f>
        <v>0</v>
      </c>
      <c r="F962" s="9">
        <f>TRUNC(E962*D962,1)</f>
        <v>0</v>
      </c>
      <c r="G962" s="8">
        <f>일위대가목록!F584</f>
        <v>13086</v>
      </c>
      <c r="H962" s="9">
        <f>TRUNC(G962*D962,1)</f>
        <v>9160.2000000000007</v>
      </c>
      <c r="I962" s="8">
        <f>일위대가목록!G584</f>
        <v>0</v>
      </c>
      <c r="J962" s="9">
        <f>TRUNC(I962*D962,1)</f>
        <v>0</v>
      </c>
      <c r="K962" s="8">
        <f t="shared" si="134"/>
        <v>13086</v>
      </c>
      <c r="L962" s="9">
        <f t="shared" si="134"/>
        <v>9160.2000000000007</v>
      </c>
      <c r="M962" s="5" t="s">
        <v>3766</v>
      </c>
      <c r="N962" s="1" t="s">
        <v>783</v>
      </c>
      <c r="O962" s="1" t="s">
        <v>3767</v>
      </c>
      <c r="P962" s="1" t="s">
        <v>61</v>
      </c>
      <c r="Q962" s="1" t="s">
        <v>62</v>
      </c>
      <c r="R962" s="1" t="s">
        <v>62</v>
      </c>
      <c r="AV962" s="1" t="s">
        <v>52</v>
      </c>
      <c r="AW962" s="1" t="s">
        <v>3768</v>
      </c>
      <c r="AX962" s="1" t="s">
        <v>52</v>
      </c>
      <c r="AY962" s="1" t="s">
        <v>52</v>
      </c>
      <c r="AZ962" s="203"/>
      <c r="BA962" s="207" t="s">
        <v>3766</v>
      </c>
      <c r="BB962" s="99">
        <v>1</v>
      </c>
    </row>
    <row r="963" spans="1:54" ht="30" customHeight="1">
      <c r="A963" s="5" t="s">
        <v>2487</v>
      </c>
      <c r="B963" s="5" t="s">
        <v>52</v>
      </c>
      <c r="C963" s="5" t="s">
        <v>52</v>
      </c>
      <c r="D963" s="6"/>
      <c r="E963" s="8"/>
      <c r="F963" s="9">
        <f>TRUNC(SUMIF(N960:N962, N959, F960:F962),0)</f>
        <v>1166</v>
      </c>
      <c r="G963" s="8"/>
      <c r="H963" s="9">
        <f>TRUNC(SUMIF(N960:N962, N959, H960:H962),0)</f>
        <v>9160</v>
      </c>
      <c r="I963" s="8"/>
      <c r="J963" s="9">
        <f>TRUNC(SUMIF(N960:N962, N959, J960:J962),0)</f>
        <v>0</v>
      </c>
      <c r="K963" s="8"/>
      <c r="L963" s="9">
        <f>F963+H963+J963</f>
        <v>10326</v>
      </c>
      <c r="M963" s="5" t="s">
        <v>52</v>
      </c>
      <c r="N963" s="1" t="s">
        <v>124</v>
      </c>
      <c r="O963" s="1" t="s">
        <v>124</v>
      </c>
      <c r="P963" s="1" t="s">
        <v>52</v>
      </c>
      <c r="Q963" s="1" t="s">
        <v>52</v>
      </c>
      <c r="R963" s="1" t="s">
        <v>52</v>
      </c>
      <c r="AV963" s="1" t="s">
        <v>52</v>
      </c>
      <c r="AW963" s="1" t="s">
        <v>52</v>
      </c>
      <c r="AX963" s="1" t="s">
        <v>52</v>
      </c>
      <c r="AY963" s="1" t="s">
        <v>52</v>
      </c>
      <c r="AZ963" s="203"/>
      <c r="BA963" s="207"/>
    </row>
    <row r="964" spans="1:54" ht="30" customHeight="1">
      <c r="A964" s="6"/>
      <c r="B964" s="6"/>
      <c r="C964" s="6"/>
      <c r="D964" s="6"/>
      <c r="E964" s="8"/>
      <c r="F964" s="9"/>
      <c r="G964" s="8"/>
      <c r="H964" s="9"/>
      <c r="I964" s="8"/>
      <c r="J964" s="9"/>
      <c r="K964" s="8"/>
      <c r="L964" s="9"/>
      <c r="M964" s="6"/>
      <c r="BA964" s="206"/>
    </row>
    <row r="965" spans="1:54" ht="30" customHeight="1">
      <c r="A965" s="308" t="s">
        <v>3769</v>
      </c>
      <c r="B965" s="308"/>
      <c r="C965" s="308"/>
      <c r="D965" s="308"/>
      <c r="E965" s="309"/>
      <c r="F965" s="310"/>
      <c r="G965" s="309"/>
      <c r="H965" s="310"/>
      <c r="I965" s="309"/>
      <c r="J965" s="310"/>
      <c r="K965" s="309"/>
      <c r="L965" s="310"/>
      <c r="M965" s="308"/>
      <c r="N965" s="1" t="s">
        <v>788</v>
      </c>
      <c r="BA965" s="206"/>
    </row>
    <row r="966" spans="1:54" ht="30" customHeight="1">
      <c r="A966" s="5" t="s">
        <v>3749</v>
      </c>
      <c r="B966" s="5" t="s">
        <v>3770</v>
      </c>
      <c r="C966" s="5" t="s">
        <v>58</v>
      </c>
      <c r="D966" s="6">
        <v>1.1000000000000001</v>
      </c>
      <c r="E966" s="8">
        <f>단가대비표!K89</f>
        <v>1773</v>
      </c>
      <c r="F966" s="9">
        <f>TRUNC(E966*D966,1)</f>
        <v>1950.3</v>
      </c>
      <c r="G966" s="8">
        <f>단가대비표!L89</f>
        <v>0</v>
      </c>
      <c r="H966" s="9">
        <f>TRUNC(G966*D966,1)</f>
        <v>0</v>
      </c>
      <c r="I966" s="8">
        <f>단가대비표!S89</f>
        <v>0</v>
      </c>
      <c r="J966" s="9">
        <f>TRUNC(I966*D966,1)</f>
        <v>0</v>
      </c>
      <c r="K966" s="8">
        <f>TRUNC(E966+G966+I966,1)</f>
        <v>1773</v>
      </c>
      <c r="L966" s="9">
        <f>TRUNC(F966+H966+J966,1)</f>
        <v>1950.3</v>
      </c>
      <c r="M966" s="5" t="s">
        <v>52</v>
      </c>
      <c r="N966" s="1" t="s">
        <v>788</v>
      </c>
      <c r="O966" s="1" t="s">
        <v>3771</v>
      </c>
      <c r="P966" s="1" t="s">
        <v>62</v>
      </c>
      <c r="Q966" s="1" t="s">
        <v>62</v>
      </c>
      <c r="R966" s="1" t="s">
        <v>61</v>
      </c>
      <c r="AV966" s="1" t="s">
        <v>52</v>
      </c>
      <c r="AW966" s="1" t="s">
        <v>3772</v>
      </c>
      <c r="AX966" s="1" t="s">
        <v>52</v>
      </c>
      <c r="AY966" s="1" t="s">
        <v>52</v>
      </c>
      <c r="AZ966" s="203"/>
      <c r="BA966" s="207" t="s">
        <v>7329</v>
      </c>
    </row>
    <row r="967" spans="1:54" ht="30" customHeight="1">
      <c r="A967" s="5" t="s">
        <v>3753</v>
      </c>
      <c r="B967" s="5" t="s">
        <v>3754</v>
      </c>
      <c r="C967" s="5" t="s">
        <v>58</v>
      </c>
      <c r="D967" s="6">
        <v>1</v>
      </c>
      <c r="E967" s="8">
        <f>일위대가목록!E583</f>
        <v>0</v>
      </c>
      <c r="F967" s="9">
        <f>TRUNC(E967*D967,1)</f>
        <v>0</v>
      </c>
      <c r="G967" s="8">
        <f>일위대가목록!F583</f>
        <v>8338</v>
      </c>
      <c r="H967" s="9">
        <f>TRUNC(G967*D967,1)</f>
        <v>8338</v>
      </c>
      <c r="I967" s="8">
        <f>일위대가목록!G583</f>
        <v>166</v>
      </c>
      <c r="J967" s="9">
        <f>TRUNC(I967*D967,1)</f>
        <v>166</v>
      </c>
      <c r="K967" s="8">
        <f>TRUNC(E967+G967+I967,1)</f>
        <v>8504</v>
      </c>
      <c r="L967" s="9">
        <f>TRUNC(F967+H967+J967,1)</f>
        <v>8504</v>
      </c>
      <c r="M967" s="5" t="s">
        <v>3755</v>
      </c>
      <c r="N967" s="1" t="s">
        <v>788</v>
      </c>
      <c r="O967" s="1" t="s">
        <v>3756</v>
      </c>
      <c r="P967" s="1" t="s">
        <v>61</v>
      </c>
      <c r="Q967" s="1" t="s">
        <v>62</v>
      </c>
      <c r="R967" s="1" t="s">
        <v>62</v>
      </c>
      <c r="AV967" s="1" t="s">
        <v>52</v>
      </c>
      <c r="AW967" s="1" t="s">
        <v>3773</v>
      </c>
      <c r="AX967" s="1" t="s">
        <v>52</v>
      </c>
      <c r="AY967" s="1" t="s">
        <v>52</v>
      </c>
      <c r="AZ967" s="203"/>
      <c r="BA967" s="207" t="s">
        <v>3755</v>
      </c>
    </row>
    <row r="968" spans="1:54" ht="30" customHeight="1">
      <c r="A968" s="5" t="s">
        <v>2487</v>
      </c>
      <c r="B968" s="5" t="s">
        <v>52</v>
      </c>
      <c r="C968" s="5" t="s">
        <v>52</v>
      </c>
      <c r="D968" s="6"/>
      <c r="E968" s="8"/>
      <c r="F968" s="9">
        <f>TRUNC(SUMIF(N966:N967, N965, F966:F967),0)</f>
        <v>1950</v>
      </c>
      <c r="G968" s="8"/>
      <c r="H968" s="9">
        <f>TRUNC(SUMIF(N966:N967, N965, H966:H967),0)</f>
        <v>8338</v>
      </c>
      <c r="I968" s="8"/>
      <c r="J968" s="9">
        <f>TRUNC(SUMIF(N966:N967, N965, J966:J967),0)</f>
        <v>166</v>
      </c>
      <c r="K968" s="8"/>
      <c r="L968" s="9">
        <f>F968+H968+J968</f>
        <v>10454</v>
      </c>
      <c r="M968" s="5" t="s">
        <v>52</v>
      </c>
      <c r="N968" s="1" t="s">
        <v>124</v>
      </c>
      <c r="O968" s="1" t="s">
        <v>124</v>
      </c>
      <c r="P968" s="1" t="s">
        <v>52</v>
      </c>
      <c r="Q968" s="1" t="s">
        <v>52</v>
      </c>
      <c r="R968" s="1" t="s">
        <v>52</v>
      </c>
      <c r="AV968" s="1" t="s">
        <v>52</v>
      </c>
      <c r="AW968" s="1" t="s">
        <v>52</v>
      </c>
      <c r="AX968" s="1" t="s">
        <v>52</v>
      </c>
      <c r="AY968" s="1" t="s">
        <v>52</v>
      </c>
      <c r="AZ968" s="203"/>
      <c r="BA968" s="207"/>
    </row>
    <row r="969" spans="1:54" ht="30" customHeight="1">
      <c r="A969" s="6"/>
      <c r="B969" s="6"/>
      <c r="C969" s="6"/>
      <c r="D969" s="6"/>
      <c r="E969" s="8"/>
      <c r="F969" s="9"/>
      <c r="G969" s="8"/>
      <c r="H969" s="9"/>
      <c r="I969" s="8"/>
      <c r="J969" s="9"/>
      <c r="K969" s="8"/>
      <c r="L969" s="9"/>
      <c r="M969" s="6"/>
      <c r="BA969" s="206"/>
    </row>
    <row r="970" spans="1:54" ht="30" customHeight="1">
      <c r="A970" s="308" t="s">
        <v>3774</v>
      </c>
      <c r="B970" s="308"/>
      <c r="C970" s="308"/>
      <c r="D970" s="308"/>
      <c r="E970" s="309"/>
      <c r="F970" s="310"/>
      <c r="G970" s="309"/>
      <c r="H970" s="310"/>
      <c r="I970" s="309"/>
      <c r="J970" s="310"/>
      <c r="K970" s="309"/>
      <c r="L970" s="310"/>
      <c r="M970" s="308"/>
      <c r="N970" s="1" t="s">
        <v>792</v>
      </c>
      <c r="BA970" s="206"/>
    </row>
    <row r="971" spans="1:54" ht="30" customHeight="1">
      <c r="A971" s="5" t="s">
        <v>3749</v>
      </c>
      <c r="B971" s="5" t="s">
        <v>3770</v>
      </c>
      <c r="C971" s="5" t="s">
        <v>58</v>
      </c>
      <c r="D971" s="74">
        <v>0.8</v>
      </c>
      <c r="E971" s="8">
        <f>단가대비표!K89</f>
        <v>1773</v>
      </c>
      <c r="F971" s="9">
        <f>TRUNC(E971*D971,1)</f>
        <v>1418.4</v>
      </c>
      <c r="G971" s="8">
        <f>단가대비표!L89</f>
        <v>0</v>
      </c>
      <c r="H971" s="9">
        <f>TRUNC(G971*D971,1)</f>
        <v>0</v>
      </c>
      <c r="I971" s="8">
        <f>단가대비표!S89</f>
        <v>0</v>
      </c>
      <c r="J971" s="9">
        <f>TRUNC(I971*D971,1)</f>
        <v>0</v>
      </c>
      <c r="K971" s="8">
        <f t="shared" ref="K971:L973" si="135">TRUNC(E971+G971+I971,1)</f>
        <v>1773</v>
      </c>
      <c r="L971" s="9">
        <f t="shared" si="135"/>
        <v>1418.4</v>
      </c>
      <c r="M971" s="5" t="s">
        <v>52</v>
      </c>
      <c r="N971" s="1" t="s">
        <v>792</v>
      </c>
      <c r="O971" s="1" t="s">
        <v>3771</v>
      </c>
      <c r="P971" s="1" t="s">
        <v>62</v>
      </c>
      <c r="Q971" s="1" t="s">
        <v>62</v>
      </c>
      <c r="R971" s="1" t="s">
        <v>61</v>
      </c>
      <c r="AV971" s="1" t="s">
        <v>52</v>
      </c>
      <c r="AW971" s="1" t="s">
        <v>3775</v>
      </c>
      <c r="AX971" s="1" t="s">
        <v>52</v>
      </c>
      <c r="AY971" s="1" t="s">
        <v>52</v>
      </c>
      <c r="AZ971" s="203"/>
      <c r="BA971" s="207" t="s">
        <v>7329</v>
      </c>
      <c r="BB971" s="99">
        <v>1.1000000000000001</v>
      </c>
    </row>
    <row r="972" spans="1:54" ht="30" customHeight="1">
      <c r="A972" s="5" t="s">
        <v>3760</v>
      </c>
      <c r="B972" s="5" t="s">
        <v>3761</v>
      </c>
      <c r="C972" s="5" t="s">
        <v>2685</v>
      </c>
      <c r="D972" s="74">
        <v>0.2</v>
      </c>
      <c r="E972" s="8">
        <f>단가대비표!K247</f>
        <v>2289</v>
      </c>
      <c r="F972" s="9">
        <f>TRUNC(E972*D972,1)</f>
        <v>457.8</v>
      </c>
      <c r="G972" s="8">
        <f>단가대비표!L247</f>
        <v>0</v>
      </c>
      <c r="H972" s="9">
        <f>TRUNC(G972*D972,1)</f>
        <v>0</v>
      </c>
      <c r="I972" s="8">
        <f>단가대비표!S247</f>
        <v>0</v>
      </c>
      <c r="J972" s="9">
        <f>TRUNC(I972*D972,1)</f>
        <v>0</v>
      </c>
      <c r="K972" s="8">
        <f t="shared" si="135"/>
        <v>2289</v>
      </c>
      <c r="L972" s="9">
        <f t="shared" si="135"/>
        <v>457.8</v>
      </c>
      <c r="M972" s="5" t="s">
        <v>52</v>
      </c>
      <c r="N972" s="1" t="s">
        <v>792</v>
      </c>
      <c r="O972" s="1" t="s">
        <v>3762</v>
      </c>
      <c r="P972" s="1" t="s">
        <v>62</v>
      </c>
      <c r="Q972" s="1" t="s">
        <v>62</v>
      </c>
      <c r="R972" s="1" t="s">
        <v>61</v>
      </c>
      <c r="AV972" s="1" t="s">
        <v>52</v>
      </c>
      <c r="AW972" s="1" t="s">
        <v>3776</v>
      </c>
      <c r="AX972" s="1" t="s">
        <v>52</v>
      </c>
      <c r="AY972" s="1" t="s">
        <v>52</v>
      </c>
      <c r="AZ972" s="203"/>
      <c r="BA972" s="207" t="s">
        <v>7529</v>
      </c>
      <c r="BB972" s="99">
        <v>0.3</v>
      </c>
    </row>
    <row r="973" spans="1:54" ht="30" customHeight="1">
      <c r="A973" s="5" t="s">
        <v>3764</v>
      </c>
      <c r="B973" s="5" t="s">
        <v>3765</v>
      </c>
      <c r="C973" s="5" t="s">
        <v>58</v>
      </c>
      <c r="D973" s="74">
        <v>0.8</v>
      </c>
      <c r="E973" s="8">
        <f>일위대가목록!E584</f>
        <v>0</v>
      </c>
      <c r="F973" s="9">
        <f>TRUNC(E973*D973,1)</f>
        <v>0</v>
      </c>
      <c r="G973" s="8">
        <f>일위대가목록!F584</f>
        <v>13086</v>
      </c>
      <c r="H973" s="9">
        <f>TRUNC(G973*D973,1)</f>
        <v>10468.799999999999</v>
      </c>
      <c r="I973" s="8">
        <f>일위대가목록!G584</f>
        <v>0</v>
      </c>
      <c r="J973" s="9">
        <f>TRUNC(I973*D973,1)</f>
        <v>0</v>
      </c>
      <c r="K973" s="8">
        <f t="shared" si="135"/>
        <v>13086</v>
      </c>
      <c r="L973" s="9">
        <f t="shared" si="135"/>
        <v>10468.799999999999</v>
      </c>
      <c r="M973" s="5" t="s">
        <v>3766</v>
      </c>
      <c r="N973" s="1" t="s">
        <v>792</v>
      </c>
      <c r="O973" s="1" t="s">
        <v>3767</v>
      </c>
      <c r="P973" s="1" t="s">
        <v>61</v>
      </c>
      <c r="Q973" s="1" t="s">
        <v>62</v>
      </c>
      <c r="R973" s="1" t="s">
        <v>62</v>
      </c>
      <c r="AV973" s="1" t="s">
        <v>52</v>
      </c>
      <c r="AW973" s="1" t="s">
        <v>3777</v>
      </c>
      <c r="AX973" s="1" t="s">
        <v>52</v>
      </c>
      <c r="AY973" s="1" t="s">
        <v>52</v>
      </c>
      <c r="AZ973" s="203"/>
      <c r="BA973" s="207" t="s">
        <v>3766</v>
      </c>
      <c r="BB973" s="99">
        <v>1</v>
      </c>
    </row>
    <row r="974" spans="1:54" ht="30" customHeight="1">
      <c r="A974" s="5" t="s">
        <v>2487</v>
      </c>
      <c r="B974" s="5" t="s">
        <v>52</v>
      </c>
      <c r="C974" s="5" t="s">
        <v>52</v>
      </c>
      <c r="D974" s="6"/>
      <c r="E974" s="8"/>
      <c r="F974" s="9">
        <f>TRUNC(SUMIF(N971:N973, N970, F971:F973),0)</f>
        <v>1876</v>
      </c>
      <c r="G974" s="8"/>
      <c r="H974" s="9">
        <f>TRUNC(SUMIF(N971:N973, N970, H971:H973),0)</f>
        <v>10468</v>
      </c>
      <c r="I974" s="8"/>
      <c r="J974" s="9">
        <f>TRUNC(SUMIF(N971:N973, N970, J971:J973),0)</f>
        <v>0</v>
      </c>
      <c r="K974" s="8"/>
      <c r="L974" s="9">
        <f>F974+H974+J974</f>
        <v>12344</v>
      </c>
      <c r="M974" s="5" t="s">
        <v>52</v>
      </c>
      <c r="N974" s="1" t="s">
        <v>124</v>
      </c>
      <c r="O974" s="1" t="s">
        <v>124</v>
      </c>
      <c r="P974" s="1" t="s">
        <v>52</v>
      </c>
      <c r="Q974" s="1" t="s">
        <v>52</v>
      </c>
      <c r="R974" s="1" t="s">
        <v>52</v>
      </c>
      <c r="AV974" s="1" t="s">
        <v>52</v>
      </c>
      <c r="AW974" s="1" t="s">
        <v>52</v>
      </c>
      <c r="AX974" s="1" t="s">
        <v>52</v>
      </c>
      <c r="AY974" s="1" t="s">
        <v>52</v>
      </c>
      <c r="AZ974" s="203"/>
      <c r="BA974" s="207"/>
    </row>
    <row r="975" spans="1:54" ht="30" customHeight="1">
      <c r="A975" s="6"/>
      <c r="B975" s="6"/>
      <c r="C975" s="6"/>
      <c r="D975" s="6"/>
      <c r="E975" s="8"/>
      <c r="F975" s="9"/>
      <c r="G975" s="8"/>
      <c r="H975" s="9"/>
      <c r="I975" s="8"/>
      <c r="J975" s="9"/>
      <c r="K975" s="8"/>
      <c r="L975" s="9"/>
      <c r="M975" s="6"/>
      <c r="BA975" s="206"/>
    </row>
    <row r="976" spans="1:54" ht="30" customHeight="1">
      <c r="A976" s="308" t="s">
        <v>3778</v>
      </c>
      <c r="B976" s="308"/>
      <c r="C976" s="308"/>
      <c r="D976" s="308"/>
      <c r="E976" s="309"/>
      <c r="F976" s="310"/>
      <c r="G976" s="309"/>
      <c r="H976" s="310"/>
      <c r="I976" s="309"/>
      <c r="J976" s="310"/>
      <c r="K976" s="309"/>
      <c r="L976" s="310"/>
      <c r="M976" s="308"/>
      <c r="N976" s="1" t="s">
        <v>799</v>
      </c>
      <c r="BA976" s="206"/>
    </row>
    <row r="977" spans="1:54" ht="30" customHeight="1">
      <c r="A977" s="5" t="s">
        <v>3749</v>
      </c>
      <c r="B977" s="5" t="s">
        <v>3779</v>
      </c>
      <c r="C977" s="5" t="s">
        <v>58</v>
      </c>
      <c r="D977" s="6">
        <v>1.1000000000000001</v>
      </c>
      <c r="E977" s="8">
        <f>단가대비표!K86</f>
        <v>2216</v>
      </c>
      <c r="F977" s="9">
        <f>TRUNC(E977*D977,1)</f>
        <v>2437.6</v>
      </c>
      <c r="G977" s="8">
        <f>단가대비표!L86</f>
        <v>0</v>
      </c>
      <c r="H977" s="9">
        <f>TRUNC(G977*D977,1)</f>
        <v>0</v>
      </c>
      <c r="I977" s="8">
        <f>단가대비표!S86</f>
        <v>0</v>
      </c>
      <c r="J977" s="9">
        <f>TRUNC(I977*D977,1)</f>
        <v>0</v>
      </c>
      <c r="K977" s="8">
        <f>TRUNC(E977+G977+I977,1)</f>
        <v>2216</v>
      </c>
      <c r="L977" s="9">
        <f>TRUNC(F977+H977+J977,1)</f>
        <v>2437.6</v>
      </c>
      <c r="M977" s="5" t="s">
        <v>52</v>
      </c>
      <c r="N977" s="1" t="s">
        <v>799</v>
      </c>
      <c r="O977" s="1" t="s">
        <v>3780</v>
      </c>
      <c r="P977" s="1" t="s">
        <v>62</v>
      </c>
      <c r="Q977" s="1" t="s">
        <v>62</v>
      </c>
      <c r="R977" s="1" t="s">
        <v>61</v>
      </c>
      <c r="AV977" s="1" t="s">
        <v>52</v>
      </c>
      <c r="AW977" s="1" t="s">
        <v>3781</v>
      </c>
      <c r="AX977" s="1" t="s">
        <v>52</v>
      </c>
      <c r="AY977" s="1" t="s">
        <v>52</v>
      </c>
      <c r="AZ977" s="203"/>
      <c r="BA977" s="207" t="s">
        <v>7326</v>
      </c>
    </row>
    <row r="978" spans="1:54" ht="30" customHeight="1">
      <c r="A978" s="5" t="s">
        <v>3753</v>
      </c>
      <c r="B978" s="5" t="s">
        <v>3754</v>
      </c>
      <c r="C978" s="5" t="s">
        <v>58</v>
      </c>
      <c r="D978" s="6">
        <v>1</v>
      </c>
      <c r="E978" s="8">
        <f>일위대가목록!E583</f>
        <v>0</v>
      </c>
      <c r="F978" s="9">
        <f>TRUNC(E978*D978,1)</f>
        <v>0</v>
      </c>
      <c r="G978" s="8">
        <f>일위대가목록!F583</f>
        <v>8338</v>
      </c>
      <c r="H978" s="9">
        <f>TRUNC(G978*D978,1)</f>
        <v>8338</v>
      </c>
      <c r="I978" s="8">
        <f>일위대가목록!G583</f>
        <v>166</v>
      </c>
      <c r="J978" s="9">
        <f>TRUNC(I978*D978,1)</f>
        <v>166</v>
      </c>
      <c r="K978" s="8">
        <f>TRUNC(E978+G978+I978,1)</f>
        <v>8504</v>
      </c>
      <c r="L978" s="9">
        <f>TRUNC(F978+H978+J978,1)</f>
        <v>8504</v>
      </c>
      <c r="M978" s="5" t="s">
        <v>3755</v>
      </c>
      <c r="N978" s="1" t="s">
        <v>799</v>
      </c>
      <c r="O978" s="1" t="s">
        <v>3756</v>
      </c>
      <c r="P978" s="1" t="s">
        <v>61</v>
      </c>
      <c r="Q978" s="1" t="s">
        <v>62</v>
      </c>
      <c r="R978" s="1" t="s">
        <v>62</v>
      </c>
      <c r="AV978" s="1" t="s">
        <v>52</v>
      </c>
      <c r="AW978" s="1" t="s">
        <v>3782</v>
      </c>
      <c r="AX978" s="1" t="s">
        <v>52</v>
      </c>
      <c r="AY978" s="1" t="s">
        <v>52</v>
      </c>
      <c r="AZ978" s="203"/>
      <c r="BA978" s="207" t="s">
        <v>3755</v>
      </c>
    </row>
    <row r="979" spans="1:54" ht="30" customHeight="1">
      <c r="A979" s="5" t="s">
        <v>2487</v>
      </c>
      <c r="B979" s="5" t="s">
        <v>52</v>
      </c>
      <c r="C979" s="5" t="s">
        <v>52</v>
      </c>
      <c r="D979" s="6"/>
      <c r="E979" s="8"/>
      <c r="F979" s="9">
        <f>TRUNC(SUMIF(N977:N978, N976, F977:F978),0)</f>
        <v>2437</v>
      </c>
      <c r="G979" s="8"/>
      <c r="H979" s="9">
        <f>TRUNC(SUMIF(N977:N978, N976, H977:H978),0)</f>
        <v>8338</v>
      </c>
      <c r="I979" s="8"/>
      <c r="J979" s="9">
        <f>TRUNC(SUMIF(N977:N978, N976, J977:J978),0)</f>
        <v>166</v>
      </c>
      <c r="K979" s="8"/>
      <c r="L979" s="9">
        <f>F979+H979+J979</f>
        <v>10941</v>
      </c>
      <c r="M979" s="5" t="s">
        <v>52</v>
      </c>
      <c r="N979" s="1" t="s">
        <v>124</v>
      </c>
      <c r="O979" s="1" t="s">
        <v>124</v>
      </c>
      <c r="P979" s="1" t="s">
        <v>52</v>
      </c>
      <c r="Q979" s="1" t="s">
        <v>52</v>
      </c>
      <c r="R979" s="1" t="s">
        <v>52</v>
      </c>
      <c r="AV979" s="1" t="s">
        <v>52</v>
      </c>
      <c r="AW979" s="1" t="s">
        <v>52</v>
      </c>
      <c r="AX979" s="1" t="s">
        <v>52</v>
      </c>
      <c r="AY979" s="1" t="s">
        <v>52</v>
      </c>
      <c r="AZ979" s="203"/>
      <c r="BA979" s="207"/>
    </row>
    <row r="980" spans="1:54" ht="30" customHeight="1">
      <c r="A980" s="6"/>
      <c r="B980" s="6"/>
      <c r="C980" s="6"/>
      <c r="D980" s="6"/>
      <c r="E980" s="8"/>
      <c r="F980" s="9"/>
      <c r="G980" s="8"/>
      <c r="H980" s="9"/>
      <c r="I980" s="8"/>
      <c r="J980" s="9"/>
      <c r="K980" s="8"/>
      <c r="L980" s="9"/>
      <c r="M980" s="6"/>
      <c r="BA980" s="206"/>
    </row>
    <row r="981" spans="1:54" ht="30" customHeight="1">
      <c r="A981" s="308" t="s">
        <v>3783</v>
      </c>
      <c r="B981" s="308"/>
      <c r="C981" s="308"/>
      <c r="D981" s="308"/>
      <c r="E981" s="309"/>
      <c r="F981" s="310"/>
      <c r="G981" s="309"/>
      <c r="H981" s="310"/>
      <c r="I981" s="309"/>
      <c r="J981" s="310"/>
      <c r="K981" s="309"/>
      <c r="L981" s="310"/>
      <c r="M981" s="308"/>
      <c r="N981" s="1" t="s">
        <v>803</v>
      </c>
      <c r="BA981" s="206"/>
    </row>
    <row r="982" spans="1:54" ht="30" customHeight="1">
      <c r="A982" s="5" t="s">
        <v>3749</v>
      </c>
      <c r="B982" s="5" t="s">
        <v>3779</v>
      </c>
      <c r="C982" s="5" t="s">
        <v>58</v>
      </c>
      <c r="D982" s="74">
        <v>0.8</v>
      </c>
      <c r="E982" s="8">
        <f>단가대비표!K86</f>
        <v>2216</v>
      </c>
      <c r="F982" s="9">
        <f>TRUNC(E982*D982,1)</f>
        <v>1772.8</v>
      </c>
      <c r="G982" s="8">
        <f>단가대비표!L86</f>
        <v>0</v>
      </c>
      <c r="H982" s="9">
        <f>TRUNC(G982*D982,1)</f>
        <v>0</v>
      </c>
      <c r="I982" s="8">
        <f>단가대비표!S86</f>
        <v>0</v>
      </c>
      <c r="J982" s="9">
        <f>TRUNC(I982*D982,1)</f>
        <v>0</v>
      </c>
      <c r="K982" s="8">
        <f t="shared" ref="K982:L984" si="136">TRUNC(E982+G982+I982,1)</f>
        <v>2216</v>
      </c>
      <c r="L982" s="9">
        <f t="shared" si="136"/>
        <v>1772.8</v>
      </c>
      <c r="M982" s="5" t="s">
        <v>52</v>
      </c>
      <c r="N982" s="1" t="s">
        <v>803</v>
      </c>
      <c r="O982" s="1" t="s">
        <v>3780</v>
      </c>
      <c r="P982" s="1" t="s">
        <v>62</v>
      </c>
      <c r="Q982" s="1" t="s">
        <v>62</v>
      </c>
      <c r="R982" s="1" t="s">
        <v>61</v>
      </c>
      <c r="AV982" s="1" t="s">
        <v>52</v>
      </c>
      <c r="AW982" s="1" t="s">
        <v>3784</v>
      </c>
      <c r="AX982" s="1" t="s">
        <v>52</v>
      </c>
      <c r="AY982" s="1" t="s">
        <v>52</v>
      </c>
      <c r="AZ982" s="203"/>
      <c r="BA982" s="207" t="s">
        <v>7326</v>
      </c>
      <c r="BB982" s="99">
        <v>1.1000000000000001</v>
      </c>
    </row>
    <row r="983" spans="1:54" ht="30" customHeight="1">
      <c r="A983" s="5" t="s">
        <v>3760</v>
      </c>
      <c r="B983" s="5" t="s">
        <v>3761</v>
      </c>
      <c r="C983" s="5" t="s">
        <v>2685</v>
      </c>
      <c r="D983" s="74">
        <v>0.2</v>
      </c>
      <c r="E983" s="8">
        <f>단가대비표!K247</f>
        <v>2289</v>
      </c>
      <c r="F983" s="9">
        <f>TRUNC(E983*D983,1)</f>
        <v>457.8</v>
      </c>
      <c r="G983" s="8">
        <f>단가대비표!L247</f>
        <v>0</v>
      </c>
      <c r="H983" s="9">
        <f>TRUNC(G983*D983,1)</f>
        <v>0</v>
      </c>
      <c r="I983" s="8">
        <f>단가대비표!S247</f>
        <v>0</v>
      </c>
      <c r="J983" s="9">
        <f>TRUNC(I983*D983,1)</f>
        <v>0</v>
      </c>
      <c r="K983" s="8">
        <f t="shared" si="136"/>
        <v>2289</v>
      </c>
      <c r="L983" s="9">
        <f t="shared" si="136"/>
        <v>457.8</v>
      </c>
      <c r="M983" s="5" t="s">
        <v>52</v>
      </c>
      <c r="N983" s="1" t="s">
        <v>803</v>
      </c>
      <c r="O983" s="1" t="s">
        <v>3762</v>
      </c>
      <c r="P983" s="1" t="s">
        <v>62</v>
      </c>
      <c r="Q983" s="1" t="s">
        <v>62</v>
      </c>
      <c r="R983" s="1" t="s">
        <v>61</v>
      </c>
      <c r="AV983" s="1" t="s">
        <v>52</v>
      </c>
      <c r="AW983" s="1" t="s">
        <v>3785</v>
      </c>
      <c r="AX983" s="1" t="s">
        <v>52</v>
      </c>
      <c r="AY983" s="1" t="s">
        <v>52</v>
      </c>
      <c r="AZ983" s="203"/>
      <c r="BA983" s="207" t="s">
        <v>7529</v>
      </c>
      <c r="BB983" s="99">
        <v>0.3</v>
      </c>
    </row>
    <row r="984" spans="1:54" ht="30" customHeight="1">
      <c r="A984" s="5" t="s">
        <v>3764</v>
      </c>
      <c r="B984" s="5" t="s">
        <v>3765</v>
      </c>
      <c r="C984" s="5" t="s">
        <v>58</v>
      </c>
      <c r="D984" s="74">
        <v>0.8</v>
      </c>
      <c r="E984" s="8">
        <f>일위대가목록!E584</f>
        <v>0</v>
      </c>
      <c r="F984" s="9">
        <f>TRUNC(E984*D984,1)</f>
        <v>0</v>
      </c>
      <c r="G984" s="8">
        <f>일위대가목록!F584</f>
        <v>13086</v>
      </c>
      <c r="H984" s="9">
        <f>TRUNC(G984*D984,1)</f>
        <v>10468.799999999999</v>
      </c>
      <c r="I984" s="8">
        <f>일위대가목록!G584</f>
        <v>0</v>
      </c>
      <c r="J984" s="9">
        <f>TRUNC(I984*D984,1)</f>
        <v>0</v>
      </c>
      <c r="K984" s="8">
        <f t="shared" si="136"/>
        <v>13086</v>
      </c>
      <c r="L984" s="9">
        <f t="shared" si="136"/>
        <v>10468.799999999999</v>
      </c>
      <c r="M984" s="5" t="s">
        <v>3766</v>
      </c>
      <c r="N984" s="1" t="s">
        <v>803</v>
      </c>
      <c r="O984" s="1" t="s">
        <v>3767</v>
      </c>
      <c r="P984" s="1" t="s">
        <v>61</v>
      </c>
      <c r="Q984" s="1" t="s">
        <v>62</v>
      </c>
      <c r="R984" s="1" t="s">
        <v>62</v>
      </c>
      <c r="AV984" s="1" t="s">
        <v>52</v>
      </c>
      <c r="AW984" s="1" t="s">
        <v>3786</v>
      </c>
      <c r="AX984" s="1" t="s">
        <v>52</v>
      </c>
      <c r="AY984" s="1" t="s">
        <v>52</v>
      </c>
      <c r="AZ984" s="203"/>
      <c r="BA984" s="207" t="s">
        <v>3766</v>
      </c>
      <c r="BB984" s="99">
        <v>1</v>
      </c>
    </row>
    <row r="985" spans="1:54" ht="30" customHeight="1">
      <c r="A985" s="5" t="s">
        <v>2487</v>
      </c>
      <c r="B985" s="5" t="s">
        <v>52</v>
      </c>
      <c r="C985" s="5" t="s">
        <v>52</v>
      </c>
      <c r="D985" s="6"/>
      <c r="E985" s="8"/>
      <c r="F985" s="9">
        <f>TRUNC(SUMIF(N982:N984, N981, F982:F984),0)</f>
        <v>2230</v>
      </c>
      <c r="G985" s="8"/>
      <c r="H985" s="9">
        <f>TRUNC(SUMIF(N982:N984, N981, H982:H984),0)</f>
        <v>10468</v>
      </c>
      <c r="I985" s="8"/>
      <c r="J985" s="9">
        <f>TRUNC(SUMIF(N982:N984, N981, J982:J984),0)</f>
        <v>0</v>
      </c>
      <c r="K985" s="8"/>
      <c r="L985" s="9">
        <f>F985+H985+J985</f>
        <v>12698</v>
      </c>
      <c r="M985" s="5" t="s">
        <v>52</v>
      </c>
      <c r="N985" s="1" t="s">
        <v>124</v>
      </c>
      <c r="O985" s="1" t="s">
        <v>124</v>
      </c>
      <c r="P985" s="1" t="s">
        <v>52</v>
      </c>
      <c r="Q985" s="1" t="s">
        <v>52</v>
      </c>
      <c r="R985" s="1" t="s">
        <v>52</v>
      </c>
      <c r="AV985" s="1" t="s">
        <v>52</v>
      </c>
      <c r="AW985" s="1" t="s">
        <v>52</v>
      </c>
      <c r="AX985" s="1" t="s">
        <v>52</v>
      </c>
      <c r="AY985" s="1" t="s">
        <v>52</v>
      </c>
      <c r="AZ985" s="203"/>
      <c r="BA985" s="207"/>
    </row>
    <row r="986" spans="1:54" ht="30" customHeight="1">
      <c r="A986" s="6"/>
      <c r="B986" s="6"/>
      <c r="C986" s="6"/>
      <c r="D986" s="6"/>
      <c r="E986" s="8"/>
      <c r="F986" s="9"/>
      <c r="G986" s="8"/>
      <c r="H986" s="9"/>
      <c r="I986" s="8"/>
      <c r="J986" s="9"/>
      <c r="K986" s="8"/>
      <c r="L986" s="9"/>
      <c r="M986" s="6"/>
      <c r="BA986" s="206"/>
    </row>
    <row r="987" spans="1:54" ht="30" customHeight="1">
      <c r="A987" s="308" t="s">
        <v>3787</v>
      </c>
      <c r="B987" s="308"/>
      <c r="C987" s="308"/>
      <c r="D987" s="308"/>
      <c r="E987" s="309"/>
      <c r="F987" s="310"/>
      <c r="G987" s="309"/>
      <c r="H987" s="310"/>
      <c r="I987" s="309"/>
      <c r="J987" s="310"/>
      <c r="K987" s="309"/>
      <c r="L987" s="310"/>
      <c r="M987" s="308"/>
      <c r="N987" s="1" t="s">
        <v>808</v>
      </c>
      <c r="BA987" s="206"/>
    </row>
    <row r="988" spans="1:54" ht="30" customHeight="1">
      <c r="A988" s="5" t="s">
        <v>3749</v>
      </c>
      <c r="B988" s="5" t="s">
        <v>3788</v>
      </c>
      <c r="C988" s="5" t="s">
        <v>58</v>
      </c>
      <c r="D988" s="6">
        <v>1.1000000000000001</v>
      </c>
      <c r="E988" s="8">
        <f>단가대비표!K91</f>
        <v>3102</v>
      </c>
      <c r="F988" s="9">
        <f>TRUNC(E988*D988,1)</f>
        <v>3412.2</v>
      </c>
      <c r="G988" s="8">
        <f>단가대비표!L91</f>
        <v>0</v>
      </c>
      <c r="H988" s="9">
        <f>TRUNC(G988*D988,1)</f>
        <v>0</v>
      </c>
      <c r="I988" s="8">
        <f>단가대비표!S91</f>
        <v>0</v>
      </c>
      <c r="J988" s="9">
        <f>TRUNC(I988*D988,1)</f>
        <v>0</v>
      </c>
      <c r="K988" s="8">
        <f>TRUNC(E988+G988+I988,1)</f>
        <v>3102</v>
      </c>
      <c r="L988" s="9">
        <f>TRUNC(F988+H988+J988,1)</f>
        <v>3412.2</v>
      </c>
      <c r="M988" s="5" t="s">
        <v>52</v>
      </c>
      <c r="N988" s="1" t="s">
        <v>808</v>
      </c>
      <c r="O988" s="1" t="s">
        <v>3789</v>
      </c>
      <c r="P988" s="1" t="s">
        <v>62</v>
      </c>
      <c r="Q988" s="1" t="s">
        <v>62</v>
      </c>
      <c r="R988" s="1" t="s">
        <v>61</v>
      </c>
      <c r="AV988" s="1" t="s">
        <v>52</v>
      </c>
      <c r="AW988" s="1" t="s">
        <v>3790</v>
      </c>
      <c r="AX988" s="1" t="s">
        <v>52</v>
      </c>
      <c r="AY988" s="1" t="s">
        <v>52</v>
      </c>
      <c r="AZ988" s="203"/>
      <c r="BA988" s="207" t="s">
        <v>7331</v>
      </c>
    </row>
    <row r="989" spans="1:54" ht="30" customHeight="1">
      <c r="A989" s="5" t="s">
        <v>3753</v>
      </c>
      <c r="B989" s="5" t="s">
        <v>3791</v>
      </c>
      <c r="C989" s="5" t="s">
        <v>58</v>
      </c>
      <c r="D989" s="6">
        <v>1</v>
      </c>
      <c r="E989" s="8">
        <f>일위대가목록!E585</f>
        <v>0</v>
      </c>
      <c r="F989" s="9">
        <f>TRUNC(E989*D989,1)</f>
        <v>0</v>
      </c>
      <c r="G989" s="8">
        <f>일위대가목록!F585</f>
        <v>9182</v>
      </c>
      <c r="H989" s="9">
        <f>TRUNC(G989*D989,1)</f>
        <v>9182</v>
      </c>
      <c r="I989" s="8">
        <f>일위대가목록!G585</f>
        <v>183</v>
      </c>
      <c r="J989" s="9">
        <f>TRUNC(I989*D989,1)</f>
        <v>183</v>
      </c>
      <c r="K989" s="8">
        <f>TRUNC(E989+G989+I989,1)</f>
        <v>9365</v>
      </c>
      <c r="L989" s="9">
        <f>TRUNC(F989+H989+J989,1)</f>
        <v>9365</v>
      </c>
      <c r="M989" s="5" t="s">
        <v>3792</v>
      </c>
      <c r="N989" s="1" t="s">
        <v>808</v>
      </c>
      <c r="O989" s="1" t="s">
        <v>3793</v>
      </c>
      <c r="P989" s="1" t="s">
        <v>61</v>
      </c>
      <c r="Q989" s="1" t="s">
        <v>62</v>
      </c>
      <c r="R989" s="1" t="s">
        <v>62</v>
      </c>
      <c r="AV989" s="1" t="s">
        <v>52</v>
      </c>
      <c r="AW989" s="1" t="s">
        <v>3794</v>
      </c>
      <c r="AX989" s="1" t="s">
        <v>52</v>
      </c>
      <c r="AY989" s="1" t="s">
        <v>52</v>
      </c>
      <c r="AZ989" s="203"/>
      <c r="BA989" s="207" t="s">
        <v>3792</v>
      </c>
    </row>
    <row r="990" spans="1:54" ht="30" customHeight="1">
      <c r="A990" s="5" t="s">
        <v>2487</v>
      </c>
      <c r="B990" s="5" t="s">
        <v>52</v>
      </c>
      <c r="C990" s="5" t="s">
        <v>52</v>
      </c>
      <c r="D990" s="6"/>
      <c r="E990" s="8"/>
      <c r="F990" s="9">
        <f>TRUNC(SUMIF(N988:N989, N987, F988:F989),0)</f>
        <v>3412</v>
      </c>
      <c r="G990" s="8"/>
      <c r="H990" s="9">
        <f>TRUNC(SUMIF(N988:N989, N987, H988:H989),0)</f>
        <v>9182</v>
      </c>
      <c r="I990" s="8"/>
      <c r="J990" s="9">
        <f>TRUNC(SUMIF(N988:N989, N987, J988:J989),0)</f>
        <v>183</v>
      </c>
      <c r="K990" s="8"/>
      <c r="L990" s="9">
        <f>F990+H990+J990</f>
        <v>12777</v>
      </c>
      <c r="M990" s="5" t="s">
        <v>52</v>
      </c>
      <c r="N990" s="1" t="s">
        <v>124</v>
      </c>
      <c r="O990" s="1" t="s">
        <v>124</v>
      </c>
      <c r="P990" s="1" t="s">
        <v>52</v>
      </c>
      <c r="Q990" s="1" t="s">
        <v>52</v>
      </c>
      <c r="R990" s="1" t="s">
        <v>52</v>
      </c>
      <c r="AV990" s="1" t="s">
        <v>52</v>
      </c>
      <c r="AW990" s="1" t="s">
        <v>52</v>
      </c>
      <c r="AX990" s="1" t="s">
        <v>52</v>
      </c>
      <c r="AY990" s="1" t="s">
        <v>52</v>
      </c>
      <c r="AZ990" s="203"/>
      <c r="BA990" s="207"/>
    </row>
    <row r="991" spans="1:54" ht="30" customHeight="1">
      <c r="A991" s="6"/>
      <c r="B991" s="6"/>
      <c r="C991" s="6"/>
      <c r="D991" s="6"/>
      <c r="E991" s="8"/>
      <c r="F991" s="9"/>
      <c r="G991" s="8"/>
      <c r="H991" s="9"/>
      <c r="I991" s="8"/>
      <c r="J991" s="9"/>
      <c r="K991" s="8"/>
      <c r="L991" s="9"/>
      <c r="M991" s="6"/>
      <c r="BA991" s="206"/>
    </row>
    <row r="992" spans="1:54" ht="30" customHeight="1">
      <c r="A992" s="308" t="s">
        <v>3795</v>
      </c>
      <c r="B992" s="308"/>
      <c r="C992" s="308"/>
      <c r="D992" s="308"/>
      <c r="E992" s="309"/>
      <c r="F992" s="310"/>
      <c r="G992" s="309"/>
      <c r="H992" s="310"/>
      <c r="I992" s="309"/>
      <c r="J992" s="310"/>
      <c r="K992" s="309"/>
      <c r="L992" s="310"/>
      <c r="M992" s="308"/>
      <c r="N992" s="1" t="s">
        <v>812</v>
      </c>
      <c r="BA992" s="206"/>
    </row>
    <row r="993" spans="1:54" ht="30" customHeight="1">
      <c r="A993" s="5" t="s">
        <v>3749</v>
      </c>
      <c r="B993" s="5" t="s">
        <v>3788</v>
      </c>
      <c r="C993" s="5" t="s">
        <v>58</v>
      </c>
      <c r="D993" s="74">
        <v>0.5</v>
      </c>
      <c r="E993" s="8">
        <f>단가대비표!K91</f>
        <v>3102</v>
      </c>
      <c r="F993" s="9">
        <f>TRUNC(E993*D993,1)</f>
        <v>1551</v>
      </c>
      <c r="G993" s="8">
        <f>단가대비표!L91</f>
        <v>0</v>
      </c>
      <c r="H993" s="9">
        <f>TRUNC(G993*D993,1)</f>
        <v>0</v>
      </c>
      <c r="I993" s="8">
        <f>단가대비표!S91</f>
        <v>0</v>
      </c>
      <c r="J993" s="9">
        <f>TRUNC(I993*D993,1)</f>
        <v>0</v>
      </c>
      <c r="K993" s="8">
        <f t="shared" ref="K993:L995" si="137">TRUNC(E993+G993+I993,1)</f>
        <v>3102</v>
      </c>
      <c r="L993" s="9">
        <f t="shared" si="137"/>
        <v>1551</v>
      </c>
      <c r="M993" s="5" t="s">
        <v>52</v>
      </c>
      <c r="N993" s="1" t="s">
        <v>812</v>
      </c>
      <c r="O993" s="1" t="s">
        <v>3789</v>
      </c>
      <c r="P993" s="1" t="s">
        <v>62</v>
      </c>
      <c r="Q993" s="1" t="s">
        <v>62</v>
      </c>
      <c r="R993" s="1" t="s">
        <v>61</v>
      </c>
      <c r="AV993" s="1" t="s">
        <v>52</v>
      </c>
      <c r="AW993" s="1" t="s">
        <v>3796</v>
      </c>
      <c r="AX993" s="1" t="s">
        <v>52</v>
      </c>
      <c r="AY993" s="1" t="s">
        <v>52</v>
      </c>
      <c r="AZ993" s="203"/>
      <c r="BA993" s="207" t="s">
        <v>7331</v>
      </c>
      <c r="BB993" s="99">
        <v>1.1000000000000001</v>
      </c>
    </row>
    <row r="994" spans="1:54" ht="30" customHeight="1">
      <c r="A994" s="5" t="s">
        <v>3760</v>
      </c>
      <c r="B994" s="5" t="s">
        <v>3761</v>
      </c>
      <c r="C994" s="5" t="s">
        <v>2685</v>
      </c>
      <c r="D994" s="74">
        <v>0.1</v>
      </c>
      <c r="E994" s="8">
        <f>단가대비표!K247</f>
        <v>2289</v>
      </c>
      <c r="F994" s="9">
        <f>TRUNC(E994*D994,1)</f>
        <v>228.9</v>
      </c>
      <c r="G994" s="8">
        <f>단가대비표!L247</f>
        <v>0</v>
      </c>
      <c r="H994" s="9">
        <f>TRUNC(G994*D994,1)</f>
        <v>0</v>
      </c>
      <c r="I994" s="8">
        <f>단가대비표!S247</f>
        <v>0</v>
      </c>
      <c r="J994" s="9">
        <f>TRUNC(I994*D994,1)</f>
        <v>0</v>
      </c>
      <c r="K994" s="8">
        <f t="shared" si="137"/>
        <v>2289</v>
      </c>
      <c r="L994" s="9">
        <f t="shared" si="137"/>
        <v>228.9</v>
      </c>
      <c r="M994" s="5" t="s">
        <v>52</v>
      </c>
      <c r="N994" s="1" t="s">
        <v>812</v>
      </c>
      <c r="O994" s="1" t="s">
        <v>3762</v>
      </c>
      <c r="P994" s="1" t="s">
        <v>62</v>
      </c>
      <c r="Q994" s="1" t="s">
        <v>62</v>
      </c>
      <c r="R994" s="1" t="s">
        <v>61</v>
      </c>
      <c r="AV994" s="1" t="s">
        <v>52</v>
      </c>
      <c r="AW994" s="1" t="s">
        <v>3797</v>
      </c>
      <c r="AX994" s="1" t="s">
        <v>52</v>
      </c>
      <c r="AY994" s="1" t="s">
        <v>52</v>
      </c>
      <c r="AZ994" s="203"/>
      <c r="BA994" s="207" t="s">
        <v>7529</v>
      </c>
      <c r="BB994" s="99">
        <v>0.3</v>
      </c>
    </row>
    <row r="995" spans="1:54" ht="30" customHeight="1">
      <c r="A995" s="5" t="s">
        <v>3764</v>
      </c>
      <c r="B995" s="5" t="s">
        <v>3798</v>
      </c>
      <c r="C995" s="5" t="s">
        <v>58</v>
      </c>
      <c r="D995" s="74">
        <v>0.8</v>
      </c>
      <c r="E995" s="8">
        <f>일위대가목록!E586</f>
        <v>0</v>
      </c>
      <c r="F995" s="9">
        <f>TRUNC(E995*D995,1)</f>
        <v>0</v>
      </c>
      <c r="G995" s="8">
        <f>일위대가목록!F586</f>
        <v>14616</v>
      </c>
      <c r="H995" s="9">
        <f>TRUNC(G995*D995,1)</f>
        <v>11692.8</v>
      </c>
      <c r="I995" s="8">
        <f>일위대가목록!G586</f>
        <v>0</v>
      </c>
      <c r="J995" s="9">
        <f>TRUNC(I995*D995,1)</f>
        <v>0</v>
      </c>
      <c r="K995" s="8">
        <f t="shared" si="137"/>
        <v>14616</v>
      </c>
      <c r="L995" s="9">
        <f t="shared" si="137"/>
        <v>11692.8</v>
      </c>
      <c r="M995" s="5" t="s">
        <v>3799</v>
      </c>
      <c r="N995" s="1" t="s">
        <v>812</v>
      </c>
      <c r="O995" s="1" t="s">
        <v>3800</v>
      </c>
      <c r="P995" s="1" t="s">
        <v>61</v>
      </c>
      <c r="Q995" s="1" t="s">
        <v>62</v>
      </c>
      <c r="R995" s="1" t="s">
        <v>62</v>
      </c>
      <c r="AV995" s="1" t="s">
        <v>52</v>
      </c>
      <c r="AW995" s="1" t="s">
        <v>3801</v>
      </c>
      <c r="AX995" s="1" t="s">
        <v>52</v>
      </c>
      <c r="AY995" s="1" t="s">
        <v>52</v>
      </c>
      <c r="AZ995" s="203"/>
      <c r="BA995" s="207" t="s">
        <v>3799</v>
      </c>
      <c r="BB995" s="99">
        <v>1</v>
      </c>
    </row>
    <row r="996" spans="1:54" ht="30" customHeight="1">
      <c r="A996" s="5" t="s">
        <v>2487</v>
      </c>
      <c r="B996" s="5" t="s">
        <v>52</v>
      </c>
      <c r="C996" s="5" t="s">
        <v>52</v>
      </c>
      <c r="D996" s="6"/>
      <c r="E996" s="8"/>
      <c r="F996" s="9">
        <f>TRUNC(SUMIF(N993:N995, N992, F993:F995),0)</f>
        <v>1779</v>
      </c>
      <c r="G996" s="8"/>
      <c r="H996" s="9">
        <f>TRUNC(SUMIF(N993:N995, N992, H993:H995),0)</f>
        <v>11692</v>
      </c>
      <c r="I996" s="8"/>
      <c r="J996" s="9">
        <f>TRUNC(SUMIF(N993:N995, N992, J993:J995),0)</f>
        <v>0</v>
      </c>
      <c r="K996" s="8"/>
      <c r="L996" s="9">
        <f>F996+H996+J996</f>
        <v>13471</v>
      </c>
      <c r="M996" s="5" t="s">
        <v>52</v>
      </c>
      <c r="N996" s="1" t="s">
        <v>124</v>
      </c>
      <c r="O996" s="1" t="s">
        <v>124</v>
      </c>
      <c r="P996" s="1" t="s">
        <v>52</v>
      </c>
      <c r="Q996" s="1" t="s">
        <v>52</v>
      </c>
      <c r="R996" s="1" t="s">
        <v>52</v>
      </c>
      <c r="AV996" s="1" t="s">
        <v>52</v>
      </c>
      <c r="AW996" s="1" t="s">
        <v>52</v>
      </c>
      <c r="AX996" s="1" t="s">
        <v>52</v>
      </c>
      <c r="AY996" s="1" t="s">
        <v>52</v>
      </c>
      <c r="AZ996" s="203"/>
      <c r="BA996" s="207"/>
    </row>
    <row r="997" spans="1:54" ht="30" customHeight="1">
      <c r="A997" s="6"/>
      <c r="B997" s="6"/>
      <c r="C997" s="6"/>
      <c r="D997" s="6"/>
      <c r="E997" s="8"/>
      <c r="F997" s="9"/>
      <c r="G997" s="8"/>
      <c r="H997" s="9"/>
      <c r="I997" s="8"/>
      <c r="J997" s="9"/>
      <c r="K997" s="8"/>
      <c r="L997" s="9"/>
      <c r="M997" s="6"/>
      <c r="BA997" s="206"/>
    </row>
    <row r="998" spans="1:54" ht="30" customHeight="1">
      <c r="A998" s="308" t="s">
        <v>3802</v>
      </c>
      <c r="B998" s="308"/>
      <c r="C998" s="308"/>
      <c r="D998" s="308"/>
      <c r="E998" s="309"/>
      <c r="F998" s="310"/>
      <c r="G998" s="309"/>
      <c r="H998" s="310"/>
      <c r="I998" s="309"/>
      <c r="J998" s="310"/>
      <c r="K998" s="309"/>
      <c r="L998" s="310"/>
      <c r="M998" s="308"/>
      <c r="N998" s="1" t="s">
        <v>817</v>
      </c>
      <c r="BA998" s="206"/>
    </row>
    <row r="999" spans="1:54" ht="30" customHeight="1">
      <c r="A999" s="5" t="s">
        <v>3803</v>
      </c>
      <c r="B999" s="5" t="s">
        <v>3804</v>
      </c>
      <c r="C999" s="5" t="s">
        <v>58</v>
      </c>
      <c r="D999" s="6">
        <v>1.1000000000000001</v>
      </c>
      <c r="E999" s="8">
        <f>단가대비표!K99</f>
        <v>422.5</v>
      </c>
      <c r="F999" s="9">
        <f>TRUNC(E999*D999,1)</f>
        <v>464.7</v>
      </c>
      <c r="G999" s="8">
        <f>단가대비표!L99</f>
        <v>0</v>
      </c>
      <c r="H999" s="9">
        <f>TRUNC(G999*D999,1)</f>
        <v>0</v>
      </c>
      <c r="I999" s="8">
        <f>단가대비표!S99</f>
        <v>0</v>
      </c>
      <c r="J999" s="9">
        <f>TRUNC(I999*D999,1)</f>
        <v>0</v>
      </c>
      <c r="K999" s="8">
        <f>TRUNC(E999+G999+I999,1)</f>
        <v>422.5</v>
      </c>
      <c r="L999" s="9">
        <f>TRUNC(F999+H999+J999,1)</f>
        <v>464.7</v>
      </c>
      <c r="M999" s="5" t="s">
        <v>52</v>
      </c>
      <c r="N999" s="1" t="s">
        <v>817</v>
      </c>
      <c r="O999" s="1" t="s">
        <v>3805</v>
      </c>
      <c r="P999" s="1" t="s">
        <v>62</v>
      </c>
      <c r="Q999" s="1" t="s">
        <v>62</v>
      </c>
      <c r="R999" s="1" t="s">
        <v>61</v>
      </c>
      <c r="AV999" s="1" t="s">
        <v>52</v>
      </c>
      <c r="AW999" s="1" t="s">
        <v>3806</v>
      </c>
      <c r="AX999" s="1" t="s">
        <v>52</v>
      </c>
      <c r="AY999" s="1" t="s">
        <v>52</v>
      </c>
      <c r="AZ999" s="203"/>
      <c r="BA999" s="207" t="s">
        <v>7341</v>
      </c>
    </row>
    <row r="1000" spans="1:54" ht="30" customHeight="1">
      <c r="A1000" s="5" t="s">
        <v>3753</v>
      </c>
      <c r="B1000" s="5" t="s">
        <v>3754</v>
      </c>
      <c r="C1000" s="5" t="s">
        <v>58</v>
      </c>
      <c r="D1000" s="6">
        <v>1</v>
      </c>
      <c r="E1000" s="8">
        <f>일위대가목록!E583</f>
        <v>0</v>
      </c>
      <c r="F1000" s="9">
        <f>TRUNC(E1000*D1000,1)</f>
        <v>0</v>
      </c>
      <c r="G1000" s="8">
        <f>일위대가목록!F583</f>
        <v>8338</v>
      </c>
      <c r="H1000" s="9">
        <f>TRUNC(G1000*D1000,1)</f>
        <v>8338</v>
      </c>
      <c r="I1000" s="8">
        <f>일위대가목록!G583</f>
        <v>166</v>
      </c>
      <c r="J1000" s="9">
        <f>TRUNC(I1000*D1000,1)</f>
        <v>166</v>
      </c>
      <c r="K1000" s="8">
        <f>TRUNC(E1000+G1000+I1000,1)</f>
        <v>8504</v>
      </c>
      <c r="L1000" s="9">
        <f>TRUNC(F1000+H1000+J1000,1)</f>
        <v>8504</v>
      </c>
      <c r="M1000" s="5" t="s">
        <v>3755</v>
      </c>
      <c r="N1000" s="1" t="s">
        <v>817</v>
      </c>
      <c r="O1000" s="1" t="s">
        <v>3756</v>
      </c>
      <c r="P1000" s="1" t="s">
        <v>61</v>
      </c>
      <c r="Q1000" s="1" t="s">
        <v>62</v>
      </c>
      <c r="R1000" s="1" t="s">
        <v>62</v>
      </c>
      <c r="AV1000" s="1" t="s">
        <v>52</v>
      </c>
      <c r="AW1000" s="1" t="s">
        <v>3807</v>
      </c>
      <c r="AX1000" s="1" t="s">
        <v>52</v>
      </c>
      <c r="AY1000" s="1" t="s">
        <v>52</v>
      </c>
      <c r="AZ1000" s="203"/>
      <c r="BA1000" s="207" t="s">
        <v>3755</v>
      </c>
    </row>
    <row r="1001" spans="1:54" ht="30" customHeight="1">
      <c r="A1001" s="5" t="s">
        <v>2487</v>
      </c>
      <c r="B1001" s="5" t="s">
        <v>52</v>
      </c>
      <c r="C1001" s="5" t="s">
        <v>52</v>
      </c>
      <c r="D1001" s="6"/>
      <c r="E1001" s="8"/>
      <c r="F1001" s="9">
        <f>TRUNC(SUMIF(N999:N1000, N998, F999:F1000),0)</f>
        <v>464</v>
      </c>
      <c r="G1001" s="8"/>
      <c r="H1001" s="9">
        <f>TRUNC(SUMIF(N999:N1000, N998, H999:H1000),0)</f>
        <v>8338</v>
      </c>
      <c r="I1001" s="8"/>
      <c r="J1001" s="9">
        <f>TRUNC(SUMIF(N999:N1000, N998, J999:J1000),0)</f>
        <v>166</v>
      </c>
      <c r="K1001" s="8"/>
      <c r="L1001" s="9">
        <f>F1001+H1001+J1001</f>
        <v>8968</v>
      </c>
      <c r="M1001" s="5" t="s">
        <v>52</v>
      </c>
      <c r="N1001" s="1" t="s">
        <v>124</v>
      </c>
      <c r="O1001" s="1" t="s">
        <v>124</v>
      </c>
      <c r="P1001" s="1" t="s">
        <v>52</v>
      </c>
      <c r="Q1001" s="1" t="s">
        <v>52</v>
      </c>
      <c r="R1001" s="1" t="s">
        <v>52</v>
      </c>
      <c r="AV1001" s="1" t="s">
        <v>52</v>
      </c>
      <c r="AW1001" s="1" t="s">
        <v>52</v>
      </c>
      <c r="AX1001" s="1" t="s">
        <v>52</v>
      </c>
      <c r="AY1001" s="1" t="s">
        <v>52</v>
      </c>
      <c r="AZ1001" s="203"/>
      <c r="BA1001" s="207"/>
    </row>
    <row r="1002" spans="1:54" ht="30" customHeight="1">
      <c r="A1002" s="6"/>
      <c r="B1002" s="6"/>
      <c r="C1002" s="6"/>
      <c r="D1002" s="6"/>
      <c r="E1002" s="8"/>
      <c r="F1002" s="9"/>
      <c r="G1002" s="8"/>
      <c r="H1002" s="9"/>
      <c r="I1002" s="8"/>
      <c r="J1002" s="9"/>
      <c r="K1002" s="8"/>
      <c r="L1002" s="9"/>
      <c r="M1002" s="6"/>
      <c r="BA1002" s="206"/>
    </row>
    <row r="1003" spans="1:54" ht="30" customHeight="1">
      <c r="A1003" s="308" t="s">
        <v>3808</v>
      </c>
      <c r="B1003" s="308"/>
      <c r="C1003" s="308"/>
      <c r="D1003" s="308"/>
      <c r="E1003" s="309"/>
      <c r="F1003" s="310"/>
      <c r="G1003" s="309"/>
      <c r="H1003" s="310"/>
      <c r="I1003" s="309"/>
      <c r="J1003" s="310"/>
      <c r="K1003" s="309"/>
      <c r="L1003" s="310"/>
      <c r="M1003" s="308"/>
      <c r="N1003" s="1" t="s">
        <v>821</v>
      </c>
      <c r="BA1003" s="206"/>
    </row>
    <row r="1004" spans="1:54" ht="30" customHeight="1">
      <c r="A1004" s="5" t="s">
        <v>3803</v>
      </c>
      <c r="B1004" s="5" t="s">
        <v>3804</v>
      </c>
      <c r="C1004" s="5" t="s">
        <v>58</v>
      </c>
      <c r="D1004" s="6">
        <v>1.1000000000000001</v>
      </c>
      <c r="E1004" s="8">
        <f>단가대비표!K99</f>
        <v>422.5</v>
      </c>
      <c r="F1004" s="9">
        <f>TRUNC(E1004*D1004,1)</f>
        <v>464.7</v>
      </c>
      <c r="G1004" s="8">
        <f>단가대비표!L99</f>
        <v>0</v>
      </c>
      <c r="H1004" s="9">
        <f>TRUNC(G1004*D1004,1)</f>
        <v>0</v>
      </c>
      <c r="I1004" s="8">
        <f>단가대비표!S99</f>
        <v>0</v>
      </c>
      <c r="J1004" s="9">
        <f>TRUNC(I1004*D1004,1)</f>
        <v>0</v>
      </c>
      <c r="K1004" s="8">
        <f t="shared" ref="K1004:L1006" si="138">TRUNC(E1004+G1004+I1004,1)</f>
        <v>422.5</v>
      </c>
      <c r="L1004" s="9">
        <f t="shared" si="138"/>
        <v>464.7</v>
      </c>
      <c r="M1004" s="5" t="s">
        <v>52</v>
      </c>
      <c r="N1004" s="1" t="s">
        <v>821</v>
      </c>
      <c r="O1004" s="1" t="s">
        <v>3805</v>
      </c>
      <c r="P1004" s="1" t="s">
        <v>62</v>
      </c>
      <c r="Q1004" s="1" t="s">
        <v>62</v>
      </c>
      <c r="R1004" s="1" t="s">
        <v>61</v>
      </c>
      <c r="AV1004" s="1" t="s">
        <v>52</v>
      </c>
      <c r="AW1004" s="1" t="s">
        <v>3809</v>
      </c>
      <c r="AX1004" s="1" t="s">
        <v>52</v>
      </c>
      <c r="AY1004" s="1" t="s">
        <v>52</v>
      </c>
      <c r="AZ1004" s="203"/>
      <c r="BA1004" s="207" t="s">
        <v>7341</v>
      </c>
    </row>
    <row r="1005" spans="1:54" ht="30" customHeight="1">
      <c r="A1005" s="5" t="s">
        <v>3760</v>
      </c>
      <c r="B1005" s="5" t="s">
        <v>3761</v>
      </c>
      <c r="C1005" s="5" t="s">
        <v>2685</v>
      </c>
      <c r="D1005" s="6">
        <v>0.3</v>
      </c>
      <c r="E1005" s="8">
        <f>단가대비표!K247</f>
        <v>2289</v>
      </c>
      <c r="F1005" s="9">
        <f>TRUNC(E1005*D1005,1)</f>
        <v>686.7</v>
      </c>
      <c r="G1005" s="8">
        <f>단가대비표!L247</f>
        <v>0</v>
      </c>
      <c r="H1005" s="9">
        <f>TRUNC(G1005*D1005,1)</f>
        <v>0</v>
      </c>
      <c r="I1005" s="8">
        <f>단가대비표!S247</f>
        <v>0</v>
      </c>
      <c r="J1005" s="9">
        <f>TRUNC(I1005*D1005,1)</f>
        <v>0</v>
      </c>
      <c r="K1005" s="8">
        <f t="shared" si="138"/>
        <v>2289</v>
      </c>
      <c r="L1005" s="9">
        <f t="shared" si="138"/>
        <v>686.7</v>
      </c>
      <c r="M1005" s="5" t="s">
        <v>52</v>
      </c>
      <c r="N1005" s="1" t="s">
        <v>821</v>
      </c>
      <c r="O1005" s="1" t="s">
        <v>3762</v>
      </c>
      <c r="P1005" s="1" t="s">
        <v>62</v>
      </c>
      <c r="Q1005" s="1" t="s">
        <v>62</v>
      </c>
      <c r="R1005" s="1" t="s">
        <v>61</v>
      </c>
      <c r="AV1005" s="1" t="s">
        <v>52</v>
      </c>
      <c r="AW1005" s="1" t="s">
        <v>3810</v>
      </c>
      <c r="AX1005" s="1" t="s">
        <v>52</v>
      </c>
      <c r="AY1005" s="1" t="s">
        <v>52</v>
      </c>
      <c r="AZ1005" s="203"/>
      <c r="BA1005" s="207" t="s">
        <v>7529</v>
      </c>
    </row>
    <row r="1006" spans="1:54" ht="30" customHeight="1">
      <c r="A1006" s="5" t="s">
        <v>3764</v>
      </c>
      <c r="B1006" s="5" t="s">
        <v>3765</v>
      </c>
      <c r="C1006" s="5" t="s">
        <v>58</v>
      </c>
      <c r="D1006" s="6">
        <v>1</v>
      </c>
      <c r="E1006" s="8">
        <f>일위대가목록!E584</f>
        <v>0</v>
      </c>
      <c r="F1006" s="9">
        <f>TRUNC(E1006*D1006,1)</f>
        <v>0</v>
      </c>
      <c r="G1006" s="8">
        <f>일위대가목록!F584</f>
        <v>13086</v>
      </c>
      <c r="H1006" s="9">
        <f>TRUNC(G1006*D1006,1)</f>
        <v>13086</v>
      </c>
      <c r="I1006" s="8">
        <f>일위대가목록!G584</f>
        <v>0</v>
      </c>
      <c r="J1006" s="9">
        <f>TRUNC(I1006*D1006,1)</f>
        <v>0</v>
      </c>
      <c r="K1006" s="8">
        <f t="shared" si="138"/>
        <v>13086</v>
      </c>
      <c r="L1006" s="9">
        <f t="shared" si="138"/>
        <v>13086</v>
      </c>
      <c r="M1006" s="5" t="s">
        <v>3766</v>
      </c>
      <c r="N1006" s="1" t="s">
        <v>821</v>
      </c>
      <c r="O1006" s="1" t="s">
        <v>3767</v>
      </c>
      <c r="P1006" s="1" t="s">
        <v>61</v>
      </c>
      <c r="Q1006" s="1" t="s">
        <v>62</v>
      </c>
      <c r="R1006" s="1" t="s">
        <v>62</v>
      </c>
      <c r="AV1006" s="1" t="s">
        <v>52</v>
      </c>
      <c r="AW1006" s="1" t="s">
        <v>3811</v>
      </c>
      <c r="AX1006" s="1" t="s">
        <v>52</v>
      </c>
      <c r="AY1006" s="1" t="s">
        <v>52</v>
      </c>
      <c r="AZ1006" s="203"/>
      <c r="BA1006" s="207" t="s">
        <v>3766</v>
      </c>
    </row>
    <row r="1007" spans="1:54" ht="30" customHeight="1">
      <c r="A1007" s="5" t="s">
        <v>2487</v>
      </c>
      <c r="B1007" s="5" t="s">
        <v>52</v>
      </c>
      <c r="C1007" s="5" t="s">
        <v>52</v>
      </c>
      <c r="D1007" s="6"/>
      <c r="E1007" s="8"/>
      <c r="F1007" s="9">
        <f>TRUNC(SUMIF(N1004:N1006, N1003, F1004:F1006),0)</f>
        <v>1151</v>
      </c>
      <c r="G1007" s="8"/>
      <c r="H1007" s="9">
        <f>TRUNC(SUMIF(N1004:N1006, N1003, H1004:H1006),0)</f>
        <v>13086</v>
      </c>
      <c r="I1007" s="8"/>
      <c r="J1007" s="9">
        <f>TRUNC(SUMIF(N1004:N1006, N1003, J1004:J1006),0)</f>
        <v>0</v>
      </c>
      <c r="K1007" s="8"/>
      <c r="L1007" s="9">
        <f>F1007+H1007+J1007</f>
        <v>14237</v>
      </c>
      <c r="M1007" s="5" t="s">
        <v>52</v>
      </c>
      <c r="N1007" s="1" t="s">
        <v>124</v>
      </c>
      <c r="O1007" s="1" t="s">
        <v>124</v>
      </c>
      <c r="P1007" s="1" t="s">
        <v>52</v>
      </c>
      <c r="Q1007" s="1" t="s">
        <v>52</v>
      </c>
      <c r="R1007" s="1" t="s">
        <v>52</v>
      </c>
      <c r="AV1007" s="1" t="s">
        <v>52</v>
      </c>
      <c r="AW1007" s="1" t="s">
        <v>52</v>
      </c>
      <c r="AX1007" s="1" t="s">
        <v>52</v>
      </c>
      <c r="AY1007" s="1" t="s">
        <v>52</v>
      </c>
      <c r="AZ1007" s="203"/>
      <c r="BA1007" s="207"/>
    </row>
    <row r="1008" spans="1:54" ht="30" customHeight="1">
      <c r="A1008" s="6"/>
      <c r="B1008" s="6"/>
      <c r="C1008" s="6"/>
      <c r="D1008" s="6"/>
      <c r="E1008" s="8"/>
      <c r="F1008" s="9"/>
      <c r="G1008" s="8"/>
      <c r="H1008" s="9"/>
      <c r="I1008" s="8"/>
      <c r="J1008" s="9"/>
      <c r="K1008" s="8"/>
      <c r="L1008" s="9"/>
      <c r="M1008" s="6"/>
      <c r="BA1008" s="206"/>
    </row>
    <row r="1009" spans="1:53" ht="30" customHeight="1">
      <c r="A1009" s="308" t="s">
        <v>3812</v>
      </c>
      <c r="B1009" s="308"/>
      <c r="C1009" s="308"/>
      <c r="D1009" s="308"/>
      <c r="E1009" s="309"/>
      <c r="F1009" s="310"/>
      <c r="G1009" s="309"/>
      <c r="H1009" s="310"/>
      <c r="I1009" s="309"/>
      <c r="J1009" s="310"/>
      <c r="K1009" s="309"/>
      <c r="L1009" s="310"/>
      <c r="M1009" s="308"/>
      <c r="N1009" s="1" t="s">
        <v>826</v>
      </c>
      <c r="BA1009" s="206"/>
    </row>
    <row r="1010" spans="1:53" ht="30" customHeight="1">
      <c r="A1010" s="5" t="s">
        <v>3803</v>
      </c>
      <c r="B1010" s="5" t="s">
        <v>3813</v>
      </c>
      <c r="C1010" s="5" t="s">
        <v>58</v>
      </c>
      <c r="D1010" s="6">
        <v>1.1000000000000001</v>
      </c>
      <c r="E1010" s="8">
        <f>단가대비표!K100</f>
        <v>5431.5</v>
      </c>
      <c r="F1010" s="9">
        <f>TRUNC(E1010*D1010,1)</f>
        <v>5974.6</v>
      </c>
      <c r="G1010" s="8">
        <f>단가대비표!L100</f>
        <v>0</v>
      </c>
      <c r="H1010" s="9">
        <f>TRUNC(G1010*D1010,1)</f>
        <v>0</v>
      </c>
      <c r="I1010" s="8">
        <f>단가대비표!S100</f>
        <v>0</v>
      </c>
      <c r="J1010" s="9">
        <f>TRUNC(I1010*D1010,1)</f>
        <v>0</v>
      </c>
      <c r="K1010" s="8">
        <f>TRUNC(E1010+G1010+I1010,1)</f>
        <v>5431.5</v>
      </c>
      <c r="L1010" s="9">
        <f>TRUNC(F1010+H1010+J1010,1)</f>
        <v>5974.6</v>
      </c>
      <c r="M1010" s="5" t="s">
        <v>52</v>
      </c>
      <c r="N1010" s="1" t="s">
        <v>826</v>
      </c>
      <c r="O1010" s="1" t="s">
        <v>3814</v>
      </c>
      <c r="P1010" s="1" t="s">
        <v>62</v>
      </c>
      <c r="Q1010" s="1" t="s">
        <v>62</v>
      </c>
      <c r="R1010" s="1" t="s">
        <v>61</v>
      </c>
      <c r="AV1010" s="1" t="s">
        <v>52</v>
      </c>
      <c r="AW1010" s="1" t="s">
        <v>3815</v>
      </c>
      <c r="AX1010" s="1" t="s">
        <v>52</v>
      </c>
      <c r="AY1010" s="1" t="s">
        <v>52</v>
      </c>
      <c r="AZ1010" s="203"/>
      <c r="BA1010" s="207" t="s">
        <v>7342</v>
      </c>
    </row>
    <row r="1011" spans="1:53" ht="30" customHeight="1">
      <c r="A1011" s="5" t="s">
        <v>3753</v>
      </c>
      <c r="B1011" s="5" t="s">
        <v>3754</v>
      </c>
      <c r="C1011" s="5" t="s">
        <v>58</v>
      </c>
      <c r="D1011" s="6">
        <v>1</v>
      </c>
      <c r="E1011" s="8">
        <f>일위대가목록!E583</f>
        <v>0</v>
      </c>
      <c r="F1011" s="9">
        <f>TRUNC(E1011*D1011,1)</f>
        <v>0</v>
      </c>
      <c r="G1011" s="8">
        <f>일위대가목록!F583</f>
        <v>8338</v>
      </c>
      <c r="H1011" s="9">
        <f>TRUNC(G1011*D1011,1)</f>
        <v>8338</v>
      </c>
      <c r="I1011" s="8">
        <f>일위대가목록!G583</f>
        <v>166</v>
      </c>
      <c r="J1011" s="9">
        <f>TRUNC(I1011*D1011,1)</f>
        <v>166</v>
      </c>
      <c r="K1011" s="8">
        <f>TRUNC(E1011+G1011+I1011,1)</f>
        <v>8504</v>
      </c>
      <c r="L1011" s="9">
        <f>TRUNC(F1011+H1011+J1011,1)</f>
        <v>8504</v>
      </c>
      <c r="M1011" s="5" t="s">
        <v>3755</v>
      </c>
      <c r="N1011" s="1" t="s">
        <v>826</v>
      </c>
      <c r="O1011" s="1" t="s">
        <v>3756</v>
      </c>
      <c r="P1011" s="1" t="s">
        <v>61</v>
      </c>
      <c r="Q1011" s="1" t="s">
        <v>62</v>
      </c>
      <c r="R1011" s="1" t="s">
        <v>62</v>
      </c>
      <c r="AV1011" s="1" t="s">
        <v>52</v>
      </c>
      <c r="AW1011" s="1" t="s">
        <v>3816</v>
      </c>
      <c r="AX1011" s="1" t="s">
        <v>52</v>
      </c>
      <c r="AY1011" s="1" t="s">
        <v>52</v>
      </c>
      <c r="AZ1011" s="203"/>
      <c r="BA1011" s="207" t="s">
        <v>3755</v>
      </c>
    </row>
    <row r="1012" spans="1:53" ht="30" customHeight="1">
      <c r="A1012" s="5" t="s">
        <v>2487</v>
      </c>
      <c r="B1012" s="5" t="s">
        <v>52</v>
      </c>
      <c r="C1012" s="5" t="s">
        <v>52</v>
      </c>
      <c r="D1012" s="6"/>
      <c r="E1012" s="8"/>
      <c r="F1012" s="9">
        <f>TRUNC(SUMIF(N1010:N1011, N1009, F1010:F1011),0)</f>
        <v>5974</v>
      </c>
      <c r="G1012" s="8"/>
      <c r="H1012" s="9">
        <f>TRUNC(SUMIF(N1010:N1011, N1009, H1010:H1011),0)</f>
        <v>8338</v>
      </c>
      <c r="I1012" s="8"/>
      <c r="J1012" s="9">
        <f>TRUNC(SUMIF(N1010:N1011, N1009, J1010:J1011),0)</f>
        <v>166</v>
      </c>
      <c r="K1012" s="8"/>
      <c r="L1012" s="9">
        <f>F1012+H1012+J1012</f>
        <v>14478</v>
      </c>
      <c r="M1012" s="5" t="s">
        <v>52</v>
      </c>
      <c r="N1012" s="1" t="s">
        <v>124</v>
      </c>
      <c r="O1012" s="1" t="s">
        <v>124</v>
      </c>
      <c r="P1012" s="1" t="s">
        <v>52</v>
      </c>
      <c r="Q1012" s="1" t="s">
        <v>52</v>
      </c>
      <c r="R1012" s="1" t="s">
        <v>52</v>
      </c>
      <c r="AV1012" s="1" t="s">
        <v>52</v>
      </c>
      <c r="AW1012" s="1" t="s">
        <v>52</v>
      </c>
      <c r="AX1012" s="1" t="s">
        <v>52</v>
      </c>
      <c r="AY1012" s="1" t="s">
        <v>52</v>
      </c>
      <c r="AZ1012" s="203"/>
      <c r="BA1012" s="207"/>
    </row>
    <row r="1013" spans="1:53" ht="30" customHeight="1">
      <c r="A1013" s="6"/>
      <c r="B1013" s="6"/>
      <c r="C1013" s="6"/>
      <c r="D1013" s="6"/>
      <c r="E1013" s="8"/>
      <c r="F1013" s="9"/>
      <c r="G1013" s="8"/>
      <c r="H1013" s="9"/>
      <c r="I1013" s="8"/>
      <c r="J1013" s="9"/>
      <c r="K1013" s="8"/>
      <c r="L1013" s="9"/>
      <c r="M1013" s="6"/>
      <c r="BA1013" s="206"/>
    </row>
    <row r="1014" spans="1:53" ht="30" customHeight="1">
      <c r="A1014" s="308" t="s">
        <v>3817</v>
      </c>
      <c r="B1014" s="308"/>
      <c r="C1014" s="308"/>
      <c r="D1014" s="308"/>
      <c r="E1014" s="309"/>
      <c r="F1014" s="310"/>
      <c r="G1014" s="309"/>
      <c r="H1014" s="310"/>
      <c r="I1014" s="309"/>
      <c r="J1014" s="310"/>
      <c r="K1014" s="309"/>
      <c r="L1014" s="310"/>
      <c r="M1014" s="308"/>
      <c r="N1014" s="1" t="s">
        <v>830</v>
      </c>
      <c r="BA1014" s="206"/>
    </row>
    <row r="1015" spans="1:53" ht="30" customHeight="1">
      <c r="A1015" s="5" t="s">
        <v>3803</v>
      </c>
      <c r="B1015" s="5" t="s">
        <v>3813</v>
      </c>
      <c r="C1015" s="5" t="s">
        <v>58</v>
      </c>
      <c r="D1015" s="6">
        <v>1.1000000000000001</v>
      </c>
      <c r="E1015" s="8">
        <f>단가대비표!K100</f>
        <v>5431.5</v>
      </c>
      <c r="F1015" s="9">
        <f>TRUNC(E1015*D1015,1)</f>
        <v>5974.6</v>
      </c>
      <c r="G1015" s="8">
        <f>단가대비표!L100</f>
        <v>0</v>
      </c>
      <c r="H1015" s="9">
        <f>TRUNC(G1015*D1015,1)</f>
        <v>0</v>
      </c>
      <c r="I1015" s="8">
        <f>단가대비표!S100</f>
        <v>0</v>
      </c>
      <c r="J1015" s="9">
        <f>TRUNC(I1015*D1015,1)</f>
        <v>0</v>
      </c>
      <c r="K1015" s="8">
        <f t="shared" ref="K1015:L1017" si="139">TRUNC(E1015+G1015+I1015,1)</f>
        <v>5431.5</v>
      </c>
      <c r="L1015" s="9">
        <f t="shared" si="139"/>
        <v>5974.6</v>
      </c>
      <c r="M1015" s="5" t="s">
        <v>52</v>
      </c>
      <c r="N1015" s="1" t="s">
        <v>830</v>
      </c>
      <c r="O1015" s="1" t="s">
        <v>3814</v>
      </c>
      <c r="P1015" s="1" t="s">
        <v>62</v>
      </c>
      <c r="Q1015" s="1" t="s">
        <v>62</v>
      </c>
      <c r="R1015" s="1" t="s">
        <v>61</v>
      </c>
      <c r="AV1015" s="1" t="s">
        <v>52</v>
      </c>
      <c r="AW1015" s="1" t="s">
        <v>3818</v>
      </c>
      <c r="AX1015" s="1" t="s">
        <v>52</v>
      </c>
      <c r="AY1015" s="1" t="s">
        <v>52</v>
      </c>
      <c r="AZ1015" s="203"/>
      <c r="BA1015" s="207" t="s">
        <v>7342</v>
      </c>
    </row>
    <row r="1016" spans="1:53" ht="30" customHeight="1">
      <c r="A1016" s="5" t="s">
        <v>3760</v>
      </c>
      <c r="B1016" s="5" t="s">
        <v>3761</v>
      </c>
      <c r="C1016" s="5" t="s">
        <v>2685</v>
      </c>
      <c r="D1016" s="6">
        <v>0.3</v>
      </c>
      <c r="E1016" s="8">
        <f>단가대비표!K247</f>
        <v>2289</v>
      </c>
      <c r="F1016" s="9">
        <f>TRUNC(E1016*D1016,1)</f>
        <v>686.7</v>
      </c>
      <c r="G1016" s="8">
        <f>단가대비표!L247</f>
        <v>0</v>
      </c>
      <c r="H1016" s="9">
        <f>TRUNC(G1016*D1016,1)</f>
        <v>0</v>
      </c>
      <c r="I1016" s="8">
        <f>단가대비표!S247</f>
        <v>0</v>
      </c>
      <c r="J1016" s="9">
        <f>TRUNC(I1016*D1016,1)</f>
        <v>0</v>
      </c>
      <c r="K1016" s="8">
        <f t="shared" si="139"/>
        <v>2289</v>
      </c>
      <c r="L1016" s="9">
        <f t="shared" si="139"/>
        <v>686.7</v>
      </c>
      <c r="M1016" s="5" t="s">
        <v>52</v>
      </c>
      <c r="N1016" s="1" t="s">
        <v>830</v>
      </c>
      <c r="O1016" s="1" t="s">
        <v>3762</v>
      </c>
      <c r="P1016" s="1" t="s">
        <v>62</v>
      </c>
      <c r="Q1016" s="1" t="s">
        <v>62</v>
      </c>
      <c r="R1016" s="1" t="s">
        <v>61</v>
      </c>
      <c r="AV1016" s="1" t="s">
        <v>52</v>
      </c>
      <c r="AW1016" s="1" t="s">
        <v>3819</v>
      </c>
      <c r="AX1016" s="1" t="s">
        <v>52</v>
      </c>
      <c r="AY1016" s="1" t="s">
        <v>52</v>
      </c>
      <c r="AZ1016" s="203"/>
      <c r="BA1016" s="207" t="s">
        <v>7529</v>
      </c>
    </row>
    <row r="1017" spans="1:53" ht="30" customHeight="1">
      <c r="A1017" s="5" t="s">
        <v>3764</v>
      </c>
      <c r="B1017" s="5" t="s">
        <v>3765</v>
      </c>
      <c r="C1017" s="5" t="s">
        <v>58</v>
      </c>
      <c r="D1017" s="6">
        <v>1</v>
      </c>
      <c r="E1017" s="8">
        <f>일위대가목록!E584</f>
        <v>0</v>
      </c>
      <c r="F1017" s="9">
        <f>TRUNC(E1017*D1017,1)</f>
        <v>0</v>
      </c>
      <c r="G1017" s="8">
        <f>일위대가목록!F584</f>
        <v>13086</v>
      </c>
      <c r="H1017" s="9">
        <f>TRUNC(G1017*D1017,1)</f>
        <v>13086</v>
      </c>
      <c r="I1017" s="8">
        <f>일위대가목록!G584</f>
        <v>0</v>
      </c>
      <c r="J1017" s="9">
        <f>TRUNC(I1017*D1017,1)</f>
        <v>0</v>
      </c>
      <c r="K1017" s="8">
        <f t="shared" si="139"/>
        <v>13086</v>
      </c>
      <c r="L1017" s="9">
        <f t="shared" si="139"/>
        <v>13086</v>
      </c>
      <c r="M1017" s="5" t="s">
        <v>3766</v>
      </c>
      <c r="N1017" s="1" t="s">
        <v>830</v>
      </c>
      <c r="O1017" s="1" t="s">
        <v>3767</v>
      </c>
      <c r="P1017" s="1" t="s">
        <v>61</v>
      </c>
      <c r="Q1017" s="1" t="s">
        <v>62</v>
      </c>
      <c r="R1017" s="1" t="s">
        <v>62</v>
      </c>
      <c r="AV1017" s="1" t="s">
        <v>52</v>
      </c>
      <c r="AW1017" s="1" t="s">
        <v>3820</v>
      </c>
      <c r="AX1017" s="1" t="s">
        <v>52</v>
      </c>
      <c r="AY1017" s="1" t="s">
        <v>52</v>
      </c>
      <c r="AZ1017" s="203"/>
      <c r="BA1017" s="207" t="s">
        <v>3766</v>
      </c>
    </row>
    <row r="1018" spans="1:53" ht="30" customHeight="1">
      <c r="A1018" s="5" t="s">
        <v>2487</v>
      </c>
      <c r="B1018" s="5" t="s">
        <v>52</v>
      </c>
      <c r="C1018" s="5" t="s">
        <v>52</v>
      </c>
      <c r="D1018" s="6"/>
      <c r="E1018" s="8"/>
      <c r="F1018" s="9">
        <f>TRUNC(SUMIF(N1015:N1017, N1014, F1015:F1017),0)</f>
        <v>6661</v>
      </c>
      <c r="G1018" s="8"/>
      <c r="H1018" s="9">
        <f>TRUNC(SUMIF(N1015:N1017, N1014, H1015:H1017),0)</f>
        <v>13086</v>
      </c>
      <c r="I1018" s="8"/>
      <c r="J1018" s="9">
        <f>TRUNC(SUMIF(N1015:N1017, N1014, J1015:J1017),0)</f>
        <v>0</v>
      </c>
      <c r="K1018" s="8"/>
      <c r="L1018" s="9">
        <f>F1018+H1018+J1018</f>
        <v>19747</v>
      </c>
      <c r="M1018" s="5" t="s">
        <v>52</v>
      </c>
      <c r="N1018" s="1" t="s">
        <v>124</v>
      </c>
      <c r="O1018" s="1" t="s">
        <v>124</v>
      </c>
      <c r="P1018" s="1" t="s">
        <v>52</v>
      </c>
      <c r="Q1018" s="1" t="s">
        <v>52</v>
      </c>
      <c r="R1018" s="1" t="s">
        <v>52</v>
      </c>
      <c r="AV1018" s="1" t="s">
        <v>52</v>
      </c>
      <c r="AW1018" s="1" t="s">
        <v>52</v>
      </c>
      <c r="AX1018" s="1" t="s">
        <v>52</v>
      </c>
      <c r="AY1018" s="1" t="s">
        <v>52</v>
      </c>
      <c r="AZ1018" s="203"/>
      <c r="BA1018" s="207"/>
    </row>
    <row r="1019" spans="1:53" ht="30" customHeight="1">
      <c r="A1019" s="6"/>
      <c r="B1019" s="6"/>
      <c r="C1019" s="6"/>
      <c r="D1019" s="6"/>
      <c r="E1019" s="8"/>
      <c r="F1019" s="9"/>
      <c r="G1019" s="8"/>
      <c r="H1019" s="9"/>
      <c r="I1019" s="8"/>
      <c r="J1019" s="9"/>
      <c r="K1019" s="8"/>
      <c r="L1019" s="9"/>
      <c r="M1019" s="6"/>
      <c r="BA1019" s="206"/>
    </row>
    <row r="1020" spans="1:53" ht="30" customHeight="1">
      <c r="A1020" s="308" t="s">
        <v>3821</v>
      </c>
      <c r="B1020" s="308"/>
      <c r="C1020" s="308"/>
      <c r="D1020" s="308"/>
      <c r="E1020" s="309"/>
      <c r="F1020" s="310"/>
      <c r="G1020" s="309"/>
      <c r="H1020" s="310"/>
      <c r="I1020" s="309"/>
      <c r="J1020" s="310"/>
      <c r="K1020" s="309"/>
      <c r="L1020" s="310"/>
      <c r="M1020" s="308"/>
      <c r="N1020" s="1" t="s">
        <v>835</v>
      </c>
      <c r="BA1020" s="206"/>
    </row>
    <row r="1021" spans="1:53" ht="30" customHeight="1">
      <c r="A1021" s="5" t="s">
        <v>3803</v>
      </c>
      <c r="B1021" s="5" t="s">
        <v>3822</v>
      </c>
      <c r="C1021" s="5" t="s">
        <v>58</v>
      </c>
      <c r="D1021" s="6">
        <v>1.1000000000000001</v>
      </c>
      <c r="E1021" s="8">
        <f>단가대비표!K97</f>
        <v>7845.5</v>
      </c>
      <c r="F1021" s="9">
        <f>TRUNC(E1021*D1021,1)</f>
        <v>8630</v>
      </c>
      <c r="G1021" s="8">
        <f>단가대비표!L97</f>
        <v>0</v>
      </c>
      <c r="H1021" s="9">
        <f>TRUNC(G1021*D1021,1)</f>
        <v>0</v>
      </c>
      <c r="I1021" s="8">
        <f>단가대비표!S97</f>
        <v>0</v>
      </c>
      <c r="J1021" s="9">
        <f>TRUNC(I1021*D1021,1)</f>
        <v>0</v>
      </c>
      <c r="K1021" s="8">
        <f>TRUNC(E1021+G1021+I1021,1)</f>
        <v>7845.5</v>
      </c>
      <c r="L1021" s="9">
        <f>TRUNC(F1021+H1021+J1021,1)</f>
        <v>8630</v>
      </c>
      <c r="M1021" s="5" t="s">
        <v>52</v>
      </c>
      <c r="N1021" s="1" t="s">
        <v>835</v>
      </c>
      <c r="O1021" s="1" t="s">
        <v>3823</v>
      </c>
      <c r="P1021" s="1" t="s">
        <v>62</v>
      </c>
      <c r="Q1021" s="1" t="s">
        <v>62</v>
      </c>
      <c r="R1021" s="1" t="s">
        <v>61</v>
      </c>
      <c r="AV1021" s="1" t="s">
        <v>52</v>
      </c>
      <c r="AW1021" s="1" t="s">
        <v>3824</v>
      </c>
      <c r="AX1021" s="1" t="s">
        <v>52</v>
      </c>
      <c r="AY1021" s="1" t="s">
        <v>52</v>
      </c>
      <c r="AZ1021" s="203"/>
      <c r="BA1021" s="207" t="s">
        <v>7339</v>
      </c>
    </row>
    <row r="1022" spans="1:53" ht="30" customHeight="1">
      <c r="A1022" s="5" t="s">
        <v>3753</v>
      </c>
      <c r="B1022" s="5" t="s">
        <v>3791</v>
      </c>
      <c r="C1022" s="5" t="s">
        <v>58</v>
      </c>
      <c r="D1022" s="6">
        <v>1</v>
      </c>
      <c r="E1022" s="8">
        <f>일위대가목록!E585</f>
        <v>0</v>
      </c>
      <c r="F1022" s="9">
        <f>TRUNC(E1022*D1022,1)</f>
        <v>0</v>
      </c>
      <c r="G1022" s="8">
        <f>일위대가목록!F585</f>
        <v>9182</v>
      </c>
      <c r="H1022" s="9">
        <f>TRUNC(G1022*D1022,1)</f>
        <v>9182</v>
      </c>
      <c r="I1022" s="8">
        <f>일위대가목록!G585</f>
        <v>183</v>
      </c>
      <c r="J1022" s="9">
        <f>TRUNC(I1022*D1022,1)</f>
        <v>183</v>
      </c>
      <c r="K1022" s="8">
        <f>TRUNC(E1022+G1022+I1022,1)</f>
        <v>9365</v>
      </c>
      <c r="L1022" s="9">
        <f>TRUNC(F1022+H1022+J1022,1)</f>
        <v>9365</v>
      </c>
      <c r="M1022" s="5" t="s">
        <v>3792</v>
      </c>
      <c r="N1022" s="1" t="s">
        <v>835</v>
      </c>
      <c r="O1022" s="1" t="s">
        <v>3793</v>
      </c>
      <c r="P1022" s="1" t="s">
        <v>61</v>
      </c>
      <c r="Q1022" s="1" t="s">
        <v>62</v>
      </c>
      <c r="R1022" s="1" t="s">
        <v>62</v>
      </c>
      <c r="AV1022" s="1" t="s">
        <v>52</v>
      </c>
      <c r="AW1022" s="1" t="s">
        <v>3825</v>
      </c>
      <c r="AX1022" s="1" t="s">
        <v>52</v>
      </c>
      <c r="AY1022" s="1" t="s">
        <v>52</v>
      </c>
      <c r="AZ1022" s="203"/>
      <c r="BA1022" s="207" t="s">
        <v>3792</v>
      </c>
    </row>
    <row r="1023" spans="1:53" ht="30" customHeight="1">
      <c r="A1023" s="5" t="s">
        <v>2487</v>
      </c>
      <c r="B1023" s="5" t="s">
        <v>52</v>
      </c>
      <c r="C1023" s="5" t="s">
        <v>52</v>
      </c>
      <c r="D1023" s="6"/>
      <c r="E1023" s="8"/>
      <c r="F1023" s="9">
        <f>TRUNC(SUMIF(N1021:N1022, N1020, F1021:F1022),0)</f>
        <v>8630</v>
      </c>
      <c r="G1023" s="8"/>
      <c r="H1023" s="9">
        <f>TRUNC(SUMIF(N1021:N1022, N1020, H1021:H1022),0)</f>
        <v>9182</v>
      </c>
      <c r="I1023" s="8"/>
      <c r="J1023" s="9">
        <f>TRUNC(SUMIF(N1021:N1022, N1020, J1021:J1022),0)</f>
        <v>183</v>
      </c>
      <c r="K1023" s="8"/>
      <c r="L1023" s="9">
        <f>F1023+H1023+J1023</f>
        <v>17995</v>
      </c>
      <c r="M1023" s="5" t="s">
        <v>52</v>
      </c>
      <c r="N1023" s="1" t="s">
        <v>124</v>
      </c>
      <c r="O1023" s="1" t="s">
        <v>124</v>
      </c>
      <c r="P1023" s="1" t="s">
        <v>52</v>
      </c>
      <c r="Q1023" s="1" t="s">
        <v>52</v>
      </c>
      <c r="R1023" s="1" t="s">
        <v>52</v>
      </c>
      <c r="AV1023" s="1" t="s">
        <v>52</v>
      </c>
      <c r="AW1023" s="1" t="s">
        <v>52</v>
      </c>
      <c r="AX1023" s="1" t="s">
        <v>52</v>
      </c>
      <c r="AY1023" s="1" t="s">
        <v>52</v>
      </c>
      <c r="AZ1023" s="203"/>
      <c r="BA1023" s="207"/>
    </row>
    <row r="1024" spans="1:53" ht="30" customHeight="1">
      <c r="A1024" s="6"/>
      <c r="B1024" s="6"/>
      <c r="C1024" s="6"/>
      <c r="D1024" s="6"/>
      <c r="E1024" s="8"/>
      <c r="F1024" s="9"/>
      <c r="G1024" s="8"/>
      <c r="H1024" s="9"/>
      <c r="I1024" s="8"/>
      <c r="J1024" s="9"/>
      <c r="K1024" s="8"/>
      <c r="L1024" s="9"/>
      <c r="M1024" s="6"/>
      <c r="BA1024" s="206"/>
    </row>
    <row r="1025" spans="1:54" ht="30" customHeight="1">
      <c r="A1025" s="308" t="s">
        <v>3826</v>
      </c>
      <c r="B1025" s="308"/>
      <c r="C1025" s="308"/>
      <c r="D1025" s="308"/>
      <c r="E1025" s="309"/>
      <c r="F1025" s="310"/>
      <c r="G1025" s="309"/>
      <c r="H1025" s="310"/>
      <c r="I1025" s="309"/>
      <c r="J1025" s="310"/>
      <c r="K1025" s="309"/>
      <c r="L1025" s="310"/>
      <c r="M1025" s="308"/>
      <c r="N1025" s="1" t="s">
        <v>839</v>
      </c>
      <c r="BA1025" s="206"/>
    </row>
    <row r="1026" spans="1:54" ht="30" customHeight="1">
      <c r="A1026" s="5" t="s">
        <v>3803</v>
      </c>
      <c r="B1026" s="5" t="s">
        <v>3822</v>
      </c>
      <c r="C1026" s="5" t="s">
        <v>58</v>
      </c>
      <c r="D1026" s="6">
        <v>1.1000000000000001</v>
      </c>
      <c r="E1026" s="8">
        <f>단가대비표!K97</f>
        <v>7845.5</v>
      </c>
      <c r="F1026" s="9">
        <f>TRUNC(E1026*D1026,1)</f>
        <v>8630</v>
      </c>
      <c r="G1026" s="8">
        <f>단가대비표!L97</f>
        <v>0</v>
      </c>
      <c r="H1026" s="9">
        <f>TRUNC(G1026*D1026,1)</f>
        <v>0</v>
      </c>
      <c r="I1026" s="8">
        <f>단가대비표!S97</f>
        <v>0</v>
      </c>
      <c r="J1026" s="9">
        <f>TRUNC(I1026*D1026,1)</f>
        <v>0</v>
      </c>
      <c r="K1026" s="8">
        <f t="shared" ref="K1026:L1028" si="140">TRUNC(E1026+G1026+I1026,1)</f>
        <v>7845.5</v>
      </c>
      <c r="L1026" s="9">
        <f t="shared" si="140"/>
        <v>8630</v>
      </c>
      <c r="M1026" s="5" t="s">
        <v>52</v>
      </c>
      <c r="N1026" s="1" t="s">
        <v>839</v>
      </c>
      <c r="O1026" s="1" t="s">
        <v>3823</v>
      </c>
      <c r="P1026" s="1" t="s">
        <v>62</v>
      </c>
      <c r="Q1026" s="1" t="s">
        <v>62</v>
      </c>
      <c r="R1026" s="1" t="s">
        <v>61</v>
      </c>
      <c r="AV1026" s="1" t="s">
        <v>52</v>
      </c>
      <c r="AW1026" s="1" t="s">
        <v>3827</v>
      </c>
      <c r="AX1026" s="1" t="s">
        <v>52</v>
      </c>
      <c r="AY1026" s="1" t="s">
        <v>52</v>
      </c>
      <c r="AZ1026" s="203"/>
      <c r="BA1026" s="207" t="s">
        <v>7339</v>
      </c>
    </row>
    <row r="1027" spans="1:54" ht="30" customHeight="1">
      <c r="A1027" s="5" t="s">
        <v>3760</v>
      </c>
      <c r="B1027" s="5" t="s">
        <v>3761</v>
      </c>
      <c r="C1027" s="5" t="s">
        <v>2685</v>
      </c>
      <c r="D1027" s="6">
        <v>0.3</v>
      </c>
      <c r="E1027" s="8">
        <f>단가대비표!K247</f>
        <v>2289</v>
      </c>
      <c r="F1027" s="9">
        <f>TRUNC(E1027*D1027,1)</f>
        <v>686.7</v>
      </c>
      <c r="G1027" s="8">
        <f>단가대비표!L247</f>
        <v>0</v>
      </c>
      <c r="H1027" s="9">
        <f>TRUNC(G1027*D1027,1)</f>
        <v>0</v>
      </c>
      <c r="I1027" s="8">
        <f>단가대비표!S247</f>
        <v>0</v>
      </c>
      <c r="J1027" s="9">
        <f>TRUNC(I1027*D1027,1)</f>
        <v>0</v>
      </c>
      <c r="K1027" s="8">
        <f t="shared" si="140"/>
        <v>2289</v>
      </c>
      <c r="L1027" s="9">
        <f t="shared" si="140"/>
        <v>686.7</v>
      </c>
      <c r="M1027" s="5" t="s">
        <v>52</v>
      </c>
      <c r="N1027" s="1" t="s">
        <v>839</v>
      </c>
      <c r="O1027" s="1" t="s">
        <v>3762</v>
      </c>
      <c r="P1027" s="1" t="s">
        <v>62</v>
      </c>
      <c r="Q1027" s="1" t="s">
        <v>62</v>
      </c>
      <c r="R1027" s="1" t="s">
        <v>61</v>
      </c>
      <c r="AV1027" s="1" t="s">
        <v>52</v>
      </c>
      <c r="AW1027" s="1" t="s">
        <v>3828</v>
      </c>
      <c r="AX1027" s="1" t="s">
        <v>52</v>
      </c>
      <c r="AY1027" s="1" t="s">
        <v>52</v>
      </c>
      <c r="AZ1027" s="203"/>
      <c r="BA1027" s="207" t="s">
        <v>7529</v>
      </c>
    </row>
    <row r="1028" spans="1:54" ht="30" customHeight="1">
      <c r="A1028" s="5" t="s">
        <v>3764</v>
      </c>
      <c r="B1028" s="5" t="s">
        <v>3798</v>
      </c>
      <c r="C1028" s="5" t="s">
        <v>58</v>
      </c>
      <c r="D1028" s="6">
        <v>1</v>
      </c>
      <c r="E1028" s="8">
        <f>일위대가목록!E586</f>
        <v>0</v>
      </c>
      <c r="F1028" s="9">
        <f>TRUNC(E1028*D1028,1)</f>
        <v>0</v>
      </c>
      <c r="G1028" s="8">
        <f>일위대가목록!F586</f>
        <v>14616</v>
      </c>
      <c r="H1028" s="9">
        <f>TRUNC(G1028*D1028,1)</f>
        <v>14616</v>
      </c>
      <c r="I1028" s="8">
        <f>일위대가목록!G586</f>
        <v>0</v>
      </c>
      <c r="J1028" s="9">
        <f>TRUNC(I1028*D1028,1)</f>
        <v>0</v>
      </c>
      <c r="K1028" s="8">
        <f t="shared" si="140"/>
        <v>14616</v>
      </c>
      <c r="L1028" s="9">
        <f t="shared" si="140"/>
        <v>14616</v>
      </c>
      <c r="M1028" s="5" t="s">
        <v>3799</v>
      </c>
      <c r="N1028" s="1" t="s">
        <v>839</v>
      </c>
      <c r="O1028" s="1" t="s">
        <v>3800</v>
      </c>
      <c r="P1028" s="1" t="s">
        <v>61</v>
      </c>
      <c r="Q1028" s="1" t="s">
        <v>62</v>
      </c>
      <c r="R1028" s="1" t="s">
        <v>62</v>
      </c>
      <c r="AV1028" s="1" t="s">
        <v>52</v>
      </c>
      <c r="AW1028" s="1" t="s">
        <v>3829</v>
      </c>
      <c r="AX1028" s="1" t="s">
        <v>52</v>
      </c>
      <c r="AY1028" s="1" t="s">
        <v>52</v>
      </c>
      <c r="AZ1028" s="203"/>
      <c r="BA1028" s="207" t="s">
        <v>3799</v>
      </c>
    </row>
    <row r="1029" spans="1:54" ht="30" customHeight="1">
      <c r="A1029" s="5" t="s">
        <v>2487</v>
      </c>
      <c r="B1029" s="5" t="s">
        <v>52</v>
      </c>
      <c r="C1029" s="5" t="s">
        <v>52</v>
      </c>
      <c r="D1029" s="6"/>
      <c r="E1029" s="8"/>
      <c r="F1029" s="9">
        <f>TRUNC(SUMIF(N1026:N1028, N1025, F1026:F1028),0)</f>
        <v>9316</v>
      </c>
      <c r="G1029" s="8"/>
      <c r="H1029" s="9">
        <f>TRUNC(SUMIF(N1026:N1028, N1025, H1026:H1028),0)</f>
        <v>14616</v>
      </c>
      <c r="I1029" s="8"/>
      <c r="J1029" s="9">
        <f>TRUNC(SUMIF(N1026:N1028, N1025, J1026:J1028),0)</f>
        <v>0</v>
      </c>
      <c r="K1029" s="8"/>
      <c r="L1029" s="9">
        <f>F1029+H1029+J1029</f>
        <v>23932</v>
      </c>
      <c r="M1029" s="5" t="s">
        <v>52</v>
      </c>
      <c r="N1029" s="1" t="s">
        <v>124</v>
      </c>
      <c r="O1029" s="1" t="s">
        <v>124</v>
      </c>
      <c r="P1029" s="1" t="s">
        <v>52</v>
      </c>
      <c r="Q1029" s="1" t="s">
        <v>52</v>
      </c>
      <c r="R1029" s="1" t="s">
        <v>52</v>
      </c>
      <c r="AV1029" s="1" t="s">
        <v>52</v>
      </c>
      <c r="AW1029" s="1" t="s">
        <v>52</v>
      </c>
      <c r="AX1029" s="1" t="s">
        <v>52</v>
      </c>
      <c r="AY1029" s="1" t="s">
        <v>52</v>
      </c>
      <c r="AZ1029" s="203"/>
      <c r="BA1029" s="207"/>
    </row>
    <row r="1030" spans="1:54" ht="30" customHeight="1">
      <c r="A1030" s="6"/>
      <c r="B1030" s="6"/>
      <c r="C1030" s="6"/>
      <c r="D1030" s="6"/>
      <c r="E1030" s="8"/>
      <c r="F1030" s="9"/>
      <c r="G1030" s="8"/>
      <c r="H1030" s="9"/>
      <c r="I1030" s="8"/>
      <c r="J1030" s="9"/>
      <c r="K1030" s="8"/>
      <c r="L1030" s="9"/>
      <c r="M1030" s="6"/>
      <c r="BA1030" s="206"/>
    </row>
    <row r="1031" spans="1:54" ht="30" customHeight="1">
      <c r="A1031" s="308" t="s">
        <v>3830</v>
      </c>
      <c r="B1031" s="308"/>
      <c r="C1031" s="308"/>
      <c r="D1031" s="308"/>
      <c r="E1031" s="309"/>
      <c r="F1031" s="310"/>
      <c r="G1031" s="309"/>
      <c r="H1031" s="310"/>
      <c r="I1031" s="309"/>
      <c r="J1031" s="310"/>
      <c r="K1031" s="309"/>
      <c r="L1031" s="310"/>
      <c r="M1031" s="308"/>
      <c r="N1031" s="1" t="s">
        <v>844</v>
      </c>
      <c r="BA1031" s="206"/>
    </row>
    <row r="1032" spans="1:54" ht="30" customHeight="1">
      <c r="A1032" s="5" t="s">
        <v>3803</v>
      </c>
      <c r="B1032" s="5" t="s">
        <v>3831</v>
      </c>
      <c r="C1032" s="5" t="s">
        <v>58</v>
      </c>
      <c r="D1032" s="6">
        <v>1.1000000000000001</v>
      </c>
      <c r="E1032" s="8">
        <f>단가대비표!K98</f>
        <v>9656</v>
      </c>
      <c r="F1032" s="9">
        <f>TRUNC(E1032*D1032,1)</f>
        <v>10621.6</v>
      </c>
      <c r="G1032" s="8">
        <f>단가대비표!L98</f>
        <v>0</v>
      </c>
      <c r="H1032" s="9">
        <f>TRUNC(G1032*D1032,1)</f>
        <v>0</v>
      </c>
      <c r="I1032" s="8">
        <f>단가대비표!S98</f>
        <v>0</v>
      </c>
      <c r="J1032" s="9">
        <f>TRUNC(I1032*D1032,1)</f>
        <v>0</v>
      </c>
      <c r="K1032" s="8">
        <f>TRUNC(E1032+G1032+I1032,1)</f>
        <v>9656</v>
      </c>
      <c r="L1032" s="9">
        <f>TRUNC(F1032+H1032+J1032,1)</f>
        <v>10621.6</v>
      </c>
      <c r="M1032" s="5" t="s">
        <v>52</v>
      </c>
      <c r="N1032" s="1" t="s">
        <v>844</v>
      </c>
      <c r="O1032" s="1" t="s">
        <v>3832</v>
      </c>
      <c r="P1032" s="1" t="s">
        <v>62</v>
      </c>
      <c r="Q1032" s="1" t="s">
        <v>62</v>
      </c>
      <c r="R1032" s="1" t="s">
        <v>61</v>
      </c>
      <c r="AV1032" s="1" t="s">
        <v>52</v>
      </c>
      <c r="AW1032" s="1" t="s">
        <v>3833</v>
      </c>
      <c r="AX1032" s="1" t="s">
        <v>52</v>
      </c>
      <c r="AY1032" s="1" t="s">
        <v>52</v>
      </c>
      <c r="AZ1032" s="203"/>
      <c r="BA1032" s="207" t="s">
        <v>7340</v>
      </c>
    </row>
    <row r="1033" spans="1:54" ht="30" customHeight="1">
      <c r="A1033" s="5" t="s">
        <v>3753</v>
      </c>
      <c r="B1033" s="5" t="s">
        <v>3791</v>
      </c>
      <c r="C1033" s="5" t="s">
        <v>58</v>
      </c>
      <c r="D1033" s="6">
        <v>1</v>
      </c>
      <c r="E1033" s="8">
        <f>일위대가목록!E585</f>
        <v>0</v>
      </c>
      <c r="F1033" s="9">
        <f>TRUNC(E1033*D1033,1)</f>
        <v>0</v>
      </c>
      <c r="G1033" s="8">
        <f>일위대가목록!F585</f>
        <v>9182</v>
      </c>
      <c r="H1033" s="9">
        <f>TRUNC(G1033*D1033,1)</f>
        <v>9182</v>
      </c>
      <c r="I1033" s="8">
        <f>일위대가목록!G585</f>
        <v>183</v>
      </c>
      <c r="J1033" s="9">
        <f>TRUNC(I1033*D1033,1)</f>
        <v>183</v>
      </c>
      <c r="K1033" s="8">
        <f>TRUNC(E1033+G1033+I1033,1)</f>
        <v>9365</v>
      </c>
      <c r="L1033" s="9">
        <f>TRUNC(F1033+H1033+J1033,1)</f>
        <v>9365</v>
      </c>
      <c r="M1033" s="5" t="s">
        <v>3792</v>
      </c>
      <c r="N1033" s="1" t="s">
        <v>844</v>
      </c>
      <c r="O1033" s="1" t="s">
        <v>3793</v>
      </c>
      <c r="P1033" s="1" t="s">
        <v>61</v>
      </c>
      <c r="Q1033" s="1" t="s">
        <v>62</v>
      </c>
      <c r="R1033" s="1" t="s">
        <v>62</v>
      </c>
      <c r="AV1033" s="1" t="s">
        <v>52</v>
      </c>
      <c r="AW1033" s="1" t="s">
        <v>3834</v>
      </c>
      <c r="AX1033" s="1" t="s">
        <v>52</v>
      </c>
      <c r="AY1033" s="1" t="s">
        <v>52</v>
      </c>
      <c r="AZ1033" s="203"/>
      <c r="BA1033" s="207" t="s">
        <v>3792</v>
      </c>
    </row>
    <row r="1034" spans="1:54" ht="30" customHeight="1">
      <c r="A1034" s="5" t="s">
        <v>2487</v>
      </c>
      <c r="B1034" s="5" t="s">
        <v>52</v>
      </c>
      <c r="C1034" s="5" t="s">
        <v>52</v>
      </c>
      <c r="D1034" s="6"/>
      <c r="E1034" s="8"/>
      <c r="F1034" s="9">
        <f>TRUNC(SUMIF(N1032:N1033, N1031, F1032:F1033),0)</f>
        <v>10621</v>
      </c>
      <c r="G1034" s="8"/>
      <c r="H1034" s="9">
        <f>TRUNC(SUMIF(N1032:N1033, N1031, H1032:H1033),0)</f>
        <v>9182</v>
      </c>
      <c r="I1034" s="8"/>
      <c r="J1034" s="9">
        <f>TRUNC(SUMIF(N1032:N1033, N1031, J1032:J1033),0)</f>
        <v>183</v>
      </c>
      <c r="K1034" s="8"/>
      <c r="L1034" s="9">
        <f>F1034+H1034+J1034</f>
        <v>19986</v>
      </c>
      <c r="M1034" s="5" t="s">
        <v>52</v>
      </c>
      <c r="N1034" s="1" t="s">
        <v>124</v>
      </c>
      <c r="O1034" s="1" t="s">
        <v>124</v>
      </c>
      <c r="P1034" s="1" t="s">
        <v>52</v>
      </c>
      <c r="Q1034" s="1" t="s">
        <v>52</v>
      </c>
      <c r="R1034" s="1" t="s">
        <v>52</v>
      </c>
      <c r="AV1034" s="1" t="s">
        <v>52</v>
      </c>
      <c r="AW1034" s="1" t="s">
        <v>52</v>
      </c>
      <c r="AX1034" s="1" t="s">
        <v>52</v>
      </c>
      <c r="AY1034" s="1" t="s">
        <v>52</v>
      </c>
      <c r="AZ1034" s="203"/>
      <c r="BA1034" s="207"/>
    </row>
    <row r="1035" spans="1:54" ht="30" customHeight="1">
      <c r="A1035" s="6"/>
      <c r="B1035" s="6"/>
      <c r="C1035" s="6"/>
      <c r="D1035" s="6"/>
      <c r="E1035" s="8"/>
      <c r="F1035" s="9"/>
      <c r="G1035" s="8"/>
      <c r="H1035" s="9"/>
      <c r="I1035" s="8"/>
      <c r="J1035" s="9"/>
      <c r="K1035" s="8"/>
      <c r="L1035" s="9"/>
      <c r="M1035" s="6"/>
      <c r="BA1035" s="206"/>
    </row>
    <row r="1036" spans="1:54" ht="30" customHeight="1">
      <c r="A1036" s="308" t="s">
        <v>3835</v>
      </c>
      <c r="B1036" s="308"/>
      <c r="C1036" s="308"/>
      <c r="D1036" s="308"/>
      <c r="E1036" s="309"/>
      <c r="F1036" s="310"/>
      <c r="G1036" s="309"/>
      <c r="H1036" s="310"/>
      <c r="I1036" s="309"/>
      <c r="J1036" s="310"/>
      <c r="K1036" s="309"/>
      <c r="L1036" s="310"/>
      <c r="M1036" s="308"/>
      <c r="N1036" s="1" t="s">
        <v>848</v>
      </c>
      <c r="BA1036" s="206"/>
    </row>
    <row r="1037" spans="1:54" ht="30" customHeight="1">
      <c r="A1037" s="5" t="s">
        <v>3803</v>
      </c>
      <c r="B1037" s="5" t="s">
        <v>3831</v>
      </c>
      <c r="C1037" s="5" t="s">
        <v>58</v>
      </c>
      <c r="D1037" s="74">
        <v>1.1000000000000001</v>
      </c>
      <c r="E1037" s="8">
        <f>단가대비표!K98</f>
        <v>9656</v>
      </c>
      <c r="F1037" s="9">
        <f>TRUNC(E1037*D1037,1)</f>
        <v>10621.6</v>
      </c>
      <c r="G1037" s="8">
        <f>단가대비표!L98</f>
        <v>0</v>
      </c>
      <c r="H1037" s="9">
        <f>TRUNC(G1037*D1037,1)</f>
        <v>0</v>
      </c>
      <c r="I1037" s="8">
        <f>단가대비표!S98</f>
        <v>0</v>
      </c>
      <c r="J1037" s="9">
        <f>TRUNC(I1037*D1037,1)</f>
        <v>0</v>
      </c>
      <c r="K1037" s="8">
        <f t="shared" ref="K1037:L1039" si="141">TRUNC(E1037+G1037+I1037,1)</f>
        <v>9656</v>
      </c>
      <c r="L1037" s="9">
        <f t="shared" si="141"/>
        <v>10621.6</v>
      </c>
      <c r="M1037" s="5" t="s">
        <v>52</v>
      </c>
      <c r="N1037" s="1" t="s">
        <v>848</v>
      </c>
      <c r="O1037" s="1" t="s">
        <v>3832</v>
      </c>
      <c r="P1037" s="1" t="s">
        <v>62</v>
      </c>
      <c r="Q1037" s="1" t="s">
        <v>62</v>
      </c>
      <c r="R1037" s="1" t="s">
        <v>61</v>
      </c>
      <c r="AV1037" s="1" t="s">
        <v>52</v>
      </c>
      <c r="AW1037" s="1" t="s">
        <v>3836</v>
      </c>
      <c r="AX1037" s="1" t="s">
        <v>52</v>
      </c>
      <c r="AY1037" s="1" t="s">
        <v>52</v>
      </c>
      <c r="AZ1037" s="203"/>
      <c r="BA1037" s="207" t="s">
        <v>7340</v>
      </c>
      <c r="BB1037" s="99">
        <v>1.1000000000000001</v>
      </c>
    </row>
    <row r="1038" spans="1:54" ht="30" customHeight="1">
      <c r="A1038" s="5" t="s">
        <v>3760</v>
      </c>
      <c r="B1038" s="5" t="s">
        <v>3761</v>
      </c>
      <c r="C1038" s="5" t="s">
        <v>2685</v>
      </c>
      <c r="D1038" s="74">
        <v>0.2</v>
      </c>
      <c r="E1038" s="8">
        <f>단가대비표!K247</f>
        <v>2289</v>
      </c>
      <c r="F1038" s="9">
        <f>TRUNC(E1038*D1038,1)</f>
        <v>457.8</v>
      </c>
      <c r="G1038" s="8">
        <f>단가대비표!L247</f>
        <v>0</v>
      </c>
      <c r="H1038" s="9">
        <f>TRUNC(G1038*D1038,1)</f>
        <v>0</v>
      </c>
      <c r="I1038" s="8">
        <f>단가대비표!S247</f>
        <v>0</v>
      </c>
      <c r="J1038" s="9">
        <f>TRUNC(I1038*D1038,1)</f>
        <v>0</v>
      </c>
      <c r="K1038" s="8">
        <f t="shared" si="141"/>
        <v>2289</v>
      </c>
      <c r="L1038" s="9">
        <f t="shared" si="141"/>
        <v>457.8</v>
      </c>
      <c r="M1038" s="5" t="s">
        <v>52</v>
      </c>
      <c r="N1038" s="1" t="s">
        <v>848</v>
      </c>
      <c r="O1038" s="1" t="s">
        <v>3762</v>
      </c>
      <c r="P1038" s="1" t="s">
        <v>62</v>
      </c>
      <c r="Q1038" s="1" t="s">
        <v>62</v>
      </c>
      <c r="R1038" s="1" t="s">
        <v>61</v>
      </c>
      <c r="AV1038" s="1" t="s">
        <v>52</v>
      </c>
      <c r="AW1038" s="1" t="s">
        <v>3837</v>
      </c>
      <c r="AX1038" s="1" t="s">
        <v>52</v>
      </c>
      <c r="AY1038" s="1" t="s">
        <v>52</v>
      </c>
      <c r="AZ1038" s="203"/>
      <c r="BA1038" s="207" t="s">
        <v>7529</v>
      </c>
      <c r="BB1038" s="99">
        <v>0.3</v>
      </c>
    </row>
    <row r="1039" spans="1:54" ht="30" customHeight="1">
      <c r="A1039" s="5" t="s">
        <v>3764</v>
      </c>
      <c r="B1039" s="5" t="s">
        <v>3798</v>
      </c>
      <c r="C1039" s="5" t="s">
        <v>58</v>
      </c>
      <c r="D1039" s="74">
        <v>0.8</v>
      </c>
      <c r="E1039" s="8">
        <f>일위대가목록!E586</f>
        <v>0</v>
      </c>
      <c r="F1039" s="9">
        <f>TRUNC(E1039*D1039,1)</f>
        <v>0</v>
      </c>
      <c r="G1039" s="8">
        <f>일위대가목록!F586</f>
        <v>14616</v>
      </c>
      <c r="H1039" s="9">
        <f>TRUNC(G1039*D1039,1)</f>
        <v>11692.8</v>
      </c>
      <c r="I1039" s="8">
        <f>일위대가목록!G586</f>
        <v>0</v>
      </c>
      <c r="J1039" s="9">
        <f>TRUNC(I1039*D1039,1)</f>
        <v>0</v>
      </c>
      <c r="K1039" s="8">
        <f t="shared" si="141"/>
        <v>14616</v>
      </c>
      <c r="L1039" s="9">
        <f t="shared" si="141"/>
        <v>11692.8</v>
      </c>
      <c r="M1039" s="5" t="s">
        <v>3799</v>
      </c>
      <c r="N1039" s="1" t="s">
        <v>848</v>
      </c>
      <c r="O1039" s="1" t="s">
        <v>3800</v>
      </c>
      <c r="P1039" s="1" t="s">
        <v>61</v>
      </c>
      <c r="Q1039" s="1" t="s">
        <v>62</v>
      </c>
      <c r="R1039" s="1" t="s">
        <v>62</v>
      </c>
      <c r="AV1039" s="1" t="s">
        <v>52</v>
      </c>
      <c r="AW1039" s="1" t="s">
        <v>3838</v>
      </c>
      <c r="AX1039" s="1" t="s">
        <v>52</v>
      </c>
      <c r="AY1039" s="1" t="s">
        <v>52</v>
      </c>
      <c r="AZ1039" s="203"/>
      <c r="BA1039" s="207" t="s">
        <v>3799</v>
      </c>
      <c r="BB1039" s="99">
        <v>1</v>
      </c>
    </row>
    <row r="1040" spans="1:54" ht="30" customHeight="1">
      <c r="A1040" s="5" t="s">
        <v>2487</v>
      </c>
      <c r="B1040" s="5" t="s">
        <v>52</v>
      </c>
      <c r="C1040" s="5" t="s">
        <v>52</v>
      </c>
      <c r="D1040" s="6"/>
      <c r="E1040" s="8"/>
      <c r="F1040" s="9">
        <f>TRUNC(SUMIF(N1037:N1039, N1036, F1037:F1039),0)</f>
        <v>11079</v>
      </c>
      <c r="G1040" s="8"/>
      <c r="H1040" s="9">
        <f>TRUNC(SUMIF(N1037:N1039, N1036, H1037:H1039),0)</f>
        <v>11692</v>
      </c>
      <c r="I1040" s="8"/>
      <c r="J1040" s="9">
        <f>TRUNC(SUMIF(N1037:N1039, N1036, J1037:J1039),0)</f>
        <v>0</v>
      </c>
      <c r="K1040" s="8"/>
      <c r="L1040" s="9">
        <f>F1040+H1040+J1040</f>
        <v>22771</v>
      </c>
      <c r="M1040" s="5" t="s">
        <v>52</v>
      </c>
      <c r="N1040" s="1" t="s">
        <v>124</v>
      </c>
      <c r="O1040" s="1" t="s">
        <v>124</v>
      </c>
      <c r="P1040" s="1" t="s">
        <v>52</v>
      </c>
      <c r="Q1040" s="1" t="s">
        <v>52</v>
      </c>
      <c r="R1040" s="1" t="s">
        <v>52</v>
      </c>
      <c r="AV1040" s="1" t="s">
        <v>52</v>
      </c>
      <c r="AW1040" s="1" t="s">
        <v>52</v>
      </c>
      <c r="AX1040" s="1" t="s">
        <v>52</v>
      </c>
      <c r="AY1040" s="1" t="s">
        <v>52</v>
      </c>
      <c r="AZ1040" s="203"/>
      <c r="BA1040" s="207"/>
    </row>
    <row r="1041" spans="1:53" ht="30" customHeight="1">
      <c r="A1041" s="6"/>
      <c r="B1041" s="6"/>
      <c r="C1041" s="6"/>
      <c r="D1041" s="6"/>
      <c r="E1041" s="8"/>
      <c r="F1041" s="9"/>
      <c r="G1041" s="8"/>
      <c r="H1041" s="9"/>
      <c r="I1041" s="8"/>
      <c r="J1041" s="9"/>
      <c r="K1041" s="8"/>
      <c r="L1041" s="9"/>
      <c r="M1041" s="6"/>
      <c r="BA1041" s="206"/>
    </row>
    <row r="1042" spans="1:53" ht="30" customHeight="1">
      <c r="A1042" s="308" t="s">
        <v>3839</v>
      </c>
      <c r="B1042" s="308"/>
      <c r="C1042" s="308"/>
      <c r="D1042" s="308"/>
      <c r="E1042" s="309"/>
      <c r="F1042" s="310"/>
      <c r="G1042" s="309"/>
      <c r="H1042" s="310"/>
      <c r="I1042" s="309"/>
      <c r="J1042" s="310"/>
      <c r="K1042" s="309"/>
      <c r="L1042" s="310"/>
      <c r="M1042" s="308"/>
      <c r="N1042" s="1" t="s">
        <v>853</v>
      </c>
      <c r="BA1042" s="206"/>
    </row>
    <row r="1043" spans="1:53" ht="30" customHeight="1">
      <c r="A1043" s="5" t="s">
        <v>3749</v>
      </c>
      <c r="B1043" s="5" t="s">
        <v>3770</v>
      </c>
      <c r="C1043" s="5" t="s">
        <v>58</v>
      </c>
      <c r="D1043" s="6">
        <v>1.1000000000000001</v>
      </c>
      <c r="E1043" s="8">
        <f>단가대비표!K89</f>
        <v>1773</v>
      </c>
      <c r="F1043" s="9">
        <f>TRUNC(E1043*D1043,1)</f>
        <v>1950.3</v>
      </c>
      <c r="G1043" s="8">
        <f>단가대비표!L89</f>
        <v>0</v>
      </c>
      <c r="H1043" s="9">
        <f>TRUNC(G1043*D1043,1)</f>
        <v>0</v>
      </c>
      <c r="I1043" s="8">
        <f>단가대비표!S89</f>
        <v>0</v>
      </c>
      <c r="J1043" s="9">
        <f>TRUNC(I1043*D1043,1)</f>
        <v>0</v>
      </c>
      <c r="K1043" s="8">
        <f>TRUNC(E1043+G1043+I1043,1)</f>
        <v>1773</v>
      </c>
      <c r="L1043" s="9">
        <f>TRUNC(F1043+H1043+J1043,1)</f>
        <v>1950.3</v>
      </c>
      <c r="M1043" s="5" t="s">
        <v>52</v>
      </c>
      <c r="N1043" s="1" t="s">
        <v>853</v>
      </c>
      <c r="O1043" s="1" t="s">
        <v>3771</v>
      </c>
      <c r="P1043" s="1" t="s">
        <v>62</v>
      </c>
      <c r="Q1043" s="1" t="s">
        <v>62</v>
      </c>
      <c r="R1043" s="1" t="s">
        <v>61</v>
      </c>
      <c r="AV1043" s="1" t="s">
        <v>52</v>
      </c>
      <c r="AW1043" s="1" t="s">
        <v>3840</v>
      </c>
      <c r="AX1043" s="1" t="s">
        <v>52</v>
      </c>
      <c r="AY1043" s="1" t="s">
        <v>52</v>
      </c>
      <c r="AZ1043" s="203"/>
      <c r="BA1043" s="207" t="s">
        <v>7329</v>
      </c>
    </row>
    <row r="1044" spans="1:53" ht="30" customHeight="1">
      <c r="A1044" s="5" t="s">
        <v>3753</v>
      </c>
      <c r="B1044" s="5" t="s">
        <v>3754</v>
      </c>
      <c r="C1044" s="5" t="s">
        <v>58</v>
      </c>
      <c r="D1044" s="6">
        <v>1</v>
      </c>
      <c r="E1044" s="8">
        <f>일위대가목록!E583</f>
        <v>0</v>
      </c>
      <c r="F1044" s="9">
        <f>TRUNC(E1044*D1044,1)</f>
        <v>0</v>
      </c>
      <c r="G1044" s="8">
        <f>일위대가목록!F583</f>
        <v>8338</v>
      </c>
      <c r="H1044" s="9">
        <f>TRUNC(G1044*D1044,1)</f>
        <v>8338</v>
      </c>
      <c r="I1044" s="8">
        <f>일위대가목록!G583</f>
        <v>166</v>
      </c>
      <c r="J1044" s="9">
        <f>TRUNC(I1044*D1044,1)</f>
        <v>166</v>
      </c>
      <c r="K1044" s="8">
        <f>TRUNC(E1044+G1044+I1044,1)</f>
        <v>8504</v>
      </c>
      <c r="L1044" s="9">
        <f>TRUNC(F1044+H1044+J1044,1)</f>
        <v>8504</v>
      </c>
      <c r="M1044" s="5" t="s">
        <v>3755</v>
      </c>
      <c r="N1044" s="1" t="s">
        <v>853</v>
      </c>
      <c r="O1044" s="1" t="s">
        <v>3756</v>
      </c>
      <c r="P1044" s="1" t="s">
        <v>61</v>
      </c>
      <c r="Q1044" s="1" t="s">
        <v>62</v>
      </c>
      <c r="R1044" s="1" t="s">
        <v>62</v>
      </c>
      <c r="AV1044" s="1" t="s">
        <v>52</v>
      </c>
      <c r="AW1044" s="1" t="s">
        <v>3841</v>
      </c>
      <c r="AX1044" s="1" t="s">
        <v>52</v>
      </c>
      <c r="AY1044" s="1" t="s">
        <v>52</v>
      </c>
      <c r="AZ1044" s="203"/>
      <c r="BA1044" s="207" t="s">
        <v>3755</v>
      </c>
    </row>
    <row r="1045" spans="1:53" ht="30" customHeight="1">
      <c r="A1045" s="5" t="s">
        <v>2487</v>
      </c>
      <c r="B1045" s="5" t="s">
        <v>52</v>
      </c>
      <c r="C1045" s="5" t="s">
        <v>52</v>
      </c>
      <c r="D1045" s="6"/>
      <c r="E1045" s="8"/>
      <c r="F1045" s="9">
        <f>TRUNC(SUMIF(N1043:N1044, N1042, F1043:F1044),0)</f>
        <v>1950</v>
      </c>
      <c r="G1045" s="8"/>
      <c r="H1045" s="9">
        <f>TRUNC(SUMIF(N1043:N1044, N1042, H1043:H1044),0)</f>
        <v>8338</v>
      </c>
      <c r="I1045" s="8"/>
      <c r="J1045" s="9">
        <f>TRUNC(SUMIF(N1043:N1044, N1042, J1043:J1044),0)</f>
        <v>166</v>
      </c>
      <c r="K1045" s="8"/>
      <c r="L1045" s="9">
        <f>F1045+H1045+J1045</f>
        <v>10454</v>
      </c>
      <c r="M1045" s="5" t="s">
        <v>52</v>
      </c>
      <c r="N1045" s="1" t="s">
        <v>124</v>
      </c>
      <c r="O1045" s="1" t="s">
        <v>124</v>
      </c>
      <c r="P1045" s="1" t="s">
        <v>52</v>
      </c>
      <c r="Q1045" s="1" t="s">
        <v>52</v>
      </c>
      <c r="R1045" s="1" t="s">
        <v>52</v>
      </c>
      <c r="AV1045" s="1" t="s">
        <v>52</v>
      </c>
      <c r="AW1045" s="1" t="s">
        <v>52</v>
      </c>
      <c r="AX1045" s="1" t="s">
        <v>52</v>
      </c>
      <c r="AY1045" s="1" t="s">
        <v>52</v>
      </c>
      <c r="AZ1045" s="203"/>
      <c r="BA1045" s="207"/>
    </row>
    <row r="1046" spans="1:53" ht="30" customHeight="1">
      <c r="A1046" s="6"/>
      <c r="B1046" s="6"/>
      <c r="C1046" s="6"/>
      <c r="D1046" s="6"/>
      <c r="E1046" s="8"/>
      <c r="F1046" s="9"/>
      <c r="G1046" s="8"/>
      <c r="H1046" s="9"/>
      <c r="I1046" s="8"/>
      <c r="J1046" s="9"/>
      <c r="K1046" s="8"/>
      <c r="L1046" s="9"/>
      <c r="M1046" s="6"/>
      <c r="BA1046" s="206"/>
    </row>
    <row r="1047" spans="1:53" ht="30" customHeight="1">
      <c r="A1047" s="308" t="s">
        <v>3842</v>
      </c>
      <c r="B1047" s="308"/>
      <c r="C1047" s="308"/>
      <c r="D1047" s="308"/>
      <c r="E1047" s="309"/>
      <c r="F1047" s="310"/>
      <c r="G1047" s="309"/>
      <c r="H1047" s="310"/>
      <c r="I1047" s="309"/>
      <c r="J1047" s="310"/>
      <c r="K1047" s="309"/>
      <c r="L1047" s="310"/>
      <c r="M1047" s="308"/>
      <c r="N1047" s="1" t="s">
        <v>857</v>
      </c>
      <c r="BA1047" s="206"/>
    </row>
    <row r="1048" spans="1:53" ht="30" customHeight="1">
      <c r="A1048" s="5" t="s">
        <v>3749</v>
      </c>
      <c r="B1048" s="5" t="s">
        <v>3770</v>
      </c>
      <c r="C1048" s="5" t="s">
        <v>58</v>
      </c>
      <c r="D1048" s="6">
        <v>1.1000000000000001</v>
      </c>
      <c r="E1048" s="8">
        <f>단가대비표!K89</f>
        <v>1773</v>
      </c>
      <c r="F1048" s="9">
        <f>TRUNC(E1048*D1048,1)</f>
        <v>1950.3</v>
      </c>
      <c r="G1048" s="8">
        <f>단가대비표!L89</f>
        <v>0</v>
      </c>
      <c r="H1048" s="9">
        <f>TRUNC(G1048*D1048,1)</f>
        <v>0</v>
      </c>
      <c r="I1048" s="8">
        <f>단가대비표!S89</f>
        <v>0</v>
      </c>
      <c r="J1048" s="9">
        <f>TRUNC(I1048*D1048,1)</f>
        <v>0</v>
      </c>
      <c r="K1048" s="8">
        <f t="shared" ref="K1048:L1050" si="142">TRUNC(E1048+G1048+I1048,1)</f>
        <v>1773</v>
      </c>
      <c r="L1048" s="9">
        <f t="shared" si="142"/>
        <v>1950.3</v>
      </c>
      <c r="M1048" s="5" t="s">
        <v>52</v>
      </c>
      <c r="N1048" s="1" t="s">
        <v>857</v>
      </c>
      <c r="O1048" s="1" t="s">
        <v>3771</v>
      </c>
      <c r="P1048" s="1" t="s">
        <v>62</v>
      </c>
      <c r="Q1048" s="1" t="s">
        <v>62</v>
      </c>
      <c r="R1048" s="1" t="s">
        <v>61</v>
      </c>
      <c r="AV1048" s="1" t="s">
        <v>52</v>
      </c>
      <c r="AW1048" s="1" t="s">
        <v>3843</v>
      </c>
      <c r="AX1048" s="1" t="s">
        <v>52</v>
      </c>
      <c r="AY1048" s="1" t="s">
        <v>52</v>
      </c>
      <c r="AZ1048" s="203"/>
      <c r="BA1048" s="207" t="s">
        <v>7329</v>
      </c>
    </row>
    <row r="1049" spans="1:53" ht="30" customHeight="1">
      <c r="A1049" s="5" t="s">
        <v>3760</v>
      </c>
      <c r="B1049" s="5" t="s">
        <v>3761</v>
      </c>
      <c r="C1049" s="5" t="s">
        <v>2685</v>
      </c>
      <c r="D1049" s="6">
        <v>0.35</v>
      </c>
      <c r="E1049" s="8">
        <f>단가대비표!K247</f>
        <v>2289</v>
      </c>
      <c r="F1049" s="9">
        <f>TRUNC(E1049*D1049,1)</f>
        <v>801.1</v>
      </c>
      <c r="G1049" s="8">
        <f>단가대비표!L247</f>
        <v>0</v>
      </c>
      <c r="H1049" s="9">
        <f>TRUNC(G1049*D1049,1)</f>
        <v>0</v>
      </c>
      <c r="I1049" s="8">
        <f>단가대비표!S247</f>
        <v>0</v>
      </c>
      <c r="J1049" s="9">
        <f>TRUNC(I1049*D1049,1)</f>
        <v>0</v>
      </c>
      <c r="K1049" s="8">
        <f t="shared" si="142"/>
        <v>2289</v>
      </c>
      <c r="L1049" s="9">
        <f t="shared" si="142"/>
        <v>801.1</v>
      </c>
      <c r="M1049" s="5" t="s">
        <v>52</v>
      </c>
      <c r="N1049" s="1" t="s">
        <v>857</v>
      </c>
      <c r="O1049" s="1" t="s">
        <v>3762</v>
      </c>
      <c r="P1049" s="1" t="s">
        <v>62</v>
      </c>
      <c r="Q1049" s="1" t="s">
        <v>62</v>
      </c>
      <c r="R1049" s="1" t="s">
        <v>61</v>
      </c>
      <c r="AV1049" s="1" t="s">
        <v>52</v>
      </c>
      <c r="AW1049" s="1" t="s">
        <v>3844</v>
      </c>
      <c r="AX1049" s="1" t="s">
        <v>52</v>
      </c>
      <c r="AY1049" s="1" t="s">
        <v>52</v>
      </c>
      <c r="AZ1049" s="203"/>
      <c r="BA1049" s="207" t="s">
        <v>7529</v>
      </c>
    </row>
    <row r="1050" spans="1:53" ht="30" customHeight="1">
      <c r="A1050" s="5" t="s">
        <v>3764</v>
      </c>
      <c r="B1050" s="5" t="s">
        <v>3845</v>
      </c>
      <c r="C1050" s="5" t="s">
        <v>58</v>
      </c>
      <c r="D1050" s="6">
        <v>1</v>
      </c>
      <c r="E1050" s="8">
        <f>일위대가목록!E587</f>
        <v>0</v>
      </c>
      <c r="F1050" s="9">
        <f>TRUNC(E1050*D1050,1)</f>
        <v>0</v>
      </c>
      <c r="G1050" s="8">
        <f>일위대가목록!F587</f>
        <v>15761</v>
      </c>
      <c r="H1050" s="9">
        <f>TRUNC(G1050*D1050,1)</f>
        <v>15761</v>
      </c>
      <c r="I1050" s="8">
        <f>일위대가목록!G587</f>
        <v>0</v>
      </c>
      <c r="J1050" s="9">
        <f>TRUNC(I1050*D1050,1)</f>
        <v>0</v>
      </c>
      <c r="K1050" s="8">
        <f t="shared" si="142"/>
        <v>15761</v>
      </c>
      <c r="L1050" s="9">
        <f t="shared" si="142"/>
        <v>15761</v>
      </c>
      <c r="M1050" s="5" t="s">
        <v>3846</v>
      </c>
      <c r="N1050" s="1" t="s">
        <v>857</v>
      </c>
      <c r="O1050" s="1" t="s">
        <v>3847</v>
      </c>
      <c r="P1050" s="1" t="s">
        <v>61</v>
      </c>
      <c r="Q1050" s="1" t="s">
        <v>62</v>
      </c>
      <c r="R1050" s="1" t="s">
        <v>62</v>
      </c>
      <c r="AV1050" s="1" t="s">
        <v>52</v>
      </c>
      <c r="AW1050" s="1" t="s">
        <v>3848</v>
      </c>
      <c r="AX1050" s="1" t="s">
        <v>52</v>
      </c>
      <c r="AY1050" s="1" t="s">
        <v>52</v>
      </c>
      <c r="AZ1050" s="203"/>
      <c r="BA1050" s="207" t="s">
        <v>3846</v>
      </c>
    </row>
    <row r="1051" spans="1:53" ht="30" customHeight="1">
      <c r="A1051" s="5" t="s">
        <v>2487</v>
      </c>
      <c r="B1051" s="5" t="s">
        <v>52</v>
      </c>
      <c r="C1051" s="5" t="s">
        <v>52</v>
      </c>
      <c r="D1051" s="6"/>
      <c r="E1051" s="8"/>
      <c r="F1051" s="9">
        <f>TRUNC(SUMIF(N1048:N1050, N1047, F1048:F1050),0)</f>
        <v>2751</v>
      </c>
      <c r="G1051" s="8"/>
      <c r="H1051" s="9">
        <f>TRUNC(SUMIF(N1048:N1050, N1047, H1048:H1050),0)</f>
        <v>15761</v>
      </c>
      <c r="I1051" s="8"/>
      <c r="J1051" s="9">
        <f>TRUNC(SUMIF(N1048:N1050, N1047, J1048:J1050),0)</f>
        <v>0</v>
      </c>
      <c r="K1051" s="8"/>
      <c r="L1051" s="9">
        <f>F1051+H1051+J1051</f>
        <v>18512</v>
      </c>
      <c r="M1051" s="5" t="s">
        <v>52</v>
      </c>
      <c r="N1051" s="1" t="s">
        <v>124</v>
      </c>
      <c r="O1051" s="1" t="s">
        <v>124</v>
      </c>
      <c r="P1051" s="1" t="s">
        <v>52</v>
      </c>
      <c r="Q1051" s="1" t="s">
        <v>52</v>
      </c>
      <c r="R1051" s="1" t="s">
        <v>52</v>
      </c>
      <c r="AV1051" s="1" t="s">
        <v>52</v>
      </c>
      <c r="AW1051" s="1" t="s">
        <v>52</v>
      </c>
      <c r="AX1051" s="1" t="s">
        <v>52</v>
      </c>
      <c r="AY1051" s="1" t="s">
        <v>52</v>
      </c>
      <c r="AZ1051" s="203"/>
      <c r="BA1051" s="207"/>
    </row>
    <row r="1052" spans="1:53" ht="30" customHeight="1">
      <c r="A1052" s="6"/>
      <c r="B1052" s="6"/>
      <c r="C1052" s="6"/>
      <c r="D1052" s="6"/>
      <c r="E1052" s="8"/>
      <c r="F1052" s="9"/>
      <c r="G1052" s="8"/>
      <c r="H1052" s="9"/>
      <c r="I1052" s="8"/>
      <c r="J1052" s="9"/>
      <c r="K1052" s="8"/>
      <c r="L1052" s="9"/>
      <c r="M1052" s="6"/>
      <c r="BA1052" s="206"/>
    </row>
    <row r="1053" spans="1:53" ht="30" customHeight="1">
      <c r="A1053" s="308" t="s">
        <v>3849</v>
      </c>
      <c r="B1053" s="308"/>
      <c r="C1053" s="308"/>
      <c r="D1053" s="308"/>
      <c r="E1053" s="309"/>
      <c r="F1053" s="310"/>
      <c r="G1053" s="309"/>
      <c r="H1053" s="310"/>
      <c r="I1053" s="309"/>
      <c r="J1053" s="310"/>
      <c r="K1053" s="309"/>
      <c r="L1053" s="310"/>
      <c r="M1053" s="308"/>
      <c r="N1053" s="1" t="s">
        <v>862</v>
      </c>
      <c r="BA1053" s="206"/>
    </row>
    <row r="1054" spans="1:53" ht="30" customHeight="1">
      <c r="A1054" s="5" t="s">
        <v>3749</v>
      </c>
      <c r="B1054" s="5" t="s">
        <v>3779</v>
      </c>
      <c r="C1054" s="5" t="s">
        <v>58</v>
      </c>
      <c r="D1054" s="6">
        <v>1.1000000000000001</v>
      </c>
      <c r="E1054" s="8">
        <f>단가대비표!K86</f>
        <v>2216</v>
      </c>
      <c r="F1054" s="9">
        <f>TRUNC(E1054*D1054,1)</f>
        <v>2437.6</v>
      </c>
      <c r="G1054" s="8">
        <f>단가대비표!L86</f>
        <v>0</v>
      </c>
      <c r="H1054" s="9">
        <f>TRUNC(G1054*D1054,1)</f>
        <v>0</v>
      </c>
      <c r="I1054" s="8">
        <f>단가대비표!S86</f>
        <v>0</v>
      </c>
      <c r="J1054" s="9">
        <f>TRUNC(I1054*D1054,1)</f>
        <v>0</v>
      </c>
      <c r="K1054" s="8">
        <f>TRUNC(E1054+G1054+I1054,1)</f>
        <v>2216</v>
      </c>
      <c r="L1054" s="9">
        <f>TRUNC(F1054+H1054+J1054,1)</f>
        <v>2437.6</v>
      </c>
      <c r="M1054" s="5" t="s">
        <v>52</v>
      </c>
      <c r="N1054" s="1" t="s">
        <v>862</v>
      </c>
      <c r="O1054" s="1" t="s">
        <v>3780</v>
      </c>
      <c r="P1054" s="1" t="s">
        <v>62</v>
      </c>
      <c r="Q1054" s="1" t="s">
        <v>62</v>
      </c>
      <c r="R1054" s="1" t="s">
        <v>61</v>
      </c>
      <c r="AV1054" s="1" t="s">
        <v>52</v>
      </c>
      <c r="AW1054" s="1" t="s">
        <v>3850</v>
      </c>
      <c r="AX1054" s="1" t="s">
        <v>52</v>
      </c>
      <c r="AY1054" s="1" t="s">
        <v>52</v>
      </c>
      <c r="AZ1054" s="203"/>
      <c r="BA1054" s="207" t="s">
        <v>7326</v>
      </c>
    </row>
    <row r="1055" spans="1:53" ht="30" customHeight="1">
      <c r="A1055" s="5" t="s">
        <v>3753</v>
      </c>
      <c r="B1055" s="5" t="s">
        <v>3754</v>
      </c>
      <c r="C1055" s="5" t="s">
        <v>58</v>
      </c>
      <c r="D1055" s="6">
        <v>1</v>
      </c>
      <c r="E1055" s="8">
        <f>일위대가목록!E583</f>
        <v>0</v>
      </c>
      <c r="F1055" s="9">
        <f>TRUNC(E1055*D1055,1)</f>
        <v>0</v>
      </c>
      <c r="G1055" s="8">
        <f>일위대가목록!F583</f>
        <v>8338</v>
      </c>
      <c r="H1055" s="9">
        <f>TRUNC(G1055*D1055,1)</f>
        <v>8338</v>
      </c>
      <c r="I1055" s="8">
        <f>일위대가목록!G583</f>
        <v>166</v>
      </c>
      <c r="J1055" s="9">
        <f>TRUNC(I1055*D1055,1)</f>
        <v>166</v>
      </c>
      <c r="K1055" s="8">
        <f>TRUNC(E1055+G1055+I1055,1)</f>
        <v>8504</v>
      </c>
      <c r="L1055" s="9">
        <f>TRUNC(F1055+H1055+J1055,1)</f>
        <v>8504</v>
      </c>
      <c r="M1055" s="5" t="s">
        <v>3755</v>
      </c>
      <c r="N1055" s="1" t="s">
        <v>862</v>
      </c>
      <c r="O1055" s="1" t="s">
        <v>3756</v>
      </c>
      <c r="P1055" s="1" t="s">
        <v>61</v>
      </c>
      <c r="Q1055" s="1" t="s">
        <v>62</v>
      </c>
      <c r="R1055" s="1" t="s">
        <v>62</v>
      </c>
      <c r="AV1055" s="1" t="s">
        <v>52</v>
      </c>
      <c r="AW1055" s="1" t="s">
        <v>3851</v>
      </c>
      <c r="AX1055" s="1" t="s">
        <v>52</v>
      </c>
      <c r="AY1055" s="1" t="s">
        <v>52</v>
      </c>
      <c r="AZ1055" s="203"/>
      <c r="BA1055" s="207" t="s">
        <v>3755</v>
      </c>
    </row>
    <row r="1056" spans="1:53" ht="30" customHeight="1">
      <c r="A1056" s="5" t="s">
        <v>2487</v>
      </c>
      <c r="B1056" s="5" t="s">
        <v>52</v>
      </c>
      <c r="C1056" s="5" t="s">
        <v>52</v>
      </c>
      <c r="D1056" s="6"/>
      <c r="E1056" s="8"/>
      <c r="F1056" s="9">
        <f>TRUNC(SUMIF(N1054:N1055, N1053, F1054:F1055),0)</f>
        <v>2437</v>
      </c>
      <c r="G1056" s="8"/>
      <c r="H1056" s="9">
        <f>TRUNC(SUMIF(N1054:N1055, N1053, H1054:H1055),0)</f>
        <v>8338</v>
      </c>
      <c r="I1056" s="8"/>
      <c r="J1056" s="9">
        <f>TRUNC(SUMIF(N1054:N1055, N1053, J1054:J1055),0)</f>
        <v>166</v>
      </c>
      <c r="K1056" s="8"/>
      <c r="L1056" s="9">
        <f>F1056+H1056+J1056</f>
        <v>10941</v>
      </c>
      <c r="M1056" s="5" t="s">
        <v>52</v>
      </c>
      <c r="N1056" s="1" t="s">
        <v>124</v>
      </c>
      <c r="O1056" s="1" t="s">
        <v>124</v>
      </c>
      <c r="P1056" s="1" t="s">
        <v>52</v>
      </c>
      <c r="Q1056" s="1" t="s">
        <v>52</v>
      </c>
      <c r="R1056" s="1" t="s">
        <v>52</v>
      </c>
      <c r="AV1056" s="1" t="s">
        <v>52</v>
      </c>
      <c r="AW1056" s="1" t="s">
        <v>52</v>
      </c>
      <c r="AX1056" s="1" t="s">
        <v>52</v>
      </c>
      <c r="AY1056" s="1" t="s">
        <v>52</v>
      </c>
      <c r="AZ1056" s="203"/>
      <c r="BA1056" s="207"/>
    </row>
    <row r="1057" spans="1:53" ht="30" customHeight="1">
      <c r="A1057" s="6"/>
      <c r="B1057" s="6"/>
      <c r="C1057" s="6"/>
      <c r="D1057" s="6"/>
      <c r="E1057" s="8"/>
      <c r="F1057" s="9"/>
      <c r="G1057" s="8"/>
      <c r="H1057" s="9"/>
      <c r="I1057" s="8"/>
      <c r="J1057" s="9"/>
      <c r="K1057" s="8"/>
      <c r="L1057" s="9"/>
      <c r="M1057" s="6"/>
      <c r="BA1057" s="206"/>
    </row>
    <row r="1058" spans="1:53" ht="30" customHeight="1">
      <c r="A1058" s="308" t="s">
        <v>3852</v>
      </c>
      <c r="B1058" s="308"/>
      <c r="C1058" s="308"/>
      <c r="D1058" s="308"/>
      <c r="E1058" s="309"/>
      <c r="F1058" s="310"/>
      <c r="G1058" s="309"/>
      <c r="H1058" s="310"/>
      <c r="I1058" s="309"/>
      <c r="J1058" s="310"/>
      <c r="K1058" s="309"/>
      <c r="L1058" s="310"/>
      <c r="M1058" s="308"/>
      <c r="N1058" s="1" t="s">
        <v>866</v>
      </c>
      <c r="BA1058" s="206"/>
    </row>
    <row r="1059" spans="1:53" ht="30" customHeight="1">
      <c r="A1059" s="5" t="s">
        <v>3749</v>
      </c>
      <c r="B1059" s="5" t="s">
        <v>3779</v>
      </c>
      <c r="C1059" s="5" t="s">
        <v>58</v>
      </c>
      <c r="D1059" s="6">
        <v>1.1000000000000001</v>
      </c>
      <c r="E1059" s="8">
        <f>단가대비표!K86</f>
        <v>2216</v>
      </c>
      <c r="F1059" s="9">
        <f>TRUNC(E1059*D1059,1)</f>
        <v>2437.6</v>
      </c>
      <c r="G1059" s="8">
        <f>단가대비표!L86</f>
        <v>0</v>
      </c>
      <c r="H1059" s="9">
        <f>TRUNC(G1059*D1059,1)</f>
        <v>0</v>
      </c>
      <c r="I1059" s="8">
        <f>단가대비표!S86</f>
        <v>0</v>
      </c>
      <c r="J1059" s="9">
        <f>TRUNC(I1059*D1059,1)</f>
        <v>0</v>
      </c>
      <c r="K1059" s="8">
        <f t="shared" ref="K1059:L1061" si="143">TRUNC(E1059+G1059+I1059,1)</f>
        <v>2216</v>
      </c>
      <c r="L1059" s="9">
        <f t="shared" si="143"/>
        <v>2437.6</v>
      </c>
      <c r="M1059" s="5" t="s">
        <v>52</v>
      </c>
      <c r="N1059" s="1" t="s">
        <v>866</v>
      </c>
      <c r="O1059" s="1" t="s">
        <v>3780</v>
      </c>
      <c r="P1059" s="1" t="s">
        <v>62</v>
      </c>
      <c r="Q1059" s="1" t="s">
        <v>62</v>
      </c>
      <c r="R1059" s="1" t="s">
        <v>61</v>
      </c>
      <c r="AV1059" s="1" t="s">
        <v>52</v>
      </c>
      <c r="AW1059" s="1" t="s">
        <v>3853</v>
      </c>
      <c r="AX1059" s="1" t="s">
        <v>52</v>
      </c>
      <c r="AY1059" s="1" t="s">
        <v>52</v>
      </c>
      <c r="AZ1059" s="203"/>
      <c r="BA1059" s="207" t="s">
        <v>7326</v>
      </c>
    </row>
    <row r="1060" spans="1:53" ht="30" customHeight="1">
      <c r="A1060" s="5" t="s">
        <v>3760</v>
      </c>
      <c r="B1060" s="5" t="s">
        <v>3761</v>
      </c>
      <c r="C1060" s="5" t="s">
        <v>2685</v>
      </c>
      <c r="D1060" s="6">
        <v>0.35</v>
      </c>
      <c r="E1060" s="8">
        <f>단가대비표!K247</f>
        <v>2289</v>
      </c>
      <c r="F1060" s="9">
        <f>TRUNC(E1060*D1060,1)</f>
        <v>801.1</v>
      </c>
      <c r="G1060" s="8">
        <f>단가대비표!L247</f>
        <v>0</v>
      </c>
      <c r="H1060" s="9">
        <f>TRUNC(G1060*D1060,1)</f>
        <v>0</v>
      </c>
      <c r="I1060" s="8">
        <f>단가대비표!S247</f>
        <v>0</v>
      </c>
      <c r="J1060" s="9">
        <f>TRUNC(I1060*D1060,1)</f>
        <v>0</v>
      </c>
      <c r="K1060" s="8">
        <f t="shared" si="143"/>
        <v>2289</v>
      </c>
      <c r="L1060" s="9">
        <f t="shared" si="143"/>
        <v>801.1</v>
      </c>
      <c r="M1060" s="5" t="s">
        <v>52</v>
      </c>
      <c r="N1060" s="1" t="s">
        <v>866</v>
      </c>
      <c r="O1060" s="1" t="s">
        <v>3762</v>
      </c>
      <c r="P1060" s="1" t="s">
        <v>62</v>
      </c>
      <c r="Q1060" s="1" t="s">
        <v>62</v>
      </c>
      <c r="R1060" s="1" t="s">
        <v>61</v>
      </c>
      <c r="AV1060" s="1" t="s">
        <v>52</v>
      </c>
      <c r="AW1060" s="1" t="s">
        <v>3854</v>
      </c>
      <c r="AX1060" s="1" t="s">
        <v>52</v>
      </c>
      <c r="AY1060" s="1" t="s">
        <v>52</v>
      </c>
      <c r="AZ1060" s="203"/>
      <c r="BA1060" s="207" t="s">
        <v>7529</v>
      </c>
    </row>
    <row r="1061" spans="1:53" ht="30" customHeight="1">
      <c r="A1061" s="5" t="s">
        <v>3764</v>
      </c>
      <c r="B1061" s="5" t="s">
        <v>3845</v>
      </c>
      <c r="C1061" s="5" t="s">
        <v>58</v>
      </c>
      <c r="D1061" s="6">
        <v>1</v>
      </c>
      <c r="E1061" s="8">
        <f>일위대가목록!E587</f>
        <v>0</v>
      </c>
      <c r="F1061" s="9">
        <f>TRUNC(E1061*D1061,1)</f>
        <v>0</v>
      </c>
      <c r="G1061" s="8">
        <f>일위대가목록!F587</f>
        <v>15761</v>
      </c>
      <c r="H1061" s="9">
        <f>TRUNC(G1061*D1061,1)</f>
        <v>15761</v>
      </c>
      <c r="I1061" s="8">
        <f>일위대가목록!G587</f>
        <v>0</v>
      </c>
      <c r="J1061" s="9">
        <f>TRUNC(I1061*D1061,1)</f>
        <v>0</v>
      </c>
      <c r="K1061" s="8">
        <f t="shared" si="143"/>
        <v>15761</v>
      </c>
      <c r="L1061" s="9">
        <f t="shared" si="143"/>
        <v>15761</v>
      </c>
      <c r="M1061" s="5" t="s">
        <v>3846</v>
      </c>
      <c r="N1061" s="1" t="s">
        <v>866</v>
      </c>
      <c r="O1061" s="1" t="s">
        <v>3847</v>
      </c>
      <c r="P1061" s="1" t="s">
        <v>61</v>
      </c>
      <c r="Q1061" s="1" t="s">
        <v>62</v>
      </c>
      <c r="R1061" s="1" t="s">
        <v>62</v>
      </c>
      <c r="AV1061" s="1" t="s">
        <v>52</v>
      </c>
      <c r="AW1061" s="1" t="s">
        <v>3855</v>
      </c>
      <c r="AX1061" s="1" t="s">
        <v>52</v>
      </c>
      <c r="AY1061" s="1" t="s">
        <v>52</v>
      </c>
      <c r="AZ1061" s="203"/>
      <c r="BA1061" s="207" t="s">
        <v>3846</v>
      </c>
    </row>
    <row r="1062" spans="1:53" ht="30" customHeight="1">
      <c r="A1062" s="5" t="s">
        <v>2487</v>
      </c>
      <c r="B1062" s="5" t="s">
        <v>52</v>
      </c>
      <c r="C1062" s="5" t="s">
        <v>52</v>
      </c>
      <c r="D1062" s="6"/>
      <c r="E1062" s="8"/>
      <c r="F1062" s="9">
        <f>TRUNC(SUMIF(N1059:N1061, N1058, F1059:F1061),0)</f>
        <v>3238</v>
      </c>
      <c r="G1062" s="8"/>
      <c r="H1062" s="9">
        <f>TRUNC(SUMIF(N1059:N1061, N1058, H1059:H1061),0)</f>
        <v>15761</v>
      </c>
      <c r="I1062" s="8"/>
      <c r="J1062" s="9">
        <f>TRUNC(SUMIF(N1059:N1061, N1058, J1059:J1061),0)</f>
        <v>0</v>
      </c>
      <c r="K1062" s="8"/>
      <c r="L1062" s="9">
        <f>F1062+H1062+J1062</f>
        <v>18999</v>
      </c>
      <c r="M1062" s="5" t="s">
        <v>52</v>
      </c>
      <c r="N1062" s="1" t="s">
        <v>124</v>
      </c>
      <c r="O1062" s="1" t="s">
        <v>124</v>
      </c>
      <c r="P1062" s="1" t="s">
        <v>52</v>
      </c>
      <c r="Q1062" s="1" t="s">
        <v>52</v>
      </c>
      <c r="R1062" s="1" t="s">
        <v>52</v>
      </c>
      <c r="AV1062" s="1" t="s">
        <v>52</v>
      </c>
      <c r="AW1062" s="1" t="s">
        <v>52</v>
      </c>
      <c r="AX1062" s="1" t="s">
        <v>52</v>
      </c>
      <c r="AY1062" s="1" t="s">
        <v>52</v>
      </c>
      <c r="AZ1062" s="203"/>
      <c r="BA1062" s="207"/>
    </row>
    <row r="1063" spans="1:53" ht="30" customHeight="1">
      <c r="A1063" s="6"/>
      <c r="B1063" s="6"/>
      <c r="C1063" s="6"/>
      <c r="D1063" s="6"/>
      <c r="E1063" s="8"/>
      <c r="F1063" s="9"/>
      <c r="G1063" s="8"/>
      <c r="H1063" s="9"/>
      <c r="I1063" s="8"/>
      <c r="J1063" s="9"/>
      <c r="K1063" s="8"/>
      <c r="L1063" s="9"/>
      <c r="M1063" s="6"/>
      <c r="BA1063" s="206"/>
    </row>
    <row r="1064" spans="1:53" ht="30" customHeight="1">
      <c r="A1064" s="308" t="s">
        <v>3856</v>
      </c>
      <c r="B1064" s="308"/>
      <c r="C1064" s="308"/>
      <c r="D1064" s="308"/>
      <c r="E1064" s="309"/>
      <c r="F1064" s="310"/>
      <c r="G1064" s="309"/>
      <c r="H1064" s="310"/>
      <c r="I1064" s="309"/>
      <c r="J1064" s="310"/>
      <c r="K1064" s="309"/>
      <c r="L1064" s="310"/>
      <c r="M1064" s="308"/>
      <c r="N1064" s="1" t="s">
        <v>871</v>
      </c>
      <c r="BA1064" s="206"/>
    </row>
    <row r="1065" spans="1:53" ht="30" customHeight="1">
      <c r="A1065" s="5" t="s">
        <v>3749</v>
      </c>
      <c r="B1065" s="5" t="s">
        <v>3857</v>
      </c>
      <c r="C1065" s="5" t="s">
        <v>58</v>
      </c>
      <c r="D1065" s="6">
        <v>1.1000000000000001</v>
      </c>
      <c r="E1065" s="8">
        <f>단가대비표!K87</f>
        <v>2659</v>
      </c>
      <c r="F1065" s="9">
        <f>TRUNC(E1065*D1065,1)</f>
        <v>2924.9</v>
      </c>
      <c r="G1065" s="8">
        <f>단가대비표!L87</f>
        <v>0</v>
      </c>
      <c r="H1065" s="9">
        <f>TRUNC(G1065*D1065,1)</f>
        <v>0</v>
      </c>
      <c r="I1065" s="8">
        <f>단가대비표!S87</f>
        <v>0</v>
      </c>
      <c r="J1065" s="9">
        <f>TRUNC(I1065*D1065,1)</f>
        <v>0</v>
      </c>
      <c r="K1065" s="8">
        <f>TRUNC(E1065+G1065+I1065,1)</f>
        <v>2659</v>
      </c>
      <c r="L1065" s="9">
        <f>TRUNC(F1065+H1065+J1065,1)</f>
        <v>2924.9</v>
      </c>
      <c r="M1065" s="5" t="s">
        <v>52</v>
      </c>
      <c r="N1065" s="1" t="s">
        <v>871</v>
      </c>
      <c r="O1065" s="1" t="s">
        <v>3858</v>
      </c>
      <c r="P1065" s="1" t="s">
        <v>62</v>
      </c>
      <c r="Q1065" s="1" t="s">
        <v>62</v>
      </c>
      <c r="R1065" s="1" t="s">
        <v>61</v>
      </c>
      <c r="AV1065" s="1" t="s">
        <v>52</v>
      </c>
      <c r="AW1065" s="1" t="s">
        <v>3859</v>
      </c>
      <c r="AX1065" s="1" t="s">
        <v>52</v>
      </c>
      <c r="AY1065" s="1" t="s">
        <v>52</v>
      </c>
      <c r="AZ1065" s="203"/>
      <c r="BA1065" s="207" t="s">
        <v>7327</v>
      </c>
    </row>
    <row r="1066" spans="1:53" ht="30" customHeight="1">
      <c r="A1066" s="5" t="s">
        <v>3753</v>
      </c>
      <c r="B1066" s="5" t="s">
        <v>3791</v>
      </c>
      <c r="C1066" s="5" t="s">
        <v>58</v>
      </c>
      <c r="D1066" s="6">
        <v>1</v>
      </c>
      <c r="E1066" s="8">
        <f>일위대가목록!E585</f>
        <v>0</v>
      </c>
      <c r="F1066" s="9">
        <f>TRUNC(E1066*D1066,1)</f>
        <v>0</v>
      </c>
      <c r="G1066" s="8">
        <f>일위대가목록!F585</f>
        <v>9182</v>
      </c>
      <c r="H1066" s="9">
        <f>TRUNC(G1066*D1066,1)</f>
        <v>9182</v>
      </c>
      <c r="I1066" s="8">
        <f>일위대가목록!G585</f>
        <v>183</v>
      </c>
      <c r="J1066" s="9">
        <f>TRUNC(I1066*D1066,1)</f>
        <v>183</v>
      </c>
      <c r="K1066" s="8">
        <f>TRUNC(E1066+G1066+I1066,1)</f>
        <v>9365</v>
      </c>
      <c r="L1066" s="9">
        <f>TRUNC(F1066+H1066+J1066,1)</f>
        <v>9365</v>
      </c>
      <c r="M1066" s="5" t="s">
        <v>3792</v>
      </c>
      <c r="N1066" s="1" t="s">
        <v>871</v>
      </c>
      <c r="O1066" s="1" t="s">
        <v>3793</v>
      </c>
      <c r="P1066" s="1" t="s">
        <v>61</v>
      </c>
      <c r="Q1066" s="1" t="s">
        <v>62</v>
      </c>
      <c r="R1066" s="1" t="s">
        <v>62</v>
      </c>
      <c r="AV1066" s="1" t="s">
        <v>52</v>
      </c>
      <c r="AW1066" s="1" t="s">
        <v>3860</v>
      </c>
      <c r="AX1066" s="1" t="s">
        <v>52</v>
      </c>
      <c r="AY1066" s="1" t="s">
        <v>52</v>
      </c>
      <c r="AZ1066" s="203"/>
      <c r="BA1066" s="207" t="s">
        <v>3792</v>
      </c>
    </row>
    <row r="1067" spans="1:53" ht="30" customHeight="1">
      <c r="A1067" s="5" t="s">
        <v>2487</v>
      </c>
      <c r="B1067" s="5" t="s">
        <v>52</v>
      </c>
      <c r="C1067" s="5" t="s">
        <v>52</v>
      </c>
      <c r="D1067" s="6"/>
      <c r="E1067" s="8"/>
      <c r="F1067" s="9">
        <f>TRUNC(SUMIF(N1065:N1066, N1064, F1065:F1066),0)</f>
        <v>2924</v>
      </c>
      <c r="G1067" s="8"/>
      <c r="H1067" s="9">
        <f>TRUNC(SUMIF(N1065:N1066, N1064, H1065:H1066),0)</f>
        <v>9182</v>
      </c>
      <c r="I1067" s="8"/>
      <c r="J1067" s="9">
        <f>TRUNC(SUMIF(N1065:N1066, N1064, J1065:J1066),0)</f>
        <v>183</v>
      </c>
      <c r="K1067" s="8"/>
      <c r="L1067" s="9">
        <f>F1067+H1067+J1067</f>
        <v>12289</v>
      </c>
      <c r="M1067" s="5" t="s">
        <v>52</v>
      </c>
      <c r="N1067" s="1" t="s">
        <v>124</v>
      </c>
      <c r="O1067" s="1" t="s">
        <v>124</v>
      </c>
      <c r="P1067" s="1" t="s">
        <v>52</v>
      </c>
      <c r="Q1067" s="1" t="s">
        <v>52</v>
      </c>
      <c r="R1067" s="1" t="s">
        <v>52</v>
      </c>
      <c r="AV1067" s="1" t="s">
        <v>52</v>
      </c>
      <c r="AW1067" s="1" t="s">
        <v>52</v>
      </c>
      <c r="AX1067" s="1" t="s">
        <v>52</v>
      </c>
      <c r="AY1067" s="1" t="s">
        <v>52</v>
      </c>
      <c r="AZ1067" s="203"/>
      <c r="BA1067" s="207"/>
    </row>
    <row r="1068" spans="1:53" ht="30" customHeight="1">
      <c r="A1068" s="6"/>
      <c r="B1068" s="6"/>
      <c r="C1068" s="6"/>
      <c r="D1068" s="6"/>
      <c r="E1068" s="8"/>
      <c r="F1068" s="9"/>
      <c r="G1068" s="8"/>
      <c r="H1068" s="9"/>
      <c r="I1068" s="8"/>
      <c r="J1068" s="9"/>
      <c r="K1068" s="8"/>
      <c r="L1068" s="9"/>
      <c r="M1068" s="6"/>
      <c r="BA1068" s="206"/>
    </row>
    <row r="1069" spans="1:53" ht="30" customHeight="1">
      <c r="A1069" s="308" t="s">
        <v>3861</v>
      </c>
      <c r="B1069" s="308"/>
      <c r="C1069" s="308"/>
      <c r="D1069" s="308"/>
      <c r="E1069" s="309"/>
      <c r="F1069" s="310"/>
      <c r="G1069" s="309"/>
      <c r="H1069" s="310"/>
      <c r="I1069" s="309"/>
      <c r="J1069" s="310"/>
      <c r="K1069" s="309"/>
      <c r="L1069" s="310"/>
      <c r="M1069" s="308"/>
      <c r="N1069" s="1" t="s">
        <v>875</v>
      </c>
      <c r="BA1069" s="206"/>
    </row>
    <row r="1070" spans="1:53" ht="30" customHeight="1">
      <c r="A1070" s="5" t="s">
        <v>3749</v>
      </c>
      <c r="B1070" s="5" t="s">
        <v>3857</v>
      </c>
      <c r="C1070" s="5" t="s">
        <v>58</v>
      </c>
      <c r="D1070" s="6">
        <v>1.1000000000000001</v>
      </c>
      <c r="E1070" s="8">
        <f>단가대비표!K87</f>
        <v>2659</v>
      </c>
      <c r="F1070" s="9">
        <f>TRUNC(E1070*D1070,1)</f>
        <v>2924.9</v>
      </c>
      <c r="G1070" s="8">
        <f>단가대비표!L87</f>
        <v>0</v>
      </c>
      <c r="H1070" s="9">
        <f>TRUNC(G1070*D1070,1)</f>
        <v>0</v>
      </c>
      <c r="I1070" s="8">
        <f>단가대비표!S87</f>
        <v>0</v>
      </c>
      <c r="J1070" s="9">
        <f>TRUNC(I1070*D1070,1)</f>
        <v>0</v>
      </c>
      <c r="K1070" s="8">
        <f t="shared" ref="K1070:L1072" si="144">TRUNC(E1070+G1070+I1070,1)</f>
        <v>2659</v>
      </c>
      <c r="L1070" s="9">
        <f t="shared" si="144"/>
        <v>2924.9</v>
      </c>
      <c r="M1070" s="5" t="s">
        <v>52</v>
      </c>
      <c r="N1070" s="1" t="s">
        <v>875</v>
      </c>
      <c r="O1070" s="1" t="s">
        <v>3858</v>
      </c>
      <c r="P1070" s="1" t="s">
        <v>62</v>
      </c>
      <c r="Q1070" s="1" t="s">
        <v>62</v>
      </c>
      <c r="R1070" s="1" t="s">
        <v>61</v>
      </c>
      <c r="AV1070" s="1" t="s">
        <v>52</v>
      </c>
      <c r="AW1070" s="1" t="s">
        <v>3862</v>
      </c>
      <c r="AX1070" s="1" t="s">
        <v>52</v>
      </c>
      <c r="AY1070" s="1" t="s">
        <v>52</v>
      </c>
      <c r="AZ1070" s="203"/>
      <c r="BA1070" s="207" t="s">
        <v>7327</v>
      </c>
    </row>
    <row r="1071" spans="1:53" ht="30" customHeight="1">
      <c r="A1071" s="5" t="s">
        <v>3760</v>
      </c>
      <c r="B1071" s="5" t="s">
        <v>3761</v>
      </c>
      <c r="C1071" s="5" t="s">
        <v>2685</v>
      </c>
      <c r="D1071" s="6">
        <v>0.35</v>
      </c>
      <c r="E1071" s="8">
        <f>단가대비표!K247</f>
        <v>2289</v>
      </c>
      <c r="F1071" s="9">
        <f>TRUNC(E1071*D1071,1)</f>
        <v>801.1</v>
      </c>
      <c r="G1071" s="8">
        <f>단가대비표!L247</f>
        <v>0</v>
      </c>
      <c r="H1071" s="9">
        <f>TRUNC(G1071*D1071,1)</f>
        <v>0</v>
      </c>
      <c r="I1071" s="8">
        <f>단가대비표!S247</f>
        <v>0</v>
      </c>
      <c r="J1071" s="9">
        <f>TRUNC(I1071*D1071,1)</f>
        <v>0</v>
      </c>
      <c r="K1071" s="8">
        <f t="shared" si="144"/>
        <v>2289</v>
      </c>
      <c r="L1071" s="9">
        <f t="shared" si="144"/>
        <v>801.1</v>
      </c>
      <c r="M1071" s="5" t="s">
        <v>52</v>
      </c>
      <c r="N1071" s="1" t="s">
        <v>875</v>
      </c>
      <c r="O1071" s="1" t="s">
        <v>3762</v>
      </c>
      <c r="P1071" s="1" t="s">
        <v>62</v>
      </c>
      <c r="Q1071" s="1" t="s">
        <v>62</v>
      </c>
      <c r="R1071" s="1" t="s">
        <v>61</v>
      </c>
      <c r="AV1071" s="1" t="s">
        <v>52</v>
      </c>
      <c r="AW1071" s="1" t="s">
        <v>3863</v>
      </c>
      <c r="AX1071" s="1" t="s">
        <v>52</v>
      </c>
      <c r="AY1071" s="1" t="s">
        <v>52</v>
      </c>
      <c r="AZ1071" s="203"/>
      <c r="BA1071" s="207" t="s">
        <v>7529</v>
      </c>
    </row>
    <row r="1072" spans="1:53" ht="30" customHeight="1">
      <c r="A1072" s="5" t="s">
        <v>3764</v>
      </c>
      <c r="B1072" s="5" t="s">
        <v>3864</v>
      </c>
      <c r="C1072" s="5" t="s">
        <v>58</v>
      </c>
      <c r="D1072" s="6">
        <v>1</v>
      </c>
      <c r="E1072" s="8">
        <f>일위대가목록!E588</f>
        <v>0</v>
      </c>
      <c r="F1072" s="9">
        <f>TRUNC(E1072*D1072,1)</f>
        <v>0</v>
      </c>
      <c r="G1072" s="8">
        <f>일위대가목록!F588</f>
        <v>17520</v>
      </c>
      <c r="H1072" s="9">
        <f>TRUNC(G1072*D1072,1)</f>
        <v>17520</v>
      </c>
      <c r="I1072" s="8">
        <f>일위대가목록!G588</f>
        <v>0</v>
      </c>
      <c r="J1072" s="9">
        <f>TRUNC(I1072*D1072,1)</f>
        <v>0</v>
      </c>
      <c r="K1072" s="8">
        <f t="shared" si="144"/>
        <v>17520</v>
      </c>
      <c r="L1072" s="9">
        <f t="shared" si="144"/>
        <v>17520</v>
      </c>
      <c r="M1072" s="5" t="s">
        <v>3865</v>
      </c>
      <c r="N1072" s="1" t="s">
        <v>875</v>
      </c>
      <c r="O1072" s="1" t="s">
        <v>3866</v>
      </c>
      <c r="P1072" s="1" t="s">
        <v>61</v>
      </c>
      <c r="Q1072" s="1" t="s">
        <v>62</v>
      </c>
      <c r="R1072" s="1" t="s">
        <v>62</v>
      </c>
      <c r="AV1072" s="1" t="s">
        <v>52</v>
      </c>
      <c r="AW1072" s="1" t="s">
        <v>3867</v>
      </c>
      <c r="AX1072" s="1" t="s">
        <v>52</v>
      </c>
      <c r="AY1072" s="1" t="s">
        <v>52</v>
      </c>
      <c r="AZ1072" s="203"/>
      <c r="BA1072" s="207" t="s">
        <v>3865</v>
      </c>
    </row>
    <row r="1073" spans="1:53" ht="30" customHeight="1">
      <c r="A1073" s="5" t="s">
        <v>2487</v>
      </c>
      <c r="B1073" s="5" t="s">
        <v>52</v>
      </c>
      <c r="C1073" s="5" t="s">
        <v>52</v>
      </c>
      <c r="D1073" s="6"/>
      <c r="E1073" s="8"/>
      <c r="F1073" s="9">
        <f>TRUNC(SUMIF(N1070:N1072, N1069, F1070:F1072),0)</f>
        <v>3726</v>
      </c>
      <c r="G1073" s="8"/>
      <c r="H1073" s="9">
        <f>TRUNC(SUMIF(N1070:N1072, N1069, H1070:H1072),0)</f>
        <v>17520</v>
      </c>
      <c r="I1073" s="8"/>
      <c r="J1073" s="9">
        <f>TRUNC(SUMIF(N1070:N1072, N1069, J1070:J1072),0)</f>
        <v>0</v>
      </c>
      <c r="K1073" s="8"/>
      <c r="L1073" s="9">
        <f>F1073+H1073+J1073</f>
        <v>21246</v>
      </c>
      <c r="M1073" s="5" t="s">
        <v>52</v>
      </c>
      <c r="N1073" s="1" t="s">
        <v>124</v>
      </c>
      <c r="O1073" s="1" t="s">
        <v>124</v>
      </c>
      <c r="P1073" s="1" t="s">
        <v>52</v>
      </c>
      <c r="Q1073" s="1" t="s">
        <v>52</v>
      </c>
      <c r="R1073" s="1" t="s">
        <v>52</v>
      </c>
      <c r="AV1073" s="1" t="s">
        <v>52</v>
      </c>
      <c r="AW1073" s="1" t="s">
        <v>52</v>
      </c>
      <c r="AX1073" s="1" t="s">
        <v>52</v>
      </c>
      <c r="AY1073" s="1" t="s">
        <v>52</v>
      </c>
      <c r="AZ1073" s="203"/>
      <c r="BA1073" s="207"/>
    </row>
    <row r="1074" spans="1:53" ht="30" customHeight="1">
      <c r="A1074" s="6"/>
      <c r="B1074" s="6"/>
      <c r="C1074" s="6"/>
      <c r="D1074" s="6"/>
      <c r="E1074" s="8"/>
      <c r="F1074" s="9"/>
      <c r="G1074" s="8"/>
      <c r="H1074" s="9"/>
      <c r="I1074" s="8"/>
      <c r="J1074" s="9"/>
      <c r="K1074" s="8"/>
      <c r="L1074" s="9"/>
      <c r="M1074" s="6"/>
      <c r="BA1074" s="206"/>
    </row>
    <row r="1075" spans="1:53" ht="30" customHeight="1">
      <c r="A1075" s="308" t="s">
        <v>3868</v>
      </c>
      <c r="B1075" s="308"/>
      <c r="C1075" s="308"/>
      <c r="D1075" s="308"/>
      <c r="E1075" s="309"/>
      <c r="F1075" s="310"/>
      <c r="G1075" s="309"/>
      <c r="H1075" s="310"/>
      <c r="I1075" s="309"/>
      <c r="J1075" s="310"/>
      <c r="K1075" s="309"/>
      <c r="L1075" s="310"/>
      <c r="M1075" s="308"/>
      <c r="N1075" s="1" t="s">
        <v>880</v>
      </c>
      <c r="BA1075" s="206"/>
    </row>
    <row r="1076" spans="1:53" ht="30" customHeight="1">
      <c r="A1076" s="5" t="s">
        <v>3749</v>
      </c>
      <c r="B1076" s="5" t="s">
        <v>3869</v>
      </c>
      <c r="C1076" s="5" t="s">
        <v>58</v>
      </c>
      <c r="D1076" s="6">
        <v>1.1000000000000001</v>
      </c>
      <c r="E1076" s="8">
        <f>단가대비표!K88</f>
        <v>3545</v>
      </c>
      <c r="F1076" s="9">
        <f>TRUNC(E1076*D1076,1)</f>
        <v>3899.5</v>
      </c>
      <c r="G1076" s="8">
        <f>단가대비표!L88</f>
        <v>0</v>
      </c>
      <c r="H1076" s="9">
        <f>TRUNC(G1076*D1076,1)</f>
        <v>0</v>
      </c>
      <c r="I1076" s="8">
        <f>단가대비표!S88</f>
        <v>0</v>
      </c>
      <c r="J1076" s="9">
        <f>TRUNC(I1076*D1076,1)</f>
        <v>0</v>
      </c>
      <c r="K1076" s="8">
        <f>TRUNC(E1076+G1076+I1076,1)</f>
        <v>3545</v>
      </c>
      <c r="L1076" s="9">
        <f>TRUNC(F1076+H1076+J1076,1)</f>
        <v>3899.5</v>
      </c>
      <c r="M1076" s="5" t="s">
        <v>52</v>
      </c>
      <c r="N1076" s="1" t="s">
        <v>880</v>
      </c>
      <c r="O1076" s="1" t="s">
        <v>3870</v>
      </c>
      <c r="P1076" s="1" t="s">
        <v>62</v>
      </c>
      <c r="Q1076" s="1" t="s">
        <v>62</v>
      </c>
      <c r="R1076" s="1" t="s">
        <v>61</v>
      </c>
      <c r="AV1076" s="1" t="s">
        <v>52</v>
      </c>
      <c r="AW1076" s="1" t="s">
        <v>3871</v>
      </c>
      <c r="AX1076" s="1" t="s">
        <v>52</v>
      </c>
      <c r="AY1076" s="1" t="s">
        <v>52</v>
      </c>
      <c r="AZ1076" s="203"/>
      <c r="BA1076" s="207" t="s">
        <v>7328</v>
      </c>
    </row>
    <row r="1077" spans="1:53" ht="30" customHeight="1">
      <c r="A1077" s="5" t="s">
        <v>3753</v>
      </c>
      <c r="B1077" s="5" t="s">
        <v>3791</v>
      </c>
      <c r="C1077" s="5" t="s">
        <v>58</v>
      </c>
      <c r="D1077" s="6">
        <v>1</v>
      </c>
      <c r="E1077" s="8">
        <f>일위대가목록!E585</f>
        <v>0</v>
      </c>
      <c r="F1077" s="9">
        <f>TRUNC(E1077*D1077,1)</f>
        <v>0</v>
      </c>
      <c r="G1077" s="8">
        <f>일위대가목록!F585</f>
        <v>9182</v>
      </c>
      <c r="H1077" s="9">
        <f>TRUNC(G1077*D1077,1)</f>
        <v>9182</v>
      </c>
      <c r="I1077" s="8">
        <f>일위대가목록!G585</f>
        <v>183</v>
      </c>
      <c r="J1077" s="9">
        <f>TRUNC(I1077*D1077,1)</f>
        <v>183</v>
      </c>
      <c r="K1077" s="8">
        <f>TRUNC(E1077+G1077+I1077,1)</f>
        <v>9365</v>
      </c>
      <c r="L1077" s="9">
        <f>TRUNC(F1077+H1077+J1077,1)</f>
        <v>9365</v>
      </c>
      <c r="M1077" s="5" t="s">
        <v>3792</v>
      </c>
      <c r="N1077" s="1" t="s">
        <v>880</v>
      </c>
      <c r="O1077" s="1" t="s">
        <v>3793</v>
      </c>
      <c r="P1077" s="1" t="s">
        <v>61</v>
      </c>
      <c r="Q1077" s="1" t="s">
        <v>62</v>
      </c>
      <c r="R1077" s="1" t="s">
        <v>62</v>
      </c>
      <c r="AV1077" s="1" t="s">
        <v>52</v>
      </c>
      <c r="AW1077" s="1" t="s">
        <v>3872</v>
      </c>
      <c r="AX1077" s="1" t="s">
        <v>52</v>
      </c>
      <c r="AY1077" s="1" t="s">
        <v>52</v>
      </c>
      <c r="AZ1077" s="203"/>
      <c r="BA1077" s="207" t="s">
        <v>3792</v>
      </c>
    </row>
    <row r="1078" spans="1:53" ht="30" customHeight="1">
      <c r="A1078" s="5" t="s">
        <v>2487</v>
      </c>
      <c r="B1078" s="5" t="s">
        <v>52</v>
      </c>
      <c r="C1078" s="5" t="s">
        <v>52</v>
      </c>
      <c r="D1078" s="6"/>
      <c r="E1078" s="8"/>
      <c r="F1078" s="9">
        <f>TRUNC(SUMIF(N1076:N1077, N1075, F1076:F1077),0)</f>
        <v>3899</v>
      </c>
      <c r="G1078" s="8"/>
      <c r="H1078" s="9">
        <f>TRUNC(SUMIF(N1076:N1077, N1075, H1076:H1077),0)</f>
        <v>9182</v>
      </c>
      <c r="I1078" s="8"/>
      <c r="J1078" s="9">
        <f>TRUNC(SUMIF(N1076:N1077, N1075, J1076:J1077),0)</f>
        <v>183</v>
      </c>
      <c r="K1078" s="8"/>
      <c r="L1078" s="9">
        <f>F1078+H1078+J1078</f>
        <v>13264</v>
      </c>
      <c r="M1078" s="5" t="s">
        <v>52</v>
      </c>
      <c r="N1078" s="1" t="s">
        <v>124</v>
      </c>
      <c r="O1078" s="1" t="s">
        <v>124</v>
      </c>
      <c r="P1078" s="1" t="s">
        <v>52</v>
      </c>
      <c r="Q1078" s="1" t="s">
        <v>52</v>
      </c>
      <c r="R1078" s="1" t="s">
        <v>52</v>
      </c>
      <c r="AV1078" s="1" t="s">
        <v>52</v>
      </c>
      <c r="AW1078" s="1" t="s">
        <v>52</v>
      </c>
      <c r="AX1078" s="1" t="s">
        <v>52</v>
      </c>
      <c r="AY1078" s="1" t="s">
        <v>52</v>
      </c>
      <c r="AZ1078" s="203"/>
      <c r="BA1078" s="207"/>
    </row>
    <row r="1079" spans="1:53" ht="30" customHeight="1">
      <c r="A1079" s="6"/>
      <c r="B1079" s="6"/>
      <c r="C1079" s="6"/>
      <c r="D1079" s="6"/>
      <c r="E1079" s="8"/>
      <c r="F1079" s="9"/>
      <c r="G1079" s="8"/>
      <c r="H1079" s="9"/>
      <c r="I1079" s="8"/>
      <c r="J1079" s="9"/>
      <c r="K1079" s="8"/>
      <c r="L1079" s="9"/>
      <c r="M1079" s="6"/>
      <c r="BA1079" s="206"/>
    </row>
    <row r="1080" spans="1:53" ht="30" customHeight="1">
      <c r="A1080" s="308" t="s">
        <v>3873</v>
      </c>
      <c r="B1080" s="308"/>
      <c r="C1080" s="308"/>
      <c r="D1080" s="308"/>
      <c r="E1080" s="309"/>
      <c r="F1080" s="310"/>
      <c r="G1080" s="309"/>
      <c r="H1080" s="310"/>
      <c r="I1080" s="309"/>
      <c r="J1080" s="310"/>
      <c r="K1080" s="309"/>
      <c r="L1080" s="310"/>
      <c r="M1080" s="308"/>
      <c r="N1080" s="1" t="s">
        <v>884</v>
      </c>
      <c r="BA1080" s="206"/>
    </row>
    <row r="1081" spans="1:53" ht="30" customHeight="1">
      <c r="A1081" s="5" t="s">
        <v>3749</v>
      </c>
      <c r="B1081" s="5" t="s">
        <v>3869</v>
      </c>
      <c r="C1081" s="5" t="s">
        <v>58</v>
      </c>
      <c r="D1081" s="6">
        <v>1.1000000000000001</v>
      </c>
      <c r="E1081" s="8">
        <f>단가대비표!K88</f>
        <v>3545</v>
      </c>
      <c r="F1081" s="9">
        <f>TRUNC(E1081*D1081,1)</f>
        <v>3899.5</v>
      </c>
      <c r="G1081" s="8">
        <f>단가대비표!L88</f>
        <v>0</v>
      </c>
      <c r="H1081" s="9">
        <f>TRUNC(G1081*D1081,1)</f>
        <v>0</v>
      </c>
      <c r="I1081" s="8">
        <f>단가대비표!S88</f>
        <v>0</v>
      </c>
      <c r="J1081" s="9">
        <f>TRUNC(I1081*D1081,1)</f>
        <v>0</v>
      </c>
      <c r="K1081" s="8">
        <f t="shared" ref="K1081:L1083" si="145">TRUNC(E1081+G1081+I1081,1)</f>
        <v>3545</v>
      </c>
      <c r="L1081" s="9">
        <f t="shared" si="145"/>
        <v>3899.5</v>
      </c>
      <c r="M1081" s="5" t="s">
        <v>52</v>
      </c>
      <c r="N1081" s="1" t="s">
        <v>884</v>
      </c>
      <c r="O1081" s="1" t="s">
        <v>3870</v>
      </c>
      <c r="P1081" s="1" t="s">
        <v>62</v>
      </c>
      <c r="Q1081" s="1" t="s">
        <v>62</v>
      </c>
      <c r="R1081" s="1" t="s">
        <v>61</v>
      </c>
      <c r="AV1081" s="1" t="s">
        <v>52</v>
      </c>
      <c r="AW1081" s="1" t="s">
        <v>3874</v>
      </c>
      <c r="AX1081" s="1" t="s">
        <v>52</v>
      </c>
      <c r="AY1081" s="1" t="s">
        <v>52</v>
      </c>
      <c r="AZ1081" s="203"/>
      <c r="BA1081" s="207" t="s">
        <v>7328</v>
      </c>
    </row>
    <row r="1082" spans="1:53" ht="30" customHeight="1">
      <c r="A1082" s="5" t="s">
        <v>3760</v>
      </c>
      <c r="B1082" s="5" t="s">
        <v>3761</v>
      </c>
      <c r="C1082" s="5" t="s">
        <v>2685</v>
      </c>
      <c r="D1082" s="6">
        <v>0.35</v>
      </c>
      <c r="E1082" s="8">
        <f>단가대비표!K247</f>
        <v>2289</v>
      </c>
      <c r="F1082" s="9">
        <f>TRUNC(E1082*D1082,1)</f>
        <v>801.1</v>
      </c>
      <c r="G1082" s="8">
        <f>단가대비표!L247</f>
        <v>0</v>
      </c>
      <c r="H1082" s="9">
        <f>TRUNC(G1082*D1082,1)</f>
        <v>0</v>
      </c>
      <c r="I1082" s="8">
        <f>단가대비표!S247</f>
        <v>0</v>
      </c>
      <c r="J1082" s="9">
        <f>TRUNC(I1082*D1082,1)</f>
        <v>0</v>
      </c>
      <c r="K1082" s="8">
        <f t="shared" si="145"/>
        <v>2289</v>
      </c>
      <c r="L1082" s="9">
        <f t="shared" si="145"/>
        <v>801.1</v>
      </c>
      <c r="M1082" s="5" t="s">
        <v>52</v>
      </c>
      <c r="N1082" s="1" t="s">
        <v>884</v>
      </c>
      <c r="O1082" s="1" t="s">
        <v>3762</v>
      </c>
      <c r="P1082" s="1" t="s">
        <v>62</v>
      </c>
      <c r="Q1082" s="1" t="s">
        <v>62</v>
      </c>
      <c r="R1082" s="1" t="s">
        <v>61</v>
      </c>
      <c r="AV1082" s="1" t="s">
        <v>52</v>
      </c>
      <c r="AW1082" s="1" t="s">
        <v>3875</v>
      </c>
      <c r="AX1082" s="1" t="s">
        <v>52</v>
      </c>
      <c r="AY1082" s="1" t="s">
        <v>52</v>
      </c>
      <c r="AZ1082" s="203"/>
      <c r="BA1082" s="207" t="s">
        <v>7529</v>
      </c>
    </row>
    <row r="1083" spans="1:53" ht="30" customHeight="1">
      <c r="A1083" s="5" t="s">
        <v>3764</v>
      </c>
      <c r="B1083" s="5" t="s">
        <v>3864</v>
      </c>
      <c r="C1083" s="5" t="s">
        <v>58</v>
      </c>
      <c r="D1083" s="6">
        <v>1</v>
      </c>
      <c r="E1083" s="8">
        <f>일위대가목록!E588</f>
        <v>0</v>
      </c>
      <c r="F1083" s="9">
        <f>TRUNC(E1083*D1083,1)</f>
        <v>0</v>
      </c>
      <c r="G1083" s="8">
        <f>일위대가목록!F588</f>
        <v>17520</v>
      </c>
      <c r="H1083" s="9">
        <f>TRUNC(G1083*D1083,1)</f>
        <v>17520</v>
      </c>
      <c r="I1083" s="8">
        <f>일위대가목록!G588</f>
        <v>0</v>
      </c>
      <c r="J1083" s="9">
        <f>TRUNC(I1083*D1083,1)</f>
        <v>0</v>
      </c>
      <c r="K1083" s="8">
        <f t="shared" si="145"/>
        <v>17520</v>
      </c>
      <c r="L1083" s="9">
        <f t="shared" si="145"/>
        <v>17520</v>
      </c>
      <c r="M1083" s="5" t="s">
        <v>3865</v>
      </c>
      <c r="N1083" s="1" t="s">
        <v>884</v>
      </c>
      <c r="O1083" s="1" t="s">
        <v>3866</v>
      </c>
      <c r="P1083" s="1" t="s">
        <v>61</v>
      </c>
      <c r="Q1083" s="1" t="s">
        <v>62</v>
      </c>
      <c r="R1083" s="1" t="s">
        <v>62</v>
      </c>
      <c r="AV1083" s="1" t="s">
        <v>52</v>
      </c>
      <c r="AW1083" s="1" t="s">
        <v>3876</v>
      </c>
      <c r="AX1083" s="1" t="s">
        <v>52</v>
      </c>
      <c r="AY1083" s="1" t="s">
        <v>52</v>
      </c>
      <c r="AZ1083" s="203"/>
      <c r="BA1083" s="207" t="s">
        <v>3865</v>
      </c>
    </row>
    <row r="1084" spans="1:53" ht="30" customHeight="1">
      <c r="A1084" s="5" t="s">
        <v>2487</v>
      </c>
      <c r="B1084" s="5" t="s">
        <v>52</v>
      </c>
      <c r="C1084" s="5" t="s">
        <v>52</v>
      </c>
      <c r="D1084" s="6"/>
      <c r="E1084" s="8"/>
      <c r="F1084" s="9">
        <f>TRUNC(SUMIF(N1081:N1083, N1080, F1081:F1083),0)</f>
        <v>4700</v>
      </c>
      <c r="G1084" s="8"/>
      <c r="H1084" s="9">
        <f>TRUNC(SUMIF(N1081:N1083, N1080, H1081:H1083),0)</f>
        <v>17520</v>
      </c>
      <c r="I1084" s="8"/>
      <c r="J1084" s="9">
        <f>TRUNC(SUMIF(N1081:N1083, N1080, J1081:J1083),0)</f>
        <v>0</v>
      </c>
      <c r="K1084" s="8"/>
      <c r="L1084" s="9">
        <f>F1084+H1084+J1084</f>
        <v>22220</v>
      </c>
      <c r="M1084" s="5" t="s">
        <v>52</v>
      </c>
      <c r="N1084" s="1" t="s">
        <v>124</v>
      </c>
      <c r="O1084" s="1" t="s">
        <v>124</v>
      </c>
      <c r="P1084" s="1" t="s">
        <v>52</v>
      </c>
      <c r="Q1084" s="1" t="s">
        <v>52</v>
      </c>
      <c r="R1084" s="1" t="s">
        <v>52</v>
      </c>
      <c r="AV1084" s="1" t="s">
        <v>52</v>
      </c>
      <c r="AW1084" s="1" t="s">
        <v>52</v>
      </c>
      <c r="AX1084" s="1" t="s">
        <v>52</v>
      </c>
      <c r="AY1084" s="1" t="s">
        <v>52</v>
      </c>
      <c r="AZ1084" s="203"/>
      <c r="BA1084" s="207"/>
    </row>
    <row r="1085" spans="1:53" ht="30" customHeight="1">
      <c r="A1085" s="6"/>
      <c r="B1085" s="6"/>
      <c r="C1085" s="6"/>
      <c r="D1085" s="6"/>
      <c r="E1085" s="8"/>
      <c r="F1085" s="9"/>
      <c r="G1085" s="8"/>
      <c r="H1085" s="9"/>
      <c r="I1085" s="8"/>
      <c r="J1085" s="9"/>
      <c r="K1085" s="8"/>
      <c r="L1085" s="9"/>
      <c r="M1085" s="6"/>
      <c r="BA1085" s="206"/>
    </row>
    <row r="1086" spans="1:53" ht="30" customHeight="1">
      <c r="A1086" s="308" t="s">
        <v>3877</v>
      </c>
      <c r="B1086" s="308"/>
      <c r="C1086" s="308"/>
      <c r="D1086" s="308"/>
      <c r="E1086" s="309"/>
      <c r="F1086" s="310"/>
      <c r="G1086" s="309"/>
      <c r="H1086" s="310"/>
      <c r="I1086" s="309"/>
      <c r="J1086" s="310"/>
      <c r="K1086" s="309"/>
      <c r="L1086" s="310"/>
      <c r="M1086" s="308"/>
      <c r="N1086" s="1" t="s">
        <v>891</v>
      </c>
      <c r="BA1086" s="206"/>
    </row>
    <row r="1087" spans="1:53" ht="30" customHeight="1">
      <c r="A1087" s="5" t="s">
        <v>3878</v>
      </c>
      <c r="B1087" s="5" t="s">
        <v>3879</v>
      </c>
      <c r="C1087" s="5" t="s">
        <v>58</v>
      </c>
      <c r="D1087" s="6">
        <v>1.1000000000000001</v>
      </c>
      <c r="E1087" s="8">
        <f>단가대비표!K92</f>
        <v>6944.44</v>
      </c>
      <c r="F1087" s="9">
        <f>TRUNC(E1087*D1087,1)</f>
        <v>7638.8</v>
      </c>
      <c r="G1087" s="8">
        <f>단가대비표!L92</f>
        <v>0</v>
      </c>
      <c r="H1087" s="9">
        <f>TRUNC(G1087*D1087,1)</f>
        <v>0</v>
      </c>
      <c r="I1087" s="8">
        <f>단가대비표!S92</f>
        <v>0</v>
      </c>
      <c r="J1087" s="9">
        <f>TRUNC(I1087*D1087,1)</f>
        <v>0</v>
      </c>
      <c r="K1087" s="8">
        <f t="shared" ref="K1087:L1089" si="146">TRUNC(E1087+G1087+I1087,1)</f>
        <v>6944.4</v>
      </c>
      <c r="L1087" s="9">
        <f t="shared" si="146"/>
        <v>7638.8</v>
      </c>
      <c r="M1087" s="5" t="s">
        <v>52</v>
      </c>
      <c r="N1087" s="1" t="s">
        <v>891</v>
      </c>
      <c r="O1087" s="1" t="s">
        <v>3880</v>
      </c>
      <c r="P1087" s="1" t="s">
        <v>62</v>
      </c>
      <c r="Q1087" s="1" t="s">
        <v>62</v>
      </c>
      <c r="R1087" s="1" t="s">
        <v>61</v>
      </c>
      <c r="AV1087" s="1" t="s">
        <v>52</v>
      </c>
      <c r="AW1087" s="1" t="s">
        <v>3881</v>
      </c>
      <c r="AX1087" s="1" t="s">
        <v>52</v>
      </c>
      <c r="AY1087" s="1" t="s">
        <v>52</v>
      </c>
      <c r="AZ1087" s="203"/>
      <c r="BA1087" s="207" t="s">
        <v>7333</v>
      </c>
    </row>
    <row r="1088" spans="1:53" ht="30" customHeight="1">
      <c r="A1088" s="5" t="s">
        <v>3760</v>
      </c>
      <c r="B1088" s="5" t="s">
        <v>3761</v>
      </c>
      <c r="C1088" s="5" t="s">
        <v>2685</v>
      </c>
      <c r="D1088" s="6">
        <v>0.3</v>
      </c>
      <c r="E1088" s="8">
        <f>단가대비표!K247</f>
        <v>2289</v>
      </c>
      <c r="F1088" s="9">
        <f>TRUNC(E1088*D1088,1)</f>
        <v>686.7</v>
      </c>
      <c r="G1088" s="8">
        <f>단가대비표!L247</f>
        <v>0</v>
      </c>
      <c r="H1088" s="9">
        <f>TRUNC(G1088*D1088,1)</f>
        <v>0</v>
      </c>
      <c r="I1088" s="8">
        <f>단가대비표!S247</f>
        <v>0</v>
      </c>
      <c r="J1088" s="9">
        <f>TRUNC(I1088*D1088,1)</f>
        <v>0</v>
      </c>
      <c r="K1088" s="8">
        <f t="shared" si="146"/>
        <v>2289</v>
      </c>
      <c r="L1088" s="9">
        <f t="shared" si="146"/>
        <v>686.7</v>
      </c>
      <c r="M1088" s="5" t="s">
        <v>52</v>
      </c>
      <c r="N1088" s="1" t="s">
        <v>891</v>
      </c>
      <c r="O1088" s="1" t="s">
        <v>3762</v>
      </c>
      <c r="P1088" s="1" t="s">
        <v>62</v>
      </c>
      <c r="Q1088" s="1" t="s">
        <v>62</v>
      </c>
      <c r="R1088" s="1" t="s">
        <v>61</v>
      </c>
      <c r="AV1088" s="1" t="s">
        <v>52</v>
      </c>
      <c r="AW1088" s="1" t="s">
        <v>3882</v>
      </c>
      <c r="AX1088" s="1" t="s">
        <v>52</v>
      </c>
      <c r="AY1088" s="1" t="s">
        <v>52</v>
      </c>
      <c r="AZ1088" s="203"/>
      <c r="BA1088" s="207" t="s">
        <v>7529</v>
      </c>
    </row>
    <row r="1089" spans="1:53" ht="30" customHeight="1">
      <c r="A1089" s="5" t="s">
        <v>3764</v>
      </c>
      <c r="B1089" s="5" t="s">
        <v>3765</v>
      </c>
      <c r="C1089" s="5" t="s">
        <v>58</v>
      </c>
      <c r="D1089" s="6">
        <v>1</v>
      </c>
      <c r="E1089" s="8">
        <f>일위대가목록!E584</f>
        <v>0</v>
      </c>
      <c r="F1089" s="9">
        <f>TRUNC(E1089*D1089,1)</f>
        <v>0</v>
      </c>
      <c r="G1089" s="8">
        <f>일위대가목록!F584</f>
        <v>13086</v>
      </c>
      <c r="H1089" s="9">
        <f>TRUNC(G1089*D1089,1)</f>
        <v>13086</v>
      </c>
      <c r="I1089" s="8">
        <f>일위대가목록!G584</f>
        <v>0</v>
      </c>
      <c r="J1089" s="9">
        <f>TRUNC(I1089*D1089,1)</f>
        <v>0</v>
      </c>
      <c r="K1089" s="8">
        <f t="shared" si="146"/>
        <v>13086</v>
      </c>
      <c r="L1089" s="9">
        <f t="shared" si="146"/>
        <v>13086</v>
      </c>
      <c r="M1089" s="5" t="s">
        <v>3766</v>
      </c>
      <c r="N1089" s="1" t="s">
        <v>891</v>
      </c>
      <c r="O1089" s="1" t="s">
        <v>3767</v>
      </c>
      <c r="P1089" s="1" t="s">
        <v>61</v>
      </c>
      <c r="Q1089" s="1" t="s">
        <v>62</v>
      </c>
      <c r="R1089" s="1" t="s">
        <v>62</v>
      </c>
      <c r="AV1089" s="1" t="s">
        <v>52</v>
      </c>
      <c r="AW1089" s="1" t="s">
        <v>3883</v>
      </c>
      <c r="AX1089" s="1" t="s">
        <v>52</v>
      </c>
      <c r="AY1089" s="1" t="s">
        <v>52</v>
      </c>
      <c r="AZ1089" s="203"/>
      <c r="BA1089" s="207" t="s">
        <v>3766</v>
      </c>
    </row>
    <row r="1090" spans="1:53" ht="30" customHeight="1">
      <c r="A1090" s="5" t="s">
        <v>2487</v>
      </c>
      <c r="B1090" s="5" t="s">
        <v>52</v>
      </c>
      <c r="C1090" s="5" t="s">
        <v>52</v>
      </c>
      <c r="D1090" s="6"/>
      <c r="E1090" s="8"/>
      <c r="F1090" s="9">
        <f>TRUNC(SUMIF(N1087:N1089, N1086, F1087:F1089),0)</f>
        <v>8325</v>
      </c>
      <c r="G1090" s="8"/>
      <c r="H1090" s="9">
        <f>TRUNC(SUMIF(N1087:N1089, N1086, H1087:H1089),0)</f>
        <v>13086</v>
      </c>
      <c r="I1090" s="8"/>
      <c r="J1090" s="9">
        <f>TRUNC(SUMIF(N1087:N1089, N1086, J1087:J1089),0)</f>
        <v>0</v>
      </c>
      <c r="K1090" s="8"/>
      <c r="L1090" s="9">
        <f>F1090+H1090+J1090</f>
        <v>21411</v>
      </c>
      <c r="M1090" s="5" t="s">
        <v>52</v>
      </c>
      <c r="N1090" s="1" t="s">
        <v>124</v>
      </c>
      <c r="O1090" s="1" t="s">
        <v>124</v>
      </c>
      <c r="P1090" s="1" t="s">
        <v>52</v>
      </c>
      <c r="Q1090" s="1" t="s">
        <v>52</v>
      </c>
      <c r="R1090" s="1" t="s">
        <v>52</v>
      </c>
      <c r="AV1090" s="1" t="s">
        <v>52</v>
      </c>
      <c r="AW1090" s="1" t="s">
        <v>52</v>
      </c>
      <c r="AX1090" s="1" t="s">
        <v>52</v>
      </c>
      <c r="AY1090" s="1" t="s">
        <v>52</v>
      </c>
      <c r="AZ1090" s="203"/>
      <c r="BA1090" s="207"/>
    </row>
    <row r="1091" spans="1:53" ht="30" customHeight="1">
      <c r="A1091" s="6"/>
      <c r="B1091" s="6"/>
      <c r="C1091" s="6"/>
      <c r="D1091" s="6"/>
      <c r="E1091" s="8"/>
      <c r="F1091" s="9"/>
      <c r="G1091" s="8"/>
      <c r="H1091" s="9"/>
      <c r="I1091" s="8"/>
      <c r="J1091" s="9"/>
      <c r="K1091" s="8"/>
      <c r="L1091" s="9"/>
      <c r="M1091" s="6"/>
      <c r="BA1091" s="206"/>
    </row>
    <row r="1092" spans="1:53" ht="30" customHeight="1">
      <c r="A1092" s="308" t="s">
        <v>3884</v>
      </c>
      <c r="B1092" s="308"/>
      <c r="C1092" s="308"/>
      <c r="D1092" s="308"/>
      <c r="E1092" s="309"/>
      <c r="F1092" s="310"/>
      <c r="G1092" s="309"/>
      <c r="H1092" s="310"/>
      <c r="I1092" s="309"/>
      <c r="J1092" s="310"/>
      <c r="K1092" s="309"/>
      <c r="L1092" s="310"/>
      <c r="M1092" s="308"/>
      <c r="N1092" s="1" t="s">
        <v>895</v>
      </c>
      <c r="BA1092" s="206"/>
    </row>
    <row r="1093" spans="1:53" ht="30" customHeight="1">
      <c r="A1093" s="5" t="s">
        <v>3878</v>
      </c>
      <c r="B1093" s="5" t="s">
        <v>3879</v>
      </c>
      <c r="C1093" s="5" t="s">
        <v>58</v>
      </c>
      <c r="D1093" s="6">
        <v>1.1000000000000001</v>
      </c>
      <c r="E1093" s="8">
        <f>단가대비표!K92</f>
        <v>6944.44</v>
      </c>
      <c r="F1093" s="9">
        <f>TRUNC(E1093*D1093,1)</f>
        <v>7638.8</v>
      </c>
      <c r="G1093" s="8">
        <f>단가대비표!L92</f>
        <v>0</v>
      </c>
      <c r="H1093" s="9">
        <f>TRUNC(G1093*D1093,1)</f>
        <v>0</v>
      </c>
      <c r="I1093" s="8">
        <f>단가대비표!S92</f>
        <v>0</v>
      </c>
      <c r="J1093" s="9">
        <f>TRUNC(I1093*D1093,1)</f>
        <v>0</v>
      </c>
      <c r="K1093" s="8">
        <f t="shared" ref="K1093:L1095" si="147">TRUNC(E1093+G1093+I1093,1)</f>
        <v>6944.4</v>
      </c>
      <c r="L1093" s="9">
        <f t="shared" si="147"/>
        <v>7638.8</v>
      </c>
      <c r="M1093" s="5" t="s">
        <v>52</v>
      </c>
      <c r="N1093" s="1" t="s">
        <v>895</v>
      </c>
      <c r="O1093" s="1" t="s">
        <v>3880</v>
      </c>
      <c r="P1093" s="1" t="s">
        <v>62</v>
      </c>
      <c r="Q1093" s="1" t="s">
        <v>62</v>
      </c>
      <c r="R1093" s="1" t="s">
        <v>61</v>
      </c>
      <c r="AV1093" s="1" t="s">
        <v>52</v>
      </c>
      <c r="AW1093" s="1" t="s">
        <v>3885</v>
      </c>
      <c r="AX1093" s="1" t="s">
        <v>52</v>
      </c>
      <c r="AY1093" s="1" t="s">
        <v>52</v>
      </c>
      <c r="AZ1093" s="203"/>
      <c r="BA1093" s="207" t="s">
        <v>7333</v>
      </c>
    </row>
    <row r="1094" spans="1:53" ht="30" customHeight="1">
      <c r="A1094" s="5" t="s">
        <v>3760</v>
      </c>
      <c r="B1094" s="5" t="s">
        <v>3761</v>
      </c>
      <c r="C1094" s="5" t="s">
        <v>2685</v>
      </c>
      <c r="D1094" s="6">
        <v>0.35</v>
      </c>
      <c r="E1094" s="8">
        <f>단가대비표!K247</f>
        <v>2289</v>
      </c>
      <c r="F1094" s="9">
        <f>TRUNC(E1094*D1094,1)</f>
        <v>801.1</v>
      </c>
      <c r="G1094" s="8">
        <f>단가대비표!L247</f>
        <v>0</v>
      </c>
      <c r="H1094" s="9">
        <f>TRUNC(G1094*D1094,1)</f>
        <v>0</v>
      </c>
      <c r="I1094" s="8">
        <f>단가대비표!S247</f>
        <v>0</v>
      </c>
      <c r="J1094" s="9">
        <f>TRUNC(I1094*D1094,1)</f>
        <v>0</v>
      </c>
      <c r="K1094" s="8">
        <f t="shared" si="147"/>
        <v>2289</v>
      </c>
      <c r="L1094" s="9">
        <f t="shared" si="147"/>
        <v>801.1</v>
      </c>
      <c r="M1094" s="5" t="s">
        <v>52</v>
      </c>
      <c r="N1094" s="1" t="s">
        <v>895</v>
      </c>
      <c r="O1094" s="1" t="s">
        <v>3762</v>
      </c>
      <c r="P1094" s="1" t="s">
        <v>62</v>
      </c>
      <c r="Q1094" s="1" t="s">
        <v>62</v>
      </c>
      <c r="R1094" s="1" t="s">
        <v>61</v>
      </c>
      <c r="AV1094" s="1" t="s">
        <v>52</v>
      </c>
      <c r="AW1094" s="1" t="s">
        <v>3886</v>
      </c>
      <c r="AX1094" s="1" t="s">
        <v>52</v>
      </c>
      <c r="AY1094" s="1" t="s">
        <v>52</v>
      </c>
      <c r="AZ1094" s="203"/>
      <c r="BA1094" s="207" t="s">
        <v>7529</v>
      </c>
    </row>
    <row r="1095" spans="1:53" ht="30" customHeight="1">
      <c r="A1095" s="5" t="s">
        <v>3764</v>
      </c>
      <c r="B1095" s="5" t="s">
        <v>3845</v>
      </c>
      <c r="C1095" s="5" t="s">
        <v>58</v>
      </c>
      <c r="D1095" s="6">
        <v>1</v>
      </c>
      <c r="E1095" s="8">
        <f>일위대가목록!E587</f>
        <v>0</v>
      </c>
      <c r="F1095" s="9">
        <f>TRUNC(E1095*D1095,1)</f>
        <v>0</v>
      </c>
      <c r="G1095" s="8">
        <f>일위대가목록!F587</f>
        <v>15761</v>
      </c>
      <c r="H1095" s="9">
        <f>TRUNC(G1095*D1095,1)</f>
        <v>15761</v>
      </c>
      <c r="I1095" s="8">
        <f>일위대가목록!G587</f>
        <v>0</v>
      </c>
      <c r="J1095" s="9">
        <f>TRUNC(I1095*D1095,1)</f>
        <v>0</v>
      </c>
      <c r="K1095" s="8">
        <f t="shared" si="147"/>
        <v>15761</v>
      </c>
      <c r="L1095" s="9">
        <f t="shared" si="147"/>
        <v>15761</v>
      </c>
      <c r="M1095" s="5" t="s">
        <v>3846</v>
      </c>
      <c r="N1095" s="1" t="s">
        <v>895</v>
      </c>
      <c r="O1095" s="1" t="s">
        <v>3847</v>
      </c>
      <c r="P1095" s="1" t="s">
        <v>61</v>
      </c>
      <c r="Q1095" s="1" t="s">
        <v>62</v>
      </c>
      <c r="R1095" s="1" t="s">
        <v>62</v>
      </c>
      <c r="AV1095" s="1" t="s">
        <v>52</v>
      </c>
      <c r="AW1095" s="1" t="s">
        <v>3887</v>
      </c>
      <c r="AX1095" s="1" t="s">
        <v>52</v>
      </c>
      <c r="AY1095" s="1" t="s">
        <v>52</v>
      </c>
      <c r="AZ1095" s="203"/>
      <c r="BA1095" s="207" t="s">
        <v>3846</v>
      </c>
    </row>
    <row r="1096" spans="1:53" ht="30" customHeight="1">
      <c r="A1096" s="5" t="s">
        <v>2487</v>
      </c>
      <c r="B1096" s="5" t="s">
        <v>52</v>
      </c>
      <c r="C1096" s="5" t="s">
        <v>52</v>
      </c>
      <c r="D1096" s="6"/>
      <c r="E1096" s="8"/>
      <c r="F1096" s="9">
        <f>TRUNC(SUMIF(N1093:N1095, N1092, F1093:F1095),0)</f>
        <v>8439</v>
      </c>
      <c r="G1096" s="8"/>
      <c r="H1096" s="9">
        <f>TRUNC(SUMIF(N1093:N1095, N1092, H1093:H1095),0)</f>
        <v>15761</v>
      </c>
      <c r="I1096" s="8"/>
      <c r="J1096" s="9">
        <f>TRUNC(SUMIF(N1093:N1095, N1092, J1093:J1095),0)</f>
        <v>0</v>
      </c>
      <c r="K1096" s="8"/>
      <c r="L1096" s="9">
        <f>F1096+H1096+J1096</f>
        <v>24200</v>
      </c>
      <c r="M1096" s="5" t="s">
        <v>52</v>
      </c>
      <c r="N1096" s="1" t="s">
        <v>124</v>
      </c>
      <c r="O1096" s="1" t="s">
        <v>124</v>
      </c>
      <c r="P1096" s="1" t="s">
        <v>52</v>
      </c>
      <c r="Q1096" s="1" t="s">
        <v>52</v>
      </c>
      <c r="R1096" s="1" t="s">
        <v>52</v>
      </c>
      <c r="AV1096" s="1" t="s">
        <v>52</v>
      </c>
      <c r="AW1096" s="1" t="s">
        <v>52</v>
      </c>
      <c r="AX1096" s="1" t="s">
        <v>52</v>
      </c>
      <c r="AY1096" s="1" t="s">
        <v>52</v>
      </c>
      <c r="AZ1096" s="203"/>
      <c r="BA1096" s="207"/>
    </row>
    <row r="1097" spans="1:53" ht="30" customHeight="1">
      <c r="A1097" s="6"/>
      <c r="B1097" s="6"/>
      <c r="C1097" s="6"/>
      <c r="D1097" s="6"/>
      <c r="E1097" s="8"/>
      <c r="F1097" s="9"/>
      <c r="G1097" s="8"/>
      <c r="H1097" s="9"/>
      <c r="I1097" s="8"/>
      <c r="J1097" s="9"/>
      <c r="K1097" s="8"/>
      <c r="L1097" s="9"/>
      <c r="M1097" s="6"/>
      <c r="BA1097" s="206"/>
    </row>
    <row r="1098" spans="1:53" ht="30" customHeight="1">
      <c r="A1098" s="308" t="s">
        <v>3888</v>
      </c>
      <c r="B1098" s="308"/>
      <c r="C1098" s="308"/>
      <c r="D1098" s="308"/>
      <c r="E1098" s="309"/>
      <c r="F1098" s="310"/>
      <c r="G1098" s="309"/>
      <c r="H1098" s="310"/>
      <c r="I1098" s="309"/>
      <c r="J1098" s="310"/>
      <c r="K1098" s="309"/>
      <c r="L1098" s="310"/>
      <c r="M1098" s="308"/>
      <c r="N1098" s="1" t="s">
        <v>900</v>
      </c>
      <c r="BA1098" s="206"/>
    </row>
    <row r="1099" spans="1:53" ht="30" customHeight="1">
      <c r="A1099" s="5" t="s">
        <v>3878</v>
      </c>
      <c r="B1099" s="5" t="s">
        <v>3889</v>
      </c>
      <c r="C1099" s="5" t="s">
        <v>58</v>
      </c>
      <c r="D1099" s="6">
        <v>1.1000000000000001</v>
      </c>
      <c r="E1099" s="8">
        <f>단가대비표!K93</f>
        <v>10648.15</v>
      </c>
      <c r="F1099" s="9">
        <f>TRUNC(E1099*D1099,1)</f>
        <v>11712.9</v>
      </c>
      <c r="G1099" s="8">
        <f>단가대비표!L93</f>
        <v>0</v>
      </c>
      <c r="H1099" s="9">
        <f>TRUNC(G1099*D1099,1)</f>
        <v>0</v>
      </c>
      <c r="I1099" s="8">
        <f>단가대비표!S93</f>
        <v>0</v>
      </c>
      <c r="J1099" s="9">
        <f>TRUNC(I1099*D1099,1)</f>
        <v>0</v>
      </c>
      <c r="K1099" s="8">
        <f t="shared" ref="K1099:L1101" si="148">TRUNC(E1099+G1099+I1099,1)</f>
        <v>10648.1</v>
      </c>
      <c r="L1099" s="9">
        <f t="shared" si="148"/>
        <v>11712.9</v>
      </c>
      <c r="M1099" s="5" t="s">
        <v>52</v>
      </c>
      <c r="N1099" s="1" t="s">
        <v>900</v>
      </c>
      <c r="O1099" s="1" t="s">
        <v>3890</v>
      </c>
      <c r="P1099" s="1" t="s">
        <v>62</v>
      </c>
      <c r="Q1099" s="1" t="s">
        <v>62</v>
      </c>
      <c r="R1099" s="1" t="s">
        <v>61</v>
      </c>
      <c r="AV1099" s="1" t="s">
        <v>52</v>
      </c>
      <c r="AW1099" s="1" t="s">
        <v>3891</v>
      </c>
      <c r="AX1099" s="1" t="s">
        <v>52</v>
      </c>
      <c r="AY1099" s="1" t="s">
        <v>52</v>
      </c>
      <c r="AZ1099" s="203"/>
      <c r="BA1099" s="207" t="s">
        <v>7334</v>
      </c>
    </row>
    <row r="1100" spans="1:53" ht="30" customHeight="1">
      <c r="A1100" s="5" t="s">
        <v>3760</v>
      </c>
      <c r="B1100" s="5" t="s">
        <v>3761</v>
      </c>
      <c r="C1100" s="5" t="s">
        <v>2685</v>
      </c>
      <c r="D1100" s="6">
        <v>0.3</v>
      </c>
      <c r="E1100" s="8">
        <f>단가대비표!K247</f>
        <v>2289</v>
      </c>
      <c r="F1100" s="9">
        <f>TRUNC(E1100*D1100,1)</f>
        <v>686.7</v>
      </c>
      <c r="G1100" s="8">
        <f>단가대비표!L247</f>
        <v>0</v>
      </c>
      <c r="H1100" s="9">
        <f>TRUNC(G1100*D1100,1)</f>
        <v>0</v>
      </c>
      <c r="I1100" s="8">
        <f>단가대비표!S247</f>
        <v>0</v>
      </c>
      <c r="J1100" s="9">
        <f>TRUNC(I1100*D1100,1)</f>
        <v>0</v>
      </c>
      <c r="K1100" s="8">
        <f t="shared" si="148"/>
        <v>2289</v>
      </c>
      <c r="L1100" s="9">
        <f t="shared" si="148"/>
        <v>686.7</v>
      </c>
      <c r="M1100" s="5" t="s">
        <v>52</v>
      </c>
      <c r="N1100" s="1" t="s">
        <v>900</v>
      </c>
      <c r="O1100" s="1" t="s">
        <v>3762</v>
      </c>
      <c r="P1100" s="1" t="s">
        <v>62</v>
      </c>
      <c r="Q1100" s="1" t="s">
        <v>62</v>
      </c>
      <c r="R1100" s="1" t="s">
        <v>61</v>
      </c>
      <c r="AV1100" s="1" t="s">
        <v>52</v>
      </c>
      <c r="AW1100" s="1" t="s">
        <v>3892</v>
      </c>
      <c r="AX1100" s="1" t="s">
        <v>52</v>
      </c>
      <c r="AY1100" s="1" t="s">
        <v>52</v>
      </c>
      <c r="AZ1100" s="203"/>
      <c r="BA1100" s="207" t="s">
        <v>7529</v>
      </c>
    </row>
    <row r="1101" spans="1:53" ht="30" customHeight="1">
      <c r="A1101" s="5" t="s">
        <v>3764</v>
      </c>
      <c r="B1101" s="5" t="s">
        <v>3765</v>
      </c>
      <c r="C1101" s="5" t="s">
        <v>58</v>
      </c>
      <c r="D1101" s="6">
        <v>1</v>
      </c>
      <c r="E1101" s="8">
        <f>일위대가목록!E584</f>
        <v>0</v>
      </c>
      <c r="F1101" s="9">
        <f>TRUNC(E1101*D1101,1)</f>
        <v>0</v>
      </c>
      <c r="G1101" s="8">
        <f>일위대가목록!F584</f>
        <v>13086</v>
      </c>
      <c r="H1101" s="9">
        <f>TRUNC(G1101*D1101,1)</f>
        <v>13086</v>
      </c>
      <c r="I1101" s="8">
        <f>일위대가목록!G584</f>
        <v>0</v>
      </c>
      <c r="J1101" s="9">
        <f>TRUNC(I1101*D1101,1)</f>
        <v>0</v>
      </c>
      <c r="K1101" s="8">
        <f t="shared" si="148"/>
        <v>13086</v>
      </c>
      <c r="L1101" s="9">
        <f t="shared" si="148"/>
        <v>13086</v>
      </c>
      <c r="M1101" s="5" t="s">
        <v>3766</v>
      </c>
      <c r="N1101" s="1" t="s">
        <v>900</v>
      </c>
      <c r="O1101" s="1" t="s">
        <v>3767</v>
      </c>
      <c r="P1101" s="1" t="s">
        <v>61</v>
      </c>
      <c r="Q1101" s="1" t="s">
        <v>62</v>
      </c>
      <c r="R1101" s="1" t="s">
        <v>62</v>
      </c>
      <c r="AV1101" s="1" t="s">
        <v>52</v>
      </c>
      <c r="AW1101" s="1" t="s">
        <v>3893</v>
      </c>
      <c r="AX1101" s="1" t="s">
        <v>52</v>
      </c>
      <c r="AY1101" s="1" t="s">
        <v>52</v>
      </c>
      <c r="AZ1101" s="203"/>
      <c r="BA1101" s="207" t="s">
        <v>3766</v>
      </c>
    </row>
    <row r="1102" spans="1:53" ht="30" customHeight="1">
      <c r="A1102" s="5" t="s">
        <v>2487</v>
      </c>
      <c r="B1102" s="5" t="s">
        <v>52</v>
      </c>
      <c r="C1102" s="5" t="s">
        <v>52</v>
      </c>
      <c r="D1102" s="6"/>
      <c r="E1102" s="8"/>
      <c r="F1102" s="9">
        <f>TRUNC(SUMIF(N1099:N1101, N1098, F1099:F1101),0)</f>
        <v>12399</v>
      </c>
      <c r="G1102" s="8"/>
      <c r="H1102" s="9">
        <f>TRUNC(SUMIF(N1099:N1101, N1098, H1099:H1101),0)</f>
        <v>13086</v>
      </c>
      <c r="I1102" s="8"/>
      <c r="J1102" s="9">
        <f>TRUNC(SUMIF(N1099:N1101, N1098, J1099:J1101),0)</f>
        <v>0</v>
      </c>
      <c r="K1102" s="8"/>
      <c r="L1102" s="9">
        <f>F1102+H1102+J1102</f>
        <v>25485</v>
      </c>
      <c r="M1102" s="5" t="s">
        <v>52</v>
      </c>
      <c r="N1102" s="1" t="s">
        <v>124</v>
      </c>
      <c r="O1102" s="1" t="s">
        <v>124</v>
      </c>
      <c r="P1102" s="1" t="s">
        <v>52</v>
      </c>
      <c r="Q1102" s="1" t="s">
        <v>52</v>
      </c>
      <c r="R1102" s="1" t="s">
        <v>52</v>
      </c>
      <c r="AV1102" s="1" t="s">
        <v>52</v>
      </c>
      <c r="AW1102" s="1" t="s">
        <v>52</v>
      </c>
      <c r="AX1102" s="1" t="s">
        <v>52</v>
      </c>
      <c r="AY1102" s="1" t="s">
        <v>52</v>
      </c>
      <c r="AZ1102" s="203"/>
      <c r="BA1102" s="207"/>
    </row>
    <row r="1103" spans="1:53" ht="30" customHeight="1">
      <c r="A1103" s="6"/>
      <c r="B1103" s="6"/>
      <c r="C1103" s="6"/>
      <c r="D1103" s="6"/>
      <c r="E1103" s="8"/>
      <c r="F1103" s="9"/>
      <c r="G1103" s="8"/>
      <c r="H1103" s="9"/>
      <c r="I1103" s="8"/>
      <c r="J1103" s="9"/>
      <c r="K1103" s="8"/>
      <c r="L1103" s="9"/>
      <c r="M1103" s="6"/>
      <c r="BA1103" s="206"/>
    </row>
    <row r="1104" spans="1:53" ht="30" customHeight="1">
      <c r="A1104" s="308" t="s">
        <v>3894</v>
      </c>
      <c r="B1104" s="308"/>
      <c r="C1104" s="308"/>
      <c r="D1104" s="308"/>
      <c r="E1104" s="309"/>
      <c r="F1104" s="310"/>
      <c r="G1104" s="309"/>
      <c r="H1104" s="310"/>
      <c r="I1104" s="309"/>
      <c r="J1104" s="310"/>
      <c r="K1104" s="309"/>
      <c r="L1104" s="310"/>
      <c r="M1104" s="308"/>
      <c r="N1104" s="1" t="s">
        <v>904</v>
      </c>
      <c r="BA1104" s="206"/>
    </row>
    <row r="1105" spans="1:53" ht="30" customHeight="1">
      <c r="A1105" s="5" t="s">
        <v>3878</v>
      </c>
      <c r="B1105" s="5" t="s">
        <v>3889</v>
      </c>
      <c r="C1105" s="5" t="s">
        <v>58</v>
      </c>
      <c r="D1105" s="6">
        <v>1.1000000000000001</v>
      </c>
      <c r="E1105" s="8">
        <f>단가대비표!K93</f>
        <v>10648.15</v>
      </c>
      <c r="F1105" s="9">
        <f>TRUNC(E1105*D1105,1)</f>
        <v>11712.9</v>
      </c>
      <c r="G1105" s="8">
        <f>단가대비표!L93</f>
        <v>0</v>
      </c>
      <c r="H1105" s="9">
        <f>TRUNC(G1105*D1105,1)</f>
        <v>0</v>
      </c>
      <c r="I1105" s="8">
        <f>단가대비표!S93</f>
        <v>0</v>
      </c>
      <c r="J1105" s="9">
        <f>TRUNC(I1105*D1105,1)</f>
        <v>0</v>
      </c>
      <c r="K1105" s="8">
        <f t="shared" ref="K1105:L1107" si="149">TRUNC(E1105+G1105+I1105,1)</f>
        <v>10648.1</v>
      </c>
      <c r="L1105" s="9">
        <f t="shared" si="149"/>
        <v>11712.9</v>
      </c>
      <c r="M1105" s="5" t="s">
        <v>52</v>
      </c>
      <c r="N1105" s="1" t="s">
        <v>904</v>
      </c>
      <c r="O1105" s="1" t="s">
        <v>3890</v>
      </c>
      <c r="P1105" s="1" t="s">
        <v>62</v>
      </c>
      <c r="Q1105" s="1" t="s">
        <v>62</v>
      </c>
      <c r="R1105" s="1" t="s">
        <v>61</v>
      </c>
      <c r="AV1105" s="1" t="s">
        <v>52</v>
      </c>
      <c r="AW1105" s="1" t="s">
        <v>3895</v>
      </c>
      <c r="AX1105" s="1" t="s">
        <v>52</v>
      </c>
      <c r="AY1105" s="1" t="s">
        <v>52</v>
      </c>
      <c r="AZ1105" s="203"/>
      <c r="BA1105" s="207" t="s">
        <v>7334</v>
      </c>
    </row>
    <row r="1106" spans="1:53" ht="30" customHeight="1">
      <c r="A1106" s="5" t="s">
        <v>3760</v>
      </c>
      <c r="B1106" s="5" t="s">
        <v>3761</v>
      </c>
      <c r="C1106" s="5" t="s">
        <v>2685</v>
      </c>
      <c r="D1106" s="6">
        <v>0.35</v>
      </c>
      <c r="E1106" s="8">
        <f>단가대비표!K247</f>
        <v>2289</v>
      </c>
      <c r="F1106" s="9">
        <f>TRUNC(E1106*D1106,1)</f>
        <v>801.1</v>
      </c>
      <c r="G1106" s="8">
        <f>단가대비표!L247</f>
        <v>0</v>
      </c>
      <c r="H1106" s="9">
        <f>TRUNC(G1106*D1106,1)</f>
        <v>0</v>
      </c>
      <c r="I1106" s="8">
        <f>단가대비표!S247</f>
        <v>0</v>
      </c>
      <c r="J1106" s="9">
        <f>TRUNC(I1106*D1106,1)</f>
        <v>0</v>
      </c>
      <c r="K1106" s="8">
        <f t="shared" si="149"/>
        <v>2289</v>
      </c>
      <c r="L1106" s="9">
        <f t="shared" si="149"/>
        <v>801.1</v>
      </c>
      <c r="M1106" s="5" t="s">
        <v>52</v>
      </c>
      <c r="N1106" s="1" t="s">
        <v>904</v>
      </c>
      <c r="O1106" s="1" t="s">
        <v>3762</v>
      </c>
      <c r="P1106" s="1" t="s">
        <v>62</v>
      </c>
      <c r="Q1106" s="1" t="s">
        <v>62</v>
      </c>
      <c r="R1106" s="1" t="s">
        <v>61</v>
      </c>
      <c r="AV1106" s="1" t="s">
        <v>52</v>
      </c>
      <c r="AW1106" s="1" t="s">
        <v>3896</v>
      </c>
      <c r="AX1106" s="1" t="s">
        <v>52</v>
      </c>
      <c r="AY1106" s="1" t="s">
        <v>52</v>
      </c>
      <c r="AZ1106" s="203"/>
      <c r="BA1106" s="207" t="s">
        <v>7529</v>
      </c>
    </row>
    <row r="1107" spans="1:53" ht="30" customHeight="1">
      <c r="A1107" s="5" t="s">
        <v>3764</v>
      </c>
      <c r="B1107" s="5" t="s">
        <v>3845</v>
      </c>
      <c r="C1107" s="5" t="s">
        <v>58</v>
      </c>
      <c r="D1107" s="6">
        <v>1</v>
      </c>
      <c r="E1107" s="8">
        <f>일위대가목록!E587</f>
        <v>0</v>
      </c>
      <c r="F1107" s="9">
        <f>TRUNC(E1107*D1107,1)</f>
        <v>0</v>
      </c>
      <c r="G1107" s="8">
        <f>일위대가목록!F587</f>
        <v>15761</v>
      </c>
      <c r="H1107" s="9">
        <f>TRUNC(G1107*D1107,1)</f>
        <v>15761</v>
      </c>
      <c r="I1107" s="8">
        <f>일위대가목록!G587</f>
        <v>0</v>
      </c>
      <c r="J1107" s="9">
        <f>TRUNC(I1107*D1107,1)</f>
        <v>0</v>
      </c>
      <c r="K1107" s="8">
        <f t="shared" si="149"/>
        <v>15761</v>
      </c>
      <c r="L1107" s="9">
        <f t="shared" si="149"/>
        <v>15761</v>
      </c>
      <c r="M1107" s="5" t="s">
        <v>3846</v>
      </c>
      <c r="N1107" s="1" t="s">
        <v>904</v>
      </c>
      <c r="O1107" s="1" t="s">
        <v>3847</v>
      </c>
      <c r="P1107" s="1" t="s">
        <v>61</v>
      </c>
      <c r="Q1107" s="1" t="s">
        <v>62</v>
      </c>
      <c r="R1107" s="1" t="s">
        <v>62</v>
      </c>
      <c r="AV1107" s="1" t="s">
        <v>52</v>
      </c>
      <c r="AW1107" s="1" t="s">
        <v>3897</v>
      </c>
      <c r="AX1107" s="1" t="s">
        <v>52</v>
      </c>
      <c r="AY1107" s="1" t="s">
        <v>52</v>
      </c>
      <c r="AZ1107" s="203"/>
      <c r="BA1107" s="207" t="s">
        <v>3846</v>
      </c>
    </row>
    <row r="1108" spans="1:53" ht="30" customHeight="1">
      <c r="A1108" s="5" t="s">
        <v>2487</v>
      </c>
      <c r="B1108" s="5" t="s">
        <v>52</v>
      </c>
      <c r="C1108" s="5" t="s">
        <v>52</v>
      </c>
      <c r="D1108" s="6"/>
      <c r="E1108" s="8"/>
      <c r="F1108" s="9">
        <f>TRUNC(SUMIF(N1105:N1107, N1104, F1105:F1107),0)</f>
        <v>12514</v>
      </c>
      <c r="G1108" s="8"/>
      <c r="H1108" s="9">
        <f>TRUNC(SUMIF(N1105:N1107, N1104, H1105:H1107),0)</f>
        <v>15761</v>
      </c>
      <c r="I1108" s="8"/>
      <c r="J1108" s="9">
        <f>TRUNC(SUMIF(N1105:N1107, N1104, J1105:J1107),0)</f>
        <v>0</v>
      </c>
      <c r="K1108" s="8"/>
      <c r="L1108" s="9">
        <f>F1108+H1108+J1108</f>
        <v>28275</v>
      </c>
      <c r="M1108" s="5" t="s">
        <v>52</v>
      </c>
      <c r="N1108" s="1" t="s">
        <v>124</v>
      </c>
      <c r="O1108" s="1" t="s">
        <v>124</v>
      </c>
      <c r="P1108" s="1" t="s">
        <v>52</v>
      </c>
      <c r="Q1108" s="1" t="s">
        <v>52</v>
      </c>
      <c r="R1108" s="1" t="s">
        <v>52</v>
      </c>
      <c r="AV1108" s="1" t="s">
        <v>52</v>
      </c>
      <c r="AW1108" s="1" t="s">
        <v>52</v>
      </c>
      <c r="AX1108" s="1" t="s">
        <v>52</v>
      </c>
      <c r="AY1108" s="1" t="s">
        <v>52</v>
      </c>
      <c r="AZ1108" s="203"/>
      <c r="BA1108" s="207"/>
    </row>
    <row r="1109" spans="1:53" ht="30" customHeight="1">
      <c r="A1109" s="6"/>
      <c r="B1109" s="6"/>
      <c r="C1109" s="6"/>
      <c r="D1109" s="6"/>
      <c r="E1109" s="8"/>
      <c r="F1109" s="9"/>
      <c r="G1109" s="8"/>
      <c r="H1109" s="9"/>
      <c r="I1109" s="8"/>
      <c r="J1109" s="9"/>
      <c r="K1109" s="8"/>
      <c r="L1109" s="9"/>
      <c r="M1109" s="6"/>
      <c r="BA1109" s="206"/>
    </row>
    <row r="1110" spans="1:53" ht="30" customHeight="1">
      <c r="A1110" s="308" t="s">
        <v>3898</v>
      </c>
      <c r="B1110" s="308"/>
      <c r="C1110" s="308"/>
      <c r="D1110" s="308"/>
      <c r="E1110" s="309"/>
      <c r="F1110" s="310"/>
      <c r="G1110" s="309"/>
      <c r="H1110" s="310"/>
      <c r="I1110" s="309"/>
      <c r="J1110" s="310"/>
      <c r="K1110" s="309"/>
      <c r="L1110" s="310"/>
      <c r="M1110" s="308"/>
      <c r="N1110" s="1" t="s">
        <v>909</v>
      </c>
      <c r="BA1110" s="206"/>
    </row>
    <row r="1111" spans="1:53" ht="30" customHeight="1">
      <c r="A1111" s="5" t="s">
        <v>3878</v>
      </c>
      <c r="B1111" s="5" t="s">
        <v>3899</v>
      </c>
      <c r="C1111" s="5" t="s">
        <v>58</v>
      </c>
      <c r="D1111" s="6">
        <v>1.1000000000000001</v>
      </c>
      <c r="E1111" s="8">
        <f>단가대비표!K94</f>
        <v>7407.41</v>
      </c>
      <c r="F1111" s="9">
        <f>TRUNC(E1111*D1111,1)</f>
        <v>8148.1</v>
      </c>
      <c r="G1111" s="8">
        <f>단가대비표!L94</f>
        <v>0</v>
      </c>
      <c r="H1111" s="9">
        <f>TRUNC(G1111*D1111,1)</f>
        <v>0</v>
      </c>
      <c r="I1111" s="8">
        <f>단가대비표!S94</f>
        <v>0</v>
      </c>
      <c r="J1111" s="9">
        <f>TRUNC(I1111*D1111,1)</f>
        <v>0</v>
      </c>
      <c r="K1111" s="8">
        <f t="shared" ref="K1111:L1113" si="150">TRUNC(E1111+G1111+I1111,1)</f>
        <v>7407.4</v>
      </c>
      <c r="L1111" s="9">
        <f t="shared" si="150"/>
        <v>8148.1</v>
      </c>
      <c r="M1111" s="5" t="s">
        <v>52</v>
      </c>
      <c r="N1111" s="1" t="s">
        <v>909</v>
      </c>
      <c r="O1111" s="1" t="s">
        <v>3900</v>
      </c>
      <c r="P1111" s="1" t="s">
        <v>62</v>
      </c>
      <c r="Q1111" s="1" t="s">
        <v>62</v>
      </c>
      <c r="R1111" s="1" t="s">
        <v>61</v>
      </c>
      <c r="AV1111" s="1" t="s">
        <v>52</v>
      </c>
      <c r="AW1111" s="1" t="s">
        <v>3901</v>
      </c>
      <c r="AX1111" s="1" t="s">
        <v>52</v>
      </c>
      <c r="AY1111" s="1" t="s">
        <v>52</v>
      </c>
      <c r="AZ1111" s="203"/>
      <c r="BA1111" s="207" t="s">
        <v>7335</v>
      </c>
    </row>
    <row r="1112" spans="1:53" ht="30" customHeight="1">
      <c r="A1112" s="5" t="s">
        <v>3760</v>
      </c>
      <c r="B1112" s="5" t="s">
        <v>3761</v>
      </c>
      <c r="C1112" s="5" t="s">
        <v>2685</v>
      </c>
      <c r="D1112" s="6">
        <v>0.3</v>
      </c>
      <c r="E1112" s="8">
        <f>단가대비표!K247</f>
        <v>2289</v>
      </c>
      <c r="F1112" s="9">
        <f>TRUNC(E1112*D1112,1)</f>
        <v>686.7</v>
      </c>
      <c r="G1112" s="8">
        <f>단가대비표!L247</f>
        <v>0</v>
      </c>
      <c r="H1112" s="9">
        <f>TRUNC(G1112*D1112,1)</f>
        <v>0</v>
      </c>
      <c r="I1112" s="8">
        <f>단가대비표!S247</f>
        <v>0</v>
      </c>
      <c r="J1112" s="9">
        <f>TRUNC(I1112*D1112,1)</f>
        <v>0</v>
      </c>
      <c r="K1112" s="8">
        <f t="shared" si="150"/>
        <v>2289</v>
      </c>
      <c r="L1112" s="9">
        <f t="shared" si="150"/>
        <v>686.7</v>
      </c>
      <c r="M1112" s="5" t="s">
        <v>52</v>
      </c>
      <c r="N1112" s="1" t="s">
        <v>909</v>
      </c>
      <c r="O1112" s="1" t="s">
        <v>3762</v>
      </c>
      <c r="P1112" s="1" t="s">
        <v>62</v>
      </c>
      <c r="Q1112" s="1" t="s">
        <v>62</v>
      </c>
      <c r="R1112" s="1" t="s">
        <v>61</v>
      </c>
      <c r="AV1112" s="1" t="s">
        <v>52</v>
      </c>
      <c r="AW1112" s="1" t="s">
        <v>3902</v>
      </c>
      <c r="AX1112" s="1" t="s">
        <v>52</v>
      </c>
      <c r="AY1112" s="1" t="s">
        <v>52</v>
      </c>
      <c r="AZ1112" s="203"/>
      <c r="BA1112" s="207" t="s">
        <v>7529</v>
      </c>
    </row>
    <row r="1113" spans="1:53" ht="30" customHeight="1">
      <c r="A1113" s="5" t="s">
        <v>3764</v>
      </c>
      <c r="B1113" s="5" t="s">
        <v>3765</v>
      </c>
      <c r="C1113" s="5" t="s">
        <v>58</v>
      </c>
      <c r="D1113" s="6">
        <v>1</v>
      </c>
      <c r="E1113" s="8">
        <f>일위대가목록!E584</f>
        <v>0</v>
      </c>
      <c r="F1113" s="9">
        <f>TRUNC(E1113*D1113,1)</f>
        <v>0</v>
      </c>
      <c r="G1113" s="8">
        <f>일위대가목록!F584</f>
        <v>13086</v>
      </c>
      <c r="H1113" s="9">
        <f>TRUNC(G1113*D1113,1)</f>
        <v>13086</v>
      </c>
      <c r="I1113" s="8">
        <f>일위대가목록!G584</f>
        <v>0</v>
      </c>
      <c r="J1113" s="9">
        <f>TRUNC(I1113*D1113,1)</f>
        <v>0</v>
      </c>
      <c r="K1113" s="8">
        <f t="shared" si="150"/>
        <v>13086</v>
      </c>
      <c r="L1113" s="9">
        <f t="shared" si="150"/>
        <v>13086</v>
      </c>
      <c r="M1113" s="5" t="s">
        <v>3766</v>
      </c>
      <c r="N1113" s="1" t="s">
        <v>909</v>
      </c>
      <c r="O1113" s="1" t="s">
        <v>3767</v>
      </c>
      <c r="P1113" s="1" t="s">
        <v>61</v>
      </c>
      <c r="Q1113" s="1" t="s">
        <v>62</v>
      </c>
      <c r="R1113" s="1" t="s">
        <v>62</v>
      </c>
      <c r="AV1113" s="1" t="s">
        <v>52</v>
      </c>
      <c r="AW1113" s="1" t="s">
        <v>3903</v>
      </c>
      <c r="AX1113" s="1" t="s">
        <v>52</v>
      </c>
      <c r="AY1113" s="1" t="s">
        <v>52</v>
      </c>
      <c r="AZ1113" s="203"/>
      <c r="BA1113" s="207" t="s">
        <v>3766</v>
      </c>
    </row>
    <row r="1114" spans="1:53" ht="30" customHeight="1">
      <c r="A1114" s="5" t="s">
        <v>2487</v>
      </c>
      <c r="B1114" s="5" t="s">
        <v>52</v>
      </c>
      <c r="C1114" s="5" t="s">
        <v>52</v>
      </c>
      <c r="D1114" s="6"/>
      <c r="E1114" s="8"/>
      <c r="F1114" s="9">
        <f>TRUNC(SUMIF(N1111:N1113, N1110, F1111:F1113),0)</f>
        <v>8834</v>
      </c>
      <c r="G1114" s="8"/>
      <c r="H1114" s="9">
        <f>TRUNC(SUMIF(N1111:N1113, N1110, H1111:H1113),0)</f>
        <v>13086</v>
      </c>
      <c r="I1114" s="8"/>
      <c r="J1114" s="9">
        <f>TRUNC(SUMIF(N1111:N1113, N1110, J1111:J1113),0)</f>
        <v>0</v>
      </c>
      <c r="K1114" s="8"/>
      <c r="L1114" s="9">
        <f>F1114+H1114+J1114</f>
        <v>21920</v>
      </c>
      <c r="M1114" s="5" t="s">
        <v>52</v>
      </c>
      <c r="N1114" s="1" t="s">
        <v>124</v>
      </c>
      <c r="O1114" s="1" t="s">
        <v>124</v>
      </c>
      <c r="P1114" s="1" t="s">
        <v>52</v>
      </c>
      <c r="Q1114" s="1" t="s">
        <v>52</v>
      </c>
      <c r="R1114" s="1" t="s">
        <v>52</v>
      </c>
      <c r="AV1114" s="1" t="s">
        <v>52</v>
      </c>
      <c r="AW1114" s="1" t="s">
        <v>52</v>
      </c>
      <c r="AX1114" s="1" t="s">
        <v>52</v>
      </c>
      <c r="AY1114" s="1" t="s">
        <v>52</v>
      </c>
      <c r="AZ1114" s="203"/>
      <c r="BA1114" s="207"/>
    </row>
    <row r="1115" spans="1:53" ht="30" customHeight="1">
      <c r="A1115" s="6"/>
      <c r="B1115" s="6"/>
      <c r="C1115" s="6"/>
      <c r="D1115" s="6"/>
      <c r="E1115" s="8"/>
      <c r="F1115" s="9"/>
      <c r="G1115" s="8"/>
      <c r="H1115" s="9"/>
      <c r="I1115" s="8"/>
      <c r="J1115" s="9"/>
      <c r="K1115" s="8"/>
      <c r="L1115" s="9"/>
      <c r="M1115" s="6"/>
      <c r="BA1115" s="206"/>
    </row>
    <row r="1116" spans="1:53" ht="30" customHeight="1">
      <c r="A1116" s="308" t="s">
        <v>3904</v>
      </c>
      <c r="B1116" s="308"/>
      <c r="C1116" s="308"/>
      <c r="D1116" s="308"/>
      <c r="E1116" s="309"/>
      <c r="F1116" s="310"/>
      <c r="G1116" s="309"/>
      <c r="H1116" s="310"/>
      <c r="I1116" s="309"/>
      <c r="J1116" s="310"/>
      <c r="K1116" s="309"/>
      <c r="L1116" s="310"/>
      <c r="M1116" s="308"/>
      <c r="N1116" s="1" t="s">
        <v>913</v>
      </c>
      <c r="BA1116" s="206"/>
    </row>
    <row r="1117" spans="1:53" ht="30" customHeight="1">
      <c r="A1117" s="5" t="s">
        <v>3878</v>
      </c>
      <c r="B1117" s="5" t="s">
        <v>3899</v>
      </c>
      <c r="C1117" s="5" t="s">
        <v>58</v>
      </c>
      <c r="D1117" s="6">
        <v>1.1000000000000001</v>
      </c>
      <c r="E1117" s="8">
        <f>단가대비표!K94</f>
        <v>7407.41</v>
      </c>
      <c r="F1117" s="9">
        <f>TRUNC(E1117*D1117,1)</f>
        <v>8148.1</v>
      </c>
      <c r="G1117" s="8">
        <f>단가대비표!L94</f>
        <v>0</v>
      </c>
      <c r="H1117" s="9">
        <f>TRUNC(G1117*D1117,1)</f>
        <v>0</v>
      </c>
      <c r="I1117" s="8">
        <f>단가대비표!S94</f>
        <v>0</v>
      </c>
      <c r="J1117" s="9">
        <f>TRUNC(I1117*D1117,1)</f>
        <v>0</v>
      </c>
      <c r="K1117" s="8">
        <f t="shared" ref="K1117:L1119" si="151">TRUNC(E1117+G1117+I1117,1)</f>
        <v>7407.4</v>
      </c>
      <c r="L1117" s="9">
        <f t="shared" si="151"/>
        <v>8148.1</v>
      </c>
      <c r="M1117" s="5" t="s">
        <v>52</v>
      </c>
      <c r="N1117" s="1" t="s">
        <v>913</v>
      </c>
      <c r="O1117" s="1" t="s">
        <v>3900</v>
      </c>
      <c r="P1117" s="1" t="s">
        <v>62</v>
      </c>
      <c r="Q1117" s="1" t="s">
        <v>62</v>
      </c>
      <c r="R1117" s="1" t="s">
        <v>61</v>
      </c>
      <c r="AV1117" s="1" t="s">
        <v>52</v>
      </c>
      <c r="AW1117" s="1" t="s">
        <v>3905</v>
      </c>
      <c r="AX1117" s="1" t="s">
        <v>52</v>
      </c>
      <c r="AY1117" s="1" t="s">
        <v>52</v>
      </c>
      <c r="AZ1117" s="203"/>
      <c r="BA1117" s="207" t="s">
        <v>7335</v>
      </c>
    </row>
    <row r="1118" spans="1:53" ht="30" customHeight="1">
      <c r="A1118" s="5" t="s">
        <v>3760</v>
      </c>
      <c r="B1118" s="5" t="s">
        <v>3761</v>
      </c>
      <c r="C1118" s="5" t="s">
        <v>2685</v>
      </c>
      <c r="D1118" s="6">
        <v>0.35</v>
      </c>
      <c r="E1118" s="8">
        <f>단가대비표!K247</f>
        <v>2289</v>
      </c>
      <c r="F1118" s="9">
        <f>TRUNC(E1118*D1118,1)</f>
        <v>801.1</v>
      </c>
      <c r="G1118" s="8">
        <f>단가대비표!L247</f>
        <v>0</v>
      </c>
      <c r="H1118" s="9">
        <f>TRUNC(G1118*D1118,1)</f>
        <v>0</v>
      </c>
      <c r="I1118" s="8">
        <f>단가대비표!S247</f>
        <v>0</v>
      </c>
      <c r="J1118" s="9">
        <f>TRUNC(I1118*D1118,1)</f>
        <v>0</v>
      </c>
      <c r="K1118" s="8">
        <f t="shared" si="151"/>
        <v>2289</v>
      </c>
      <c r="L1118" s="9">
        <f t="shared" si="151"/>
        <v>801.1</v>
      </c>
      <c r="M1118" s="5" t="s">
        <v>52</v>
      </c>
      <c r="N1118" s="1" t="s">
        <v>913</v>
      </c>
      <c r="O1118" s="1" t="s">
        <v>3762</v>
      </c>
      <c r="P1118" s="1" t="s">
        <v>62</v>
      </c>
      <c r="Q1118" s="1" t="s">
        <v>62</v>
      </c>
      <c r="R1118" s="1" t="s">
        <v>61</v>
      </c>
      <c r="AV1118" s="1" t="s">
        <v>52</v>
      </c>
      <c r="AW1118" s="1" t="s">
        <v>3906</v>
      </c>
      <c r="AX1118" s="1" t="s">
        <v>52</v>
      </c>
      <c r="AY1118" s="1" t="s">
        <v>52</v>
      </c>
      <c r="AZ1118" s="203"/>
      <c r="BA1118" s="207" t="s">
        <v>7529</v>
      </c>
    </row>
    <row r="1119" spans="1:53" ht="30" customHeight="1">
      <c r="A1119" s="5" t="s">
        <v>3764</v>
      </c>
      <c r="B1119" s="5" t="s">
        <v>3845</v>
      </c>
      <c r="C1119" s="5" t="s">
        <v>58</v>
      </c>
      <c r="D1119" s="6">
        <v>1</v>
      </c>
      <c r="E1119" s="8">
        <f>일위대가목록!E587</f>
        <v>0</v>
      </c>
      <c r="F1119" s="9">
        <f>TRUNC(E1119*D1119,1)</f>
        <v>0</v>
      </c>
      <c r="G1119" s="8">
        <f>일위대가목록!F587</f>
        <v>15761</v>
      </c>
      <c r="H1119" s="9">
        <f>TRUNC(G1119*D1119,1)</f>
        <v>15761</v>
      </c>
      <c r="I1119" s="8">
        <f>일위대가목록!G587</f>
        <v>0</v>
      </c>
      <c r="J1119" s="9">
        <f>TRUNC(I1119*D1119,1)</f>
        <v>0</v>
      </c>
      <c r="K1119" s="8">
        <f t="shared" si="151"/>
        <v>15761</v>
      </c>
      <c r="L1119" s="9">
        <f t="shared" si="151"/>
        <v>15761</v>
      </c>
      <c r="M1119" s="5" t="s">
        <v>3846</v>
      </c>
      <c r="N1119" s="1" t="s">
        <v>913</v>
      </c>
      <c r="O1119" s="1" t="s">
        <v>3847</v>
      </c>
      <c r="P1119" s="1" t="s">
        <v>61</v>
      </c>
      <c r="Q1119" s="1" t="s">
        <v>62</v>
      </c>
      <c r="R1119" s="1" t="s">
        <v>62</v>
      </c>
      <c r="AV1119" s="1" t="s">
        <v>52</v>
      </c>
      <c r="AW1119" s="1" t="s">
        <v>3907</v>
      </c>
      <c r="AX1119" s="1" t="s">
        <v>52</v>
      </c>
      <c r="AY1119" s="1" t="s">
        <v>52</v>
      </c>
      <c r="AZ1119" s="203"/>
      <c r="BA1119" s="207" t="s">
        <v>3846</v>
      </c>
    </row>
    <row r="1120" spans="1:53" ht="30" customHeight="1">
      <c r="A1120" s="5" t="s">
        <v>2487</v>
      </c>
      <c r="B1120" s="5" t="s">
        <v>52</v>
      </c>
      <c r="C1120" s="5" t="s">
        <v>52</v>
      </c>
      <c r="D1120" s="6"/>
      <c r="E1120" s="8"/>
      <c r="F1120" s="9">
        <f>TRUNC(SUMIF(N1117:N1119, N1116, F1117:F1119),0)</f>
        <v>8949</v>
      </c>
      <c r="G1120" s="8"/>
      <c r="H1120" s="9">
        <f>TRUNC(SUMIF(N1117:N1119, N1116, H1117:H1119),0)</f>
        <v>15761</v>
      </c>
      <c r="I1120" s="8"/>
      <c r="J1120" s="9">
        <f>TRUNC(SUMIF(N1117:N1119, N1116, J1117:J1119),0)</f>
        <v>0</v>
      </c>
      <c r="K1120" s="8"/>
      <c r="L1120" s="9">
        <f>F1120+H1120+J1120</f>
        <v>24710</v>
      </c>
      <c r="M1120" s="5" t="s">
        <v>52</v>
      </c>
      <c r="N1120" s="1" t="s">
        <v>124</v>
      </c>
      <c r="O1120" s="1" t="s">
        <v>124</v>
      </c>
      <c r="P1120" s="1" t="s">
        <v>52</v>
      </c>
      <c r="Q1120" s="1" t="s">
        <v>52</v>
      </c>
      <c r="R1120" s="1" t="s">
        <v>52</v>
      </c>
      <c r="AV1120" s="1" t="s">
        <v>52</v>
      </c>
      <c r="AW1120" s="1" t="s">
        <v>52</v>
      </c>
      <c r="AX1120" s="1" t="s">
        <v>52</v>
      </c>
      <c r="AY1120" s="1" t="s">
        <v>52</v>
      </c>
      <c r="AZ1120" s="203"/>
      <c r="BA1120" s="207"/>
    </row>
    <row r="1121" spans="1:54" ht="30" customHeight="1">
      <c r="A1121" s="6"/>
      <c r="B1121" s="6"/>
      <c r="C1121" s="6"/>
      <c r="D1121" s="6"/>
      <c r="E1121" s="8"/>
      <c r="F1121" s="9"/>
      <c r="G1121" s="8"/>
      <c r="H1121" s="9"/>
      <c r="I1121" s="8"/>
      <c r="J1121" s="9"/>
      <c r="K1121" s="8"/>
      <c r="L1121" s="9"/>
      <c r="M1121" s="6"/>
      <c r="BA1121" s="206"/>
    </row>
    <row r="1122" spans="1:54" ht="30" customHeight="1">
      <c r="A1122" s="308" t="s">
        <v>3908</v>
      </c>
      <c r="B1122" s="308"/>
      <c r="C1122" s="308"/>
      <c r="D1122" s="308"/>
      <c r="E1122" s="309"/>
      <c r="F1122" s="310"/>
      <c r="G1122" s="309"/>
      <c r="H1122" s="310"/>
      <c r="I1122" s="309"/>
      <c r="J1122" s="310"/>
      <c r="K1122" s="309"/>
      <c r="L1122" s="310"/>
      <c r="M1122" s="308"/>
      <c r="N1122" s="1" t="s">
        <v>918</v>
      </c>
      <c r="BA1122" s="206"/>
    </row>
    <row r="1123" spans="1:54" ht="30" customHeight="1">
      <c r="A1123" s="5" t="s">
        <v>3878</v>
      </c>
      <c r="B1123" s="5" t="s">
        <v>3909</v>
      </c>
      <c r="C1123" s="5" t="s">
        <v>58</v>
      </c>
      <c r="D1123" s="6">
        <v>1.1000000000000001</v>
      </c>
      <c r="E1123" s="8">
        <f>단가대비표!K95</f>
        <v>11574.07</v>
      </c>
      <c r="F1123" s="9">
        <f>TRUNC(E1123*D1123,1)</f>
        <v>12731.4</v>
      </c>
      <c r="G1123" s="8">
        <f>단가대비표!L95</f>
        <v>0</v>
      </c>
      <c r="H1123" s="9">
        <f>TRUNC(G1123*D1123,1)</f>
        <v>0</v>
      </c>
      <c r="I1123" s="8">
        <f>단가대비표!S95</f>
        <v>0</v>
      </c>
      <c r="J1123" s="9">
        <f>TRUNC(I1123*D1123,1)</f>
        <v>0</v>
      </c>
      <c r="K1123" s="8">
        <f t="shared" ref="K1123:L1125" si="152">TRUNC(E1123+G1123+I1123,1)</f>
        <v>11574</v>
      </c>
      <c r="L1123" s="9">
        <f t="shared" si="152"/>
        <v>12731.4</v>
      </c>
      <c r="M1123" s="5" t="s">
        <v>52</v>
      </c>
      <c r="N1123" s="1" t="s">
        <v>918</v>
      </c>
      <c r="O1123" s="1" t="s">
        <v>3910</v>
      </c>
      <c r="P1123" s="1" t="s">
        <v>62</v>
      </c>
      <c r="Q1123" s="1" t="s">
        <v>62</v>
      </c>
      <c r="R1123" s="1" t="s">
        <v>61</v>
      </c>
      <c r="AV1123" s="1" t="s">
        <v>52</v>
      </c>
      <c r="AW1123" s="1" t="s">
        <v>3911</v>
      </c>
      <c r="AX1123" s="1" t="s">
        <v>52</v>
      </c>
      <c r="AY1123" s="1" t="s">
        <v>52</v>
      </c>
      <c r="AZ1123" s="203"/>
      <c r="BA1123" s="207" t="s">
        <v>7336</v>
      </c>
    </row>
    <row r="1124" spans="1:54" ht="30" customHeight="1">
      <c r="A1124" s="5" t="s">
        <v>3760</v>
      </c>
      <c r="B1124" s="5" t="s">
        <v>3761</v>
      </c>
      <c r="C1124" s="5" t="s">
        <v>2685</v>
      </c>
      <c r="D1124" s="6">
        <v>0.3</v>
      </c>
      <c r="E1124" s="8">
        <f>단가대비표!K247</f>
        <v>2289</v>
      </c>
      <c r="F1124" s="9">
        <f>TRUNC(E1124*D1124,1)</f>
        <v>686.7</v>
      </c>
      <c r="G1124" s="8">
        <f>단가대비표!L247</f>
        <v>0</v>
      </c>
      <c r="H1124" s="9">
        <f>TRUNC(G1124*D1124,1)</f>
        <v>0</v>
      </c>
      <c r="I1124" s="8">
        <f>단가대비표!S247</f>
        <v>0</v>
      </c>
      <c r="J1124" s="9">
        <f>TRUNC(I1124*D1124,1)</f>
        <v>0</v>
      </c>
      <c r="K1124" s="8">
        <f t="shared" si="152"/>
        <v>2289</v>
      </c>
      <c r="L1124" s="9">
        <f t="shared" si="152"/>
        <v>686.7</v>
      </c>
      <c r="M1124" s="5" t="s">
        <v>52</v>
      </c>
      <c r="N1124" s="1" t="s">
        <v>918</v>
      </c>
      <c r="O1124" s="1" t="s">
        <v>3762</v>
      </c>
      <c r="P1124" s="1" t="s">
        <v>62</v>
      </c>
      <c r="Q1124" s="1" t="s">
        <v>62</v>
      </c>
      <c r="R1124" s="1" t="s">
        <v>61</v>
      </c>
      <c r="AV1124" s="1" t="s">
        <v>52</v>
      </c>
      <c r="AW1124" s="1" t="s">
        <v>3912</v>
      </c>
      <c r="AX1124" s="1" t="s">
        <v>52</v>
      </c>
      <c r="AY1124" s="1" t="s">
        <v>52</v>
      </c>
      <c r="AZ1124" s="203"/>
      <c r="BA1124" s="207" t="s">
        <v>7529</v>
      </c>
    </row>
    <row r="1125" spans="1:54" ht="30" customHeight="1">
      <c r="A1125" s="5" t="s">
        <v>3764</v>
      </c>
      <c r="B1125" s="5" t="s">
        <v>3765</v>
      </c>
      <c r="C1125" s="5" t="s">
        <v>58</v>
      </c>
      <c r="D1125" s="6">
        <v>1</v>
      </c>
      <c r="E1125" s="8">
        <f>일위대가목록!E584</f>
        <v>0</v>
      </c>
      <c r="F1125" s="9">
        <f>TRUNC(E1125*D1125,1)</f>
        <v>0</v>
      </c>
      <c r="G1125" s="8">
        <f>일위대가목록!F584</f>
        <v>13086</v>
      </c>
      <c r="H1125" s="9">
        <f>TRUNC(G1125*D1125,1)</f>
        <v>13086</v>
      </c>
      <c r="I1125" s="8">
        <f>일위대가목록!G584</f>
        <v>0</v>
      </c>
      <c r="J1125" s="9">
        <f>TRUNC(I1125*D1125,1)</f>
        <v>0</v>
      </c>
      <c r="K1125" s="8">
        <f t="shared" si="152"/>
        <v>13086</v>
      </c>
      <c r="L1125" s="9">
        <f t="shared" si="152"/>
        <v>13086</v>
      </c>
      <c r="M1125" s="5" t="s">
        <v>3766</v>
      </c>
      <c r="N1125" s="1" t="s">
        <v>918</v>
      </c>
      <c r="O1125" s="1" t="s">
        <v>3767</v>
      </c>
      <c r="P1125" s="1" t="s">
        <v>61</v>
      </c>
      <c r="Q1125" s="1" t="s">
        <v>62</v>
      </c>
      <c r="R1125" s="1" t="s">
        <v>62</v>
      </c>
      <c r="AV1125" s="1" t="s">
        <v>52</v>
      </c>
      <c r="AW1125" s="1" t="s">
        <v>3913</v>
      </c>
      <c r="AX1125" s="1" t="s">
        <v>52</v>
      </c>
      <c r="AY1125" s="1" t="s">
        <v>52</v>
      </c>
      <c r="AZ1125" s="203"/>
      <c r="BA1125" s="207" t="s">
        <v>3766</v>
      </c>
    </row>
    <row r="1126" spans="1:54" ht="30" customHeight="1">
      <c r="A1126" s="5" t="s">
        <v>2487</v>
      </c>
      <c r="B1126" s="5" t="s">
        <v>52</v>
      </c>
      <c r="C1126" s="5" t="s">
        <v>52</v>
      </c>
      <c r="D1126" s="6"/>
      <c r="E1126" s="8"/>
      <c r="F1126" s="9">
        <f>TRUNC(SUMIF(N1123:N1125, N1122, F1123:F1125),0)</f>
        <v>13418</v>
      </c>
      <c r="G1126" s="8"/>
      <c r="H1126" s="9">
        <f>TRUNC(SUMIF(N1123:N1125, N1122, H1123:H1125),0)</f>
        <v>13086</v>
      </c>
      <c r="I1126" s="8"/>
      <c r="J1126" s="9">
        <f>TRUNC(SUMIF(N1123:N1125, N1122, J1123:J1125),0)</f>
        <v>0</v>
      </c>
      <c r="K1126" s="8"/>
      <c r="L1126" s="9">
        <f>F1126+H1126+J1126</f>
        <v>26504</v>
      </c>
      <c r="M1126" s="5" t="s">
        <v>52</v>
      </c>
      <c r="N1126" s="1" t="s">
        <v>124</v>
      </c>
      <c r="O1126" s="1" t="s">
        <v>124</v>
      </c>
      <c r="P1126" s="1" t="s">
        <v>52</v>
      </c>
      <c r="Q1126" s="1" t="s">
        <v>52</v>
      </c>
      <c r="R1126" s="1" t="s">
        <v>52</v>
      </c>
      <c r="AV1126" s="1" t="s">
        <v>52</v>
      </c>
      <c r="AW1126" s="1" t="s">
        <v>52</v>
      </c>
      <c r="AX1126" s="1" t="s">
        <v>52</v>
      </c>
      <c r="AY1126" s="1" t="s">
        <v>52</v>
      </c>
      <c r="AZ1126" s="203"/>
      <c r="BA1126" s="207"/>
    </row>
    <row r="1127" spans="1:54" ht="30" customHeight="1">
      <c r="A1127" s="6"/>
      <c r="B1127" s="6"/>
      <c r="C1127" s="6"/>
      <c r="D1127" s="6"/>
      <c r="E1127" s="8"/>
      <c r="F1127" s="9"/>
      <c r="G1127" s="8"/>
      <c r="H1127" s="9"/>
      <c r="I1127" s="8"/>
      <c r="J1127" s="9"/>
      <c r="K1127" s="8"/>
      <c r="L1127" s="9"/>
      <c r="M1127" s="6"/>
      <c r="BA1127" s="206"/>
    </row>
    <row r="1128" spans="1:54" ht="30" customHeight="1">
      <c r="A1128" s="308" t="s">
        <v>3914</v>
      </c>
      <c r="B1128" s="308"/>
      <c r="C1128" s="308"/>
      <c r="D1128" s="308"/>
      <c r="E1128" s="309"/>
      <c r="F1128" s="310"/>
      <c r="G1128" s="309"/>
      <c r="H1128" s="310"/>
      <c r="I1128" s="309"/>
      <c r="J1128" s="310"/>
      <c r="K1128" s="309"/>
      <c r="L1128" s="310"/>
      <c r="M1128" s="308"/>
      <c r="N1128" s="1" t="s">
        <v>922</v>
      </c>
      <c r="BA1128" s="206"/>
    </row>
    <row r="1129" spans="1:54" ht="30" customHeight="1">
      <c r="A1129" s="5" t="s">
        <v>3878</v>
      </c>
      <c r="B1129" s="5" t="s">
        <v>3909</v>
      </c>
      <c r="C1129" s="5" t="s">
        <v>58</v>
      </c>
      <c r="D1129" s="6">
        <v>1.1000000000000001</v>
      </c>
      <c r="E1129" s="8">
        <f>단가대비표!K95</f>
        <v>11574.07</v>
      </c>
      <c r="F1129" s="9">
        <f>TRUNC(E1129*D1129,1)</f>
        <v>12731.4</v>
      </c>
      <c r="G1129" s="8">
        <f>단가대비표!L95</f>
        <v>0</v>
      </c>
      <c r="H1129" s="9">
        <f>TRUNC(G1129*D1129,1)</f>
        <v>0</v>
      </c>
      <c r="I1129" s="8">
        <f>단가대비표!S95</f>
        <v>0</v>
      </c>
      <c r="J1129" s="9">
        <f>TRUNC(I1129*D1129,1)</f>
        <v>0</v>
      </c>
      <c r="K1129" s="8">
        <f t="shared" ref="K1129:L1131" si="153">TRUNC(E1129+G1129+I1129,1)</f>
        <v>11574</v>
      </c>
      <c r="L1129" s="9">
        <f t="shared" si="153"/>
        <v>12731.4</v>
      </c>
      <c r="M1129" s="5" t="s">
        <v>52</v>
      </c>
      <c r="N1129" s="1" t="s">
        <v>922</v>
      </c>
      <c r="O1129" s="1" t="s">
        <v>3910</v>
      </c>
      <c r="P1129" s="1" t="s">
        <v>62</v>
      </c>
      <c r="Q1129" s="1" t="s">
        <v>62</v>
      </c>
      <c r="R1129" s="1" t="s">
        <v>61</v>
      </c>
      <c r="AV1129" s="1" t="s">
        <v>52</v>
      </c>
      <c r="AW1129" s="1" t="s">
        <v>3915</v>
      </c>
      <c r="AX1129" s="1" t="s">
        <v>52</v>
      </c>
      <c r="AY1129" s="1" t="s">
        <v>52</v>
      </c>
      <c r="AZ1129" s="203"/>
      <c r="BA1129" s="207" t="s">
        <v>7336</v>
      </c>
    </row>
    <row r="1130" spans="1:54" ht="30" customHeight="1">
      <c r="A1130" s="5" t="s">
        <v>3760</v>
      </c>
      <c r="B1130" s="5" t="s">
        <v>3761</v>
      </c>
      <c r="C1130" s="5" t="s">
        <v>2685</v>
      </c>
      <c r="D1130" s="6">
        <v>0.35</v>
      </c>
      <c r="E1130" s="8">
        <f>단가대비표!K247</f>
        <v>2289</v>
      </c>
      <c r="F1130" s="9">
        <f>TRUNC(E1130*D1130,1)</f>
        <v>801.1</v>
      </c>
      <c r="G1130" s="8">
        <f>단가대비표!L247</f>
        <v>0</v>
      </c>
      <c r="H1130" s="9">
        <f>TRUNC(G1130*D1130,1)</f>
        <v>0</v>
      </c>
      <c r="I1130" s="8">
        <f>단가대비표!S247</f>
        <v>0</v>
      </c>
      <c r="J1130" s="9">
        <f>TRUNC(I1130*D1130,1)</f>
        <v>0</v>
      </c>
      <c r="K1130" s="8">
        <f t="shared" si="153"/>
        <v>2289</v>
      </c>
      <c r="L1130" s="9">
        <f t="shared" si="153"/>
        <v>801.1</v>
      </c>
      <c r="M1130" s="5" t="s">
        <v>52</v>
      </c>
      <c r="N1130" s="1" t="s">
        <v>922</v>
      </c>
      <c r="O1130" s="1" t="s">
        <v>3762</v>
      </c>
      <c r="P1130" s="1" t="s">
        <v>62</v>
      </c>
      <c r="Q1130" s="1" t="s">
        <v>62</v>
      </c>
      <c r="R1130" s="1" t="s">
        <v>61</v>
      </c>
      <c r="AV1130" s="1" t="s">
        <v>52</v>
      </c>
      <c r="AW1130" s="1" t="s">
        <v>3916</v>
      </c>
      <c r="AX1130" s="1" t="s">
        <v>52</v>
      </c>
      <c r="AY1130" s="1" t="s">
        <v>52</v>
      </c>
      <c r="AZ1130" s="203"/>
      <c r="BA1130" s="207" t="s">
        <v>7529</v>
      </c>
    </row>
    <row r="1131" spans="1:54" ht="30" customHeight="1">
      <c r="A1131" s="5" t="s">
        <v>3764</v>
      </c>
      <c r="B1131" s="5" t="s">
        <v>3845</v>
      </c>
      <c r="C1131" s="5" t="s">
        <v>58</v>
      </c>
      <c r="D1131" s="6">
        <v>1</v>
      </c>
      <c r="E1131" s="8">
        <f>일위대가목록!E587</f>
        <v>0</v>
      </c>
      <c r="F1131" s="9">
        <f>TRUNC(E1131*D1131,1)</f>
        <v>0</v>
      </c>
      <c r="G1131" s="8">
        <f>일위대가목록!F587</f>
        <v>15761</v>
      </c>
      <c r="H1131" s="9">
        <f>TRUNC(G1131*D1131,1)</f>
        <v>15761</v>
      </c>
      <c r="I1131" s="8">
        <f>일위대가목록!G587</f>
        <v>0</v>
      </c>
      <c r="J1131" s="9">
        <f>TRUNC(I1131*D1131,1)</f>
        <v>0</v>
      </c>
      <c r="K1131" s="8">
        <f t="shared" si="153"/>
        <v>15761</v>
      </c>
      <c r="L1131" s="9">
        <f t="shared" si="153"/>
        <v>15761</v>
      </c>
      <c r="M1131" s="5" t="s">
        <v>3846</v>
      </c>
      <c r="N1131" s="1" t="s">
        <v>922</v>
      </c>
      <c r="O1131" s="1" t="s">
        <v>3847</v>
      </c>
      <c r="P1131" s="1" t="s">
        <v>61</v>
      </c>
      <c r="Q1131" s="1" t="s">
        <v>62</v>
      </c>
      <c r="R1131" s="1" t="s">
        <v>62</v>
      </c>
      <c r="AV1131" s="1" t="s">
        <v>52</v>
      </c>
      <c r="AW1131" s="1" t="s">
        <v>3917</v>
      </c>
      <c r="AX1131" s="1" t="s">
        <v>52</v>
      </c>
      <c r="AY1131" s="1" t="s">
        <v>52</v>
      </c>
      <c r="AZ1131" s="203"/>
      <c r="BA1131" s="207" t="s">
        <v>3846</v>
      </c>
    </row>
    <row r="1132" spans="1:54" ht="30" customHeight="1">
      <c r="A1132" s="5" t="s">
        <v>2487</v>
      </c>
      <c r="B1132" s="5" t="s">
        <v>52</v>
      </c>
      <c r="C1132" s="5" t="s">
        <v>52</v>
      </c>
      <c r="D1132" s="6"/>
      <c r="E1132" s="8"/>
      <c r="F1132" s="9">
        <f>TRUNC(SUMIF(N1129:N1131, N1128, F1129:F1131),0)</f>
        <v>13532</v>
      </c>
      <c r="G1132" s="8"/>
      <c r="H1132" s="9">
        <f>TRUNC(SUMIF(N1129:N1131, N1128, H1129:H1131),0)</f>
        <v>15761</v>
      </c>
      <c r="I1132" s="8"/>
      <c r="J1132" s="9">
        <f>TRUNC(SUMIF(N1129:N1131, N1128, J1129:J1131),0)</f>
        <v>0</v>
      </c>
      <c r="K1132" s="8"/>
      <c r="L1132" s="9">
        <f>F1132+H1132+J1132</f>
        <v>29293</v>
      </c>
      <c r="M1132" s="5" t="s">
        <v>52</v>
      </c>
      <c r="N1132" s="1" t="s">
        <v>124</v>
      </c>
      <c r="O1132" s="1" t="s">
        <v>124</v>
      </c>
      <c r="P1132" s="1" t="s">
        <v>52</v>
      </c>
      <c r="Q1132" s="1" t="s">
        <v>52</v>
      </c>
      <c r="R1132" s="1" t="s">
        <v>52</v>
      </c>
      <c r="AV1132" s="1" t="s">
        <v>52</v>
      </c>
      <c r="AW1132" s="1" t="s">
        <v>52</v>
      </c>
      <c r="AX1132" s="1" t="s">
        <v>52</v>
      </c>
      <c r="AY1132" s="1" t="s">
        <v>52</v>
      </c>
      <c r="AZ1132" s="203"/>
      <c r="BA1132" s="207"/>
    </row>
    <row r="1133" spans="1:54" ht="30" customHeight="1">
      <c r="A1133" s="6"/>
      <c r="B1133" s="6"/>
      <c r="C1133" s="6"/>
      <c r="D1133" s="6"/>
      <c r="E1133" s="8"/>
      <c r="F1133" s="9"/>
      <c r="G1133" s="8"/>
      <c r="H1133" s="9"/>
      <c r="I1133" s="8"/>
      <c r="J1133" s="9"/>
      <c r="K1133" s="8"/>
      <c r="L1133" s="9"/>
      <c r="M1133" s="6"/>
      <c r="BA1133" s="206"/>
    </row>
    <row r="1134" spans="1:54" ht="30" customHeight="1">
      <c r="A1134" s="311" t="s">
        <v>3918</v>
      </c>
      <c r="B1134" s="311"/>
      <c r="C1134" s="311"/>
      <c r="D1134" s="311"/>
      <c r="E1134" s="312"/>
      <c r="F1134" s="313"/>
      <c r="G1134" s="312"/>
      <c r="H1134" s="313"/>
      <c r="I1134" s="312"/>
      <c r="J1134" s="313"/>
      <c r="K1134" s="312"/>
      <c r="L1134" s="313"/>
      <c r="M1134" s="311"/>
      <c r="N1134" s="1" t="s">
        <v>927</v>
      </c>
      <c r="BA1134" s="206"/>
    </row>
    <row r="1135" spans="1:54" ht="30" customHeight="1">
      <c r="A1135" s="5" t="s">
        <v>3919</v>
      </c>
      <c r="B1135" s="32" t="s">
        <v>3920</v>
      </c>
      <c r="C1135" s="5" t="s">
        <v>58</v>
      </c>
      <c r="D1135" s="74">
        <v>0.8</v>
      </c>
      <c r="E1135" s="8">
        <f>일위대가목록!E589</f>
        <v>190</v>
      </c>
      <c r="F1135" s="9">
        <f>TRUNC(E1135*D1135,1)</f>
        <v>152</v>
      </c>
      <c r="G1135" s="8">
        <f>일위대가목록!F589</f>
        <v>9535</v>
      </c>
      <c r="H1135" s="9">
        <f>TRUNC(G1135*D1135,1)</f>
        <v>7628</v>
      </c>
      <c r="I1135" s="8">
        <f>일위대가목록!G589</f>
        <v>190</v>
      </c>
      <c r="J1135" s="9">
        <f>TRUNC(I1135*D1135,1)</f>
        <v>152</v>
      </c>
      <c r="K1135" s="8">
        <f>TRUNC(E1135+G1135+I1135,1)</f>
        <v>9915</v>
      </c>
      <c r="L1135" s="9">
        <f>TRUNC(F1135+H1135+J1135,1)</f>
        <v>7932</v>
      </c>
      <c r="M1135" s="5" t="s">
        <v>3921</v>
      </c>
      <c r="N1135" s="1" t="s">
        <v>927</v>
      </c>
      <c r="O1135" s="1" t="s">
        <v>3922</v>
      </c>
      <c r="P1135" s="1" t="s">
        <v>61</v>
      </c>
      <c r="Q1135" s="1" t="s">
        <v>62</v>
      </c>
      <c r="R1135" s="1" t="s">
        <v>62</v>
      </c>
      <c r="AV1135" s="1" t="s">
        <v>52</v>
      </c>
      <c r="AW1135" s="1" t="s">
        <v>3923</v>
      </c>
      <c r="AX1135" s="1" t="s">
        <v>52</v>
      </c>
      <c r="AY1135" s="1" t="s">
        <v>52</v>
      </c>
      <c r="AZ1135" s="203"/>
      <c r="BA1135" s="207" t="s">
        <v>3921</v>
      </c>
      <c r="BB1135" s="99">
        <v>1</v>
      </c>
    </row>
    <row r="1136" spans="1:54" ht="30" customHeight="1">
      <c r="A1136" s="5" t="s">
        <v>3919</v>
      </c>
      <c r="B1136" s="5" t="s">
        <v>3924</v>
      </c>
      <c r="C1136" s="5" t="s">
        <v>58</v>
      </c>
      <c r="D1136" s="74">
        <v>0.75</v>
      </c>
      <c r="E1136" s="8">
        <f>일위대가목록!E590</f>
        <v>0</v>
      </c>
      <c r="F1136" s="9">
        <f>TRUNC(E1136*D1136,1)</f>
        <v>0</v>
      </c>
      <c r="G1136" s="8">
        <f>일위대가목록!F590</f>
        <v>4738</v>
      </c>
      <c r="H1136" s="9">
        <f>TRUNC(G1136*D1136,1)</f>
        <v>3553.5</v>
      </c>
      <c r="I1136" s="8">
        <f>일위대가목록!G590</f>
        <v>94</v>
      </c>
      <c r="J1136" s="9">
        <f>TRUNC(I1136*D1136,1)</f>
        <v>70.5</v>
      </c>
      <c r="K1136" s="8">
        <f>TRUNC(E1136+G1136+I1136,1)</f>
        <v>4832</v>
      </c>
      <c r="L1136" s="9">
        <f>TRUNC(F1136+H1136+J1136,1)</f>
        <v>3624</v>
      </c>
      <c r="M1136" s="5" t="s">
        <v>3925</v>
      </c>
      <c r="N1136" s="1" t="s">
        <v>927</v>
      </c>
      <c r="O1136" s="1" t="s">
        <v>3926</v>
      </c>
      <c r="P1136" s="1" t="s">
        <v>61</v>
      </c>
      <c r="Q1136" s="1" t="s">
        <v>62</v>
      </c>
      <c r="R1136" s="1" t="s">
        <v>62</v>
      </c>
      <c r="AV1136" s="1" t="s">
        <v>52</v>
      </c>
      <c r="AW1136" s="1" t="s">
        <v>3927</v>
      </c>
      <c r="AX1136" s="1" t="s">
        <v>52</v>
      </c>
      <c r="AY1136" s="1" t="s">
        <v>52</v>
      </c>
      <c r="AZ1136" s="203"/>
      <c r="BA1136" s="207" t="s">
        <v>3925</v>
      </c>
      <c r="BB1136" s="99">
        <v>1</v>
      </c>
    </row>
    <row r="1137" spans="1:53" ht="30" customHeight="1">
      <c r="A1137" s="5" t="s">
        <v>2487</v>
      </c>
      <c r="B1137" s="5" t="s">
        <v>52</v>
      </c>
      <c r="C1137" s="5" t="s">
        <v>52</v>
      </c>
      <c r="D1137" s="6"/>
      <c r="E1137" s="8"/>
      <c r="F1137" s="9">
        <f>TRUNC(SUMIF(N1135:N1136, N1134, F1135:F1136),0)</f>
        <v>152</v>
      </c>
      <c r="G1137" s="8"/>
      <c r="H1137" s="9">
        <f>TRUNC(SUMIF(N1135:N1136, N1134, H1135:H1136),0)</f>
        <v>11181</v>
      </c>
      <c r="I1137" s="8"/>
      <c r="J1137" s="9">
        <f>TRUNC(SUMIF(N1135:N1136, N1134, J1135:J1136),0)</f>
        <v>222</v>
      </c>
      <c r="K1137" s="8"/>
      <c r="L1137" s="9">
        <f>F1137+H1137+J1137</f>
        <v>11555</v>
      </c>
      <c r="M1137" s="5" t="s">
        <v>52</v>
      </c>
      <c r="N1137" s="1" t="s">
        <v>124</v>
      </c>
      <c r="O1137" s="1" t="s">
        <v>124</v>
      </c>
      <c r="P1137" s="1" t="s">
        <v>52</v>
      </c>
      <c r="Q1137" s="1" t="s">
        <v>52</v>
      </c>
      <c r="R1137" s="1" t="s">
        <v>52</v>
      </c>
      <c r="AV1137" s="1" t="s">
        <v>52</v>
      </c>
      <c r="AW1137" s="1" t="s">
        <v>52</v>
      </c>
      <c r="AX1137" s="1" t="s">
        <v>52</v>
      </c>
      <c r="AY1137" s="1" t="s">
        <v>52</v>
      </c>
      <c r="AZ1137" s="203"/>
      <c r="BA1137" s="207"/>
    </row>
    <row r="1138" spans="1:53" ht="30" customHeight="1">
      <c r="A1138" s="6"/>
      <c r="B1138" s="6"/>
      <c r="C1138" s="6"/>
      <c r="D1138" s="6"/>
      <c r="E1138" s="8"/>
      <c r="F1138" s="9"/>
      <c r="G1138" s="8"/>
      <c r="H1138" s="9"/>
      <c r="I1138" s="8"/>
      <c r="J1138" s="9"/>
      <c r="K1138" s="8"/>
      <c r="L1138" s="9"/>
      <c r="M1138" s="6"/>
      <c r="BA1138" s="206"/>
    </row>
    <row r="1139" spans="1:53" ht="30" customHeight="1">
      <c r="A1139" s="308" t="s">
        <v>3928</v>
      </c>
      <c r="B1139" s="308"/>
      <c r="C1139" s="308"/>
      <c r="D1139" s="308"/>
      <c r="E1139" s="309"/>
      <c r="F1139" s="310"/>
      <c r="G1139" s="309"/>
      <c r="H1139" s="310"/>
      <c r="I1139" s="309"/>
      <c r="J1139" s="310"/>
      <c r="K1139" s="309"/>
      <c r="L1139" s="310"/>
      <c r="M1139" s="308"/>
      <c r="N1139" s="1" t="s">
        <v>932</v>
      </c>
      <c r="BA1139" s="206"/>
    </row>
    <row r="1140" spans="1:53" ht="30" customHeight="1">
      <c r="A1140" s="5" t="s">
        <v>3929</v>
      </c>
      <c r="B1140" s="5" t="s">
        <v>3930</v>
      </c>
      <c r="C1140" s="5" t="s">
        <v>58</v>
      </c>
      <c r="D1140" s="6">
        <v>1</v>
      </c>
      <c r="E1140" s="8">
        <f>일위대가목록!E591</f>
        <v>128</v>
      </c>
      <c r="F1140" s="9">
        <f>TRUNC(E1140*D1140,1)</f>
        <v>128</v>
      </c>
      <c r="G1140" s="8">
        <f>일위대가목록!F591</f>
        <v>6437</v>
      </c>
      <c r="H1140" s="9">
        <f>TRUNC(G1140*D1140,1)</f>
        <v>6437</v>
      </c>
      <c r="I1140" s="8">
        <f>일위대가목록!G591</f>
        <v>0</v>
      </c>
      <c r="J1140" s="9">
        <f>TRUNC(I1140*D1140,1)</f>
        <v>0</v>
      </c>
      <c r="K1140" s="8">
        <f>TRUNC(E1140+G1140+I1140,1)</f>
        <v>6565</v>
      </c>
      <c r="L1140" s="9">
        <f>TRUNC(F1140+H1140+J1140,1)</f>
        <v>6565</v>
      </c>
      <c r="M1140" s="5" t="s">
        <v>3931</v>
      </c>
      <c r="N1140" s="1" t="s">
        <v>932</v>
      </c>
      <c r="O1140" s="1" t="s">
        <v>3932</v>
      </c>
      <c r="P1140" s="1" t="s">
        <v>61</v>
      </c>
      <c r="Q1140" s="1" t="s">
        <v>62</v>
      </c>
      <c r="R1140" s="1" t="s">
        <v>62</v>
      </c>
      <c r="AV1140" s="1" t="s">
        <v>52</v>
      </c>
      <c r="AW1140" s="1" t="s">
        <v>3933</v>
      </c>
      <c r="AX1140" s="1" t="s">
        <v>52</v>
      </c>
      <c r="AY1140" s="1" t="s">
        <v>52</v>
      </c>
      <c r="AZ1140" s="203"/>
      <c r="BA1140" s="207" t="s">
        <v>3931</v>
      </c>
    </row>
    <row r="1141" spans="1:53" ht="30" customHeight="1">
      <c r="A1141" s="5" t="s">
        <v>3934</v>
      </c>
      <c r="B1141" s="5" t="s">
        <v>3935</v>
      </c>
      <c r="C1141" s="5" t="s">
        <v>58</v>
      </c>
      <c r="D1141" s="6">
        <v>1</v>
      </c>
      <c r="E1141" s="8">
        <f>일위대가목록!E592</f>
        <v>563</v>
      </c>
      <c r="F1141" s="9">
        <f>TRUNC(E1141*D1141,1)</f>
        <v>563</v>
      </c>
      <c r="G1141" s="8">
        <f>일위대가목록!F592</f>
        <v>0</v>
      </c>
      <c r="H1141" s="9">
        <f>TRUNC(G1141*D1141,1)</f>
        <v>0</v>
      </c>
      <c r="I1141" s="8">
        <f>일위대가목록!G592</f>
        <v>0</v>
      </c>
      <c r="J1141" s="9">
        <f>TRUNC(I1141*D1141,1)</f>
        <v>0</v>
      </c>
      <c r="K1141" s="8">
        <f>TRUNC(E1141+G1141+I1141,1)</f>
        <v>563</v>
      </c>
      <c r="L1141" s="9">
        <f>TRUNC(F1141+H1141+J1141,1)</f>
        <v>563</v>
      </c>
      <c r="M1141" s="5" t="s">
        <v>3936</v>
      </c>
      <c r="N1141" s="1" t="s">
        <v>932</v>
      </c>
      <c r="O1141" s="1" t="s">
        <v>3937</v>
      </c>
      <c r="P1141" s="1" t="s">
        <v>61</v>
      </c>
      <c r="Q1141" s="1" t="s">
        <v>62</v>
      </c>
      <c r="R1141" s="1" t="s">
        <v>62</v>
      </c>
      <c r="AV1141" s="1" t="s">
        <v>52</v>
      </c>
      <c r="AW1141" s="1" t="s">
        <v>3938</v>
      </c>
      <c r="AX1141" s="1" t="s">
        <v>52</v>
      </c>
      <c r="AY1141" s="1" t="s">
        <v>52</v>
      </c>
      <c r="AZ1141" s="203"/>
      <c r="BA1141" s="207" t="s">
        <v>3936</v>
      </c>
    </row>
    <row r="1142" spans="1:53" ht="30" customHeight="1">
      <c r="A1142" s="5" t="s">
        <v>2487</v>
      </c>
      <c r="B1142" s="5" t="s">
        <v>52</v>
      </c>
      <c r="C1142" s="5" t="s">
        <v>52</v>
      </c>
      <c r="D1142" s="6"/>
      <c r="E1142" s="8"/>
      <c r="F1142" s="9">
        <f>TRUNC(SUMIF(N1140:N1141, N1139, F1140:F1141),0)</f>
        <v>691</v>
      </c>
      <c r="G1142" s="8"/>
      <c r="H1142" s="9">
        <f>TRUNC(SUMIF(N1140:N1141, N1139, H1140:H1141),0)</f>
        <v>6437</v>
      </c>
      <c r="I1142" s="8"/>
      <c r="J1142" s="9">
        <f>TRUNC(SUMIF(N1140:N1141, N1139, J1140:J1141),0)</f>
        <v>0</v>
      </c>
      <c r="K1142" s="8"/>
      <c r="L1142" s="9">
        <f>F1142+H1142+J1142</f>
        <v>7128</v>
      </c>
      <c r="M1142" s="5" t="s">
        <v>52</v>
      </c>
      <c r="N1142" s="1" t="s">
        <v>124</v>
      </c>
      <c r="O1142" s="1" t="s">
        <v>124</v>
      </c>
      <c r="P1142" s="1" t="s">
        <v>52</v>
      </c>
      <c r="Q1142" s="1" t="s">
        <v>52</v>
      </c>
      <c r="R1142" s="1" t="s">
        <v>52</v>
      </c>
      <c r="AV1142" s="1" t="s">
        <v>52</v>
      </c>
      <c r="AW1142" s="1" t="s">
        <v>52</v>
      </c>
      <c r="AX1142" s="1" t="s">
        <v>52</v>
      </c>
      <c r="AY1142" s="1" t="s">
        <v>52</v>
      </c>
      <c r="AZ1142" s="203"/>
      <c r="BA1142" s="207"/>
    </row>
    <row r="1143" spans="1:53" ht="30" customHeight="1">
      <c r="A1143" s="6"/>
      <c r="B1143" s="6"/>
      <c r="C1143" s="6"/>
      <c r="D1143" s="6"/>
      <c r="E1143" s="8"/>
      <c r="F1143" s="9"/>
      <c r="G1143" s="8"/>
      <c r="H1143" s="9"/>
      <c r="I1143" s="8"/>
      <c r="J1143" s="9"/>
      <c r="K1143" s="8"/>
      <c r="L1143" s="9"/>
      <c r="M1143" s="6"/>
      <c r="BA1143" s="206"/>
    </row>
    <row r="1144" spans="1:53" ht="30" customHeight="1">
      <c r="A1144" s="308" t="s">
        <v>3939</v>
      </c>
      <c r="B1144" s="308"/>
      <c r="C1144" s="308"/>
      <c r="D1144" s="308"/>
      <c r="E1144" s="309"/>
      <c r="F1144" s="310"/>
      <c r="G1144" s="309"/>
      <c r="H1144" s="310"/>
      <c r="I1144" s="309"/>
      <c r="J1144" s="310"/>
      <c r="K1144" s="309"/>
      <c r="L1144" s="310"/>
      <c r="M1144" s="308"/>
      <c r="N1144" s="1" t="s">
        <v>937</v>
      </c>
      <c r="BA1144" s="206"/>
    </row>
    <row r="1145" spans="1:53" ht="30" customHeight="1">
      <c r="A1145" s="5" t="s">
        <v>3929</v>
      </c>
      <c r="B1145" s="5" t="s">
        <v>3940</v>
      </c>
      <c r="C1145" s="5" t="s">
        <v>58</v>
      </c>
      <c r="D1145" s="6">
        <v>1</v>
      </c>
      <c r="E1145" s="8">
        <f>일위대가목록!E593</f>
        <v>128</v>
      </c>
      <c r="F1145" s="9">
        <f>TRUNC(E1145*D1145,1)</f>
        <v>128</v>
      </c>
      <c r="G1145" s="8">
        <f>일위대가목록!F593</f>
        <v>7724</v>
      </c>
      <c r="H1145" s="9">
        <f>TRUNC(G1145*D1145,1)</f>
        <v>7724</v>
      </c>
      <c r="I1145" s="8">
        <f>일위대가목록!G593</f>
        <v>0</v>
      </c>
      <c r="J1145" s="9">
        <f>TRUNC(I1145*D1145,1)</f>
        <v>0</v>
      </c>
      <c r="K1145" s="8">
        <f>TRUNC(E1145+G1145+I1145,1)</f>
        <v>7852</v>
      </c>
      <c r="L1145" s="9">
        <f>TRUNC(F1145+H1145+J1145,1)</f>
        <v>7852</v>
      </c>
      <c r="M1145" s="5" t="s">
        <v>3941</v>
      </c>
      <c r="N1145" s="1" t="s">
        <v>937</v>
      </c>
      <c r="O1145" s="1" t="s">
        <v>3942</v>
      </c>
      <c r="P1145" s="1" t="s">
        <v>61</v>
      </c>
      <c r="Q1145" s="1" t="s">
        <v>62</v>
      </c>
      <c r="R1145" s="1" t="s">
        <v>62</v>
      </c>
      <c r="AV1145" s="1" t="s">
        <v>52</v>
      </c>
      <c r="AW1145" s="1" t="s">
        <v>3943</v>
      </c>
      <c r="AX1145" s="1" t="s">
        <v>52</v>
      </c>
      <c r="AY1145" s="1" t="s">
        <v>52</v>
      </c>
      <c r="AZ1145" s="203"/>
      <c r="BA1145" s="207" t="s">
        <v>3941</v>
      </c>
    </row>
    <row r="1146" spans="1:53" ht="30" customHeight="1">
      <c r="A1146" s="5" t="s">
        <v>3934</v>
      </c>
      <c r="B1146" s="5" t="s">
        <v>3935</v>
      </c>
      <c r="C1146" s="5" t="s">
        <v>58</v>
      </c>
      <c r="D1146" s="6">
        <v>1</v>
      </c>
      <c r="E1146" s="8">
        <f>일위대가목록!E592</f>
        <v>563</v>
      </c>
      <c r="F1146" s="9">
        <f>TRUNC(E1146*D1146,1)</f>
        <v>563</v>
      </c>
      <c r="G1146" s="8">
        <f>일위대가목록!F592</f>
        <v>0</v>
      </c>
      <c r="H1146" s="9">
        <f>TRUNC(G1146*D1146,1)</f>
        <v>0</v>
      </c>
      <c r="I1146" s="8">
        <f>일위대가목록!G592</f>
        <v>0</v>
      </c>
      <c r="J1146" s="9">
        <f>TRUNC(I1146*D1146,1)</f>
        <v>0</v>
      </c>
      <c r="K1146" s="8">
        <f>TRUNC(E1146+G1146+I1146,1)</f>
        <v>563</v>
      </c>
      <c r="L1146" s="9">
        <f>TRUNC(F1146+H1146+J1146,1)</f>
        <v>563</v>
      </c>
      <c r="M1146" s="5" t="s">
        <v>3936</v>
      </c>
      <c r="N1146" s="1" t="s">
        <v>937</v>
      </c>
      <c r="O1146" s="1" t="s">
        <v>3937</v>
      </c>
      <c r="P1146" s="1" t="s">
        <v>61</v>
      </c>
      <c r="Q1146" s="1" t="s">
        <v>62</v>
      </c>
      <c r="R1146" s="1" t="s">
        <v>62</v>
      </c>
      <c r="AV1146" s="1" t="s">
        <v>52</v>
      </c>
      <c r="AW1146" s="1" t="s">
        <v>3944</v>
      </c>
      <c r="AX1146" s="1" t="s">
        <v>52</v>
      </c>
      <c r="AY1146" s="1" t="s">
        <v>52</v>
      </c>
      <c r="AZ1146" s="203"/>
      <c r="BA1146" s="207" t="s">
        <v>3936</v>
      </c>
    </row>
    <row r="1147" spans="1:53" ht="30" customHeight="1">
      <c r="A1147" s="5" t="s">
        <v>2487</v>
      </c>
      <c r="B1147" s="5" t="s">
        <v>52</v>
      </c>
      <c r="C1147" s="5" t="s">
        <v>52</v>
      </c>
      <c r="D1147" s="6"/>
      <c r="E1147" s="8"/>
      <c r="F1147" s="9">
        <f>TRUNC(SUMIF(N1145:N1146, N1144, F1145:F1146),0)</f>
        <v>691</v>
      </c>
      <c r="G1147" s="8"/>
      <c r="H1147" s="9">
        <f>TRUNC(SUMIF(N1145:N1146, N1144, H1145:H1146),0)</f>
        <v>7724</v>
      </c>
      <c r="I1147" s="8"/>
      <c r="J1147" s="9">
        <f>TRUNC(SUMIF(N1145:N1146, N1144, J1145:J1146),0)</f>
        <v>0</v>
      </c>
      <c r="K1147" s="8"/>
      <c r="L1147" s="9">
        <f>F1147+H1147+J1147</f>
        <v>8415</v>
      </c>
      <c r="M1147" s="5" t="s">
        <v>52</v>
      </c>
      <c r="N1147" s="1" t="s">
        <v>124</v>
      </c>
      <c r="O1147" s="1" t="s">
        <v>124</v>
      </c>
      <c r="P1147" s="1" t="s">
        <v>52</v>
      </c>
      <c r="Q1147" s="1" t="s">
        <v>52</v>
      </c>
      <c r="R1147" s="1" t="s">
        <v>52</v>
      </c>
      <c r="AV1147" s="1" t="s">
        <v>52</v>
      </c>
      <c r="AW1147" s="1" t="s">
        <v>52</v>
      </c>
      <c r="AX1147" s="1" t="s">
        <v>52</v>
      </c>
      <c r="AY1147" s="1" t="s">
        <v>52</v>
      </c>
      <c r="AZ1147" s="203"/>
      <c r="BA1147" s="207"/>
    </row>
    <row r="1148" spans="1:53" ht="30" customHeight="1">
      <c r="A1148" s="6"/>
      <c r="B1148" s="6"/>
      <c r="C1148" s="6"/>
      <c r="D1148" s="6"/>
      <c r="E1148" s="8"/>
      <c r="F1148" s="9"/>
      <c r="G1148" s="8"/>
      <c r="H1148" s="9"/>
      <c r="I1148" s="8"/>
      <c r="J1148" s="9"/>
      <c r="K1148" s="8"/>
      <c r="L1148" s="9"/>
      <c r="M1148" s="6"/>
      <c r="BA1148" s="206"/>
    </row>
    <row r="1149" spans="1:53" ht="30" customHeight="1">
      <c r="A1149" s="308" t="s">
        <v>3945</v>
      </c>
      <c r="B1149" s="308"/>
      <c r="C1149" s="308"/>
      <c r="D1149" s="308"/>
      <c r="E1149" s="309"/>
      <c r="F1149" s="310"/>
      <c r="G1149" s="309"/>
      <c r="H1149" s="310"/>
      <c r="I1149" s="309"/>
      <c r="J1149" s="310"/>
      <c r="K1149" s="309"/>
      <c r="L1149" s="310"/>
      <c r="M1149" s="308"/>
      <c r="N1149" s="1" t="s">
        <v>941</v>
      </c>
      <c r="BA1149" s="206"/>
    </row>
    <row r="1150" spans="1:53" ht="30" customHeight="1">
      <c r="A1150" s="5" t="s">
        <v>3929</v>
      </c>
      <c r="B1150" s="5" t="s">
        <v>3930</v>
      </c>
      <c r="C1150" s="5" t="s">
        <v>58</v>
      </c>
      <c r="D1150" s="6">
        <v>1</v>
      </c>
      <c r="E1150" s="8">
        <f>일위대가목록!E591</f>
        <v>128</v>
      </c>
      <c r="F1150" s="9">
        <f>TRUNC(E1150*D1150,1)</f>
        <v>128</v>
      </c>
      <c r="G1150" s="8">
        <f>일위대가목록!F591</f>
        <v>6437</v>
      </c>
      <c r="H1150" s="9">
        <f>TRUNC(G1150*D1150,1)</f>
        <v>6437</v>
      </c>
      <c r="I1150" s="8">
        <f>일위대가목록!G591</f>
        <v>0</v>
      </c>
      <c r="J1150" s="9">
        <f>TRUNC(I1150*D1150,1)</f>
        <v>0</v>
      </c>
      <c r="K1150" s="8">
        <f>TRUNC(E1150+G1150+I1150,1)</f>
        <v>6565</v>
      </c>
      <c r="L1150" s="9">
        <f>TRUNC(F1150+H1150+J1150,1)</f>
        <v>6565</v>
      </c>
      <c r="M1150" s="5" t="s">
        <v>3931</v>
      </c>
      <c r="N1150" s="1" t="s">
        <v>941</v>
      </c>
      <c r="O1150" s="1" t="s">
        <v>3932</v>
      </c>
      <c r="P1150" s="1" t="s">
        <v>61</v>
      </c>
      <c r="Q1150" s="1" t="s">
        <v>62</v>
      </c>
      <c r="R1150" s="1" t="s">
        <v>62</v>
      </c>
      <c r="AV1150" s="1" t="s">
        <v>52</v>
      </c>
      <c r="AW1150" s="1" t="s">
        <v>3946</v>
      </c>
      <c r="AX1150" s="1" t="s">
        <v>52</v>
      </c>
      <c r="AY1150" s="1" t="s">
        <v>52</v>
      </c>
      <c r="AZ1150" s="203"/>
      <c r="BA1150" s="207" t="s">
        <v>3931</v>
      </c>
    </row>
    <row r="1151" spans="1:53" ht="30" customHeight="1">
      <c r="A1151" s="5" t="s">
        <v>3934</v>
      </c>
      <c r="B1151" s="5" t="s">
        <v>3947</v>
      </c>
      <c r="C1151" s="5" t="s">
        <v>58</v>
      </c>
      <c r="D1151" s="6">
        <v>1</v>
      </c>
      <c r="E1151" s="8">
        <f>일위대가목록!E594</f>
        <v>771</v>
      </c>
      <c r="F1151" s="9">
        <f>TRUNC(E1151*D1151,1)</f>
        <v>771</v>
      </c>
      <c r="G1151" s="8">
        <f>일위대가목록!F594</f>
        <v>0</v>
      </c>
      <c r="H1151" s="9">
        <f>TRUNC(G1151*D1151,1)</f>
        <v>0</v>
      </c>
      <c r="I1151" s="8">
        <f>일위대가목록!G594</f>
        <v>0</v>
      </c>
      <c r="J1151" s="9">
        <f>TRUNC(I1151*D1151,1)</f>
        <v>0</v>
      </c>
      <c r="K1151" s="8">
        <f>TRUNC(E1151+G1151+I1151,1)</f>
        <v>771</v>
      </c>
      <c r="L1151" s="9">
        <f>TRUNC(F1151+H1151+J1151,1)</f>
        <v>771</v>
      </c>
      <c r="M1151" s="5" t="s">
        <v>3948</v>
      </c>
      <c r="N1151" s="1" t="s">
        <v>941</v>
      </c>
      <c r="O1151" s="1" t="s">
        <v>3949</v>
      </c>
      <c r="P1151" s="1" t="s">
        <v>61</v>
      </c>
      <c r="Q1151" s="1" t="s">
        <v>62</v>
      </c>
      <c r="R1151" s="1" t="s">
        <v>62</v>
      </c>
      <c r="AV1151" s="1" t="s">
        <v>52</v>
      </c>
      <c r="AW1151" s="1" t="s">
        <v>3950</v>
      </c>
      <c r="AX1151" s="1" t="s">
        <v>52</v>
      </c>
      <c r="AY1151" s="1" t="s">
        <v>52</v>
      </c>
      <c r="AZ1151" s="203"/>
      <c r="BA1151" s="207" t="s">
        <v>3948</v>
      </c>
    </row>
    <row r="1152" spans="1:53" ht="30" customHeight="1">
      <c r="A1152" s="5" t="s">
        <v>2487</v>
      </c>
      <c r="B1152" s="5" t="s">
        <v>52</v>
      </c>
      <c r="C1152" s="5" t="s">
        <v>52</v>
      </c>
      <c r="D1152" s="6"/>
      <c r="E1152" s="8"/>
      <c r="F1152" s="9">
        <f>TRUNC(SUMIF(N1150:N1151, N1149, F1150:F1151),0)</f>
        <v>899</v>
      </c>
      <c r="G1152" s="8"/>
      <c r="H1152" s="9">
        <f>TRUNC(SUMIF(N1150:N1151, N1149, H1150:H1151),0)</f>
        <v>6437</v>
      </c>
      <c r="I1152" s="8"/>
      <c r="J1152" s="9">
        <f>TRUNC(SUMIF(N1150:N1151, N1149, J1150:J1151),0)</f>
        <v>0</v>
      </c>
      <c r="K1152" s="8"/>
      <c r="L1152" s="9">
        <f>F1152+H1152+J1152</f>
        <v>7336</v>
      </c>
      <c r="M1152" s="5" t="s">
        <v>52</v>
      </c>
      <c r="N1152" s="1" t="s">
        <v>124</v>
      </c>
      <c r="O1152" s="1" t="s">
        <v>124</v>
      </c>
      <c r="P1152" s="1" t="s">
        <v>52</v>
      </c>
      <c r="Q1152" s="1" t="s">
        <v>52</v>
      </c>
      <c r="R1152" s="1" t="s">
        <v>52</v>
      </c>
      <c r="AV1152" s="1" t="s">
        <v>52</v>
      </c>
      <c r="AW1152" s="1" t="s">
        <v>52</v>
      </c>
      <c r="AX1152" s="1" t="s">
        <v>52</v>
      </c>
      <c r="AY1152" s="1" t="s">
        <v>52</v>
      </c>
      <c r="AZ1152" s="203"/>
      <c r="BA1152" s="207"/>
    </row>
    <row r="1153" spans="1:54" ht="30" customHeight="1">
      <c r="A1153" s="6"/>
      <c r="B1153" s="6"/>
      <c r="C1153" s="6"/>
      <c r="D1153" s="6"/>
      <c r="E1153" s="8"/>
      <c r="F1153" s="9"/>
      <c r="G1153" s="8"/>
      <c r="H1153" s="9"/>
      <c r="I1153" s="8"/>
      <c r="J1153" s="9"/>
      <c r="K1153" s="8"/>
      <c r="L1153" s="9"/>
      <c r="M1153" s="6"/>
      <c r="BA1153" s="206"/>
    </row>
    <row r="1154" spans="1:54" ht="30" customHeight="1">
      <c r="A1154" s="308" t="s">
        <v>3951</v>
      </c>
      <c r="B1154" s="308"/>
      <c r="C1154" s="308"/>
      <c r="D1154" s="308"/>
      <c r="E1154" s="309"/>
      <c r="F1154" s="310"/>
      <c r="G1154" s="309"/>
      <c r="H1154" s="310"/>
      <c r="I1154" s="309"/>
      <c r="J1154" s="310"/>
      <c r="K1154" s="309"/>
      <c r="L1154" s="310"/>
      <c r="M1154" s="308"/>
      <c r="N1154" s="1" t="s">
        <v>945</v>
      </c>
      <c r="BA1154" s="206"/>
    </row>
    <row r="1155" spans="1:54" ht="30" customHeight="1">
      <c r="A1155" s="5" t="s">
        <v>3929</v>
      </c>
      <c r="B1155" s="5" t="s">
        <v>3940</v>
      </c>
      <c r="C1155" s="5" t="s">
        <v>58</v>
      </c>
      <c r="D1155" s="6">
        <v>1</v>
      </c>
      <c r="E1155" s="8">
        <f>일위대가목록!E593</f>
        <v>128</v>
      </c>
      <c r="F1155" s="9">
        <f>TRUNC(E1155*D1155,1)</f>
        <v>128</v>
      </c>
      <c r="G1155" s="8">
        <f>일위대가목록!F593</f>
        <v>7724</v>
      </c>
      <c r="H1155" s="9">
        <f>TRUNC(G1155*D1155,1)</f>
        <v>7724</v>
      </c>
      <c r="I1155" s="8">
        <f>일위대가목록!G593</f>
        <v>0</v>
      </c>
      <c r="J1155" s="9">
        <f>TRUNC(I1155*D1155,1)</f>
        <v>0</v>
      </c>
      <c r="K1155" s="8">
        <f>TRUNC(E1155+G1155+I1155,1)</f>
        <v>7852</v>
      </c>
      <c r="L1155" s="9">
        <f>TRUNC(F1155+H1155+J1155,1)</f>
        <v>7852</v>
      </c>
      <c r="M1155" s="5" t="s">
        <v>3941</v>
      </c>
      <c r="N1155" s="1" t="s">
        <v>945</v>
      </c>
      <c r="O1155" s="1" t="s">
        <v>3942</v>
      </c>
      <c r="P1155" s="1" t="s">
        <v>61</v>
      </c>
      <c r="Q1155" s="1" t="s">
        <v>62</v>
      </c>
      <c r="R1155" s="1" t="s">
        <v>62</v>
      </c>
      <c r="AV1155" s="1" t="s">
        <v>52</v>
      </c>
      <c r="AW1155" s="1" t="s">
        <v>3952</v>
      </c>
      <c r="AX1155" s="1" t="s">
        <v>52</v>
      </c>
      <c r="AY1155" s="1" t="s">
        <v>52</v>
      </c>
      <c r="AZ1155" s="203"/>
      <c r="BA1155" s="207" t="s">
        <v>3941</v>
      </c>
    </row>
    <row r="1156" spans="1:54" ht="30" customHeight="1">
      <c r="A1156" s="5" t="s">
        <v>3934</v>
      </c>
      <c r="B1156" s="5" t="s">
        <v>3947</v>
      </c>
      <c r="C1156" s="5" t="s">
        <v>58</v>
      </c>
      <c r="D1156" s="6">
        <v>1</v>
      </c>
      <c r="E1156" s="8">
        <f>일위대가목록!E594</f>
        <v>771</v>
      </c>
      <c r="F1156" s="9">
        <f>TRUNC(E1156*D1156,1)</f>
        <v>771</v>
      </c>
      <c r="G1156" s="8">
        <f>일위대가목록!F594</f>
        <v>0</v>
      </c>
      <c r="H1156" s="9">
        <f>TRUNC(G1156*D1156,1)</f>
        <v>0</v>
      </c>
      <c r="I1156" s="8">
        <f>일위대가목록!G594</f>
        <v>0</v>
      </c>
      <c r="J1156" s="9">
        <f>TRUNC(I1156*D1156,1)</f>
        <v>0</v>
      </c>
      <c r="K1156" s="8">
        <f>TRUNC(E1156+G1156+I1156,1)</f>
        <v>771</v>
      </c>
      <c r="L1156" s="9">
        <f>TRUNC(F1156+H1156+J1156,1)</f>
        <v>771</v>
      </c>
      <c r="M1156" s="5" t="s">
        <v>3948</v>
      </c>
      <c r="N1156" s="1" t="s">
        <v>945</v>
      </c>
      <c r="O1156" s="1" t="s">
        <v>3949</v>
      </c>
      <c r="P1156" s="1" t="s">
        <v>61</v>
      </c>
      <c r="Q1156" s="1" t="s">
        <v>62</v>
      </c>
      <c r="R1156" s="1" t="s">
        <v>62</v>
      </c>
      <c r="AV1156" s="1" t="s">
        <v>52</v>
      </c>
      <c r="AW1156" s="1" t="s">
        <v>3953</v>
      </c>
      <c r="AX1156" s="1" t="s">
        <v>52</v>
      </c>
      <c r="AY1156" s="1" t="s">
        <v>52</v>
      </c>
      <c r="AZ1156" s="203"/>
      <c r="BA1156" s="207" t="s">
        <v>3948</v>
      </c>
    </row>
    <row r="1157" spans="1:54" ht="30" customHeight="1">
      <c r="A1157" s="5" t="s">
        <v>2487</v>
      </c>
      <c r="B1157" s="5" t="s">
        <v>52</v>
      </c>
      <c r="C1157" s="5" t="s">
        <v>52</v>
      </c>
      <c r="D1157" s="6"/>
      <c r="E1157" s="8"/>
      <c r="F1157" s="9">
        <f>TRUNC(SUMIF(N1155:N1156, N1154, F1155:F1156),0)</f>
        <v>899</v>
      </c>
      <c r="G1157" s="8"/>
      <c r="H1157" s="9">
        <f>TRUNC(SUMIF(N1155:N1156, N1154, H1155:H1156),0)</f>
        <v>7724</v>
      </c>
      <c r="I1157" s="8"/>
      <c r="J1157" s="9">
        <f>TRUNC(SUMIF(N1155:N1156, N1154, J1155:J1156),0)</f>
        <v>0</v>
      </c>
      <c r="K1157" s="8"/>
      <c r="L1157" s="9">
        <f>F1157+H1157+J1157</f>
        <v>8623</v>
      </c>
      <c r="M1157" s="5" t="s">
        <v>52</v>
      </c>
      <c r="N1157" s="1" t="s">
        <v>124</v>
      </c>
      <c r="O1157" s="1" t="s">
        <v>124</v>
      </c>
      <c r="P1157" s="1" t="s">
        <v>52</v>
      </c>
      <c r="Q1157" s="1" t="s">
        <v>52</v>
      </c>
      <c r="R1157" s="1" t="s">
        <v>52</v>
      </c>
      <c r="AV1157" s="1" t="s">
        <v>52</v>
      </c>
      <c r="AW1157" s="1" t="s">
        <v>52</v>
      </c>
      <c r="AX1157" s="1" t="s">
        <v>52</v>
      </c>
      <c r="AY1157" s="1" t="s">
        <v>52</v>
      </c>
      <c r="AZ1157" s="203"/>
      <c r="BA1157" s="207"/>
    </row>
    <row r="1158" spans="1:54" ht="30" customHeight="1">
      <c r="A1158" s="6"/>
      <c r="B1158" s="6"/>
      <c r="C1158" s="6"/>
      <c r="D1158" s="6"/>
      <c r="E1158" s="8"/>
      <c r="F1158" s="9"/>
      <c r="G1158" s="8"/>
      <c r="H1158" s="9"/>
      <c r="I1158" s="8"/>
      <c r="J1158" s="9"/>
      <c r="K1158" s="8"/>
      <c r="L1158" s="9"/>
      <c r="M1158" s="6"/>
      <c r="BA1158" s="206"/>
    </row>
    <row r="1159" spans="1:54" ht="30" customHeight="1">
      <c r="A1159" s="308" t="s">
        <v>3954</v>
      </c>
      <c r="B1159" s="308"/>
      <c r="C1159" s="308"/>
      <c r="D1159" s="308"/>
      <c r="E1159" s="309"/>
      <c r="F1159" s="310"/>
      <c r="G1159" s="309"/>
      <c r="H1159" s="310"/>
      <c r="I1159" s="309"/>
      <c r="J1159" s="310"/>
      <c r="K1159" s="309"/>
      <c r="L1159" s="310"/>
      <c r="M1159" s="308"/>
      <c r="N1159" s="1" t="s">
        <v>950</v>
      </c>
      <c r="BA1159" s="206"/>
    </row>
    <row r="1160" spans="1:54" ht="30" customHeight="1">
      <c r="A1160" s="5" t="s">
        <v>3955</v>
      </c>
      <c r="B1160" s="5" t="s">
        <v>3956</v>
      </c>
      <c r="C1160" s="5" t="s">
        <v>58</v>
      </c>
      <c r="D1160" s="6">
        <v>1</v>
      </c>
      <c r="E1160" s="8">
        <f>일위대가목록!E542</f>
        <v>82</v>
      </c>
      <c r="F1160" s="9">
        <f>TRUNC(E1160*D1160,1)</f>
        <v>82</v>
      </c>
      <c r="G1160" s="8">
        <f>일위대가목록!F542</f>
        <v>4101</v>
      </c>
      <c r="H1160" s="9">
        <f>TRUNC(G1160*D1160,1)</f>
        <v>4101</v>
      </c>
      <c r="I1160" s="8">
        <f>일위대가목록!G542</f>
        <v>0</v>
      </c>
      <c r="J1160" s="9">
        <f>TRUNC(I1160*D1160,1)</f>
        <v>0</v>
      </c>
      <c r="K1160" s="8">
        <f>TRUNC(E1160+G1160+I1160,1)</f>
        <v>4183</v>
      </c>
      <c r="L1160" s="9">
        <f>TRUNC(F1160+H1160+J1160,1)</f>
        <v>4183</v>
      </c>
      <c r="M1160" s="5" t="s">
        <v>3957</v>
      </c>
      <c r="N1160" s="1" t="s">
        <v>950</v>
      </c>
      <c r="O1160" s="1" t="s">
        <v>3958</v>
      </c>
      <c r="P1160" s="1" t="s">
        <v>61</v>
      </c>
      <c r="Q1160" s="1" t="s">
        <v>62</v>
      </c>
      <c r="R1160" s="1" t="s">
        <v>62</v>
      </c>
      <c r="AV1160" s="1" t="s">
        <v>52</v>
      </c>
      <c r="AW1160" s="1" t="s">
        <v>3959</v>
      </c>
      <c r="AX1160" s="1" t="s">
        <v>52</v>
      </c>
      <c r="AY1160" s="1" t="s">
        <v>52</v>
      </c>
      <c r="AZ1160" s="203"/>
      <c r="BA1160" s="207" t="s">
        <v>3957</v>
      </c>
    </row>
    <row r="1161" spans="1:54" ht="30" customHeight="1">
      <c r="A1161" s="5" t="s">
        <v>3233</v>
      </c>
      <c r="B1161" s="5" t="s">
        <v>3960</v>
      </c>
      <c r="C1161" s="5" t="s">
        <v>58</v>
      </c>
      <c r="D1161" s="6">
        <v>1</v>
      </c>
      <c r="E1161" s="8">
        <f>일위대가목록!E566</f>
        <v>876</v>
      </c>
      <c r="F1161" s="9">
        <f>TRUNC(E1161*D1161,1)</f>
        <v>876</v>
      </c>
      <c r="G1161" s="8">
        <f>일위대가목록!F566</f>
        <v>0</v>
      </c>
      <c r="H1161" s="9">
        <f>TRUNC(G1161*D1161,1)</f>
        <v>0</v>
      </c>
      <c r="I1161" s="8">
        <f>일위대가목록!G566</f>
        <v>0</v>
      </c>
      <c r="J1161" s="9">
        <f>TRUNC(I1161*D1161,1)</f>
        <v>0</v>
      </c>
      <c r="K1161" s="8">
        <f>TRUNC(E1161+G1161+I1161,1)</f>
        <v>876</v>
      </c>
      <c r="L1161" s="9">
        <f>TRUNC(F1161+H1161+J1161,1)</f>
        <v>876</v>
      </c>
      <c r="M1161" s="5" t="s">
        <v>3961</v>
      </c>
      <c r="N1161" s="1" t="s">
        <v>950</v>
      </c>
      <c r="O1161" s="1" t="s">
        <v>3962</v>
      </c>
      <c r="P1161" s="1" t="s">
        <v>61</v>
      </c>
      <c r="Q1161" s="1" t="s">
        <v>62</v>
      </c>
      <c r="R1161" s="1" t="s">
        <v>62</v>
      </c>
      <c r="AV1161" s="1" t="s">
        <v>52</v>
      </c>
      <c r="AW1161" s="1" t="s">
        <v>3963</v>
      </c>
      <c r="AX1161" s="1" t="s">
        <v>52</v>
      </c>
      <c r="AY1161" s="1" t="s">
        <v>52</v>
      </c>
      <c r="AZ1161" s="203"/>
      <c r="BA1161" s="207" t="s">
        <v>3961</v>
      </c>
    </row>
    <row r="1162" spans="1:54" ht="30" customHeight="1">
      <c r="A1162" s="5" t="s">
        <v>2487</v>
      </c>
      <c r="B1162" s="5" t="s">
        <v>52</v>
      </c>
      <c r="C1162" s="5" t="s">
        <v>52</v>
      </c>
      <c r="D1162" s="6"/>
      <c r="E1162" s="8"/>
      <c r="F1162" s="9">
        <f>TRUNC(SUMIF(N1160:N1161, N1159, F1160:F1161),0)</f>
        <v>958</v>
      </c>
      <c r="G1162" s="8"/>
      <c r="H1162" s="9">
        <f>TRUNC(SUMIF(N1160:N1161, N1159, H1160:H1161),0)</f>
        <v>4101</v>
      </c>
      <c r="I1162" s="8"/>
      <c r="J1162" s="9">
        <f>TRUNC(SUMIF(N1160:N1161, N1159, J1160:J1161),0)</f>
        <v>0</v>
      </c>
      <c r="K1162" s="8"/>
      <c r="L1162" s="9">
        <f>F1162+H1162+J1162</f>
        <v>5059</v>
      </c>
      <c r="M1162" s="5" t="s">
        <v>52</v>
      </c>
      <c r="N1162" s="1" t="s">
        <v>124</v>
      </c>
      <c r="O1162" s="1" t="s">
        <v>124</v>
      </c>
      <c r="P1162" s="1" t="s">
        <v>52</v>
      </c>
      <c r="Q1162" s="1" t="s">
        <v>52</v>
      </c>
      <c r="R1162" s="1" t="s">
        <v>52</v>
      </c>
      <c r="AV1162" s="1" t="s">
        <v>52</v>
      </c>
      <c r="AW1162" s="1" t="s">
        <v>52</v>
      </c>
      <c r="AX1162" s="1" t="s">
        <v>52</v>
      </c>
      <c r="AY1162" s="1" t="s">
        <v>52</v>
      </c>
      <c r="AZ1162" s="203"/>
      <c r="BA1162" s="207"/>
    </row>
    <row r="1163" spans="1:54" ht="30" customHeight="1">
      <c r="A1163" s="6"/>
      <c r="B1163" s="6"/>
      <c r="C1163" s="6"/>
      <c r="D1163" s="6"/>
      <c r="E1163" s="8"/>
      <c r="F1163" s="9"/>
      <c r="G1163" s="8"/>
      <c r="H1163" s="9"/>
      <c r="I1163" s="8"/>
      <c r="J1163" s="9"/>
      <c r="K1163" s="8"/>
      <c r="L1163" s="9"/>
      <c r="M1163" s="6"/>
      <c r="BA1163" s="206"/>
    </row>
    <row r="1164" spans="1:54" ht="30" customHeight="1">
      <c r="A1164" s="308" t="s">
        <v>3964</v>
      </c>
      <c r="B1164" s="308"/>
      <c r="C1164" s="308"/>
      <c r="D1164" s="308"/>
      <c r="E1164" s="309"/>
      <c r="F1164" s="310"/>
      <c r="G1164" s="309"/>
      <c r="H1164" s="310"/>
      <c r="I1164" s="309"/>
      <c r="J1164" s="310"/>
      <c r="K1164" s="309"/>
      <c r="L1164" s="310"/>
      <c r="M1164" s="308"/>
      <c r="N1164" s="1" t="s">
        <v>956</v>
      </c>
      <c r="BA1164" s="206"/>
    </row>
    <row r="1165" spans="1:54" ht="30" customHeight="1">
      <c r="A1165" s="5" t="s">
        <v>3965</v>
      </c>
      <c r="B1165" s="5" t="s">
        <v>3966</v>
      </c>
      <c r="C1165" s="5" t="s">
        <v>2572</v>
      </c>
      <c r="D1165" s="6">
        <v>9.0999999999999998E-2</v>
      </c>
      <c r="E1165" s="8">
        <f>단가대비표!K257</f>
        <v>9136.11</v>
      </c>
      <c r="F1165" s="9">
        <f t="shared" ref="F1165:F1170" si="154">TRUNC(E1165*D1165,1)</f>
        <v>831.3</v>
      </c>
      <c r="G1165" s="8">
        <f>단가대비표!L257</f>
        <v>0</v>
      </c>
      <c r="H1165" s="9">
        <f t="shared" ref="H1165:H1170" si="155">TRUNC(G1165*D1165,1)</f>
        <v>0</v>
      </c>
      <c r="I1165" s="8">
        <f>단가대비표!S257</f>
        <v>0</v>
      </c>
      <c r="J1165" s="9">
        <f t="shared" ref="J1165:J1170" si="156">TRUNC(I1165*D1165,1)</f>
        <v>0</v>
      </c>
      <c r="K1165" s="8">
        <f t="shared" ref="K1165:L1170" si="157">TRUNC(E1165+G1165+I1165,1)</f>
        <v>9136.1</v>
      </c>
      <c r="L1165" s="9">
        <f t="shared" si="157"/>
        <v>831.3</v>
      </c>
      <c r="M1165" s="5" t="s">
        <v>52</v>
      </c>
      <c r="N1165" s="1" t="s">
        <v>956</v>
      </c>
      <c r="O1165" s="1" t="s">
        <v>3967</v>
      </c>
      <c r="P1165" s="1" t="s">
        <v>62</v>
      </c>
      <c r="Q1165" s="1" t="s">
        <v>62</v>
      </c>
      <c r="R1165" s="1" t="s">
        <v>61</v>
      </c>
      <c r="AV1165" s="1" t="s">
        <v>52</v>
      </c>
      <c r="AW1165" s="1" t="s">
        <v>3968</v>
      </c>
      <c r="AX1165" s="1" t="s">
        <v>52</v>
      </c>
      <c r="AY1165" s="1" t="s">
        <v>52</v>
      </c>
      <c r="AZ1165" s="203"/>
      <c r="BA1165" s="207" t="s">
        <v>7542</v>
      </c>
    </row>
    <row r="1166" spans="1:54" ht="30" customHeight="1">
      <c r="A1166" s="5" t="s">
        <v>3969</v>
      </c>
      <c r="B1166" s="5" t="s">
        <v>3970</v>
      </c>
      <c r="C1166" s="5" t="s">
        <v>2572</v>
      </c>
      <c r="D1166" s="6">
        <v>8.0000000000000002E-3</v>
      </c>
      <c r="E1166" s="8">
        <f>단가대비표!K261</f>
        <v>3583.33</v>
      </c>
      <c r="F1166" s="9">
        <f t="shared" si="154"/>
        <v>28.6</v>
      </c>
      <c r="G1166" s="8">
        <f>단가대비표!L261</f>
        <v>0</v>
      </c>
      <c r="H1166" s="9">
        <f t="shared" si="155"/>
        <v>0</v>
      </c>
      <c r="I1166" s="8">
        <f>단가대비표!S261</f>
        <v>0</v>
      </c>
      <c r="J1166" s="9">
        <f t="shared" si="156"/>
        <v>0</v>
      </c>
      <c r="K1166" s="8">
        <f t="shared" si="157"/>
        <v>3583.3</v>
      </c>
      <c r="L1166" s="9">
        <f t="shared" si="157"/>
        <v>28.6</v>
      </c>
      <c r="M1166" s="5" t="s">
        <v>52</v>
      </c>
      <c r="N1166" s="1" t="s">
        <v>956</v>
      </c>
      <c r="O1166" s="1" t="s">
        <v>3971</v>
      </c>
      <c r="P1166" s="1" t="s">
        <v>62</v>
      </c>
      <c r="Q1166" s="1" t="s">
        <v>62</v>
      </c>
      <c r="R1166" s="1" t="s">
        <v>61</v>
      </c>
      <c r="AV1166" s="1" t="s">
        <v>52</v>
      </c>
      <c r="AW1166" s="1" t="s">
        <v>3972</v>
      </c>
      <c r="AX1166" s="1" t="s">
        <v>52</v>
      </c>
      <c r="AY1166" s="1" t="s">
        <v>52</v>
      </c>
      <c r="AZ1166" s="203"/>
      <c r="BA1166" s="207" t="s">
        <v>7548</v>
      </c>
    </row>
    <row r="1167" spans="1:54" ht="30" customHeight="1">
      <c r="A1167" s="5" t="s">
        <v>2954</v>
      </c>
      <c r="B1167" s="5" t="s">
        <v>2955</v>
      </c>
      <c r="C1167" s="5" t="s">
        <v>2685</v>
      </c>
      <c r="D1167" s="6">
        <v>6.0000000000000001E-3</v>
      </c>
      <c r="E1167" s="8">
        <f>단가대비표!K252</f>
        <v>2139.7800000000002</v>
      </c>
      <c r="F1167" s="9">
        <f t="shared" si="154"/>
        <v>12.8</v>
      </c>
      <c r="G1167" s="8">
        <f>단가대비표!L252</f>
        <v>0</v>
      </c>
      <c r="H1167" s="9">
        <f t="shared" si="155"/>
        <v>0</v>
      </c>
      <c r="I1167" s="8">
        <f>단가대비표!S252</f>
        <v>0</v>
      </c>
      <c r="J1167" s="9">
        <f t="shared" si="156"/>
        <v>0</v>
      </c>
      <c r="K1167" s="8">
        <f t="shared" si="157"/>
        <v>2139.6999999999998</v>
      </c>
      <c r="L1167" s="9">
        <f t="shared" si="157"/>
        <v>12.8</v>
      </c>
      <c r="M1167" s="5" t="s">
        <v>2956</v>
      </c>
      <c r="N1167" s="1" t="s">
        <v>956</v>
      </c>
      <c r="O1167" s="1" t="s">
        <v>2957</v>
      </c>
      <c r="P1167" s="1" t="s">
        <v>62</v>
      </c>
      <c r="Q1167" s="1" t="s">
        <v>62</v>
      </c>
      <c r="R1167" s="1" t="s">
        <v>61</v>
      </c>
      <c r="AV1167" s="1" t="s">
        <v>52</v>
      </c>
      <c r="AW1167" s="1" t="s">
        <v>3973</v>
      </c>
      <c r="AX1167" s="1" t="s">
        <v>52</v>
      </c>
      <c r="AY1167" s="1" t="s">
        <v>52</v>
      </c>
      <c r="AZ1167" s="203"/>
      <c r="BA1167" s="207" t="s">
        <v>7536</v>
      </c>
    </row>
    <row r="1168" spans="1:54" ht="30" customHeight="1">
      <c r="A1168" s="5" t="s">
        <v>3974</v>
      </c>
      <c r="B1168" s="5" t="s">
        <v>2646</v>
      </c>
      <c r="C1168" s="5" t="s">
        <v>2210</v>
      </c>
      <c r="D1168" s="74">
        <v>1.7999999999999999E-2</v>
      </c>
      <c r="E1168" s="8">
        <f>단가대비표!K423</f>
        <v>0</v>
      </c>
      <c r="F1168" s="9">
        <f t="shared" si="154"/>
        <v>0</v>
      </c>
      <c r="G1168" s="8">
        <f>단가대비표!L423</f>
        <v>242035</v>
      </c>
      <c r="H1168" s="9">
        <f t="shared" si="155"/>
        <v>4356.6000000000004</v>
      </c>
      <c r="I1168" s="8">
        <f>단가대비표!S423</f>
        <v>0</v>
      </c>
      <c r="J1168" s="9">
        <f t="shared" si="156"/>
        <v>0</v>
      </c>
      <c r="K1168" s="8">
        <f t="shared" si="157"/>
        <v>242035</v>
      </c>
      <c r="L1168" s="9">
        <f t="shared" si="157"/>
        <v>4356.6000000000004</v>
      </c>
      <c r="M1168" s="5" t="s">
        <v>52</v>
      </c>
      <c r="N1168" s="1" t="s">
        <v>956</v>
      </c>
      <c r="O1168" s="1" t="s">
        <v>3975</v>
      </c>
      <c r="P1168" s="1" t="s">
        <v>62</v>
      </c>
      <c r="Q1168" s="1" t="s">
        <v>62</v>
      </c>
      <c r="R1168" s="1" t="s">
        <v>61</v>
      </c>
      <c r="V1168">
        <v>1</v>
      </c>
      <c r="AV1168" s="1" t="s">
        <v>52</v>
      </c>
      <c r="AW1168" s="1" t="s">
        <v>3976</v>
      </c>
      <c r="AX1168" s="1" t="s">
        <v>52</v>
      </c>
      <c r="AY1168" s="1" t="s">
        <v>52</v>
      </c>
      <c r="AZ1168" s="203"/>
      <c r="BA1168" s="207" t="s">
        <v>7738</v>
      </c>
      <c r="BB1168" s="99">
        <v>1.9E-2</v>
      </c>
    </row>
    <row r="1169" spans="1:54" ht="30" customHeight="1">
      <c r="A1169" s="5" t="s">
        <v>2649</v>
      </c>
      <c r="B1169" s="5" t="s">
        <v>2646</v>
      </c>
      <c r="C1169" s="5" t="s">
        <v>2210</v>
      </c>
      <c r="D1169" s="74">
        <v>2E-3</v>
      </c>
      <c r="E1169" s="8">
        <f>단가대비표!K405</f>
        <v>0</v>
      </c>
      <c r="F1169" s="9">
        <f t="shared" si="154"/>
        <v>0</v>
      </c>
      <c r="G1169" s="8">
        <f>단가대비표!L405</f>
        <v>157068</v>
      </c>
      <c r="H1169" s="9">
        <f t="shared" si="155"/>
        <v>314.10000000000002</v>
      </c>
      <c r="I1169" s="8">
        <f>단가대비표!S405</f>
        <v>0</v>
      </c>
      <c r="J1169" s="9">
        <f t="shared" si="156"/>
        <v>0</v>
      </c>
      <c r="K1169" s="8">
        <f t="shared" si="157"/>
        <v>157068</v>
      </c>
      <c r="L1169" s="9">
        <f t="shared" si="157"/>
        <v>314.10000000000002</v>
      </c>
      <c r="M1169" s="5" t="s">
        <v>52</v>
      </c>
      <c r="N1169" s="1" t="s">
        <v>956</v>
      </c>
      <c r="O1169" s="1" t="s">
        <v>2650</v>
      </c>
      <c r="P1169" s="1" t="s">
        <v>62</v>
      </c>
      <c r="Q1169" s="1" t="s">
        <v>62</v>
      </c>
      <c r="R1169" s="1" t="s">
        <v>61</v>
      </c>
      <c r="V1169">
        <v>1</v>
      </c>
      <c r="AV1169" s="1" t="s">
        <v>52</v>
      </c>
      <c r="AW1169" s="1" t="s">
        <v>3977</v>
      </c>
      <c r="AX1169" s="1" t="s">
        <v>52</v>
      </c>
      <c r="AY1169" s="1" t="s">
        <v>52</v>
      </c>
      <c r="AZ1169" s="203"/>
      <c r="BA1169" s="207" t="s">
        <v>7717</v>
      </c>
      <c r="BB1169" s="99">
        <v>3.0000000000000001E-3</v>
      </c>
    </row>
    <row r="1170" spans="1:54" ht="30" customHeight="1">
      <c r="A1170" s="5" t="s">
        <v>3978</v>
      </c>
      <c r="B1170" s="5" t="s">
        <v>2653</v>
      </c>
      <c r="C1170" s="5" t="s">
        <v>449</v>
      </c>
      <c r="D1170" s="6">
        <v>1</v>
      </c>
      <c r="E1170" s="8">
        <f>TRUNC(SUMIF(V1165:V1170, RIGHTB(O1170, 1), H1165:H1170)*U1170, 2)</f>
        <v>93.41</v>
      </c>
      <c r="F1170" s="9">
        <f t="shared" si="154"/>
        <v>93.4</v>
      </c>
      <c r="G1170" s="8">
        <v>0</v>
      </c>
      <c r="H1170" s="9">
        <f t="shared" si="155"/>
        <v>0</v>
      </c>
      <c r="I1170" s="8">
        <v>0</v>
      </c>
      <c r="J1170" s="9">
        <f t="shared" si="156"/>
        <v>0</v>
      </c>
      <c r="K1170" s="8">
        <f t="shared" si="157"/>
        <v>93.4</v>
      </c>
      <c r="L1170" s="9">
        <f t="shared" si="157"/>
        <v>93.4</v>
      </c>
      <c r="M1170" s="5" t="s">
        <v>52</v>
      </c>
      <c r="N1170" s="1" t="s">
        <v>956</v>
      </c>
      <c r="O1170" s="1" t="s">
        <v>2654</v>
      </c>
      <c r="P1170" s="1" t="s">
        <v>62</v>
      </c>
      <c r="Q1170" s="1" t="s">
        <v>62</v>
      </c>
      <c r="R1170" s="1" t="s">
        <v>62</v>
      </c>
      <c r="S1170">
        <v>1</v>
      </c>
      <c r="T1170">
        <v>0</v>
      </c>
      <c r="U1170">
        <v>0.02</v>
      </c>
      <c r="V1170">
        <v>1</v>
      </c>
      <c r="AV1170" s="1" t="s">
        <v>52</v>
      </c>
      <c r="AW1170" s="1" t="s">
        <v>3979</v>
      </c>
      <c r="AX1170" s="1" t="s">
        <v>52</v>
      </c>
      <c r="AY1170" s="1" t="s">
        <v>52</v>
      </c>
      <c r="AZ1170" s="203"/>
      <c r="BA1170" s="207"/>
    </row>
    <row r="1171" spans="1:54" ht="30" customHeight="1">
      <c r="A1171" s="5" t="s">
        <v>2487</v>
      </c>
      <c r="B1171" s="5" t="s">
        <v>52</v>
      </c>
      <c r="C1171" s="5" t="s">
        <v>52</v>
      </c>
      <c r="D1171" s="6"/>
      <c r="E1171" s="8"/>
      <c r="F1171" s="9">
        <f>TRUNC(SUMIF(N1165:N1170, N1164, F1165:F1170),0)</f>
        <v>966</v>
      </c>
      <c r="G1171" s="8"/>
      <c r="H1171" s="9">
        <f>TRUNC(SUMIF(N1165:N1170, N1164, H1165:H1170),0)</f>
        <v>4670</v>
      </c>
      <c r="I1171" s="8"/>
      <c r="J1171" s="9">
        <f>TRUNC(SUMIF(N1165:N1170, N1164, J1165:J1170),0)</f>
        <v>0</v>
      </c>
      <c r="K1171" s="8"/>
      <c r="L1171" s="9">
        <f>F1171+H1171+J1171</f>
        <v>5636</v>
      </c>
      <c r="M1171" s="5" t="s">
        <v>52</v>
      </c>
      <c r="N1171" s="1" t="s">
        <v>124</v>
      </c>
      <c r="O1171" s="1" t="s">
        <v>124</v>
      </c>
      <c r="P1171" s="1" t="s">
        <v>52</v>
      </c>
      <c r="Q1171" s="1" t="s">
        <v>52</v>
      </c>
      <c r="R1171" s="1" t="s">
        <v>52</v>
      </c>
      <c r="AV1171" s="1" t="s">
        <v>52</v>
      </c>
      <c r="AW1171" s="1" t="s">
        <v>52</v>
      </c>
      <c r="AX1171" s="1" t="s">
        <v>52</v>
      </c>
      <c r="AY1171" s="1" t="s">
        <v>52</v>
      </c>
      <c r="AZ1171" s="203"/>
      <c r="BA1171" s="207"/>
    </row>
    <row r="1172" spans="1:54" ht="30" customHeight="1">
      <c r="A1172" s="6"/>
      <c r="B1172" s="6"/>
      <c r="C1172" s="6"/>
      <c r="D1172" s="6"/>
      <c r="E1172" s="8"/>
      <c r="F1172" s="9"/>
      <c r="G1172" s="8"/>
      <c r="H1172" s="9"/>
      <c r="I1172" s="8"/>
      <c r="J1172" s="9"/>
      <c r="K1172" s="8"/>
      <c r="L1172" s="9"/>
      <c r="M1172" s="6"/>
      <c r="BA1172" s="206"/>
    </row>
    <row r="1173" spans="1:54" ht="30" customHeight="1">
      <c r="A1173" s="308" t="s">
        <v>3980</v>
      </c>
      <c r="B1173" s="308"/>
      <c r="C1173" s="308"/>
      <c r="D1173" s="308"/>
      <c r="E1173" s="309"/>
      <c r="F1173" s="310"/>
      <c r="G1173" s="309"/>
      <c r="H1173" s="310"/>
      <c r="I1173" s="309"/>
      <c r="J1173" s="310"/>
      <c r="K1173" s="309"/>
      <c r="L1173" s="310"/>
      <c r="M1173" s="308"/>
      <c r="N1173" s="1" t="s">
        <v>961</v>
      </c>
      <c r="BA1173" s="206"/>
    </row>
    <row r="1174" spans="1:54" ht="30" customHeight="1">
      <c r="A1174" s="5" t="s">
        <v>3965</v>
      </c>
      <c r="B1174" s="5" t="s">
        <v>3966</v>
      </c>
      <c r="C1174" s="5" t="s">
        <v>2572</v>
      </c>
      <c r="D1174" s="6">
        <v>0.15</v>
      </c>
      <c r="E1174" s="8">
        <f>단가대비표!K257</f>
        <v>9136.11</v>
      </c>
      <c r="F1174" s="9">
        <f t="shared" ref="F1174:F1181" si="158">TRUNC(E1174*D1174,1)</f>
        <v>1370.4</v>
      </c>
      <c r="G1174" s="8">
        <f>단가대비표!L257</f>
        <v>0</v>
      </c>
      <c r="H1174" s="9">
        <f t="shared" ref="H1174:H1181" si="159">TRUNC(G1174*D1174,1)</f>
        <v>0</v>
      </c>
      <c r="I1174" s="8">
        <f>단가대비표!S257</f>
        <v>0</v>
      </c>
      <c r="J1174" s="9">
        <f t="shared" ref="J1174:J1181" si="160">TRUNC(I1174*D1174,1)</f>
        <v>0</v>
      </c>
      <c r="K1174" s="8">
        <f t="shared" ref="K1174:L1181" si="161">TRUNC(E1174+G1174+I1174,1)</f>
        <v>9136.1</v>
      </c>
      <c r="L1174" s="9">
        <f t="shared" si="161"/>
        <v>1370.4</v>
      </c>
      <c r="M1174" s="5" t="s">
        <v>52</v>
      </c>
      <c r="N1174" s="1" t="s">
        <v>961</v>
      </c>
      <c r="O1174" s="1" t="s">
        <v>3967</v>
      </c>
      <c r="P1174" s="1" t="s">
        <v>62</v>
      </c>
      <c r="Q1174" s="1" t="s">
        <v>62</v>
      </c>
      <c r="R1174" s="1" t="s">
        <v>61</v>
      </c>
      <c r="AV1174" s="1" t="s">
        <v>52</v>
      </c>
      <c r="AW1174" s="1" t="s">
        <v>3981</v>
      </c>
      <c r="AX1174" s="1" t="s">
        <v>52</v>
      </c>
      <c r="AY1174" s="1" t="s">
        <v>52</v>
      </c>
      <c r="AZ1174" s="203"/>
      <c r="BA1174" s="207" t="s">
        <v>7542</v>
      </c>
    </row>
    <row r="1175" spans="1:54" ht="30" customHeight="1">
      <c r="A1175" s="5" t="s">
        <v>3969</v>
      </c>
      <c r="B1175" s="5" t="s">
        <v>3970</v>
      </c>
      <c r="C1175" s="5" t="s">
        <v>2572</v>
      </c>
      <c r="D1175" s="6">
        <v>1.7999999999999999E-2</v>
      </c>
      <c r="E1175" s="8">
        <f>단가대비표!K261</f>
        <v>3583.33</v>
      </c>
      <c r="F1175" s="9">
        <f t="shared" si="158"/>
        <v>64.400000000000006</v>
      </c>
      <c r="G1175" s="8">
        <f>단가대비표!L261</f>
        <v>0</v>
      </c>
      <c r="H1175" s="9">
        <f t="shared" si="159"/>
        <v>0</v>
      </c>
      <c r="I1175" s="8">
        <f>단가대비표!S261</f>
        <v>0</v>
      </c>
      <c r="J1175" s="9">
        <f t="shared" si="160"/>
        <v>0</v>
      </c>
      <c r="K1175" s="8">
        <f t="shared" si="161"/>
        <v>3583.3</v>
      </c>
      <c r="L1175" s="9">
        <f t="shared" si="161"/>
        <v>64.400000000000006</v>
      </c>
      <c r="M1175" s="5" t="s">
        <v>52</v>
      </c>
      <c r="N1175" s="1" t="s">
        <v>961</v>
      </c>
      <c r="O1175" s="1" t="s">
        <v>3971</v>
      </c>
      <c r="P1175" s="1" t="s">
        <v>62</v>
      </c>
      <c r="Q1175" s="1" t="s">
        <v>62</v>
      </c>
      <c r="R1175" s="1" t="s">
        <v>61</v>
      </c>
      <c r="AV1175" s="1" t="s">
        <v>52</v>
      </c>
      <c r="AW1175" s="1" t="s">
        <v>3982</v>
      </c>
      <c r="AX1175" s="1" t="s">
        <v>52</v>
      </c>
      <c r="AY1175" s="1" t="s">
        <v>52</v>
      </c>
      <c r="AZ1175" s="203"/>
      <c r="BA1175" s="207" t="s">
        <v>7548</v>
      </c>
    </row>
    <row r="1176" spans="1:54" ht="30" customHeight="1">
      <c r="A1176" s="5" t="s">
        <v>2954</v>
      </c>
      <c r="B1176" s="5" t="s">
        <v>2955</v>
      </c>
      <c r="C1176" s="5" t="s">
        <v>2685</v>
      </c>
      <c r="D1176" s="6">
        <v>6.0000000000000001E-3</v>
      </c>
      <c r="E1176" s="8">
        <f>단가대비표!K252</f>
        <v>2139.7800000000002</v>
      </c>
      <c r="F1176" s="9">
        <f t="shared" si="158"/>
        <v>12.8</v>
      </c>
      <c r="G1176" s="8">
        <f>단가대비표!L252</f>
        <v>0</v>
      </c>
      <c r="H1176" s="9">
        <f t="shared" si="159"/>
        <v>0</v>
      </c>
      <c r="I1176" s="8">
        <f>단가대비표!S252</f>
        <v>0</v>
      </c>
      <c r="J1176" s="9">
        <f t="shared" si="160"/>
        <v>0</v>
      </c>
      <c r="K1176" s="8">
        <f t="shared" si="161"/>
        <v>2139.6999999999998</v>
      </c>
      <c r="L1176" s="9">
        <f t="shared" si="161"/>
        <v>12.8</v>
      </c>
      <c r="M1176" s="5" t="s">
        <v>2956</v>
      </c>
      <c r="N1176" s="1" t="s">
        <v>961</v>
      </c>
      <c r="O1176" s="1" t="s">
        <v>2957</v>
      </c>
      <c r="P1176" s="1" t="s">
        <v>62</v>
      </c>
      <c r="Q1176" s="1" t="s">
        <v>62</v>
      </c>
      <c r="R1176" s="1" t="s">
        <v>61</v>
      </c>
      <c r="AV1176" s="1" t="s">
        <v>52</v>
      </c>
      <c r="AW1176" s="1" t="s">
        <v>3983</v>
      </c>
      <c r="AX1176" s="1" t="s">
        <v>52</v>
      </c>
      <c r="AY1176" s="1" t="s">
        <v>52</v>
      </c>
      <c r="AZ1176" s="203"/>
      <c r="BA1176" s="207" t="s">
        <v>7536</v>
      </c>
    </row>
    <row r="1177" spans="1:54" ht="30" customHeight="1">
      <c r="A1177" s="5" t="s">
        <v>3974</v>
      </c>
      <c r="B1177" s="5" t="s">
        <v>2646</v>
      </c>
      <c r="C1177" s="5" t="s">
        <v>2210</v>
      </c>
      <c r="D1177" s="6">
        <v>1.9E-2</v>
      </c>
      <c r="E1177" s="8">
        <f>단가대비표!K423</f>
        <v>0</v>
      </c>
      <c r="F1177" s="9">
        <f t="shared" si="158"/>
        <v>0</v>
      </c>
      <c r="G1177" s="8">
        <f>단가대비표!L423</f>
        <v>242035</v>
      </c>
      <c r="H1177" s="9">
        <f t="shared" si="159"/>
        <v>4598.6000000000004</v>
      </c>
      <c r="I1177" s="8">
        <f>단가대비표!S423</f>
        <v>0</v>
      </c>
      <c r="J1177" s="9">
        <f t="shared" si="160"/>
        <v>0</v>
      </c>
      <c r="K1177" s="8">
        <f t="shared" si="161"/>
        <v>242035</v>
      </c>
      <c r="L1177" s="9">
        <f t="shared" si="161"/>
        <v>4598.6000000000004</v>
      </c>
      <c r="M1177" s="5" t="s">
        <v>52</v>
      </c>
      <c r="N1177" s="1" t="s">
        <v>961</v>
      </c>
      <c r="O1177" s="1" t="s">
        <v>3975</v>
      </c>
      <c r="P1177" s="1" t="s">
        <v>62</v>
      </c>
      <c r="Q1177" s="1" t="s">
        <v>62</v>
      </c>
      <c r="R1177" s="1" t="s">
        <v>61</v>
      </c>
      <c r="V1177">
        <v>1</v>
      </c>
      <c r="AV1177" s="1" t="s">
        <v>52</v>
      </c>
      <c r="AW1177" s="1" t="s">
        <v>3984</v>
      </c>
      <c r="AX1177" s="1" t="s">
        <v>52</v>
      </c>
      <c r="AY1177" s="1" t="s">
        <v>52</v>
      </c>
      <c r="AZ1177" s="203"/>
      <c r="BA1177" s="207" t="s">
        <v>7738</v>
      </c>
    </row>
    <row r="1178" spans="1:54" ht="30" customHeight="1">
      <c r="A1178" s="5" t="s">
        <v>2649</v>
      </c>
      <c r="B1178" s="5" t="s">
        <v>2646</v>
      </c>
      <c r="C1178" s="5" t="s">
        <v>2210</v>
      </c>
      <c r="D1178" s="6">
        <v>3.0000000000000001E-3</v>
      </c>
      <c r="E1178" s="8">
        <f>단가대비표!K405</f>
        <v>0</v>
      </c>
      <c r="F1178" s="9">
        <f t="shared" si="158"/>
        <v>0</v>
      </c>
      <c r="G1178" s="8">
        <f>단가대비표!L405</f>
        <v>157068</v>
      </c>
      <c r="H1178" s="9">
        <f t="shared" si="159"/>
        <v>471.2</v>
      </c>
      <c r="I1178" s="8">
        <f>단가대비표!S405</f>
        <v>0</v>
      </c>
      <c r="J1178" s="9">
        <f t="shared" si="160"/>
        <v>0</v>
      </c>
      <c r="K1178" s="8">
        <f t="shared" si="161"/>
        <v>157068</v>
      </c>
      <c r="L1178" s="9">
        <f t="shared" si="161"/>
        <v>471.2</v>
      </c>
      <c r="M1178" s="5" t="s">
        <v>52</v>
      </c>
      <c r="N1178" s="1" t="s">
        <v>961</v>
      </c>
      <c r="O1178" s="1" t="s">
        <v>2650</v>
      </c>
      <c r="P1178" s="1" t="s">
        <v>62</v>
      </c>
      <c r="Q1178" s="1" t="s">
        <v>62</v>
      </c>
      <c r="R1178" s="1" t="s">
        <v>61</v>
      </c>
      <c r="V1178">
        <v>1</v>
      </c>
      <c r="AV1178" s="1" t="s">
        <v>52</v>
      </c>
      <c r="AW1178" s="1" t="s">
        <v>3985</v>
      </c>
      <c r="AX1178" s="1" t="s">
        <v>52</v>
      </c>
      <c r="AY1178" s="1" t="s">
        <v>52</v>
      </c>
      <c r="AZ1178" s="203"/>
      <c r="BA1178" s="207" t="s">
        <v>7717</v>
      </c>
    </row>
    <row r="1179" spans="1:54" ht="30" customHeight="1">
      <c r="A1179" s="5" t="s">
        <v>3974</v>
      </c>
      <c r="B1179" s="5" t="s">
        <v>2646</v>
      </c>
      <c r="C1179" s="5" t="s">
        <v>2210</v>
      </c>
      <c r="D1179" s="6">
        <v>1.9E-2</v>
      </c>
      <c r="E1179" s="8">
        <f>단가대비표!K423</f>
        <v>0</v>
      </c>
      <c r="F1179" s="9">
        <f t="shared" si="158"/>
        <v>0</v>
      </c>
      <c r="G1179" s="8">
        <f>단가대비표!L423</f>
        <v>242035</v>
      </c>
      <c r="H1179" s="9">
        <f t="shared" si="159"/>
        <v>4598.6000000000004</v>
      </c>
      <c r="I1179" s="8">
        <f>단가대비표!S423</f>
        <v>0</v>
      </c>
      <c r="J1179" s="9">
        <f t="shared" si="160"/>
        <v>0</v>
      </c>
      <c r="K1179" s="8">
        <f t="shared" si="161"/>
        <v>242035</v>
      </c>
      <c r="L1179" s="9">
        <f t="shared" si="161"/>
        <v>4598.6000000000004</v>
      </c>
      <c r="M1179" s="5" t="s">
        <v>52</v>
      </c>
      <c r="N1179" s="1" t="s">
        <v>961</v>
      </c>
      <c r="O1179" s="1" t="s">
        <v>3975</v>
      </c>
      <c r="P1179" s="1" t="s">
        <v>62</v>
      </c>
      <c r="Q1179" s="1" t="s">
        <v>62</v>
      </c>
      <c r="R1179" s="1" t="s">
        <v>61</v>
      </c>
      <c r="V1179">
        <v>1</v>
      </c>
      <c r="AV1179" s="1" t="s">
        <v>52</v>
      </c>
      <c r="AW1179" s="1" t="s">
        <v>3984</v>
      </c>
      <c r="AX1179" s="1" t="s">
        <v>52</v>
      </c>
      <c r="AY1179" s="1" t="s">
        <v>52</v>
      </c>
      <c r="AZ1179" s="203"/>
      <c r="BA1179" s="207" t="s">
        <v>7738</v>
      </c>
    </row>
    <row r="1180" spans="1:54" ht="30" customHeight="1">
      <c r="A1180" s="5" t="s">
        <v>2649</v>
      </c>
      <c r="B1180" s="5" t="s">
        <v>2646</v>
      </c>
      <c r="C1180" s="5" t="s">
        <v>2210</v>
      </c>
      <c r="D1180" s="6">
        <v>3.0000000000000001E-3</v>
      </c>
      <c r="E1180" s="8">
        <f>단가대비표!K405</f>
        <v>0</v>
      </c>
      <c r="F1180" s="9">
        <f t="shared" si="158"/>
        <v>0</v>
      </c>
      <c r="G1180" s="8">
        <f>단가대비표!L405</f>
        <v>157068</v>
      </c>
      <c r="H1180" s="9">
        <f t="shared" si="159"/>
        <v>471.2</v>
      </c>
      <c r="I1180" s="8">
        <f>단가대비표!S405</f>
        <v>0</v>
      </c>
      <c r="J1180" s="9">
        <f t="shared" si="160"/>
        <v>0</v>
      </c>
      <c r="K1180" s="8">
        <f t="shared" si="161"/>
        <v>157068</v>
      </c>
      <c r="L1180" s="9">
        <f t="shared" si="161"/>
        <v>471.2</v>
      </c>
      <c r="M1180" s="5" t="s">
        <v>52</v>
      </c>
      <c r="N1180" s="1" t="s">
        <v>961</v>
      </c>
      <c r="O1180" s="1" t="s">
        <v>2650</v>
      </c>
      <c r="P1180" s="1" t="s">
        <v>62</v>
      </c>
      <c r="Q1180" s="1" t="s">
        <v>62</v>
      </c>
      <c r="R1180" s="1" t="s">
        <v>61</v>
      </c>
      <c r="V1180">
        <v>1</v>
      </c>
      <c r="AV1180" s="1" t="s">
        <v>52</v>
      </c>
      <c r="AW1180" s="1" t="s">
        <v>3985</v>
      </c>
      <c r="AX1180" s="1" t="s">
        <v>52</v>
      </c>
      <c r="AY1180" s="1" t="s">
        <v>52</v>
      </c>
      <c r="AZ1180" s="203"/>
      <c r="BA1180" s="207" t="s">
        <v>7717</v>
      </c>
    </row>
    <row r="1181" spans="1:54" ht="30" customHeight="1">
      <c r="A1181" s="5" t="s">
        <v>3978</v>
      </c>
      <c r="B1181" s="5" t="s">
        <v>2653</v>
      </c>
      <c r="C1181" s="5" t="s">
        <v>449</v>
      </c>
      <c r="D1181" s="6">
        <v>1</v>
      </c>
      <c r="E1181" s="8">
        <f>TRUNC(SUMIF(V1174:V1181, RIGHTB(O1181, 1), H1174:H1181)*U1181, 2)</f>
        <v>202.79</v>
      </c>
      <c r="F1181" s="9">
        <f t="shared" si="158"/>
        <v>202.7</v>
      </c>
      <c r="G1181" s="8">
        <v>0</v>
      </c>
      <c r="H1181" s="9">
        <f t="shared" si="159"/>
        <v>0</v>
      </c>
      <c r="I1181" s="8">
        <v>0</v>
      </c>
      <c r="J1181" s="9">
        <f t="shared" si="160"/>
        <v>0</v>
      </c>
      <c r="K1181" s="8">
        <f t="shared" si="161"/>
        <v>202.7</v>
      </c>
      <c r="L1181" s="9">
        <f t="shared" si="161"/>
        <v>202.7</v>
      </c>
      <c r="M1181" s="5" t="s">
        <v>52</v>
      </c>
      <c r="N1181" s="1" t="s">
        <v>961</v>
      </c>
      <c r="O1181" s="1" t="s">
        <v>2654</v>
      </c>
      <c r="P1181" s="1" t="s">
        <v>62</v>
      </c>
      <c r="Q1181" s="1" t="s">
        <v>62</v>
      </c>
      <c r="R1181" s="1" t="s">
        <v>62</v>
      </c>
      <c r="S1181">
        <v>1</v>
      </c>
      <c r="T1181">
        <v>0</v>
      </c>
      <c r="U1181">
        <v>0.02</v>
      </c>
      <c r="AV1181" s="1" t="s">
        <v>52</v>
      </c>
      <c r="AW1181" s="1" t="s">
        <v>3986</v>
      </c>
      <c r="AX1181" s="1" t="s">
        <v>52</v>
      </c>
      <c r="AY1181" s="1" t="s">
        <v>52</v>
      </c>
      <c r="AZ1181" s="203"/>
      <c r="BA1181" s="207"/>
    </row>
    <row r="1182" spans="1:54" ht="30" customHeight="1">
      <c r="A1182" s="5" t="s">
        <v>2487</v>
      </c>
      <c r="B1182" s="5" t="s">
        <v>52</v>
      </c>
      <c r="C1182" s="5" t="s">
        <v>52</v>
      </c>
      <c r="D1182" s="6"/>
      <c r="E1182" s="8"/>
      <c r="F1182" s="9">
        <f>TRUNC(SUMIF(N1174:N1181, N1173, F1174:F1181),0)</f>
        <v>1650</v>
      </c>
      <c r="G1182" s="8"/>
      <c r="H1182" s="9">
        <f>TRUNC(SUMIF(N1174:N1181, N1173, H1174:H1181),0)</f>
        <v>10139</v>
      </c>
      <c r="I1182" s="8"/>
      <c r="J1182" s="9">
        <f>TRUNC(SUMIF(N1174:N1181, N1173, J1174:J1181),0)</f>
        <v>0</v>
      </c>
      <c r="K1182" s="8"/>
      <c r="L1182" s="9">
        <f>F1182+H1182+J1182</f>
        <v>11789</v>
      </c>
      <c r="M1182" s="5" t="s">
        <v>52</v>
      </c>
      <c r="N1182" s="1" t="s">
        <v>124</v>
      </c>
      <c r="O1182" s="1" t="s">
        <v>124</v>
      </c>
      <c r="P1182" s="1" t="s">
        <v>52</v>
      </c>
      <c r="Q1182" s="1" t="s">
        <v>52</v>
      </c>
      <c r="R1182" s="1" t="s">
        <v>52</v>
      </c>
      <c r="AV1182" s="1" t="s">
        <v>52</v>
      </c>
      <c r="AW1182" s="1" t="s">
        <v>52</v>
      </c>
      <c r="AX1182" s="1" t="s">
        <v>52</v>
      </c>
      <c r="AY1182" s="1" t="s">
        <v>52</v>
      </c>
      <c r="AZ1182" s="203"/>
      <c r="BA1182" s="207"/>
    </row>
    <row r="1183" spans="1:54" ht="30" customHeight="1">
      <c r="A1183" s="6"/>
      <c r="B1183" s="6"/>
      <c r="C1183" s="6"/>
      <c r="D1183" s="6"/>
      <c r="E1183" s="8"/>
      <c r="F1183" s="9"/>
      <c r="G1183" s="8"/>
      <c r="H1183" s="9"/>
      <c r="I1183" s="8"/>
      <c r="J1183" s="9"/>
      <c r="K1183" s="8"/>
      <c r="L1183" s="9"/>
      <c r="M1183" s="6"/>
      <c r="BA1183" s="206"/>
    </row>
    <row r="1184" spans="1:54" ht="30" customHeight="1">
      <c r="A1184" s="308" t="s">
        <v>8056</v>
      </c>
      <c r="B1184" s="308"/>
      <c r="C1184" s="308"/>
      <c r="D1184" s="308"/>
      <c r="E1184" s="309"/>
      <c r="F1184" s="310"/>
      <c r="G1184" s="309"/>
      <c r="H1184" s="310"/>
      <c r="I1184" s="309"/>
      <c r="J1184" s="310"/>
      <c r="K1184" s="309"/>
      <c r="L1184" s="310"/>
      <c r="M1184" s="308"/>
      <c r="N1184" s="1" t="s">
        <v>966</v>
      </c>
      <c r="BA1184" s="206"/>
    </row>
    <row r="1185" spans="1:53" ht="30" customHeight="1">
      <c r="A1185" s="5" t="s">
        <v>3987</v>
      </c>
      <c r="B1185" s="191" t="s">
        <v>8041</v>
      </c>
      <c r="C1185" s="5" t="s">
        <v>58</v>
      </c>
      <c r="D1185" s="35">
        <v>1</v>
      </c>
      <c r="E1185" s="8">
        <f>단가대비표!K362</f>
        <v>76500</v>
      </c>
      <c r="F1185" s="9">
        <f>TRUNC(E1185*D1185,1)</f>
        <v>76500</v>
      </c>
      <c r="G1185" s="8">
        <f>단가대비표!L362</f>
        <v>0</v>
      </c>
      <c r="H1185" s="9">
        <f>TRUNC(G1185*D1185,1)</f>
        <v>0</v>
      </c>
      <c r="I1185" s="8">
        <f>단가대비표!S362</f>
        <v>0</v>
      </c>
      <c r="J1185" s="9">
        <f>TRUNC(I1185*D1185,1)</f>
        <v>0</v>
      </c>
      <c r="K1185" s="8">
        <f>TRUNC(E1185+G1185+I1185,1)</f>
        <v>76500</v>
      </c>
      <c r="L1185" s="9">
        <f>TRUNC(F1185+H1185+J1185,1)</f>
        <v>76500</v>
      </c>
      <c r="M1185" s="5" t="s">
        <v>52</v>
      </c>
      <c r="N1185" s="1" t="s">
        <v>966</v>
      </c>
      <c r="O1185" s="1" t="s">
        <v>3989</v>
      </c>
      <c r="P1185" s="1" t="s">
        <v>62</v>
      </c>
      <c r="Q1185" s="1" t="s">
        <v>62</v>
      </c>
      <c r="R1185" s="1" t="s">
        <v>61</v>
      </c>
      <c r="AV1185" s="1" t="s">
        <v>52</v>
      </c>
      <c r="AW1185" s="1" t="s">
        <v>3990</v>
      </c>
      <c r="AX1185" s="1" t="s">
        <v>52</v>
      </c>
      <c r="AY1185" s="1" t="s">
        <v>52</v>
      </c>
      <c r="AZ1185" s="203"/>
      <c r="BA1185" s="207" t="s">
        <v>7670</v>
      </c>
    </row>
    <row r="1186" spans="1:53" ht="30" customHeight="1">
      <c r="A1186" s="5" t="s">
        <v>2487</v>
      </c>
      <c r="B1186" s="5" t="s">
        <v>52</v>
      </c>
      <c r="C1186" s="5" t="s">
        <v>52</v>
      </c>
      <c r="D1186" s="6"/>
      <c r="E1186" s="8"/>
      <c r="F1186" s="9">
        <f>TRUNC(SUMIF(N1185:N1185, N1184, F1185:F1185),0)</f>
        <v>76500</v>
      </c>
      <c r="G1186" s="8"/>
      <c r="H1186" s="9">
        <f>TRUNC(SUMIF(N1185:N1185, N1184, H1185:H1185),0)</f>
        <v>0</v>
      </c>
      <c r="I1186" s="8"/>
      <c r="J1186" s="9">
        <f>TRUNC(SUMIF(N1185:N1185, N1184, J1185:J1185),0)</f>
        <v>0</v>
      </c>
      <c r="K1186" s="8"/>
      <c r="L1186" s="9">
        <f>F1186+H1186+J1186</f>
        <v>76500</v>
      </c>
      <c r="M1186" s="5" t="s">
        <v>52</v>
      </c>
      <c r="N1186" s="1" t="s">
        <v>124</v>
      </c>
      <c r="O1186" s="1" t="s">
        <v>124</v>
      </c>
      <c r="P1186" s="1" t="s">
        <v>52</v>
      </c>
      <c r="Q1186" s="1" t="s">
        <v>52</v>
      </c>
      <c r="R1186" s="1" t="s">
        <v>52</v>
      </c>
      <c r="AV1186" s="1" t="s">
        <v>52</v>
      </c>
      <c r="AW1186" s="1" t="s">
        <v>52</v>
      </c>
      <c r="AX1186" s="1" t="s">
        <v>52</v>
      </c>
      <c r="AY1186" s="1" t="s">
        <v>52</v>
      </c>
      <c r="AZ1186" s="203"/>
      <c r="BA1186" s="207"/>
    </row>
    <row r="1187" spans="1:53" ht="30" customHeight="1">
      <c r="A1187" s="6"/>
      <c r="B1187" s="6"/>
      <c r="C1187" s="6"/>
      <c r="D1187" s="6"/>
      <c r="E1187" s="8"/>
      <c r="F1187" s="9"/>
      <c r="G1187" s="8"/>
      <c r="H1187" s="9"/>
      <c r="I1187" s="8"/>
      <c r="J1187" s="9"/>
      <c r="K1187" s="8"/>
      <c r="L1187" s="9"/>
      <c r="M1187" s="6"/>
      <c r="BA1187" s="206"/>
    </row>
    <row r="1188" spans="1:53" ht="30" customHeight="1">
      <c r="A1188" s="308" t="s">
        <v>3991</v>
      </c>
      <c r="B1188" s="308"/>
      <c r="C1188" s="308"/>
      <c r="D1188" s="308"/>
      <c r="E1188" s="309"/>
      <c r="F1188" s="310"/>
      <c r="G1188" s="309"/>
      <c r="H1188" s="310"/>
      <c r="I1188" s="309"/>
      <c r="J1188" s="310"/>
      <c r="K1188" s="309"/>
      <c r="L1188" s="310"/>
      <c r="M1188" s="308"/>
      <c r="N1188" s="1" t="s">
        <v>970</v>
      </c>
      <c r="BA1188" s="206"/>
    </row>
    <row r="1189" spans="1:53" ht="30" customHeight="1">
      <c r="A1189" s="5" t="s">
        <v>3992</v>
      </c>
      <c r="B1189" s="5" t="s">
        <v>3993</v>
      </c>
      <c r="C1189" s="5" t="s">
        <v>715</v>
      </c>
      <c r="D1189" s="6">
        <v>1</v>
      </c>
      <c r="E1189" s="8">
        <f>일위대가목록!E595</f>
        <v>0</v>
      </c>
      <c r="F1189" s="9">
        <f>TRUNC(E1189*D1189,1)</f>
        <v>0</v>
      </c>
      <c r="G1189" s="8">
        <f>일위대가목록!F595</f>
        <v>45809</v>
      </c>
      <c r="H1189" s="9">
        <f>TRUNC(G1189*D1189,1)</f>
        <v>45809</v>
      </c>
      <c r="I1189" s="8">
        <f>일위대가목록!G595</f>
        <v>916</v>
      </c>
      <c r="J1189" s="9">
        <f>TRUNC(I1189*D1189,1)</f>
        <v>916</v>
      </c>
      <c r="K1189" s="8">
        <f>TRUNC(E1189+G1189+I1189,1)</f>
        <v>46725</v>
      </c>
      <c r="L1189" s="9">
        <f>TRUNC(F1189+H1189+J1189,1)</f>
        <v>46725</v>
      </c>
      <c r="M1189" s="5" t="s">
        <v>3994</v>
      </c>
      <c r="N1189" s="1" t="s">
        <v>970</v>
      </c>
      <c r="O1189" s="1" t="s">
        <v>3995</v>
      </c>
      <c r="P1189" s="1" t="s">
        <v>61</v>
      </c>
      <c r="Q1189" s="1" t="s">
        <v>62</v>
      </c>
      <c r="R1189" s="1" t="s">
        <v>62</v>
      </c>
      <c r="AV1189" s="1" t="s">
        <v>52</v>
      </c>
      <c r="AW1189" s="1" t="s">
        <v>3996</v>
      </c>
      <c r="AX1189" s="1" t="s">
        <v>52</v>
      </c>
      <c r="AY1189" s="1" t="s">
        <v>52</v>
      </c>
      <c r="AZ1189" s="203"/>
      <c r="BA1189" s="207" t="s">
        <v>3994</v>
      </c>
    </row>
    <row r="1190" spans="1:53" ht="30" customHeight="1">
      <c r="A1190" s="5" t="s">
        <v>2487</v>
      </c>
      <c r="B1190" s="5" t="s">
        <v>52</v>
      </c>
      <c r="C1190" s="5" t="s">
        <v>52</v>
      </c>
      <c r="D1190" s="6"/>
      <c r="E1190" s="8"/>
      <c r="F1190" s="9">
        <f>TRUNC(SUMIF(N1189:N1189, N1188, F1189:F1189),0)</f>
        <v>0</v>
      </c>
      <c r="G1190" s="8"/>
      <c r="H1190" s="9">
        <f>TRUNC(SUMIF(N1189:N1189, N1188, H1189:H1189),0)</f>
        <v>45809</v>
      </c>
      <c r="I1190" s="8"/>
      <c r="J1190" s="9">
        <f>TRUNC(SUMIF(N1189:N1189, N1188, J1189:J1189),0)</f>
        <v>916</v>
      </c>
      <c r="K1190" s="8"/>
      <c r="L1190" s="9">
        <f>F1190+H1190+J1190</f>
        <v>46725</v>
      </c>
      <c r="M1190" s="5" t="s">
        <v>52</v>
      </c>
      <c r="N1190" s="1" t="s">
        <v>124</v>
      </c>
      <c r="O1190" s="1" t="s">
        <v>124</v>
      </c>
      <c r="P1190" s="1" t="s">
        <v>52</v>
      </c>
      <c r="Q1190" s="1" t="s">
        <v>52</v>
      </c>
      <c r="R1190" s="1" t="s">
        <v>52</v>
      </c>
      <c r="AV1190" s="1" t="s">
        <v>52</v>
      </c>
      <c r="AW1190" s="1" t="s">
        <v>52</v>
      </c>
      <c r="AX1190" s="1" t="s">
        <v>52</v>
      </c>
      <c r="AY1190" s="1" t="s">
        <v>52</v>
      </c>
      <c r="AZ1190" s="203"/>
      <c r="BA1190" s="207"/>
    </row>
    <row r="1191" spans="1:53" ht="30" customHeight="1">
      <c r="A1191" s="6"/>
      <c r="B1191" s="6"/>
      <c r="C1191" s="6"/>
      <c r="D1191" s="6"/>
      <c r="E1191" s="8"/>
      <c r="F1191" s="9"/>
      <c r="G1191" s="8"/>
      <c r="H1191" s="9"/>
      <c r="I1191" s="8"/>
      <c r="J1191" s="9"/>
      <c r="K1191" s="8"/>
      <c r="L1191" s="9"/>
      <c r="M1191" s="6"/>
      <c r="BA1191" s="206"/>
    </row>
    <row r="1192" spans="1:53" ht="30" customHeight="1">
      <c r="A1192" s="308" t="s">
        <v>3997</v>
      </c>
      <c r="B1192" s="308"/>
      <c r="C1192" s="308"/>
      <c r="D1192" s="308"/>
      <c r="E1192" s="309"/>
      <c r="F1192" s="310"/>
      <c r="G1192" s="309"/>
      <c r="H1192" s="310"/>
      <c r="I1192" s="309"/>
      <c r="J1192" s="310"/>
      <c r="K1192" s="309"/>
      <c r="L1192" s="310"/>
      <c r="M1192" s="308"/>
      <c r="N1192" s="1" t="s">
        <v>974</v>
      </c>
      <c r="BA1192" s="206"/>
    </row>
    <row r="1193" spans="1:53" ht="30" customHeight="1">
      <c r="A1193" s="5" t="s">
        <v>3992</v>
      </c>
      <c r="B1193" s="5" t="s">
        <v>3998</v>
      </c>
      <c r="C1193" s="5" t="s">
        <v>715</v>
      </c>
      <c r="D1193" s="6">
        <v>1</v>
      </c>
      <c r="E1193" s="8">
        <f>일위대가목록!E596</f>
        <v>0</v>
      </c>
      <c r="F1193" s="9">
        <f>TRUNC(E1193*D1193,1)</f>
        <v>0</v>
      </c>
      <c r="G1193" s="8">
        <f>일위대가목록!F596</f>
        <v>56926</v>
      </c>
      <c r="H1193" s="9">
        <f>TRUNC(G1193*D1193,1)</f>
        <v>56926</v>
      </c>
      <c r="I1193" s="8">
        <f>일위대가목록!G596</f>
        <v>1138</v>
      </c>
      <c r="J1193" s="9">
        <f>TRUNC(I1193*D1193,1)</f>
        <v>1138</v>
      </c>
      <c r="K1193" s="8">
        <f>TRUNC(E1193+G1193+I1193,1)</f>
        <v>58064</v>
      </c>
      <c r="L1193" s="9">
        <f>TRUNC(F1193+H1193+J1193,1)</f>
        <v>58064</v>
      </c>
      <c r="M1193" s="5" t="s">
        <v>3999</v>
      </c>
      <c r="N1193" s="1" t="s">
        <v>974</v>
      </c>
      <c r="O1193" s="1" t="s">
        <v>4000</v>
      </c>
      <c r="P1193" s="1" t="s">
        <v>61</v>
      </c>
      <c r="Q1193" s="1" t="s">
        <v>62</v>
      </c>
      <c r="R1193" s="1" t="s">
        <v>62</v>
      </c>
      <c r="AV1193" s="1" t="s">
        <v>52</v>
      </c>
      <c r="AW1193" s="1" t="s">
        <v>4001</v>
      </c>
      <c r="AX1193" s="1" t="s">
        <v>52</v>
      </c>
      <c r="AY1193" s="1" t="s">
        <v>52</v>
      </c>
      <c r="AZ1193" s="203"/>
      <c r="BA1193" s="207" t="s">
        <v>3999</v>
      </c>
    </row>
    <row r="1194" spans="1:53" ht="30" customHeight="1">
      <c r="A1194" s="5" t="s">
        <v>2487</v>
      </c>
      <c r="B1194" s="5" t="s">
        <v>52</v>
      </c>
      <c r="C1194" s="5" t="s">
        <v>52</v>
      </c>
      <c r="D1194" s="6"/>
      <c r="E1194" s="8"/>
      <c r="F1194" s="9">
        <f>TRUNC(SUMIF(N1193:N1193, N1192, F1193:F1193),0)</f>
        <v>0</v>
      </c>
      <c r="G1194" s="8"/>
      <c r="H1194" s="9">
        <f>TRUNC(SUMIF(N1193:N1193, N1192, H1193:H1193),0)</f>
        <v>56926</v>
      </c>
      <c r="I1194" s="8"/>
      <c r="J1194" s="9">
        <f>TRUNC(SUMIF(N1193:N1193, N1192, J1193:J1193),0)</f>
        <v>1138</v>
      </c>
      <c r="K1194" s="8"/>
      <c r="L1194" s="9">
        <f>F1194+H1194+J1194</f>
        <v>58064</v>
      </c>
      <c r="M1194" s="5" t="s">
        <v>52</v>
      </c>
      <c r="N1194" s="1" t="s">
        <v>124</v>
      </c>
      <c r="O1194" s="1" t="s">
        <v>124</v>
      </c>
      <c r="P1194" s="1" t="s">
        <v>52</v>
      </c>
      <c r="Q1194" s="1" t="s">
        <v>52</v>
      </c>
      <c r="R1194" s="1" t="s">
        <v>52</v>
      </c>
      <c r="AV1194" s="1" t="s">
        <v>52</v>
      </c>
      <c r="AW1194" s="1" t="s">
        <v>52</v>
      </c>
      <c r="AX1194" s="1" t="s">
        <v>52</v>
      </c>
      <c r="AY1194" s="1" t="s">
        <v>52</v>
      </c>
      <c r="AZ1194" s="203"/>
      <c r="BA1194" s="207"/>
    </row>
    <row r="1195" spans="1:53" ht="30" customHeight="1">
      <c r="A1195" s="6"/>
      <c r="B1195" s="6"/>
      <c r="C1195" s="6"/>
      <c r="D1195" s="6"/>
      <c r="E1195" s="8"/>
      <c r="F1195" s="9"/>
      <c r="G1195" s="8"/>
      <c r="H1195" s="9"/>
      <c r="I1195" s="8"/>
      <c r="J1195" s="9"/>
      <c r="K1195" s="8"/>
      <c r="L1195" s="9"/>
      <c r="M1195" s="6"/>
      <c r="BA1195" s="206"/>
    </row>
    <row r="1196" spans="1:53" ht="30" customHeight="1">
      <c r="A1196" s="308" t="s">
        <v>7913</v>
      </c>
      <c r="B1196" s="308"/>
      <c r="C1196" s="308"/>
      <c r="D1196" s="308"/>
      <c r="E1196" s="309"/>
      <c r="F1196" s="310"/>
      <c r="G1196" s="309"/>
      <c r="H1196" s="310"/>
      <c r="I1196" s="309"/>
      <c r="J1196" s="310"/>
      <c r="K1196" s="309"/>
      <c r="L1196" s="310"/>
      <c r="M1196" s="308"/>
      <c r="N1196" s="1" t="s">
        <v>978</v>
      </c>
      <c r="BA1196" s="206"/>
    </row>
    <row r="1197" spans="1:53" ht="30" customHeight="1">
      <c r="A1197" s="5" t="s">
        <v>3992</v>
      </c>
      <c r="B1197" s="5" t="s">
        <v>4002</v>
      </c>
      <c r="C1197" s="5" t="s">
        <v>715</v>
      </c>
      <c r="D1197" s="6">
        <v>1</v>
      </c>
      <c r="E1197" s="8">
        <f>일위대가목록!E597</f>
        <v>0</v>
      </c>
      <c r="F1197" s="9">
        <f>TRUNC(E1197*D1197,1)</f>
        <v>0</v>
      </c>
      <c r="G1197" s="8">
        <f>일위대가목록!F597</f>
        <v>90440</v>
      </c>
      <c r="H1197" s="9">
        <f>TRUNC(G1197*D1197,1)</f>
        <v>90440</v>
      </c>
      <c r="I1197" s="8">
        <f>일위대가목록!G597</f>
        <v>1808</v>
      </c>
      <c r="J1197" s="9">
        <f>TRUNC(I1197*D1197,1)</f>
        <v>1808</v>
      </c>
      <c r="K1197" s="8">
        <f>TRUNC(E1197+G1197+I1197,1)</f>
        <v>92248</v>
      </c>
      <c r="L1197" s="9">
        <f>TRUNC(F1197+H1197+J1197,1)</f>
        <v>92248</v>
      </c>
      <c r="M1197" s="5" t="s">
        <v>4003</v>
      </c>
      <c r="N1197" s="1" t="s">
        <v>978</v>
      </c>
      <c r="O1197" s="1" t="s">
        <v>4004</v>
      </c>
      <c r="P1197" s="1" t="s">
        <v>61</v>
      </c>
      <c r="Q1197" s="1" t="s">
        <v>62</v>
      </c>
      <c r="R1197" s="1" t="s">
        <v>62</v>
      </c>
      <c r="AV1197" s="1" t="s">
        <v>52</v>
      </c>
      <c r="AW1197" s="1" t="s">
        <v>4005</v>
      </c>
      <c r="AX1197" s="1" t="s">
        <v>52</v>
      </c>
      <c r="AY1197" s="1" t="s">
        <v>52</v>
      </c>
      <c r="AZ1197" s="203"/>
      <c r="BA1197" s="207" t="s">
        <v>4003</v>
      </c>
    </row>
    <row r="1198" spans="1:53" ht="30" customHeight="1">
      <c r="A1198" s="5" t="s">
        <v>2487</v>
      </c>
      <c r="B1198" s="5" t="s">
        <v>52</v>
      </c>
      <c r="C1198" s="5" t="s">
        <v>52</v>
      </c>
      <c r="D1198" s="6"/>
      <c r="E1198" s="8"/>
      <c r="F1198" s="9">
        <f>TRUNC(SUMIF(N1197:N1197, N1196, F1197:F1197),0)</f>
        <v>0</v>
      </c>
      <c r="G1198" s="8"/>
      <c r="H1198" s="9">
        <f>TRUNC(SUMIF(N1197:N1197, N1196, H1197:H1197),0)</f>
        <v>90440</v>
      </c>
      <c r="I1198" s="8"/>
      <c r="J1198" s="9">
        <f>TRUNC(SUMIF(N1197:N1197, N1196, J1197:J1197),0)</f>
        <v>1808</v>
      </c>
      <c r="K1198" s="8"/>
      <c r="L1198" s="9">
        <f>F1198+H1198+J1198</f>
        <v>92248</v>
      </c>
      <c r="M1198" s="5" t="s">
        <v>52</v>
      </c>
      <c r="N1198" s="1" t="s">
        <v>124</v>
      </c>
      <c r="O1198" s="1" t="s">
        <v>124</v>
      </c>
      <c r="P1198" s="1" t="s">
        <v>52</v>
      </c>
      <c r="Q1198" s="1" t="s">
        <v>52</v>
      </c>
      <c r="R1198" s="1" t="s">
        <v>52</v>
      </c>
      <c r="AV1198" s="1" t="s">
        <v>52</v>
      </c>
      <c r="AW1198" s="1" t="s">
        <v>52</v>
      </c>
      <c r="AX1198" s="1" t="s">
        <v>52</v>
      </c>
      <c r="AY1198" s="1" t="s">
        <v>52</v>
      </c>
      <c r="AZ1198" s="203"/>
      <c r="BA1198" s="207"/>
    </row>
    <row r="1199" spans="1:53" ht="30" customHeight="1">
      <c r="A1199" s="6"/>
      <c r="B1199" s="6"/>
      <c r="C1199" s="6"/>
      <c r="D1199" s="6"/>
      <c r="E1199" s="8"/>
      <c r="F1199" s="9"/>
      <c r="G1199" s="8"/>
      <c r="H1199" s="9"/>
      <c r="I1199" s="8"/>
      <c r="J1199" s="9"/>
      <c r="K1199" s="8"/>
      <c r="L1199" s="9"/>
      <c r="M1199" s="6"/>
      <c r="BA1199" s="206"/>
    </row>
    <row r="1200" spans="1:53" ht="30" customHeight="1">
      <c r="A1200" s="308" t="s">
        <v>4006</v>
      </c>
      <c r="B1200" s="308"/>
      <c r="C1200" s="308"/>
      <c r="D1200" s="308"/>
      <c r="E1200" s="309"/>
      <c r="F1200" s="310"/>
      <c r="G1200" s="309"/>
      <c r="H1200" s="310"/>
      <c r="I1200" s="309"/>
      <c r="J1200" s="310"/>
      <c r="K1200" s="309"/>
      <c r="L1200" s="310"/>
      <c r="M1200" s="308"/>
      <c r="N1200" s="1" t="s">
        <v>982</v>
      </c>
      <c r="BA1200" s="206"/>
    </row>
    <row r="1201" spans="1:55" ht="30" customHeight="1">
      <c r="A1201" s="5" t="s">
        <v>3992</v>
      </c>
      <c r="B1201" s="5" t="s">
        <v>4007</v>
      </c>
      <c r="C1201" s="5" t="s">
        <v>715</v>
      </c>
      <c r="D1201" s="6">
        <v>1</v>
      </c>
      <c r="E1201" s="8">
        <f>일위대가목록!E598</f>
        <v>0</v>
      </c>
      <c r="F1201" s="9">
        <f>TRUNC(E1201*D1201,1)</f>
        <v>0</v>
      </c>
      <c r="G1201" s="8">
        <f>일위대가목록!F598</f>
        <v>112039</v>
      </c>
      <c r="H1201" s="9">
        <f>TRUNC(G1201*D1201,1)</f>
        <v>112039</v>
      </c>
      <c r="I1201" s="8">
        <f>일위대가목록!G598</f>
        <v>2240</v>
      </c>
      <c r="J1201" s="9">
        <f>TRUNC(I1201*D1201,1)</f>
        <v>2240</v>
      </c>
      <c r="K1201" s="8">
        <f>TRUNC(E1201+G1201+I1201,1)</f>
        <v>114279</v>
      </c>
      <c r="L1201" s="9">
        <f>TRUNC(F1201+H1201+J1201,1)</f>
        <v>114279</v>
      </c>
      <c r="M1201" s="5" t="s">
        <v>4008</v>
      </c>
      <c r="N1201" s="1" t="s">
        <v>982</v>
      </c>
      <c r="O1201" s="1" t="s">
        <v>4009</v>
      </c>
      <c r="P1201" s="1" t="s">
        <v>61</v>
      </c>
      <c r="Q1201" s="1" t="s">
        <v>62</v>
      </c>
      <c r="R1201" s="1" t="s">
        <v>62</v>
      </c>
      <c r="AV1201" s="1" t="s">
        <v>52</v>
      </c>
      <c r="AW1201" s="1" t="s">
        <v>4010</v>
      </c>
      <c r="AX1201" s="1" t="s">
        <v>52</v>
      </c>
      <c r="AY1201" s="1" t="s">
        <v>52</v>
      </c>
      <c r="AZ1201" s="203"/>
      <c r="BA1201" s="207" t="s">
        <v>4008</v>
      </c>
    </row>
    <row r="1202" spans="1:55" ht="30" customHeight="1">
      <c r="A1202" s="5" t="s">
        <v>2487</v>
      </c>
      <c r="B1202" s="5" t="s">
        <v>52</v>
      </c>
      <c r="C1202" s="5" t="s">
        <v>52</v>
      </c>
      <c r="D1202" s="6"/>
      <c r="E1202" s="8"/>
      <c r="F1202" s="9">
        <f>TRUNC(SUMIF(N1201:N1201, N1200, F1201:F1201),0)</f>
        <v>0</v>
      </c>
      <c r="G1202" s="8"/>
      <c r="H1202" s="9">
        <f>TRUNC(SUMIF(N1201:N1201, N1200, H1201:H1201),0)</f>
        <v>112039</v>
      </c>
      <c r="I1202" s="8"/>
      <c r="J1202" s="9">
        <f>TRUNC(SUMIF(N1201:N1201, N1200, J1201:J1201),0)</f>
        <v>2240</v>
      </c>
      <c r="K1202" s="8"/>
      <c r="L1202" s="9">
        <f>F1202+H1202+J1202</f>
        <v>114279</v>
      </c>
      <c r="M1202" s="5" t="s">
        <v>52</v>
      </c>
      <c r="N1202" s="1" t="s">
        <v>124</v>
      </c>
      <c r="O1202" s="1" t="s">
        <v>124</v>
      </c>
      <c r="P1202" s="1" t="s">
        <v>52</v>
      </c>
      <c r="Q1202" s="1" t="s">
        <v>52</v>
      </c>
      <c r="R1202" s="1" t="s">
        <v>52</v>
      </c>
      <c r="AV1202" s="1" t="s">
        <v>52</v>
      </c>
      <c r="AW1202" s="1" t="s">
        <v>52</v>
      </c>
      <c r="AX1202" s="1" t="s">
        <v>52</v>
      </c>
      <c r="AY1202" s="1" t="s">
        <v>52</v>
      </c>
      <c r="AZ1202" s="203"/>
      <c r="BA1202" s="207"/>
    </row>
    <row r="1203" spans="1:55" ht="30" customHeight="1">
      <c r="A1203" s="6"/>
      <c r="B1203" s="6"/>
      <c r="C1203" s="6"/>
      <c r="D1203" s="6"/>
      <c r="E1203" s="8"/>
      <c r="F1203" s="9"/>
      <c r="G1203" s="8"/>
      <c r="H1203" s="9"/>
      <c r="I1203" s="8"/>
      <c r="J1203" s="9"/>
      <c r="K1203" s="8"/>
      <c r="L1203" s="9"/>
      <c r="M1203" s="6"/>
      <c r="BA1203" s="206"/>
    </row>
    <row r="1204" spans="1:55" ht="30" customHeight="1">
      <c r="A1204" s="308" t="s">
        <v>4011</v>
      </c>
      <c r="B1204" s="308"/>
      <c r="C1204" s="308"/>
      <c r="D1204" s="308"/>
      <c r="E1204" s="309"/>
      <c r="F1204" s="310"/>
      <c r="G1204" s="309"/>
      <c r="H1204" s="310"/>
      <c r="I1204" s="309"/>
      <c r="J1204" s="310"/>
      <c r="K1204" s="309"/>
      <c r="L1204" s="310"/>
      <c r="M1204" s="308"/>
      <c r="N1204" s="1" t="s">
        <v>986</v>
      </c>
      <c r="BA1204" s="206"/>
    </row>
    <row r="1205" spans="1:55" ht="30" customHeight="1">
      <c r="A1205" s="5" t="s">
        <v>3992</v>
      </c>
      <c r="B1205" s="5" t="s">
        <v>4012</v>
      </c>
      <c r="C1205" s="5" t="s">
        <v>715</v>
      </c>
      <c r="D1205" s="6">
        <v>1</v>
      </c>
      <c r="E1205" s="8">
        <f>일위대가목록!E599</f>
        <v>0</v>
      </c>
      <c r="F1205" s="9">
        <f>TRUNC(E1205*D1205,1)</f>
        <v>0</v>
      </c>
      <c r="G1205" s="8">
        <f>일위대가목록!F599</f>
        <v>127098</v>
      </c>
      <c r="H1205" s="9">
        <f>TRUNC(G1205*D1205,1)</f>
        <v>127098</v>
      </c>
      <c r="I1205" s="8">
        <f>일위대가목록!G599</f>
        <v>2541</v>
      </c>
      <c r="J1205" s="9">
        <f>TRUNC(I1205*D1205,1)</f>
        <v>2541</v>
      </c>
      <c r="K1205" s="8">
        <f>TRUNC(E1205+G1205+I1205,1)</f>
        <v>129639</v>
      </c>
      <c r="L1205" s="9">
        <f>TRUNC(F1205+H1205+J1205,1)</f>
        <v>129639</v>
      </c>
      <c r="M1205" s="5" t="s">
        <v>4013</v>
      </c>
      <c r="N1205" s="1" t="s">
        <v>986</v>
      </c>
      <c r="O1205" s="1" t="s">
        <v>4014</v>
      </c>
      <c r="P1205" s="1" t="s">
        <v>61</v>
      </c>
      <c r="Q1205" s="1" t="s">
        <v>62</v>
      </c>
      <c r="R1205" s="1" t="s">
        <v>62</v>
      </c>
      <c r="AV1205" s="1" t="s">
        <v>52</v>
      </c>
      <c r="AW1205" s="1" t="s">
        <v>4015</v>
      </c>
      <c r="AX1205" s="1" t="s">
        <v>52</v>
      </c>
      <c r="AY1205" s="1" t="s">
        <v>52</v>
      </c>
      <c r="AZ1205" s="203"/>
      <c r="BA1205" s="207" t="s">
        <v>4013</v>
      </c>
    </row>
    <row r="1206" spans="1:55" ht="30" customHeight="1">
      <c r="A1206" s="5" t="s">
        <v>2487</v>
      </c>
      <c r="B1206" s="5" t="s">
        <v>52</v>
      </c>
      <c r="C1206" s="5" t="s">
        <v>52</v>
      </c>
      <c r="D1206" s="6"/>
      <c r="E1206" s="8"/>
      <c r="F1206" s="9">
        <f>TRUNC(SUMIF(N1205:N1205, N1204, F1205:F1205),0)</f>
        <v>0</v>
      </c>
      <c r="G1206" s="8"/>
      <c r="H1206" s="9">
        <f>TRUNC(SUMIF(N1205:N1205, N1204, H1205:H1205),0)</f>
        <v>127098</v>
      </c>
      <c r="I1206" s="8"/>
      <c r="J1206" s="9">
        <f>TRUNC(SUMIF(N1205:N1205, N1204, J1205:J1205),0)</f>
        <v>2541</v>
      </c>
      <c r="K1206" s="8"/>
      <c r="L1206" s="9">
        <f>F1206+H1206+J1206</f>
        <v>129639</v>
      </c>
      <c r="M1206" s="5" t="s">
        <v>52</v>
      </c>
      <c r="N1206" s="1" t="s">
        <v>124</v>
      </c>
      <c r="O1206" s="1" t="s">
        <v>124</v>
      </c>
      <c r="P1206" s="1" t="s">
        <v>52</v>
      </c>
      <c r="Q1206" s="1" t="s">
        <v>52</v>
      </c>
      <c r="R1206" s="1" t="s">
        <v>52</v>
      </c>
      <c r="AV1206" s="1" t="s">
        <v>52</v>
      </c>
      <c r="AW1206" s="1" t="s">
        <v>52</v>
      </c>
      <c r="AX1206" s="1" t="s">
        <v>52</v>
      </c>
      <c r="AY1206" s="1" t="s">
        <v>52</v>
      </c>
      <c r="AZ1206" s="203"/>
      <c r="BA1206" s="207"/>
    </row>
    <row r="1207" spans="1:55" ht="30" customHeight="1">
      <c r="A1207" s="6"/>
      <c r="B1207" s="6"/>
      <c r="C1207" s="6"/>
      <c r="D1207" s="6"/>
      <c r="E1207" s="8"/>
      <c r="F1207" s="9"/>
      <c r="G1207" s="8"/>
      <c r="H1207" s="9"/>
      <c r="I1207" s="8"/>
      <c r="J1207" s="9"/>
      <c r="K1207" s="8"/>
      <c r="L1207" s="9"/>
      <c r="M1207" s="6"/>
      <c r="BA1207" s="206"/>
    </row>
    <row r="1208" spans="1:55" s="190" customFormat="1" ht="30" customHeight="1">
      <c r="A1208" s="311" t="s">
        <v>8057</v>
      </c>
      <c r="B1208" s="311"/>
      <c r="C1208" s="311"/>
      <c r="D1208" s="311"/>
      <c r="E1208" s="312"/>
      <c r="F1208" s="313"/>
      <c r="G1208" s="312"/>
      <c r="H1208" s="313"/>
      <c r="I1208" s="312"/>
      <c r="J1208" s="313"/>
      <c r="K1208" s="312"/>
      <c r="L1208" s="313"/>
      <c r="M1208" s="311"/>
      <c r="N1208" s="150" t="s">
        <v>966</v>
      </c>
      <c r="AZ1208" s="202"/>
      <c r="BA1208" s="206"/>
      <c r="BB1208" s="99"/>
      <c r="BC1208" s="101"/>
    </row>
    <row r="1209" spans="1:55" s="190" customFormat="1" ht="30" customHeight="1">
      <c r="A1209" s="191" t="s">
        <v>8059</v>
      </c>
      <c r="B1209" s="191" t="s">
        <v>8052</v>
      </c>
      <c r="C1209" s="191" t="s">
        <v>625</v>
      </c>
      <c r="D1209" s="152">
        <v>1</v>
      </c>
      <c r="E1209" s="153">
        <f>'단가대비표(추가)'!K6</f>
        <v>94340</v>
      </c>
      <c r="F1209" s="154">
        <f>TRUNC(E1209*D1209,1)</f>
        <v>94340</v>
      </c>
      <c r="G1209" s="153">
        <f>'단가대비표(추가)'!L6</f>
        <v>0</v>
      </c>
      <c r="H1209" s="154">
        <f>TRUNC(G1209*D1209,1)</f>
        <v>0</v>
      </c>
      <c r="I1209" s="153">
        <f>'단가대비표(추가)'!S6</f>
        <v>0</v>
      </c>
      <c r="J1209" s="154">
        <f>TRUNC(I1209*D1209,1)</f>
        <v>0</v>
      </c>
      <c r="K1209" s="153">
        <f>TRUNC(E1209+G1209+I1209,1)</f>
        <v>94340</v>
      </c>
      <c r="L1209" s="154">
        <f>TRUNC(F1209+H1209+J1209,1)</f>
        <v>94340</v>
      </c>
      <c r="M1209" s="191"/>
      <c r="N1209" s="150" t="s">
        <v>966</v>
      </c>
      <c r="O1209" s="150" t="s">
        <v>3989</v>
      </c>
      <c r="P1209" s="150" t="s">
        <v>62</v>
      </c>
      <c r="Q1209" s="150" t="s">
        <v>62</v>
      </c>
      <c r="R1209" s="150" t="s">
        <v>61</v>
      </c>
      <c r="AW1209" s="150" t="s">
        <v>4015</v>
      </c>
      <c r="AZ1209" s="202"/>
      <c r="BA1209" s="206"/>
      <c r="BB1209" s="99"/>
      <c r="BC1209" s="101"/>
    </row>
    <row r="1210" spans="1:55" s="190" customFormat="1" ht="30" customHeight="1">
      <c r="A1210" s="191" t="s">
        <v>2487</v>
      </c>
      <c r="B1210" s="191" t="s">
        <v>52</v>
      </c>
      <c r="C1210" s="191" t="s">
        <v>52</v>
      </c>
      <c r="D1210" s="152"/>
      <c r="E1210" s="153"/>
      <c r="F1210" s="154">
        <f>TRUNC(SUMIF(N1209:N1209, N1208, F1209:F1209),0)</f>
        <v>94340</v>
      </c>
      <c r="G1210" s="153"/>
      <c r="H1210" s="154">
        <f>TRUNC(SUMIF(N1209:N1209, N1208, H1209:H1209),0)</f>
        <v>0</v>
      </c>
      <c r="I1210" s="153"/>
      <c r="J1210" s="154">
        <f>TRUNC(SUMIF(N1209:N1209, N1208, J1209:J1209),0)</f>
        <v>0</v>
      </c>
      <c r="K1210" s="153"/>
      <c r="L1210" s="154">
        <f>F1210+H1210+J1210</f>
        <v>94340</v>
      </c>
      <c r="M1210" s="191" t="s">
        <v>52</v>
      </c>
      <c r="N1210" s="150" t="s">
        <v>124</v>
      </c>
      <c r="O1210" s="150" t="s">
        <v>124</v>
      </c>
      <c r="P1210" s="150" t="s">
        <v>52</v>
      </c>
      <c r="Q1210" s="150" t="s">
        <v>52</v>
      </c>
      <c r="R1210" s="150" t="s">
        <v>52</v>
      </c>
      <c r="AW1210" s="150" t="s">
        <v>52</v>
      </c>
      <c r="AZ1210" s="202"/>
      <c r="BA1210" s="206"/>
      <c r="BB1210" s="99"/>
      <c r="BC1210" s="101"/>
    </row>
    <row r="1211" spans="1:55" s="190" customFormat="1" ht="30" customHeight="1">
      <c r="A1211" s="152"/>
      <c r="B1211" s="152"/>
      <c r="C1211" s="152"/>
      <c r="D1211" s="152"/>
      <c r="E1211" s="153"/>
      <c r="F1211" s="154"/>
      <c r="G1211" s="153"/>
      <c r="H1211" s="154"/>
      <c r="I1211" s="153"/>
      <c r="J1211" s="154"/>
      <c r="K1211" s="153"/>
      <c r="L1211" s="154"/>
      <c r="M1211" s="152"/>
      <c r="AZ1211" s="202"/>
      <c r="BA1211" s="206"/>
      <c r="BB1211" s="99"/>
      <c r="BC1211" s="101"/>
    </row>
    <row r="1212" spans="1:55" s="190" customFormat="1" ht="30" customHeight="1">
      <c r="A1212" s="311" t="s">
        <v>8078</v>
      </c>
      <c r="B1212" s="311"/>
      <c r="C1212" s="311"/>
      <c r="D1212" s="311"/>
      <c r="E1212" s="312"/>
      <c r="F1212" s="313"/>
      <c r="G1212" s="312"/>
      <c r="H1212" s="313"/>
      <c r="I1212" s="312"/>
      <c r="J1212" s="313"/>
      <c r="K1212" s="312"/>
      <c r="L1212" s="313"/>
      <c r="M1212" s="311"/>
      <c r="N1212" s="150" t="s">
        <v>966</v>
      </c>
      <c r="AZ1212" s="202"/>
      <c r="BA1212" s="206"/>
      <c r="BB1212" s="99"/>
      <c r="BC1212" s="101"/>
    </row>
    <row r="1213" spans="1:55" s="190" customFormat="1" ht="30" customHeight="1">
      <c r="A1213" s="191" t="s">
        <v>8061</v>
      </c>
      <c r="B1213" s="191" t="s">
        <v>8052</v>
      </c>
      <c r="C1213" s="191" t="s">
        <v>625</v>
      </c>
      <c r="D1213" s="152">
        <v>1</v>
      </c>
      <c r="E1213" s="153">
        <f>'단가대비표(추가)'!K7</f>
        <v>112200</v>
      </c>
      <c r="F1213" s="154">
        <f>TRUNC(E1213*D1213,1)</f>
        <v>112200</v>
      </c>
      <c r="G1213" s="153">
        <f>'단가대비표(추가)'!L7</f>
        <v>0</v>
      </c>
      <c r="H1213" s="154">
        <f>TRUNC(G1213*D1213,1)</f>
        <v>0</v>
      </c>
      <c r="I1213" s="153">
        <f>'단가대비표(추가)'!S7</f>
        <v>0</v>
      </c>
      <c r="J1213" s="154">
        <f>TRUNC(I1213*D1213,1)</f>
        <v>0</v>
      </c>
      <c r="K1213" s="153">
        <f>TRUNC(E1213+G1213+I1213,1)</f>
        <v>112200</v>
      </c>
      <c r="L1213" s="154">
        <f>TRUNC(F1213+H1213+J1213,1)</f>
        <v>112200</v>
      </c>
      <c r="M1213" s="191"/>
      <c r="N1213" s="150" t="s">
        <v>966</v>
      </c>
      <c r="O1213" s="150" t="s">
        <v>3989</v>
      </c>
      <c r="P1213" s="150" t="s">
        <v>62</v>
      </c>
      <c r="Q1213" s="150" t="s">
        <v>62</v>
      </c>
      <c r="R1213" s="150" t="s">
        <v>61</v>
      </c>
      <c r="AW1213" s="150" t="s">
        <v>4015</v>
      </c>
      <c r="AZ1213" s="202"/>
      <c r="BA1213" s="206"/>
      <c r="BB1213" s="99"/>
      <c r="BC1213" s="101"/>
    </row>
    <row r="1214" spans="1:55" s="190" customFormat="1" ht="30" customHeight="1">
      <c r="A1214" s="191" t="s">
        <v>2487</v>
      </c>
      <c r="B1214" s="191" t="s">
        <v>52</v>
      </c>
      <c r="C1214" s="191" t="s">
        <v>52</v>
      </c>
      <c r="D1214" s="152"/>
      <c r="E1214" s="153"/>
      <c r="F1214" s="154">
        <f>TRUNC(SUMIF(N1213:N1213, N1212, F1213:F1213),0)</f>
        <v>112200</v>
      </c>
      <c r="G1214" s="153"/>
      <c r="H1214" s="154">
        <f>TRUNC(SUMIF(N1213:N1213, N1212, H1213:H1213),0)</f>
        <v>0</v>
      </c>
      <c r="I1214" s="153"/>
      <c r="J1214" s="154">
        <f>TRUNC(SUMIF(N1213:N1213, N1212, J1213:J1213),0)</f>
        <v>0</v>
      </c>
      <c r="K1214" s="153"/>
      <c r="L1214" s="154">
        <f>F1214+H1214+J1214</f>
        <v>112200</v>
      </c>
      <c r="M1214" s="191" t="s">
        <v>52</v>
      </c>
      <c r="N1214" s="150" t="s">
        <v>124</v>
      </c>
      <c r="O1214" s="150" t="s">
        <v>124</v>
      </c>
      <c r="P1214" s="150" t="s">
        <v>52</v>
      </c>
      <c r="Q1214" s="150" t="s">
        <v>52</v>
      </c>
      <c r="R1214" s="150" t="s">
        <v>52</v>
      </c>
      <c r="AW1214" s="150" t="s">
        <v>52</v>
      </c>
      <c r="AZ1214" s="202"/>
      <c r="BA1214" s="206"/>
      <c r="BB1214" s="99"/>
      <c r="BC1214" s="101"/>
    </row>
    <row r="1215" spans="1:55" s="190" customFormat="1" ht="30" customHeight="1">
      <c r="A1215" s="152"/>
      <c r="B1215" s="152"/>
      <c r="C1215" s="152"/>
      <c r="D1215" s="152"/>
      <c r="E1215" s="153"/>
      <c r="F1215" s="154"/>
      <c r="G1215" s="153"/>
      <c r="H1215" s="154"/>
      <c r="I1215" s="153"/>
      <c r="J1215" s="154"/>
      <c r="K1215" s="153"/>
      <c r="L1215" s="154"/>
      <c r="M1215" s="152"/>
      <c r="AZ1215" s="202"/>
      <c r="BA1215" s="206"/>
      <c r="BB1215" s="99"/>
      <c r="BC1215" s="101"/>
    </row>
    <row r="1216" spans="1:55" s="190" customFormat="1" ht="30" customHeight="1">
      <c r="A1216" s="311" t="s">
        <v>8063</v>
      </c>
      <c r="B1216" s="311"/>
      <c r="C1216" s="311"/>
      <c r="D1216" s="311"/>
      <c r="E1216" s="312"/>
      <c r="F1216" s="313"/>
      <c r="G1216" s="312"/>
      <c r="H1216" s="313"/>
      <c r="I1216" s="312"/>
      <c r="J1216" s="313"/>
      <c r="K1216" s="312"/>
      <c r="L1216" s="313"/>
      <c r="M1216" s="311"/>
      <c r="N1216" s="150" t="s">
        <v>966</v>
      </c>
      <c r="AZ1216" s="202"/>
      <c r="BA1216" s="206"/>
      <c r="BB1216" s="99"/>
      <c r="BC1216" s="101"/>
    </row>
    <row r="1217" spans="1:55" s="190" customFormat="1" ht="30" customHeight="1">
      <c r="A1217" s="191" t="s">
        <v>8062</v>
      </c>
      <c r="B1217" s="191" t="s">
        <v>8053</v>
      </c>
      <c r="C1217" s="191" t="s">
        <v>625</v>
      </c>
      <c r="D1217" s="152">
        <v>1</v>
      </c>
      <c r="E1217" s="153">
        <f>'단가대비표(추가)'!K8</f>
        <v>178600</v>
      </c>
      <c r="F1217" s="154">
        <f>TRUNC(E1217*D1217,1)</f>
        <v>178600</v>
      </c>
      <c r="G1217" s="153">
        <f>'단가대비표(추가)'!L8</f>
        <v>0</v>
      </c>
      <c r="H1217" s="154">
        <f>TRUNC(G1217*D1217,1)</f>
        <v>0</v>
      </c>
      <c r="I1217" s="153">
        <f>'단가대비표(추가)'!S8</f>
        <v>0</v>
      </c>
      <c r="J1217" s="154">
        <f>TRUNC(I1217*D1217,1)</f>
        <v>0</v>
      </c>
      <c r="K1217" s="153">
        <f>TRUNC(E1217+G1217+I1217,1)</f>
        <v>178600</v>
      </c>
      <c r="L1217" s="154">
        <f>TRUNC(F1217+H1217+J1217,1)</f>
        <v>178600</v>
      </c>
      <c r="M1217" s="191"/>
      <c r="N1217" s="150" t="s">
        <v>966</v>
      </c>
      <c r="O1217" s="150" t="s">
        <v>3989</v>
      </c>
      <c r="P1217" s="150" t="s">
        <v>62</v>
      </c>
      <c r="Q1217" s="150" t="s">
        <v>62</v>
      </c>
      <c r="R1217" s="150" t="s">
        <v>61</v>
      </c>
      <c r="AW1217" s="150" t="s">
        <v>4015</v>
      </c>
      <c r="AZ1217" s="202"/>
      <c r="BA1217" s="206"/>
      <c r="BB1217" s="99"/>
      <c r="BC1217" s="101"/>
    </row>
    <row r="1218" spans="1:55" s="190" customFormat="1" ht="30" customHeight="1">
      <c r="A1218" s="191" t="s">
        <v>2487</v>
      </c>
      <c r="B1218" s="191" t="s">
        <v>52</v>
      </c>
      <c r="C1218" s="191" t="s">
        <v>52</v>
      </c>
      <c r="D1218" s="152"/>
      <c r="E1218" s="153"/>
      <c r="F1218" s="154">
        <f>TRUNC(SUMIF(N1217:N1217, N1216, F1217:F1217),0)</f>
        <v>178600</v>
      </c>
      <c r="G1218" s="153"/>
      <c r="H1218" s="154">
        <f>TRUNC(SUMIF(N1217:N1217, N1216, H1217:H1217),0)</f>
        <v>0</v>
      </c>
      <c r="I1218" s="153"/>
      <c r="J1218" s="154">
        <f>TRUNC(SUMIF(N1217:N1217, N1216, J1217:J1217),0)</f>
        <v>0</v>
      </c>
      <c r="K1218" s="153"/>
      <c r="L1218" s="154">
        <f>F1218+H1218+J1218</f>
        <v>178600</v>
      </c>
      <c r="M1218" s="191" t="s">
        <v>52</v>
      </c>
      <c r="N1218" s="150" t="s">
        <v>124</v>
      </c>
      <c r="O1218" s="150" t="s">
        <v>124</v>
      </c>
      <c r="P1218" s="150" t="s">
        <v>52</v>
      </c>
      <c r="Q1218" s="150" t="s">
        <v>52</v>
      </c>
      <c r="R1218" s="150" t="s">
        <v>52</v>
      </c>
      <c r="AW1218" s="150" t="s">
        <v>52</v>
      </c>
      <c r="AZ1218" s="202"/>
      <c r="BA1218" s="206"/>
      <c r="BB1218" s="99"/>
      <c r="BC1218" s="101"/>
    </row>
    <row r="1219" spans="1:55" s="190" customFormat="1" ht="30" customHeight="1">
      <c r="A1219" s="152"/>
      <c r="B1219" s="152"/>
      <c r="C1219" s="152"/>
      <c r="D1219" s="152"/>
      <c r="E1219" s="153"/>
      <c r="F1219" s="154"/>
      <c r="G1219" s="153"/>
      <c r="H1219" s="154"/>
      <c r="I1219" s="153"/>
      <c r="J1219" s="154"/>
      <c r="K1219" s="153"/>
      <c r="L1219" s="154"/>
      <c r="M1219" s="152"/>
      <c r="AZ1219" s="202"/>
      <c r="BA1219" s="206"/>
      <c r="BB1219" s="99"/>
      <c r="BC1219" s="101"/>
    </row>
    <row r="1220" spans="1:55" s="190" customFormat="1" ht="30" customHeight="1">
      <c r="A1220" s="311" t="s">
        <v>8064</v>
      </c>
      <c r="B1220" s="311"/>
      <c r="C1220" s="311"/>
      <c r="D1220" s="311"/>
      <c r="E1220" s="312"/>
      <c r="F1220" s="313"/>
      <c r="G1220" s="312"/>
      <c r="H1220" s="313"/>
      <c r="I1220" s="312"/>
      <c r="J1220" s="313"/>
      <c r="K1220" s="312"/>
      <c r="L1220" s="313"/>
      <c r="M1220" s="311"/>
      <c r="N1220" s="150" t="s">
        <v>966</v>
      </c>
      <c r="AZ1220" s="202"/>
      <c r="BA1220" s="206"/>
      <c r="BB1220" s="99"/>
      <c r="BC1220" s="101"/>
    </row>
    <row r="1221" spans="1:55" s="190" customFormat="1" ht="30" customHeight="1">
      <c r="A1221" s="191" t="s">
        <v>8065</v>
      </c>
      <c r="B1221" s="191" t="s">
        <v>8053</v>
      </c>
      <c r="C1221" s="191" t="s">
        <v>625</v>
      </c>
      <c r="D1221" s="152">
        <v>1</v>
      </c>
      <c r="E1221" s="153">
        <f>'단가대비표(추가)'!K9</f>
        <v>209950</v>
      </c>
      <c r="F1221" s="154">
        <f>TRUNC(E1221*D1221,1)</f>
        <v>209950</v>
      </c>
      <c r="G1221" s="153">
        <f>'단가대비표(추가)'!L9</f>
        <v>0</v>
      </c>
      <c r="H1221" s="154">
        <f>TRUNC(G1221*D1221,1)</f>
        <v>0</v>
      </c>
      <c r="I1221" s="153">
        <f>'단가대비표(추가)'!S9</f>
        <v>0</v>
      </c>
      <c r="J1221" s="154">
        <f>TRUNC(I1221*D1221,1)</f>
        <v>0</v>
      </c>
      <c r="K1221" s="153">
        <f>TRUNC(E1221+G1221+I1221,1)</f>
        <v>209950</v>
      </c>
      <c r="L1221" s="154">
        <f>TRUNC(F1221+H1221+J1221,1)</f>
        <v>209950</v>
      </c>
      <c r="M1221" s="191"/>
      <c r="N1221" s="150" t="s">
        <v>966</v>
      </c>
      <c r="O1221" s="150" t="s">
        <v>3989</v>
      </c>
      <c r="P1221" s="150" t="s">
        <v>62</v>
      </c>
      <c r="Q1221" s="150" t="s">
        <v>62</v>
      </c>
      <c r="R1221" s="150" t="s">
        <v>61</v>
      </c>
      <c r="AW1221" s="150" t="s">
        <v>4015</v>
      </c>
      <c r="AZ1221" s="202"/>
      <c r="BA1221" s="206"/>
      <c r="BB1221" s="99"/>
      <c r="BC1221" s="101"/>
    </row>
    <row r="1222" spans="1:55" s="190" customFormat="1" ht="30" customHeight="1">
      <c r="A1222" s="191" t="s">
        <v>2487</v>
      </c>
      <c r="B1222" s="191" t="s">
        <v>52</v>
      </c>
      <c r="C1222" s="191" t="s">
        <v>52</v>
      </c>
      <c r="D1222" s="152"/>
      <c r="E1222" s="153"/>
      <c r="F1222" s="154">
        <f>TRUNC(SUMIF(N1221:N1221, N1220, F1221:F1221),0)</f>
        <v>209950</v>
      </c>
      <c r="G1222" s="153"/>
      <c r="H1222" s="154">
        <f>TRUNC(SUMIF(N1221:N1221, N1220, H1221:H1221),0)</f>
        <v>0</v>
      </c>
      <c r="I1222" s="153"/>
      <c r="J1222" s="154">
        <f>TRUNC(SUMIF(N1221:N1221, N1220, J1221:J1221),0)</f>
        <v>0</v>
      </c>
      <c r="K1222" s="153"/>
      <c r="L1222" s="154">
        <f>F1222+H1222+J1222</f>
        <v>209950</v>
      </c>
      <c r="M1222" s="191" t="s">
        <v>52</v>
      </c>
      <c r="N1222" s="150" t="s">
        <v>124</v>
      </c>
      <c r="O1222" s="150" t="s">
        <v>124</v>
      </c>
      <c r="P1222" s="150" t="s">
        <v>52</v>
      </c>
      <c r="Q1222" s="150" t="s">
        <v>52</v>
      </c>
      <c r="R1222" s="150" t="s">
        <v>52</v>
      </c>
      <c r="AW1222" s="150" t="s">
        <v>52</v>
      </c>
      <c r="AZ1222" s="202"/>
      <c r="BA1222" s="206"/>
      <c r="BB1222" s="99"/>
      <c r="BC1222" s="101"/>
    </row>
    <row r="1223" spans="1:55" s="190" customFormat="1" ht="30" customHeight="1">
      <c r="A1223" s="152"/>
      <c r="B1223" s="152"/>
      <c r="C1223" s="152"/>
      <c r="D1223" s="152"/>
      <c r="E1223" s="153"/>
      <c r="F1223" s="154"/>
      <c r="G1223" s="153"/>
      <c r="H1223" s="154"/>
      <c r="I1223" s="153"/>
      <c r="J1223" s="154"/>
      <c r="K1223" s="153"/>
      <c r="L1223" s="154"/>
      <c r="M1223" s="152"/>
      <c r="AZ1223" s="202"/>
      <c r="BA1223" s="206"/>
      <c r="BB1223" s="99"/>
      <c r="BC1223" s="101"/>
    </row>
    <row r="1224" spans="1:55" s="190" customFormat="1" ht="30" customHeight="1">
      <c r="A1224" s="311" t="s">
        <v>8068</v>
      </c>
      <c r="B1224" s="311"/>
      <c r="C1224" s="311"/>
      <c r="D1224" s="311"/>
      <c r="E1224" s="312"/>
      <c r="F1224" s="313"/>
      <c r="G1224" s="312"/>
      <c r="H1224" s="313"/>
      <c r="I1224" s="312"/>
      <c r="J1224" s="313"/>
      <c r="K1224" s="312"/>
      <c r="L1224" s="313"/>
      <c r="M1224" s="311"/>
      <c r="N1224" s="150" t="s">
        <v>966</v>
      </c>
      <c r="AZ1224" s="202"/>
      <c r="BA1224" s="206"/>
      <c r="BB1224" s="99"/>
      <c r="BC1224" s="101"/>
    </row>
    <row r="1225" spans="1:55" s="190" customFormat="1" ht="30" customHeight="1">
      <c r="A1225" s="191" t="s">
        <v>8067</v>
      </c>
      <c r="B1225" s="191" t="s">
        <v>8044</v>
      </c>
      <c r="C1225" s="191" t="s">
        <v>625</v>
      </c>
      <c r="D1225" s="152">
        <v>1</v>
      </c>
      <c r="E1225" s="153">
        <f>'단가대비표(추가)'!K10</f>
        <v>120000</v>
      </c>
      <c r="F1225" s="154">
        <f>TRUNC(E1225*D1225,1)</f>
        <v>120000</v>
      </c>
      <c r="G1225" s="153">
        <f>'단가대비표(추가)'!L10</f>
        <v>0</v>
      </c>
      <c r="H1225" s="154">
        <f>TRUNC(G1225*D1225,1)</f>
        <v>0</v>
      </c>
      <c r="I1225" s="153">
        <f>'단가대비표(추가)'!S9</f>
        <v>0</v>
      </c>
      <c r="J1225" s="154">
        <f>TRUNC(I1225*D1225,1)</f>
        <v>0</v>
      </c>
      <c r="K1225" s="153">
        <f>TRUNC(E1225+G1225+I1225,1)</f>
        <v>120000</v>
      </c>
      <c r="L1225" s="154">
        <f>TRUNC(F1225+H1225+J1225,1)</f>
        <v>120000</v>
      </c>
      <c r="M1225" s="191"/>
      <c r="N1225" s="150" t="s">
        <v>966</v>
      </c>
      <c r="O1225" s="150" t="s">
        <v>3989</v>
      </c>
      <c r="P1225" s="150" t="s">
        <v>62</v>
      </c>
      <c r="Q1225" s="150" t="s">
        <v>62</v>
      </c>
      <c r="R1225" s="150" t="s">
        <v>61</v>
      </c>
      <c r="AW1225" s="150" t="s">
        <v>4015</v>
      </c>
      <c r="AZ1225" s="202"/>
      <c r="BA1225" s="206"/>
      <c r="BB1225" s="99"/>
      <c r="BC1225" s="101"/>
    </row>
    <row r="1226" spans="1:55" s="190" customFormat="1" ht="30" customHeight="1">
      <c r="A1226" s="191" t="s">
        <v>2487</v>
      </c>
      <c r="B1226" s="191" t="s">
        <v>52</v>
      </c>
      <c r="C1226" s="191" t="s">
        <v>52</v>
      </c>
      <c r="D1226" s="152"/>
      <c r="E1226" s="153"/>
      <c r="F1226" s="154">
        <f>TRUNC(SUMIF(N1225:N1225, N1224, F1225:F1225),0)</f>
        <v>120000</v>
      </c>
      <c r="G1226" s="153"/>
      <c r="H1226" s="154">
        <f>TRUNC(SUMIF(N1225:N1225, N1224, H1225:H1225),0)</f>
        <v>0</v>
      </c>
      <c r="I1226" s="153"/>
      <c r="J1226" s="154">
        <f>TRUNC(SUMIF(N1225:N1225, N1224, J1225:J1225),0)</f>
        <v>0</v>
      </c>
      <c r="K1226" s="153"/>
      <c r="L1226" s="154">
        <f>F1226+H1226+J1226</f>
        <v>120000</v>
      </c>
      <c r="M1226" s="191" t="s">
        <v>52</v>
      </c>
      <c r="N1226" s="150" t="s">
        <v>124</v>
      </c>
      <c r="O1226" s="150" t="s">
        <v>124</v>
      </c>
      <c r="P1226" s="150" t="s">
        <v>52</v>
      </c>
      <c r="Q1226" s="150" t="s">
        <v>52</v>
      </c>
      <c r="R1226" s="150" t="s">
        <v>52</v>
      </c>
      <c r="AW1226" s="150" t="s">
        <v>52</v>
      </c>
      <c r="AZ1226" s="202"/>
      <c r="BA1226" s="206"/>
      <c r="BB1226" s="99"/>
      <c r="BC1226" s="101"/>
    </row>
    <row r="1227" spans="1:55" s="190" customFormat="1" ht="30" customHeight="1">
      <c r="A1227" s="152"/>
      <c r="B1227" s="152"/>
      <c r="C1227" s="152"/>
      <c r="D1227" s="152"/>
      <c r="E1227" s="153"/>
      <c r="F1227" s="154"/>
      <c r="G1227" s="153"/>
      <c r="H1227" s="154"/>
      <c r="I1227" s="153"/>
      <c r="J1227" s="154"/>
      <c r="K1227" s="153"/>
      <c r="L1227" s="154"/>
      <c r="M1227" s="152"/>
      <c r="AZ1227" s="202"/>
      <c r="BA1227" s="206"/>
      <c r="BB1227" s="99"/>
      <c r="BC1227" s="101"/>
    </row>
    <row r="1228" spans="1:55" s="190" customFormat="1" ht="30" customHeight="1">
      <c r="A1228" s="311" t="s">
        <v>8069</v>
      </c>
      <c r="B1228" s="311"/>
      <c r="C1228" s="311"/>
      <c r="D1228" s="311"/>
      <c r="E1228" s="312"/>
      <c r="F1228" s="313"/>
      <c r="G1228" s="312"/>
      <c r="H1228" s="313"/>
      <c r="I1228" s="312"/>
      <c r="J1228" s="313"/>
      <c r="K1228" s="312"/>
      <c r="L1228" s="313"/>
      <c r="M1228" s="311"/>
      <c r="N1228" s="150" t="s">
        <v>966</v>
      </c>
      <c r="AZ1228" s="202"/>
      <c r="BA1228" s="206"/>
      <c r="BB1228" s="99"/>
      <c r="BC1228" s="101"/>
    </row>
    <row r="1229" spans="1:55" s="190" customFormat="1" ht="30" customHeight="1">
      <c r="A1229" s="191" t="s">
        <v>8047</v>
      </c>
      <c r="B1229" s="191" t="s">
        <v>8050</v>
      </c>
      <c r="C1229" s="191" t="s">
        <v>625</v>
      </c>
      <c r="D1229" s="152">
        <v>1</v>
      </c>
      <c r="E1229" s="153">
        <f>'단가대비표(추가)'!K11</f>
        <v>154000</v>
      </c>
      <c r="F1229" s="154">
        <f>TRUNC(E1229*D1229,1)</f>
        <v>154000</v>
      </c>
      <c r="G1229" s="153">
        <f>'단가대비표(추가)'!L11</f>
        <v>0</v>
      </c>
      <c r="H1229" s="154">
        <f>TRUNC(G1229*D1229,1)</f>
        <v>0</v>
      </c>
      <c r="I1229" s="153">
        <f>'단가대비표(추가)'!S11</f>
        <v>0</v>
      </c>
      <c r="J1229" s="154">
        <f>TRUNC(I1229*D1229,1)</f>
        <v>0</v>
      </c>
      <c r="K1229" s="153">
        <f>TRUNC(E1229+G1229+I1229,1)</f>
        <v>154000</v>
      </c>
      <c r="L1229" s="154">
        <f>TRUNC(F1229+H1229+J1229,1)</f>
        <v>154000</v>
      </c>
      <c r="M1229" s="191"/>
      <c r="N1229" s="150" t="s">
        <v>966</v>
      </c>
      <c r="O1229" s="150" t="s">
        <v>3989</v>
      </c>
      <c r="P1229" s="150" t="s">
        <v>62</v>
      </c>
      <c r="Q1229" s="150" t="s">
        <v>62</v>
      </c>
      <c r="R1229" s="150" t="s">
        <v>61</v>
      </c>
      <c r="AW1229" s="150" t="s">
        <v>4015</v>
      </c>
      <c r="AZ1229" s="202"/>
      <c r="BA1229" s="206"/>
      <c r="BB1229" s="99"/>
      <c r="BC1229" s="101"/>
    </row>
    <row r="1230" spans="1:55" s="190" customFormat="1" ht="30" customHeight="1">
      <c r="A1230" s="191" t="s">
        <v>2487</v>
      </c>
      <c r="B1230" s="191" t="s">
        <v>52</v>
      </c>
      <c r="C1230" s="191" t="s">
        <v>52</v>
      </c>
      <c r="D1230" s="152"/>
      <c r="E1230" s="153"/>
      <c r="F1230" s="154">
        <f>TRUNC(SUMIF(N1229:N1229, N1228, F1229:F1229),0)</f>
        <v>154000</v>
      </c>
      <c r="G1230" s="153"/>
      <c r="H1230" s="154">
        <f>TRUNC(SUMIF(N1229:N1229, N1228, H1229:H1229),0)</f>
        <v>0</v>
      </c>
      <c r="I1230" s="153"/>
      <c r="J1230" s="154">
        <f>TRUNC(SUMIF(N1229:N1229, N1228, J1229:J1229),0)</f>
        <v>0</v>
      </c>
      <c r="K1230" s="153"/>
      <c r="L1230" s="154">
        <f>F1230+H1230+J1230</f>
        <v>154000</v>
      </c>
      <c r="M1230" s="191" t="s">
        <v>52</v>
      </c>
      <c r="N1230" s="150" t="s">
        <v>124</v>
      </c>
      <c r="O1230" s="150" t="s">
        <v>124</v>
      </c>
      <c r="P1230" s="150" t="s">
        <v>52</v>
      </c>
      <c r="Q1230" s="150" t="s">
        <v>52</v>
      </c>
      <c r="R1230" s="150" t="s">
        <v>52</v>
      </c>
      <c r="AW1230" s="150" t="s">
        <v>52</v>
      </c>
      <c r="AZ1230" s="202"/>
      <c r="BA1230" s="206"/>
      <c r="BB1230" s="99"/>
      <c r="BC1230" s="101"/>
    </row>
    <row r="1231" spans="1:55" s="190" customFormat="1" ht="30" customHeight="1">
      <c r="A1231" s="152"/>
      <c r="B1231" s="152"/>
      <c r="C1231" s="152"/>
      <c r="D1231" s="152"/>
      <c r="E1231" s="153"/>
      <c r="F1231" s="154"/>
      <c r="G1231" s="153"/>
      <c r="H1231" s="154"/>
      <c r="I1231" s="153"/>
      <c r="J1231" s="154"/>
      <c r="K1231" s="153"/>
      <c r="L1231" s="154"/>
      <c r="M1231" s="152"/>
      <c r="AZ1231" s="202"/>
      <c r="BA1231" s="206"/>
      <c r="BB1231" s="99"/>
      <c r="BC1231" s="101"/>
    </row>
    <row r="1232" spans="1:55" ht="30" customHeight="1">
      <c r="A1232" s="308" t="s">
        <v>4016</v>
      </c>
      <c r="B1232" s="308"/>
      <c r="C1232" s="308"/>
      <c r="D1232" s="308"/>
      <c r="E1232" s="309"/>
      <c r="F1232" s="310"/>
      <c r="G1232" s="309"/>
      <c r="H1232" s="310"/>
      <c r="I1232" s="309"/>
      <c r="J1232" s="310"/>
      <c r="K1232" s="309"/>
      <c r="L1232" s="310"/>
      <c r="M1232" s="308"/>
      <c r="N1232" s="1" t="s">
        <v>990</v>
      </c>
      <c r="BA1232" s="206"/>
    </row>
    <row r="1233" spans="1:53" ht="30" customHeight="1">
      <c r="A1233" s="5" t="s">
        <v>4017</v>
      </c>
      <c r="B1233" s="5" t="s">
        <v>3988</v>
      </c>
      <c r="C1233" s="5" t="s">
        <v>58</v>
      </c>
      <c r="D1233" s="35">
        <v>1</v>
      </c>
      <c r="E1233" s="8">
        <f>단가대비표!K363</f>
        <v>130050</v>
      </c>
      <c r="F1233" s="9">
        <f>TRUNC(E1233*D1233,1)</f>
        <v>130050</v>
      </c>
      <c r="G1233" s="8">
        <f>단가대비표!L363</f>
        <v>0</v>
      </c>
      <c r="H1233" s="9">
        <f>TRUNC(G1233*D1233,1)</f>
        <v>0</v>
      </c>
      <c r="I1233" s="8">
        <f>단가대비표!S363</f>
        <v>0</v>
      </c>
      <c r="J1233" s="9">
        <f>TRUNC(I1233*D1233,1)</f>
        <v>0</v>
      </c>
      <c r="K1233" s="8">
        <f>TRUNC(E1233+G1233+I1233,1)</f>
        <v>130050</v>
      </c>
      <c r="L1233" s="9">
        <f>TRUNC(F1233+H1233+J1233,1)</f>
        <v>130050</v>
      </c>
      <c r="M1233" s="5" t="s">
        <v>52</v>
      </c>
      <c r="N1233" s="1" t="s">
        <v>990</v>
      </c>
      <c r="O1233" s="1" t="s">
        <v>4018</v>
      </c>
      <c r="P1233" s="1" t="s">
        <v>62</v>
      </c>
      <c r="Q1233" s="1" t="s">
        <v>62</v>
      </c>
      <c r="R1233" s="1" t="s">
        <v>61</v>
      </c>
      <c r="AV1233" s="1" t="s">
        <v>52</v>
      </c>
      <c r="AW1233" s="1" t="s">
        <v>4019</v>
      </c>
      <c r="AX1233" s="1" t="s">
        <v>52</v>
      </c>
      <c r="AY1233" s="1" t="s">
        <v>52</v>
      </c>
      <c r="AZ1233" s="203"/>
      <c r="BA1233" s="206" t="s">
        <v>7671</v>
      </c>
    </row>
    <row r="1234" spans="1:53" ht="30" customHeight="1">
      <c r="A1234" s="5" t="s">
        <v>2487</v>
      </c>
      <c r="B1234" s="5" t="s">
        <v>52</v>
      </c>
      <c r="C1234" s="5" t="s">
        <v>52</v>
      </c>
      <c r="D1234" s="6"/>
      <c r="E1234" s="8"/>
      <c r="F1234" s="9">
        <f>TRUNC(SUMIF(N1233:N1233, N1232, F1233:F1233),0)</f>
        <v>130050</v>
      </c>
      <c r="G1234" s="8"/>
      <c r="H1234" s="9">
        <f>TRUNC(SUMIF(N1233:N1233, N1232, H1233:H1233),0)</f>
        <v>0</v>
      </c>
      <c r="I1234" s="8"/>
      <c r="J1234" s="9">
        <f>TRUNC(SUMIF(N1233:N1233, N1232, J1233:J1233),0)</f>
        <v>0</v>
      </c>
      <c r="K1234" s="8"/>
      <c r="L1234" s="9">
        <f>F1234+H1234+J1234</f>
        <v>130050</v>
      </c>
      <c r="M1234" s="5" t="s">
        <v>52</v>
      </c>
      <c r="N1234" s="1" t="s">
        <v>124</v>
      </c>
      <c r="O1234" s="1" t="s">
        <v>124</v>
      </c>
      <c r="P1234" s="1" t="s">
        <v>52</v>
      </c>
      <c r="Q1234" s="1" t="s">
        <v>52</v>
      </c>
      <c r="R1234" s="1" t="s">
        <v>52</v>
      </c>
      <c r="AV1234" s="1" t="s">
        <v>52</v>
      </c>
      <c r="AW1234" s="1" t="s">
        <v>52</v>
      </c>
      <c r="AX1234" s="1" t="s">
        <v>52</v>
      </c>
      <c r="AY1234" s="1" t="s">
        <v>52</v>
      </c>
      <c r="AZ1234" s="203"/>
      <c r="BA1234" s="206"/>
    </row>
    <row r="1235" spans="1:53" ht="30" customHeight="1">
      <c r="A1235" s="6"/>
      <c r="B1235" s="6"/>
      <c r="C1235" s="6"/>
      <c r="D1235" s="6"/>
      <c r="E1235" s="8"/>
      <c r="F1235" s="9"/>
      <c r="G1235" s="8"/>
      <c r="H1235" s="9"/>
      <c r="I1235" s="8"/>
      <c r="J1235" s="9"/>
      <c r="K1235" s="8"/>
      <c r="L1235" s="9"/>
      <c r="M1235" s="6"/>
      <c r="BA1235" s="206"/>
    </row>
    <row r="1236" spans="1:53" ht="30" customHeight="1">
      <c r="A1236" s="308" t="s">
        <v>4020</v>
      </c>
      <c r="B1236" s="308"/>
      <c r="C1236" s="308"/>
      <c r="D1236" s="308"/>
      <c r="E1236" s="309"/>
      <c r="F1236" s="310"/>
      <c r="G1236" s="309"/>
      <c r="H1236" s="310"/>
      <c r="I1236" s="309"/>
      <c r="J1236" s="310"/>
      <c r="K1236" s="309"/>
      <c r="L1236" s="310"/>
      <c r="M1236" s="308"/>
      <c r="N1236" s="1" t="s">
        <v>994</v>
      </c>
      <c r="BA1236" s="208"/>
    </row>
    <row r="1237" spans="1:53" ht="30" customHeight="1">
      <c r="A1237" s="5" t="s">
        <v>4021</v>
      </c>
      <c r="B1237" s="5" t="s">
        <v>3993</v>
      </c>
      <c r="C1237" s="5" t="s">
        <v>715</v>
      </c>
      <c r="D1237" s="6">
        <v>1</v>
      </c>
      <c r="E1237" s="8">
        <f>일위대가목록!E600</f>
        <v>0</v>
      </c>
      <c r="F1237" s="9">
        <f>TRUNC(E1237*D1237,1)</f>
        <v>0</v>
      </c>
      <c r="G1237" s="8">
        <f>일위대가목록!F600</f>
        <v>54245</v>
      </c>
      <c r="H1237" s="9">
        <f>TRUNC(G1237*D1237,1)</f>
        <v>54245</v>
      </c>
      <c r="I1237" s="8">
        <f>일위대가목록!G600</f>
        <v>1084</v>
      </c>
      <c r="J1237" s="9">
        <f>TRUNC(I1237*D1237,1)</f>
        <v>1084</v>
      </c>
      <c r="K1237" s="8">
        <f>TRUNC(E1237+G1237+I1237,1)</f>
        <v>55329</v>
      </c>
      <c r="L1237" s="9">
        <f>TRUNC(F1237+H1237+J1237,1)</f>
        <v>55329</v>
      </c>
      <c r="M1237" s="5" t="s">
        <v>4022</v>
      </c>
      <c r="N1237" s="1" t="s">
        <v>994</v>
      </c>
      <c r="O1237" s="1" t="s">
        <v>4023</v>
      </c>
      <c r="P1237" s="1" t="s">
        <v>61</v>
      </c>
      <c r="Q1237" s="1" t="s">
        <v>62</v>
      </c>
      <c r="R1237" s="1" t="s">
        <v>62</v>
      </c>
      <c r="AV1237" s="1" t="s">
        <v>52</v>
      </c>
      <c r="AW1237" s="1" t="s">
        <v>4024</v>
      </c>
      <c r="AX1237" s="1" t="s">
        <v>52</v>
      </c>
      <c r="AY1237" s="1" t="s">
        <v>52</v>
      </c>
      <c r="AZ1237" s="203"/>
      <c r="BA1237" s="209" t="s">
        <v>4022</v>
      </c>
    </row>
    <row r="1238" spans="1:53" ht="30" customHeight="1">
      <c r="A1238" s="5" t="s">
        <v>2487</v>
      </c>
      <c r="B1238" s="5" t="s">
        <v>52</v>
      </c>
      <c r="C1238" s="5" t="s">
        <v>52</v>
      </c>
      <c r="D1238" s="6"/>
      <c r="E1238" s="8"/>
      <c r="F1238" s="9">
        <f>TRUNC(SUMIF(N1237:N1237, N1236, F1237:F1237),0)</f>
        <v>0</v>
      </c>
      <c r="G1238" s="8"/>
      <c r="H1238" s="9">
        <f>TRUNC(SUMIF(N1237:N1237, N1236, H1237:H1237),0)</f>
        <v>54245</v>
      </c>
      <c r="I1238" s="8"/>
      <c r="J1238" s="9">
        <f>TRUNC(SUMIF(N1237:N1237, N1236, J1237:J1237),0)</f>
        <v>1084</v>
      </c>
      <c r="K1238" s="8"/>
      <c r="L1238" s="9">
        <f>F1238+H1238+J1238</f>
        <v>55329</v>
      </c>
      <c r="M1238" s="5" t="s">
        <v>52</v>
      </c>
      <c r="N1238" s="1" t="s">
        <v>124</v>
      </c>
      <c r="O1238" s="1" t="s">
        <v>124</v>
      </c>
      <c r="P1238" s="1" t="s">
        <v>52</v>
      </c>
      <c r="Q1238" s="1" t="s">
        <v>52</v>
      </c>
      <c r="R1238" s="1" t="s">
        <v>52</v>
      </c>
      <c r="AV1238" s="1" t="s">
        <v>52</v>
      </c>
      <c r="AW1238" s="1" t="s">
        <v>52</v>
      </c>
      <c r="AX1238" s="1" t="s">
        <v>52</v>
      </c>
      <c r="AY1238" s="1" t="s">
        <v>52</v>
      </c>
      <c r="AZ1238" s="203"/>
      <c r="BA1238" s="206"/>
    </row>
    <row r="1239" spans="1:53" ht="30" customHeight="1">
      <c r="A1239" s="6"/>
      <c r="B1239" s="6"/>
      <c r="C1239" s="6"/>
      <c r="D1239" s="6"/>
      <c r="E1239" s="8"/>
      <c r="F1239" s="9"/>
      <c r="G1239" s="8"/>
      <c r="H1239" s="9"/>
      <c r="I1239" s="8"/>
      <c r="J1239" s="9"/>
      <c r="K1239" s="8"/>
      <c r="L1239" s="9"/>
      <c r="M1239" s="6"/>
      <c r="BA1239" s="206"/>
    </row>
    <row r="1240" spans="1:53" ht="30" customHeight="1">
      <c r="A1240" s="308" t="s">
        <v>4025</v>
      </c>
      <c r="B1240" s="308"/>
      <c r="C1240" s="308"/>
      <c r="D1240" s="308"/>
      <c r="E1240" s="309"/>
      <c r="F1240" s="310"/>
      <c r="G1240" s="309"/>
      <c r="H1240" s="310"/>
      <c r="I1240" s="309"/>
      <c r="J1240" s="310"/>
      <c r="K1240" s="309"/>
      <c r="L1240" s="310"/>
      <c r="M1240" s="308"/>
      <c r="N1240" s="1" t="s">
        <v>998</v>
      </c>
      <c r="BA1240" s="208"/>
    </row>
    <row r="1241" spans="1:53" ht="30" customHeight="1">
      <c r="A1241" s="5" t="s">
        <v>4021</v>
      </c>
      <c r="B1241" s="5" t="s">
        <v>3998</v>
      </c>
      <c r="C1241" s="5" t="s">
        <v>715</v>
      </c>
      <c r="D1241" s="6">
        <v>1</v>
      </c>
      <c r="E1241" s="8">
        <f>일위대가목록!E601</f>
        <v>0</v>
      </c>
      <c r="F1241" s="9">
        <f>TRUNC(E1241*D1241,1)</f>
        <v>0</v>
      </c>
      <c r="G1241" s="8">
        <f>일위대가목록!F601</f>
        <v>67097</v>
      </c>
      <c r="H1241" s="9">
        <f>TRUNC(G1241*D1241,1)</f>
        <v>67097</v>
      </c>
      <c r="I1241" s="8">
        <f>일위대가목록!G601</f>
        <v>1341</v>
      </c>
      <c r="J1241" s="9">
        <f>TRUNC(I1241*D1241,1)</f>
        <v>1341</v>
      </c>
      <c r="K1241" s="8">
        <f>TRUNC(E1241+G1241+I1241,1)</f>
        <v>68438</v>
      </c>
      <c r="L1241" s="9">
        <f>TRUNC(F1241+H1241+J1241,1)</f>
        <v>68438</v>
      </c>
      <c r="M1241" s="5" t="s">
        <v>4026</v>
      </c>
      <c r="N1241" s="1" t="s">
        <v>998</v>
      </c>
      <c r="O1241" s="1" t="s">
        <v>4027</v>
      </c>
      <c r="P1241" s="1" t="s">
        <v>61</v>
      </c>
      <c r="Q1241" s="1" t="s">
        <v>62</v>
      </c>
      <c r="R1241" s="1" t="s">
        <v>62</v>
      </c>
      <c r="AV1241" s="1" t="s">
        <v>52</v>
      </c>
      <c r="AW1241" s="1" t="s">
        <v>4028</v>
      </c>
      <c r="AX1241" s="1" t="s">
        <v>52</v>
      </c>
      <c r="AY1241" s="1" t="s">
        <v>52</v>
      </c>
      <c r="AZ1241" s="203"/>
      <c r="BA1241" s="209" t="s">
        <v>4026</v>
      </c>
    </row>
    <row r="1242" spans="1:53" ht="30" customHeight="1">
      <c r="A1242" s="5" t="s">
        <v>2487</v>
      </c>
      <c r="B1242" s="5" t="s">
        <v>52</v>
      </c>
      <c r="C1242" s="5" t="s">
        <v>52</v>
      </c>
      <c r="D1242" s="6"/>
      <c r="E1242" s="8"/>
      <c r="F1242" s="9">
        <f>TRUNC(SUMIF(N1241:N1241, N1240, F1241:F1241),0)</f>
        <v>0</v>
      </c>
      <c r="G1242" s="8"/>
      <c r="H1242" s="9">
        <f>TRUNC(SUMIF(N1241:N1241, N1240, H1241:H1241),0)</f>
        <v>67097</v>
      </c>
      <c r="I1242" s="8"/>
      <c r="J1242" s="9">
        <f>TRUNC(SUMIF(N1241:N1241, N1240, J1241:J1241),0)</f>
        <v>1341</v>
      </c>
      <c r="K1242" s="8"/>
      <c r="L1242" s="9">
        <f>F1242+H1242+J1242</f>
        <v>68438</v>
      </c>
      <c r="M1242" s="5" t="s">
        <v>52</v>
      </c>
      <c r="N1242" s="1" t="s">
        <v>124</v>
      </c>
      <c r="O1242" s="1" t="s">
        <v>124</v>
      </c>
      <c r="P1242" s="1" t="s">
        <v>52</v>
      </c>
      <c r="Q1242" s="1" t="s">
        <v>52</v>
      </c>
      <c r="R1242" s="1" t="s">
        <v>52</v>
      </c>
      <c r="AV1242" s="1" t="s">
        <v>52</v>
      </c>
      <c r="AW1242" s="1" t="s">
        <v>52</v>
      </c>
      <c r="AX1242" s="1" t="s">
        <v>52</v>
      </c>
      <c r="AY1242" s="1" t="s">
        <v>52</v>
      </c>
      <c r="AZ1242" s="203"/>
      <c r="BA1242" s="206"/>
    </row>
    <row r="1243" spans="1:53" ht="30" customHeight="1">
      <c r="A1243" s="6"/>
      <c r="B1243" s="6"/>
      <c r="C1243" s="6"/>
      <c r="D1243" s="6"/>
      <c r="E1243" s="8"/>
      <c r="F1243" s="9"/>
      <c r="G1243" s="8"/>
      <c r="H1243" s="9"/>
      <c r="I1243" s="8"/>
      <c r="J1243" s="9"/>
      <c r="K1243" s="8"/>
      <c r="L1243" s="9"/>
      <c r="M1243" s="6"/>
      <c r="BA1243" s="206"/>
    </row>
    <row r="1244" spans="1:53" ht="30" customHeight="1">
      <c r="A1244" s="308" t="s">
        <v>4029</v>
      </c>
      <c r="B1244" s="308"/>
      <c r="C1244" s="308"/>
      <c r="D1244" s="308"/>
      <c r="E1244" s="309"/>
      <c r="F1244" s="310"/>
      <c r="G1244" s="309"/>
      <c r="H1244" s="310"/>
      <c r="I1244" s="309"/>
      <c r="J1244" s="310"/>
      <c r="K1244" s="309"/>
      <c r="L1244" s="310"/>
      <c r="M1244" s="308"/>
      <c r="N1244" s="1" t="s">
        <v>1002</v>
      </c>
      <c r="BA1244" s="208"/>
    </row>
    <row r="1245" spans="1:53" ht="30" customHeight="1">
      <c r="A1245" s="5" t="s">
        <v>4021</v>
      </c>
      <c r="B1245" s="5" t="s">
        <v>4002</v>
      </c>
      <c r="C1245" s="5" t="s">
        <v>715</v>
      </c>
      <c r="D1245" s="6">
        <v>1</v>
      </c>
      <c r="E1245" s="8">
        <f>일위대가목록!E602</f>
        <v>0</v>
      </c>
      <c r="F1245" s="9">
        <f>TRUNC(E1245*D1245,1)</f>
        <v>0</v>
      </c>
      <c r="G1245" s="8">
        <f>일위대가목록!F602</f>
        <v>103523</v>
      </c>
      <c r="H1245" s="9">
        <f>TRUNC(G1245*D1245,1)</f>
        <v>103523</v>
      </c>
      <c r="I1245" s="8">
        <f>일위대가목록!G602</f>
        <v>2070</v>
      </c>
      <c r="J1245" s="9">
        <f>TRUNC(I1245*D1245,1)</f>
        <v>2070</v>
      </c>
      <c r="K1245" s="8">
        <f>TRUNC(E1245+G1245+I1245,1)</f>
        <v>105593</v>
      </c>
      <c r="L1245" s="9">
        <f>TRUNC(F1245+H1245+J1245,1)</f>
        <v>105593</v>
      </c>
      <c r="M1245" s="5" t="s">
        <v>4030</v>
      </c>
      <c r="N1245" s="1" t="s">
        <v>1002</v>
      </c>
      <c r="O1245" s="1" t="s">
        <v>4031</v>
      </c>
      <c r="P1245" s="1" t="s">
        <v>61</v>
      </c>
      <c r="Q1245" s="1" t="s">
        <v>62</v>
      </c>
      <c r="R1245" s="1" t="s">
        <v>62</v>
      </c>
      <c r="AV1245" s="1" t="s">
        <v>52</v>
      </c>
      <c r="AW1245" s="1" t="s">
        <v>4032</v>
      </c>
      <c r="AX1245" s="1" t="s">
        <v>52</v>
      </c>
      <c r="AY1245" s="1" t="s">
        <v>52</v>
      </c>
      <c r="AZ1245" s="203"/>
      <c r="BA1245" s="209" t="s">
        <v>4030</v>
      </c>
    </row>
    <row r="1246" spans="1:53" ht="30" customHeight="1">
      <c r="A1246" s="5" t="s">
        <v>2487</v>
      </c>
      <c r="B1246" s="5" t="s">
        <v>52</v>
      </c>
      <c r="C1246" s="5" t="s">
        <v>52</v>
      </c>
      <c r="D1246" s="6"/>
      <c r="E1246" s="8"/>
      <c r="F1246" s="9">
        <f>TRUNC(SUMIF(N1245:N1245, N1244, F1245:F1245),0)</f>
        <v>0</v>
      </c>
      <c r="G1246" s="8"/>
      <c r="H1246" s="9">
        <f>TRUNC(SUMIF(N1245:N1245, N1244, H1245:H1245),0)</f>
        <v>103523</v>
      </c>
      <c r="I1246" s="8"/>
      <c r="J1246" s="9">
        <f>TRUNC(SUMIF(N1245:N1245, N1244, J1245:J1245),0)</f>
        <v>2070</v>
      </c>
      <c r="K1246" s="8"/>
      <c r="L1246" s="9">
        <f>F1246+H1246+J1246</f>
        <v>105593</v>
      </c>
      <c r="M1246" s="5" t="s">
        <v>52</v>
      </c>
      <c r="N1246" s="1" t="s">
        <v>124</v>
      </c>
      <c r="O1246" s="1" t="s">
        <v>124</v>
      </c>
      <c r="P1246" s="1" t="s">
        <v>52</v>
      </c>
      <c r="Q1246" s="1" t="s">
        <v>52</v>
      </c>
      <c r="R1246" s="1" t="s">
        <v>52</v>
      </c>
      <c r="AV1246" s="1" t="s">
        <v>52</v>
      </c>
      <c r="AW1246" s="1" t="s">
        <v>52</v>
      </c>
      <c r="AX1246" s="1" t="s">
        <v>52</v>
      </c>
      <c r="AY1246" s="1" t="s">
        <v>52</v>
      </c>
      <c r="AZ1246" s="203"/>
      <c r="BA1246" s="206"/>
    </row>
    <row r="1247" spans="1:53" ht="30" customHeight="1">
      <c r="A1247" s="6"/>
      <c r="B1247" s="6"/>
      <c r="C1247" s="6"/>
      <c r="D1247" s="6"/>
      <c r="E1247" s="8"/>
      <c r="F1247" s="9"/>
      <c r="G1247" s="8"/>
      <c r="H1247" s="9"/>
      <c r="I1247" s="8"/>
      <c r="J1247" s="9"/>
      <c r="K1247" s="8"/>
      <c r="L1247" s="9"/>
      <c r="M1247" s="6"/>
      <c r="BA1247" s="206"/>
    </row>
    <row r="1248" spans="1:53" ht="30" customHeight="1">
      <c r="A1248" s="308" t="s">
        <v>4033</v>
      </c>
      <c r="B1248" s="308"/>
      <c r="C1248" s="308"/>
      <c r="D1248" s="308"/>
      <c r="E1248" s="309"/>
      <c r="F1248" s="310"/>
      <c r="G1248" s="309"/>
      <c r="H1248" s="310"/>
      <c r="I1248" s="309"/>
      <c r="J1248" s="310"/>
      <c r="K1248" s="309"/>
      <c r="L1248" s="310"/>
      <c r="M1248" s="308"/>
      <c r="N1248" s="1" t="s">
        <v>1006</v>
      </c>
      <c r="BA1248" s="208"/>
    </row>
    <row r="1249" spans="1:54" ht="30" customHeight="1">
      <c r="A1249" s="5" t="s">
        <v>4021</v>
      </c>
      <c r="B1249" s="5" t="s">
        <v>4007</v>
      </c>
      <c r="C1249" s="5" t="s">
        <v>715</v>
      </c>
      <c r="D1249" s="6">
        <v>1</v>
      </c>
      <c r="E1249" s="8">
        <f>일위대가목록!E603</f>
        <v>0</v>
      </c>
      <c r="F1249" s="9">
        <f>TRUNC(E1249*D1249,1)</f>
        <v>0</v>
      </c>
      <c r="G1249" s="8">
        <f>일위대가목록!F603</f>
        <v>129306</v>
      </c>
      <c r="H1249" s="9">
        <f>TRUNC(G1249*D1249,1)</f>
        <v>129306</v>
      </c>
      <c r="I1249" s="8">
        <f>일위대가목록!G603</f>
        <v>2586</v>
      </c>
      <c r="J1249" s="9">
        <f>TRUNC(I1249*D1249,1)</f>
        <v>2586</v>
      </c>
      <c r="K1249" s="8">
        <f>TRUNC(E1249+G1249+I1249,1)</f>
        <v>131892</v>
      </c>
      <c r="L1249" s="9">
        <f>TRUNC(F1249+H1249+J1249,1)</f>
        <v>131892</v>
      </c>
      <c r="M1249" s="5" t="s">
        <v>4034</v>
      </c>
      <c r="N1249" s="1" t="s">
        <v>1006</v>
      </c>
      <c r="O1249" s="1" t="s">
        <v>4035</v>
      </c>
      <c r="P1249" s="1" t="s">
        <v>61</v>
      </c>
      <c r="Q1249" s="1" t="s">
        <v>62</v>
      </c>
      <c r="R1249" s="1" t="s">
        <v>62</v>
      </c>
      <c r="AV1249" s="1" t="s">
        <v>52</v>
      </c>
      <c r="AW1249" s="1" t="s">
        <v>4036</v>
      </c>
      <c r="AX1249" s="1" t="s">
        <v>52</v>
      </c>
      <c r="AY1249" s="1" t="s">
        <v>52</v>
      </c>
      <c r="AZ1249" s="203"/>
      <c r="BA1249" s="209" t="s">
        <v>4034</v>
      </c>
    </row>
    <row r="1250" spans="1:54" ht="30" customHeight="1">
      <c r="A1250" s="5" t="s">
        <v>2487</v>
      </c>
      <c r="B1250" s="5" t="s">
        <v>52</v>
      </c>
      <c r="C1250" s="5" t="s">
        <v>52</v>
      </c>
      <c r="D1250" s="6"/>
      <c r="E1250" s="8"/>
      <c r="F1250" s="9">
        <f>TRUNC(SUMIF(N1249:N1249, N1248, F1249:F1249),0)</f>
        <v>0</v>
      </c>
      <c r="G1250" s="8"/>
      <c r="H1250" s="9">
        <f>TRUNC(SUMIF(N1249:N1249, N1248, H1249:H1249),0)</f>
        <v>129306</v>
      </c>
      <c r="I1250" s="8"/>
      <c r="J1250" s="9">
        <f>TRUNC(SUMIF(N1249:N1249, N1248, J1249:J1249),0)</f>
        <v>2586</v>
      </c>
      <c r="K1250" s="8"/>
      <c r="L1250" s="9">
        <f>F1250+H1250+J1250</f>
        <v>131892</v>
      </c>
      <c r="M1250" s="5" t="s">
        <v>52</v>
      </c>
      <c r="N1250" s="1" t="s">
        <v>124</v>
      </c>
      <c r="O1250" s="1" t="s">
        <v>124</v>
      </c>
      <c r="P1250" s="1" t="s">
        <v>52</v>
      </c>
      <c r="Q1250" s="1" t="s">
        <v>52</v>
      </c>
      <c r="R1250" s="1" t="s">
        <v>52</v>
      </c>
      <c r="AV1250" s="1" t="s">
        <v>52</v>
      </c>
      <c r="AW1250" s="1" t="s">
        <v>52</v>
      </c>
      <c r="AX1250" s="1" t="s">
        <v>52</v>
      </c>
      <c r="AY1250" s="1" t="s">
        <v>52</v>
      </c>
      <c r="AZ1250" s="203"/>
      <c r="BA1250" s="206"/>
    </row>
    <row r="1251" spans="1:54" ht="30" customHeight="1">
      <c r="A1251" s="6"/>
      <c r="B1251" s="6"/>
      <c r="C1251" s="6"/>
      <c r="D1251" s="6"/>
      <c r="E1251" s="8"/>
      <c r="F1251" s="9"/>
      <c r="G1251" s="8"/>
      <c r="H1251" s="9"/>
      <c r="I1251" s="8"/>
      <c r="J1251" s="9"/>
      <c r="K1251" s="8"/>
      <c r="L1251" s="9"/>
      <c r="M1251" s="6"/>
      <c r="BA1251" s="206"/>
    </row>
    <row r="1252" spans="1:54" ht="30" customHeight="1">
      <c r="A1252" s="308" t="s">
        <v>4037</v>
      </c>
      <c r="B1252" s="308"/>
      <c r="C1252" s="308"/>
      <c r="D1252" s="308"/>
      <c r="E1252" s="309"/>
      <c r="F1252" s="310"/>
      <c r="G1252" s="309"/>
      <c r="H1252" s="310"/>
      <c r="I1252" s="309"/>
      <c r="J1252" s="310"/>
      <c r="K1252" s="309"/>
      <c r="L1252" s="310"/>
      <c r="M1252" s="308"/>
      <c r="N1252" s="1" t="s">
        <v>1010</v>
      </c>
      <c r="BA1252" s="208"/>
    </row>
    <row r="1253" spans="1:54" ht="30" customHeight="1">
      <c r="A1253" s="5" t="s">
        <v>4021</v>
      </c>
      <c r="B1253" s="5" t="s">
        <v>4012</v>
      </c>
      <c r="C1253" s="5" t="s">
        <v>715</v>
      </c>
      <c r="D1253" s="6">
        <v>1</v>
      </c>
      <c r="E1253" s="8">
        <f>일위대가목록!E604</f>
        <v>0</v>
      </c>
      <c r="F1253" s="9">
        <f>TRUNC(E1253*D1253,1)</f>
        <v>0</v>
      </c>
      <c r="G1253" s="8">
        <f>일위대가목록!F604</f>
        <v>147283</v>
      </c>
      <c r="H1253" s="9">
        <f>TRUNC(G1253*D1253,1)</f>
        <v>147283</v>
      </c>
      <c r="I1253" s="8">
        <f>일위대가목록!G604</f>
        <v>2945</v>
      </c>
      <c r="J1253" s="9">
        <f>TRUNC(I1253*D1253,1)</f>
        <v>2945</v>
      </c>
      <c r="K1253" s="8">
        <f>TRUNC(E1253+G1253+I1253,1)</f>
        <v>150228</v>
      </c>
      <c r="L1253" s="9">
        <f>TRUNC(F1253+H1253+J1253,1)</f>
        <v>150228</v>
      </c>
      <c r="M1253" s="5" t="s">
        <v>4038</v>
      </c>
      <c r="N1253" s="1" t="s">
        <v>1010</v>
      </c>
      <c r="O1253" s="1" t="s">
        <v>4039</v>
      </c>
      <c r="P1253" s="1" t="s">
        <v>61</v>
      </c>
      <c r="Q1253" s="1" t="s">
        <v>62</v>
      </c>
      <c r="R1253" s="1" t="s">
        <v>62</v>
      </c>
      <c r="AV1253" s="1" t="s">
        <v>52</v>
      </c>
      <c r="AW1253" s="1" t="s">
        <v>4040</v>
      </c>
      <c r="AX1253" s="1" t="s">
        <v>52</v>
      </c>
      <c r="AY1253" s="1" t="s">
        <v>52</v>
      </c>
      <c r="AZ1253" s="203"/>
      <c r="BA1253" s="209" t="s">
        <v>4038</v>
      </c>
    </row>
    <row r="1254" spans="1:54" ht="30" customHeight="1">
      <c r="A1254" s="5" t="s">
        <v>2487</v>
      </c>
      <c r="B1254" s="5" t="s">
        <v>52</v>
      </c>
      <c r="C1254" s="5" t="s">
        <v>52</v>
      </c>
      <c r="D1254" s="6"/>
      <c r="E1254" s="8"/>
      <c r="F1254" s="9">
        <f>TRUNC(SUMIF(N1253:N1253, N1252, F1253:F1253),0)</f>
        <v>0</v>
      </c>
      <c r="G1254" s="8"/>
      <c r="H1254" s="9">
        <f>TRUNC(SUMIF(N1253:N1253, N1252, H1253:H1253),0)</f>
        <v>147283</v>
      </c>
      <c r="I1254" s="8"/>
      <c r="J1254" s="9">
        <f>TRUNC(SUMIF(N1253:N1253, N1252, J1253:J1253),0)</f>
        <v>2945</v>
      </c>
      <c r="K1254" s="8"/>
      <c r="L1254" s="9">
        <f>F1254+H1254+J1254</f>
        <v>150228</v>
      </c>
      <c r="M1254" s="5" t="s">
        <v>52</v>
      </c>
      <c r="N1254" s="1" t="s">
        <v>124</v>
      </c>
      <c r="O1254" s="1" t="s">
        <v>124</v>
      </c>
      <c r="P1254" s="1" t="s">
        <v>52</v>
      </c>
      <c r="Q1254" s="1" t="s">
        <v>52</v>
      </c>
      <c r="R1254" s="1" t="s">
        <v>52</v>
      </c>
      <c r="AV1254" s="1" t="s">
        <v>52</v>
      </c>
      <c r="AW1254" s="1" t="s">
        <v>52</v>
      </c>
      <c r="AX1254" s="1" t="s">
        <v>52</v>
      </c>
      <c r="AY1254" s="1" t="s">
        <v>52</v>
      </c>
      <c r="AZ1254" s="203"/>
      <c r="BA1254" s="206"/>
    </row>
    <row r="1255" spans="1:54" ht="30" customHeight="1">
      <c r="A1255" s="6"/>
      <c r="B1255" s="6"/>
      <c r="C1255" s="6"/>
      <c r="D1255" s="6"/>
      <c r="E1255" s="8"/>
      <c r="F1255" s="9"/>
      <c r="G1255" s="8"/>
      <c r="H1255" s="9"/>
      <c r="I1255" s="8"/>
      <c r="J1255" s="9"/>
      <c r="K1255" s="8"/>
      <c r="L1255" s="9"/>
      <c r="M1255" s="6"/>
      <c r="BA1255" s="206"/>
    </row>
    <row r="1256" spans="1:54" ht="30" customHeight="1">
      <c r="A1256" s="308" t="s">
        <v>4041</v>
      </c>
      <c r="B1256" s="308"/>
      <c r="C1256" s="308"/>
      <c r="D1256" s="308"/>
      <c r="E1256" s="309"/>
      <c r="F1256" s="310"/>
      <c r="G1256" s="309"/>
      <c r="H1256" s="310"/>
      <c r="I1256" s="309"/>
      <c r="J1256" s="310"/>
      <c r="K1256" s="309"/>
      <c r="L1256" s="310"/>
      <c r="M1256" s="308"/>
      <c r="N1256" s="1" t="s">
        <v>1015</v>
      </c>
      <c r="BA1256" s="208"/>
    </row>
    <row r="1257" spans="1:54" ht="30" customHeight="1">
      <c r="A1257" s="5" t="s">
        <v>4042</v>
      </c>
      <c r="B1257" s="5" t="s">
        <v>1013</v>
      </c>
      <c r="C1257" s="5" t="s">
        <v>366</v>
      </c>
      <c r="D1257" s="6">
        <v>1</v>
      </c>
      <c r="E1257" s="8">
        <f>단가대비표!K147</f>
        <v>1600</v>
      </c>
      <c r="F1257" s="9">
        <f>TRUNC(E1257*D1257,1)</f>
        <v>1600</v>
      </c>
      <c r="G1257" s="8">
        <f>단가대비표!L147</f>
        <v>0</v>
      </c>
      <c r="H1257" s="9">
        <f>TRUNC(G1257*D1257,1)</f>
        <v>0</v>
      </c>
      <c r="I1257" s="8">
        <f>단가대비표!S147</f>
        <v>0</v>
      </c>
      <c r="J1257" s="9">
        <f>TRUNC(I1257*D1257,1)</f>
        <v>0</v>
      </c>
      <c r="K1257" s="8">
        <f>TRUNC(E1257+G1257+I1257,1)</f>
        <v>1600</v>
      </c>
      <c r="L1257" s="9">
        <f>TRUNC(F1257+H1257+J1257,1)</f>
        <v>1600</v>
      </c>
      <c r="M1257" s="5" t="s">
        <v>52</v>
      </c>
      <c r="N1257" s="1" t="s">
        <v>1015</v>
      </c>
      <c r="O1257" s="1" t="s">
        <v>4043</v>
      </c>
      <c r="P1257" s="1" t="s">
        <v>62</v>
      </c>
      <c r="Q1257" s="1" t="s">
        <v>62</v>
      </c>
      <c r="R1257" s="1" t="s">
        <v>61</v>
      </c>
      <c r="AV1257" s="1" t="s">
        <v>52</v>
      </c>
      <c r="AW1257" s="1" t="s">
        <v>4044</v>
      </c>
      <c r="AX1257" s="1" t="s">
        <v>52</v>
      </c>
      <c r="AY1257" s="1" t="s">
        <v>52</v>
      </c>
      <c r="AZ1257" s="203"/>
      <c r="BA1257" s="206" t="s">
        <v>7398</v>
      </c>
    </row>
    <row r="1258" spans="1:54" ht="30" customHeight="1">
      <c r="A1258" s="5" t="s">
        <v>3364</v>
      </c>
      <c r="B1258" s="5" t="s">
        <v>2646</v>
      </c>
      <c r="C1258" s="5" t="s">
        <v>2210</v>
      </c>
      <c r="D1258" s="74">
        <v>0</v>
      </c>
      <c r="E1258" s="8">
        <f>단가대비표!K406</f>
        <v>0</v>
      </c>
      <c r="F1258" s="9">
        <f>TRUNC(E1258*D1258,1)</f>
        <v>0</v>
      </c>
      <c r="G1258" s="8">
        <f>단가대비표!L406</f>
        <v>197450</v>
      </c>
      <c r="H1258" s="9">
        <f>TRUNC(G1258*D1258,1)</f>
        <v>0</v>
      </c>
      <c r="I1258" s="8">
        <f>단가대비표!S406</f>
        <v>0</v>
      </c>
      <c r="J1258" s="9">
        <f>TRUNC(I1258*D1258,1)</f>
        <v>0</v>
      </c>
      <c r="K1258" s="8">
        <f>TRUNC(E1258+G1258+I1258,1)</f>
        <v>197450</v>
      </c>
      <c r="L1258" s="9">
        <f>TRUNC(F1258+H1258+J1258,1)</f>
        <v>0</v>
      </c>
      <c r="M1258" s="5" t="s">
        <v>52</v>
      </c>
      <c r="N1258" s="1" t="s">
        <v>1015</v>
      </c>
      <c r="O1258" s="1" t="s">
        <v>3365</v>
      </c>
      <c r="P1258" s="1" t="s">
        <v>62</v>
      </c>
      <c r="Q1258" s="1" t="s">
        <v>62</v>
      </c>
      <c r="R1258" s="1" t="s">
        <v>61</v>
      </c>
      <c r="AV1258" s="1" t="s">
        <v>52</v>
      </c>
      <c r="AW1258" s="1" t="s">
        <v>4045</v>
      </c>
      <c r="AX1258" s="1" t="s">
        <v>52</v>
      </c>
      <c r="AY1258" s="1" t="s">
        <v>52</v>
      </c>
      <c r="AZ1258" s="203"/>
      <c r="BA1258" s="206" t="s">
        <v>7719</v>
      </c>
      <c r="BB1258" s="99">
        <v>1</v>
      </c>
    </row>
    <row r="1259" spans="1:54" ht="30" customHeight="1">
      <c r="A1259" s="5" t="s">
        <v>2487</v>
      </c>
      <c r="B1259" s="5" t="s">
        <v>52</v>
      </c>
      <c r="C1259" s="5" t="s">
        <v>52</v>
      </c>
      <c r="D1259" s="6"/>
      <c r="E1259" s="8"/>
      <c r="F1259" s="9">
        <f>TRUNC(SUMIF(N1257:N1258, N1256, F1257:F1258),0)</f>
        <v>1600</v>
      </c>
      <c r="G1259" s="8"/>
      <c r="H1259" s="9">
        <f>TRUNC(SUMIF(N1257:N1258, N1256, H1257:H1258),0)</f>
        <v>0</v>
      </c>
      <c r="I1259" s="8"/>
      <c r="J1259" s="9">
        <f>TRUNC(SUMIF(N1257:N1258, N1256, J1257:J1258),0)</f>
        <v>0</v>
      </c>
      <c r="K1259" s="8"/>
      <c r="L1259" s="9">
        <f>F1259+H1259+J1259</f>
        <v>1600</v>
      </c>
      <c r="M1259" s="5" t="s">
        <v>52</v>
      </c>
      <c r="N1259" s="1" t="s">
        <v>124</v>
      </c>
      <c r="O1259" s="1" t="s">
        <v>124</v>
      </c>
      <c r="P1259" s="1" t="s">
        <v>52</v>
      </c>
      <c r="Q1259" s="1" t="s">
        <v>52</v>
      </c>
      <c r="R1259" s="1" t="s">
        <v>52</v>
      </c>
      <c r="AV1259" s="1" t="s">
        <v>52</v>
      </c>
      <c r="AW1259" s="1" t="s">
        <v>52</v>
      </c>
      <c r="AX1259" s="1" t="s">
        <v>52</v>
      </c>
      <c r="AY1259" s="1" t="s">
        <v>52</v>
      </c>
      <c r="AZ1259" s="203"/>
      <c r="BA1259" s="206"/>
    </row>
    <row r="1260" spans="1:54" ht="30" customHeight="1">
      <c r="A1260" s="6"/>
      <c r="B1260" s="6"/>
      <c r="C1260" s="6"/>
      <c r="D1260" s="6"/>
      <c r="E1260" s="8"/>
      <c r="F1260" s="9"/>
      <c r="G1260" s="8"/>
      <c r="H1260" s="9"/>
      <c r="I1260" s="8"/>
      <c r="J1260" s="9"/>
      <c r="K1260" s="8"/>
      <c r="L1260" s="9"/>
      <c r="M1260" s="6"/>
      <c r="BA1260" s="206"/>
    </row>
    <row r="1261" spans="1:54" ht="30" customHeight="1">
      <c r="A1261" s="308" t="s">
        <v>4046</v>
      </c>
      <c r="B1261" s="308"/>
      <c r="C1261" s="308"/>
      <c r="D1261" s="308"/>
      <c r="E1261" s="309"/>
      <c r="F1261" s="310"/>
      <c r="G1261" s="309"/>
      <c r="H1261" s="310"/>
      <c r="I1261" s="309"/>
      <c r="J1261" s="310"/>
      <c r="K1261" s="309"/>
      <c r="L1261" s="310"/>
      <c r="M1261" s="308"/>
      <c r="N1261" s="1" t="s">
        <v>1020</v>
      </c>
      <c r="BA1261" s="208"/>
    </row>
    <row r="1262" spans="1:54" ht="30" customHeight="1">
      <c r="A1262" s="5" t="s">
        <v>2801</v>
      </c>
      <c r="B1262" s="5" t="s">
        <v>2802</v>
      </c>
      <c r="C1262" s="5" t="s">
        <v>2814</v>
      </c>
      <c r="D1262" s="6">
        <v>2.3717999999999999</v>
      </c>
      <c r="E1262" s="8">
        <f>단가대비표!K70</f>
        <v>1400</v>
      </c>
      <c r="F1262" s="9">
        <f>TRUNC(E1262*D1262,1)</f>
        <v>3320.5</v>
      </c>
      <c r="G1262" s="8">
        <f>단가대비표!L70</f>
        <v>0</v>
      </c>
      <c r="H1262" s="9">
        <f>TRUNC(G1262*D1262,1)</f>
        <v>0</v>
      </c>
      <c r="I1262" s="8">
        <f>단가대비표!S70</f>
        <v>0</v>
      </c>
      <c r="J1262" s="9">
        <f>TRUNC(I1262*D1262,1)</f>
        <v>0</v>
      </c>
      <c r="K1262" s="8">
        <f>TRUNC(E1262+G1262+I1262,1)</f>
        <v>1400</v>
      </c>
      <c r="L1262" s="9">
        <f>TRUNC(F1262+H1262+J1262,1)</f>
        <v>3320.5</v>
      </c>
      <c r="M1262" s="5" t="s">
        <v>52</v>
      </c>
      <c r="N1262" s="1" t="s">
        <v>1020</v>
      </c>
      <c r="O1262" s="1" t="s">
        <v>2815</v>
      </c>
      <c r="P1262" s="1" t="s">
        <v>62</v>
      </c>
      <c r="Q1262" s="1" t="s">
        <v>62</v>
      </c>
      <c r="R1262" s="1" t="s">
        <v>61</v>
      </c>
      <c r="AV1262" s="1" t="s">
        <v>52</v>
      </c>
      <c r="AW1262" s="1" t="s">
        <v>4047</v>
      </c>
      <c r="AX1262" s="1" t="s">
        <v>52</v>
      </c>
      <c r="AY1262" s="1" t="s">
        <v>52</v>
      </c>
      <c r="AZ1262" s="203"/>
      <c r="BA1262" s="206" t="s">
        <v>7301</v>
      </c>
    </row>
    <row r="1263" spans="1:54" ht="30" customHeight="1">
      <c r="A1263" s="5" t="s">
        <v>2720</v>
      </c>
      <c r="B1263" s="5" t="s">
        <v>2817</v>
      </c>
      <c r="C1263" s="5" t="s">
        <v>58</v>
      </c>
      <c r="D1263" s="6">
        <v>1</v>
      </c>
      <c r="E1263" s="8">
        <f>일위대가목록!E514</f>
        <v>0</v>
      </c>
      <c r="F1263" s="9">
        <f>TRUNC(E1263*D1263,1)</f>
        <v>0</v>
      </c>
      <c r="G1263" s="8">
        <f>일위대가목록!F514</f>
        <v>8876</v>
      </c>
      <c r="H1263" s="9">
        <f>TRUNC(G1263*D1263,1)</f>
        <v>8876</v>
      </c>
      <c r="I1263" s="8">
        <f>일위대가목록!G514</f>
        <v>177</v>
      </c>
      <c r="J1263" s="9">
        <f>TRUNC(I1263*D1263,1)</f>
        <v>177</v>
      </c>
      <c r="K1263" s="8">
        <f>TRUNC(E1263+G1263+I1263,1)</f>
        <v>9053</v>
      </c>
      <c r="L1263" s="9">
        <f>TRUNC(F1263+H1263+J1263,1)</f>
        <v>9053</v>
      </c>
      <c r="M1263" s="5" t="s">
        <v>2818</v>
      </c>
      <c r="N1263" s="1" t="s">
        <v>1020</v>
      </c>
      <c r="O1263" s="1" t="s">
        <v>2819</v>
      </c>
      <c r="P1263" s="1" t="s">
        <v>61</v>
      </c>
      <c r="Q1263" s="1" t="s">
        <v>62</v>
      </c>
      <c r="R1263" s="1" t="s">
        <v>62</v>
      </c>
      <c r="AV1263" s="1" t="s">
        <v>52</v>
      </c>
      <c r="AW1263" s="1" t="s">
        <v>4048</v>
      </c>
      <c r="AX1263" s="1" t="s">
        <v>52</v>
      </c>
      <c r="AY1263" s="1" t="s">
        <v>52</v>
      </c>
      <c r="AZ1263" s="203"/>
      <c r="BA1263" s="209" t="s">
        <v>2818</v>
      </c>
    </row>
    <row r="1264" spans="1:54" ht="30" customHeight="1">
      <c r="A1264" s="5" t="s">
        <v>2487</v>
      </c>
      <c r="B1264" s="5" t="s">
        <v>52</v>
      </c>
      <c r="C1264" s="5" t="s">
        <v>52</v>
      </c>
      <c r="D1264" s="6"/>
      <c r="E1264" s="8"/>
      <c r="F1264" s="9">
        <f>TRUNC(SUMIF(N1262:N1263, N1261, F1262:F1263),0)</f>
        <v>3320</v>
      </c>
      <c r="G1264" s="8"/>
      <c r="H1264" s="9">
        <f>TRUNC(SUMIF(N1262:N1263, N1261, H1262:H1263),0)</f>
        <v>8876</v>
      </c>
      <c r="I1264" s="8"/>
      <c r="J1264" s="9">
        <f>TRUNC(SUMIF(N1262:N1263, N1261, J1262:J1263),0)</f>
        <v>177</v>
      </c>
      <c r="K1264" s="8"/>
      <c r="L1264" s="9">
        <f>F1264+H1264+J1264</f>
        <v>12373</v>
      </c>
      <c r="M1264" s="5" t="s">
        <v>52</v>
      </c>
      <c r="N1264" s="1" t="s">
        <v>124</v>
      </c>
      <c r="O1264" s="1" t="s">
        <v>124</v>
      </c>
      <c r="P1264" s="1" t="s">
        <v>52</v>
      </c>
      <c r="Q1264" s="1" t="s">
        <v>52</v>
      </c>
      <c r="R1264" s="1" t="s">
        <v>52</v>
      </c>
      <c r="AV1264" s="1" t="s">
        <v>52</v>
      </c>
      <c r="AW1264" s="1" t="s">
        <v>52</v>
      </c>
      <c r="AX1264" s="1" t="s">
        <v>52</v>
      </c>
      <c r="AY1264" s="1" t="s">
        <v>52</v>
      </c>
      <c r="AZ1264" s="203"/>
      <c r="BA1264" s="206"/>
    </row>
    <row r="1265" spans="1:53" ht="30" customHeight="1">
      <c r="A1265" s="6"/>
      <c r="B1265" s="6"/>
      <c r="C1265" s="6"/>
      <c r="D1265" s="6"/>
      <c r="E1265" s="8"/>
      <c r="F1265" s="9"/>
      <c r="G1265" s="8"/>
      <c r="H1265" s="9"/>
      <c r="I1265" s="8"/>
      <c r="J1265" s="9"/>
      <c r="K1265" s="8"/>
      <c r="L1265" s="9"/>
      <c r="M1265" s="6"/>
      <c r="BA1265" s="206"/>
    </row>
    <row r="1266" spans="1:53" ht="30" customHeight="1">
      <c r="A1266" s="308" t="s">
        <v>4049</v>
      </c>
      <c r="B1266" s="308"/>
      <c r="C1266" s="308"/>
      <c r="D1266" s="308"/>
      <c r="E1266" s="309"/>
      <c r="F1266" s="310"/>
      <c r="G1266" s="309"/>
      <c r="H1266" s="310"/>
      <c r="I1266" s="309"/>
      <c r="J1266" s="310"/>
      <c r="K1266" s="309"/>
      <c r="L1266" s="310"/>
      <c r="M1266" s="308"/>
      <c r="N1266" s="1" t="s">
        <v>1025</v>
      </c>
      <c r="BA1266" s="208"/>
    </row>
    <row r="1267" spans="1:53" ht="30" customHeight="1">
      <c r="A1267" s="5" t="s">
        <v>2801</v>
      </c>
      <c r="B1267" s="5" t="s">
        <v>2802</v>
      </c>
      <c r="C1267" s="5" t="s">
        <v>2814</v>
      </c>
      <c r="D1267" s="6">
        <v>1.9745999999999999</v>
      </c>
      <c r="E1267" s="8">
        <f>단가대비표!K70</f>
        <v>1400</v>
      </c>
      <c r="F1267" s="9">
        <f>TRUNC(E1267*D1267,1)</f>
        <v>2764.4</v>
      </c>
      <c r="G1267" s="8">
        <f>단가대비표!L70</f>
        <v>0</v>
      </c>
      <c r="H1267" s="9">
        <f>TRUNC(G1267*D1267,1)</f>
        <v>0</v>
      </c>
      <c r="I1267" s="8">
        <f>단가대비표!S70</f>
        <v>0</v>
      </c>
      <c r="J1267" s="9">
        <f>TRUNC(I1267*D1267,1)</f>
        <v>0</v>
      </c>
      <c r="K1267" s="8">
        <f>TRUNC(E1267+G1267+I1267,1)</f>
        <v>1400</v>
      </c>
      <c r="L1267" s="9">
        <f>TRUNC(F1267+H1267+J1267,1)</f>
        <v>2764.4</v>
      </c>
      <c r="M1267" s="5" t="s">
        <v>52</v>
      </c>
      <c r="N1267" s="1" t="s">
        <v>1025</v>
      </c>
      <c r="O1267" s="1" t="s">
        <v>2815</v>
      </c>
      <c r="P1267" s="1" t="s">
        <v>62</v>
      </c>
      <c r="Q1267" s="1" t="s">
        <v>62</v>
      </c>
      <c r="R1267" s="1" t="s">
        <v>61</v>
      </c>
      <c r="AV1267" s="1" t="s">
        <v>52</v>
      </c>
      <c r="AW1267" s="1" t="s">
        <v>4050</v>
      </c>
      <c r="AX1267" s="1" t="s">
        <v>52</v>
      </c>
      <c r="AY1267" s="1" t="s">
        <v>52</v>
      </c>
      <c r="AZ1267" s="203"/>
      <c r="BA1267" s="206" t="s">
        <v>7301</v>
      </c>
    </row>
    <row r="1268" spans="1:53" ht="30" customHeight="1">
      <c r="A1268" s="5" t="s">
        <v>2720</v>
      </c>
      <c r="B1268" s="5" t="s">
        <v>2817</v>
      </c>
      <c r="C1268" s="5" t="s">
        <v>58</v>
      </c>
      <c r="D1268" s="6">
        <v>1</v>
      </c>
      <c r="E1268" s="8">
        <f>일위대가목록!E514</f>
        <v>0</v>
      </c>
      <c r="F1268" s="9">
        <f>TRUNC(E1268*D1268,1)</f>
        <v>0</v>
      </c>
      <c r="G1268" s="8">
        <f>일위대가목록!F514</f>
        <v>8876</v>
      </c>
      <c r="H1268" s="9">
        <f>TRUNC(G1268*D1268,1)</f>
        <v>8876</v>
      </c>
      <c r="I1268" s="8">
        <f>일위대가목록!G514</f>
        <v>177</v>
      </c>
      <c r="J1268" s="9">
        <f>TRUNC(I1268*D1268,1)</f>
        <v>177</v>
      </c>
      <c r="K1268" s="8">
        <f>TRUNC(E1268+G1268+I1268,1)</f>
        <v>9053</v>
      </c>
      <c r="L1268" s="9">
        <f>TRUNC(F1268+H1268+J1268,1)</f>
        <v>9053</v>
      </c>
      <c r="M1268" s="5" t="s">
        <v>2818</v>
      </c>
      <c r="N1268" s="1" t="s">
        <v>1025</v>
      </c>
      <c r="O1268" s="1" t="s">
        <v>2819</v>
      </c>
      <c r="P1268" s="1" t="s">
        <v>61</v>
      </c>
      <c r="Q1268" s="1" t="s">
        <v>62</v>
      </c>
      <c r="R1268" s="1" t="s">
        <v>62</v>
      </c>
      <c r="AV1268" s="1" t="s">
        <v>52</v>
      </c>
      <c r="AW1268" s="1" t="s">
        <v>4051</v>
      </c>
      <c r="AX1268" s="1" t="s">
        <v>52</v>
      </c>
      <c r="AY1268" s="1" t="s">
        <v>52</v>
      </c>
      <c r="AZ1268" s="203"/>
      <c r="BA1268" s="209" t="s">
        <v>2818</v>
      </c>
    </row>
    <row r="1269" spans="1:53" ht="30" customHeight="1">
      <c r="A1269" s="5" t="s">
        <v>2487</v>
      </c>
      <c r="B1269" s="5" t="s">
        <v>52</v>
      </c>
      <c r="C1269" s="5" t="s">
        <v>52</v>
      </c>
      <c r="D1269" s="6"/>
      <c r="E1269" s="8"/>
      <c r="F1269" s="9">
        <f>TRUNC(SUMIF(N1267:N1268, N1266, F1267:F1268),0)</f>
        <v>2764</v>
      </c>
      <c r="G1269" s="8"/>
      <c r="H1269" s="9">
        <f>TRUNC(SUMIF(N1267:N1268, N1266, H1267:H1268),0)</f>
        <v>8876</v>
      </c>
      <c r="I1269" s="8"/>
      <c r="J1269" s="9">
        <f>TRUNC(SUMIF(N1267:N1268, N1266, J1267:J1268),0)</f>
        <v>177</v>
      </c>
      <c r="K1269" s="8"/>
      <c r="L1269" s="9">
        <f>F1269+H1269+J1269</f>
        <v>11817</v>
      </c>
      <c r="M1269" s="5" t="s">
        <v>52</v>
      </c>
      <c r="N1269" s="1" t="s">
        <v>124</v>
      </c>
      <c r="O1269" s="1" t="s">
        <v>124</v>
      </c>
      <c r="P1269" s="1" t="s">
        <v>52</v>
      </c>
      <c r="Q1269" s="1" t="s">
        <v>52</v>
      </c>
      <c r="R1269" s="1" t="s">
        <v>52</v>
      </c>
      <c r="AV1269" s="1" t="s">
        <v>52</v>
      </c>
      <c r="AW1269" s="1" t="s">
        <v>52</v>
      </c>
      <c r="AX1269" s="1" t="s">
        <v>52</v>
      </c>
      <c r="AY1269" s="1" t="s">
        <v>52</v>
      </c>
      <c r="AZ1269" s="203"/>
      <c r="BA1269" s="206"/>
    </row>
    <row r="1270" spans="1:53" ht="30" customHeight="1">
      <c r="A1270" s="6"/>
      <c r="B1270" s="6"/>
      <c r="C1270" s="6"/>
      <c r="D1270" s="6"/>
      <c r="E1270" s="8"/>
      <c r="F1270" s="9"/>
      <c r="G1270" s="8"/>
      <c r="H1270" s="9"/>
      <c r="I1270" s="8"/>
      <c r="J1270" s="9"/>
      <c r="K1270" s="8"/>
      <c r="L1270" s="9"/>
      <c r="M1270" s="6"/>
      <c r="BA1270" s="206"/>
    </row>
    <row r="1271" spans="1:53" ht="30" customHeight="1">
      <c r="A1271" s="308" t="s">
        <v>4052</v>
      </c>
      <c r="B1271" s="308"/>
      <c r="C1271" s="308"/>
      <c r="D1271" s="308"/>
      <c r="E1271" s="309"/>
      <c r="F1271" s="310"/>
      <c r="G1271" s="309"/>
      <c r="H1271" s="310"/>
      <c r="I1271" s="309"/>
      <c r="J1271" s="310"/>
      <c r="K1271" s="309"/>
      <c r="L1271" s="310"/>
      <c r="M1271" s="308"/>
      <c r="N1271" s="1" t="s">
        <v>1030</v>
      </c>
      <c r="BA1271" s="208"/>
    </row>
    <row r="1272" spans="1:53" ht="30" customHeight="1">
      <c r="A1272" s="5" t="s">
        <v>4053</v>
      </c>
      <c r="B1272" s="5" t="s">
        <v>4054</v>
      </c>
      <c r="C1272" s="5" t="s">
        <v>366</v>
      </c>
      <c r="D1272" s="6">
        <v>1.3620000000000001</v>
      </c>
      <c r="E1272" s="8">
        <f>단가대비표!K236</f>
        <v>180</v>
      </c>
      <c r="F1272" s="9">
        <f t="shared" ref="F1272:F1283" si="162">TRUNC(E1272*D1272,1)</f>
        <v>245.1</v>
      </c>
      <c r="G1272" s="8">
        <f>단가대비표!L236</f>
        <v>0</v>
      </c>
      <c r="H1272" s="9">
        <f t="shared" ref="H1272:H1283" si="163">TRUNC(G1272*D1272,1)</f>
        <v>0</v>
      </c>
      <c r="I1272" s="8">
        <f>단가대비표!S236</f>
        <v>0</v>
      </c>
      <c r="J1272" s="9">
        <f t="shared" ref="J1272:J1283" si="164">TRUNC(I1272*D1272,1)</f>
        <v>0</v>
      </c>
      <c r="K1272" s="8">
        <f t="shared" ref="K1272:K1283" si="165">TRUNC(E1272+G1272+I1272,1)</f>
        <v>180</v>
      </c>
      <c r="L1272" s="9">
        <f t="shared" ref="L1272:L1283" si="166">TRUNC(F1272+H1272+J1272,1)</f>
        <v>245.1</v>
      </c>
      <c r="M1272" s="5" t="s">
        <v>52</v>
      </c>
      <c r="N1272" s="1" t="s">
        <v>1030</v>
      </c>
      <c r="O1272" s="1" t="s">
        <v>4055</v>
      </c>
      <c r="P1272" s="1" t="s">
        <v>62</v>
      </c>
      <c r="Q1272" s="1" t="s">
        <v>62</v>
      </c>
      <c r="R1272" s="1" t="s">
        <v>61</v>
      </c>
      <c r="AV1272" s="1" t="s">
        <v>52</v>
      </c>
      <c r="AW1272" s="1" t="s">
        <v>4056</v>
      </c>
      <c r="AX1272" s="1" t="s">
        <v>52</v>
      </c>
      <c r="AY1272" s="1" t="s">
        <v>52</v>
      </c>
      <c r="AZ1272" s="203"/>
      <c r="BA1272" s="206" t="s">
        <v>7516</v>
      </c>
    </row>
    <row r="1273" spans="1:53" ht="30" customHeight="1">
      <c r="A1273" s="5" t="s">
        <v>4057</v>
      </c>
      <c r="B1273" s="5" t="s">
        <v>4058</v>
      </c>
      <c r="C1273" s="5" t="s">
        <v>366</v>
      </c>
      <c r="D1273" s="6">
        <v>1.3620000000000001</v>
      </c>
      <c r="E1273" s="8">
        <f>일위대가목록!E605</f>
        <v>9</v>
      </c>
      <c r="F1273" s="9">
        <f t="shared" si="162"/>
        <v>12.2</v>
      </c>
      <c r="G1273" s="8">
        <f>일위대가목록!F605</f>
        <v>855</v>
      </c>
      <c r="H1273" s="9">
        <f t="shared" si="163"/>
        <v>1164.5</v>
      </c>
      <c r="I1273" s="8">
        <f>일위대가목록!G605</f>
        <v>0</v>
      </c>
      <c r="J1273" s="9">
        <f t="shared" si="164"/>
        <v>0</v>
      </c>
      <c r="K1273" s="8">
        <f t="shared" si="165"/>
        <v>864</v>
      </c>
      <c r="L1273" s="9">
        <f t="shared" si="166"/>
        <v>1176.7</v>
      </c>
      <c r="M1273" s="5" t="s">
        <v>4059</v>
      </c>
      <c r="N1273" s="1" t="s">
        <v>1030</v>
      </c>
      <c r="O1273" s="1" t="s">
        <v>4060</v>
      </c>
      <c r="P1273" s="1" t="s">
        <v>61</v>
      </c>
      <c r="Q1273" s="1" t="s">
        <v>62</v>
      </c>
      <c r="R1273" s="1" t="s">
        <v>62</v>
      </c>
      <c r="AV1273" s="1" t="s">
        <v>52</v>
      </c>
      <c r="AW1273" s="1" t="s">
        <v>4061</v>
      </c>
      <c r="AX1273" s="1" t="s">
        <v>52</v>
      </c>
      <c r="AY1273" s="1" t="s">
        <v>52</v>
      </c>
      <c r="AZ1273" s="203"/>
      <c r="BA1273" s="209" t="s">
        <v>4059</v>
      </c>
    </row>
    <row r="1274" spans="1:53" ht="30" customHeight="1">
      <c r="A1274" s="5" t="s">
        <v>4062</v>
      </c>
      <c r="B1274" s="5" t="s">
        <v>4063</v>
      </c>
      <c r="C1274" s="5" t="s">
        <v>366</v>
      </c>
      <c r="D1274" s="6">
        <v>1.3620000000000001</v>
      </c>
      <c r="E1274" s="8">
        <f>단가대비표!K123</f>
        <v>540</v>
      </c>
      <c r="F1274" s="9">
        <f t="shared" si="162"/>
        <v>735.4</v>
      </c>
      <c r="G1274" s="8">
        <f>단가대비표!L123</f>
        <v>0</v>
      </c>
      <c r="H1274" s="9">
        <f t="shared" si="163"/>
        <v>0</v>
      </c>
      <c r="I1274" s="8">
        <f>단가대비표!S123</f>
        <v>0</v>
      </c>
      <c r="J1274" s="9">
        <f t="shared" si="164"/>
        <v>0</v>
      </c>
      <c r="K1274" s="8">
        <f t="shared" si="165"/>
        <v>540</v>
      </c>
      <c r="L1274" s="9">
        <f t="shared" si="166"/>
        <v>735.4</v>
      </c>
      <c r="M1274" s="5" t="s">
        <v>52</v>
      </c>
      <c r="N1274" s="1" t="s">
        <v>1030</v>
      </c>
      <c r="O1274" s="1" t="s">
        <v>4064</v>
      </c>
      <c r="P1274" s="1" t="s">
        <v>62</v>
      </c>
      <c r="Q1274" s="1" t="s">
        <v>62</v>
      </c>
      <c r="R1274" s="1" t="s">
        <v>61</v>
      </c>
      <c r="AV1274" s="1" t="s">
        <v>52</v>
      </c>
      <c r="AW1274" s="1" t="s">
        <v>4065</v>
      </c>
      <c r="AX1274" s="1" t="s">
        <v>52</v>
      </c>
      <c r="AY1274" s="1" t="s">
        <v>52</v>
      </c>
      <c r="AZ1274" s="203"/>
      <c r="BA1274" s="206" t="s">
        <v>7373</v>
      </c>
    </row>
    <row r="1275" spans="1:53" ht="30" customHeight="1">
      <c r="A1275" s="5" t="s">
        <v>4062</v>
      </c>
      <c r="B1275" s="5" t="s">
        <v>4066</v>
      </c>
      <c r="C1275" s="5" t="s">
        <v>182</v>
      </c>
      <c r="D1275" s="6">
        <v>1.222</v>
      </c>
      <c r="E1275" s="8">
        <f>단가대비표!K125</f>
        <v>1560</v>
      </c>
      <c r="F1275" s="9">
        <f t="shared" si="162"/>
        <v>1906.3</v>
      </c>
      <c r="G1275" s="8">
        <f>단가대비표!L125</f>
        <v>0</v>
      </c>
      <c r="H1275" s="9">
        <f t="shared" si="163"/>
        <v>0</v>
      </c>
      <c r="I1275" s="8">
        <f>단가대비표!S125</f>
        <v>0</v>
      </c>
      <c r="J1275" s="9">
        <f t="shared" si="164"/>
        <v>0</v>
      </c>
      <c r="K1275" s="8">
        <f t="shared" si="165"/>
        <v>1560</v>
      </c>
      <c r="L1275" s="9">
        <f t="shared" si="166"/>
        <v>1906.3</v>
      </c>
      <c r="M1275" s="5" t="s">
        <v>52</v>
      </c>
      <c r="N1275" s="1" t="s">
        <v>1030</v>
      </c>
      <c r="O1275" s="1" t="s">
        <v>4067</v>
      </c>
      <c r="P1275" s="1" t="s">
        <v>62</v>
      </c>
      <c r="Q1275" s="1" t="s">
        <v>62</v>
      </c>
      <c r="R1275" s="1" t="s">
        <v>61</v>
      </c>
      <c r="AV1275" s="1" t="s">
        <v>52</v>
      </c>
      <c r="AW1275" s="1" t="s">
        <v>4068</v>
      </c>
      <c r="AX1275" s="1" t="s">
        <v>52</v>
      </c>
      <c r="AY1275" s="1" t="s">
        <v>52</v>
      </c>
      <c r="AZ1275" s="203"/>
      <c r="BA1275" s="206" t="s">
        <v>7375</v>
      </c>
    </row>
    <row r="1276" spans="1:53" ht="30" customHeight="1">
      <c r="A1276" s="5" t="s">
        <v>4062</v>
      </c>
      <c r="B1276" s="5" t="s">
        <v>4069</v>
      </c>
      <c r="C1276" s="5" t="s">
        <v>182</v>
      </c>
      <c r="D1276" s="6">
        <v>0.52500000000000002</v>
      </c>
      <c r="E1276" s="8">
        <f>단가대비표!K126</f>
        <v>980</v>
      </c>
      <c r="F1276" s="9">
        <f t="shared" si="162"/>
        <v>514.5</v>
      </c>
      <c r="G1276" s="8">
        <f>단가대비표!L126</f>
        <v>0</v>
      </c>
      <c r="H1276" s="9">
        <f t="shared" si="163"/>
        <v>0</v>
      </c>
      <c r="I1276" s="8">
        <f>단가대비표!S126</f>
        <v>0</v>
      </c>
      <c r="J1276" s="9">
        <f t="shared" si="164"/>
        <v>0</v>
      </c>
      <c r="K1276" s="8">
        <f t="shared" si="165"/>
        <v>980</v>
      </c>
      <c r="L1276" s="9">
        <f t="shared" si="166"/>
        <v>514.5</v>
      </c>
      <c r="M1276" s="5" t="s">
        <v>52</v>
      </c>
      <c r="N1276" s="1" t="s">
        <v>1030</v>
      </c>
      <c r="O1276" s="1" t="s">
        <v>4070</v>
      </c>
      <c r="P1276" s="1" t="s">
        <v>62</v>
      </c>
      <c r="Q1276" s="1" t="s">
        <v>62</v>
      </c>
      <c r="R1276" s="1" t="s">
        <v>61</v>
      </c>
      <c r="AV1276" s="1" t="s">
        <v>52</v>
      </c>
      <c r="AW1276" s="1" t="s">
        <v>4071</v>
      </c>
      <c r="AX1276" s="1" t="s">
        <v>52</v>
      </c>
      <c r="AY1276" s="1" t="s">
        <v>52</v>
      </c>
      <c r="AZ1276" s="203"/>
      <c r="BA1276" s="206" t="s">
        <v>7376</v>
      </c>
    </row>
    <row r="1277" spans="1:53" ht="30" customHeight="1">
      <c r="A1277" s="5" t="s">
        <v>4062</v>
      </c>
      <c r="B1277" s="5" t="s">
        <v>4072</v>
      </c>
      <c r="C1277" s="5" t="s">
        <v>2971</v>
      </c>
      <c r="D1277" s="6">
        <v>1.3620000000000001</v>
      </c>
      <c r="E1277" s="8">
        <f>단가대비표!K127</f>
        <v>310</v>
      </c>
      <c r="F1277" s="9">
        <f t="shared" si="162"/>
        <v>422.2</v>
      </c>
      <c r="G1277" s="8">
        <f>단가대비표!L127</f>
        <v>0</v>
      </c>
      <c r="H1277" s="9">
        <f t="shared" si="163"/>
        <v>0</v>
      </c>
      <c r="I1277" s="8">
        <f>단가대비표!S127</f>
        <v>0</v>
      </c>
      <c r="J1277" s="9">
        <f t="shared" si="164"/>
        <v>0</v>
      </c>
      <c r="K1277" s="8">
        <f t="shared" si="165"/>
        <v>310</v>
      </c>
      <c r="L1277" s="9">
        <f t="shared" si="166"/>
        <v>422.2</v>
      </c>
      <c r="M1277" s="5" t="s">
        <v>52</v>
      </c>
      <c r="N1277" s="1" t="s">
        <v>1030</v>
      </c>
      <c r="O1277" s="1" t="s">
        <v>4073</v>
      </c>
      <c r="P1277" s="1" t="s">
        <v>62</v>
      </c>
      <c r="Q1277" s="1" t="s">
        <v>62</v>
      </c>
      <c r="R1277" s="1" t="s">
        <v>61</v>
      </c>
      <c r="AV1277" s="1" t="s">
        <v>52</v>
      </c>
      <c r="AW1277" s="1" t="s">
        <v>4074</v>
      </c>
      <c r="AX1277" s="1" t="s">
        <v>52</v>
      </c>
      <c r="AY1277" s="1" t="s">
        <v>52</v>
      </c>
      <c r="AZ1277" s="203"/>
      <c r="BA1277" s="206" t="s">
        <v>7377</v>
      </c>
    </row>
    <row r="1278" spans="1:53" ht="30" customHeight="1">
      <c r="A1278" s="5" t="s">
        <v>4062</v>
      </c>
      <c r="B1278" s="5" t="s">
        <v>4075</v>
      </c>
      <c r="C1278" s="5" t="s">
        <v>2971</v>
      </c>
      <c r="D1278" s="6">
        <v>0.58399999999999996</v>
      </c>
      <c r="E1278" s="8">
        <f>단가대비표!K128</f>
        <v>111</v>
      </c>
      <c r="F1278" s="9">
        <f t="shared" si="162"/>
        <v>64.8</v>
      </c>
      <c r="G1278" s="8">
        <f>단가대비표!L128</f>
        <v>0</v>
      </c>
      <c r="H1278" s="9">
        <f t="shared" si="163"/>
        <v>0</v>
      </c>
      <c r="I1278" s="8">
        <f>단가대비표!S128</f>
        <v>0</v>
      </c>
      <c r="J1278" s="9">
        <f t="shared" si="164"/>
        <v>0</v>
      </c>
      <c r="K1278" s="8">
        <f t="shared" si="165"/>
        <v>111</v>
      </c>
      <c r="L1278" s="9">
        <f t="shared" si="166"/>
        <v>64.8</v>
      </c>
      <c r="M1278" s="5" t="s">
        <v>52</v>
      </c>
      <c r="N1278" s="1" t="s">
        <v>1030</v>
      </c>
      <c r="O1278" s="1" t="s">
        <v>4076</v>
      </c>
      <c r="P1278" s="1" t="s">
        <v>62</v>
      </c>
      <c r="Q1278" s="1" t="s">
        <v>62</v>
      </c>
      <c r="R1278" s="1" t="s">
        <v>61</v>
      </c>
      <c r="AV1278" s="1" t="s">
        <v>52</v>
      </c>
      <c r="AW1278" s="1" t="s">
        <v>4077</v>
      </c>
      <c r="AX1278" s="1" t="s">
        <v>52</v>
      </c>
      <c r="AY1278" s="1" t="s">
        <v>52</v>
      </c>
      <c r="AZ1278" s="203"/>
      <c r="BA1278" s="206" t="s">
        <v>7378</v>
      </c>
    </row>
    <row r="1279" spans="1:53" ht="30" customHeight="1">
      <c r="A1279" s="5" t="s">
        <v>4062</v>
      </c>
      <c r="B1279" s="5" t="s">
        <v>4078</v>
      </c>
      <c r="C1279" s="5" t="s">
        <v>2971</v>
      </c>
      <c r="D1279" s="6">
        <v>0.19500000000000001</v>
      </c>
      <c r="E1279" s="8">
        <f>단가대비표!K129</f>
        <v>107</v>
      </c>
      <c r="F1279" s="9">
        <f t="shared" si="162"/>
        <v>20.8</v>
      </c>
      <c r="G1279" s="8">
        <f>단가대비표!L129</f>
        <v>0</v>
      </c>
      <c r="H1279" s="9">
        <f t="shared" si="163"/>
        <v>0</v>
      </c>
      <c r="I1279" s="8">
        <f>단가대비표!S129</f>
        <v>0</v>
      </c>
      <c r="J1279" s="9">
        <f t="shared" si="164"/>
        <v>0</v>
      </c>
      <c r="K1279" s="8">
        <f t="shared" si="165"/>
        <v>107</v>
      </c>
      <c r="L1279" s="9">
        <f t="shared" si="166"/>
        <v>20.8</v>
      </c>
      <c r="M1279" s="5" t="s">
        <v>52</v>
      </c>
      <c r="N1279" s="1" t="s">
        <v>1030</v>
      </c>
      <c r="O1279" s="1" t="s">
        <v>4079</v>
      </c>
      <c r="P1279" s="1" t="s">
        <v>62</v>
      </c>
      <c r="Q1279" s="1" t="s">
        <v>62</v>
      </c>
      <c r="R1279" s="1" t="s">
        <v>61</v>
      </c>
      <c r="AV1279" s="1" t="s">
        <v>52</v>
      </c>
      <c r="AW1279" s="1" t="s">
        <v>4080</v>
      </c>
      <c r="AX1279" s="1" t="s">
        <v>52</v>
      </c>
      <c r="AY1279" s="1" t="s">
        <v>52</v>
      </c>
      <c r="AZ1279" s="203"/>
      <c r="BA1279" s="206" t="s">
        <v>7379</v>
      </c>
    </row>
    <row r="1280" spans="1:53" ht="30" customHeight="1">
      <c r="A1280" s="5" t="s">
        <v>4062</v>
      </c>
      <c r="B1280" s="5" t="s">
        <v>4081</v>
      </c>
      <c r="C1280" s="5" t="s">
        <v>182</v>
      </c>
      <c r="D1280" s="6">
        <v>3.6749999999999998</v>
      </c>
      <c r="E1280" s="8">
        <f>단가대비표!K122</f>
        <v>620</v>
      </c>
      <c r="F1280" s="9">
        <f t="shared" si="162"/>
        <v>2278.5</v>
      </c>
      <c r="G1280" s="8">
        <f>단가대비표!L122</f>
        <v>0</v>
      </c>
      <c r="H1280" s="9">
        <f t="shared" si="163"/>
        <v>0</v>
      </c>
      <c r="I1280" s="8">
        <f>단가대비표!S122</f>
        <v>0</v>
      </c>
      <c r="J1280" s="9">
        <f t="shared" si="164"/>
        <v>0</v>
      </c>
      <c r="K1280" s="8">
        <f t="shared" si="165"/>
        <v>620</v>
      </c>
      <c r="L1280" s="9">
        <f t="shared" si="166"/>
        <v>2278.5</v>
      </c>
      <c r="M1280" s="5" t="s">
        <v>52</v>
      </c>
      <c r="N1280" s="1" t="s">
        <v>1030</v>
      </c>
      <c r="O1280" s="1" t="s">
        <v>4082</v>
      </c>
      <c r="P1280" s="1" t="s">
        <v>62</v>
      </c>
      <c r="Q1280" s="1" t="s">
        <v>62</v>
      </c>
      <c r="R1280" s="1" t="s">
        <v>61</v>
      </c>
      <c r="AV1280" s="1" t="s">
        <v>52</v>
      </c>
      <c r="AW1280" s="1" t="s">
        <v>4083</v>
      </c>
      <c r="AX1280" s="1" t="s">
        <v>52</v>
      </c>
      <c r="AY1280" s="1" t="s">
        <v>52</v>
      </c>
      <c r="AZ1280" s="203"/>
      <c r="BA1280" s="206" t="s">
        <v>7372</v>
      </c>
    </row>
    <row r="1281" spans="1:53" ht="30" customHeight="1">
      <c r="A1281" s="5" t="s">
        <v>4062</v>
      </c>
      <c r="B1281" s="5" t="s">
        <v>4084</v>
      </c>
      <c r="C1281" s="5" t="s">
        <v>366</v>
      </c>
      <c r="D1281" s="6">
        <v>4.0839999999999996</v>
      </c>
      <c r="E1281" s="8">
        <f>단가대비표!K130</f>
        <v>60</v>
      </c>
      <c r="F1281" s="9">
        <f t="shared" si="162"/>
        <v>245</v>
      </c>
      <c r="G1281" s="8">
        <f>단가대비표!L130</f>
        <v>0</v>
      </c>
      <c r="H1281" s="9">
        <f t="shared" si="163"/>
        <v>0</v>
      </c>
      <c r="I1281" s="8">
        <f>단가대비표!S130</f>
        <v>0</v>
      </c>
      <c r="J1281" s="9">
        <f t="shared" si="164"/>
        <v>0</v>
      </c>
      <c r="K1281" s="8">
        <f t="shared" si="165"/>
        <v>60</v>
      </c>
      <c r="L1281" s="9">
        <f t="shared" si="166"/>
        <v>245</v>
      </c>
      <c r="M1281" s="5" t="s">
        <v>52</v>
      </c>
      <c r="N1281" s="1" t="s">
        <v>1030</v>
      </c>
      <c r="O1281" s="1" t="s">
        <v>4085</v>
      </c>
      <c r="P1281" s="1" t="s">
        <v>62</v>
      </c>
      <c r="Q1281" s="1" t="s">
        <v>62</v>
      </c>
      <c r="R1281" s="1" t="s">
        <v>61</v>
      </c>
      <c r="AV1281" s="1" t="s">
        <v>52</v>
      </c>
      <c r="AW1281" s="1" t="s">
        <v>4086</v>
      </c>
      <c r="AX1281" s="1" t="s">
        <v>52</v>
      </c>
      <c r="AY1281" s="1" t="s">
        <v>52</v>
      </c>
      <c r="AZ1281" s="203"/>
      <c r="BA1281" s="206" t="s">
        <v>7380</v>
      </c>
    </row>
    <row r="1282" spans="1:53" ht="30" customHeight="1">
      <c r="A1282" s="5" t="s">
        <v>4062</v>
      </c>
      <c r="B1282" s="5" t="s">
        <v>4087</v>
      </c>
      <c r="C1282" s="5" t="s">
        <v>366</v>
      </c>
      <c r="D1282" s="6">
        <v>0.58399999999999996</v>
      </c>
      <c r="E1282" s="8">
        <f>단가대비표!K131</f>
        <v>80</v>
      </c>
      <c r="F1282" s="9">
        <f t="shared" si="162"/>
        <v>46.7</v>
      </c>
      <c r="G1282" s="8">
        <f>단가대비표!L131</f>
        <v>0</v>
      </c>
      <c r="H1282" s="9">
        <f t="shared" si="163"/>
        <v>0</v>
      </c>
      <c r="I1282" s="8">
        <f>단가대비표!S131</f>
        <v>0</v>
      </c>
      <c r="J1282" s="9">
        <f t="shared" si="164"/>
        <v>0</v>
      </c>
      <c r="K1282" s="8">
        <f t="shared" si="165"/>
        <v>80</v>
      </c>
      <c r="L1282" s="9">
        <f t="shared" si="166"/>
        <v>46.7</v>
      </c>
      <c r="M1282" s="5" t="s">
        <v>52</v>
      </c>
      <c r="N1282" s="1" t="s">
        <v>1030</v>
      </c>
      <c r="O1282" s="1" t="s">
        <v>4088</v>
      </c>
      <c r="P1282" s="1" t="s">
        <v>62</v>
      </c>
      <c r="Q1282" s="1" t="s">
        <v>62</v>
      </c>
      <c r="R1282" s="1" t="s">
        <v>61</v>
      </c>
      <c r="AV1282" s="1" t="s">
        <v>52</v>
      </c>
      <c r="AW1282" s="1" t="s">
        <v>4089</v>
      </c>
      <c r="AX1282" s="1" t="s">
        <v>52</v>
      </c>
      <c r="AY1282" s="1" t="s">
        <v>52</v>
      </c>
      <c r="AZ1282" s="203"/>
      <c r="BA1282" s="206" t="s">
        <v>7381</v>
      </c>
    </row>
    <row r="1283" spans="1:53" ht="30" customHeight="1">
      <c r="A1283" s="5" t="s">
        <v>4090</v>
      </c>
      <c r="B1283" s="5" t="s">
        <v>4091</v>
      </c>
      <c r="C1283" s="5" t="s">
        <v>58</v>
      </c>
      <c r="D1283" s="6">
        <v>1</v>
      </c>
      <c r="E1283" s="8">
        <f>일위대가목록!E606</f>
        <v>0</v>
      </c>
      <c r="F1283" s="9">
        <f t="shared" si="162"/>
        <v>0</v>
      </c>
      <c r="G1283" s="8">
        <f>일위대가목록!F606</f>
        <v>10012</v>
      </c>
      <c r="H1283" s="9">
        <f t="shared" si="163"/>
        <v>10012</v>
      </c>
      <c r="I1283" s="8">
        <f>일위대가목록!G606</f>
        <v>600</v>
      </c>
      <c r="J1283" s="9">
        <f t="shared" si="164"/>
        <v>600</v>
      </c>
      <c r="K1283" s="8">
        <f t="shared" si="165"/>
        <v>10612</v>
      </c>
      <c r="L1283" s="9">
        <f t="shared" si="166"/>
        <v>10612</v>
      </c>
      <c r="M1283" s="5" t="s">
        <v>4092</v>
      </c>
      <c r="N1283" s="1" t="s">
        <v>1030</v>
      </c>
      <c r="O1283" s="1" t="s">
        <v>4093</v>
      </c>
      <c r="P1283" s="1" t="s">
        <v>61</v>
      </c>
      <c r="Q1283" s="1" t="s">
        <v>62</v>
      </c>
      <c r="R1283" s="1" t="s">
        <v>62</v>
      </c>
      <c r="AV1283" s="1" t="s">
        <v>52</v>
      </c>
      <c r="AW1283" s="1" t="s">
        <v>4094</v>
      </c>
      <c r="AX1283" s="1" t="s">
        <v>52</v>
      </c>
      <c r="AY1283" s="1" t="s">
        <v>52</v>
      </c>
      <c r="AZ1283" s="203"/>
      <c r="BA1283" s="209" t="s">
        <v>4092</v>
      </c>
    </row>
    <row r="1284" spans="1:53" ht="30" customHeight="1">
      <c r="A1284" s="5" t="s">
        <v>2487</v>
      </c>
      <c r="B1284" s="5" t="s">
        <v>52</v>
      </c>
      <c r="C1284" s="5" t="s">
        <v>52</v>
      </c>
      <c r="D1284" s="6"/>
      <c r="E1284" s="8"/>
      <c r="F1284" s="9">
        <f>TRUNC(SUMIF(N1272:N1283, N1271, F1272:F1283),0)</f>
        <v>6491</v>
      </c>
      <c r="G1284" s="8"/>
      <c r="H1284" s="9">
        <f>TRUNC(SUMIF(N1272:N1283, N1271, H1272:H1283),0)</f>
        <v>11176</v>
      </c>
      <c r="I1284" s="8"/>
      <c r="J1284" s="9">
        <f>TRUNC(SUMIF(N1272:N1283, N1271, J1272:J1283),0)</f>
        <v>600</v>
      </c>
      <c r="K1284" s="8"/>
      <c r="L1284" s="9">
        <f>F1284+H1284+J1284</f>
        <v>18267</v>
      </c>
      <c r="M1284" s="5" t="s">
        <v>52</v>
      </c>
      <c r="N1284" s="1" t="s">
        <v>124</v>
      </c>
      <c r="O1284" s="1" t="s">
        <v>124</v>
      </c>
      <c r="P1284" s="1" t="s">
        <v>52</v>
      </c>
      <c r="Q1284" s="1" t="s">
        <v>52</v>
      </c>
      <c r="R1284" s="1" t="s">
        <v>52</v>
      </c>
      <c r="AV1284" s="1" t="s">
        <v>52</v>
      </c>
      <c r="AW1284" s="1" t="s">
        <v>52</v>
      </c>
      <c r="AX1284" s="1" t="s">
        <v>52</v>
      </c>
      <c r="AY1284" s="1" t="s">
        <v>52</v>
      </c>
      <c r="AZ1284" s="203"/>
      <c r="BA1284" s="206"/>
    </row>
    <row r="1285" spans="1:53" ht="30" customHeight="1">
      <c r="A1285" s="6"/>
      <c r="B1285" s="6"/>
      <c r="C1285" s="6"/>
      <c r="D1285" s="6"/>
      <c r="E1285" s="8"/>
      <c r="F1285" s="9"/>
      <c r="G1285" s="8"/>
      <c r="H1285" s="9"/>
      <c r="I1285" s="8"/>
      <c r="J1285" s="9"/>
      <c r="K1285" s="8"/>
      <c r="L1285" s="9"/>
      <c r="M1285" s="6"/>
      <c r="BA1285" s="206"/>
    </row>
    <row r="1286" spans="1:53" ht="30" customHeight="1">
      <c r="A1286" s="308" t="s">
        <v>4095</v>
      </c>
      <c r="B1286" s="308"/>
      <c r="C1286" s="308"/>
      <c r="D1286" s="308"/>
      <c r="E1286" s="309"/>
      <c r="F1286" s="310"/>
      <c r="G1286" s="309"/>
      <c r="H1286" s="310"/>
      <c r="I1286" s="309"/>
      <c r="J1286" s="310"/>
      <c r="K1286" s="309"/>
      <c r="L1286" s="310"/>
      <c r="M1286" s="308"/>
      <c r="N1286" s="1" t="s">
        <v>1035</v>
      </c>
      <c r="BA1286" s="208"/>
    </row>
    <row r="1287" spans="1:53" ht="30" customHeight="1">
      <c r="A1287" s="5" t="s">
        <v>4053</v>
      </c>
      <c r="B1287" s="5" t="s">
        <v>4096</v>
      </c>
      <c r="C1287" s="5" t="s">
        <v>366</v>
      </c>
      <c r="D1287" s="6">
        <v>1.3620000000000001</v>
      </c>
      <c r="E1287" s="8">
        <f>단가대비표!K237</f>
        <v>180</v>
      </c>
      <c r="F1287" s="9">
        <f t="shared" ref="F1287:F1298" si="167">TRUNC(E1287*D1287,1)</f>
        <v>245.1</v>
      </c>
      <c r="G1287" s="8">
        <f>단가대비표!L237</f>
        <v>0</v>
      </c>
      <c r="H1287" s="9">
        <f t="shared" ref="H1287:H1298" si="168">TRUNC(G1287*D1287,1)</f>
        <v>0</v>
      </c>
      <c r="I1287" s="8">
        <f>단가대비표!S237</f>
        <v>0</v>
      </c>
      <c r="J1287" s="9">
        <f t="shared" ref="J1287:J1298" si="169">TRUNC(I1287*D1287,1)</f>
        <v>0</v>
      </c>
      <c r="K1287" s="8">
        <f t="shared" ref="K1287:K1298" si="170">TRUNC(E1287+G1287+I1287,1)</f>
        <v>180</v>
      </c>
      <c r="L1287" s="9">
        <f t="shared" ref="L1287:L1298" si="171">TRUNC(F1287+H1287+J1287,1)</f>
        <v>245.1</v>
      </c>
      <c r="M1287" s="5" t="s">
        <v>52</v>
      </c>
      <c r="N1287" s="1" t="s">
        <v>1035</v>
      </c>
      <c r="O1287" s="1" t="s">
        <v>4097</v>
      </c>
      <c r="P1287" s="1" t="s">
        <v>62</v>
      </c>
      <c r="Q1287" s="1" t="s">
        <v>62</v>
      </c>
      <c r="R1287" s="1" t="s">
        <v>61</v>
      </c>
      <c r="AV1287" s="1" t="s">
        <v>52</v>
      </c>
      <c r="AW1287" s="1" t="s">
        <v>4098</v>
      </c>
      <c r="AX1287" s="1" t="s">
        <v>52</v>
      </c>
      <c r="AY1287" s="1" t="s">
        <v>52</v>
      </c>
      <c r="AZ1287" s="203"/>
      <c r="BA1287" s="206" t="s">
        <v>7517</v>
      </c>
    </row>
    <row r="1288" spans="1:53" ht="30" customHeight="1">
      <c r="A1288" s="5" t="s">
        <v>4057</v>
      </c>
      <c r="B1288" s="5" t="s">
        <v>4058</v>
      </c>
      <c r="C1288" s="5" t="s">
        <v>366</v>
      </c>
      <c r="D1288" s="6">
        <v>1.3620000000000001</v>
      </c>
      <c r="E1288" s="8">
        <f>일위대가목록!E605</f>
        <v>9</v>
      </c>
      <c r="F1288" s="9">
        <f t="shared" si="167"/>
        <v>12.2</v>
      </c>
      <c r="G1288" s="8">
        <f>일위대가목록!F605</f>
        <v>855</v>
      </c>
      <c r="H1288" s="9">
        <f t="shared" si="168"/>
        <v>1164.5</v>
      </c>
      <c r="I1288" s="8">
        <f>일위대가목록!G605</f>
        <v>0</v>
      </c>
      <c r="J1288" s="9">
        <f t="shared" si="169"/>
        <v>0</v>
      </c>
      <c r="K1288" s="8">
        <f t="shared" si="170"/>
        <v>864</v>
      </c>
      <c r="L1288" s="9">
        <f t="shared" si="171"/>
        <v>1176.7</v>
      </c>
      <c r="M1288" s="5" t="s">
        <v>4059</v>
      </c>
      <c r="N1288" s="1" t="s">
        <v>1035</v>
      </c>
      <c r="O1288" s="1" t="s">
        <v>4060</v>
      </c>
      <c r="P1288" s="1" t="s">
        <v>61</v>
      </c>
      <c r="Q1288" s="1" t="s">
        <v>62</v>
      </c>
      <c r="R1288" s="1" t="s">
        <v>62</v>
      </c>
      <c r="AV1288" s="1" t="s">
        <v>52</v>
      </c>
      <c r="AW1288" s="1" t="s">
        <v>4099</v>
      </c>
      <c r="AX1288" s="1" t="s">
        <v>52</v>
      </c>
      <c r="AY1288" s="1" t="s">
        <v>52</v>
      </c>
      <c r="AZ1288" s="203"/>
      <c r="BA1288" s="209" t="s">
        <v>4059</v>
      </c>
    </row>
    <row r="1289" spans="1:53" ht="30" customHeight="1">
      <c r="A1289" s="5" t="s">
        <v>4062</v>
      </c>
      <c r="B1289" s="5" t="s">
        <v>4100</v>
      </c>
      <c r="C1289" s="5" t="s">
        <v>366</v>
      </c>
      <c r="D1289" s="6">
        <v>1.3620000000000001</v>
      </c>
      <c r="E1289" s="8">
        <f>단가대비표!K124</f>
        <v>810</v>
      </c>
      <c r="F1289" s="9">
        <f t="shared" si="167"/>
        <v>1103.2</v>
      </c>
      <c r="G1289" s="8">
        <f>단가대비표!L124</f>
        <v>0</v>
      </c>
      <c r="H1289" s="9">
        <f t="shared" si="168"/>
        <v>0</v>
      </c>
      <c r="I1289" s="8">
        <f>단가대비표!S124</f>
        <v>0</v>
      </c>
      <c r="J1289" s="9">
        <f t="shared" si="169"/>
        <v>0</v>
      </c>
      <c r="K1289" s="8">
        <f t="shared" si="170"/>
        <v>810</v>
      </c>
      <c r="L1289" s="9">
        <f t="shared" si="171"/>
        <v>1103.2</v>
      </c>
      <c r="M1289" s="5" t="s">
        <v>52</v>
      </c>
      <c r="N1289" s="1" t="s">
        <v>1035</v>
      </c>
      <c r="O1289" s="1" t="s">
        <v>4101</v>
      </c>
      <c r="P1289" s="1" t="s">
        <v>62</v>
      </c>
      <c r="Q1289" s="1" t="s">
        <v>62</v>
      </c>
      <c r="R1289" s="1" t="s">
        <v>61</v>
      </c>
      <c r="AV1289" s="1" t="s">
        <v>52</v>
      </c>
      <c r="AW1289" s="1" t="s">
        <v>4102</v>
      </c>
      <c r="AX1289" s="1" t="s">
        <v>52</v>
      </c>
      <c r="AY1289" s="1" t="s">
        <v>52</v>
      </c>
      <c r="AZ1289" s="203"/>
      <c r="BA1289" s="206" t="s">
        <v>7374</v>
      </c>
    </row>
    <row r="1290" spans="1:53" ht="30" customHeight="1">
      <c r="A1290" s="5" t="s">
        <v>4062</v>
      </c>
      <c r="B1290" s="5" t="s">
        <v>4066</v>
      </c>
      <c r="C1290" s="5" t="s">
        <v>182</v>
      </c>
      <c r="D1290" s="6">
        <v>1.222</v>
      </c>
      <c r="E1290" s="8">
        <f>단가대비표!K125</f>
        <v>1560</v>
      </c>
      <c r="F1290" s="9">
        <f t="shared" si="167"/>
        <v>1906.3</v>
      </c>
      <c r="G1290" s="8">
        <f>단가대비표!L125</f>
        <v>0</v>
      </c>
      <c r="H1290" s="9">
        <f t="shared" si="168"/>
        <v>0</v>
      </c>
      <c r="I1290" s="8">
        <f>단가대비표!S125</f>
        <v>0</v>
      </c>
      <c r="J1290" s="9">
        <f t="shared" si="169"/>
        <v>0</v>
      </c>
      <c r="K1290" s="8">
        <f t="shared" si="170"/>
        <v>1560</v>
      </c>
      <c r="L1290" s="9">
        <f t="shared" si="171"/>
        <v>1906.3</v>
      </c>
      <c r="M1290" s="5" t="s">
        <v>52</v>
      </c>
      <c r="N1290" s="1" t="s">
        <v>1035</v>
      </c>
      <c r="O1290" s="1" t="s">
        <v>4067</v>
      </c>
      <c r="P1290" s="1" t="s">
        <v>62</v>
      </c>
      <c r="Q1290" s="1" t="s">
        <v>62</v>
      </c>
      <c r="R1290" s="1" t="s">
        <v>61</v>
      </c>
      <c r="AV1290" s="1" t="s">
        <v>52</v>
      </c>
      <c r="AW1290" s="1" t="s">
        <v>4103</v>
      </c>
      <c r="AX1290" s="1" t="s">
        <v>52</v>
      </c>
      <c r="AY1290" s="1" t="s">
        <v>52</v>
      </c>
      <c r="AZ1290" s="203"/>
      <c r="BA1290" s="206" t="s">
        <v>7375</v>
      </c>
    </row>
    <row r="1291" spans="1:53" ht="30" customHeight="1">
      <c r="A1291" s="5" t="s">
        <v>4062</v>
      </c>
      <c r="B1291" s="5" t="s">
        <v>4069</v>
      </c>
      <c r="C1291" s="5" t="s">
        <v>182</v>
      </c>
      <c r="D1291" s="6">
        <v>0.52500000000000002</v>
      </c>
      <c r="E1291" s="8">
        <f>단가대비표!K126</f>
        <v>980</v>
      </c>
      <c r="F1291" s="9">
        <f t="shared" si="167"/>
        <v>514.5</v>
      </c>
      <c r="G1291" s="8">
        <f>단가대비표!L126</f>
        <v>0</v>
      </c>
      <c r="H1291" s="9">
        <f t="shared" si="168"/>
        <v>0</v>
      </c>
      <c r="I1291" s="8">
        <f>단가대비표!S126</f>
        <v>0</v>
      </c>
      <c r="J1291" s="9">
        <f t="shared" si="169"/>
        <v>0</v>
      </c>
      <c r="K1291" s="8">
        <f t="shared" si="170"/>
        <v>980</v>
      </c>
      <c r="L1291" s="9">
        <f t="shared" si="171"/>
        <v>514.5</v>
      </c>
      <c r="M1291" s="5" t="s">
        <v>52</v>
      </c>
      <c r="N1291" s="1" t="s">
        <v>1035</v>
      </c>
      <c r="O1291" s="1" t="s">
        <v>4070</v>
      </c>
      <c r="P1291" s="1" t="s">
        <v>62</v>
      </c>
      <c r="Q1291" s="1" t="s">
        <v>62</v>
      </c>
      <c r="R1291" s="1" t="s">
        <v>61</v>
      </c>
      <c r="AV1291" s="1" t="s">
        <v>52</v>
      </c>
      <c r="AW1291" s="1" t="s">
        <v>4104</v>
      </c>
      <c r="AX1291" s="1" t="s">
        <v>52</v>
      </c>
      <c r="AY1291" s="1" t="s">
        <v>52</v>
      </c>
      <c r="AZ1291" s="203"/>
      <c r="BA1291" s="206" t="s">
        <v>7376</v>
      </c>
    </row>
    <row r="1292" spans="1:53" ht="30" customHeight="1">
      <c r="A1292" s="5" t="s">
        <v>4062</v>
      </c>
      <c r="B1292" s="5" t="s">
        <v>4072</v>
      </c>
      <c r="C1292" s="5" t="s">
        <v>2971</v>
      </c>
      <c r="D1292" s="6">
        <v>1.3620000000000001</v>
      </c>
      <c r="E1292" s="8">
        <f>단가대비표!K127</f>
        <v>310</v>
      </c>
      <c r="F1292" s="9">
        <f t="shared" si="167"/>
        <v>422.2</v>
      </c>
      <c r="G1292" s="8">
        <f>단가대비표!L127</f>
        <v>0</v>
      </c>
      <c r="H1292" s="9">
        <f t="shared" si="168"/>
        <v>0</v>
      </c>
      <c r="I1292" s="8">
        <f>단가대비표!S127</f>
        <v>0</v>
      </c>
      <c r="J1292" s="9">
        <f t="shared" si="169"/>
        <v>0</v>
      </c>
      <c r="K1292" s="8">
        <f t="shared" si="170"/>
        <v>310</v>
      </c>
      <c r="L1292" s="9">
        <f t="shared" si="171"/>
        <v>422.2</v>
      </c>
      <c r="M1292" s="5" t="s">
        <v>52</v>
      </c>
      <c r="N1292" s="1" t="s">
        <v>1035</v>
      </c>
      <c r="O1292" s="1" t="s">
        <v>4073</v>
      </c>
      <c r="P1292" s="1" t="s">
        <v>62</v>
      </c>
      <c r="Q1292" s="1" t="s">
        <v>62</v>
      </c>
      <c r="R1292" s="1" t="s">
        <v>61</v>
      </c>
      <c r="AV1292" s="1" t="s">
        <v>52</v>
      </c>
      <c r="AW1292" s="1" t="s">
        <v>4105</v>
      </c>
      <c r="AX1292" s="1" t="s">
        <v>52</v>
      </c>
      <c r="AY1292" s="1" t="s">
        <v>52</v>
      </c>
      <c r="AZ1292" s="203"/>
      <c r="BA1292" s="206" t="s">
        <v>7377</v>
      </c>
    </row>
    <row r="1293" spans="1:53" ht="30" customHeight="1">
      <c r="A1293" s="5" t="s">
        <v>4062</v>
      </c>
      <c r="B1293" s="5" t="s">
        <v>4075</v>
      </c>
      <c r="C1293" s="5" t="s">
        <v>2971</v>
      </c>
      <c r="D1293" s="6">
        <v>0.58399999999999996</v>
      </c>
      <c r="E1293" s="8">
        <f>단가대비표!K128</f>
        <v>111</v>
      </c>
      <c r="F1293" s="9">
        <f t="shared" si="167"/>
        <v>64.8</v>
      </c>
      <c r="G1293" s="8">
        <f>단가대비표!L128</f>
        <v>0</v>
      </c>
      <c r="H1293" s="9">
        <f t="shared" si="168"/>
        <v>0</v>
      </c>
      <c r="I1293" s="8">
        <f>단가대비표!S128</f>
        <v>0</v>
      </c>
      <c r="J1293" s="9">
        <f t="shared" si="169"/>
        <v>0</v>
      </c>
      <c r="K1293" s="8">
        <f t="shared" si="170"/>
        <v>111</v>
      </c>
      <c r="L1293" s="9">
        <f t="shared" si="171"/>
        <v>64.8</v>
      </c>
      <c r="M1293" s="5" t="s">
        <v>52</v>
      </c>
      <c r="N1293" s="1" t="s">
        <v>1035</v>
      </c>
      <c r="O1293" s="1" t="s">
        <v>4076</v>
      </c>
      <c r="P1293" s="1" t="s">
        <v>62</v>
      </c>
      <c r="Q1293" s="1" t="s">
        <v>62</v>
      </c>
      <c r="R1293" s="1" t="s">
        <v>61</v>
      </c>
      <c r="AV1293" s="1" t="s">
        <v>52</v>
      </c>
      <c r="AW1293" s="1" t="s">
        <v>4106</v>
      </c>
      <c r="AX1293" s="1" t="s">
        <v>52</v>
      </c>
      <c r="AY1293" s="1" t="s">
        <v>52</v>
      </c>
      <c r="AZ1293" s="203"/>
      <c r="BA1293" s="206" t="s">
        <v>7378</v>
      </c>
    </row>
    <row r="1294" spans="1:53" ht="30" customHeight="1">
      <c r="A1294" s="5" t="s">
        <v>4062</v>
      </c>
      <c r="B1294" s="5" t="s">
        <v>4078</v>
      </c>
      <c r="C1294" s="5" t="s">
        <v>2971</v>
      </c>
      <c r="D1294" s="6">
        <v>0.19500000000000001</v>
      </c>
      <c r="E1294" s="8">
        <f>단가대비표!K129</f>
        <v>107</v>
      </c>
      <c r="F1294" s="9">
        <f t="shared" si="167"/>
        <v>20.8</v>
      </c>
      <c r="G1294" s="8">
        <f>단가대비표!L129</f>
        <v>0</v>
      </c>
      <c r="H1294" s="9">
        <f t="shared" si="168"/>
        <v>0</v>
      </c>
      <c r="I1294" s="8">
        <f>단가대비표!S129</f>
        <v>0</v>
      </c>
      <c r="J1294" s="9">
        <f t="shared" si="169"/>
        <v>0</v>
      </c>
      <c r="K1294" s="8">
        <f t="shared" si="170"/>
        <v>107</v>
      </c>
      <c r="L1294" s="9">
        <f t="shared" si="171"/>
        <v>20.8</v>
      </c>
      <c r="M1294" s="5" t="s">
        <v>52</v>
      </c>
      <c r="N1294" s="1" t="s">
        <v>1035</v>
      </c>
      <c r="O1294" s="1" t="s">
        <v>4079</v>
      </c>
      <c r="P1294" s="1" t="s">
        <v>62</v>
      </c>
      <c r="Q1294" s="1" t="s">
        <v>62</v>
      </c>
      <c r="R1294" s="1" t="s">
        <v>61</v>
      </c>
      <c r="AV1294" s="1" t="s">
        <v>52</v>
      </c>
      <c r="AW1294" s="1" t="s">
        <v>4107</v>
      </c>
      <c r="AX1294" s="1" t="s">
        <v>52</v>
      </c>
      <c r="AY1294" s="1" t="s">
        <v>52</v>
      </c>
      <c r="AZ1294" s="203"/>
      <c r="BA1294" s="206" t="s">
        <v>7379</v>
      </c>
    </row>
    <row r="1295" spans="1:53" ht="30" customHeight="1">
      <c r="A1295" s="5" t="s">
        <v>4062</v>
      </c>
      <c r="B1295" s="5" t="s">
        <v>4081</v>
      </c>
      <c r="C1295" s="5" t="s">
        <v>182</v>
      </c>
      <c r="D1295" s="6">
        <v>3.6749999999999998</v>
      </c>
      <c r="E1295" s="8">
        <f>단가대비표!K122</f>
        <v>620</v>
      </c>
      <c r="F1295" s="9">
        <f t="shared" si="167"/>
        <v>2278.5</v>
      </c>
      <c r="G1295" s="8">
        <f>단가대비표!L122</f>
        <v>0</v>
      </c>
      <c r="H1295" s="9">
        <f t="shared" si="168"/>
        <v>0</v>
      </c>
      <c r="I1295" s="8">
        <f>단가대비표!S122</f>
        <v>0</v>
      </c>
      <c r="J1295" s="9">
        <f t="shared" si="169"/>
        <v>0</v>
      </c>
      <c r="K1295" s="8">
        <f t="shared" si="170"/>
        <v>620</v>
      </c>
      <c r="L1295" s="9">
        <f t="shared" si="171"/>
        <v>2278.5</v>
      </c>
      <c r="M1295" s="5" t="s">
        <v>52</v>
      </c>
      <c r="N1295" s="1" t="s">
        <v>1035</v>
      </c>
      <c r="O1295" s="1" t="s">
        <v>4082</v>
      </c>
      <c r="P1295" s="1" t="s">
        <v>62</v>
      </c>
      <c r="Q1295" s="1" t="s">
        <v>62</v>
      </c>
      <c r="R1295" s="1" t="s">
        <v>61</v>
      </c>
      <c r="AV1295" s="1" t="s">
        <v>52</v>
      </c>
      <c r="AW1295" s="1" t="s">
        <v>4108</v>
      </c>
      <c r="AX1295" s="1" t="s">
        <v>52</v>
      </c>
      <c r="AY1295" s="1" t="s">
        <v>52</v>
      </c>
      <c r="AZ1295" s="203"/>
      <c r="BA1295" s="206" t="s">
        <v>7372</v>
      </c>
    </row>
    <row r="1296" spans="1:53" ht="30" customHeight="1">
      <c r="A1296" s="5" t="s">
        <v>4062</v>
      </c>
      <c r="B1296" s="5" t="s">
        <v>4084</v>
      </c>
      <c r="C1296" s="5" t="s">
        <v>366</v>
      </c>
      <c r="D1296" s="6">
        <v>4.0839999999999996</v>
      </c>
      <c r="E1296" s="8">
        <f>단가대비표!K130</f>
        <v>60</v>
      </c>
      <c r="F1296" s="9">
        <f t="shared" si="167"/>
        <v>245</v>
      </c>
      <c r="G1296" s="8">
        <f>단가대비표!L130</f>
        <v>0</v>
      </c>
      <c r="H1296" s="9">
        <f t="shared" si="168"/>
        <v>0</v>
      </c>
      <c r="I1296" s="8">
        <f>단가대비표!S130</f>
        <v>0</v>
      </c>
      <c r="J1296" s="9">
        <f t="shared" si="169"/>
        <v>0</v>
      </c>
      <c r="K1296" s="8">
        <f t="shared" si="170"/>
        <v>60</v>
      </c>
      <c r="L1296" s="9">
        <f t="shared" si="171"/>
        <v>245</v>
      </c>
      <c r="M1296" s="5" t="s">
        <v>52</v>
      </c>
      <c r="N1296" s="1" t="s">
        <v>1035</v>
      </c>
      <c r="O1296" s="1" t="s">
        <v>4085</v>
      </c>
      <c r="P1296" s="1" t="s">
        <v>62</v>
      </c>
      <c r="Q1296" s="1" t="s">
        <v>62</v>
      </c>
      <c r="R1296" s="1" t="s">
        <v>61</v>
      </c>
      <c r="AV1296" s="1" t="s">
        <v>52</v>
      </c>
      <c r="AW1296" s="1" t="s">
        <v>4109</v>
      </c>
      <c r="AX1296" s="1" t="s">
        <v>52</v>
      </c>
      <c r="AY1296" s="1" t="s">
        <v>52</v>
      </c>
      <c r="AZ1296" s="203"/>
      <c r="BA1296" s="206" t="s">
        <v>7380</v>
      </c>
    </row>
    <row r="1297" spans="1:55" ht="30" customHeight="1">
      <c r="A1297" s="5" t="s">
        <v>4062</v>
      </c>
      <c r="B1297" s="5" t="s">
        <v>4087</v>
      </c>
      <c r="C1297" s="5" t="s">
        <v>366</v>
      </c>
      <c r="D1297" s="6">
        <v>0.58399999999999996</v>
      </c>
      <c r="E1297" s="8">
        <f>단가대비표!K131</f>
        <v>80</v>
      </c>
      <c r="F1297" s="9">
        <f t="shared" si="167"/>
        <v>46.7</v>
      </c>
      <c r="G1297" s="8">
        <f>단가대비표!L131</f>
        <v>0</v>
      </c>
      <c r="H1297" s="9">
        <f t="shared" si="168"/>
        <v>0</v>
      </c>
      <c r="I1297" s="8">
        <f>단가대비표!S131</f>
        <v>0</v>
      </c>
      <c r="J1297" s="9">
        <f t="shared" si="169"/>
        <v>0</v>
      </c>
      <c r="K1297" s="8">
        <f t="shared" si="170"/>
        <v>80</v>
      </c>
      <c r="L1297" s="9">
        <f t="shared" si="171"/>
        <v>46.7</v>
      </c>
      <c r="M1297" s="5" t="s">
        <v>52</v>
      </c>
      <c r="N1297" s="1" t="s">
        <v>1035</v>
      </c>
      <c r="O1297" s="1" t="s">
        <v>4088</v>
      </c>
      <c r="P1297" s="1" t="s">
        <v>62</v>
      </c>
      <c r="Q1297" s="1" t="s">
        <v>62</v>
      </c>
      <c r="R1297" s="1" t="s">
        <v>61</v>
      </c>
      <c r="AV1297" s="1" t="s">
        <v>52</v>
      </c>
      <c r="AW1297" s="1" t="s">
        <v>4110</v>
      </c>
      <c r="AX1297" s="1" t="s">
        <v>52</v>
      </c>
      <c r="AY1297" s="1" t="s">
        <v>52</v>
      </c>
      <c r="AZ1297" s="203"/>
      <c r="BA1297" s="206" t="s">
        <v>7381</v>
      </c>
    </row>
    <row r="1298" spans="1:55" ht="30" customHeight="1">
      <c r="A1298" s="5" t="s">
        <v>4090</v>
      </c>
      <c r="B1298" s="5" t="s">
        <v>4091</v>
      </c>
      <c r="C1298" s="5" t="s">
        <v>58</v>
      </c>
      <c r="D1298" s="6">
        <v>1</v>
      </c>
      <c r="E1298" s="8">
        <f>일위대가목록!E606</f>
        <v>0</v>
      </c>
      <c r="F1298" s="9">
        <f t="shared" si="167"/>
        <v>0</v>
      </c>
      <c r="G1298" s="8">
        <f>일위대가목록!F606</f>
        <v>10012</v>
      </c>
      <c r="H1298" s="9">
        <f t="shared" si="168"/>
        <v>10012</v>
      </c>
      <c r="I1298" s="8">
        <f>일위대가목록!G606</f>
        <v>600</v>
      </c>
      <c r="J1298" s="9">
        <f t="shared" si="169"/>
        <v>600</v>
      </c>
      <c r="K1298" s="8">
        <f t="shared" si="170"/>
        <v>10612</v>
      </c>
      <c r="L1298" s="9">
        <f t="shared" si="171"/>
        <v>10612</v>
      </c>
      <c r="M1298" s="5" t="s">
        <v>4092</v>
      </c>
      <c r="N1298" s="1" t="s">
        <v>1035</v>
      </c>
      <c r="O1298" s="1" t="s">
        <v>4093</v>
      </c>
      <c r="P1298" s="1" t="s">
        <v>61</v>
      </c>
      <c r="Q1298" s="1" t="s">
        <v>62</v>
      </c>
      <c r="R1298" s="1" t="s">
        <v>62</v>
      </c>
      <c r="AV1298" s="1" t="s">
        <v>52</v>
      </c>
      <c r="AW1298" s="1" t="s">
        <v>4111</v>
      </c>
      <c r="AX1298" s="1" t="s">
        <v>52</v>
      </c>
      <c r="AY1298" s="1" t="s">
        <v>52</v>
      </c>
      <c r="AZ1298" s="203"/>
      <c r="BA1298" s="209" t="s">
        <v>4092</v>
      </c>
    </row>
    <row r="1299" spans="1:55" ht="30" customHeight="1">
      <c r="A1299" s="5" t="s">
        <v>2487</v>
      </c>
      <c r="B1299" s="5" t="s">
        <v>52</v>
      </c>
      <c r="C1299" s="5" t="s">
        <v>52</v>
      </c>
      <c r="D1299" s="6"/>
      <c r="E1299" s="8"/>
      <c r="F1299" s="9">
        <f>TRUNC(SUMIF(N1287:N1298, N1286, F1287:F1298),0)</f>
        <v>6859</v>
      </c>
      <c r="G1299" s="8"/>
      <c r="H1299" s="9">
        <f>TRUNC(SUMIF(N1287:N1298, N1286, H1287:H1298),0)</f>
        <v>11176</v>
      </c>
      <c r="I1299" s="8"/>
      <c r="J1299" s="9">
        <f>TRUNC(SUMIF(N1287:N1298, N1286, J1287:J1298),0)</f>
        <v>600</v>
      </c>
      <c r="K1299" s="8"/>
      <c r="L1299" s="9">
        <f>F1299+H1299+J1299</f>
        <v>18635</v>
      </c>
      <c r="M1299" s="5" t="s">
        <v>52</v>
      </c>
      <c r="N1299" s="1" t="s">
        <v>124</v>
      </c>
      <c r="O1299" s="1" t="s">
        <v>124</v>
      </c>
      <c r="P1299" s="1" t="s">
        <v>52</v>
      </c>
      <c r="Q1299" s="1" t="s">
        <v>52</v>
      </c>
      <c r="R1299" s="1" t="s">
        <v>52</v>
      </c>
      <c r="AV1299" s="1" t="s">
        <v>52</v>
      </c>
      <c r="AW1299" s="1" t="s">
        <v>52</v>
      </c>
      <c r="AX1299" s="1" t="s">
        <v>52</v>
      </c>
      <c r="AY1299" s="1" t="s">
        <v>52</v>
      </c>
      <c r="AZ1299" s="203"/>
      <c r="BA1299" s="206"/>
    </row>
    <row r="1300" spans="1:55" ht="30" customHeight="1">
      <c r="A1300" s="6"/>
      <c r="B1300" s="6"/>
      <c r="C1300" s="6"/>
      <c r="D1300" s="6"/>
      <c r="E1300" s="8"/>
      <c r="F1300" s="9"/>
      <c r="G1300" s="8"/>
      <c r="H1300" s="9"/>
      <c r="I1300" s="8"/>
      <c r="J1300" s="9"/>
      <c r="K1300" s="8"/>
      <c r="L1300" s="9"/>
      <c r="M1300" s="6"/>
      <c r="BA1300" s="206"/>
    </row>
    <row r="1301" spans="1:55" ht="30" customHeight="1">
      <c r="A1301" s="311" t="s">
        <v>4112</v>
      </c>
      <c r="B1301" s="311"/>
      <c r="C1301" s="311"/>
      <c r="D1301" s="311"/>
      <c r="E1301" s="312"/>
      <c r="F1301" s="313"/>
      <c r="G1301" s="312"/>
      <c r="H1301" s="313"/>
      <c r="I1301" s="312"/>
      <c r="J1301" s="313"/>
      <c r="K1301" s="312"/>
      <c r="L1301" s="313"/>
      <c r="M1301" s="311"/>
      <c r="N1301" s="1" t="s">
        <v>1040</v>
      </c>
      <c r="BA1301" s="208"/>
    </row>
    <row r="1302" spans="1:55" ht="30" customHeight="1">
      <c r="A1302" s="5" t="s">
        <v>2673</v>
      </c>
      <c r="B1302" s="5" t="s">
        <v>52</v>
      </c>
      <c r="C1302" s="5" t="s">
        <v>182</v>
      </c>
      <c r="D1302" s="6">
        <v>1.1000000000000001</v>
      </c>
      <c r="E1302" s="8">
        <f>단가대비표!K133</f>
        <v>1667</v>
      </c>
      <c r="F1302" s="9">
        <f>TRUNC(E1302*D1302,1)</f>
        <v>1833.7</v>
      </c>
      <c r="G1302" s="8">
        <f>단가대비표!L133</f>
        <v>0</v>
      </c>
      <c r="H1302" s="9">
        <f>TRUNC(G1302*D1302,1)</f>
        <v>0</v>
      </c>
      <c r="I1302" s="8">
        <f>단가대비표!S133</f>
        <v>0</v>
      </c>
      <c r="J1302" s="9">
        <f>TRUNC(I1302*D1302,1)</f>
        <v>0</v>
      </c>
      <c r="K1302" s="8">
        <f t="shared" ref="K1302:L1304" si="172">TRUNC(E1302+G1302+I1302,1)</f>
        <v>1667</v>
      </c>
      <c r="L1302" s="9">
        <f t="shared" si="172"/>
        <v>1833.7</v>
      </c>
      <c r="M1302" s="5" t="s">
        <v>52</v>
      </c>
      <c r="N1302" s="1" t="s">
        <v>1040</v>
      </c>
      <c r="O1302" s="1" t="s">
        <v>2674</v>
      </c>
      <c r="P1302" s="1" t="s">
        <v>62</v>
      </c>
      <c r="Q1302" s="1" t="s">
        <v>62</v>
      </c>
      <c r="R1302" s="1" t="s">
        <v>61</v>
      </c>
      <c r="V1302">
        <v>1</v>
      </c>
      <c r="AV1302" s="1" t="s">
        <v>52</v>
      </c>
      <c r="AW1302" s="1" t="s">
        <v>4113</v>
      </c>
      <c r="AX1302" s="1" t="s">
        <v>52</v>
      </c>
      <c r="AY1302" s="1" t="s">
        <v>52</v>
      </c>
      <c r="AZ1302" s="203"/>
      <c r="BA1302" s="206" t="s">
        <v>7384</v>
      </c>
      <c r="BB1302" s="98"/>
      <c r="BC1302" s="98" t="s">
        <v>7811</v>
      </c>
    </row>
    <row r="1303" spans="1:55" ht="30" customHeight="1">
      <c r="A1303" s="5" t="s">
        <v>2665</v>
      </c>
      <c r="B1303" s="5" t="s">
        <v>2666</v>
      </c>
      <c r="C1303" s="5" t="s">
        <v>449</v>
      </c>
      <c r="D1303" s="6">
        <v>1</v>
      </c>
      <c r="E1303" s="8">
        <f>TRUNC(SUMIF(V1302:V1304, RIGHTB(O1303, 1), F1302:F1304)*U1303, 2)</f>
        <v>91.68</v>
      </c>
      <c r="F1303" s="9">
        <f>TRUNC(E1303*D1303,1)</f>
        <v>91.6</v>
      </c>
      <c r="G1303" s="8">
        <v>0</v>
      </c>
      <c r="H1303" s="9">
        <f>TRUNC(G1303*D1303,1)</f>
        <v>0</v>
      </c>
      <c r="I1303" s="8">
        <v>0</v>
      </c>
      <c r="J1303" s="9">
        <f>TRUNC(I1303*D1303,1)</f>
        <v>0</v>
      </c>
      <c r="K1303" s="8">
        <f t="shared" si="172"/>
        <v>91.6</v>
      </c>
      <c r="L1303" s="9">
        <f t="shared" si="172"/>
        <v>91.6</v>
      </c>
      <c r="M1303" s="5" t="s">
        <v>52</v>
      </c>
      <c r="N1303" s="1" t="s">
        <v>1040</v>
      </c>
      <c r="O1303" s="1" t="s">
        <v>2654</v>
      </c>
      <c r="P1303" s="1" t="s">
        <v>62</v>
      </c>
      <c r="Q1303" s="1" t="s">
        <v>62</v>
      </c>
      <c r="R1303" s="1" t="s">
        <v>62</v>
      </c>
      <c r="S1303">
        <v>0</v>
      </c>
      <c r="T1303">
        <v>0</v>
      </c>
      <c r="U1303">
        <v>0.05</v>
      </c>
      <c r="AV1303" s="1" t="s">
        <v>52</v>
      </c>
      <c r="AW1303" s="1" t="s">
        <v>4114</v>
      </c>
      <c r="AX1303" s="1" t="s">
        <v>52</v>
      </c>
      <c r="AY1303" s="1" t="s">
        <v>52</v>
      </c>
      <c r="AZ1303" s="203"/>
      <c r="BA1303" s="206"/>
    </row>
    <row r="1304" spans="1:55" ht="30" customHeight="1">
      <c r="A1304" s="32" t="s">
        <v>2668</v>
      </c>
      <c r="B1304" s="5" t="s">
        <v>52</v>
      </c>
      <c r="C1304" s="5" t="s">
        <v>182</v>
      </c>
      <c r="D1304" s="6">
        <v>1</v>
      </c>
      <c r="E1304" s="8">
        <f>일위대가목록!E507</f>
        <v>0</v>
      </c>
      <c r="F1304" s="9">
        <f>TRUNC(E1304*D1304,1)</f>
        <v>0</v>
      </c>
      <c r="G1304" s="8">
        <f>일위대가목록!F507</f>
        <v>2288</v>
      </c>
      <c r="H1304" s="9">
        <f>TRUNC(G1304*D1304,1)</f>
        <v>2288</v>
      </c>
      <c r="I1304" s="8">
        <f>일위대가목록!G507</f>
        <v>91</v>
      </c>
      <c r="J1304" s="9">
        <f>TRUNC(I1304*D1304,1)</f>
        <v>91</v>
      </c>
      <c r="K1304" s="8">
        <f t="shared" si="172"/>
        <v>2379</v>
      </c>
      <c r="L1304" s="9">
        <f t="shared" si="172"/>
        <v>2379</v>
      </c>
      <c r="M1304" s="5" t="s">
        <v>2669</v>
      </c>
      <c r="N1304" s="1" t="s">
        <v>1040</v>
      </c>
      <c r="O1304" s="1" t="s">
        <v>2670</v>
      </c>
      <c r="P1304" s="1" t="s">
        <v>61</v>
      </c>
      <c r="Q1304" s="1" t="s">
        <v>62</v>
      </c>
      <c r="R1304" s="1" t="s">
        <v>62</v>
      </c>
      <c r="AV1304" s="1" t="s">
        <v>52</v>
      </c>
      <c r="AW1304" s="1" t="s">
        <v>4115</v>
      </c>
      <c r="AX1304" s="1" t="s">
        <v>52</v>
      </c>
      <c r="AY1304" s="1" t="s">
        <v>52</v>
      </c>
      <c r="AZ1304" s="203"/>
      <c r="BA1304" s="209" t="s">
        <v>2669</v>
      </c>
    </row>
    <row r="1305" spans="1:55" ht="30" customHeight="1">
      <c r="A1305" s="5" t="s">
        <v>2487</v>
      </c>
      <c r="B1305" s="5" t="s">
        <v>52</v>
      </c>
      <c r="C1305" s="5" t="s">
        <v>52</v>
      </c>
      <c r="D1305" s="6"/>
      <c r="E1305" s="8"/>
      <c r="F1305" s="9">
        <f>TRUNC(SUMIF(N1302:N1304, N1301, F1302:F1304),0)</f>
        <v>1925</v>
      </c>
      <c r="G1305" s="8"/>
      <c r="H1305" s="9">
        <f>TRUNC(SUMIF(N1302:N1304, N1301, H1302:H1304),0)</f>
        <v>2288</v>
      </c>
      <c r="I1305" s="8"/>
      <c r="J1305" s="9">
        <f>TRUNC(SUMIF(N1302:N1304, N1301, J1302:J1304),0)</f>
        <v>91</v>
      </c>
      <c r="K1305" s="8"/>
      <c r="L1305" s="9">
        <f>F1305+H1305+J1305</f>
        <v>4304</v>
      </c>
      <c r="M1305" s="5" t="s">
        <v>52</v>
      </c>
      <c r="N1305" s="1" t="s">
        <v>124</v>
      </c>
      <c r="O1305" s="1" t="s">
        <v>124</v>
      </c>
      <c r="P1305" s="1" t="s">
        <v>52</v>
      </c>
      <c r="Q1305" s="1" t="s">
        <v>52</v>
      </c>
      <c r="R1305" s="1" t="s">
        <v>52</v>
      </c>
      <c r="AV1305" s="1" t="s">
        <v>52</v>
      </c>
      <c r="AW1305" s="1" t="s">
        <v>52</v>
      </c>
      <c r="AX1305" s="1" t="s">
        <v>52</v>
      </c>
      <c r="AY1305" s="1" t="s">
        <v>52</v>
      </c>
      <c r="AZ1305" s="203"/>
      <c r="BA1305" s="206"/>
    </row>
    <row r="1306" spans="1:55" ht="30" customHeight="1">
      <c r="A1306" s="6"/>
      <c r="B1306" s="6"/>
      <c r="C1306" s="6"/>
      <c r="D1306" s="6"/>
      <c r="E1306" s="8"/>
      <c r="F1306" s="9"/>
      <c r="G1306" s="8"/>
      <c r="H1306" s="9"/>
      <c r="I1306" s="8"/>
      <c r="J1306" s="9"/>
      <c r="K1306" s="8"/>
      <c r="L1306" s="9"/>
      <c r="M1306" s="6"/>
      <c r="BA1306" s="206"/>
    </row>
    <row r="1307" spans="1:55" ht="30" customHeight="1">
      <c r="A1307" s="308" t="s">
        <v>4116</v>
      </c>
      <c r="B1307" s="308"/>
      <c r="C1307" s="308"/>
      <c r="D1307" s="308"/>
      <c r="E1307" s="309"/>
      <c r="F1307" s="310"/>
      <c r="G1307" s="309"/>
      <c r="H1307" s="310"/>
      <c r="I1307" s="309"/>
      <c r="J1307" s="310"/>
      <c r="K1307" s="309"/>
      <c r="L1307" s="310"/>
      <c r="M1307" s="308"/>
      <c r="N1307" s="1" t="s">
        <v>1045</v>
      </c>
      <c r="BA1307" s="208"/>
    </row>
    <row r="1308" spans="1:55" ht="30" customHeight="1">
      <c r="A1308" s="5" t="s">
        <v>4117</v>
      </c>
      <c r="B1308" s="5" t="s">
        <v>2646</v>
      </c>
      <c r="C1308" s="5" t="s">
        <v>2210</v>
      </c>
      <c r="D1308" s="6">
        <v>8.0000000000000002E-3</v>
      </c>
      <c r="E1308" s="8">
        <f>단가대비표!K421</f>
        <v>0</v>
      </c>
      <c r="F1308" s="9">
        <f>TRUNC(E1308*D1308,1)</f>
        <v>0</v>
      </c>
      <c r="G1308" s="8">
        <f>단가대비표!L421</f>
        <v>251976</v>
      </c>
      <c r="H1308" s="9">
        <f>TRUNC(G1308*D1308,1)</f>
        <v>2015.8</v>
      </c>
      <c r="I1308" s="8">
        <f>단가대비표!S421</f>
        <v>0</v>
      </c>
      <c r="J1308" s="9">
        <f>TRUNC(I1308*D1308,1)</f>
        <v>0</v>
      </c>
      <c r="K1308" s="8">
        <f t="shared" ref="K1308:L1310" si="173">TRUNC(E1308+G1308+I1308,1)</f>
        <v>251976</v>
      </c>
      <c r="L1308" s="9">
        <f t="shared" si="173"/>
        <v>2015.8</v>
      </c>
      <c r="M1308" s="5" t="s">
        <v>52</v>
      </c>
      <c r="N1308" s="1" t="s">
        <v>1045</v>
      </c>
      <c r="O1308" s="1" t="s">
        <v>4118</v>
      </c>
      <c r="P1308" s="1" t="s">
        <v>62</v>
      </c>
      <c r="Q1308" s="1" t="s">
        <v>62</v>
      </c>
      <c r="R1308" s="1" t="s">
        <v>61</v>
      </c>
      <c r="AV1308" s="1" t="s">
        <v>52</v>
      </c>
      <c r="AW1308" s="1" t="s">
        <v>4119</v>
      </c>
      <c r="AX1308" s="1" t="s">
        <v>52</v>
      </c>
      <c r="AY1308" s="1" t="s">
        <v>52</v>
      </c>
      <c r="AZ1308" s="203"/>
      <c r="BA1308" s="206" t="s">
        <v>7736</v>
      </c>
    </row>
    <row r="1309" spans="1:55" ht="30" customHeight="1">
      <c r="A1309" s="5" t="s">
        <v>2649</v>
      </c>
      <c r="B1309" s="5" t="s">
        <v>2646</v>
      </c>
      <c r="C1309" s="5" t="s">
        <v>2210</v>
      </c>
      <c r="D1309" s="6">
        <v>3.0000000000000001E-3</v>
      </c>
      <c r="E1309" s="8">
        <f>단가대비표!K405</f>
        <v>0</v>
      </c>
      <c r="F1309" s="9">
        <f>TRUNC(E1309*D1309,1)</f>
        <v>0</v>
      </c>
      <c r="G1309" s="8">
        <f>단가대비표!L405</f>
        <v>157068</v>
      </c>
      <c r="H1309" s="9">
        <f>TRUNC(G1309*D1309,1)</f>
        <v>471.2</v>
      </c>
      <c r="I1309" s="8">
        <f>단가대비표!S405</f>
        <v>0</v>
      </c>
      <c r="J1309" s="9">
        <f>TRUNC(I1309*D1309,1)</f>
        <v>0</v>
      </c>
      <c r="K1309" s="8">
        <f t="shared" si="173"/>
        <v>157068</v>
      </c>
      <c r="L1309" s="9">
        <f t="shared" si="173"/>
        <v>471.2</v>
      </c>
      <c r="M1309" s="5" t="s">
        <v>52</v>
      </c>
      <c r="N1309" s="1" t="s">
        <v>1045</v>
      </c>
      <c r="O1309" s="1" t="s">
        <v>2650</v>
      </c>
      <c r="P1309" s="1" t="s">
        <v>62</v>
      </c>
      <c r="Q1309" s="1" t="s">
        <v>62</v>
      </c>
      <c r="R1309" s="1" t="s">
        <v>61</v>
      </c>
      <c r="AV1309" s="1" t="s">
        <v>52</v>
      </c>
      <c r="AW1309" s="1" t="s">
        <v>4120</v>
      </c>
      <c r="AX1309" s="1" t="s">
        <v>52</v>
      </c>
      <c r="AY1309" s="1" t="s">
        <v>52</v>
      </c>
      <c r="AZ1309" s="203"/>
      <c r="BA1309" s="206" t="s">
        <v>7717</v>
      </c>
    </row>
    <row r="1310" spans="1:55" ht="30" customHeight="1">
      <c r="A1310" s="5" t="s">
        <v>4121</v>
      </c>
      <c r="B1310" s="5" t="s">
        <v>4122</v>
      </c>
      <c r="C1310" s="5" t="s">
        <v>58</v>
      </c>
      <c r="D1310" s="6">
        <v>0.1</v>
      </c>
      <c r="E1310" s="8">
        <f>단가대비표!K84</f>
        <v>9600</v>
      </c>
      <c r="F1310" s="9">
        <f>TRUNC(E1310*D1310,1)</f>
        <v>960</v>
      </c>
      <c r="G1310" s="8">
        <f>단가대비표!L84</f>
        <v>0</v>
      </c>
      <c r="H1310" s="9">
        <f>TRUNC(G1310*D1310,1)</f>
        <v>0</v>
      </c>
      <c r="I1310" s="8">
        <f>단가대비표!S84</f>
        <v>0</v>
      </c>
      <c r="J1310" s="9">
        <f>TRUNC(I1310*D1310,1)</f>
        <v>0</v>
      </c>
      <c r="K1310" s="8">
        <f t="shared" si="173"/>
        <v>9600</v>
      </c>
      <c r="L1310" s="9">
        <f t="shared" si="173"/>
        <v>960</v>
      </c>
      <c r="M1310" s="5" t="s">
        <v>52</v>
      </c>
      <c r="N1310" s="1" t="s">
        <v>1045</v>
      </c>
      <c r="O1310" s="1" t="s">
        <v>4123</v>
      </c>
      <c r="P1310" s="1" t="s">
        <v>62</v>
      </c>
      <c r="Q1310" s="1" t="s">
        <v>62</v>
      </c>
      <c r="R1310" s="1" t="s">
        <v>61</v>
      </c>
      <c r="AV1310" s="1" t="s">
        <v>52</v>
      </c>
      <c r="AW1310" s="1" t="s">
        <v>4124</v>
      </c>
      <c r="AX1310" s="1" t="s">
        <v>52</v>
      </c>
      <c r="AY1310" s="1" t="s">
        <v>52</v>
      </c>
      <c r="AZ1310" s="203"/>
      <c r="BA1310" s="206" t="s">
        <v>7321</v>
      </c>
    </row>
    <row r="1311" spans="1:55" ht="30" customHeight="1">
      <c r="A1311" s="5" t="s">
        <v>2487</v>
      </c>
      <c r="B1311" s="5" t="s">
        <v>52</v>
      </c>
      <c r="C1311" s="5" t="s">
        <v>52</v>
      </c>
      <c r="D1311" s="6"/>
      <c r="E1311" s="8"/>
      <c r="F1311" s="9">
        <f>TRUNC(SUMIF(N1308:N1310, N1307, F1308:F1310),0)</f>
        <v>960</v>
      </c>
      <c r="G1311" s="8"/>
      <c r="H1311" s="9">
        <f>TRUNC(SUMIF(N1308:N1310, N1307, H1308:H1310),0)</f>
        <v>2487</v>
      </c>
      <c r="I1311" s="8"/>
      <c r="J1311" s="9">
        <f>TRUNC(SUMIF(N1308:N1310, N1307, J1308:J1310),0)</f>
        <v>0</v>
      </c>
      <c r="K1311" s="8"/>
      <c r="L1311" s="9">
        <f>F1311+H1311+J1311</f>
        <v>3447</v>
      </c>
      <c r="M1311" s="5" t="s">
        <v>52</v>
      </c>
      <c r="N1311" s="1" t="s">
        <v>124</v>
      </c>
      <c r="O1311" s="1" t="s">
        <v>124</v>
      </c>
      <c r="P1311" s="1" t="s">
        <v>52</v>
      </c>
      <c r="Q1311" s="1" t="s">
        <v>52</v>
      </c>
      <c r="R1311" s="1" t="s">
        <v>52</v>
      </c>
      <c r="AV1311" s="1" t="s">
        <v>52</v>
      </c>
      <c r="AW1311" s="1" t="s">
        <v>52</v>
      </c>
      <c r="AX1311" s="1" t="s">
        <v>52</v>
      </c>
      <c r="AY1311" s="1" t="s">
        <v>52</v>
      </c>
      <c r="AZ1311" s="203"/>
      <c r="BA1311" s="206"/>
    </row>
    <row r="1312" spans="1:55" ht="30" customHeight="1">
      <c r="A1312" s="6"/>
      <c r="B1312" s="6"/>
      <c r="C1312" s="6"/>
      <c r="D1312" s="6"/>
      <c r="E1312" s="8"/>
      <c r="F1312" s="9"/>
      <c r="G1312" s="8"/>
      <c r="H1312" s="9"/>
      <c r="I1312" s="8"/>
      <c r="J1312" s="9"/>
      <c r="K1312" s="8"/>
      <c r="L1312" s="9"/>
      <c r="M1312" s="6"/>
      <c r="BA1312" s="206"/>
    </row>
    <row r="1313" spans="1:54" ht="30" customHeight="1">
      <c r="A1313" s="308" t="s">
        <v>4125</v>
      </c>
      <c r="B1313" s="308"/>
      <c r="C1313" s="308"/>
      <c r="D1313" s="308"/>
      <c r="E1313" s="309"/>
      <c r="F1313" s="310"/>
      <c r="G1313" s="309"/>
      <c r="H1313" s="310"/>
      <c r="I1313" s="309"/>
      <c r="J1313" s="310"/>
      <c r="K1313" s="309"/>
      <c r="L1313" s="310"/>
      <c r="M1313" s="308"/>
      <c r="N1313" s="1" t="s">
        <v>1052</v>
      </c>
      <c r="BA1313" s="208"/>
    </row>
    <row r="1314" spans="1:54" ht="30" customHeight="1">
      <c r="A1314" s="5" t="s">
        <v>4117</v>
      </c>
      <c r="B1314" s="5" t="s">
        <v>2646</v>
      </c>
      <c r="C1314" s="5" t="s">
        <v>2210</v>
      </c>
      <c r="D1314" s="6">
        <v>1.4E-2</v>
      </c>
      <c r="E1314" s="8">
        <f>단가대비표!K421</f>
        <v>0</v>
      </c>
      <c r="F1314" s="9">
        <f>TRUNC(E1314*D1314,1)</f>
        <v>0</v>
      </c>
      <c r="G1314" s="8">
        <f>단가대비표!L421</f>
        <v>251976</v>
      </c>
      <c r="H1314" s="9">
        <f>TRUNC(G1314*D1314,1)</f>
        <v>3527.6</v>
      </c>
      <c r="I1314" s="8">
        <f>단가대비표!S421</f>
        <v>0</v>
      </c>
      <c r="J1314" s="9">
        <f>TRUNC(I1314*D1314,1)</f>
        <v>0</v>
      </c>
      <c r="K1314" s="8">
        <f t="shared" ref="K1314:L1318" si="174">TRUNC(E1314+G1314+I1314,1)</f>
        <v>251976</v>
      </c>
      <c r="L1314" s="9">
        <f t="shared" si="174"/>
        <v>3527.6</v>
      </c>
      <c r="M1314" s="5" t="s">
        <v>52</v>
      </c>
      <c r="N1314" s="1" t="s">
        <v>1052</v>
      </c>
      <c r="O1314" s="1" t="s">
        <v>4118</v>
      </c>
      <c r="P1314" s="1" t="s">
        <v>62</v>
      </c>
      <c r="Q1314" s="1" t="s">
        <v>62</v>
      </c>
      <c r="R1314" s="1" t="s">
        <v>61</v>
      </c>
      <c r="V1314">
        <v>1</v>
      </c>
      <c r="AV1314" s="1" t="s">
        <v>52</v>
      </c>
      <c r="AW1314" s="1" t="s">
        <v>4126</v>
      </c>
      <c r="AX1314" s="1" t="s">
        <v>52</v>
      </c>
      <c r="AY1314" s="1" t="s">
        <v>52</v>
      </c>
      <c r="AZ1314" s="203"/>
      <c r="BA1314" s="206" t="s">
        <v>7736</v>
      </c>
    </row>
    <row r="1315" spans="1:54" ht="30" customHeight="1">
      <c r="A1315" s="5" t="s">
        <v>2649</v>
      </c>
      <c r="B1315" s="5" t="s">
        <v>2646</v>
      </c>
      <c r="C1315" s="5" t="s">
        <v>2210</v>
      </c>
      <c r="D1315" s="6">
        <v>4.0000000000000001E-3</v>
      </c>
      <c r="E1315" s="8">
        <f>단가대비표!K405</f>
        <v>0</v>
      </c>
      <c r="F1315" s="9">
        <f>TRUNC(E1315*D1315,1)</f>
        <v>0</v>
      </c>
      <c r="G1315" s="8">
        <f>단가대비표!L405</f>
        <v>157068</v>
      </c>
      <c r="H1315" s="9">
        <f>TRUNC(G1315*D1315,1)</f>
        <v>628.20000000000005</v>
      </c>
      <c r="I1315" s="8">
        <f>단가대비표!S405</f>
        <v>0</v>
      </c>
      <c r="J1315" s="9">
        <f>TRUNC(I1315*D1315,1)</f>
        <v>0</v>
      </c>
      <c r="K1315" s="8">
        <f t="shared" si="174"/>
        <v>157068</v>
      </c>
      <c r="L1315" s="9">
        <f t="shared" si="174"/>
        <v>628.20000000000005</v>
      </c>
      <c r="M1315" s="5" t="s">
        <v>52</v>
      </c>
      <c r="N1315" s="1" t="s">
        <v>1052</v>
      </c>
      <c r="O1315" s="1" t="s">
        <v>2650</v>
      </c>
      <c r="P1315" s="1" t="s">
        <v>62</v>
      </c>
      <c r="Q1315" s="1" t="s">
        <v>62</v>
      </c>
      <c r="R1315" s="1" t="s">
        <v>61</v>
      </c>
      <c r="V1315">
        <v>1</v>
      </c>
      <c r="AV1315" s="1" t="s">
        <v>52</v>
      </c>
      <c r="AW1315" s="1" t="s">
        <v>4127</v>
      </c>
      <c r="AX1315" s="1" t="s">
        <v>52</v>
      </c>
      <c r="AY1315" s="1" t="s">
        <v>52</v>
      </c>
      <c r="AZ1315" s="203"/>
      <c r="BA1315" s="206" t="s">
        <v>7717</v>
      </c>
    </row>
    <row r="1316" spans="1:54" ht="30" customHeight="1">
      <c r="A1316" s="5" t="s">
        <v>2652</v>
      </c>
      <c r="B1316" s="5" t="s">
        <v>2653</v>
      </c>
      <c r="C1316" s="5" t="s">
        <v>449</v>
      </c>
      <c r="D1316" s="6">
        <v>1</v>
      </c>
      <c r="E1316" s="8">
        <v>0</v>
      </c>
      <c r="F1316" s="9">
        <f>TRUNC(E1316*D1316,1)</f>
        <v>0</v>
      </c>
      <c r="G1316" s="8">
        <v>0</v>
      </c>
      <c r="H1316" s="9">
        <f>TRUNC(G1316*D1316,1)</f>
        <v>0</v>
      </c>
      <c r="I1316" s="8">
        <f>TRUNC(SUMIF(V1314:V1318, RIGHTB(O1316, 1), H1314:H1318)*U1316, 2)</f>
        <v>83.11</v>
      </c>
      <c r="J1316" s="9">
        <f>TRUNC(I1316*D1316,1)</f>
        <v>83.1</v>
      </c>
      <c r="K1316" s="8">
        <f t="shared" si="174"/>
        <v>83.1</v>
      </c>
      <c r="L1316" s="9">
        <f t="shared" si="174"/>
        <v>83.1</v>
      </c>
      <c r="M1316" s="5" t="s">
        <v>52</v>
      </c>
      <c r="N1316" s="1" t="s">
        <v>1052</v>
      </c>
      <c r="O1316" s="1" t="s">
        <v>2654</v>
      </c>
      <c r="P1316" s="1" t="s">
        <v>62</v>
      </c>
      <c r="Q1316" s="1" t="s">
        <v>62</v>
      </c>
      <c r="R1316" s="1" t="s">
        <v>62</v>
      </c>
      <c r="S1316">
        <v>1</v>
      </c>
      <c r="T1316">
        <v>2</v>
      </c>
      <c r="U1316">
        <v>0.02</v>
      </c>
      <c r="AV1316" s="1" t="s">
        <v>52</v>
      </c>
      <c r="AW1316" s="1" t="s">
        <v>4128</v>
      </c>
      <c r="AX1316" s="1" t="s">
        <v>52</v>
      </c>
      <c r="AY1316" s="1" t="s">
        <v>52</v>
      </c>
      <c r="AZ1316" s="203"/>
      <c r="BA1316" s="206"/>
    </row>
    <row r="1317" spans="1:54" ht="30" customHeight="1">
      <c r="A1317" s="5" t="s">
        <v>2861</v>
      </c>
      <c r="B1317" s="5" t="s">
        <v>2862</v>
      </c>
      <c r="C1317" s="5" t="s">
        <v>2685</v>
      </c>
      <c r="D1317" s="6">
        <v>2.73</v>
      </c>
      <c r="E1317" s="8">
        <f>단가대비표!K74</f>
        <v>140.9</v>
      </c>
      <c r="F1317" s="9">
        <f>TRUNC(E1317*D1317,1)</f>
        <v>384.6</v>
      </c>
      <c r="G1317" s="8">
        <f>단가대비표!L74</f>
        <v>0</v>
      </c>
      <c r="H1317" s="9">
        <f>TRUNC(G1317*D1317,1)</f>
        <v>0</v>
      </c>
      <c r="I1317" s="8">
        <f>단가대비표!S74</f>
        <v>0</v>
      </c>
      <c r="J1317" s="9">
        <f>TRUNC(I1317*D1317,1)</f>
        <v>0</v>
      </c>
      <c r="K1317" s="8">
        <f t="shared" si="174"/>
        <v>140.9</v>
      </c>
      <c r="L1317" s="9">
        <f t="shared" si="174"/>
        <v>384.6</v>
      </c>
      <c r="M1317" s="5" t="s">
        <v>2863</v>
      </c>
      <c r="N1317" s="1" t="s">
        <v>1052</v>
      </c>
      <c r="O1317" s="1" t="s">
        <v>2864</v>
      </c>
      <c r="P1317" s="1" t="s">
        <v>62</v>
      </c>
      <c r="Q1317" s="1" t="s">
        <v>62</v>
      </c>
      <c r="R1317" s="1" t="s">
        <v>61</v>
      </c>
      <c r="AV1317" s="1" t="s">
        <v>52</v>
      </c>
      <c r="AW1317" s="1" t="s">
        <v>4129</v>
      </c>
      <c r="AX1317" s="1" t="s">
        <v>52</v>
      </c>
      <c r="AY1317" s="1" t="s">
        <v>52</v>
      </c>
      <c r="AZ1317" s="203"/>
      <c r="BA1317" s="206" t="s">
        <v>7306</v>
      </c>
    </row>
    <row r="1318" spans="1:54" ht="30" customHeight="1">
      <c r="A1318" s="5" t="s">
        <v>2866</v>
      </c>
      <c r="B1318" s="5" t="s">
        <v>2867</v>
      </c>
      <c r="C1318" s="5" t="s">
        <v>588</v>
      </c>
      <c r="D1318" s="6">
        <v>6.0000000000000001E-3</v>
      </c>
      <c r="E1318" s="8">
        <f>단가대비표!K43</f>
        <v>26000</v>
      </c>
      <c r="F1318" s="9">
        <f>TRUNC(E1318*D1318,1)</f>
        <v>156</v>
      </c>
      <c r="G1318" s="8">
        <f>단가대비표!L43</f>
        <v>0</v>
      </c>
      <c r="H1318" s="9">
        <f>TRUNC(G1318*D1318,1)</f>
        <v>0</v>
      </c>
      <c r="I1318" s="8">
        <f>단가대비표!S43</f>
        <v>0</v>
      </c>
      <c r="J1318" s="9">
        <f>TRUNC(I1318*D1318,1)</f>
        <v>0</v>
      </c>
      <c r="K1318" s="8">
        <f t="shared" si="174"/>
        <v>26000</v>
      </c>
      <c r="L1318" s="9">
        <f t="shared" si="174"/>
        <v>156</v>
      </c>
      <c r="M1318" s="5" t="s">
        <v>2863</v>
      </c>
      <c r="N1318" s="1" t="s">
        <v>1052</v>
      </c>
      <c r="O1318" s="1" t="s">
        <v>2868</v>
      </c>
      <c r="P1318" s="1" t="s">
        <v>62</v>
      </c>
      <c r="Q1318" s="1" t="s">
        <v>62</v>
      </c>
      <c r="R1318" s="1" t="s">
        <v>61</v>
      </c>
      <c r="AV1318" s="1" t="s">
        <v>52</v>
      </c>
      <c r="AW1318" s="1" t="s">
        <v>4130</v>
      </c>
      <c r="AX1318" s="1" t="s">
        <v>52</v>
      </c>
      <c r="AY1318" s="1" t="s">
        <v>52</v>
      </c>
      <c r="AZ1318" s="203"/>
      <c r="BA1318" s="206" t="s">
        <v>7258</v>
      </c>
    </row>
    <row r="1319" spans="1:54" ht="30" customHeight="1">
      <c r="A1319" s="5" t="s">
        <v>2487</v>
      </c>
      <c r="B1319" s="5" t="s">
        <v>52</v>
      </c>
      <c r="C1319" s="5" t="s">
        <v>52</v>
      </c>
      <c r="D1319" s="6"/>
      <c r="E1319" s="8"/>
      <c r="F1319" s="9">
        <f>TRUNC(SUMIF(N1314:N1318, N1313, F1314:F1318),0)</f>
        <v>540</v>
      </c>
      <c r="G1319" s="8"/>
      <c r="H1319" s="9">
        <f>TRUNC(SUMIF(N1314:N1318, N1313, H1314:H1318),0)</f>
        <v>4155</v>
      </c>
      <c r="I1319" s="8"/>
      <c r="J1319" s="9">
        <f>TRUNC(SUMIF(N1314:N1318, N1313, J1314:J1318),0)</f>
        <v>83</v>
      </c>
      <c r="K1319" s="8"/>
      <c r="L1319" s="9">
        <f>F1319+H1319+J1319</f>
        <v>4778</v>
      </c>
      <c r="M1319" s="5" t="s">
        <v>52</v>
      </c>
      <c r="N1319" s="1" t="s">
        <v>124</v>
      </c>
      <c r="O1319" s="1" t="s">
        <v>124</v>
      </c>
      <c r="P1319" s="1" t="s">
        <v>52</v>
      </c>
      <c r="Q1319" s="1" t="s">
        <v>52</v>
      </c>
      <c r="R1319" s="1" t="s">
        <v>52</v>
      </c>
      <c r="AV1319" s="1" t="s">
        <v>52</v>
      </c>
      <c r="AW1319" s="1" t="s">
        <v>52</v>
      </c>
      <c r="AX1319" s="1" t="s">
        <v>52</v>
      </c>
      <c r="AY1319" s="1" t="s">
        <v>52</v>
      </c>
      <c r="AZ1319" s="203"/>
      <c r="BA1319" s="206"/>
    </row>
    <row r="1320" spans="1:54" ht="30" customHeight="1">
      <c r="A1320" s="6"/>
      <c r="B1320" s="6"/>
      <c r="C1320" s="6"/>
      <c r="D1320" s="6"/>
      <c r="E1320" s="8"/>
      <c r="F1320" s="9"/>
      <c r="G1320" s="8"/>
      <c r="H1320" s="9"/>
      <c r="I1320" s="8"/>
      <c r="J1320" s="9"/>
      <c r="K1320" s="8"/>
      <c r="L1320" s="9"/>
      <c r="M1320" s="6"/>
      <c r="BA1320" s="206"/>
    </row>
    <row r="1321" spans="1:54" ht="30" customHeight="1">
      <c r="A1321" s="308" t="s">
        <v>4131</v>
      </c>
      <c r="B1321" s="308"/>
      <c r="C1321" s="308"/>
      <c r="D1321" s="308"/>
      <c r="E1321" s="309"/>
      <c r="F1321" s="310"/>
      <c r="G1321" s="309"/>
      <c r="H1321" s="310"/>
      <c r="I1321" s="309"/>
      <c r="J1321" s="310"/>
      <c r="K1321" s="309"/>
      <c r="L1321" s="310"/>
      <c r="M1321" s="308"/>
      <c r="N1321" s="1" t="s">
        <v>1057</v>
      </c>
      <c r="BA1321" s="208"/>
    </row>
    <row r="1322" spans="1:54" ht="30" customHeight="1">
      <c r="A1322" s="5" t="s">
        <v>4132</v>
      </c>
      <c r="B1322" s="5" t="s">
        <v>4133</v>
      </c>
      <c r="C1322" s="5" t="s">
        <v>58</v>
      </c>
      <c r="D1322" s="74">
        <v>0.8</v>
      </c>
      <c r="E1322" s="8">
        <f>단가대비표!K85</f>
        <v>4160</v>
      </c>
      <c r="F1322" s="9">
        <f>TRUNC(E1322*D1322,1)</f>
        <v>3328</v>
      </c>
      <c r="G1322" s="8">
        <f>단가대비표!L85</f>
        <v>0</v>
      </c>
      <c r="H1322" s="9">
        <f>TRUNC(G1322*D1322,1)</f>
        <v>0</v>
      </c>
      <c r="I1322" s="8">
        <f>단가대비표!S85</f>
        <v>0</v>
      </c>
      <c r="J1322" s="9">
        <f>TRUNC(I1322*D1322,1)</f>
        <v>0</v>
      </c>
      <c r="K1322" s="8">
        <f t="shared" ref="K1322:L1324" si="175">TRUNC(E1322+G1322+I1322,1)</f>
        <v>4160</v>
      </c>
      <c r="L1322" s="9">
        <f t="shared" si="175"/>
        <v>3328</v>
      </c>
      <c r="M1322" s="5" t="s">
        <v>52</v>
      </c>
      <c r="N1322" s="1" t="s">
        <v>1057</v>
      </c>
      <c r="O1322" s="1" t="s">
        <v>4134</v>
      </c>
      <c r="P1322" s="1" t="s">
        <v>62</v>
      </c>
      <c r="Q1322" s="1" t="s">
        <v>62</v>
      </c>
      <c r="R1322" s="1" t="s">
        <v>61</v>
      </c>
      <c r="AV1322" s="1" t="s">
        <v>52</v>
      </c>
      <c r="AW1322" s="1" t="s">
        <v>4135</v>
      </c>
      <c r="AX1322" s="1" t="s">
        <v>52</v>
      </c>
      <c r="AY1322" s="1" t="s">
        <v>52</v>
      </c>
      <c r="AZ1322" s="203"/>
      <c r="BA1322" s="206" t="s">
        <v>7324</v>
      </c>
      <c r="BB1322" s="99">
        <v>1.1000000000000001</v>
      </c>
    </row>
    <row r="1323" spans="1:54" ht="30" customHeight="1">
      <c r="A1323" s="5" t="s">
        <v>3760</v>
      </c>
      <c r="B1323" s="5" t="s">
        <v>3761</v>
      </c>
      <c r="C1323" s="5" t="s">
        <v>2685</v>
      </c>
      <c r="D1323" s="74">
        <v>0.2</v>
      </c>
      <c r="E1323" s="8">
        <f>단가대비표!K247</f>
        <v>2289</v>
      </c>
      <c r="F1323" s="9">
        <f>TRUNC(E1323*D1323,1)</f>
        <v>457.8</v>
      </c>
      <c r="G1323" s="8">
        <f>단가대비표!L247</f>
        <v>0</v>
      </c>
      <c r="H1323" s="9">
        <f>TRUNC(G1323*D1323,1)</f>
        <v>0</v>
      </c>
      <c r="I1323" s="8">
        <f>단가대비표!S247</f>
        <v>0</v>
      </c>
      <c r="J1323" s="9">
        <f>TRUNC(I1323*D1323,1)</f>
        <v>0</v>
      </c>
      <c r="K1323" s="8">
        <f t="shared" si="175"/>
        <v>2289</v>
      </c>
      <c r="L1323" s="9">
        <f t="shared" si="175"/>
        <v>457.8</v>
      </c>
      <c r="M1323" s="5" t="s">
        <v>52</v>
      </c>
      <c r="N1323" s="1" t="s">
        <v>1057</v>
      </c>
      <c r="O1323" s="1" t="s">
        <v>3762</v>
      </c>
      <c r="P1323" s="1" t="s">
        <v>62</v>
      </c>
      <c r="Q1323" s="1" t="s">
        <v>62</v>
      </c>
      <c r="R1323" s="1" t="s">
        <v>61</v>
      </c>
      <c r="AV1323" s="1" t="s">
        <v>52</v>
      </c>
      <c r="AW1323" s="1" t="s">
        <v>4136</v>
      </c>
      <c r="AX1323" s="1" t="s">
        <v>52</v>
      </c>
      <c r="AY1323" s="1" t="s">
        <v>52</v>
      </c>
      <c r="AZ1323" s="203"/>
      <c r="BA1323" s="206" t="s">
        <v>7529</v>
      </c>
      <c r="BB1323" s="99">
        <v>0.3</v>
      </c>
    </row>
    <row r="1324" spans="1:54" ht="30" customHeight="1">
      <c r="A1324" s="5" t="s">
        <v>3764</v>
      </c>
      <c r="B1324" s="5" t="s">
        <v>3765</v>
      </c>
      <c r="C1324" s="5" t="s">
        <v>58</v>
      </c>
      <c r="D1324" s="74">
        <v>0.3</v>
      </c>
      <c r="E1324" s="8">
        <f>일위대가목록!E584</f>
        <v>0</v>
      </c>
      <c r="F1324" s="9">
        <f>TRUNC(E1324*D1324,1)</f>
        <v>0</v>
      </c>
      <c r="G1324" s="8">
        <f>일위대가목록!F584</f>
        <v>13086</v>
      </c>
      <c r="H1324" s="9">
        <f>TRUNC(G1324*D1324,1)</f>
        <v>3925.8</v>
      </c>
      <c r="I1324" s="8">
        <f>일위대가목록!G584</f>
        <v>0</v>
      </c>
      <c r="J1324" s="9">
        <f>TRUNC(I1324*D1324,1)</f>
        <v>0</v>
      </c>
      <c r="K1324" s="8">
        <f t="shared" si="175"/>
        <v>13086</v>
      </c>
      <c r="L1324" s="9">
        <f t="shared" si="175"/>
        <v>3925.8</v>
      </c>
      <c r="M1324" s="5" t="s">
        <v>3766</v>
      </c>
      <c r="N1324" s="1" t="s">
        <v>1057</v>
      </c>
      <c r="O1324" s="1" t="s">
        <v>3767</v>
      </c>
      <c r="P1324" s="1" t="s">
        <v>61</v>
      </c>
      <c r="Q1324" s="1" t="s">
        <v>62</v>
      </c>
      <c r="R1324" s="1" t="s">
        <v>62</v>
      </c>
      <c r="AV1324" s="1" t="s">
        <v>52</v>
      </c>
      <c r="AW1324" s="1" t="s">
        <v>4137</v>
      </c>
      <c r="AX1324" s="1" t="s">
        <v>52</v>
      </c>
      <c r="AY1324" s="1" t="s">
        <v>52</v>
      </c>
      <c r="AZ1324" s="203"/>
      <c r="BA1324" s="209" t="s">
        <v>3766</v>
      </c>
      <c r="BB1324" s="99">
        <v>1</v>
      </c>
    </row>
    <row r="1325" spans="1:54" ht="30" customHeight="1">
      <c r="A1325" s="5" t="s">
        <v>2487</v>
      </c>
      <c r="B1325" s="5" t="s">
        <v>52</v>
      </c>
      <c r="C1325" s="5" t="s">
        <v>52</v>
      </c>
      <c r="D1325" s="6"/>
      <c r="E1325" s="8"/>
      <c r="F1325" s="9">
        <f>TRUNC(SUMIF(N1322:N1324, N1321, F1322:F1324),0)</f>
        <v>3785</v>
      </c>
      <c r="G1325" s="8"/>
      <c r="H1325" s="9">
        <f>TRUNC(SUMIF(N1322:N1324, N1321, H1322:H1324),0)</f>
        <v>3925</v>
      </c>
      <c r="I1325" s="8"/>
      <c r="J1325" s="9">
        <f>TRUNC(SUMIF(N1322:N1324, N1321, J1322:J1324),0)</f>
        <v>0</v>
      </c>
      <c r="K1325" s="8"/>
      <c r="L1325" s="9">
        <f>F1325+H1325+J1325</f>
        <v>7710</v>
      </c>
      <c r="M1325" s="5" t="s">
        <v>52</v>
      </c>
      <c r="N1325" s="1" t="s">
        <v>124</v>
      </c>
      <c r="O1325" s="1" t="s">
        <v>124</v>
      </c>
      <c r="P1325" s="1" t="s">
        <v>52</v>
      </c>
      <c r="Q1325" s="1" t="s">
        <v>52</v>
      </c>
      <c r="R1325" s="1" t="s">
        <v>52</v>
      </c>
      <c r="AV1325" s="1" t="s">
        <v>52</v>
      </c>
      <c r="AW1325" s="1" t="s">
        <v>52</v>
      </c>
      <c r="AX1325" s="1" t="s">
        <v>52</v>
      </c>
      <c r="AY1325" s="1" t="s">
        <v>52</v>
      </c>
      <c r="AZ1325" s="203"/>
      <c r="BA1325" s="206"/>
    </row>
    <row r="1326" spans="1:54" ht="30" customHeight="1">
      <c r="A1326" s="6"/>
      <c r="B1326" s="6"/>
      <c r="C1326" s="6"/>
      <c r="D1326" s="6"/>
      <c r="E1326" s="8"/>
      <c r="F1326" s="9"/>
      <c r="G1326" s="8"/>
      <c r="H1326" s="9"/>
      <c r="I1326" s="8"/>
      <c r="J1326" s="9"/>
      <c r="K1326" s="8"/>
      <c r="L1326" s="9"/>
      <c r="M1326" s="6"/>
      <c r="BA1326" s="206"/>
    </row>
    <row r="1327" spans="1:54" ht="30" customHeight="1">
      <c r="A1327" s="308" t="s">
        <v>4138</v>
      </c>
      <c r="B1327" s="308"/>
      <c r="C1327" s="308"/>
      <c r="D1327" s="308"/>
      <c r="E1327" s="309"/>
      <c r="F1327" s="310"/>
      <c r="G1327" s="309"/>
      <c r="H1327" s="310"/>
      <c r="I1327" s="309"/>
      <c r="J1327" s="310"/>
      <c r="K1327" s="309"/>
      <c r="L1327" s="310"/>
      <c r="M1327" s="308"/>
      <c r="N1327" s="1" t="s">
        <v>1060</v>
      </c>
      <c r="BA1327" s="208"/>
    </row>
    <row r="1328" spans="1:54" ht="30" customHeight="1">
      <c r="A1328" s="5" t="s">
        <v>4132</v>
      </c>
      <c r="B1328" s="5" t="s">
        <v>4133</v>
      </c>
      <c r="C1328" s="5" t="s">
        <v>58</v>
      </c>
      <c r="D1328" s="74">
        <v>0.75</v>
      </c>
      <c r="E1328" s="8">
        <f>단가대비표!K85</f>
        <v>4160</v>
      </c>
      <c r="F1328" s="9">
        <f>TRUNC(E1328*D1328,1)</f>
        <v>3120</v>
      </c>
      <c r="G1328" s="8">
        <f>단가대비표!L85</f>
        <v>0</v>
      </c>
      <c r="H1328" s="9">
        <f>TRUNC(G1328*D1328,1)</f>
        <v>0</v>
      </c>
      <c r="I1328" s="8">
        <f>단가대비표!S85</f>
        <v>0</v>
      </c>
      <c r="J1328" s="9">
        <f>TRUNC(I1328*D1328,1)</f>
        <v>0</v>
      </c>
      <c r="K1328" s="8">
        <f t="shared" ref="K1328:L1330" si="176">TRUNC(E1328+G1328+I1328,1)</f>
        <v>4160</v>
      </c>
      <c r="L1328" s="9">
        <f t="shared" si="176"/>
        <v>3120</v>
      </c>
      <c r="M1328" s="5" t="s">
        <v>52</v>
      </c>
      <c r="N1328" s="1" t="s">
        <v>1060</v>
      </c>
      <c r="O1328" s="1" t="s">
        <v>4134</v>
      </c>
      <c r="P1328" s="1" t="s">
        <v>62</v>
      </c>
      <c r="Q1328" s="1" t="s">
        <v>62</v>
      </c>
      <c r="R1328" s="1" t="s">
        <v>61</v>
      </c>
      <c r="AV1328" s="1" t="s">
        <v>52</v>
      </c>
      <c r="AW1328" s="1" t="s">
        <v>4139</v>
      </c>
      <c r="AX1328" s="1" t="s">
        <v>52</v>
      </c>
      <c r="AY1328" s="1" t="s">
        <v>52</v>
      </c>
      <c r="AZ1328" s="203"/>
      <c r="BA1328" s="206" t="s">
        <v>7324</v>
      </c>
      <c r="BB1328" s="99">
        <v>1.1000000000000001</v>
      </c>
    </row>
    <row r="1329" spans="1:55" ht="30" customHeight="1">
      <c r="A1329" s="5" t="s">
        <v>3760</v>
      </c>
      <c r="B1329" s="5" t="s">
        <v>3761</v>
      </c>
      <c r="C1329" s="5" t="s">
        <v>2685</v>
      </c>
      <c r="D1329" s="74">
        <v>0.1</v>
      </c>
      <c r="E1329" s="8">
        <f>단가대비표!K247</f>
        <v>2289</v>
      </c>
      <c r="F1329" s="9">
        <f>TRUNC(E1329*D1329,1)</f>
        <v>228.9</v>
      </c>
      <c r="G1329" s="8">
        <f>단가대비표!L247</f>
        <v>0</v>
      </c>
      <c r="H1329" s="9">
        <f>TRUNC(G1329*D1329,1)</f>
        <v>0</v>
      </c>
      <c r="I1329" s="8">
        <f>단가대비표!S247</f>
        <v>0</v>
      </c>
      <c r="J1329" s="9">
        <f>TRUNC(I1329*D1329,1)</f>
        <v>0</v>
      </c>
      <c r="K1329" s="8">
        <f t="shared" si="176"/>
        <v>2289</v>
      </c>
      <c r="L1329" s="9">
        <f t="shared" si="176"/>
        <v>228.9</v>
      </c>
      <c r="M1329" s="5" t="s">
        <v>52</v>
      </c>
      <c r="N1329" s="1" t="s">
        <v>1060</v>
      </c>
      <c r="O1329" s="1" t="s">
        <v>3762</v>
      </c>
      <c r="P1329" s="1" t="s">
        <v>62</v>
      </c>
      <c r="Q1329" s="1" t="s">
        <v>62</v>
      </c>
      <c r="R1329" s="1" t="s">
        <v>61</v>
      </c>
      <c r="AV1329" s="1" t="s">
        <v>52</v>
      </c>
      <c r="AW1329" s="1" t="s">
        <v>4140</v>
      </c>
      <c r="AX1329" s="1" t="s">
        <v>52</v>
      </c>
      <c r="AY1329" s="1" t="s">
        <v>52</v>
      </c>
      <c r="AZ1329" s="203"/>
      <c r="BA1329" s="206" t="s">
        <v>7529</v>
      </c>
      <c r="BB1329" s="99">
        <v>0.3</v>
      </c>
    </row>
    <row r="1330" spans="1:55" ht="30" customHeight="1">
      <c r="A1330" s="5" t="s">
        <v>3764</v>
      </c>
      <c r="B1330" s="5" t="s">
        <v>3845</v>
      </c>
      <c r="C1330" s="5" t="s">
        <v>58</v>
      </c>
      <c r="D1330" s="74">
        <v>0.27</v>
      </c>
      <c r="E1330" s="8">
        <f>일위대가목록!E587</f>
        <v>0</v>
      </c>
      <c r="F1330" s="9">
        <f>TRUNC(E1330*D1330,1)</f>
        <v>0</v>
      </c>
      <c r="G1330" s="8">
        <f>일위대가목록!F587</f>
        <v>15761</v>
      </c>
      <c r="H1330" s="9">
        <f>TRUNC(G1330*D1330,1)</f>
        <v>4255.3999999999996</v>
      </c>
      <c r="I1330" s="8">
        <f>일위대가목록!G587</f>
        <v>0</v>
      </c>
      <c r="J1330" s="9">
        <f>TRUNC(I1330*D1330,1)</f>
        <v>0</v>
      </c>
      <c r="K1330" s="8">
        <f t="shared" si="176"/>
        <v>15761</v>
      </c>
      <c r="L1330" s="9">
        <f t="shared" si="176"/>
        <v>4255.3999999999996</v>
      </c>
      <c r="M1330" s="5" t="s">
        <v>3846</v>
      </c>
      <c r="N1330" s="1" t="s">
        <v>1060</v>
      </c>
      <c r="O1330" s="1" t="s">
        <v>3847</v>
      </c>
      <c r="P1330" s="1" t="s">
        <v>61</v>
      </c>
      <c r="Q1330" s="1" t="s">
        <v>62</v>
      </c>
      <c r="R1330" s="1" t="s">
        <v>62</v>
      </c>
      <c r="AV1330" s="1" t="s">
        <v>52</v>
      </c>
      <c r="AW1330" s="1" t="s">
        <v>4141</v>
      </c>
      <c r="AX1330" s="1" t="s">
        <v>52</v>
      </c>
      <c r="AY1330" s="1" t="s">
        <v>52</v>
      </c>
      <c r="AZ1330" s="203"/>
      <c r="BA1330" s="209" t="s">
        <v>3846</v>
      </c>
      <c r="BB1330" s="99">
        <v>1</v>
      </c>
    </row>
    <row r="1331" spans="1:55" ht="30" customHeight="1">
      <c r="A1331" s="5" t="s">
        <v>2487</v>
      </c>
      <c r="B1331" s="5" t="s">
        <v>52</v>
      </c>
      <c r="C1331" s="5" t="s">
        <v>52</v>
      </c>
      <c r="D1331" s="6"/>
      <c r="E1331" s="8"/>
      <c r="F1331" s="9">
        <f>TRUNC(SUMIF(N1328:N1330, N1327, F1328:F1330),0)</f>
        <v>3348</v>
      </c>
      <c r="G1331" s="8"/>
      <c r="H1331" s="9">
        <f>TRUNC(SUMIF(N1328:N1330, N1327, H1328:H1330),0)</f>
        <v>4255</v>
      </c>
      <c r="I1331" s="8"/>
      <c r="J1331" s="9">
        <f>TRUNC(SUMIF(N1328:N1330, N1327, J1328:J1330),0)</f>
        <v>0</v>
      </c>
      <c r="K1331" s="8"/>
      <c r="L1331" s="9">
        <f>F1331+H1331+J1331</f>
        <v>7603</v>
      </c>
      <c r="M1331" s="5" t="s">
        <v>52</v>
      </c>
      <c r="N1331" s="1" t="s">
        <v>124</v>
      </c>
      <c r="O1331" s="1" t="s">
        <v>124</v>
      </c>
      <c r="P1331" s="1" t="s">
        <v>52</v>
      </c>
      <c r="Q1331" s="1" t="s">
        <v>52</v>
      </c>
      <c r="R1331" s="1" t="s">
        <v>52</v>
      </c>
      <c r="AV1331" s="1" t="s">
        <v>52</v>
      </c>
      <c r="AW1331" s="1" t="s">
        <v>52</v>
      </c>
      <c r="AX1331" s="1" t="s">
        <v>52</v>
      </c>
      <c r="AY1331" s="1" t="s">
        <v>52</v>
      </c>
      <c r="AZ1331" s="203"/>
      <c r="BA1331" s="206"/>
    </row>
    <row r="1332" spans="1:55" ht="30" customHeight="1">
      <c r="A1332" s="6"/>
      <c r="B1332" s="6"/>
      <c r="C1332" s="6"/>
      <c r="D1332" s="6"/>
      <c r="E1332" s="8"/>
      <c r="F1332" s="9"/>
      <c r="G1332" s="8"/>
      <c r="H1332" s="9"/>
      <c r="I1332" s="8"/>
      <c r="J1332" s="9"/>
      <c r="K1332" s="8"/>
      <c r="L1332" s="9"/>
      <c r="M1332" s="6"/>
      <c r="BA1332" s="206"/>
    </row>
    <row r="1333" spans="1:55" ht="30" customHeight="1">
      <c r="A1333" s="311" t="s">
        <v>7845</v>
      </c>
      <c r="B1333" s="311"/>
      <c r="C1333" s="311"/>
      <c r="D1333" s="311"/>
      <c r="E1333" s="312"/>
      <c r="F1333" s="313"/>
      <c r="G1333" s="312"/>
      <c r="H1333" s="313"/>
      <c r="I1333" s="312"/>
      <c r="J1333" s="313"/>
      <c r="K1333" s="312"/>
      <c r="L1333" s="313"/>
      <c r="M1333" s="311"/>
      <c r="N1333" s="1" t="s">
        <v>1065</v>
      </c>
      <c r="BA1333" s="208"/>
    </row>
    <row r="1334" spans="1:55" ht="30" customHeight="1">
      <c r="A1334" s="5" t="s">
        <v>4142</v>
      </c>
      <c r="B1334" s="5" t="s">
        <v>4143</v>
      </c>
      <c r="C1334" s="5" t="s">
        <v>3388</v>
      </c>
      <c r="D1334" s="74">
        <v>0.9</v>
      </c>
      <c r="E1334" s="8">
        <f>단가대비표!K359</f>
        <v>142500</v>
      </c>
      <c r="F1334" s="9">
        <f t="shared" ref="F1334:F1339" si="177">TRUNC(E1334*D1334,1)</f>
        <v>128250</v>
      </c>
      <c r="G1334" s="8">
        <f>단가대비표!L359</f>
        <v>0</v>
      </c>
      <c r="H1334" s="9">
        <f t="shared" ref="H1334:H1339" si="178">TRUNC(G1334*D1334,1)</f>
        <v>0</v>
      </c>
      <c r="I1334" s="8">
        <f>단가대비표!S359</f>
        <v>0</v>
      </c>
      <c r="J1334" s="9">
        <f t="shared" ref="J1334:J1339" si="179">TRUNC(I1334*D1334,1)</f>
        <v>0</v>
      </c>
      <c r="K1334" s="8">
        <f t="shared" ref="K1334:L1339" si="180">TRUNC(E1334+G1334+I1334,1)</f>
        <v>142500</v>
      </c>
      <c r="L1334" s="9">
        <f t="shared" si="180"/>
        <v>128250</v>
      </c>
      <c r="M1334" s="5" t="s">
        <v>52</v>
      </c>
      <c r="N1334" s="1" t="s">
        <v>1065</v>
      </c>
      <c r="O1334" s="1" t="s">
        <v>4144</v>
      </c>
      <c r="P1334" s="1" t="s">
        <v>62</v>
      </c>
      <c r="Q1334" s="1" t="s">
        <v>62</v>
      </c>
      <c r="R1334" s="1" t="s">
        <v>61</v>
      </c>
      <c r="AV1334" s="1" t="s">
        <v>52</v>
      </c>
      <c r="AW1334" s="1" t="s">
        <v>4145</v>
      </c>
      <c r="AX1334" s="1" t="s">
        <v>52</v>
      </c>
      <c r="AY1334" s="1" t="s">
        <v>52</v>
      </c>
      <c r="AZ1334" s="203"/>
      <c r="BA1334" s="206" t="s">
        <v>7667</v>
      </c>
      <c r="BB1334" s="98">
        <v>1</v>
      </c>
      <c r="BC1334" s="102" t="s">
        <v>7848</v>
      </c>
    </row>
    <row r="1335" spans="1:55" ht="30" customHeight="1">
      <c r="A1335" s="5" t="s">
        <v>4146</v>
      </c>
      <c r="B1335" s="5" t="s">
        <v>52</v>
      </c>
      <c r="C1335" s="5" t="s">
        <v>3388</v>
      </c>
      <c r="D1335" s="44">
        <v>0</v>
      </c>
      <c r="E1335" s="8">
        <f>단가대비표!K361</f>
        <v>140000</v>
      </c>
      <c r="F1335" s="9">
        <f t="shared" si="177"/>
        <v>0</v>
      </c>
      <c r="G1335" s="8">
        <f>단가대비표!L361</f>
        <v>0</v>
      </c>
      <c r="H1335" s="9">
        <f t="shared" si="178"/>
        <v>0</v>
      </c>
      <c r="I1335" s="8">
        <f>단가대비표!S361</f>
        <v>0</v>
      </c>
      <c r="J1335" s="9">
        <f t="shared" si="179"/>
        <v>0</v>
      </c>
      <c r="K1335" s="8">
        <f t="shared" si="180"/>
        <v>140000</v>
      </c>
      <c r="L1335" s="9">
        <f t="shared" si="180"/>
        <v>0</v>
      </c>
      <c r="M1335" s="5" t="s">
        <v>52</v>
      </c>
      <c r="N1335" s="1" t="s">
        <v>1065</v>
      </c>
      <c r="O1335" s="1" t="s">
        <v>4147</v>
      </c>
      <c r="P1335" s="1" t="s">
        <v>62</v>
      </c>
      <c r="Q1335" s="1" t="s">
        <v>62</v>
      </c>
      <c r="R1335" s="1" t="s">
        <v>61</v>
      </c>
      <c r="AV1335" s="1" t="s">
        <v>52</v>
      </c>
      <c r="AW1335" s="1" t="s">
        <v>4148</v>
      </c>
      <c r="AX1335" s="1" t="s">
        <v>52</v>
      </c>
      <c r="AY1335" s="1" t="s">
        <v>52</v>
      </c>
      <c r="AZ1335" s="203"/>
      <c r="BA1335" s="206" t="s">
        <v>7669</v>
      </c>
      <c r="BB1335" s="98"/>
      <c r="BC1335" s="102" t="s">
        <v>7847</v>
      </c>
    </row>
    <row r="1336" spans="1:55" ht="30" customHeight="1">
      <c r="A1336" s="32" t="s">
        <v>7842</v>
      </c>
      <c r="B1336" s="32" t="s">
        <v>7846</v>
      </c>
      <c r="C1336" s="5" t="s">
        <v>715</v>
      </c>
      <c r="D1336" s="46">
        <v>0.55000000000000004</v>
      </c>
      <c r="E1336" s="8">
        <f>일위대가목록!E596</f>
        <v>0</v>
      </c>
      <c r="F1336" s="9">
        <f t="shared" si="177"/>
        <v>0</v>
      </c>
      <c r="G1336" s="8">
        <f>일위대가목록!F596</f>
        <v>56926</v>
      </c>
      <c r="H1336" s="9">
        <f t="shared" si="178"/>
        <v>31309.3</v>
      </c>
      <c r="I1336" s="8">
        <f>일위대가목록!G596</f>
        <v>1138</v>
      </c>
      <c r="J1336" s="9">
        <f t="shared" si="179"/>
        <v>625.9</v>
      </c>
      <c r="K1336" s="8">
        <f t="shared" si="180"/>
        <v>58064</v>
      </c>
      <c r="L1336" s="9">
        <f t="shared" si="180"/>
        <v>31935.200000000001</v>
      </c>
      <c r="M1336" s="5" t="s">
        <v>3999</v>
      </c>
      <c r="N1336" s="1" t="s">
        <v>1065</v>
      </c>
      <c r="O1336" s="1" t="s">
        <v>4000</v>
      </c>
      <c r="P1336" s="1" t="s">
        <v>61</v>
      </c>
      <c r="Q1336" s="1" t="s">
        <v>62</v>
      </c>
      <c r="R1336" s="1" t="s">
        <v>62</v>
      </c>
      <c r="AV1336" s="1" t="s">
        <v>52</v>
      </c>
      <c r="AW1336" s="1" t="s">
        <v>4149</v>
      </c>
      <c r="AX1336" s="1" t="s">
        <v>52</v>
      </c>
      <c r="AY1336" s="1" t="s">
        <v>52</v>
      </c>
      <c r="AZ1336" s="203"/>
      <c r="BA1336" s="209" t="s">
        <v>3999</v>
      </c>
      <c r="BB1336" s="98"/>
      <c r="BC1336" s="102" t="s">
        <v>7861</v>
      </c>
    </row>
    <row r="1337" spans="1:55" ht="30" customHeight="1">
      <c r="A1337" s="5" t="s">
        <v>4150</v>
      </c>
      <c r="B1337" s="5" t="s">
        <v>4151</v>
      </c>
      <c r="C1337" s="5" t="s">
        <v>366</v>
      </c>
      <c r="D1337" s="6">
        <v>2</v>
      </c>
      <c r="E1337" s="8">
        <f>단가대비표!K219</f>
        <v>4800</v>
      </c>
      <c r="F1337" s="9">
        <f t="shared" si="177"/>
        <v>9600</v>
      </c>
      <c r="G1337" s="8">
        <f>단가대비표!L219</f>
        <v>0</v>
      </c>
      <c r="H1337" s="9">
        <f t="shared" si="178"/>
        <v>0</v>
      </c>
      <c r="I1337" s="8">
        <f>단가대비표!S219</f>
        <v>0</v>
      </c>
      <c r="J1337" s="9">
        <f t="shared" si="179"/>
        <v>0</v>
      </c>
      <c r="K1337" s="8">
        <f t="shared" si="180"/>
        <v>4800</v>
      </c>
      <c r="L1337" s="9">
        <f t="shared" si="180"/>
        <v>9600</v>
      </c>
      <c r="M1337" s="5" t="s">
        <v>52</v>
      </c>
      <c r="N1337" s="1" t="s">
        <v>1065</v>
      </c>
      <c r="O1337" s="1" t="s">
        <v>4152</v>
      </c>
      <c r="P1337" s="1" t="s">
        <v>62</v>
      </c>
      <c r="Q1337" s="1" t="s">
        <v>62</v>
      </c>
      <c r="R1337" s="1" t="s">
        <v>61</v>
      </c>
      <c r="AV1337" s="1" t="s">
        <v>52</v>
      </c>
      <c r="AW1337" s="1" t="s">
        <v>4153</v>
      </c>
      <c r="AX1337" s="1" t="s">
        <v>52</v>
      </c>
      <c r="AY1337" s="1" t="s">
        <v>52</v>
      </c>
      <c r="AZ1337" s="203"/>
      <c r="BA1337" s="206" t="s">
        <v>7497</v>
      </c>
      <c r="BC1337" s="102"/>
    </row>
    <row r="1338" spans="1:55" ht="30" customHeight="1">
      <c r="A1338" s="5" t="s">
        <v>4154</v>
      </c>
      <c r="B1338" s="5" t="s">
        <v>2452</v>
      </c>
      <c r="C1338" s="5" t="s">
        <v>2971</v>
      </c>
      <c r="D1338" s="6">
        <v>1</v>
      </c>
      <c r="E1338" s="8">
        <f>단가대비표!K222</f>
        <v>28000</v>
      </c>
      <c r="F1338" s="9">
        <f t="shared" si="177"/>
        <v>28000</v>
      </c>
      <c r="G1338" s="8">
        <f>단가대비표!L222</f>
        <v>0</v>
      </c>
      <c r="H1338" s="9">
        <f t="shared" si="178"/>
        <v>0</v>
      </c>
      <c r="I1338" s="8">
        <f>단가대비표!S222</f>
        <v>0</v>
      </c>
      <c r="J1338" s="9">
        <f t="shared" si="179"/>
        <v>0</v>
      </c>
      <c r="K1338" s="8">
        <f t="shared" si="180"/>
        <v>28000</v>
      </c>
      <c r="L1338" s="9">
        <f t="shared" si="180"/>
        <v>28000</v>
      </c>
      <c r="M1338" s="5" t="s">
        <v>52</v>
      </c>
      <c r="N1338" s="1" t="s">
        <v>1065</v>
      </c>
      <c r="O1338" s="1" t="s">
        <v>4155</v>
      </c>
      <c r="P1338" s="1" t="s">
        <v>62</v>
      </c>
      <c r="Q1338" s="1" t="s">
        <v>62</v>
      </c>
      <c r="R1338" s="1" t="s">
        <v>61</v>
      </c>
      <c r="AV1338" s="1" t="s">
        <v>52</v>
      </c>
      <c r="AW1338" s="1" t="s">
        <v>4156</v>
      </c>
      <c r="AX1338" s="1" t="s">
        <v>52</v>
      </c>
      <c r="AY1338" s="1" t="s">
        <v>52</v>
      </c>
      <c r="AZ1338" s="203"/>
      <c r="BA1338" s="206" t="s">
        <v>7501</v>
      </c>
      <c r="BC1338" s="102"/>
    </row>
    <row r="1339" spans="1:55" ht="30" customHeight="1">
      <c r="A1339" s="5" t="s">
        <v>4157</v>
      </c>
      <c r="B1339" s="5" t="s">
        <v>3592</v>
      </c>
      <c r="C1339" s="5" t="s">
        <v>715</v>
      </c>
      <c r="D1339" s="46">
        <v>0</v>
      </c>
      <c r="E1339" s="8">
        <f>일위대가목록!E607</f>
        <v>0</v>
      </c>
      <c r="F1339" s="9">
        <f t="shared" si="177"/>
        <v>0</v>
      </c>
      <c r="G1339" s="8">
        <f>일위대가목록!F607</f>
        <v>7336</v>
      </c>
      <c r="H1339" s="9">
        <f t="shared" si="178"/>
        <v>0</v>
      </c>
      <c r="I1339" s="8">
        <f>일위대가목록!G607</f>
        <v>293</v>
      </c>
      <c r="J1339" s="9">
        <f t="shared" si="179"/>
        <v>0</v>
      </c>
      <c r="K1339" s="8">
        <f t="shared" si="180"/>
        <v>7629</v>
      </c>
      <c r="L1339" s="9">
        <f t="shared" si="180"/>
        <v>0</v>
      </c>
      <c r="M1339" s="5" t="s">
        <v>4158</v>
      </c>
      <c r="N1339" s="1" t="s">
        <v>1065</v>
      </c>
      <c r="O1339" s="1" t="s">
        <v>4159</v>
      </c>
      <c r="P1339" s="1" t="s">
        <v>61</v>
      </c>
      <c r="Q1339" s="1" t="s">
        <v>62</v>
      </c>
      <c r="R1339" s="1" t="s">
        <v>62</v>
      </c>
      <c r="AV1339" s="1" t="s">
        <v>52</v>
      </c>
      <c r="AW1339" s="1" t="s">
        <v>4160</v>
      </c>
      <c r="AX1339" s="1" t="s">
        <v>52</v>
      </c>
      <c r="AY1339" s="1" t="s">
        <v>52</v>
      </c>
      <c r="AZ1339" s="203"/>
      <c r="BA1339" s="209" t="s">
        <v>4158</v>
      </c>
      <c r="BB1339" s="98"/>
      <c r="BC1339" s="102" t="s">
        <v>7849</v>
      </c>
    </row>
    <row r="1340" spans="1:55" ht="30" customHeight="1">
      <c r="A1340" s="5" t="s">
        <v>2487</v>
      </c>
      <c r="B1340" s="5" t="s">
        <v>52</v>
      </c>
      <c r="C1340" s="5" t="s">
        <v>52</v>
      </c>
      <c r="D1340" s="6"/>
      <c r="E1340" s="8"/>
      <c r="F1340" s="9">
        <f>TRUNC(SUMIF(N1334:N1339, N1333, F1334:F1339),0)</f>
        <v>165850</v>
      </c>
      <c r="G1340" s="8"/>
      <c r="H1340" s="9">
        <f>TRUNC(SUMIF(N1334:N1339, N1333, H1334:H1339),0)</f>
        <v>31309</v>
      </c>
      <c r="I1340" s="8"/>
      <c r="J1340" s="9">
        <f>TRUNC(SUMIF(N1334:N1339, N1333, J1334:J1339),0)</f>
        <v>625</v>
      </c>
      <c r="K1340" s="8"/>
      <c r="L1340" s="9">
        <f>F1340+H1340+J1340</f>
        <v>197784</v>
      </c>
      <c r="M1340" s="5" t="s">
        <v>52</v>
      </c>
      <c r="N1340" s="1" t="s">
        <v>124</v>
      </c>
      <c r="O1340" s="1" t="s">
        <v>124</v>
      </c>
      <c r="P1340" s="1" t="s">
        <v>52</v>
      </c>
      <c r="Q1340" s="1" t="s">
        <v>52</v>
      </c>
      <c r="R1340" s="1" t="s">
        <v>52</v>
      </c>
      <c r="AV1340" s="1" t="s">
        <v>52</v>
      </c>
      <c r="AW1340" s="1" t="s">
        <v>52</v>
      </c>
      <c r="AX1340" s="1" t="s">
        <v>52</v>
      </c>
      <c r="AY1340" s="1" t="s">
        <v>52</v>
      </c>
      <c r="AZ1340" s="203"/>
      <c r="BA1340" s="206"/>
    </row>
    <row r="1341" spans="1:55" ht="30" customHeight="1">
      <c r="A1341" s="6"/>
      <c r="B1341" s="6"/>
      <c r="C1341" s="6"/>
      <c r="D1341" s="6"/>
      <c r="E1341" s="8"/>
      <c r="F1341" s="9"/>
      <c r="G1341" s="8"/>
      <c r="H1341" s="9"/>
      <c r="I1341" s="8"/>
      <c r="J1341" s="9"/>
      <c r="K1341" s="8"/>
      <c r="L1341" s="9"/>
      <c r="M1341" s="6"/>
      <c r="BA1341" s="206"/>
    </row>
    <row r="1342" spans="1:55" ht="30" customHeight="1">
      <c r="A1342" s="311" t="s">
        <v>4161</v>
      </c>
      <c r="B1342" s="311"/>
      <c r="C1342" s="311"/>
      <c r="D1342" s="311"/>
      <c r="E1342" s="312"/>
      <c r="F1342" s="313"/>
      <c r="G1342" s="312"/>
      <c r="H1342" s="313"/>
      <c r="I1342" s="312"/>
      <c r="J1342" s="313"/>
      <c r="K1342" s="312"/>
      <c r="L1342" s="313"/>
      <c r="M1342" s="311"/>
      <c r="N1342" s="1" t="s">
        <v>1069</v>
      </c>
      <c r="BA1342" s="208"/>
    </row>
    <row r="1343" spans="1:55" ht="30" customHeight="1">
      <c r="A1343" s="5" t="s">
        <v>4142</v>
      </c>
      <c r="B1343" s="32" t="s">
        <v>4143</v>
      </c>
      <c r="C1343" s="5" t="s">
        <v>3388</v>
      </c>
      <c r="D1343" s="74">
        <v>0.9</v>
      </c>
      <c r="E1343" s="49">
        <f>E1334</f>
        <v>142500</v>
      </c>
      <c r="F1343" s="9">
        <f t="shared" ref="F1343:F1348" si="181">TRUNC(E1343*D1343,1)</f>
        <v>128250</v>
      </c>
      <c r="G1343" s="8">
        <f>단가대비표!L360</f>
        <v>0</v>
      </c>
      <c r="H1343" s="9">
        <f t="shared" ref="H1343:H1348" si="182">TRUNC(G1343*D1343,1)</f>
        <v>0</v>
      </c>
      <c r="I1343" s="8">
        <f>단가대비표!S360</f>
        <v>0</v>
      </c>
      <c r="J1343" s="9">
        <f t="shared" ref="J1343:J1348" si="183">TRUNC(I1343*D1343,1)</f>
        <v>0</v>
      </c>
      <c r="K1343" s="8">
        <f t="shared" ref="K1343:L1348" si="184">TRUNC(E1343+G1343+I1343,1)</f>
        <v>142500</v>
      </c>
      <c r="L1343" s="9">
        <f t="shared" si="184"/>
        <v>128250</v>
      </c>
      <c r="M1343" s="5" t="s">
        <v>52</v>
      </c>
      <c r="N1343" s="1" t="s">
        <v>1069</v>
      </c>
      <c r="O1343" s="1" t="s">
        <v>4163</v>
      </c>
      <c r="P1343" s="1" t="s">
        <v>62</v>
      </c>
      <c r="Q1343" s="1" t="s">
        <v>62</v>
      </c>
      <c r="R1343" s="1" t="s">
        <v>61</v>
      </c>
      <c r="AV1343" s="1" t="s">
        <v>52</v>
      </c>
      <c r="AW1343" s="1" t="s">
        <v>4164</v>
      </c>
      <c r="AX1343" s="1" t="s">
        <v>52</v>
      </c>
      <c r="AY1343" s="1" t="s">
        <v>52</v>
      </c>
      <c r="AZ1343" s="203"/>
      <c r="BA1343" s="206" t="s">
        <v>7668</v>
      </c>
      <c r="BB1343" s="98">
        <v>1</v>
      </c>
      <c r="BC1343" s="102" t="s">
        <v>7848</v>
      </c>
    </row>
    <row r="1344" spans="1:55" ht="30" customHeight="1">
      <c r="A1344" s="5" t="s">
        <v>4146</v>
      </c>
      <c r="B1344" s="5" t="s">
        <v>52</v>
      </c>
      <c r="C1344" s="5" t="s">
        <v>3388</v>
      </c>
      <c r="D1344" s="74">
        <v>0.9</v>
      </c>
      <c r="E1344" s="8">
        <f>단가대비표!K361</f>
        <v>140000</v>
      </c>
      <c r="F1344" s="9">
        <f t="shared" si="181"/>
        <v>126000</v>
      </c>
      <c r="G1344" s="8">
        <f>단가대비표!L361</f>
        <v>0</v>
      </c>
      <c r="H1344" s="9">
        <f t="shared" si="182"/>
        <v>0</v>
      </c>
      <c r="I1344" s="8">
        <f>단가대비표!S361</f>
        <v>0</v>
      </c>
      <c r="J1344" s="9">
        <f t="shared" si="183"/>
        <v>0</v>
      </c>
      <c r="K1344" s="8">
        <f t="shared" si="184"/>
        <v>140000</v>
      </c>
      <c r="L1344" s="9">
        <f t="shared" si="184"/>
        <v>126000</v>
      </c>
      <c r="M1344" s="5" t="s">
        <v>52</v>
      </c>
      <c r="N1344" s="1" t="s">
        <v>1069</v>
      </c>
      <c r="O1344" s="1" t="s">
        <v>4147</v>
      </c>
      <c r="P1344" s="1" t="s">
        <v>62</v>
      </c>
      <c r="Q1344" s="1" t="s">
        <v>62</v>
      </c>
      <c r="R1344" s="1" t="s">
        <v>61</v>
      </c>
      <c r="AV1344" s="1" t="s">
        <v>52</v>
      </c>
      <c r="AW1344" s="1" t="s">
        <v>4165</v>
      </c>
      <c r="AX1344" s="1" t="s">
        <v>52</v>
      </c>
      <c r="AY1344" s="1" t="s">
        <v>52</v>
      </c>
      <c r="AZ1344" s="203"/>
      <c r="BA1344" s="206" t="s">
        <v>7669</v>
      </c>
      <c r="BB1344" s="98">
        <v>1</v>
      </c>
      <c r="BC1344" s="102" t="s">
        <v>7847</v>
      </c>
    </row>
    <row r="1345" spans="1:55" ht="30" customHeight="1">
      <c r="A1345" s="32" t="s">
        <v>7842</v>
      </c>
      <c r="B1345" s="32" t="s">
        <v>7846</v>
      </c>
      <c r="C1345" s="5" t="s">
        <v>715</v>
      </c>
      <c r="D1345" s="6">
        <v>1</v>
      </c>
      <c r="E1345" s="8">
        <f>일위대가목록!E596</f>
        <v>0</v>
      </c>
      <c r="F1345" s="9">
        <f t="shared" si="181"/>
        <v>0</v>
      </c>
      <c r="G1345" s="8">
        <f>일위대가목록!F596</f>
        <v>56926</v>
      </c>
      <c r="H1345" s="9">
        <f t="shared" si="182"/>
        <v>56926</v>
      </c>
      <c r="I1345" s="8">
        <f>일위대가목록!G596</f>
        <v>1138</v>
      </c>
      <c r="J1345" s="9">
        <f t="shared" si="183"/>
        <v>1138</v>
      </c>
      <c r="K1345" s="8">
        <f t="shared" si="184"/>
        <v>58064</v>
      </c>
      <c r="L1345" s="9">
        <f t="shared" si="184"/>
        <v>58064</v>
      </c>
      <c r="M1345" s="5" t="s">
        <v>3999</v>
      </c>
      <c r="N1345" s="1" t="s">
        <v>1069</v>
      </c>
      <c r="O1345" s="1" t="s">
        <v>4000</v>
      </c>
      <c r="P1345" s="1" t="s">
        <v>61</v>
      </c>
      <c r="Q1345" s="1" t="s">
        <v>62</v>
      </c>
      <c r="R1345" s="1" t="s">
        <v>62</v>
      </c>
      <c r="AV1345" s="1" t="s">
        <v>52</v>
      </c>
      <c r="AW1345" s="1" t="s">
        <v>4166</v>
      </c>
      <c r="AX1345" s="1" t="s">
        <v>52</v>
      </c>
      <c r="AY1345" s="1" t="s">
        <v>52</v>
      </c>
      <c r="AZ1345" s="203"/>
      <c r="BA1345" s="209" t="s">
        <v>3999</v>
      </c>
      <c r="BB1345" s="98"/>
      <c r="BC1345" s="102" t="s">
        <v>7861</v>
      </c>
    </row>
    <row r="1346" spans="1:55" ht="30" customHeight="1">
      <c r="A1346" s="5" t="s">
        <v>4150</v>
      </c>
      <c r="B1346" s="5" t="s">
        <v>4151</v>
      </c>
      <c r="C1346" s="5" t="s">
        <v>366</v>
      </c>
      <c r="D1346" s="6">
        <v>2</v>
      </c>
      <c r="E1346" s="8">
        <f>단가대비표!K219</f>
        <v>4800</v>
      </c>
      <c r="F1346" s="9">
        <f t="shared" si="181"/>
        <v>9600</v>
      </c>
      <c r="G1346" s="8">
        <f>단가대비표!L219</f>
        <v>0</v>
      </c>
      <c r="H1346" s="9">
        <f t="shared" si="182"/>
        <v>0</v>
      </c>
      <c r="I1346" s="8">
        <f>단가대비표!S219</f>
        <v>0</v>
      </c>
      <c r="J1346" s="9">
        <f t="shared" si="183"/>
        <v>0</v>
      </c>
      <c r="K1346" s="8">
        <f t="shared" si="184"/>
        <v>4800</v>
      </c>
      <c r="L1346" s="9">
        <f t="shared" si="184"/>
        <v>9600</v>
      </c>
      <c r="M1346" s="5" t="s">
        <v>52</v>
      </c>
      <c r="N1346" s="1" t="s">
        <v>1069</v>
      </c>
      <c r="O1346" s="1" t="s">
        <v>4152</v>
      </c>
      <c r="P1346" s="1" t="s">
        <v>62</v>
      </c>
      <c r="Q1346" s="1" t="s">
        <v>62</v>
      </c>
      <c r="R1346" s="1" t="s">
        <v>61</v>
      </c>
      <c r="AV1346" s="1" t="s">
        <v>52</v>
      </c>
      <c r="AW1346" s="1" t="s">
        <v>4167</v>
      </c>
      <c r="AX1346" s="1" t="s">
        <v>52</v>
      </c>
      <c r="AY1346" s="1" t="s">
        <v>52</v>
      </c>
      <c r="AZ1346" s="203"/>
      <c r="BA1346" s="206" t="s">
        <v>7497</v>
      </c>
      <c r="BC1346" s="102"/>
    </row>
    <row r="1347" spans="1:55" ht="30" customHeight="1">
      <c r="A1347" s="5" t="s">
        <v>4154</v>
      </c>
      <c r="B1347" s="5" t="s">
        <v>2452</v>
      </c>
      <c r="C1347" s="5" t="s">
        <v>2971</v>
      </c>
      <c r="D1347" s="6">
        <v>1</v>
      </c>
      <c r="E1347" s="8">
        <f>단가대비표!K222</f>
        <v>28000</v>
      </c>
      <c r="F1347" s="9">
        <f t="shared" si="181"/>
        <v>28000</v>
      </c>
      <c r="G1347" s="8">
        <f>단가대비표!L222</f>
        <v>0</v>
      </c>
      <c r="H1347" s="9">
        <f t="shared" si="182"/>
        <v>0</v>
      </c>
      <c r="I1347" s="8">
        <f>단가대비표!S222</f>
        <v>0</v>
      </c>
      <c r="J1347" s="9">
        <f t="shared" si="183"/>
        <v>0</v>
      </c>
      <c r="K1347" s="8">
        <f t="shared" si="184"/>
        <v>28000</v>
      </c>
      <c r="L1347" s="9">
        <f t="shared" si="184"/>
        <v>28000</v>
      </c>
      <c r="M1347" s="5" t="s">
        <v>52</v>
      </c>
      <c r="N1347" s="1" t="s">
        <v>1069</v>
      </c>
      <c r="O1347" s="1" t="s">
        <v>4155</v>
      </c>
      <c r="P1347" s="1" t="s">
        <v>62</v>
      </c>
      <c r="Q1347" s="1" t="s">
        <v>62</v>
      </c>
      <c r="R1347" s="1" t="s">
        <v>61</v>
      </c>
      <c r="AV1347" s="1" t="s">
        <v>52</v>
      </c>
      <c r="AW1347" s="1" t="s">
        <v>4168</v>
      </c>
      <c r="AX1347" s="1" t="s">
        <v>52</v>
      </c>
      <c r="AY1347" s="1" t="s">
        <v>52</v>
      </c>
      <c r="AZ1347" s="203"/>
      <c r="BA1347" s="206" t="s">
        <v>7501</v>
      </c>
      <c r="BC1347" s="102"/>
    </row>
    <row r="1348" spans="1:55" ht="30" customHeight="1">
      <c r="A1348" s="5" t="s">
        <v>4157</v>
      </c>
      <c r="B1348" s="5" t="s">
        <v>3592</v>
      </c>
      <c r="C1348" s="5" t="s">
        <v>715</v>
      </c>
      <c r="D1348" s="74">
        <v>0</v>
      </c>
      <c r="E1348" s="8">
        <f>일위대가목록!E607</f>
        <v>0</v>
      </c>
      <c r="F1348" s="9">
        <f t="shared" si="181"/>
        <v>0</v>
      </c>
      <c r="G1348" s="8">
        <f>일위대가목록!F607</f>
        <v>7336</v>
      </c>
      <c r="H1348" s="9">
        <f t="shared" si="182"/>
        <v>0</v>
      </c>
      <c r="I1348" s="8">
        <f>일위대가목록!G607</f>
        <v>293</v>
      </c>
      <c r="J1348" s="9">
        <f t="shared" si="183"/>
        <v>0</v>
      </c>
      <c r="K1348" s="8">
        <f t="shared" si="184"/>
        <v>7629</v>
      </c>
      <c r="L1348" s="9">
        <f t="shared" si="184"/>
        <v>0</v>
      </c>
      <c r="M1348" s="5" t="s">
        <v>4158</v>
      </c>
      <c r="N1348" s="1" t="s">
        <v>1069</v>
      </c>
      <c r="O1348" s="1" t="s">
        <v>4159</v>
      </c>
      <c r="P1348" s="1" t="s">
        <v>61</v>
      </c>
      <c r="Q1348" s="1" t="s">
        <v>62</v>
      </c>
      <c r="R1348" s="1" t="s">
        <v>62</v>
      </c>
      <c r="AV1348" s="1" t="s">
        <v>52</v>
      </c>
      <c r="AW1348" s="1" t="s">
        <v>4169</v>
      </c>
      <c r="AX1348" s="1" t="s">
        <v>52</v>
      </c>
      <c r="AY1348" s="1" t="s">
        <v>52</v>
      </c>
      <c r="AZ1348" s="203"/>
      <c r="BA1348" s="209" t="s">
        <v>4158</v>
      </c>
      <c r="BB1348" s="98"/>
      <c r="BC1348" s="102" t="s">
        <v>7849</v>
      </c>
    </row>
    <row r="1349" spans="1:55" ht="30" customHeight="1">
      <c r="A1349" s="5" t="s">
        <v>2487</v>
      </c>
      <c r="B1349" s="5" t="s">
        <v>52</v>
      </c>
      <c r="C1349" s="5" t="s">
        <v>52</v>
      </c>
      <c r="D1349" s="6"/>
      <c r="E1349" s="8"/>
      <c r="F1349" s="9">
        <f>TRUNC(SUMIF(N1343:N1348, N1342, F1343:F1348),0)</f>
        <v>291850</v>
      </c>
      <c r="G1349" s="8"/>
      <c r="H1349" s="9">
        <f>TRUNC(SUMIF(N1343:N1348, N1342, H1343:H1348),0)</f>
        <v>56926</v>
      </c>
      <c r="I1349" s="8"/>
      <c r="J1349" s="9">
        <f>TRUNC(SUMIF(N1343:N1348, N1342, J1343:J1348),0)</f>
        <v>1138</v>
      </c>
      <c r="K1349" s="8"/>
      <c r="L1349" s="9">
        <f>F1349+H1349+J1349</f>
        <v>349914</v>
      </c>
      <c r="M1349" s="5" t="s">
        <v>52</v>
      </c>
      <c r="N1349" s="1" t="s">
        <v>124</v>
      </c>
      <c r="O1349" s="1" t="s">
        <v>124</v>
      </c>
      <c r="P1349" s="1" t="s">
        <v>52</v>
      </c>
      <c r="Q1349" s="1" t="s">
        <v>52</v>
      </c>
      <c r="R1349" s="1" t="s">
        <v>52</v>
      </c>
      <c r="AV1349" s="1" t="s">
        <v>52</v>
      </c>
      <c r="AW1349" s="1" t="s">
        <v>52</v>
      </c>
      <c r="AX1349" s="1" t="s">
        <v>52</v>
      </c>
      <c r="AY1349" s="1" t="s">
        <v>52</v>
      </c>
      <c r="AZ1349" s="203"/>
      <c r="BA1349" s="206"/>
    </row>
    <row r="1350" spans="1:55" ht="30" customHeight="1">
      <c r="A1350" s="6"/>
      <c r="B1350" s="6"/>
      <c r="C1350" s="6"/>
      <c r="D1350" s="6"/>
      <c r="E1350" s="8"/>
      <c r="F1350" s="9"/>
      <c r="G1350" s="8"/>
      <c r="H1350" s="9"/>
      <c r="I1350" s="8"/>
      <c r="J1350" s="9"/>
      <c r="K1350" s="8"/>
      <c r="L1350" s="9"/>
      <c r="M1350" s="6"/>
      <c r="BA1350" s="206"/>
    </row>
    <row r="1351" spans="1:55" ht="30" customHeight="1">
      <c r="A1351" s="311" t="s">
        <v>7859</v>
      </c>
      <c r="B1351" s="311"/>
      <c r="C1351" s="311"/>
      <c r="D1351" s="311"/>
      <c r="E1351" s="312"/>
      <c r="F1351" s="313"/>
      <c r="G1351" s="312"/>
      <c r="H1351" s="313"/>
      <c r="I1351" s="312"/>
      <c r="J1351" s="313"/>
      <c r="K1351" s="312"/>
      <c r="L1351" s="313"/>
      <c r="M1351" s="311"/>
      <c r="N1351" s="1" t="s">
        <v>1073</v>
      </c>
      <c r="BA1351" s="208"/>
    </row>
    <row r="1352" spans="1:55" ht="30" customHeight="1">
      <c r="A1352" s="5" t="s">
        <v>4170</v>
      </c>
      <c r="B1352" s="5" t="s">
        <v>52</v>
      </c>
      <c r="C1352" s="5" t="s">
        <v>4171</v>
      </c>
      <c r="D1352" s="74">
        <v>0.85</v>
      </c>
      <c r="E1352" s="49">
        <f>단가대비표!K358</f>
        <v>171000</v>
      </c>
      <c r="F1352" s="9">
        <f>TRUNC(E1352*D1352,1)</f>
        <v>145350</v>
      </c>
      <c r="G1352" s="8">
        <f>단가대비표!L358</f>
        <v>0</v>
      </c>
      <c r="H1352" s="9">
        <f>TRUNC(G1352*D1352,1)</f>
        <v>0</v>
      </c>
      <c r="I1352" s="8">
        <f>단가대비표!S358</f>
        <v>0</v>
      </c>
      <c r="J1352" s="9">
        <f>TRUNC(I1352*D1352,1)</f>
        <v>0</v>
      </c>
      <c r="K1352" s="8">
        <f>TRUNC(E1352+G1352+I1352,1)</f>
        <v>171000</v>
      </c>
      <c r="L1352" s="9">
        <f>TRUNC(F1352+H1352+J1352,1)</f>
        <v>145350</v>
      </c>
      <c r="M1352" s="5" t="s">
        <v>52</v>
      </c>
      <c r="N1352" s="1" t="s">
        <v>1073</v>
      </c>
      <c r="O1352" s="1" t="s">
        <v>4172</v>
      </c>
      <c r="P1352" s="1" t="s">
        <v>62</v>
      </c>
      <c r="Q1352" s="1" t="s">
        <v>62</v>
      </c>
      <c r="R1352" s="1" t="s">
        <v>61</v>
      </c>
      <c r="AV1352" s="1" t="s">
        <v>52</v>
      </c>
      <c r="AW1352" s="1" t="s">
        <v>4173</v>
      </c>
      <c r="AX1352" s="1" t="s">
        <v>52</v>
      </c>
      <c r="AY1352" s="1" t="s">
        <v>52</v>
      </c>
      <c r="AZ1352" s="203"/>
      <c r="BA1352" s="206" t="s">
        <v>7666</v>
      </c>
      <c r="BB1352" s="98">
        <v>1</v>
      </c>
      <c r="BC1352" s="102" t="s">
        <v>7821</v>
      </c>
    </row>
    <row r="1353" spans="1:55" ht="30" customHeight="1">
      <c r="A1353" s="5" t="s">
        <v>4174</v>
      </c>
      <c r="B1353" s="5" t="s">
        <v>3592</v>
      </c>
      <c r="C1353" s="5" t="s">
        <v>715</v>
      </c>
      <c r="D1353" s="6">
        <v>1</v>
      </c>
      <c r="E1353" s="8">
        <f>일위대가목록!E608</f>
        <v>0</v>
      </c>
      <c r="F1353" s="9">
        <f>TRUNC(E1353*D1353,1)</f>
        <v>0</v>
      </c>
      <c r="G1353" s="8">
        <f>일위대가목록!F608</f>
        <v>10177</v>
      </c>
      <c r="H1353" s="9">
        <f>TRUNC(G1353*D1353,1)</f>
        <v>10177</v>
      </c>
      <c r="I1353" s="8">
        <f>일위대가목록!G608</f>
        <v>203</v>
      </c>
      <c r="J1353" s="9">
        <f>TRUNC(I1353*D1353,1)</f>
        <v>203</v>
      </c>
      <c r="K1353" s="8">
        <f>TRUNC(E1353+G1353+I1353,1)</f>
        <v>10380</v>
      </c>
      <c r="L1353" s="9">
        <f>TRUNC(F1353+H1353+J1353,1)</f>
        <v>10380</v>
      </c>
      <c r="M1353" s="5" t="s">
        <v>4175</v>
      </c>
      <c r="N1353" s="1" t="s">
        <v>1073</v>
      </c>
      <c r="O1353" s="1" t="s">
        <v>4176</v>
      </c>
      <c r="P1353" s="1" t="s">
        <v>61</v>
      </c>
      <c r="Q1353" s="1" t="s">
        <v>62</v>
      </c>
      <c r="R1353" s="1" t="s">
        <v>62</v>
      </c>
      <c r="AV1353" s="1" t="s">
        <v>52</v>
      </c>
      <c r="AW1353" s="1" t="s">
        <v>4177</v>
      </c>
      <c r="AX1353" s="1" t="s">
        <v>52</v>
      </c>
      <c r="AY1353" s="1" t="s">
        <v>52</v>
      </c>
      <c r="AZ1353" s="203"/>
      <c r="BA1353" s="209" t="s">
        <v>4175</v>
      </c>
    </row>
    <row r="1354" spans="1:55" ht="30" customHeight="1">
      <c r="A1354" s="5" t="s">
        <v>2487</v>
      </c>
      <c r="B1354" s="5" t="s">
        <v>52</v>
      </c>
      <c r="C1354" s="5" t="s">
        <v>52</v>
      </c>
      <c r="D1354" s="6"/>
      <c r="E1354" s="8"/>
      <c r="F1354" s="9">
        <f>TRUNC(SUMIF(N1352:N1353, N1351, F1352:F1353),0)</f>
        <v>145350</v>
      </c>
      <c r="G1354" s="8"/>
      <c r="H1354" s="9">
        <f>TRUNC(SUMIF(N1352:N1353, N1351, H1352:H1353),0)</f>
        <v>10177</v>
      </c>
      <c r="I1354" s="8"/>
      <c r="J1354" s="9">
        <f>TRUNC(SUMIF(N1352:N1353, N1351, J1352:J1353),0)</f>
        <v>203</v>
      </c>
      <c r="K1354" s="8"/>
      <c r="L1354" s="9">
        <f>F1354+H1354+J1354</f>
        <v>155730</v>
      </c>
      <c r="M1354" s="5" t="s">
        <v>52</v>
      </c>
      <c r="N1354" s="1" t="s">
        <v>124</v>
      </c>
      <c r="O1354" s="1" t="s">
        <v>124</v>
      </c>
      <c r="P1354" s="1" t="s">
        <v>52</v>
      </c>
      <c r="Q1354" s="1" t="s">
        <v>52</v>
      </c>
      <c r="R1354" s="1" t="s">
        <v>52</v>
      </c>
      <c r="AV1354" s="1" t="s">
        <v>52</v>
      </c>
      <c r="AW1354" s="1" t="s">
        <v>52</v>
      </c>
      <c r="AX1354" s="1" t="s">
        <v>52</v>
      </c>
      <c r="AY1354" s="1" t="s">
        <v>52</v>
      </c>
      <c r="AZ1354" s="203"/>
      <c r="BA1354" s="206"/>
    </row>
    <row r="1355" spans="1:55" ht="30" customHeight="1">
      <c r="A1355" s="6"/>
      <c r="B1355" s="6"/>
      <c r="C1355" s="6"/>
      <c r="D1355" s="6"/>
      <c r="E1355" s="8"/>
      <c r="F1355" s="9"/>
      <c r="G1355" s="8"/>
      <c r="H1355" s="9"/>
      <c r="I1355" s="8"/>
      <c r="J1355" s="9"/>
      <c r="K1355" s="8"/>
      <c r="L1355" s="9"/>
      <c r="M1355" s="6"/>
      <c r="BA1355" s="206"/>
    </row>
    <row r="1356" spans="1:55" ht="30" customHeight="1">
      <c r="A1356" s="311" t="s">
        <v>7857</v>
      </c>
      <c r="B1356" s="311"/>
      <c r="C1356" s="311"/>
      <c r="D1356" s="311"/>
      <c r="E1356" s="312"/>
      <c r="F1356" s="313"/>
      <c r="G1356" s="312"/>
      <c r="H1356" s="313"/>
      <c r="I1356" s="312"/>
      <c r="J1356" s="313"/>
      <c r="K1356" s="312"/>
      <c r="L1356" s="313"/>
      <c r="M1356" s="311"/>
      <c r="N1356" s="1" t="s">
        <v>1078</v>
      </c>
      <c r="BA1356" s="208"/>
    </row>
    <row r="1357" spans="1:55" ht="30" customHeight="1">
      <c r="A1357" s="5" t="s">
        <v>4142</v>
      </c>
      <c r="B1357" s="5" t="s">
        <v>4143</v>
      </c>
      <c r="C1357" s="5" t="s">
        <v>3388</v>
      </c>
      <c r="D1357" s="6">
        <v>1</v>
      </c>
      <c r="E1357" s="8">
        <f>단가대비표!K359</f>
        <v>142500</v>
      </c>
      <c r="F1357" s="9">
        <f t="shared" ref="F1357:F1365" si="185">TRUNC(E1357*D1357,1)</f>
        <v>142500</v>
      </c>
      <c r="G1357" s="8">
        <f>단가대비표!L359</f>
        <v>0</v>
      </c>
      <c r="H1357" s="9">
        <f t="shared" ref="H1357:H1365" si="186">TRUNC(G1357*D1357,1)</f>
        <v>0</v>
      </c>
      <c r="I1357" s="8">
        <f>단가대비표!S359</f>
        <v>0</v>
      </c>
      <c r="J1357" s="9">
        <f t="shared" ref="J1357:J1365" si="187">TRUNC(I1357*D1357,1)</f>
        <v>0</v>
      </c>
      <c r="K1357" s="8">
        <f t="shared" ref="K1357:K1365" si="188">TRUNC(E1357+G1357+I1357,1)</f>
        <v>142500</v>
      </c>
      <c r="L1357" s="9">
        <f t="shared" ref="L1357:L1365" si="189">TRUNC(F1357+H1357+J1357,1)</f>
        <v>142500</v>
      </c>
      <c r="M1357" s="5" t="s">
        <v>52</v>
      </c>
      <c r="N1357" s="1" t="s">
        <v>1078</v>
      </c>
      <c r="O1357" s="1" t="s">
        <v>4144</v>
      </c>
      <c r="P1357" s="1" t="s">
        <v>62</v>
      </c>
      <c r="Q1357" s="1" t="s">
        <v>62</v>
      </c>
      <c r="R1357" s="1" t="s">
        <v>61</v>
      </c>
      <c r="AV1357" s="1" t="s">
        <v>52</v>
      </c>
      <c r="AW1357" s="1" t="s">
        <v>4178</v>
      </c>
      <c r="AX1357" s="1" t="s">
        <v>52</v>
      </c>
      <c r="AY1357" s="1" t="s">
        <v>52</v>
      </c>
      <c r="AZ1357" s="203"/>
      <c r="BA1357" s="206" t="s">
        <v>7667</v>
      </c>
      <c r="BB1357" s="98"/>
      <c r="BC1357" s="98" t="s">
        <v>7848</v>
      </c>
    </row>
    <row r="1358" spans="1:55" ht="30" customHeight="1">
      <c r="A1358" s="5" t="s">
        <v>4146</v>
      </c>
      <c r="B1358" s="5" t="s">
        <v>52</v>
      </c>
      <c r="C1358" s="5" t="s">
        <v>3388</v>
      </c>
      <c r="D1358" s="48">
        <v>0</v>
      </c>
      <c r="E1358" s="8">
        <v>0</v>
      </c>
      <c r="F1358" s="9">
        <f t="shared" si="185"/>
        <v>0</v>
      </c>
      <c r="G1358" s="8">
        <f>단가대비표!L361</f>
        <v>0</v>
      </c>
      <c r="H1358" s="9">
        <f t="shared" si="186"/>
        <v>0</v>
      </c>
      <c r="I1358" s="8">
        <f>단가대비표!S361</f>
        <v>0</v>
      </c>
      <c r="J1358" s="9">
        <f t="shared" si="187"/>
        <v>0</v>
      </c>
      <c r="K1358" s="8">
        <f t="shared" si="188"/>
        <v>0</v>
      </c>
      <c r="L1358" s="9">
        <f t="shared" si="189"/>
        <v>0</v>
      </c>
      <c r="M1358" s="5" t="s">
        <v>52</v>
      </c>
      <c r="N1358" s="1" t="s">
        <v>1078</v>
      </c>
      <c r="O1358" s="1" t="s">
        <v>4147</v>
      </c>
      <c r="P1358" s="1" t="s">
        <v>62</v>
      </c>
      <c r="Q1358" s="1" t="s">
        <v>62</v>
      </c>
      <c r="R1358" s="1" t="s">
        <v>61</v>
      </c>
      <c r="AV1358" s="1" t="s">
        <v>52</v>
      </c>
      <c r="AW1358" s="1" t="s">
        <v>4179</v>
      </c>
      <c r="AX1358" s="1" t="s">
        <v>52</v>
      </c>
      <c r="AY1358" s="1" t="s">
        <v>52</v>
      </c>
      <c r="AZ1358" s="203"/>
      <c r="BA1358" s="206" t="s">
        <v>7669</v>
      </c>
      <c r="BB1358" s="98"/>
      <c r="BC1358" s="98" t="s">
        <v>7847</v>
      </c>
    </row>
    <row r="1359" spans="1:55" ht="30" customHeight="1">
      <c r="A1359" s="32" t="s">
        <v>7842</v>
      </c>
      <c r="B1359" s="32" t="s">
        <v>7846</v>
      </c>
      <c r="C1359" s="5" t="s">
        <v>715</v>
      </c>
      <c r="D1359" s="48">
        <v>0.55000000000000004</v>
      </c>
      <c r="E1359" s="8">
        <f>일위대가목록!E596</f>
        <v>0</v>
      </c>
      <c r="F1359" s="9">
        <f t="shared" si="185"/>
        <v>0</v>
      </c>
      <c r="G1359" s="8">
        <f>일위대가목록!F596</f>
        <v>56926</v>
      </c>
      <c r="H1359" s="9">
        <f t="shared" si="186"/>
        <v>31309.3</v>
      </c>
      <c r="I1359" s="8">
        <f>일위대가목록!G596</f>
        <v>1138</v>
      </c>
      <c r="J1359" s="9">
        <f t="shared" si="187"/>
        <v>625.9</v>
      </c>
      <c r="K1359" s="8">
        <f t="shared" si="188"/>
        <v>58064</v>
      </c>
      <c r="L1359" s="9">
        <f t="shared" si="189"/>
        <v>31935.200000000001</v>
      </c>
      <c r="M1359" s="5" t="s">
        <v>3999</v>
      </c>
      <c r="N1359" s="1" t="s">
        <v>1078</v>
      </c>
      <c r="O1359" s="1" t="s">
        <v>4000</v>
      </c>
      <c r="P1359" s="1" t="s">
        <v>61</v>
      </c>
      <c r="Q1359" s="1" t="s">
        <v>62</v>
      </c>
      <c r="R1359" s="1" t="s">
        <v>62</v>
      </c>
      <c r="AV1359" s="1" t="s">
        <v>52</v>
      </c>
      <c r="AW1359" s="1" t="s">
        <v>4180</v>
      </c>
      <c r="AX1359" s="1" t="s">
        <v>52</v>
      </c>
      <c r="AY1359" s="1" t="s">
        <v>52</v>
      </c>
      <c r="AZ1359" s="203"/>
      <c r="BA1359" s="209" t="s">
        <v>3999</v>
      </c>
      <c r="BB1359" s="98"/>
      <c r="BC1359" s="98" t="s">
        <v>7861</v>
      </c>
    </row>
    <row r="1360" spans="1:55" ht="30" customHeight="1">
      <c r="A1360" s="5" t="s">
        <v>4150</v>
      </c>
      <c r="B1360" s="5" t="s">
        <v>4151</v>
      </c>
      <c r="C1360" s="5" t="s">
        <v>366</v>
      </c>
      <c r="D1360" s="6">
        <v>2</v>
      </c>
      <c r="E1360" s="8">
        <f>단가대비표!K219</f>
        <v>4800</v>
      </c>
      <c r="F1360" s="9">
        <f t="shared" si="185"/>
        <v>9600</v>
      </c>
      <c r="G1360" s="8">
        <f>단가대비표!L219</f>
        <v>0</v>
      </c>
      <c r="H1360" s="9">
        <f t="shared" si="186"/>
        <v>0</v>
      </c>
      <c r="I1360" s="8">
        <f>단가대비표!S219</f>
        <v>0</v>
      </c>
      <c r="J1360" s="9">
        <f t="shared" si="187"/>
        <v>0</v>
      </c>
      <c r="K1360" s="8">
        <f t="shared" si="188"/>
        <v>4800</v>
      </c>
      <c r="L1360" s="9">
        <f t="shared" si="189"/>
        <v>9600</v>
      </c>
      <c r="M1360" s="5" t="s">
        <v>52</v>
      </c>
      <c r="N1360" s="1" t="s">
        <v>1078</v>
      </c>
      <c r="O1360" s="1" t="s">
        <v>4152</v>
      </c>
      <c r="P1360" s="1" t="s">
        <v>62</v>
      </c>
      <c r="Q1360" s="1" t="s">
        <v>62</v>
      </c>
      <c r="R1360" s="1" t="s">
        <v>61</v>
      </c>
      <c r="AV1360" s="1" t="s">
        <v>52</v>
      </c>
      <c r="AW1360" s="1" t="s">
        <v>4181</v>
      </c>
      <c r="AX1360" s="1" t="s">
        <v>52</v>
      </c>
      <c r="AY1360" s="1" t="s">
        <v>52</v>
      </c>
      <c r="AZ1360" s="203"/>
      <c r="BA1360" s="206" t="s">
        <v>7497</v>
      </c>
      <c r="BC1360" s="99"/>
    </row>
    <row r="1361" spans="1:55" ht="30" customHeight="1">
      <c r="A1361" s="5" t="s">
        <v>4154</v>
      </c>
      <c r="B1361" s="5" t="s">
        <v>2452</v>
      </c>
      <c r="C1361" s="5" t="s">
        <v>2971</v>
      </c>
      <c r="D1361" s="6">
        <v>1</v>
      </c>
      <c r="E1361" s="8">
        <f>단가대비표!K222</f>
        <v>28000</v>
      </c>
      <c r="F1361" s="9">
        <f t="shared" si="185"/>
        <v>28000</v>
      </c>
      <c r="G1361" s="8">
        <f>단가대비표!L222</f>
        <v>0</v>
      </c>
      <c r="H1361" s="9">
        <f t="shared" si="186"/>
        <v>0</v>
      </c>
      <c r="I1361" s="8">
        <f>단가대비표!S222</f>
        <v>0</v>
      </c>
      <c r="J1361" s="9">
        <f t="shared" si="187"/>
        <v>0</v>
      </c>
      <c r="K1361" s="8">
        <f t="shared" si="188"/>
        <v>28000</v>
      </c>
      <c r="L1361" s="9">
        <f t="shared" si="189"/>
        <v>28000</v>
      </c>
      <c r="M1361" s="5" t="s">
        <v>52</v>
      </c>
      <c r="N1361" s="1" t="s">
        <v>1078</v>
      </c>
      <c r="O1361" s="1" t="s">
        <v>4155</v>
      </c>
      <c r="P1361" s="1" t="s">
        <v>62</v>
      </c>
      <c r="Q1361" s="1" t="s">
        <v>62</v>
      </c>
      <c r="R1361" s="1" t="s">
        <v>61</v>
      </c>
      <c r="AV1361" s="1" t="s">
        <v>52</v>
      </c>
      <c r="AW1361" s="1" t="s">
        <v>4182</v>
      </c>
      <c r="AX1361" s="1" t="s">
        <v>52</v>
      </c>
      <c r="AY1361" s="1" t="s">
        <v>52</v>
      </c>
      <c r="AZ1361" s="203"/>
      <c r="BA1361" s="206" t="s">
        <v>7501</v>
      </c>
      <c r="BC1361" s="99"/>
    </row>
    <row r="1362" spans="1:55" ht="30" customHeight="1">
      <c r="A1362" s="5" t="s">
        <v>4157</v>
      </c>
      <c r="B1362" s="5" t="s">
        <v>3592</v>
      </c>
      <c r="C1362" s="5" t="s">
        <v>715</v>
      </c>
      <c r="D1362" s="48">
        <v>0</v>
      </c>
      <c r="E1362" s="8">
        <f>일위대가목록!E607</f>
        <v>0</v>
      </c>
      <c r="F1362" s="9">
        <f t="shared" si="185"/>
        <v>0</v>
      </c>
      <c r="G1362" s="8">
        <f>일위대가목록!F607</f>
        <v>7336</v>
      </c>
      <c r="H1362" s="9">
        <f t="shared" si="186"/>
        <v>0</v>
      </c>
      <c r="I1362" s="8">
        <f>일위대가목록!G607</f>
        <v>293</v>
      </c>
      <c r="J1362" s="9">
        <f t="shared" si="187"/>
        <v>0</v>
      </c>
      <c r="K1362" s="8">
        <f t="shared" si="188"/>
        <v>7629</v>
      </c>
      <c r="L1362" s="9">
        <f t="shared" si="189"/>
        <v>0</v>
      </c>
      <c r="M1362" s="5" t="s">
        <v>4158</v>
      </c>
      <c r="N1362" s="1" t="s">
        <v>1078</v>
      </c>
      <c r="O1362" s="1" t="s">
        <v>4159</v>
      </c>
      <c r="P1362" s="1" t="s">
        <v>61</v>
      </c>
      <c r="Q1362" s="1" t="s">
        <v>62</v>
      </c>
      <c r="R1362" s="1" t="s">
        <v>62</v>
      </c>
      <c r="AV1362" s="1" t="s">
        <v>52</v>
      </c>
      <c r="AW1362" s="1" t="s">
        <v>4183</v>
      </c>
      <c r="AX1362" s="1" t="s">
        <v>52</v>
      </c>
      <c r="AY1362" s="1" t="s">
        <v>52</v>
      </c>
      <c r="AZ1362" s="203"/>
      <c r="BA1362" s="209" t="s">
        <v>4158</v>
      </c>
      <c r="BB1362" s="98"/>
      <c r="BC1362" s="98" t="s">
        <v>7849</v>
      </c>
    </row>
    <row r="1363" spans="1:55" ht="30" customHeight="1">
      <c r="A1363" s="5" t="s">
        <v>4184</v>
      </c>
      <c r="B1363" s="5" t="s">
        <v>4185</v>
      </c>
      <c r="C1363" s="5" t="s">
        <v>58</v>
      </c>
      <c r="D1363" s="6">
        <v>1.05</v>
      </c>
      <c r="E1363" s="8">
        <f>단가대비표!K189</f>
        <v>7189</v>
      </c>
      <c r="F1363" s="9">
        <f t="shared" si="185"/>
        <v>7548.4</v>
      </c>
      <c r="G1363" s="8">
        <f>단가대비표!L189</f>
        <v>0</v>
      </c>
      <c r="H1363" s="9">
        <f t="shared" si="186"/>
        <v>0</v>
      </c>
      <c r="I1363" s="8">
        <f>단가대비표!S189</f>
        <v>0</v>
      </c>
      <c r="J1363" s="9">
        <f t="shared" si="187"/>
        <v>0</v>
      </c>
      <c r="K1363" s="8">
        <f t="shared" si="188"/>
        <v>7189</v>
      </c>
      <c r="L1363" s="9">
        <f t="shared" si="189"/>
        <v>7548.4</v>
      </c>
      <c r="M1363" s="5" t="s">
        <v>52</v>
      </c>
      <c r="N1363" s="1" t="s">
        <v>1078</v>
      </c>
      <c r="O1363" s="1" t="s">
        <v>4186</v>
      </c>
      <c r="P1363" s="1" t="s">
        <v>62</v>
      </c>
      <c r="Q1363" s="1" t="s">
        <v>62</v>
      </c>
      <c r="R1363" s="1" t="s">
        <v>61</v>
      </c>
      <c r="AV1363" s="1" t="s">
        <v>52</v>
      </c>
      <c r="AW1363" s="1" t="s">
        <v>4187</v>
      </c>
      <c r="AX1363" s="1" t="s">
        <v>52</v>
      </c>
      <c r="AY1363" s="1" t="s">
        <v>52</v>
      </c>
      <c r="AZ1363" s="203"/>
      <c r="BA1363" s="206" t="s">
        <v>7454</v>
      </c>
      <c r="BC1363" s="99"/>
    </row>
    <row r="1364" spans="1:55" ht="30" customHeight="1">
      <c r="A1364" s="5" t="s">
        <v>4188</v>
      </c>
      <c r="B1364" s="5" t="s">
        <v>4189</v>
      </c>
      <c r="C1364" s="5" t="s">
        <v>58</v>
      </c>
      <c r="D1364" s="48">
        <v>0</v>
      </c>
      <c r="E1364" s="8">
        <f>일위대가목록!E609</f>
        <v>0</v>
      </c>
      <c r="F1364" s="9">
        <f t="shared" si="185"/>
        <v>0</v>
      </c>
      <c r="G1364" s="8">
        <f>일위대가목록!F609</f>
        <v>21562</v>
      </c>
      <c r="H1364" s="9">
        <f t="shared" si="186"/>
        <v>0</v>
      </c>
      <c r="I1364" s="8">
        <f>일위대가목록!G609</f>
        <v>0</v>
      </c>
      <c r="J1364" s="9">
        <f t="shared" si="187"/>
        <v>0</v>
      </c>
      <c r="K1364" s="8">
        <f t="shared" si="188"/>
        <v>21562</v>
      </c>
      <c r="L1364" s="9">
        <f t="shared" si="189"/>
        <v>0</v>
      </c>
      <c r="M1364" s="5" t="s">
        <v>4190</v>
      </c>
      <c r="N1364" s="1" t="s">
        <v>1078</v>
      </c>
      <c r="O1364" s="1" t="s">
        <v>4191</v>
      </c>
      <c r="P1364" s="1" t="s">
        <v>61</v>
      </c>
      <c r="Q1364" s="1" t="s">
        <v>62</v>
      </c>
      <c r="R1364" s="1" t="s">
        <v>62</v>
      </c>
      <c r="AV1364" s="1" t="s">
        <v>52</v>
      </c>
      <c r="AW1364" s="1" t="s">
        <v>4192</v>
      </c>
      <c r="AX1364" s="1" t="s">
        <v>52</v>
      </c>
      <c r="AY1364" s="1" t="s">
        <v>52</v>
      </c>
      <c r="AZ1364" s="203"/>
      <c r="BA1364" s="209" t="s">
        <v>4190</v>
      </c>
      <c r="BB1364" s="100"/>
      <c r="BC1364" s="100" t="s">
        <v>7862</v>
      </c>
    </row>
    <row r="1365" spans="1:55" ht="30" customHeight="1">
      <c r="A1365" s="5" t="s">
        <v>4193</v>
      </c>
      <c r="B1365" s="5" t="s">
        <v>4194</v>
      </c>
      <c r="C1365" s="5" t="s">
        <v>182</v>
      </c>
      <c r="D1365" s="6">
        <v>6.2</v>
      </c>
      <c r="E1365" s="8">
        <f>일위대가목록!E610</f>
        <v>282</v>
      </c>
      <c r="F1365" s="9">
        <f t="shared" si="185"/>
        <v>1748.4</v>
      </c>
      <c r="G1365" s="8">
        <f>일위대가목록!F610</f>
        <v>0</v>
      </c>
      <c r="H1365" s="9">
        <f t="shared" si="186"/>
        <v>0</v>
      </c>
      <c r="I1365" s="8">
        <f>일위대가목록!G610</f>
        <v>0</v>
      </c>
      <c r="J1365" s="9">
        <f t="shared" si="187"/>
        <v>0</v>
      </c>
      <c r="K1365" s="8">
        <f t="shared" si="188"/>
        <v>282</v>
      </c>
      <c r="L1365" s="9">
        <f t="shared" si="189"/>
        <v>1748.4</v>
      </c>
      <c r="M1365" s="5" t="s">
        <v>4195</v>
      </c>
      <c r="N1365" s="1" t="s">
        <v>1078</v>
      </c>
      <c r="O1365" s="1" t="s">
        <v>4196</v>
      </c>
      <c r="P1365" s="1" t="s">
        <v>61</v>
      </c>
      <c r="Q1365" s="1" t="s">
        <v>62</v>
      </c>
      <c r="R1365" s="1" t="s">
        <v>62</v>
      </c>
      <c r="AV1365" s="1" t="s">
        <v>52</v>
      </c>
      <c r="AW1365" s="1" t="s">
        <v>4197</v>
      </c>
      <c r="AX1365" s="1" t="s">
        <v>52</v>
      </c>
      <c r="AY1365" s="1" t="s">
        <v>52</v>
      </c>
      <c r="AZ1365" s="203"/>
      <c r="BA1365" s="209" t="s">
        <v>4195</v>
      </c>
    </row>
    <row r="1366" spans="1:55" ht="30" customHeight="1">
      <c r="A1366" s="5" t="s">
        <v>2487</v>
      </c>
      <c r="B1366" s="5" t="s">
        <v>52</v>
      </c>
      <c r="C1366" s="5" t="s">
        <v>52</v>
      </c>
      <c r="D1366" s="6"/>
      <c r="E1366" s="8"/>
      <c r="F1366" s="9">
        <f>TRUNC(SUMIF(N1357:N1365, N1356, F1357:F1365),0)</f>
        <v>189396</v>
      </c>
      <c r="G1366" s="8"/>
      <c r="H1366" s="9">
        <f>TRUNC(SUMIF(N1357:N1365, N1356, H1357:H1365),0)</f>
        <v>31309</v>
      </c>
      <c r="I1366" s="8"/>
      <c r="J1366" s="9">
        <f>TRUNC(SUMIF(N1357:N1365, N1356, J1357:J1365),0)</f>
        <v>625</v>
      </c>
      <c r="K1366" s="8"/>
      <c r="L1366" s="9">
        <f>F1366+H1366+J1366</f>
        <v>221330</v>
      </c>
      <c r="M1366" s="5" t="s">
        <v>52</v>
      </c>
      <c r="N1366" s="1" t="s">
        <v>124</v>
      </c>
      <c r="O1366" s="1" t="s">
        <v>124</v>
      </c>
      <c r="P1366" s="1" t="s">
        <v>52</v>
      </c>
      <c r="Q1366" s="1" t="s">
        <v>52</v>
      </c>
      <c r="R1366" s="1" t="s">
        <v>52</v>
      </c>
      <c r="AV1366" s="1" t="s">
        <v>52</v>
      </c>
      <c r="AW1366" s="1" t="s">
        <v>52</v>
      </c>
      <c r="AX1366" s="1" t="s">
        <v>52</v>
      </c>
      <c r="AY1366" s="1" t="s">
        <v>52</v>
      </c>
      <c r="AZ1366" s="203"/>
      <c r="BA1366" s="206"/>
    </row>
    <row r="1367" spans="1:55" ht="30" customHeight="1">
      <c r="A1367" s="6"/>
      <c r="B1367" s="6"/>
      <c r="C1367" s="6"/>
      <c r="D1367" s="6"/>
      <c r="E1367" s="8"/>
      <c r="F1367" s="9"/>
      <c r="G1367" s="8"/>
      <c r="H1367" s="9"/>
      <c r="I1367" s="8"/>
      <c r="J1367" s="9"/>
      <c r="K1367" s="8"/>
      <c r="L1367" s="9"/>
      <c r="M1367" s="6"/>
      <c r="BA1367" s="206"/>
    </row>
    <row r="1368" spans="1:55" ht="30" customHeight="1">
      <c r="A1368" s="311" t="s">
        <v>4198</v>
      </c>
      <c r="B1368" s="311"/>
      <c r="C1368" s="311"/>
      <c r="D1368" s="311"/>
      <c r="E1368" s="312"/>
      <c r="F1368" s="313"/>
      <c r="G1368" s="312"/>
      <c r="H1368" s="313"/>
      <c r="I1368" s="312"/>
      <c r="J1368" s="313"/>
      <c r="K1368" s="312"/>
      <c r="L1368" s="313"/>
      <c r="M1368" s="311"/>
      <c r="N1368" s="1" t="s">
        <v>1082</v>
      </c>
      <c r="BA1368" s="208"/>
    </row>
    <row r="1369" spans="1:55" ht="30" customHeight="1">
      <c r="A1369" s="5" t="s">
        <v>4142</v>
      </c>
      <c r="B1369" s="5" t="s">
        <v>4143</v>
      </c>
      <c r="C1369" s="5" t="s">
        <v>3388</v>
      </c>
      <c r="D1369" s="74">
        <v>0.9</v>
      </c>
      <c r="E1369" s="8">
        <f>E1357</f>
        <v>142500</v>
      </c>
      <c r="F1369" s="9">
        <f t="shared" ref="F1369:F1377" si="190">TRUNC(E1369*D1369,1)</f>
        <v>128250</v>
      </c>
      <c r="G1369" s="8">
        <f>단가대비표!L360</f>
        <v>0</v>
      </c>
      <c r="H1369" s="9">
        <f t="shared" ref="H1369:H1377" si="191">TRUNC(G1369*D1369,1)</f>
        <v>0</v>
      </c>
      <c r="I1369" s="8">
        <f>단가대비표!S360</f>
        <v>0</v>
      </c>
      <c r="J1369" s="9">
        <f t="shared" ref="J1369:J1377" si="192">TRUNC(I1369*D1369,1)</f>
        <v>0</v>
      </c>
      <c r="K1369" s="8">
        <f t="shared" ref="K1369:K1377" si="193">TRUNC(E1369+G1369+I1369,1)</f>
        <v>142500</v>
      </c>
      <c r="L1369" s="9">
        <f t="shared" ref="L1369:L1377" si="194">TRUNC(F1369+H1369+J1369,1)</f>
        <v>128250</v>
      </c>
      <c r="M1369" s="5" t="s">
        <v>52</v>
      </c>
      <c r="N1369" s="1" t="s">
        <v>1082</v>
      </c>
      <c r="O1369" s="1" t="s">
        <v>4163</v>
      </c>
      <c r="P1369" s="1" t="s">
        <v>62</v>
      </c>
      <c r="Q1369" s="1" t="s">
        <v>62</v>
      </c>
      <c r="R1369" s="1" t="s">
        <v>61</v>
      </c>
      <c r="AV1369" s="1" t="s">
        <v>52</v>
      </c>
      <c r="AW1369" s="1" t="s">
        <v>4199</v>
      </c>
      <c r="AX1369" s="1" t="s">
        <v>52</v>
      </c>
      <c r="AY1369" s="1" t="s">
        <v>52</v>
      </c>
      <c r="AZ1369" s="203"/>
      <c r="BA1369" s="206" t="s">
        <v>7668</v>
      </c>
      <c r="BB1369" s="98">
        <v>1</v>
      </c>
      <c r="BC1369" s="102" t="s">
        <v>7848</v>
      </c>
    </row>
    <row r="1370" spans="1:55" ht="30" customHeight="1">
      <c r="A1370" s="5" t="s">
        <v>4146</v>
      </c>
      <c r="B1370" s="5" t="s">
        <v>52</v>
      </c>
      <c r="C1370" s="5" t="s">
        <v>3388</v>
      </c>
      <c r="D1370" s="74">
        <v>0.9</v>
      </c>
      <c r="E1370" s="8">
        <f>단가대비표!K361</f>
        <v>140000</v>
      </c>
      <c r="F1370" s="9">
        <f t="shared" si="190"/>
        <v>126000</v>
      </c>
      <c r="G1370" s="8">
        <f>단가대비표!L361</f>
        <v>0</v>
      </c>
      <c r="H1370" s="9">
        <f t="shared" si="191"/>
        <v>0</v>
      </c>
      <c r="I1370" s="8">
        <f>단가대비표!S361</f>
        <v>0</v>
      </c>
      <c r="J1370" s="9">
        <f t="shared" si="192"/>
        <v>0</v>
      </c>
      <c r="K1370" s="8">
        <f t="shared" si="193"/>
        <v>140000</v>
      </c>
      <c r="L1370" s="9">
        <f t="shared" si="194"/>
        <v>126000</v>
      </c>
      <c r="M1370" s="5" t="s">
        <v>52</v>
      </c>
      <c r="N1370" s="1" t="s">
        <v>1082</v>
      </c>
      <c r="O1370" s="1" t="s">
        <v>4147</v>
      </c>
      <c r="P1370" s="1" t="s">
        <v>62</v>
      </c>
      <c r="Q1370" s="1" t="s">
        <v>62</v>
      </c>
      <c r="R1370" s="1" t="s">
        <v>61</v>
      </c>
      <c r="AV1370" s="1" t="s">
        <v>52</v>
      </c>
      <c r="AW1370" s="1" t="s">
        <v>4200</v>
      </c>
      <c r="AX1370" s="1" t="s">
        <v>52</v>
      </c>
      <c r="AY1370" s="1" t="s">
        <v>52</v>
      </c>
      <c r="AZ1370" s="203"/>
      <c r="BA1370" s="206" t="s">
        <v>7669</v>
      </c>
      <c r="BB1370" s="98">
        <v>1</v>
      </c>
      <c r="BC1370" s="102" t="s">
        <v>7847</v>
      </c>
    </row>
    <row r="1371" spans="1:55" ht="30" customHeight="1">
      <c r="A1371" s="32" t="s">
        <v>7842</v>
      </c>
      <c r="B1371" s="32" t="s">
        <v>7846</v>
      </c>
      <c r="C1371" s="5" t="s">
        <v>715</v>
      </c>
      <c r="D1371" s="6">
        <v>1</v>
      </c>
      <c r="E1371" s="8">
        <f>일위대가목록!E596</f>
        <v>0</v>
      </c>
      <c r="F1371" s="9">
        <f t="shared" si="190"/>
        <v>0</v>
      </c>
      <c r="G1371" s="8">
        <f>일위대가목록!F596</f>
        <v>56926</v>
      </c>
      <c r="H1371" s="9">
        <f t="shared" si="191"/>
        <v>56926</v>
      </c>
      <c r="I1371" s="8">
        <f>일위대가목록!G596</f>
        <v>1138</v>
      </c>
      <c r="J1371" s="9">
        <f t="shared" si="192"/>
        <v>1138</v>
      </c>
      <c r="K1371" s="8">
        <f t="shared" si="193"/>
        <v>58064</v>
      </c>
      <c r="L1371" s="9">
        <f t="shared" si="194"/>
        <v>58064</v>
      </c>
      <c r="M1371" s="5" t="s">
        <v>3999</v>
      </c>
      <c r="N1371" s="1" t="s">
        <v>1082</v>
      </c>
      <c r="O1371" s="1" t="s">
        <v>4000</v>
      </c>
      <c r="P1371" s="1" t="s">
        <v>61</v>
      </c>
      <c r="Q1371" s="1" t="s">
        <v>62</v>
      </c>
      <c r="R1371" s="1" t="s">
        <v>62</v>
      </c>
      <c r="AV1371" s="1" t="s">
        <v>52</v>
      </c>
      <c r="AW1371" s="1" t="s">
        <v>4201</v>
      </c>
      <c r="AX1371" s="1" t="s">
        <v>52</v>
      </c>
      <c r="AY1371" s="1" t="s">
        <v>52</v>
      </c>
      <c r="AZ1371" s="203"/>
      <c r="BA1371" s="209" t="s">
        <v>3999</v>
      </c>
      <c r="BB1371" s="98"/>
      <c r="BC1371" s="102" t="s">
        <v>7861</v>
      </c>
    </row>
    <row r="1372" spans="1:55" ht="30" customHeight="1">
      <c r="A1372" s="5" t="s">
        <v>4150</v>
      </c>
      <c r="B1372" s="5" t="s">
        <v>4151</v>
      </c>
      <c r="C1372" s="5" t="s">
        <v>366</v>
      </c>
      <c r="D1372" s="6">
        <v>2</v>
      </c>
      <c r="E1372" s="8">
        <f>단가대비표!K219</f>
        <v>4800</v>
      </c>
      <c r="F1372" s="9">
        <f t="shared" si="190"/>
        <v>9600</v>
      </c>
      <c r="G1372" s="8">
        <f>단가대비표!L219</f>
        <v>0</v>
      </c>
      <c r="H1372" s="9">
        <f t="shared" si="191"/>
        <v>0</v>
      </c>
      <c r="I1372" s="8">
        <f>단가대비표!S219</f>
        <v>0</v>
      </c>
      <c r="J1372" s="9">
        <f t="shared" si="192"/>
        <v>0</v>
      </c>
      <c r="K1372" s="8">
        <f t="shared" si="193"/>
        <v>4800</v>
      </c>
      <c r="L1372" s="9">
        <f t="shared" si="194"/>
        <v>9600</v>
      </c>
      <c r="M1372" s="5" t="s">
        <v>52</v>
      </c>
      <c r="N1372" s="1" t="s">
        <v>1082</v>
      </c>
      <c r="O1372" s="1" t="s">
        <v>4152</v>
      </c>
      <c r="P1372" s="1" t="s">
        <v>62</v>
      </c>
      <c r="Q1372" s="1" t="s">
        <v>62</v>
      </c>
      <c r="R1372" s="1" t="s">
        <v>61</v>
      </c>
      <c r="AV1372" s="1" t="s">
        <v>52</v>
      </c>
      <c r="AW1372" s="1" t="s">
        <v>4202</v>
      </c>
      <c r="AX1372" s="1" t="s">
        <v>52</v>
      </c>
      <c r="AY1372" s="1" t="s">
        <v>52</v>
      </c>
      <c r="AZ1372" s="203"/>
      <c r="BA1372" s="206" t="s">
        <v>7497</v>
      </c>
      <c r="BC1372" s="102"/>
    </row>
    <row r="1373" spans="1:55" ht="30" customHeight="1">
      <c r="A1373" s="5" t="s">
        <v>4154</v>
      </c>
      <c r="B1373" s="5" t="s">
        <v>2452</v>
      </c>
      <c r="C1373" s="5" t="s">
        <v>2971</v>
      </c>
      <c r="D1373" s="6">
        <v>1</v>
      </c>
      <c r="E1373" s="8">
        <f>단가대비표!K222</f>
        <v>28000</v>
      </c>
      <c r="F1373" s="9">
        <f t="shared" si="190"/>
        <v>28000</v>
      </c>
      <c r="G1373" s="8">
        <f>단가대비표!L222</f>
        <v>0</v>
      </c>
      <c r="H1373" s="9">
        <f t="shared" si="191"/>
        <v>0</v>
      </c>
      <c r="I1373" s="8">
        <f>단가대비표!S222</f>
        <v>0</v>
      </c>
      <c r="J1373" s="9">
        <f t="shared" si="192"/>
        <v>0</v>
      </c>
      <c r="K1373" s="8">
        <f t="shared" si="193"/>
        <v>28000</v>
      </c>
      <c r="L1373" s="9">
        <f t="shared" si="194"/>
        <v>28000</v>
      </c>
      <c r="M1373" s="5" t="s">
        <v>52</v>
      </c>
      <c r="N1373" s="1" t="s">
        <v>1082</v>
      </c>
      <c r="O1373" s="1" t="s">
        <v>4155</v>
      </c>
      <c r="P1373" s="1" t="s">
        <v>62</v>
      </c>
      <c r="Q1373" s="1" t="s">
        <v>62</v>
      </c>
      <c r="R1373" s="1" t="s">
        <v>61</v>
      </c>
      <c r="AV1373" s="1" t="s">
        <v>52</v>
      </c>
      <c r="AW1373" s="1" t="s">
        <v>4203</v>
      </c>
      <c r="AX1373" s="1" t="s">
        <v>52</v>
      </c>
      <c r="AY1373" s="1" t="s">
        <v>52</v>
      </c>
      <c r="AZ1373" s="203"/>
      <c r="BA1373" s="206" t="s">
        <v>7501</v>
      </c>
      <c r="BC1373" s="102"/>
    </row>
    <row r="1374" spans="1:55" ht="30" customHeight="1">
      <c r="A1374" s="5" t="s">
        <v>4157</v>
      </c>
      <c r="B1374" s="5" t="s">
        <v>3592</v>
      </c>
      <c r="C1374" s="5" t="s">
        <v>715</v>
      </c>
      <c r="D1374" s="6">
        <v>1</v>
      </c>
      <c r="E1374" s="8">
        <f>일위대가목록!E607</f>
        <v>0</v>
      </c>
      <c r="F1374" s="9">
        <f t="shared" si="190"/>
        <v>0</v>
      </c>
      <c r="G1374" s="8">
        <f>일위대가목록!F607</f>
        <v>7336</v>
      </c>
      <c r="H1374" s="9">
        <f t="shared" si="191"/>
        <v>7336</v>
      </c>
      <c r="I1374" s="8">
        <f>일위대가목록!G607</f>
        <v>293</v>
      </c>
      <c r="J1374" s="9">
        <f t="shared" si="192"/>
        <v>293</v>
      </c>
      <c r="K1374" s="8">
        <f t="shared" si="193"/>
        <v>7629</v>
      </c>
      <c r="L1374" s="9">
        <f t="shared" si="194"/>
        <v>7629</v>
      </c>
      <c r="M1374" s="5" t="s">
        <v>4158</v>
      </c>
      <c r="N1374" s="1" t="s">
        <v>1082</v>
      </c>
      <c r="O1374" s="1" t="s">
        <v>4159</v>
      </c>
      <c r="P1374" s="1" t="s">
        <v>61</v>
      </c>
      <c r="Q1374" s="1" t="s">
        <v>62</v>
      </c>
      <c r="R1374" s="1" t="s">
        <v>62</v>
      </c>
      <c r="AV1374" s="1" t="s">
        <v>52</v>
      </c>
      <c r="AW1374" s="1" t="s">
        <v>4204</v>
      </c>
      <c r="AX1374" s="1" t="s">
        <v>52</v>
      </c>
      <c r="AY1374" s="1" t="s">
        <v>52</v>
      </c>
      <c r="AZ1374" s="203"/>
      <c r="BA1374" s="209" t="s">
        <v>4158</v>
      </c>
      <c r="BB1374" s="98"/>
      <c r="BC1374" s="102" t="s">
        <v>7849</v>
      </c>
    </row>
    <row r="1375" spans="1:55" ht="30" customHeight="1">
      <c r="A1375" s="5" t="s">
        <v>4184</v>
      </c>
      <c r="B1375" s="5" t="s">
        <v>4185</v>
      </c>
      <c r="C1375" s="5" t="s">
        <v>58</v>
      </c>
      <c r="D1375" s="6">
        <v>1.05</v>
      </c>
      <c r="E1375" s="8">
        <f>단가대비표!K189</f>
        <v>7189</v>
      </c>
      <c r="F1375" s="9">
        <f t="shared" si="190"/>
        <v>7548.4</v>
      </c>
      <c r="G1375" s="8">
        <f>단가대비표!L189</f>
        <v>0</v>
      </c>
      <c r="H1375" s="9">
        <f t="shared" si="191"/>
        <v>0</v>
      </c>
      <c r="I1375" s="8">
        <f>단가대비표!S189</f>
        <v>0</v>
      </c>
      <c r="J1375" s="9">
        <f t="shared" si="192"/>
        <v>0</v>
      </c>
      <c r="K1375" s="8">
        <f t="shared" si="193"/>
        <v>7189</v>
      </c>
      <c r="L1375" s="9">
        <f t="shared" si="194"/>
        <v>7548.4</v>
      </c>
      <c r="M1375" s="5" t="s">
        <v>52</v>
      </c>
      <c r="N1375" s="1" t="s">
        <v>1082</v>
      </c>
      <c r="O1375" s="1" t="s">
        <v>4186</v>
      </c>
      <c r="P1375" s="1" t="s">
        <v>62</v>
      </c>
      <c r="Q1375" s="1" t="s">
        <v>62</v>
      </c>
      <c r="R1375" s="1" t="s">
        <v>61</v>
      </c>
      <c r="AV1375" s="1" t="s">
        <v>52</v>
      </c>
      <c r="AW1375" s="1" t="s">
        <v>4205</v>
      </c>
      <c r="AX1375" s="1" t="s">
        <v>52</v>
      </c>
      <c r="AY1375" s="1" t="s">
        <v>52</v>
      </c>
      <c r="AZ1375" s="203"/>
      <c r="BA1375" s="206" t="s">
        <v>7454</v>
      </c>
      <c r="BC1375" s="102"/>
    </row>
    <row r="1376" spans="1:55" ht="30" customHeight="1">
      <c r="A1376" s="5" t="s">
        <v>4188</v>
      </c>
      <c r="B1376" s="5" t="s">
        <v>4189</v>
      </c>
      <c r="C1376" s="5" t="s">
        <v>58</v>
      </c>
      <c r="D1376" s="48">
        <v>0</v>
      </c>
      <c r="E1376" s="8">
        <f>일위대가목록!E609</f>
        <v>0</v>
      </c>
      <c r="F1376" s="9">
        <f t="shared" si="190"/>
        <v>0</v>
      </c>
      <c r="G1376" s="8">
        <f>일위대가목록!F609</f>
        <v>21562</v>
      </c>
      <c r="H1376" s="9">
        <f t="shared" si="191"/>
        <v>0</v>
      </c>
      <c r="I1376" s="8">
        <f>일위대가목록!G609</f>
        <v>0</v>
      </c>
      <c r="J1376" s="9">
        <f t="shared" si="192"/>
        <v>0</v>
      </c>
      <c r="K1376" s="8">
        <f t="shared" si="193"/>
        <v>21562</v>
      </c>
      <c r="L1376" s="9">
        <f t="shared" si="194"/>
        <v>0</v>
      </c>
      <c r="M1376" s="5" t="s">
        <v>4190</v>
      </c>
      <c r="N1376" s="1" t="s">
        <v>1082</v>
      </c>
      <c r="O1376" s="1" t="s">
        <v>4191</v>
      </c>
      <c r="P1376" s="1" t="s">
        <v>61</v>
      </c>
      <c r="Q1376" s="1" t="s">
        <v>62</v>
      </c>
      <c r="R1376" s="1" t="s">
        <v>62</v>
      </c>
      <c r="AV1376" s="1" t="s">
        <v>52</v>
      </c>
      <c r="AW1376" s="1" t="s">
        <v>4206</v>
      </c>
      <c r="AX1376" s="1" t="s">
        <v>52</v>
      </c>
      <c r="AY1376" s="1" t="s">
        <v>52</v>
      </c>
      <c r="AZ1376" s="203"/>
      <c r="BA1376" s="209" t="s">
        <v>4190</v>
      </c>
      <c r="BB1376" s="100"/>
      <c r="BC1376" s="103" t="s">
        <v>7862</v>
      </c>
    </row>
    <row r="1377" spans="1:54" ht="30" customHeight="1">
      <c r="A1377" s="5" t="s">
        <v>4193</v>
      </c>
      <c r="B1377" s="5" t="s">
        <v>4194</v>
      </c>
      <c r="C1377" s="5" t="s">
        <v>182</v>
      </c>
      <c r="D1377" s="6">
        <v>6.2</v>
      </c>
      <c r="E1377" s="8">
        <f>일위대가목록!E610</f>
        <v>282</v>
      </c>
      <c r="F1377" s="9">
        <f t="shared" si="190"/>
        <v>1748.4</v>
      </c>
      <c r="G1377" s="8">
        <f>일위대가목록!F610</f>
        <v>0</v>
      </c>
      <c r="H1377" s="9">
        <f t="shared" si="191"/>
        <v>0</v>
      </c>
      <c r="I1377" s="8">
        <f>일위대가목록!G610</f>
        <v>0</v>
      </c>
      <c r="J1377" s="9">
        <f t="shared" si="192"/>
        <v>0</v>
      </c>
      <c r="K1377" s="8">
        <f t="shared" si="193"/>
        <v>282</v>
      </c>
      <c r="L1377" s="9">
        <f t="shared" si="194"/>
        <v>1748.4</v>
      </c>
      <c r="M1377" s="5" t="s">
        <v>4195</v>
      </c>
      <c r="N1377" s="1" t="s">
        <v>1082</v>
      </c>
      <c r="O1377" s="1" t="s">
        <v>4196</v>
      </c>
      <c r="P1377" s="1" t="s">
        <v>61</v>
      </c>
      <c r="Q1377" s="1" t="s">
        <v>62</v>
      </c>
      <c r="R1377" s="1" t="s">
        <v>62</v>
      </c>
      <c r="AV1377" s="1" t="s">
        <v>52</v>
      </c>
      <c r="AW1377" s="1" t="s">
        <v>4207</v>
      </c>
      <c r="AX1377" s="1" t="s">
        <v>52</v>
      </c>
      <c r="AY1377" s="1" t="s">
        <v>52</v>
      </c>
      <c r="AZ1377" s="203"/>
      <c r="BA1377" s="209" t="s">
        <v>4195</v>
      </c>
    </row>
    <row r="1378" spans="1:54" ht="30" customHeight="1">
      <c r="A1378" s="5" t="s">
        <v>2487</v>
      </c>
      <c r="B1378" s="5" t="s">
        <v>52</v>
      </c>
      <c r="C1378" s="5" t="s">
        <v>52</v>
      </c>
      <c r="D1378" s="6"/>
      <c r="E1378" s="8"/>
      <c r="F1378" s="9">
        <f>TRUNC(SUMIF(N1369:N1377, N1368, F1369:F1377),0)</f>
        <v>301146</v>
      </c>
      <c r="G1378" s="8"/>
      <c r="H1378" s="9">
        <f>TRUNC(SUMIF(N1369:N1377, N1368, H1369:H1377),0)</f>
        <v>64262</v>
      </c>
      <c r="I1378" s="8"/>
      <c r="J1378" s="9">
        <f>TRUNC(SUMIF(N1369:N1377, N1368, J1369:J1377),0)</f>
        <v>1431</v>
      </c>
      <c r="K1378" s="8"/>
      <c r="L1378" s="9">
        <f>F1378+H1378+J1378</f>
        <v>366839</v>
      </c>
      <c r="M1378" s="5" t="s">
        <v>52</v>
      </c>
      <c r="N1378" s="1" t="s">
        <v>124</v>
      </c>
      <c r="O1378" s="1" t="s">
        <v>124</v>
      </c>
      <c r="P1378" s="1" t="s">
        <v>52</v>
      </c>
      <c r="Q1378" s="1" t="s">
        <v>52</v>
      </c>
      <c r="R1378" s="1" t="s">
        <v>52</v>
      </c>
      <c r="AV1378" s="1" t="s">
        <v>52</v>
      </c>
      <c r="AW1378" s="1" t="s">
        <v>52</v>
      </c>
      <c r="AX1378" s="1" t="s">
        <v>52</v>
      </c>
      <c r="AY1378" s="1" t="s">
        <v>52</v>
      </c>
      <c r="AZ1378" s="203"/>
      <c r="BA1378" s="206"/>
    </row>
    <row r="1379" spans="1:54" ht="30" customHeight="1">
      <c r="A1379" s="6"/>
      <c r="B1379" s="6"/>
      <c r="C1379" s="6"/>
      <c r="D1379" s="6"/>
      <c r="E1379" s="8"/>
      <c r="F1379" s="9"/>
      <c r="G1379" s="8"/>
      <c r="H1379" s="9"/>
      <c r="I1379" s="8"/>
      <c r="J1379" s="9"/>
      <c r="K1379" s="8"/>
      <c r="L1379" s="9"/>
      <c r="M1379" s="6"/>
      <c r="BA1379" s="206"/>
    </row>
    <row r="1380" spans="1:54" ht="30" customHeight="1">
      <c r="A1380" s="308" t="s">
        <v>4208</v>
      </c>
      <c r="B1380" s="308"/>
      <c r="C1380" s="308"/>
      <c r="D1380" s="308"/>
      <c r="E1380" s="309"/>
      <c r="F1380" s="310"/>
      <c r="G1380" s="309"/>
      <c r="H1380" s="310"/>
      <c r="I1380" s="309"/>
      <c r="J1380" s="310"/>
      <c r="K1380" s="309"/>
      <c r="L1380" s="310"/>
      <c r="M1380" s="308"/>
      <c r="N1380" s="1" t="s">
        <v>1087</v>
      </c>
      <c r="BA1380" s="208"/>
    </row>
    <row r="1381" spans="1:54" ht="30" customHeight="1">
      <c r="A1381" s="5" t="s">
        <v>4142</v>
      </c>
      <c r="B1381" s="5" t="s">
        <v>4162</v>
      </c>
      <c r="C1381" s="5" t="s">
        <v>3388</v>
      </c>
      <c r="D1381" s="6">
        <v>1</v>
      </c>
      <c r="E1381" s="8">
        <f>단가대비표!K360</f>
        <v>192500</v>
      </c>
      <c r="F1381" s="9">
        <f t="shared" ref="F1381:F1386" si="195">TRUNC(E1381*D1381,1)</f>
        <v>192500</v>
      </c>
      <c r="G1381" s="8">
        <f>단가대비표!L360</f>
        <v>0</v>
      </c>
      <c r="H1381" s="9">
        <f t="shared" ref="H1381:H1386" si="196">TRUNC(G1381*D1381,1)</f>
        <v>0</v>
      </c>
      <c r="I1381" s="8">
        <f>단가대비표!S360</f>
        <v>0</v>
      </c>
      <c r="J1381" s="9">
        <f t="shared" ref="J1381:J1386" si="197">TRUNC(I1381*D1381,1)</f>
        <v>0</v>
      </c>
      <c r="K1381" s="8">
        <f t="shared" ref="K1381:L1386" si="198">TRUNC(E1381+G1381+I1381,1)</f>
        <v>192500</v>
      </c>
      <c r="L1381" s="9">
        <f t="shared" si="198"/>
        <v>192500</v>
      </c>
      <c r="M1381" s="5" t="s">
        <v>52</v>
      </c>
      <c r="N1381" s="1" t="s">
        <v>1087</v>
      </c>
      <c r="O1381" s="1" t="s">
        <v>4163</v>
      </c>
      <c r="P1381" s="1" t="s">
        <v>62</v>
      </c>
      <c r="Q1381" s="1" t="s">
        <v>62</v>
      </c>
      <c r="R1381" s="1" t="s">
        <v>61</v>
      </c>
      <c r="AV1381" s="1" t="s">
        <v>52</v>
      </c>
      <c r="AW1381" s="1" t="s">
        <v>4209</v>
      </c>
      <c r="AX1381" s="1" t="s">
        <v>52</v>
      </c>
      <c r="AY1381" s="1" t="s">
        <v>52</v>
      </c>
      <c r="AZ1381" s="203"/>
      <c r="BA1381" s="206" t="s">
        <v>7668</v>
      </c>
    </row>
    <row r="1382" spans="1:54" ht="30" customHeight="1">
      <c r="A1382" s="5" t="s">
        <v>4146</v>
      </c>
      <c r="B1382" s="5" t="s">
        <v>52</v>
      </c>
      <c r="C1382" s="5" t="s">
        <v>3388</v>
      </c>
      <c r="D1382" s="6">
        <v>1</v>
      </c>
      <c r="E1382" s="8">
        <f>단가대비표!K361</f>
        <v>140000</v>
      </c>
      <c r="F1382" s="9">
        <f t="shared" si="195"/>
        <v>140000</v>
      </c>
      <c r="G1382" s="8">
        <f>단가대비표!L361</f>
        <v>0</v>
      </c>
      <c r="H1382" s="9">
        <f t="shared" si="196"/>
        <v>0</v>
      </c>
      <c r="I1382" s="8">
        <f>단가대비표!S361</f>
        <v>0</v>
      </c>
      <c r="J1382" s="9">
        <f t="shared" si="197"/>
        <v>0</v>
      </c>
      <c r="K1382" s="8">
        <f t="shared" si="198"/>
        <v>140000</v>
      </c>
      <c r="L1382" s="9">
        <f t="shared" si="198"/>
        <v>140000</v>
      </c>
      <c r="M1382" s="5" t="s">
        <v>52</v>
      </c>
      <c r="N1382" s="1" t="s">
        <v>1087</v>
      </c>
      <c r="O1382" s="1" t="s">
        <v>4147</v>
      </c>
      <c r="P1382" s="1" t="s">
        <v>62</v>
      </c>
      <c r="Q1382" s="1" t="s">
        <v>62</v>
      </c>
      <c r="R1382" s="1" t="s">
        <v>61</v>
      </c>
      <c r="AV1382" s="1" t="s">
        <v>52</v>
      </c>
      <c r="AW1382" s="1" t="s">
        <v>4210</v>
      </c>
      <c r="AX1382" s="1" t="s">
        <v>52</v>
      </c>
      <c r="AY1382" s="1" t="s">
        <v>52</v>
      </c>
      <c r="AZ1382" s="203"/>
      <c r="BA1382" s="206" t="s">
        <v>7669</v>
      </c>
    </row>
    <row r="1383" spans="1:54" ht="30" customHeight="1">
      <c r="A1383" s="5" t="s">
        <v>3992</v>
      </c>
      <c r="B1383" s="5" t="s">
        <v>3998</v>
      </c>
      <c r="C1383" s="5" t="s">
        <v>715</v>
      </c>
      <c r="D1383" s="6">
        <v>1</v>
      </c>
      <c r="E1383" s="8">
        <f>일위대가목록!E596</f>
        <v>0</v>
      </c>
      <c r="F1383" s="9">
        <f t="shared" si="195"/>
        <v>0</v>
      </c>
      <c r="G1383" s="8">
        <f>일위대가목록!F596</f>
        <v>56926</v>
      </c>
      <c r="H1383" s="9">
        <f t="shared" si="196"/>
        <v>56926</v>
      </c>
      <c r="I1383" s="8">
        <f>일위대가목록!G596</f>
        <v>1138</v>
      </c>
      <c r="J1383" s="9">
        <f t="shared" si="197"/>
        <v>1138</v>
      </c>
      <c r="K1383" s="8">
        <f t="shared" si="198"/>
        <v>58064</v>
      </c>
      <c r="L1383" s="9">
        <f t="shared" si="198"/>
        <v>58064</v>
      </c>
      <c r="M1383" s="5" t="s">
        <v>3999</v>
      </c>
      <c r="N1383" s="1" t="s">
        <v>1087</v>
      </c>
      <c r="O1383" s="1" t="s">
        <v>4000</v>
      </c>
      <c r="P1383" s="1" t="s">
        <v>61</v>
      </c>
      <c r="Q1383" s="1" t="s">
        <v>62</v>
      </c>
      <c r="R1383" s="1" t="s">
        <v>62</v>
      </c>
      <c r="AV1383" s="1" t="s">
        <v>52</v>
      </c>
      <c r="AW1383" s="1" t="s">
        <v>4211</v>
      </c>
      <c r="AX1383" s="1" t="s">
        <v>52</v>
      </c>
      <c r="AY1383" s="1" t="s">
        <v>52</v>
      </c>
      <c r="AZ1383" s="203"/>
      <c r="BA1383" s="209" t="s">
        <v>3999</v>
      </c>
    </row>
    <row r="1384" spans="1:54" ht="30" customHeight="1">
      <c r="A1384" s="5" t="s">
        <v>4150</v>
      </c>
      <c r="B1384" s="5" t="s">
        <v>4151</v>
      </c>
      <c r="C1384" s="5" t="s">
        <v>366</v>
      </c>
      <c r="D1384" s="6">
        <v>2</v>
      </c>
      <c r="E1384" s="8">
        <f>단가대비표!K219</f>
        <v>4800</v>
      </c>
      <c r="F1384" s="9">
        <f t="shared" si="195"/>
        <v>9600</v>
      </c>
      <c r="G1384" s="8">
        <f>단가대비표!L219</f>
        <v>0</v>
      </c>
      <c r="H1384" s="9">
        <f t="shared" si="196"/>
        <v>0</v>
      </c>
      <c r="I1384" s="8">
        <f>단가대비표!S219</f>
        <v>0</v>
      </c>
      <c r="J1384" s="9">
        <f t="shared" si="197"/>
        <v>0</v>
      </c>
      <c r="K1384" s="8">
        <f t="shared" si="198"/>
        <v>4800</v>
      </c>
      <c r="L1384" s="9">
        <f t="shared" si="198"/>
        <v>9600</v>
      </c>
      <c r="M1384" s="5" t="s">
        <v>52</v>
      </c>
      <c r="N1384" s="1" t="s">
        <v>1087</v>
      </c>
      <c r="O1384" s="1" t="s">
        <v>4152</v>
      </c>
      <c r="P1384" s="1" t="s">
        <v>62</v>
      </c>
      <c r="Q1384" s="1" t="s">
        <v>62</v>
      </c>
      <c r="R1384" s="1" t="s">
        <v>61</v>
      </c>
      <c r="AV1384" s="1" t="s">
        <v>52</v>
      </c>
      <c r="AW1384" s="1" t="s">
        <v>4212</v>
      </c>
      <c r="AX1384" s="1" t="s">
        <v>52</v>
      </c>
      <c r="AY1384" s="1" t="s">
        <v>52</v>
      </c>
      <c r="AZ1384" s="203"/>
      <c r="BA1384" s="206" t="s">
        <v>7497</v>
      </c>
    </row>
    <row r="1385" spans="1:54" ht="30" customHeight="1">
      <c r="A1385" s="5" t="s">
        <v>4154</v>
      </c>
      <c r="B1385" s="5" t="s">
        <v>2452</v>
      </c>
      <c r="C1385" s="5" t="s">
        <v>2971</v>
      </c>
      <c r="D1385" s="6">
        <v>1</v>
      </c>
      <c r="E1385" s="8">
        <f>단가대비표!K222</f>
        <v>28000</v>
      </c>
      <c r="F1385" s="9">
        <f t="shared" si="195"/>
        <v>28000</v>
      </c>
      <c r="G1385" s="8">
        <f>단가대비표!L222</f>
        <v>0</v>
      </c>
      <c r="H1385" s="9">
        <f t="shared" si="196"/>
        <v>0</v>
      </c>
      <c r="I1385" s="8">
        <f>단가대비표!S222</f>
        <v>0</v>
      </c>
      <c r="J1385" s="9">
        <f t="shared" si="197"/>
        <v>0</v>
      </c>
      <c r="K1385" s="8">
        <f t="shared" si="198"/>
        <v>28000</v>
      </c>
      <c r="L1385" s="9">
        <f t="shared" si="198"/>
        <v>28000</v>
      </c>
      <c r="M1385" s="5" t="s">
        <v>52</v>
      </c>
      <c r="N1385" s="1" t="s">
        <v>1087</v>
      </c>
      <c r="O1385" s="1" t="s">
        <v>4155</v>
      </c>
      <c r="P1385" s="1" t="s">
        <v>62</v>
      </c>
      <c r="Q1385" s="1" t="s">
        <v>62</v>
      </c>
      <c r="R1385" s="1" t="s">
        <v>61</v>
      </c>
      <c r="AV1385" s="1" t="s">
        <v>52</v>
      </c>
      <c r="AW1385" s="1" t="s">
        <v>4213</v>
      </c>
      <c r="AX1385" s="1" t="s">
        <v>52</v>
      </c>
      <c r="AY1385" s="1" t="s">
        <v>52</v>
      </c>
      <c r="AZ1385" s="203"/>
      <c r="BA1385" s="206" t="s">
        <v>7501</v>
      </c>
    </row>
    <row r="1386" spans="1:54" ht="30" customHeight="1">
      <c r="A1386" s="5" t="s">
        <v>4157</v>
      </c>
      <c r="B1386" s="5" t="s">
        <v>3592</v>
      </c>
      <c r="C1386" s="5" t="s">
        <v>715</v>
      </c>
      <c r="D1386" s="6">
        <v>1</v>
      </c>
      <c r="E1386" s="8">
        <f>일위대가목록!E607</f>
        <v>0</v>
      </c>
      <c r="F1386" s="9">
        <f t="shared" si="195"/>
        <v>0</v>
      </c>
      <c r="G1386" s="8">
        <f>일위대가목록!F607</f>
        <v>7336</v>
      </c>
      <c r="H1386" s="9">
        <f t="shared" si="196"/>
        <v>7336</v>
      </c>
      <c r="I1386" s="8">
        <f>일위대가목록!G607</f>
        <v>293</v>
      </c>
      <c r="J1386" s="9">
        <f t="shared" si="197"/>
        <v>293</v>
      </c>
      <c r="K1386" s="8">
        <f t="shared" si="198"/>
        <v>7629</v>
      </c>
      <c r="L1386" s="9">
        <f t="shared" si="198"/>
        <v>7629</v>
      </c>
      <c r="M1386" s="5" t="s">
        <v>4158</v>
      </c>
      <c r="N1386" s="1" t="s">
        <v>1087</v>
      </c>
      <c r="O1386" s="1" t="s">
        <v>4159</v>
      </c>
      <c r="P1386" s="1" t="s">
        <v>61</v>
      </c>
      <c r="Q1386" s="1" t="s">
        <v>62</v>
      </c>
      <c r="R1386" s="1" t="s">
        <v>62</v>
      </c>
      <c r="AV1386" s="1" t="s">
        <v>52</v>
      </c>
      <c r="AW1386" s="1" t="s">
        <v>4214</v>
      </c>
      <c r="AX1386" s="1" t="s">
        <v>52</v>
      </c>
      <c r="AY1386" s="1" t="s">
        <v>52</v>
      </c>
      <c r="AZ1386" s="203"/>
      <c r="BA1386" s="209" t="s">
        <v>4158</v>
      </c>
    </row>
    <row r="1387" spans="1:54" ht="30" customHeight="1">
      <c r="A1387" s="5" t="s">
        <v>2487</v>
      </c>
      <c r="B1387" s="5" t="s">
        <v>52</v>
      </c>
      <c r="C1387" s="5" t="s">
        <v>52</v>
      </c>
      <c r="D1387" s="6"/>
      <c r="E1387" s="8"/>
      <c r="F1387" s="9">
        <f>TRUNC(SUMIF(N1381:N1386, N1380, F1381:F1386),0)</f>
        <v>370100</v>
      </c>
      <c r="G1387" s="8"/>
      <c r="H1387" s="9">
        <f>TRUNC(SUMIF(N1381:N1386, N1380, H1381:H1386),0)</f>
        <v>64262</v>
      </c>
      <c r="I1387" s="8"/>
      <c r="J1387" s="9">
        <f>TRUNC(SUMIF(N1381:N1386, N1380, J1381:J1386),0)</f>
        <v>1431</v>
      </c>
      <c r="K1387" s="8"/>
      <c r="L1387" s="9">
        <f>F1387+H1387+J1387</f>
        <v>435793</v>
      </c>
      <c r="M1387" s="5" t="s">
        <v>52</v>
      </c>
      <c r="N1387" s="1" t="s">
        <v>124</v>
      </c>
      <c r="O1387" s="1" t="s">
        <v>124</v>
      </c>
      <c r="P1387" s="1" t="s">
        <v>52</v>
      </c>
      <c r="Q1387" s="1" t="s">
        <v>52</v>
      </c>
      <c r="R1387" s="1" t="s">
        <v>52</v>
      </c>
      <c r="AV1387" s="1" t="s">
        <v>52</v>
      </c>
      <c r="AW1387" s="1" t="s">
        <v>52</v>
      </c>
      <c r="AX1387" s="1" t="s">
        <v>52</v>
      </c>
      <c r="AY1387" s="1" t="s">
        <v>52</v>
      </c>
      <c r="AZ1387" s="203"/>
      <c r="BA1387" s="206"/>
    </row>
    <row r="1388" spans="1:54" ht="30" customHeight="1">
      <c r="A1388" s="6"/>
      <c r="B1388" s="6"/>
      <c r="C1388" s="6"/>
      <c r="D1388" s="6"/>
      <c r="E1388" s="8"/>
      <c r="F1388" s="9"/>
      <c r="G1388" s="8"/>
      <c r="H1388" s="9"/>
      <c r="I1388" s="8"/>
      <c r="J1388" s="9"/>
      <c r="K1388" s="8"/>
      <c r="L1388" s="9"/>
      <c r="M1388" s="6"/>
      <c r="BA1388" s="206"/>
    </row>
    <row r="1389" spans="1:54" ht="30" customHeight="1">
      <c r="A1389" s="308" t="s">
        <v>4215</v>
      </c>
      <c r="B1389" s="308"/>
      <c r="C1389" s="308"/>
      <c r="D1389" s="308"/>
      <c r="E1389" s="309"/>
      <c r="F1389" s="310"/>
      <c r="G1389" s="309"/>
      <c r="H1389" s="310"/>
      <c r="I1389" s="309"/>
      <c r="J1389" s="310"/>
      <c r="K1389" s="309"/>
      <c r="L1389" s="310"/>
      <c r="M1389" s="308"/>
      <c r="N1389" s="1" t="s">
        <v>1092</v>
      </c>
      <c r="BA1389" s="208"/>
    </row>
    <row r="1390" spans="1:54" ht="30" customHeight="1">
      <c r="A1390" s="5" t="s">
        <v>4216</v>
      </c>
      <c r="B1390" s="5" t="s">
        <v>4217</v>
      </c>
      <c r="C1390" s="5" t="s">
        <v>366</v>
      </c>
      <c r="D1390" s="6">
        <v>1</v>
      </c>
      <c r="E1390" s="8">
        <f>단가대비표!K148</f>
        <v>308889</v>
      </c>
      <c r="F1390" s="9">
        <f>TRUNC(E1390*D1390,1)</f>
        <v>308889</v>
      </c>
      <c r="G1390" s="8">
        <f>단가대비표!L148</f>
        <v>0</v>
      </c>
      <c r="H1390" s="9">
        <f>TRUNC(G1390*D1390,1)</f>
        <v>0</v>
      </c>
      <c r="I1390" s="8">
        <f>단가대비표!S148</f>
        <v>0</v>
      </c>
      <c r="J1390" s="9">
        <f>TRUNC(I1390*D1390,1)</f>
        <v>0</v>
      </c>
      <c r="K1390" s="8">
        <f>TRUNC(E1390+G1390+I1390,1)</f>
        <v>308889</v>
      </c>
      <c r="L1390" s="9">
        <f>TRUNC(F1390+H1390+J1390,1)</f>
        <v>308889</v>
      </c>
      <c r="M1390" s="5" t="s">
        <v>52</v>
      </c>
      <c r="N1390" s="1" t="s">
        <v>1092</v>
      </c>
      <c r="O1390" s="1" t="s">
        <v>4218</v>
      </c>
      <c r="P1390" s="1" t="s">
        <v>62</v>
      </c>
      <c r="Q1390" s="1" t="s">
        <v>62</v>
      </c>
      <c r="R1390" s="1" t="s">
        <v>61</v>
      </c>
      <c r="AV1390" s="1" t="s">
        <v>52</v>
      </c>
      <c r="AW1390" s="1" t="s">
        <v>4219</v>
      </c>
      <c r="AX1390" s="1" t="s">
        <v>52</v>
      </c>
      <c r="AY1390" s="1" t="s">
        <v>52</v>
      </c>
      <c r="AZ1390" s="203"/>
      <c r="BA1390" s="206" t="s">
        <v>7400</v>
      </c>
    </row>
    <row r="1391" spans="1:54" ht="30" customHeight="1">
      <c r="A1391" s="5" t="s">
        <v>4220</v>
      </c>
      <c r="B1391" s="5" t="s">
        <v>4221</v>
      </c>
      <c r="C1391" s="5" t="s">
        <v>715</v>
      </c>
      <c r="D1391" s="74">
        <v>1</v>
      </c>
      <c r="E1391" s="8">
        <f>일위대가목록!E611</f>
        <v>0</v>
      </c>
      <c r="F1391" s="9">
        <f>TRUNC(E1391*D1391,1)</f>
        <v>0</v>
      </c>
      <c r="G1391" s="8">
        <f>일위대가목록!F611</f>
        <v>118421</v>
      </c>
      <c r="H1391" s="9">
        <f>TRUNC(G1391*D1391,1)</f>
        <v>118421</v>
      </c>
      <c r="I1391" s="8">
        <f>일위대가목록!G611</f>
        <v>3552</v>
      </c>
      <c r="J1391" s="9">
        <f>TRUNC(I1391*D1391,1)</f>
        <v>3552</v>
      </c>
      <c r="K1391" s="8">
        <f>TRUNC(E1391+G1391+I1391,1)</f>
        <v>121973</v>
      </c>
      <c r="L1391" s="9">
        <f>TRUNC(F1391+H1391+J1391,1)</f>
        <v>121973</v>
      </c>
      <c r="M1391" s="5" t="s">
        <v>4222</v>
      </c>
      <c r="N1391" s="1" t="s">
        <v>1092</v>
      </c>
      <c r="O1391" s="1" t="s">
        <v>4223</v>
      </c>
      <c r="P1391" s="1" t="s">
        <v>61</v>
      </c>
      <c r="Q1391" s="1" t="s">
        <v>62</v>
      </c>
      <c r="R1391" s="1" t="s">
        <v>62</v>
      </c>
      <c r="AV1391" s="1" t="s">
        <v>52</v>
      </c>
      <c r="AW1391" s="1" t="s">
        <v>4224</v>
      </c>
      <c r="AX1391" s="1" t="s">
        <v>52</v>
      </c>
      <c r="AY1391" s="1" t="s">
        <v>52</v>
      </c>
      <c r="AZ1391" s="203"/>
      <c r="BA1391" s="209" t="s">
        <v>4222</v>
      </c>
      <c r="BB1391" s="99">
        <v>0.4</v>
      </c>
    </row>
    <row r="1392" spans="1:54" ht="30" customHeight="1">
      <c r="A1392" s="5" t="s">
        <v>2487</v>
      </c>
      <c r="B1392" s="5" t="s">
        <v>52</v>
      </c>
      <c r="C1392" s="5" t="s">
        <v>52</v>
      </c>
      <c r="D1392" s="6"/>
      <c r="E1392" s="8"/>
      <c r="F1392" s="9">
        <f>TRUNC(SUMIF(N1390:N1391, N1389, F1390:F1391),0)</f>
        <v>308889</v>
      </c>
      <c r="G1392" s="8"/>
      <c r="H1392" s="9">
        <f>TRUNC(SUMIF(N1390:N1391, N1389, H1390:H1391),0)</f>
        <v>118421</v>
      </c>
      <c r="I1392" s="8"/>
      <c r="J1392" s="9">
        <f>TRUNC(SUMIF(N1390:N1391, N1389, J1390:J1391),0)</f>
        <v>3552</v>
      </c>
      <c r="K1392" s="8"/>
      <c r="L1392" s="9">
        <f>F1392+H1392+J1392</f>
        <v>430862</v>
      </c>
      <c r="M1392" s="5" t="s">
        <v>52</v>
      </c>
      <c r="N1392" s="1" t="s">
        <v>124</v>
      </c>
      <c r="O1392" s="1" t="s">
        <v>124</v>
      </c>
      <c r="P1392" s="1" t="s">
        <v>52</v>
      </c>
      <c r="Q1392" s="1" t="s">
        <v>52</v>
      </c>
      <c r="R1392" s="1" t="s">
        <v>52</v>
      </c>
      <c r="AV1392" s="1" t="s">
        <v>52</v>
      </c>
      <c r="AW1392" s="1" t="s">
        <v>52</v>
      </c>
      <c r="AX1392" s="1" t="s">
        <v>52</v>
      </c>
      <c r="AY1392" s="1" t="s">
        <v>52</v>
      </c>
      <c r="AZ1392" s="203"/>
      <c r="BA1392" s="206"/>
    </row>
    <row r="1393" spans="1:54" ht="30" customHeight="1">
      <c r="A1393" s="6"/>
      <c r="B1393" s="6"/>
      <c r="C1393" s="6"/>
      <c r="D1393" s="6"/>
      <c r="E1393" s="8"/>
      <c r="F1393" s="9"/>
      <c r="G1393" s="8"/>
      <c r="H1393" s="9"/>
      <c r="I1393" s="8"/>
      <c r="J1393" s="9"/>
      <c r="K1393" s="8"/>
      <c r="L1393" s="9"/>
      <c r="M1393" s="6"/>
      <c r="BA1393" s="206"/>
    </row>
    <row r="1394" spans="1:54" ht="30" customHeight="1">
      <c r="A1394" s="308" t="s">
        <v>4225</v>
      </c>
      <c r="B1394" s="308"/>
      <c r="C1394" s="308"/>
      <c r="D1394" s="308"/>
      <c r="E1394" s="309"/>
      <c r="F1394" s="310"/>
      <c r="G1394" s="309"/>
      <c r="H1394" s="310"/>
      <c r="I1394" s="309"/>
      <c r="J1394" s="310"/>
      <c r="K1394" s="309"/>
      <c r="L1394" s="310"/>
      <c r="M1394" s="308"/>
      <c r="N1394" s="1" t="s">
        <v>1096</v>
      </c>
      <c r="BA1394" s="208"/>
    </row>
    <row r="1395" spans="1:54" ht="30" customHeight="1">
      <c r="A1395" s="5" t="s">
        <v>4226</v>
      </c>
      <c r="B1395" s="5" t="s">
        <v>4227</v>
      </c>
      <c r="C1395" s="5" t="s">
        <v>366</v>
      </c>
      <c r="D1395" s="6">
        <v>1</v>
      </c>
      <c r="E1395" s="8">
        <f>단가대비표!K149</f>
        <v>432444</v>
      </c>
      <c r="F1395" s="9">
        <f>TRUNC(E1395*D1395,1)</f>
        <v>432444</v>
      </c>
      <c r="G1395" s="8">
        <f>단가대비표!L149</f>
        <v>0</v>
      </c>
      <c r="H1395" s="9">
        <f>TRUNC(G1395*D1395,1)</f>
        <v>0</v>
      </c>
      <c r="I1395" s="8">
        <f>단가대비표!S149</f>
        <v>0</v>
      </c>
      <c r="J1395" s="9">
        <f>TRUNC(I1395*D1395,1)</f>
        <v>0</v>
      </c>
      <c r="K1395" s="8">
        <f>TRUNC(E1395+G1395+I1395,1)</f>
        <v>432444</v>
      </c>
      <c r="L1395" s="9">
        <f>TRUNC(F1395+H1395+J1395,1)</f>
        <v>432444</v>
      </c>
      <c r="M1395" s="5" t="s">
        <v>52</v>
      </c>
      <c r="N1395" s="1" t="s">
        <v>1096</v>
      </c>
      <c r="O1395" s="1" t="s">
        <v>4228</v>
      </c>
      <c r="P1395" s="1" t="s">
        <v>62</v>
      </c>
      <c r="Q1395" s="1" t="s">
        <v>62</v>
      </c>
      <c r="R1395" s="1" t="s">
        <v>61</v>
      </c>
      <c r="AV1395" s="1" t="s">
        <v>52</v>
      </c>
      <c r="AW1395" s="1" t="s">
        <v>4229</v>
      </c>
      <c r="AX1395" s="1" t="s">
        <v>52</v>
      </c>
      <c r="AY1395" s="1" t="s">
        <v>52</v>
      </c>
      <c r="AZ1395" s="203"/>
      <c r="BA1395" s="206" t="s">
        <v>7401</v>
      </c>
    </row>
    <row r="1396" spans="1:54" ht="30" customHeight="1">
      <c r="A1396" s="5" t="s">
        <v>4220</v>
      </c>
      <c r="B1396" s="5" t="s">
        <v>4230</v>
      </c>
      <c r="C1396" s="5" t="s">
        <v>715</v>
      </c>
      <c r="D1396" s="74">
        <v>1</v>
      </c>
      <c r="E1396" s="8">
        <f>일위대가목록!E612</f>
        <v>0</v>
      </c>
      <c r="F1396" s="9">
        <f>TRUNC(E1396*D1396,1)</f>
        <v>0</v>
      </c>
      <c r="G1396" s="8">
        <f>일위대가목록!F612</f>
        <v>153585</v>
      </c>
      <c r="H1396" s="9">
        <f>TRUNC(G1396*D1396,1)</f>
        <v>153585</v>
      </c>
      <c r="I1396" s="8">
        <f>일위대가목록!G612</f>
        <v>4607</v>
      </c>
      <c r="J1396" s="9">
        <f>TRUNC(I1396*D1396,1)</f>
        <v>4607</v>
      </c>
      <c r="K1396" s="8">
        <f>TRUNC(E1396+G1396+I1396,1)</f>
        <v>158192</v>
      </c>
      <c r="L1396" s="9">
        <f>TRUNC(F1396+H1396+J1396,1)</f>
        <v>158192</v>
      </c>
      <c r="M1396" s="5" t="s">
        <v>4231</v>
      </c>
      <c r="N1396" s="1" t="s">
        <v>1096</v>
      </c>
      <c r="O1396" s="1" t="s">
        <v>4232</v>
      </c>
      <c r="P1396" s="1" t="s">
        <v>61</v>
      </c>
      <c r="Q1396" s="1" t="s">
        <v>62</v>
      </c>
      <c r="R1396" s="1" t="s">
        <v>62</v>
      </c>
      <c r="AV1396" s="1" t="s">
        <v>52</v>
      </c>
      <c r="AW1396" s="1" t="s">
        <v>4233</v>
      </c>
      <c r="AX1396" s="1" t="s">
        <v>52</v>
      </c>
      <c r="AY1396" s="1" t="s">
        <v>52</v>
      </c>
      <c r="AZ1396" s="203"/>
      <c r="BA1396" s="209" t="s">
        <v>4231</v>
      </c>
      <c r="BB1396" s="99">
        <v>0.4</v>
      </c>
    </row>
    <row r="1397" spans="1:54" ht="30" customHeight="1">
      <c r="A1397" s="5" t="s">
        <v>2487</v>
      </c>
      <c r="B1397" s="5" t="s">
        <v>52</v>
      </c>
      <c r="C1397" s="5" t="s">
        <v>52</v>
      </c>
      <c r="D1397" s="6"/>
      <c r="E1397" s="8"/>
      <c r="F1397" s="9">
        <f>TRUNC(SUMIF(N1395:N1396, N1394, F1395:F1396),0)</f>
        <v>432444</v>
      </c>
      <c r="G1397" s="8"/>
      <c r="H1397" s="9">
        <f>TRUNC(SUMIF(N1395:N1396, N1394, H1395:H1396),0)</f>
        <v>153585</v>
      </c>
      <c r="I1397" s="8"/>
      <c r="J1397" s="9">
        <f>TRUNC(SUMIF(N1395:N1396, N1394, J1395:J1396),0)</f>
        <v>4607</v>
      </c>
      <c r="K1397" s="8"/>
      <c r="L1397" s="9">
        <f>F1397+H1397+J1397</f>
        <v>590636</v>
      </c>
      <c r="M1397" s="5" t="s">
        <v>52</v>
      </c>
      <c r="N1397" s="1" t="s">
        <v>124</v>
      </c>
      <c r="O1397" s="1" t="s">
        <v>124</v>
      </c>
      <c r="P1397" s="1" t="s">
        <v>52</v>
      </c>
      <c r="Q1397" s="1" t="s">
        <v>52</v>
      </c>
      <c r="R1397" s="1" t="s">
        <v>52</v>
      </c>
      <c r="AV1397" s="1" t="s">
        <v>52</v>
      </c>
      <c r="AW1397" s="1" t="s">
        <v>52</v>
      </c>
      <c r="AX1397" s="1" t="s">
        <v>52</v>
      </c>
      <c r="AY1397" s="1" t="s">
        <v>52</v>
      </c>
      <c r="AZ1397" s="203"/>
      <c r="BA1397" s="206"/>
    </row>
    <row r="1398" spans="1:54" ht="30" customHeight="1">
      <c r="A1398" s="6"/>
      <c r="B1398" s="6"/>
      <c r="C1398" s="6"/>
      <c r="D1398" s="6"/>
      <c r="E1398" s="8"/>
      <c r="F1398" s="9"/>
      <c r="G1398" s="8"/>
      <c r="H1398" s="9"/>
      <c r="I1398" s="8"/>
      <c r="J1398" s="9"/>
      <c r="K1398" s="8"/>
      <c r="L1398" s="9"/>
      <c r="M1398" s="6"/>
      <c r="BA1398" s="206"/>
    </row>
    <row r="1399" spans="1:54" ht="30" customHeight="1">
      <c r="A1399" s="308" t="s">
        <v>4234</v>
      </c>
      <c r="B1399" s="308"/>
      <c r="C1399" s="308"/>
      <c r="D1399" s="308"/>
      <c r="E1399" s="309"/>
      <c r="F1399" s="310"/>
      <c r="G1399" s="309"/>
      <c r="H1399" s="310"/>
      <c r="I1399" s="309"/>
      <c r="J1399" s="310"/>
      <c r="K1399" s="309"/>
      <c r="L1399" s="310"/>
      <c r="M1399" s="308"/>
      <c r="N1399" s="1" t="s">
        <v>1102</v>
      </c>
      <c r="BA1399" s="208"/>
    </row>
    <row r="1400" spans="1:54" ht="30" customHeight="1">
      <c r="A1400" s="5" t="s">
        <v>4235</v>
      </c>
      <c r="B1400" s="5" t="s">
        <v>4236</v>
      </c>
      <c r="C1400" s="5" t="s">
        <v>366</v>
      </c>
      <c r="D1400" s="6">
        <v>1</v>
      </c>
      <c r="E1400" s="8">
        <f>단가대비표!K150</f>
        <v>494222</v>
      </c>
      <c r="F1400" s="9">
        <f>TRUNC(E1400*D1400,1)</f>
        <v>494222</v>
      </c>
      <c r="G1400" s="8">
        <f>단가대비표!L150</f>
        <v>0</v>
      </c>
      <c r="H1400" s="9">
        <f>TRUNC(G1400*D1400,1)</f>
        <v>0</v>
      </c>
      <c r="I1400" s="8">
        <f>단가대비표!S150</f>
        <v>0</v>
      </c>
      <c r="J1400" s="9">
        <f>TRUNC(I1400*D1400,1)</f>
        <v>0</v>
      </c>
      <c r="K1400" s="8">
        <f>TRUNC(E1400+G1400+I1400,1)</f>
        <v>494222</v>
      </c>
      <c r="L1400" s="9">
        <f>TRUNC(F1400+H1400+J1400,1)</f>
        <v>494222</v>
      </c>
      <c r="M1400" s="5" t="s">
        <v>52</v>
      </c>
      <c r="N1400" s="1" t="s">
        <v>1102</v>
      </c>
      <c r="O1400" s="1" t="s">
        <v>4237</v>
      </c>
      <c r="P1400" s="1" t="s">
        <v>62</v>
      </c>
      <c r="Q1400" s="1" t="s">
        <v>62</v>
      </c>
      <c r="R1400" s="1" t="s">
        <v>61</v>
      </c>
      <c r="AV1400" s="1" t="s">
        <v>52</v>
      </c>
      <c r="AW1400" s="1" t="s">
        <v>4238</v>
      </c>
      <c r="AX1400" s="1" t="s">
        <v>52</v>
      </c>
      <c r="AY1400" s="1" t="s">
        <v>52</v>
      </c>
      <c r="AZ1400" s="203"/>
      <c r="BA1400" s="206" t="s">
        <v>7402</v>
      </c>
    </row>
    <row r="1401" spans="1:54" ht="30" customHeight="1">
      <c r="A1401" s="5" t="s">
        <v>4220</v>
      </c>
      <c r="B1401" s="5" t="s">
        <v>4230</v>
      </c>
      <c r="C1401" s="5" t="s">
        <v>715</v>
      </c>
      <c r="D1401" s="74">
        <v>1</v>
      </c>
      <c r="E1401" s="8">
        <f>일위대가목록!E612</f>
        <v>0</v>
      </c>
      <c r="F1401" s="9">
        <f>TRUNC(E1401*D1401,1)</f>
        <v>0</v>
      </c>
      <c r="G1401" s="8">
        <f>일위대가목록!F612</f>
        <v>153585</v>
      </c>
      <c r="H1401" s="9">
        <f>TRUNC(G1401*D1401,1)</f>
        <v>153585</v>
      </c>
      <c r="I1401" s="8">
        <f>일위대가목록!G612</f>
        <v>4607</v>
      </c>
      <c r="J1401" s="9">
        <f>TRUNC(I1401*D1401,1)</f>
        <v>4607</v>
      </c>
      <c r="K1401" s="8">
        <f>TRUNC(E1401+G1401+I1401,1)</f>
        <v>158192</v>
      </c>
      <c r="L1401" s="9">
        <f>TRUNC(F1401+H1401+J1401,1)</f>
        <v>158192</v>
      </c>
      <c r="M1401" s="5" t="s">
        <v>4231</v>
      </c>
      <c r="N1401" s="1" t="s">
        <v>1102</v>
      </c>
      <c r="O1401" s="1" t="s">
        <v>4232</v>
      </c>
      <c r="P1401" s="1" t="s">
        <v>61</v>
      </c>
      <c r="Q1401" s="1" t="s">
        <v>62</v>
      </c>
      <c r="R1401" s="1" t="s">
        <v>62</v>
      </c>
      <c r="AV1401" s="1" t="s">
        <v>52</v>
      </c>
      <c r="AW1401" s="1" t="s">
        <v>4239</v>
      </c>
      <c r="AX1401" s="1" t="s">
        <v>52</v>
      </c>
      <c r="AY1401" s="1" t="s">
        <v>52</v>
      </c>
      <c r="AZ1401" s="203"/>
      <c r="BA1401" s="209" t="s">
        <v>4231</v>
      </c>
      <c r="BB1401" s="99">
        <v>0.4</v>
      </c>
    </row>
    <row r="1402" spans="1:54" ht="30" customHeight="1">
      <c r="A1402" s="5" t="s">
        <v>2487</v>
      </c>
      <c r="B1402" s="5" t="s">
        <v>52</v>
      </c>
      <c r="C1402" s="5" t="s">
        <v>52</v>
      </c>
      <c r="D1402" s="6"/>
      <c r="E1402" s="8"/>
      <c r="F1402" s="9">
        <f>TRUNC(SUMIF(N1400:N1401, N1399, F1400:F1401),0)</f>
        <v>494222</v>
      </c>
      <c r="G1402" s="8"/>
      <c r="H1402" s="9">
        <f>TRUNC(SUMIF(N1400:N1401, N1399, H1400:H1401),0)</f>
        <v>153585</v>
      </c>
      <c r="I1402" s="8"/>
      <c r="J1402" s="9">
        <f>TRUNC(SUMIF(N1400:N1401, N1399, J1400:J1401),0)</f>
        <v>4607</v>
      </c>
      <c r="K1402" s="8"/>
      <c r="L1402" s="9">
        <f>F1402+H1402+J1402</f>
        <v>652414</v>
      </c>
      <c r="M1402" s="5" t="s">
        <v>52</v>
      </c>
      <c r="N1402" s="1" t="s">
        <v>124</v>
      </c>
      <c r="O1402" s="1" t="s">
        <v>124</v>
      </c>
      <c r="P1402" s="1" t="s">
        <v>52</v>
      </c>
      <c r="Q1402" s="1" t="s">
        <v>52</v>
      </c>
      <c r="R1402" s="1" t="s">
        <v>52</v>
      </c>
      <c r="AV1402" s="1" t="s">
        <v>52</v>
      </c>
      <c r="AW1402" s="1" t="s">
        <v>52</v>
      </c>
      <c r="AX1402" s="1" t="s">
        <v>52</v>
      </c>
      <c r="AY1402" s="1" t="s">
        <v>52</v>
      </c>
      <c r="AZ1402" s="203"/>
      <c r="BA1402" s="206"/>
    </row>
    <row r="1403" spans="1:54" ht="30" customHeight="1">
      <c r="A1403" s="6"/>
      <c r="B1403" s="6"/>
      <c r="C1403" s="6"/>
      <c r="D1403" s="6"/>
      <c r="E1403" s="8"/>
      <c r="F1403" s="9"/>
      <c r="G1403" s="8"/>
      <c r="H1403" s="9"/>
      <c r="I1403" s="8"/>
      <c r="J1403" s="9"/>
      <c r="K1403" s="8"/>
      <c r="L1403" s="9"/>
      <c r="M1403" s="6"/>
      <c r="BA1403" s="206"/>
    </row>
    <row r="1404" spans="1:54" ht="30" customHeight="1">
      <c r="A1404" s="308" t="s">
        <v>4240</v>
      </c>
      <c r="B1404" s="308"/>
      <c r="C1404" s="308"/>
      <c r="D1404" s="308"/>
      <c r="E1404" s="309"/>
      <c r="F1404" s="310"/>
      <c r="G1404" s="309"/>
      <c r="H1404" s="310"/>
      <c r="I1404" s="309"/>
      <c r="J1404" s="310"/>
      <c r="K1404" s="309"/>
      <c r="L1404" s="310"/>
      <c r="M1404" s="308"/>
      <c r="N1404" s="1" t="s">
        <v>1107</v>
      </c>
      <c r="BA1404" s="208"/>
    </row>
    <row r="1405" spans="1:54" ht="30" customHeight="1">
      <c r="A1405" s="5" t="s">
        <v>4241</v>
      </c>
      <c r="B1405" s="5" t="s">
        <v>4242</v>
      </c>
      <c r="C1405" s="5" t="s">
        <v>58</v>
      </c>
      <c r="D1405" s="74">
        <v>1.8</v>
      </c>
      <c r="E1405" s="8">
        <f>단가대비표!K183</f>
        <v>117597</v>
      </c>
      <c r="F1405" s="9">
        <f t="shared" ref="F1405:F1411" si="199">TRUNC(E1405*D1405,1)</f>
        <v>211674.6</v>
      </c>
      <c r="G1405" s="8">
        <f>단가대비표!L183</f>
        <v>0</v>
      </c>
      <c r="H1405" s="9">
        <f t="shared" ref="H1405:H1411" si="200">TRUNC(G1405*D1405,1)</f>
        <v>0</v>
      </c>
      <c r="I1405" s="8">
        <f>단가대비표!S183</f>
        <v>0</v>
      </c>
      <c r="J1405" s="9">
        <f t="shared" ref="J1405:J1411" si="201">TRUNC(I1405*D1405,1)</f>
        <v>0</v>
      </c>
      <c r="K1405" s="8">
        <f t="shared" ref="K1405:L1411" si="202">TRUNC(E1405+G1405+I1405,1)</f>
        <v>117597</v>
      </c>
      <c r="L1405" s="9">
        <f t="shared" si="202"/>
        <v>211674.6</v>
      </c>
      <c r="M1405" s="5" t="s">
        <v>52</v>
      </c>
      <c r="N1405" s="1" t="s">
        <v>1107</v>
      </c>
      <c r="O1405" s="1" t="s">
        <v>4243</v>
      </c>
      <c r="P1405" s="1" t="s">
        <v>62</v>
      </c>
      <c r="Q1405" s="1" t="s">
        <v>62</v>
      </c>
      <c r="R1405" s="1" t="s">
        <v>61</v>
      </c>
      <c r="AV1405" s="1" t="s">
        <v>52</v>
      </c>
      <c r="AW1405" s="1" t="s">
        <v>4244</v>
      </c>
      <c r="AX1405" s="1" t="s">
        <v>52</v>
      </c>
      <c r="AY1405" s="1" t="s">
        <v>52</v>
      </c>
      <c r="AZ1405" s="203"/>
      <c r="BA1405" s="206" t="s">
        <v>7444</v>
      </c>
      <c r="BB1405" s="99">
        <v>1.89</v>
      </c>
    </row>
    <row r="1406" spans="1:54" ht="30" customHeight="1">
      <c r="A1406" s="5" t="s">
        <v>4245</v>
      </c>
      <c r="B1406" s="5" t="s">
        <v>4221</v>
      </c>
      <c r="C1406" s="5" t="s">
        <v>715</v>
      </c>
      <c r="D1406" s="74">
        <v>0.9</v>
      </c>
      <c r="E1406" s="8">
        <f>일위대가목록!E613</f>
        <v>0</v>
      </c>
      <c r="F1406" s="9">
        <f t="shared" si="199"/>
        <v>0</v>
      </c>
      <c r="G1406" s="8">
        <f>일위대가목록!F613</f>
        <v>118421</v>
      </c>
      <c r="H1406" s="9">
        <f t="shared" si="200"/>
        <v>106578.9</v>
      </c>
      <c r="I1406" s="8">
        <f>일위대가목록!G613</f>
        <v>3552</v>
      </c>
      <c r="J1406" s="9">
        <f t="shared" si="201"/>
        <v>3196.8</v>
      </c>
      <c r="K1406" s="8">
        <f t="shared" si="202"/>
        <v>121973</v>
      </c>
      <c r="L1406" s="9">
        <f t="shared" si="202"/>
        <v>109775.7</v>
      </c>
      <c r="M1406" s="5" t="s">
        <v>4246</v>
      </c>
      <c r="N1406" s="1" t="s">
        <v>1107</v>
      </c>
      <c r="O1406" s="1" t="s">
        <v>4247</v>
      </c>
      <c r="P1406" s="1" t="s">
        <v>61</v>
      </c>
      <c r="Q1406" s="1" t="s">
        <v>62</v>
      </c>
      <c r="R1406" s="1" t="s">
        <v>62</v>
      </c>
      <c r="AV1406" s="1" t="s">
        <v>52</v>
      </c>
      <c r="AW1406" s="1" t="s">
        <v>4248</v>
      </c>
      <c r="AX1406" s="1" t="s">
        <v>52</v>
      </c>
      <c r="AY1406" s="1" t="s">
        <v>52</v>
      </c>
      <c r="AZ1406" s="203"/>
      <c r="BA1406" s="209" t="s">
        <v>4246</v>
      </c>
      <c r="BB1406" s="99">
        <v>1</v>
      </c>
    </row>
    <row r="1407" spans="1:54" ht="30" customHeight="1">
      <c r="A1407" s="5" t="s">
        <v>4249</v>
      </c>
      <c r="B1407" s="5" t="s">
        <v>4250</v>
      </c>
      <c r="C1407" s="5" t="s">
        <v>2971</v>
      </c>
      <c r="D1407" s="74">
        <v>0.8</v>
      </c>
      <c r="E1407" s="8">
        <f>단가대비표!K220</f>
        <v>70000</v>
      </c>
      <c r="F1407" s="9">
        <f t="shared" si="199"/>
        <v>56000</v>
      </c>
      <c r="G1407" s="8">
        <f>단가대비표!L220</f>
        <v>0</v>
      </c>
      <c r="H1407" s="9">
        <f t="shared" si="200"/>
        <v>0</v>
      </c>
      <c r="I1407" s="8">
        <f>단가대비표!S220</f>
        <v>0</v>
      </c>
      <c r="J1407" s="9">
        <f t="shared" si="201"/>
        <v>0</v>
      </c>
      <c r="K1407" s="8">
        <f t="shared" si="202"/>
        <v>70000</v>
      </c>
      <c r="L1407" s="9">
        <f t="shared" si="202"/>
        <v>56000</v>
      </c>
      <c r="M1407" s="5" t="s">
        <v>52</v>
      </c>
      <c r="N1407" s="1" t="s">
        <v>1107</v>
      </c>
      <c r="O1407" s="1" t="s">
        <v>4251</v>
      </c>
      <c r="P1407" s="1" t="s">
        <v>62</v>
      </c>
      <c r="Q1407" s="1" t="s">
        <v>62</v>
      </c>
      <c r="R1407" s="1" t="s">
        <v>61</v>
      </c>
      <c r="AV1407" s="1" t="s">
        <v>52</v>
      </c>
      <c r="AW1407" s="1" t="s">
        <v>4252</v>
      </c>
      <c r="AX1407" s="1" t="s">
        <v>52</v>
      </c>
      <c r="AY1407" s="1" t="s">
        <v>52</v>
      </c>
      <c r="AZ1407" s="203"/>
      <c r="BA1407" s="206" t="s">
        <v>7498</v>
      </c>
      <c r="BB1407" s="99">
        <v>1</v>
      </c>
    </row>
    <row r="1408" spans="1:54" ht="30" customHeight="1">
      <c r="A1408" s="5" t="s">
        <v>4253</v>
      </c>
      <c r="B1408" s="5" t="s">
        <v>4254</v>
      </c>
      <c r="C1408" s="5" t="s">
        <v>2971</v>
      </c>
      <c r="D1408" s="74">
        <v>0.8</v>
      </c>
      <c r="E1408" s="8">
        <f>단가대비표!K184</f>
        <v>63541</v>
      </c>
      <c r="F1408" s="9">
        <f t="shared" si="199"/>
        <v>50832.800000000003</v>
      </c>
      <c r="G1408" s="8">
        <f>단가대비표!L184</f>
        <v>0</v>
      </c>
      <c r="H1408" s="9">
        <f t="shared" si="200"/>
        <v>0</v>
      </c>
      <c r="I1408" s="8">
        <f>단가대비표!S184</f>
        <v>0</v>
      </c>
      <c r="J1408" s="9">
        <f t="shared" si="201"/>
        <v>0</v>
      </c>
      <c r="K1408" s="8">
        <f t="shared" si="202"/>
        <v>63541</v>
      </c>
      <c r="L1408" s="9">
        <f t="shared" si="202"/>
        <v>50832.800000000003</v>
      </c>
      <c r="M1408" s="5" t="s">
        <v>52</v>
      </c>
      <c r="N1408" s="1" t="s">
        <v>1107</v>
      </c>
      <c r="O1408" s="1" t="s">
        <v>4255</v>
      </c>
      <c r="P1408" s="1" t="s">
        <v>62</v>
      </c>
      <c r="Q1408" s="1" t="s">
        <v>62</v>
      </c>
      <c r="R1408" s="1" t="s">
        <v>61</v>
      </c>
      <c r="AV1408" s="1" t="s">
        <v>52</v>
      </c>
      <c r="AW1408" s="1" t="s">
        <v>4256</v>
      </c>
      <c r="AX1408" s="1" t="s">
        <v>52</v>
      </c>
      <c r="AY1408" s="1" t="s">
        <v>52</v>
      </c>
      <c r="AZ1408" s="203"/>
      <c r="BA1408" s="206" t="s">
        <v>7445</v>
      </c>
      <c r="BB1408" s="99">
        <v>1</v>
      </c>
    </row>
    <row r="1409" spans="1:55" ht="30" customHeight="1">
      <c r="A1409" s="5" t="s">
        <v>4257</v>
      </c>
      <c r="B1409" s="5" t="s">
        <v>3592</v>
      </c>
      <c r="C1409" s="5" t="s">
        <v>715</v>
      </c>
      <c r="D1409" s="74">
        <v>0.7</v>
      </c>
      <c r="E1409" s="8">
        <f>일위대가목록!E614</f>
        <v>0</v>
      </c>
      <c r="F1409" s="9">
        <f t="shared" si="199"/>
        <v>0</v>
      </c>
      <c r="G1409" s="8">
        <f>일위대가목록!F614</f>
        <v>19542</v>
      </c>
      <c r="H1409" s="9">
        <f t="shared" si="200"/>
        <v>13679.4</v>
      </c>
      <c r="I1409" s="8">
        <f>일위대가목록!G614</f>
        <v>390</v>
      </c>
      <c r="J1409" s="9">
        <f t="shared" si="201"/>
        <v>273</v>
      </c>
      <c r="K1409" s="8">
        <f t="shared" si="202"/>
        <v>19932</v>
      </c>
      <c r="L1409" s="9">
        <f t="shared" si="202"/>
        <v>13952.4</v>
      </c>
      <c r="M1409" s="5" t="s">
        <v>4258</v>
      </c>
      <c r="N1409" s="1" t="s">
        <v>1107</v>
      </c>
      <c r="O1409" s="1" t="s">
        <v>4259</v>
      </c>
      <c r="P1409" s="1" t="s">
        <v>61</v>
      </c>
      <c r="Q1409" s="1" t="s">
        <v>62</v>
      </c>
      <c r="R1409" s="1" t="s">
        <v>62</v>
      </c>
      <c r="AV1409" s="1" t="s">
        <v>52</v>
      </c>
      <c r="AW1409" s="1" t="s">
        <v>4260</v>
      </c>
      <c r="AX1409" s="1" t="s">
        <v>52</v>
      </c>
      <c r="AY1409" s="1" t="s">
        <v>52</v>
      </c>
      <c r="AZ1409" s="203"/>
      <c r="BA1409" s="209" t="s">
        <v>4258</v>
      </c>
      <c r="BB1409" s="99">
        <v>1</v>
      </c>
    </row>
    <row r="1410" spans="1:55" ht="30" customHeight="1">
      <c r="A1410" s="5" t="s">
        <v>4154</v>
      </c>
      <c r="B1410" s="5" t="s">
        <v>4261</v>
      </c>
      <c r="C1410" s="5" t="s">
        <v>2971</v>
      </c>
      <c r="D1410" s="74">
        <v>0.8</v>
      </c>
      <c r="E1410" s="8">
        <f>단가대비표!K221</f>
        <v>32000</v>
      </c>
      <c r="F1410" s="9">
        <f t="shared" si="199"/>
        <v>25600</v>
      </c>
      <c r="G1410" s="8">
        <f>단가대비표!L221</f>
        <v>0</v>
      </c>
      <c r="H1410" s="9">
        <f t="shared" si="200"/>
        <v>0</v>
      </c>
      <c r="I1410" s="8">
        <f>단가대비표!S221</f>
        <v>0</v>
      </c>
      <c r="J1410" s="9">
        <f t="shared" si="201"/>
        <v>0</v>
      </c>
      <c r="K1410" s="8">
        <f t="shared" si="202"/>
        <v>32000</v>
      </c>
      <c r="L1410" s="9">
        <f t="shared" si="202"/>
        <v>25600</v>
      </c>
      <c r="M1410" s="5" t="s">
        <v>52</v>
      </c>
      <c r="N1410" s="1" t="s">
        <v>1107</v>
      </c>
      <c r="O1410" s="1" t="s">
        <v>4262</v>
      </c>
      <c r="P1410" s="1" t="s">
        <v>62</v>
      </c>
      <c r="Q1410" s="1" t="s">
        <v>62</v>
      </c>
      <c r="R1410" s="1" t="s">
        <v>61</v>
      </c>
      <c r="AV1410" s="1" t="s">
        <v>52</v>
      </c>
      <c r="AW1410" s="1" t="s">
        <v>4263</v>
      </c>
      <c r="AX1410" s="1" t="s">
        <v>52</v>
      </c>
      <c r="AY1410" s="1" t="s">
        <v>52</v>
      </c>
      <c r="AZ1410" s="203"/>
      <c r="BA1410" s="206" t="s">
        <v>7500</v>
      </c>
      <c r="BB1410" s="99">
        <v>1</v>
      </c>
    </row>
    <row r="1411" spans="1:55" ht="30" customHeight="1">
      <c r="A1411" s="5" t="s">
        <v>4264</v>
      </c>
      <c r="B1411" s="5" t="s">
        <v>3592</v>
      </c>
      <c r="C1411" s="5" t="s">
        <v>715</v>
      </c>
      <c r="D1411" s="74">
        <v>0.8</v>
      </c>
      <c r="E1411" s="8">
        <f>일위대가목록!E615</f>
        <v>0</v>
      </c>
      <c r="F1411" s="9">
        <f t="shared" si="199"/>
        <v>0</v>
      </c>
      <c r="G1411" s="8">
        <f>일위대가목록!F615</f>
        <v>5680</v>
      </c>
      <c r="H1411" s="9">
        <f t="shared" si="200"/>
        <v>4544</v>
      </c>
      <c r="I1411" s="8">
        <f>일위대가목록!G615</f>
        <v>113</v>
      </c>
      <c r="J1411" s="9">
        <f t="shared" si="201"/>
        <v>90.4</v>
      </c>
      <c r="K1411" s="8">
        <f t="shared" si="202"/>
        <v>5793</v>
      </c>
      <c r="L1411" s="9">
        <f t="shared" si="202"/>
        <v>4634.3999999999996</v>
      </c>
      <c r="M1411" s="5" t="s">
        <v>4265</v>
      </c>
      <c r="N1411" s="1" t="s">
        <v>1107</v>
      </c>
      <c r="O1411" s="1" t="s">
        <v>4266</v>
      </c>
      <c r="P1411" s="1" t="s">
        <v>61</v>
      </c>
      <c r="Q1411" s="1" t="s">
        <v>62</v>
      </c>
      <c r="R1411" s="1" t="s">
        <v>62</v>
      </c>
      <c r="AV1411" s="1" t="s">
        <v>52</v>
      </c>
      <c r="AW1411" s="1" t="s">
        <v>4267</v>
      </c>
      <c r="AX1411" s="1" t="s">
        <v>52</v>
      </c>
      <c r="AY1411" s="1" t="s">
        <v>52</v>
      </c>
      <c r="AZ1411" s="203"/>
      <c r="BA1411" s="209" t="s">
        <v>4265</v>
      </c>
      <c r="BB1411" s="99">
        <v>1</v>
      </c>
    </row>
    <row r="1412" spans="1:55" ht="30" customHeight="1">
      <c r="A1412" s="5" t="s">
        <v>2487</v>
      </c>
      <c r="B1412" s="5" t="s">
        <v>52</v>
      </c>
      <c r="C1412" s="5" t="s">
        <v>52</v>
      </c>
      <c r="D1412" s="6"/>
      <c r="E1412" s="8"/>
      <c r="F1412" s="9">
        <f>TRUNC(SUMIF(N1405:N1411, N1404, F1405:F1411),0)</f>
        <v>344107</v>
      </c>
      <c r="G1412" s="8"/>
      <c r="H1412" s="9">
        <f>TRUNC(SUMIF(N1405:N1411, N1404, H1405:H1411),0)</f>
        <v>124802</v>
      </c>
      <c r="I1412" s="8"/>
      <c r="J1412" s="9">
        <f>TRUNC(SUMIF(N1405:N1411, N1404, J1405:J1411),0)</f>
        <v>3560</v>
      </c>
      <c r="K1412" s="8"/>
      <c r="L1412" s="9">
        <f>F1412+H1412+J1412</f>
        <v>472469</v>
      </c>
      <c r="M1412" s="5" t="s">
        <v>52</v>
      </c>
      <c r="N1412" s="1" t="s">
        <v>124</v>
      </c>
      <c r="O1412" s="1" t="s">
        <v>124</v>
      </c>
      <c r="P1412" s="1" t="s">
        <v>52</v>
      </c>
      <c r="Q1412" s="1" t="s">
        <v>52</v>
      </c>
      <c r="R1412" s="1" t="s">
        <v>52</v>
      </c>
      <c r="AV1412" s="1" t="s">
        <v>52</v>
      </c>
      <c r="AW1412" s="1" t="s">
        <v>52</v>
      </c>
      <c r="AX1412" s="1" t="s">
        <v>52</v>
      </c>
      <c r="AY1412" s="1" t="s">
        <v>52</v>
      </c>
      <c r="AZ1412" s="203"/>
      <c r="BA1412" s="206"/>
    </row>
    <row r="1413" spans="1:55" ht="30" customHeight="1">
      <c r="A1413" s="6"/>
      <c r="B1413" s="6"/>
      <c r="C1413" s="6"/>
      <c r="D1413" s="6"/>
      <c r="E1413" s="8"/>
      <c r="F1413" s="9"/>
      <c r="G1413" s="8"/>
      <c r="H1413" s="9"/>
      <c r="I1413" s="8"/>
      <c r="J1413" s="9"/>
      <c r="K1413" s="8"/>
      <c r="L1413" s="9"/>
      <c r="M1413" s="6"/>
      <c r="BA1413" s="206"/>
    </row>
    <row r="1414" spans="1:55" ht="30" customHeight="1">
      <c r="A1414" s="308" t="s">
        <v>4268</v>
      </c>
      <c r="B1414" s="308"/>
      <c r="C1414" s="308"/>
      <c r="D1414" s="308"/>
      <c r="E1414" s="309"/>
      <c r="F1414" s="310"/>
      <c r="G1414" s="309"/>
      <c r="H1414" s="310"/>
      <c r="I1414" s="309"/>
      <c r="J1414" s="310"/>
      <c r="K1414" s="309"/>
      <c r="L1414" s="310"/>
      <c r="M1414" s="308"/>
      <c r="N1414" s="1" t="s">
        <v>1112</v>
      </c>
      <c r="BA1414" s="208"/>
    </row>
    <row r="1415" spans="1:55" ht="30" customHeight="1">
      <c r="A1415" s="5" t="s">
        <v>4269</v>
      </c>
      <c r="B1415" s="5" t="s">
        <v>7940</v>
      </c>
      <c r="C1415" s="5" t="s">
        <v>4171</v>
      </c>
      <c r="D1415" s="74">
        <v>0.28999999999999998</v>
      </c>
      <c r="E1415" s="8">
        <f>단가대비표!K357</f>
        <v>1307500</v>
      </c>
      <c r="F1415" s="9">
        <f>TRUNC(E1415*D1415,1)</f>
        <v>379175</v>
      </c>
      <c r="G1415" s="8">
        <f>단가대비표!L357</f>
        <v>0</v>
      </c>
      <c r="H1415" s="9">
        <f>TRUNC(G1415*D1415,1)</f>
        <v>0</v>
      </c>
      <c r="I1415" s="8">
        <f>단가대비표!S357</f>
        <v>0</v>
      </c>
      <c r="J1415" s="9">
        <f>TRUNC(I1415*D1415,1)</f>
        <v>0</v>
      </c>
      <c r="K1415" s="8">
        <f>TRUNC(E1415+G1415+I1415,1)</f>
        <v>1307500</v>
      </c>
      <c r="L1415" s="9">
        <f>TRUNC(F1415+H1415+J1415,1)</f>
        <v>379175</v>
      </c>
      <c r="M1415" s="5" t="s">
        <v>52</v>
      </c>
      <c r="N1415" s="1" t="s">
        <v>1112</v>
      </c>
      <c r="O1415" s="1" t="s">
        <v>4271</v>
      </c>
      <c r="P1415" s="1" t="s">
        <v>62</v>
      </c>
      <c r="Q1415" s="1" t="s">
        <v>62</v>
      </c>
      <c r="R1415" s="1" t="s">
        <v>61</v>
      </c>
      <c r="AV1415" s="1" t="s">
        <v>52</v>
      </c>
      <c r="AW1415" s="1" t="s">
        <v>4272</v>
      </c>
      <c r="AX1415" s="1" t="s">
        <v>52</v>
      </c>
      <c r="AY1415" s="1" t="s">
        <v>52</v>
      </c>
      <c r="AZ1415" s="203"/>
      <c r="BA1415" s="206" t="s">
        <v>7664</v>
      </c>
      <c r="BB1415" s="99">
        <v>0.3175</v>
      </c>
    </row>
    <row r="1416" spans="1:55" ht="30" customHeight="1">
      <c r="A1416" s="5" t="s">
        <v>2487</v>
      </c>
      <c r="B1416" s="5" t="s">
        <v>52</v>
      </c>
      <c r="C1416" s="5" t="s">
        <v>52</v>
      </c>
      <c r="D1416" s="6"/>
      <c r="E1416" s="8"/>
      <c r="F1416" s="9">
        <f>TRUNC(SUMIF(N1415:N1415, N1414, F1415:F1415),0)</f>
        <v>379175</v>
      </c>
      <c r="G1416" s="8"/>
      <c r="H1416" s="9">
        <f>TRUNC(SUMIF(N1415:N1415, N1414, H1415:H1415),0)</f>
        <v>0</v>
      </c>
      <c r="I1416" s="8"/>
      <c r="J1416" s="9">
        <f>TRUNC(SUMIF(N1415:N1415, N1414, J1415:J1415),0)</f>
        <v>0</v>
      </c>
      <c r="K1416" s="8"/>
      <c r="L1416" s="9">
        <f>F1416+H1416+J1416</f>
        <v>379175</v>
      </c>
      <c r="M1416" s="5" t="s">
        <v>52</v>
      </c>
      <c r="N1416" s="1" t="s">
        <v>124</v>
      </c>
      <c r="O1416" s="1" t="s">
        <v>124</v>
      </c>
      <c r="P1416" s="1" t="s">
        <v>52</v>
      </c>
      <c r="Q1416" s="1" t="s">
        <v>52</v>
      </c>
      <c r="R1416" s="1" t="s">
        <v>52</v>
      </c>
      <c r="AV1416" s="1" t="s">
        <v>52</v>
      </c>
      <c r="AW1416" s="1" t="s">
        <v>52</v>
      </c>
      <c r="AX1416" s="1" t="s">
        <v>52</v>
      </c>
      <c r="AY1416" s="1" t="s">
        <v>52</v>
      </c>
      <c r="AZ1416" s="203"/>
      <c r="BA1416" s="206"/>
    </row>
    <row r="1417" spans="1:55" ht="30" customHeight="1">
      <c r="A1417" s="6"/>
      <c r="B1417" s="6"/>
      <c r="C1417" s="6"/>
      <c r="D1417" s="6"/>
      <c r="E1417" s="8"/>
      <c r="F1417" s="9"/>
      <c r="G1417" s="8"/>
      <c r="H1417" s="9"/>
      <c r="I1417" s="8"/>
      <c r="J1417" s="9"/>
      <c r="K1417" s="8"/>
      <c r="L1417" s="9"/>
      <c r="M1417" s="6"/>
      <c r="BA1417" s="206"/>
    </row>
    <row r="1418" spans="1:55" s="202" customFormat="1" ht="30" customHeight="1">
      <c r="A1418" s="308" t="s">
        <v>8109</v>
      </c>
      <c r="B1418" s="308"/>
      <c r="C1418" s="308"/>
      <c r="D1418" s="308"/>
      <c r="E1418" s="309"/>
      <c r="F1418" s="310"/>
      <c r="G1418" s="309"/>
      <c r="H1418" s="310"/>
      <c r="I1418" s="309"/>
      <c r="J1418" s="310"/>
      <c r="K1418" s="309"/>
      <c r="L1418" s="310"/>
      <c r="M1418" s="308"/>
      <c r="N1418" s="211" t="s">
        <v>1112</v>
      </c>
      <c r="BA1418" s="206"/>
      <c r="BB1418" s="99"/>
      <c r="BC1418" s="101"/>
    </row>
    <row r="1419" spans="1:55" s="202" customFormat="1" ht="30" customHeight="1">
      <c r="A1419" s="191" t="s">
        <v>8106</v>
      </c>
      <c r="B1419" s="191" t="s">
        <v>8107</v>
      </c>
      <c r="C1419" s="213" t="s">
        <v>8108</v>
      </c>
      <c r="D1419" s="213">
        <v>1</v>
      </c>
      <c r="E1419" s="214">
        <f>단가대비표!K151</f>
        <v>259000</v>
      </c>
      <c r="F1419" s="215">
        <f>TRUNC(E1419*D1419,1)</f>
        <v>259000</v>
      </c>
      <c r="G1419" s="214">
        <f>단가대비표!L151</f>
        <v>0</v>
      </c>
      <c r="H1419" s="215">
        <f>TRUNC(G1419*D1419,1)</f>
        <v>0</v>
      </c>
      <c r="I1419" s="214">
        <f>단가대비표!S151</f>
        <v>0</v>
      </c>
      <c r="J1419" s="215">
        <f>TRUNC(I1419*F1419,1)</f>
        <v>0</v>
      </c>
      <c r="K1419" s="214">
        <f>TRUNC(E1419+G1419+I1419,1)</f>
        <v>259000</v>
      </c>
      <c r="L1419" s="215">
        <f>TRUNC(F1419+H1419+J1419,1)</f>
        <v>259000</v>
      </c>
      <c r="M1419" s="213" t="s">
        <v>7404</v>
      </c>
      <c r="N1419" s="211" t="s">
        <v>1112</v>
      </c>
      <c r="O1419" s="211" t="s">
        <v>4271</v>
      </c>
      <c r="P1419" s="211" t="s">
        <v>62</v>
      </c>
      <c r="Q1419" s="211" t="s">
        <v>62</v>
      </c>
      <c r="R1419" s="211" t="s">
        <v>61</v>
      </c>
      <c r="AW1419" s="211" t="s">
        <v>4272</v>
      </c>
      <c r="BA1419" s="206"/>
      <c r="BB1419" s="99"/>
      <c r="BC1419" s="101"/>
    </row>
    <row r="1420" spans="1:55" s="202" customFormat="1" ht="30" customHeight="1">
      <c r="A1420" s="191" t="s">
        <v>2487</v>
      </c>
      <c r="B1420" s="213"/>
      <c r="C1420" s="213"/>
      <c r="D1420" s="213"/>
      <c r="E1420" s="214"/>
      <c r="F1420" s="215">
        <f>TRUNC(SUMIF(N1419:N1419, N1418, F1419:F1419),0)</f>
        <v>259000</v>
      </c>
      <c r="G1420" s="214"/>
      <c r="H1420" s="215">
        <f>TRUNC(SUMIF(P1419:P1419, P1418, H1419:H1419),0)</f>
        <v>0</v>
      </c>
      <c r="I1420" s="214"/>
      <c r="J1420" s="215">
        <f>TRUNC(SUMIF(R1419:R1419, R1418, J1419:J1419),0)</f>
        <v>0</v>
      </c>
      <c r="K1420" s="214"/>
      <c r="L1420" s="215">
        <f>F1420+H1420+J1420</f>
        <v>259000</v>
      </c>
      <c r="M1420" s="213"/>
      <c r="N1420" s="211" t="s">
        <v>124</v>
      </c>
      <c r="O1420" s="211" t="s">
        <v>124</v>
      </c>
      <c r="P1420" s="211" t="s">
        <v>52</v>
      </c>
      <c r="Q1420" s="211" t="s">
        <v>52</v>
      </c>
      <c r="R1420" s="211" t="s">
        <v>52</v>
      </c>
      <c r="BA1420" s="206"/>
      <c r="BB1420" s="99"/>
      <c r="BC1420" s="101"/>
    </row>
    <row r="1421" spans="1:55" s="202" customFormat="1" ht="30" customHeight="1">
      <c r="A1421" s="213"/>
      <c r="B1421" s="213"/>
      <c r="C1421" s="213"/>
      <c r="D1421" s="213"/>
      <c r="E1421" s="214"/>
      <c r="F1421" s="215"/>
      <c r="G1421" s="214"/>
      <c r="H1421" s="215"/>
      <c r="I1421" s="214"/>
      <c r="J1421" s="215"/>
      <c r="K1421" s="214"/>
      <c r="L1421" s="215"/>
      <c r="M1421" s="213"/>
      <c r="BA1421" s="206"/>
      <c r="BB1421" s="99"/>
      <c r="BC1421" s="101"/>
    </row>
    <row r="1422" spans="1:55" s="202" customFormat="1" ht="30" customHeight="1">
      <c r="A1422" s="308" t="s">
        <v>8114</v>
      </c>
      <c r="B1422" s="308"/>
      <c r="C1422" s="308"/>
      <c r="D1422" s="308"/>
      <c r="E1422" s="309"/>
      <c r="F1422" s="310"/>
      <c r="G1422" s="309"/>
      <c r="H1422" s="310"/>
      <c r="I1422" s="309"/>
      <c r="J1422" s="310"/>
      <c r="K1422" s="309"/>
      <c r="L1422" s="310"/>
      <c r="M1422" s="308"/>
      <c r="N1422" s="211" t="s">
        <v>1112</v>
      </c>
      <c r="BA1422" s="206"/>
      <c r="BB1422" s="99"/>
      <c r="BC1422" s="101"/>
    </row>
    <row r="1423" spans="1:55" s="202" customFormat="1" ht="30" customHeight="1">
      <c r="A1423" s="191" t="s">
        <v>8112</v>
      </c>
      <c r="B1423" s="191" t="s">
        <v>8113</v>
      </c>
      <c r="C1423" s="213" t="s">
        <v>8108</v>
      </c>
      <c r="D1423" s="213">
        <v>1</v>
      </c>
      <c r="E1423" s="214">
        <f>단가대비표!K152</f>
        <v>242000</v>
      </c>
      <c r="F1423" s="215">
        <f>TRUNC(E1423*D1423,1)</f>
        <v>242000</v>
      </c>
      <c r="G1423" s="214">
        <f>단가대비표!L152</f>
        <v>0</v>
      </c>
      <c r="H1423" s="215">
        <f>TRUNC(G1423*F1423,1)</f>
        <v>0</v>
      </c>
      <c r="I1423" s="214">
        <f>단가대비표!S152</f>
        <v>0</v>
      </c>
      <c r="J1423" s="215">
        <f>TRUNC(I1423*H1423,1)</f>
        <v>0</v>
      </c>
      <c r="K1423" s="214">
        <f>TRUNC(E1423+G1423+I1423,1)</f>
        <v>242000</v>
      </c>
      <c r="L1423" s="215">
        <f>TRUNC(F1423+H1423+J1423,1)</f>
        <v>242000</v>
      </c>
      <c r="M1423" s="213" t="s">
        <v>8115</v>
      </c>
      <c r="N1423" s="211" t="s">
        <v>1112</v>
      </c>
      <c r="O1423" s="211" t="s">
        <v>4271</v>
      </c>
      <c r="P1423" s="211" t="s">
        <v>62</v>
      </c>
      <c r="Q1423" s="211" t="s">
        <v>62</v>
      </c>
      <c r="R1423" s="211" t="s">
        <v>61</v>
      </c>
      <c r="AW1423" s="211" t="s">
        <v>4272</v>
      </c>
      <c r="BA1423" s="206"/>
      <c r="BB1423" s="99"/>
      <c r="BC1423" s="101"/>
    </row>
    <row r="1424" spans="1:55" s="202" customFormat="1" ht="30" customHeight="1">
      <c r="A1424" s="213"/>
      <c r="B1424" s="213"/>
      <c r="C1424" s="213"/>
      <c r="D1424" s="213"/>
      <c r="E1424" s="214"/>
      <c r="F1424" s="215">
        <f>TRUNC(SUMIF(N1423:N1423, N1422, F1423:F1423),0)</f>
        <v>242000</v>
      </c>
      <c r="G1424" s="214"/>
      <c r="H1424" s="215">
        <f>TRUNC(SUMIF(P1423:P1423, P1422, H1423:H1423),0)</f>
        <v>0</v>
      </c>
      <c r="I1424" s="214"/>
      <c r="J1424" s="215">
        <f>TRUNC(SUMIF(R1423:R1423, R1422, J1423:J1423),0)</f>
        <v>0</v>
      </c>
      <c r="K1424" s="214"/>
      <c r="L1424" s="215">
        <f>F1424+H1424+J1424</f>
        <v>242000</v>
      </c>
      <c r="M1424" s="213"/>
      <c r="N1424" s="211" t="s">
        <v>124</v>
      </c>
      <c r="O1424" s="211" t="s">
        <v>124</v>
      </c>
      <c r="P1424" s="211" t="s">
        <v>52</v>
      </c>
      <c r="Q1424" s="211" t="s">
        <v>52</v>
      </c>
      <c r="R1424" s="211" t="s">
        <v>52</v>
      </c>
      <c r="BA1424" s="206"/>
      <c r="BB1424" s="99"/>
      <c r="BC1424" s="101"/>
    </row>
    <row r="1425" spans="1:55" s="202" customFormat="1" ht="30" customHeight="1">
      <c r="A1425" s="213"/>
      <c r="B1425" s="213"/>
      <c r="C1425" s="213"/>
      <c r="D1425" s="213"/>
      <c r="E1425" s="214"/>
      <c r="F1425" s="215"/>
      <c r="G1425" s="214"/>
      <c r="H1425" s="215"/>
      <c r="I1425" s="214"/>
      <c r="J1425" s="215"/>
      <c r="K1425" s="214"/>
      <c r="L1425" s="215"/>
      <c r="M1425" s="213"/>
      <c r="BA1425" s="206"/>
      <c r="BB1425" s="99"/>
      <c r="BC1425" s="101"/>
    </row>
    <row r="1426" spans="1:55" ht="30" customHeight="1">
      <c r="A1426" s="308" t="s">
        <v>4273</v>
      </c>
      <c r="B1426" s="308"/>
      <c r="C1426" s="308"/>
      <c r="D1426" s="308"/>
      <c r="E1426" s="309"/>
      <c r="F1426" s="310"/>
      <c r="G1426" s="309"/>
      <c r="H1426" s="310"/>
      <c r="I1426" s="309"/>
      <c r="J1426" s="310"/>
      <c r="K1426" s="309"/>
      <c r="L1426" s="310"/>
      <c r="M1426" s="308"/>
      <c r="N1426" s="1" t="s">
        <v>1125</v>
      </c>
      <c r="BA1426" s="208"/>
    </row>
    <row r="1427" spans="1:55" ht="30" customHeight="1">
      <c r="A1427" s="5" t="s">
        <v>4274</v>
      </c>
      <c r="B1427" s="5" t="s">
        <v>4275</v>
      </c>
      <c r="C1427" s="5" t="s">
        <v>182</v>
      </c>
      <c r="D1427" s="6">
        <v>1</v>
      </c>
      <c r="E1427" s="8">
        <f>단가대비표!K104</f>
        <v>300000</v>
      </c>
      <c r="F1427" s="9">
        <f>TRUNC(E1427*D1427,1)</f>
        <v>300000</v>
      </c>
      <c r="G1427" s="8">
        <f>단가대비표!L104</f>
        <v>0</v>
      </c>
      <c r="H1427" s="9">
        <f>TRUNC(G1427*D1427,1)</f>
        <v>0</v>
      </c>
      <c r="I1427" s="8">
        <f>단가대비표!S104</f>
        <v>0</v>
      </c>
      <c r="J1427" s="9">
        <f>TRUNC(I1427*D1427,1)</f>
        <v>0</v>
      </c>
      <c r="K1427" s="8">
        <f>TRUNC(E1427+G1427+I1427,1)</f>
        <v>300000</v>
      </c>
      <c r="L1427" s="9">
        <f>TRUNC(F1427+H1427+J1427,1)</f>
        <v>300000</v>
      </c>
      <c r="M1427" s="5" t="s">
        <v>52</v>
      </c>
      <c r="N1427" s="1" t="s">
        <v>1125</v>
      </c>
      <c r="O1427" s="1" t="s">
        <v>4276</v>
      </c>
      <c r="P1427" s="1" t="s">
        <v>62</v>
      </c>
      <c r="Q1427" s="1" t="s">
        <v>62</v>
      </c>
      <c r="R1427" s="1" t="s">
        <v>61</v>
      </c>
      <c r="AV1427" s="1" t="s">
        <v>52</v>
      </c>
      <c r="AW1427" s="1" t="s">
        <v>4277</v>
      </c>
      <c r="AX1427" s="1" t="s">
        <v>52</v>
      </c>
      <c r="AY1427" s="1" t="s">
        <v>52</v>
      </c>
      <c r="AZ1427" s="203"/>
      <c r="BA1427" s="206" t="s">
        <v>7348</v>
      </c>
    </row>
    <row r="1428" spans="1:55" ht="30" customHeight="1">
      <c r="A1428" s="5" t="s">
        <v>4245</v>
      </c>
      <c r="B1428" s="5" t="s">
        <v>4278</v>
      </c>
      <c r="C1428" s="5" t="s">
        <v>715</v>
      </c>
      <c r="D1428" s="6">
        <v>0.5</v>
      </c>
      <c r="E1428" s="8">
        <f>일위대가목록!E616</f>
        <v>0</v>
      </c>
      <c r="F1428" s="9">
        <f>TRUNC(E1428*D1428,1)</f>
        <v>0</v>
      </c>
      <c r="G1428" s="8">
        <f>일위대가목록!F616</f>
        <v>107777</v>
      </c>
      <c r="H1428" s="9">
        <f>TRUNC(G1428*D1428,1)</f>
        <v>53888.5</v>
      </c>
      <c r="I1428" s="8">
        <f>일위대가목록!G616</f>
        <v>3233</v>
      </c>
      <c r="J1428" s="9">
        <f>TRUNC(I1428*D1428,1)</f>
        <v>1616.5</v>
      </c>
      <c r="K1428" s="8">
        <f>TRUNC(E1428+G1428+I1428,1)</f>
        <v>111010</v>
      </c>
      <c r="L1428" s="9">
        <f>TRUNC(F1428+H1428+J1428,1)</f>
        <v>55505</v>
      </c>
      <c r="M1428" s="5" t="s">
        <v>4279</v>
      </c>
      <c r="N1428" s="1" t="s">
        <v>1125</v>
      </c>
      <c r="O1428" s="1" t="s">
        <v>4280</v>
      </c>
      <c r="P1428" s="1" t="s">
        <v>61</v>
      </c>
      <c r="Q1428" s="1" t="s">
        <v>62</v>
      </c>
      <c r="R1428" s="1" t="s">
        <v>62</v>
      </c>
      <c r="AV1428" s="1" t="s">
        <v>52</v>
      </c>
      <c r="AW1428" s="1" t="s">
        <v>4281</v>
      </c>
      <c r="AX1428" s="1" t="s">
        <v>52</v>
      </c>
      <c r="AY1428" s="1" t="s">
        <v>52</v>
      </c>
      <c r="AZ1428" s="203"/>
      <c r="BA1428" s="209" t="s">
        <v>4279</v>
      </c>
    </row>
    <row r="1429" spans="1:55" ht="30" customHeight="1">
      <c r="A1429" s="5" t="s">
        <v>2487</v>
      </c>
      <c r="B1429" s="5" t="s">
        <v>52</v>
      </c>
      <c r="C1429" s="5" t="s">
        <v>52</v>
      </c>
      <c r="D1429" s="6"/>
      <c r="E1429" s="8"/>
      <c r="F1429" s="9">
        <f>TRUNC(SUMIF(N1427:N1428, N1426, F1427:F1428),0)</f>
        <v>300000</v>
      </c>
      <c r="G1429" s="8"/>
      <c r="H1429" s="9">
        <f>TRUNC(SUMIF(N1427:N1428, N1426, H1427:H1428),0)</f>
        <v>53888</v>
      </c>
      <c r="I1429" s="8"/>
      <c r="J1429" s="9">
        <f>TRUNC(SUMIF(N1427:N1428, N1426, J1427:J1428),0)</f>
        <v>1616</v>
      </c>
      <c r="K1429" s="8"/>
      <c r="L1429" s="9">
        <f>F1429+H1429+J1429</f>
        <v>355504</v>
      </c>
      <c r="M1429" s="5" t="s">
        <v>52</v>
      </c>
      <c r="N1429" s="1" t="s">
        <v>124</v>
      </c>
      <c r="O1429" s="1" t="s">
        <v>124</v>
      </c>
      <c r="P1429" s="1" t="s">
        <v>52</v>
      </c>
      <c r="Q1429" s="1" t="s">
        <v>52</v>
      </c>
      <c r="R1429" s="1" t="s">
        <v>52</v>
      </c>
      <c r="AV1429" s="1" t="s">
        <v>52</v>
      </c>
      <c r="AW1429" s="1" t="s">
        <v>52</v>
      </c>
      <c r="AX1429" s="1" t="s">
        <v>52</v>
      </c>
      <c r="AY1429" s="1" t="s">
        <v>52</v>
      </c>
      <c r="AZ1429" s="203"/>
      <c r="BA1429" s="206"/>
    </row>
    <row r="1430" spans="1:55" ht="30" customHeight="1">
      <c r="A1430" s="6"/>
      <c r="B1430" s="6"/>
      <c r="C1430" s="6"/>
      <c r="D1430" s="6"/>
      <c r="E1430" s="8"/>
      <c r="F1430" s="9">
        <v>252000</v>
      </c>
      <c r="G1430" s="8"/>
      <c r="H1430" s="9">
        <v>72855</v>
      </c>
      <c r="I1430" s="8"/>
      <c r="J1430" s="9"/>
      <c r="K1430" s="8"/>
      <c r="L1430" s="9">
        <f>F1430+H138+J1430</f>
        <v>258780.5</v>
      </c>
      <c r="M1430" s="6"/>
      <c r="BA1430" s="206"/>
    </row>
    <row r="1431" spans="1:55" ht="30" customHeight="1">
      <c r="A1431" s="311" t="s">
        <v>4282</v>
      </c>
      <c r="B1431" s="311"/>
      <c r="C1431" s="311"/>
      <c r="D1431" s="311"/>
      <c r="E1431" s="312"/>
      <c r="F1431" s="313"/>
      <c r="G1431" s="312"/>
      <c r="H1431" s="313"/>
      <c r="I1431" s="312"/>
      <c r="J1431" s="313"/>
      <c r="K1431" s="312"/>
      <c r="L1431" s="313"/>
      <c r="M1431" s="311"/>
      <c r="N1431" s="1" t="s">
        <v>1130</v>
      </c>
      <c r="BA1431" s="208"/>
    </row>
    <row r="1432" spans="1:55" ht="30" customHeight="1">
      <c r="A1432" s="32" t="s">
        <v>4283</v>
      </c>
      <c r="B1432" s="5" t="s">
        <v>7878</v>
      </c>
      <c r="C1432" s="5" t="s">
        <v>58</v>
      </c>
      <c r="D1432" s="6">
        <v>1</v>
      </c>
      <c r="E1432" s="49">
        <f>단가대비표!K186</f>
        <v>39000</v>
      </c>
      <c r="F1432" s="9">
        <f>TRUNC(E1432*D1432,1)</f>
        <v>39000</v>
      </c>
      <c r="G1432" s="49">
        <f>단가대비표!L186</f>
        <v>0</v>
      </c>
      <c r="H1432" s="9">
        <f>TRUNC(G1432*D1432,1)</f>
        <v>0</v>
      </c>
      <c r="I1432" s="8">
        <f>단가대비표!S186</f>
        <v>0</v>
      </c>
      <c r="J1432" s="9">
        <f>TRUNC(I1432*D1432,1)</f>
        <v>0</v>
      </c>
      <c r="K1432" s="8">
        <f>TRUNC(E1432+G1432+I1432,1)</f>
        <v>39000</v>
      </c>
      <c r="L1432" s="9">
        <f>TRUNC(F1432+H1432+J1432,1)</f>
        <v>39000</v>
      </c>
      <c r="M1432" s="5" t="s">
        <v>1407</v>
      </c>
      <c r="N1432" s="1" t="s">
        <v>1130</v>
      </c>
      <c r="O1432" s="1" t="s">
        <v>4284</v>
      </c>
      <c r="P1432" s="1" t="s">
        <v>62</v>
      </c>
      <c r="Q1432" s="1" t="s">
        <v>62</v>
      </c>
      <c r="R1432" s="1" t="s">
        <v>61</v>
      </c>
      <c r="AV1432" s="1" t="s">
        <v>52</v>
      </c>
      <c r="AW1432" s="1" t="s">
        <v>4285</v>
      </c>
      <c r="AX1432" s="1" t="s">
        <v>52</v>
      </c>
      <c r="AY1432" s="1" t="s">
        <v>52</v>
      </c>
      <c r="AZ1432" s="203"/>
      <c r="BA1432" s="206" t="s">
        <v>7448</v>
      </c>
      <c r="BB1432" s="98"/>
      <c r="BC1432" s="98" t="s">
        <v>7942</v>
      </c>
    </row>
    <row r="1433" spans="1:55" ht="30" customHeight="1">
      <c r="A1433" s="5" t="s">
        <v>2487</v>
      </c>
      <c r="B1433" s="5" t="s">
        <v>52</v>
      </c>
      <c r="C1433" s="5" t="s">
        <v>52</v>
      </c>
      <c r="D1433" s="6"/>
      <c r="E1433" s="8"/>
      <c r="F1433" s="9">
        <f>TRUNC(SUMIF(N1432:N1432, N1431, F1432:F1432),0)</f>
        <v>39000</v>
      </c>
      <c r="G1433" s="8"/>
      <c r="H1433" s="9">
        <f>TRUNC(SUMIF(N1432:N1432, N1431, H1432:H1432),0)</f>
        <v>0</v>
      </c>
      <c r="I1433" s="8"/>
      <c r="J1433" s="9">
        <f>TRUNC(SUMIF(N1432:N1432, N1431, J1432:J1432),0)</f>
        <v>0</v>
      </c>
      <c r="K1433" s="8"/>
      <c r="L1433" s="9">
        <f>F1433+H1433+J1433</f>
        <v>39000</v>
      </c>
      <c r="M1433" s="5" t="s">
        <v>52</v>
      </c>
      <c r="N1433" s="1" t="s">
        <v>124</v>
      </c>
      <c r="O1433" s="1" t="s">
        <v>124</v>
      </c>
      <c r="P1433" s="1" t="s">
        <v>52</v>
      </c>
      <c r="Q1433" s="1" t="s">
        <v>52</v>
      </c>
      <c r="R1433" s="1" t="s">
        <v>52</v>
      </c>
      <c r="AV1433" s="1" t="s">
        <v>52</v>
      </c>
      <c r="AW1433" s="1" t="s">
        <v>52</v>
      </c>
      <c r="AX1433" s="1" t="s">
        <v>52</v>
      </c>
      <c r="AY1433" s="1" t="s">
        <v>52</v>
      </c>
      <c r="AZ1433" s="203"/>
      <c r="BA1433" s="206"/>
    </row>
    <row r="1434" spans="1:55" ht="30" customHeight="1">
      <c r="A1434" s="6"/>
      <c r="B1434" s="6"/>
      <c r="C1434" s="6"/>
      <c r="D1434" s="6"/>
      <c r="E1434" s="8"/>
      <c r="F1434" s="9"/>
      <c r="G1434" s="8"/>
      <c r="H1434" s="9"/>
      <c r="I1434" s="8"/>
      <c r="J1434" s="9"/>
      <c r="K1434" s="8"/>
      <c r="L1434" s="9"/>
      <c r="M1434" s="6"/>
      <c r="BA1434" s="206"/>
    </row>
    <row r="1435" spans="1:55" ht="30" customHeight="1">
      <c r="A1435" s="308" t="s">
        <v>4286</v>
      </c>
      <c r="B1435" s="308"/>
      <c r="C1435" s="308"/>
      <c r="D1435" s="308"/>
      <c r="E1435" s="309"/>
      <c r="F1435" s="310"/>
      <c r="G1435" s="309"/>
      <c r="H1435" s="310"/>
      <c r="I1435" s="309"/>
      <c r="J1435" s="310"/>
      <c r="K1435" s="309"/>
      <c r="L1435" s="310"/>
      <c r="M1435" s="308"/>
      <c r="N1435" s="1" t="s">
        <v>1140</v>
      </c>
      <c r="BA1435" s="208"/>
    </row>
    <row r="1436" spans="1:55" ht="30" customHeight="1">
      <c r="A1436" s="5" t="s">
        <v>4287</v>
      </c>
      <c r="B1436" s="5" t="s">
        <v>4288</v>
      </c>
      <c r="C1436" s="5" t="s">
        <v>436</v>
      </c>
      <c r="D1436" s="6">
        <v>3</v>
      </c>
      <c r="E1436" s="8">
        <f>단가대비표!K355</f>
        <v>1600</v>
      </c>
      <c r="F1436" s="9">
        <f>TRUNC(E1436*D1436,1)</f>
        <v>4800</v>
      </c>
      <c r="G1436" s="8">
        <f>단가대비표!L355</f>
        <v>0</v>
      </c>
      <c r="H1436" s="9">
        <f>TRUNC(G1436*D1436,1)</f>
        <v>0</v>
      </c>
      <c r="I1436" s="8">
        <f>단가대비표!S355</f>
        <v>0</v>
      </c>
      <c r="J1436" s="9">
        <f>TRUNC(I1436*D1436,1)</f>
        <v>0</v>
      </c>
      <c r="K1436" s="8">
        <f>TRUNC(E1436+G1436+I1436,1)</f>
        <v>1600</v>
      </c>
      <c r="L1436" s="9">
        <f>TRUNC(F1436+H1436+J1436,1)</f>
        <v>4800</v>
      </c>
      <c r="M1436" s="5" t="s">
        <v>52</v>
      </c>
      <c r="N1436" s="1" t="s">
        <v>1140</v>
      </c>
      <c r="O1436" s="1" t="s">
        <v>4289</v>
      </c>
      <c r="P1436" s="1" t="s">
        <v>62</v>
      </c>
      <c r="Q1436" s="1" t="s">
        <v>62</v>
      </c>
      <c r="R1436" s="1" t="s">
        <v>61</v>
      </c>
      <c r="AV1436" s="1" t="s">
        <v>52</v>
      </c>
      <c r="AW1436" s="1" t="s">
        <v>4290</v>
      </c>
      <c r="AX1436" s="1" t="s">
        <v>52</v>
      </c>
      <c r="AY1436" s="1" t="s">
        <v>52</v>
      </c>
      <c r="AZ1436" s="203"/>
      <c r="BA1436" s="206" t="s">
        <v>7661</v>
      </c>
    </row>
    <row r="1437" spans="1:55" ht="30" customHeight="1">
      <c r="A1437" s="5" t="s">
        <v>2487</v>
      </c>
      <c r="B1437" s="5" t="s">
        <v>52</v>
      </c>
      <c r="C1437" s="5" t="s">
        <v>52</v>
      </c>
      <c r="D1437" s="6"/>
      <c r="E1437" s="8"/>
      <c r="F1437" s="9">
        <f>TRUNC(SUMIF(N1436:N1436, N1435, F1436:F1436),0)</f>
        <v>4800</v>
      </c>
      <c r="G1437" s="8"/>
      <c r="H1437" s="9">
        <f>TRUNC(SUMIF(N1436:N1436, N1435, H1436:H1436),0)</f>
        <v>0</v>
      </c>
      <c r="I1437" s="8"/>
      <c r="J1437" s="9">
        <f>TRUNC(SUMIF(N1436:N1436, N1435, J1436:J1436),0)</f>
        <v>0</v>
      </c>
      <c r="K1437" s="8"/>
      <c r="L1437" s="9">
        <f>F1437+H1437+J1437</f>
        <v>4800</v>
      </c>
      <c r="M1437" s="5" t="s">
        <v>52</v>
      </c>
      <c r="N1437" s="1" t="s">
        <v>124</v>
      </c>
      <c r="O1437" s="1" t="s">
        <v>124</v>
      </c>
      <c r="P1437" s="1" t="s">
        <v>52</v>
      </c>
      <c r="Q1437" s="1" t="s">
        <v>52</v>
      </c>
      <c r="R1437" s="1" t="s">
        <v>52</v>
      </c>
      <c r="AV1437" s="1" t="s">
        <v>52</v>
      </c>
      <c r="AW1437" s="1" t="s">
        <v>52</v>
      </c>
      <c r="AX1437" s="1" t="s">
        <v>52</v>
      </c>
      <c r="AY1437" s="1" t="s">
        <v>52</v>
      </c>
      <c r="AZ1437" s="203"/>
      <c r="BA1437" s="206"/>
    </row>
    <row r="1438" spans="1:55" s="202" customFormat="1" ht="30" customHeight="1">
      <c r="A1438" s="191"/>
      <c r="B1438" s="191"/>
      <c r="C1438" s="191"/>
      <c r="D1438" s="213"/>
      <c r="E1438" s="214"/>
      <c r="F1438" s="215"/>
      <c r="G1438" s="214"/>
      <c r="H1438" s="215"/>
      <c r="I1438" s="214"/>
      <c r="J1438" s="215"/>
      <c r="K1438" s="214"/>
      <c r="L1438" s="215"/>
      <c r="M1438" s="191"/>
      <c r="N1438" s="211"/>
      <c r="O1438" s="211"/>
      <c r="P1438" s="211"/>
      <c r="Q1438" s="211"/>
      <c r="R1438" s="211"/>
      <c r="AV1438" s="211"/>
      <c r="AW1438" s="211"/>
      <c r="AX1438" s="211"/>
      <c r="AY1438" s="211"/>
      <c r="AZ1438" s="211"/>
      <c r="BA1438" s="206"/>
      <c r="BB1438" s="99"/>
      <c r="BC1438" s="101"/>
    </row>
    <row r="1439" spans="1:55" s="202" customFormat="1" ht="30" customHeight="1">
      <c r="A1439" s="308" t="s">
        <v>8128</v>
      </c>
      <c r="B1439" s="308"/>
      <c r="C1439" s="308"/>
      <c r="D1439" s="308"/>
      <c r="E1439" s="309"/>
      <c r="F1439" s="310"/>
      <c r="G1439" s="309"/>
      <c r="H1439" s="310"/>
      <c r="I1439" s="309"/>
      <c r="J1439" s="310"/>
      <c r="K1439" s="309"/>
      <c r="L1439" s="310"/>
      <c r="M1439" s="308"/>
      <c r="N1439" s="211" t="s">
        <v>1140</v>
      </c>
      <c r="AZ1439" s="211"/>
      <c r="BA1439" s="206"/>
      <c r="BB1439" s="99"/>
      <c r="BC1439" s="101"/>
    </row>
    <row r="1440" spans="1:55" s="202" customFormat="1" ht="30" customHeight="1">
      <c r="A1440" s="191" t="s">
        <v>8129</v>
      </c>
      <c r="B1440" s="191" t="s">
        <v>8130</v>
      </c>
      <c r="C1440" s="191" t="s">
        <v>8131</v>
      </c>
      <c r="D1440" s="213">
        <v>1</v>
      </c>
      <c r="E1440" s="214">
        <f>단가대비표!K353</f>
        <v>72400</v>
      </c>
      <c r="F1440" s="215">
        <f>TRUNC(E1440*D1440,1)</f>
        <v>72400</v>
      </c>
      <c r="G1440" s="214">
        <f>단가대비표!L353</f>
        <v>0</v>
      </c>
      <c r="H1440" s="215">
        <f>TRUNC(G1440*D1440,1)</f>
        <v>0</v>
      </c>
      <c r="I1440" s="214">
        <f>단가대비표!S353</f>
        <v>0</v>
      </c>
      <c r="J1440" s="215">
        <f>TRUNC(I1440*D1440,1)</f>
        <v>0</v>
      </c>
      <c r="K1440" s="214">
        <f>TRUNC(E1440+G1440+I1440,1)</f>
        <v>72400</v>
      </c>
      <c r="L1440" s="215">
        <f>TRUNC(F1440+H1440+J1440,1)</f>
        <v>72400</v>
      </c>
      <c r="M1440" s="191"/>
      <c r="N1440" s="211" t="s">
        <v>1140</v>
      </c>
      <c r="O1440" s="211" t="s">
        <v>4289</v>
      </c>
      <c r="P1440" s="211" t="s">
        <v>62</v>
      </c>
      <c r="Q1440" s="211" t="s">
        <v>62</v>
      </c>
      <c r="R1440" s="211" t="s">
        <v>61</v>
      </c>
      <c r="AV1440" s="211" t="s">
        <v>52</v>
      </c>
      <c r="AW1440" s="211" t="s">
        <v>4290</v>
      </c>
      <c r="AX1440" s="211" t="s">
        <v>52</v>
      </c>
      <c r="AY1440" s="211" t="s">
        <v>52</v>
      </c>
      <c r="AZ1440" s="211"/>
      <c r="BA1440" s="206"/>
      <c r="BB1440" s="99"/>
      <c r="BC1440" s="101"/>
    </row>
    <row r="1441" spans="1:55" s="202" customFormat="1" ht="30" customHeight="1">
      <c r="A1441" s="191" t="s">
        <v>2487</v>
      </c>
      <c r="B1441" s="191"/>
      <c r="C1441" s="191"/>
      <c r="D1441" s="213"/>
      <c r="E1441" s="214"/>
      <c r="F1441" s="215">
        <f>TRUNC(SUMIF(N1440:N1440, N1439, F1440:F1440),0)</f>
        <v>72400</v>
      </c>
      <c r="G1441" s="214"/>
      <c r="H1441" s="215">
        <f>TRUNC(SUMIF(N1440:N1440, N1439, H1440:H1440),0)</f>
        <v>0</v>
      </c>
      <c r="I1441" s="214"/>
      <c r="J1441" s="215">
        <f>TRUNC(SUMIF(N1440:N1440, N1439, J1440:J1440),0)</f>
        <v>0</v>
      </c>
      <c r="K1441" s="214"/>
      <c r="L1441" s="215">
        <f>F1441+H1441+J1441</f>
        <v>72400</v>
      </c>
      <c r="M1441" s="191"/>
      <c r="N1441" s="211" t="s">
        <v>124</v>
      </c>
      <c r="O1441" s="211" t="s">
        <v>124</v>
      </c>
      <c r="P1441" s="211" t="s">
        <v>52</v>
      </c>
      <c r="Q1441" s="211" t="s">
        <v>52</v>
      </c>
      <c r="R1441" s="211" t="s">
        <v>52</v>
      </c>
      <c r="AV1441" s="211" t="s">
        <v>52</v>
      </c>
      <c r="AW1441" s="211" t="s">
        <v>52</v>
      </c>
      <c r="AX1441" s="211" t="s">
        <v>52</v>
      </c>
      <c r="AY1441" s="211" t="s">
        <v>52</v>
      </c>
      <c r="AZ1441" s="211"/>
      <c r="BA1441" s="206"/>
      <c r="BB1441" s="99"/>
      <c r="BC1441" s="101"/>
    </row>
    <row r="1442" spans="1:55" s="202" customFormat="1" ht="30" customHeight="1">
      <c r="A1442" s="191"/>
      <c r="B1442" s="191"/>
      <c r="C1442" s="191"/>
      <c r="D1442" s="213"/>
      <c r="E1442" s="214"/>
      <c r="F1442" s="215"/>
      <c r="G1442" s="214"/>
      <c r="H1442" s="215"/>
      <c r="I1442" s="214"/>
      <c r="J1442" s="215"/>
      <c r="K1442" s="214"/>
      <c r="L1442" s="215"/>
      <c r="M1442" s="191"/>
      <c r="N1442" s="211"/>
      <c r="O1442" s="211"/>
      <c r="P1442" s="211"/>
      <c r="Q1442" s="211"/>
      <c r="R1442" s="211"/>
      <c r="AV1442" s="211"/>
      <c r="AW1442" s="211"/>
      <c r="AX1442" s="211"/>
      <c r="AY1442" s="211"/>
      <c r="AZ1442" s="211"/>
      <c r="BA1442" s="206"/>
      <c r="BB1442" s="99"/>
      <c r="BC1442" s="101"/>
    </row>
    <row r="1443" spans="1:55" s="202" customFormat="1" ht="30" customHeight="1">
      <c r="A1443" s="308" t="s">
        <v>8132</v>
      </c>
      <c r="B1443" s="308"/>
      <c r="C1443" s="308"/>
      <c r="D1443" s="308"/>
      <c r="E1443" s="309"/>
      <c r="F1443" s="310"/>
      <c r="G1443" s="309"/>
      <c r="H1443" s="310"/>
      <c r="I1443" s="309"/>
      <c r="J1443" s="310"/>
      <c r="K1443" s="309"/>
      <c r="L1443" s="310"/>
      <c r="M1443" s="308"/>
      <c r="N1443" s="211" t="s">
        <v>1140</v>
      </c>
      <c r="AX1443" s="211"/>
      <c r="AY1443" s="211"/>
      <c r="AZ1443" s="211"/>
      <c r="BA1443" s="206"/>
      <c r="BB1443" s="99"/>
      <c r="BC1443" s="101"/>
    </row>
    <row r="1444" spans="1:55" s="202" customFormat="1" ht="30" customHeight="1">
      <c r="A1444" s="191" t="s">
        <v>8133</v>
      </c>
      <c r="B1444" s="191" t="s">
        <v>8134</v>
      </c>
      <c r="C1444" s="191" t="s">
        <v>8119</v>
      </c>
      <c r="D1444" s="213">
        <v>1</v>
      </c>
      <c r="E1444" s="214">
        <f>단가대비표!K354</f>
        <v>195500</v>
      </c>
      <c r="F1444" s="215">
        <f>TRUNC(E1444*D1444,1)</f>
        <v>195500</v>
      </c>
      <c r="G1444" s="214">
        <f>단가대비표!L354</f>
        <v>0</v>
      </c>
      <c r="H1444" s="215">
        <f>TRUNC(G1444*D1444,1)</f>
        <v>0</v>
      </c>
      <c r="I1444" s="214">
        <f>단가대비표!S354</f>
        <v>0</v>
      </c>
      <c r="J1444" s="215">
        <f>TRUNC(I1444*D1444,1)</f>
        <v>0</v>
      </c>
      <c r="K1444" s="214">
        <f>TRUNC(E1444+G1444+I1444,1)</f>
        <v>195500</v>
      </c>
      <c r="L1444" s="215">
        <f>TRUNC(F1444+H1444+J1444,1)</f>
        <v>195500</v>
      </c>
      <c r="M1444" s="191"/>
      <c r="N1444" s="211" t="s">
        <v>1140</v>
      </c>
      <c r="O1444" s="211" t="s">
        <v>4289</v>
      </c>
      <c r="P1444" s="211" t="s">
        <v>62</v>
      </c>
      <c r="Q1444" s="211" t="s">
        <v>62</v>
      </c>
      <c r="R1444" s="211" t="s">
        <v>61</v>
      </c>
      <c r="AV1444" s="211" t="s">
        <v>52</v>
      </c>
      <c r="AW1444" s="211" t="s">
        <v>4290</v>
      </c>
      <c r="AX1444" s="211"/>
      <c r="AY1444" s="211"/>
      <c r="AZ1444" s="211"/>
      <c r="BA1444" s="206"/>
      <c r="BB1444" s="99"/>
      <c r="BC1444" s="101"/>
    </row>
    <row r="1445" spans="1:55" s="202" customFormat="1" ht="30" customHeight="1">
      <c r="A1445" s="191" t="s">
        <v>2487</v>
      </c>
      <c r="B1445" s="191"/>
      <c r="C1445" s="191"/>
      <c r="D1445" s="213"/>
      <c r="E1445" s="214"/>
      <c r="F1445" s="215">
        <f>TRUNC(SUMIF(N1444:N1444, N1443, F1444:F1444),0)</f>
        <v>195500</v>
      </c>
      <c r="G1445" s="214"/>
      <c r="H1445" s="215">
        <f>TRUNC(SUMIF(N1444:N1444, N1443, H1444:H1444),0)</f>
        <v>0</v>
      </c>
      <c r="I1445" s="214"/>
      <c r="J1445" s="215">
        <f>TRUNC(SUMIF(N1444:N1444, N1443, J1444:J1444),0)</f>
        <v>0</v>
      </c>
      <c r="K1445" s="214"/>
      <c r="L1445" s="215">
        <f>F1445+H1445+J1445</f>
        <v>195500</v>
      </c>
      <c r="M1445" s="191"/>
      <c r="N1445" s="211" t="s">
        <v>124</v>
      </c>
      <c r="O1445" s="211" t="s">
        <v>124</v>
      </c>
      <c r="P1445" s="211" t="s">
        <v>52</v>
      </c>
      <c r="Q1445" s="211" t="s">
        <v>52</v>
      </c>
      <c r="R1445" s="211" t="s">
        <v>52</v>
      </c>
      <c r="AV1445" s="211" t="s">
        <v>52</v>
      </c>
      <c r="AW1445" s="211" t="s">
        <v>52</v>
      </c>
      <c r="AX1445" s="211"/>
      <c r="AY1445" s="211"/>
      <c r="AZ1445" s="211"/>
      <c r="BA1445" s="206"/>
      <c r="BB1445" s="99"/>
      <c r="BC1445" s="101"/>
    </row>
    <row r="1446" spans="1:55" ht="30" customHeight="1">
      <c r="A1446" s="6"/>
      <c r="B1446" s="6"/>
      <c r="C1446" s="6"/>
      <c r="D1446" s="6"/>
      <c r="E1446" s="8"/>
      <c r="F1446" s="9"/>
      <c r="G1446" s="8"/>
      <c r="H1446" s="9"/>
      <c r="I1446" s="8"/>
      <c r="J1446" s="9"/>
      <c r="K1446" s="8"/>
      <c r="L1446" s="9"/>
      <c r="M1446" s="6"/>
      <c r="BA1446" s="206"/>
    </row>
    <row r="1447" spans="1:55" ht="30" customHeight="1">
      <c r="A1447" s="311" t="s">
        <v>4291</v>
      </c>
      <c r="B1447" s="311"/>
      <c r="C1447" s="311"/>
      <c r="D1447" s="311"/>
      <c r="E1447" s="312"/>
      <c r="F1447" s="313"/>
      <c r="G1447" s="312"/>
      <c r="H1447" s="313"/>
      <c r="I1447" s="312"/>
      <c r="J1447" s="313"/>
      <c r="K1447" s="312"/>
      <c r="L1447" s="313"/>
      <c r="M1447" s="311"/>
      <c r="N1447" s="1" t="s">
        <v>1163</v>
      </c>
      <c r="BA1447" s="208"/>
    </row>
    <row r="1448" spans="1:55" ht="30" customHeight="1">
      <c r="A1448" s="5" t="s">
        <v>4292</v>
      </c>
      <c r="B1448" s="5" t="s">
        <v>4293</v>
      </c>
      <c r="C1448" s="5" t="s">
        <v>625</v>
      </c>
      <c r="D1448" s="6">
        <v>1</v>
      </c>
      <c r="E1448" s="8">
        <f>단가대비표!K400</f>
        <v>85122</v>
      </c>
      <c r="F1448" s="9">
        <f>TRUNC(E1448*D1448,1)</f>
        <v>85122</v>
      </c>
      <c r="G1448" s="52">
        <f>단가대비표!L400</f>
        <v>45900</v>
      </c>
      <c r="H1448" s="9">
        <f>TRUNC(G1448*D1448,1)</f>
        <v>45900</v>
      </c>
      <c r="I1448" s="8">
        <f>단가대비표!S400</f>
        <v>0</v>
      </c>
      <c r="J1448" s="9">
        <f>TRUNC(I1448*D1448,1)</f>
        <v>0</v>
      </c>
      <c r="K1448" s="8">
        <f>TRUNC(E1448+G1448+I1448,1)</f>
        <v>131022</v>
      </c>
      <c r="L1448" s="9">
        <f>TRUNC(F1448+H1448+J1448,1)</f>
        <v>131022</v>
      </c>
      <c r="M1448" s="5" t="s">
        <v>52</v>
      </c>
      <c r="N1448" s="1" t="s">
        <v>1163</v>
      </c>
      <c r="O1448" s="1" t="s">
        <v>4294</v>
      </c>
      <c r="P1448" s="1" t="s">
        <v>62</v>
      </c>
      <c r="Q1448" s="1" t="s">
        <v>62</v>
      </c>
      <c r="R1448" s="1" t="s">
        <v>61</v>
      </c>
      <c r="AV1448" s="1" t="s">
        <v>52</v>
      </c>
      <c r="AW1448" s="1" t="s">
        <v>4295</v>
      </c>
      <c r="AX1448" s="1" t="s">
        <v>52</v>
      </c>
      <c r="AY1448" s="1" t="s">
        <v>52</v>
      </c>
      <c r="AZ1448" s="203"/>
      <c r="BA1448" s="206" t="s">
        <v>7712</v>
      </c>
      <c r="BB1448" s="98"/>
    </row>
    <row r="1449" spans="1:55" ht="30" customHeight="1">
      <c r="A1449" s="32" t="s">
        <v>4296</v>
      </c>
      <c r="B1449" s="5" t="s">
        <v>52</v>
      </c>
      <c r="C1449" s="5" t="s">
        <v>58</v>
      </c>
      <c r="D1449" s="6">
        <v>1</v>
      </c>
      <c r="E1449" s="8">
        <f>일위대가목록!E617</f>
        <v>0</v>
      </c>
      <c r="F1449" s="9">
        <f>TRUNC(E1449*D1449,1)</f>
        <v>0</v>
      </c>
      <c r="G1449" s="8">
        <f>일위대가목록!F617</f>
        <v>6152</v>
      </c>
      <c r="H1449" s="9">
        <f>TRUNC(G1449*D1449,1)</f>
        <v>6152</v>
      </c>
      <c r="I1449" s="8">
        <f>일위대가목록!G617</f>
        <v>0</v>
      </c>
      <c r="J1449" s="9">
        <f>TRUNC(I1449*D1449,1)</f>
        <v>0</v>
      </c>
      <c r="K1449" s="8">
        <f>TRUNC(E1449+G1449+I1449,1)</f>
        <v>6152</v>
      </c>
      <c r="L1449" s="9">
        <f>TRUNC(F1449+H1449+J1449,1)</f>
        <v>6152</v>
      </c>
      <c r="M1449" s="5" t="s">
        <v>4297</v>
      </c>
      <c r="N1449" s="1" t="s">
        <v>1163</v>
      </c>
      <c r="O1449" s="1" t="s">
        <v>4298</v>
      </c>
      <c r="P1449" s="1" t="s">
        <v>61</v>
      </c>
      <c r="Q1449" s="1" t="s">
        <v>62</v>
      </c>
      <c r="R1449" s="1" t="s">
        <v>62</v>
      </c>
      <c r="AV1449" s="1" t="s">
        <v>52</v>
      </c>
      <c r="AW1449" s="1" t="s">
        <v>4299</v>
      </c>
      <c r="AX1449" s="1" t="s">
        <v>52</v>
      </c>
      <c r="AY1449" s="1" t="s">
        <v>52</v>
      </c>
      <c r="AZ1449" s="203"/>
      <c r="BA1449" s="209" t="s">
        <v>4297</v>
      </c>
      <c r="BB1449" s="98"/>
      <c r="BC1449" s="98" t="s">
        <v>7888</v>
      </c>
    </row>
    <row r="1450" spans="1:55" ht="30" customHeight="1">
      <c r="A1450" s="5" t="s">
        <v>2487</v>
      </c>
      <c r="B1450" s="5" t="s">
        <v>52</v>
      </c>
      <c r="C1450" s="5" t="s">
        <v>52</v>
      </c>
      <c r="D1450" s="6"/>
      <c r="E1450" s="8"/>
      <c r="F1450" s="9">
        <f>TRUNC(SUMIF(N1448:N1449, N1447, F1448:F1449),0)</f>
        <v>85122</v>
      </c>
      <c r="G1450" s="8"/>
      <c r="H1450" s="9">
        <f>TRUNC(SUMIF(N1448:N1449, N1447, H1448:H1449),0)</f>
        <v>52052</v>
      </c>
      <c r="I1450" s="8"/>
      <c r="J1450" s="9">
        <f>TRUNC(SUMIF(N1448:N1449, N1447, J1448:J1449),0)</f>
        <v>0</v>
      </c>
      <c r="K1450" s="8"/>
      <c r="L1450" s="9">
        <f>F1450+H1450+J1450</f>
        <v>137174</v>
      </c>
      <c r="M1450" s="5" t="s">
        <v>52</v>
      </c>
      <c r="N1450" s="1" t="s">
        <v>124</v>
      </c>
      <c r="O1450" s="1" t="s">
        <v>124</v>
      </c>
      <c r="P1450" s="1" t="s">
        <v>52</v>
      </c>
      <c r="Q1450" s="1" t="s">
        <v>52</v>
      </c>
      <c r="R1450" s="1" t="s">
        <v>52</v>
      </c>
      <c r="AV1450" s="1" t="s">
        <v>52</v>
      </c>
      <c r="AW1450" s="1" t="s">
        <v>52</v>
      </c>
      <c r="AX1450" s="1" t="s">
        <v>52</v>
      </c>
      <c r="AY1450" s="1" t="s">
        <v>52</v>
      </c>
      <c r="AZ1450" s="203"/>
      <c r="BA1450" s="206"/>
      <c r="BC1450" s="99"/>
    </row>
    <row r="1451" spans="1:55" ht="30" customHeight="1">
      <c r="A1451" s="6"/>
      <c r="B1451" s="6"/>
      <c r="C1451" s="6"/>
      <c r="D1451" s="6"/>
      <c r="E1451" s="8"/>
      <c r="F1451" s="9"/>
      <c r="G1451" s="8"/>
      <c r="H1451" s="9"/>
      <c r="I1451" s="8"/>
      <c r="J1451" s="9"/>
      <c r="K1451" s="8"/>
      <c r="L1451" s="9"/>
      <c r="M1451" s="6"/>
      <c r="BA1451" s="206"/>
      <c r="BC1451" s="99"/>
    </row>
    <row r="1452" spans="1:55" ht="30" customHeight="1">
      <c r="A1452" s="311" t="s">
        <v>4300</v>
      </c>
      <c r="B1452" s="311"/>
      <c r="C1452" s="311"/>
      <c r="D1452" s="311"/>
      <c r="E1452" s="312"/>
      <c r="F1452" s="313"/>
      <c r="G1452" s="312"/>
      <c r="H1452" s="313"/>
      <c r="I1452" s="312"/>
      <c r="J1452" s="313"/>
      <c r="K1452" s="312"/>
      <c r="L1452" s="313"/>
      <c r="M1452" s="311"/>
      <c r="N1452" s="1" t="s">
        <v>1168</v>
      </c>
      <c r="BA1452" s="208"/>
      <c r="BC1452" s="99"/>
    </row>
    <row r="1453" spans="1:55" ht="30" customHeight="1">
      <c r="A1453" s="5" t="s">
        <v>4301</v>
      </c>
      <c r="B1453" s="5" t="s">
        <v>52</v>
      </c>
      <c r="C1453" s="5" t="s">
        <v>182</v>
      </c>
      <c r="D1453" s="74">
        <v>0.78</v>
      </c>
      <c r="E1453" s="8">
        <f>단가대비표!K153</f>
        <v>189750</v>
      </c>
      <c r="F1453" s="9">
        <f>TRUNC(E1453*D1453,1)</f>
        <v>148005</v>
      </c>
      <c r="G1453" s="8">
        <f>단가대비표!L153</f>
        <v>0</v>
      </c>
      <c r="H1453" s="9">
        <f>TRUNC(G1453*D1453,1)</f>
        <v>0</v>
      </c>
      <c r="I1453" s="8">
        <f>단가대비표!S153</f>
        <v>0</v>
      </c>
      <c r="J1453" s="9">
        <f>TRUNC(I1453*D1453,1)</f>
        <v>0</v>
      </c>
      <c r="K1453" s="8">
        <f t="shared" ref="K1453:L1457" si="203">TRUNC(E1453+G1453+I1453,1)</f>
        <v>189750</v>
      </c>
      <c r="L1453" s="9">
        <f t="shared" si="203"/>
        <v>148005</v>
      </c>
      <c r="M1453" s="5" t="s">
        <v>52</v>
      </c>
      <c r="N1453" s="1" t="s">
        <v>1168</v>
      </c>
      <c r="O1453" s="1" t="s">
        <v>4302</v>
      </c>
      <c r="P1453" s="1" t="s">
        <v>62</v>
      </c>
      <c r="Q1453" s="1" t="s">
        <v>62</v>
      </c>
      <c r="R1453" s="1" t="s">
        <v>61</v>
      </c>
      <c r="V1453">
        <v>1</v>
      </c>
      <c r="AV1453" s="1" t="s">
        <v>52</v>
      </c>
      <c r="AW1453" s="1" t="s">
        <v>4303</v>
      </c>
      <c r="AX1453" s="1" t="s">
        <v>52</v>
      </c>
      <c r="AY1453" s="1" t="s">
        <v>52</v>
      </c>
      <c r="AZ1453" s="203"/>
      <c r="BA1453" s="206" t="s">
        <v>7406</v>
      </c>
      <c r="BB1453" s="99">
        <v>1</v>
      </c>
      <c r="BC1453" s="99"/>
    </row>
    <row r="1454" spans="1:55" ht="30" customHeight="1">
      <c r="A1454" s="5" t="s">
        <v>4304</v>
      </c>
      <c r="B1454" s="5" t="s">
        <v>52</v>
      </c>
      <c r="C1454" s="5" t="s">
        <v>4171</v>
      </c>
      <c r="D1454" s="38">
        <v>0</v>
      </c>
      <c r="E1454" s="8">
        <f>단가대비표!K154</f>
        <v>54120</v>
      </c>
      <c r="F1454" s="9">
        <f>TRUNC(E1454*D1454,1)</f>
        <v>0</v>
      </c>
      <c r="G1454" s="8">
        <f>단가대비표!L154</f>
        <v>0</v>
      </c>
      <c r="H1454" s="9">
        <f>TRUNC(G1454*D1454,1)</f>
        <v>0</v>
      </c>
      <c r="I1454" s="8">
        <f>단가대비표!S154</f>
        <v>0</v>
      </c>
      <c r="J1454" s="9">
        <f>TRUNC(I1454*D1454,1)</f>
        <v>0</v>
      </c>
      <c r="K1454" s="8">
        <f t="shared" si="203"/>
        <v>54120</v>
      </c>
      <c r="L1454" s="9">
        <f t="shared" si="203"/>
        <v>0</v>
      </c>
      <c r="M1454" s="5" t="s">
        <v>52</v>
      </c>
      <c r="N1454" s="1" t="s">
        <v>1168</v>
      </c>
      <c r="O1454" s="1" t="s">
        <v>4305</v>
      </c>
      <c r="P1454" s="1" t="s">
        <v>62</v>
      </c>
      <c r="Q1454" s="1" t="s">
        <v>62</v>
      </c>
      <c r="R1454" s="1" t="s">
        <v>61</v>
      </c>
      <c r="V1454">
        <v>1</v>
      </c>
      <c r="AV1454" s="1" t="s">
        <v>52</v>
      </c>
      <c r="AW1454" s="1" t="s">
        <v>4306</v>
      </c>
      <c r="AX1454" s="1" t="s">
        <v>52</v>
      </c>
      <c r="AY1454" s="1" t="s">
        <v>52</v>
      </c>
      <c r="AZ1454" s="203"/>
      <c r="BA1454" s="206" t="s">
        <v>7407</v>
      </c>
      <c r="BB1454" s="98" t="s">
        <v>7932</v>
      </c>
      <c r="BC1454" s="98" t="s">
        <v>7815</v>
      </c>
    </row>
    <row r="1455" spans="1:55" ht="30" customHeight="1">
      <c r="A1455" s="5" t="s">
        <v>2665</v>
      </c>
      <c r="B1455" s="5" t="s">
        <v>2666</v>
      </c>
      <c r="C1455" s="5" t="s">
        <v>449</v>
      </c>
      <c r="D1455" s="74">
        <v>0.6</v>
      </c>
      <c r="E1455" s="8">
        <f>TRUNC(SUMIF(V1453:V1457, RIGHTB(O1455, 1), F1453:F1457)*U1455, 2)</f>
        <v>7400.25</v>
      </c>
      <c r="F1455" s="9">
        <f>TRUNC(E1455*D1455,1)</f>
        <v>4440.1000000000004</v>
      </c>
      <c r="G1455" s="8">
        <v>0</v>
      </c>
      <c r="H1455" s="9">
        <f>TRUNC(G1455*D1455,1)</f>
        <v>0</v>
      </c>
      <c r="I1455" s="8">
        <v>0</v>
      </c>
      <c r="J1455" s="9">
        <f>TRUNC(I1455*D1455,1)</f>
        <v>0</v>
      </c>
      <c r="K1455" s="8">
        <f t="shared" si="203"/>
        <v>7400.2</v>
      </c>
      <c r="L1455" s="9">
        <f t="shared" si="203"/>
        <v>4440.1000000000004</v>
      </c>
      <c r="M1455" s="5" t="s">
        <v>52</v>
      </c>
      <c r="N1455" s="1" t="s">
        <v>1168</v>
      </c>
      <c r="O1455" s="1" t="s">
        <v>2654</v>
      </c>
      <c r="P1455" s="1" t="s">
        <v>62</v>
      </c>
      <c r="Q1455" s="1" t="s">
        <v>62</v>
      </c>
      <c r="R1455" s="1" t="s">
        <v>62</v>
      </c>
      <c r="S1455">
        <v>0</v>
      </c>
      <c r="T1455">
        <v>0</v>
      </c>
      <c r="U1455">
        <v>0.05</v>
      </c>
      <c r="AV1455" s="1" t="s">
        <v>52</v>
      </c>
      <c r="AW1455" s="1" t="s">
        <v>4307</v>
      </c>
      <c r="AX1455" s="1" t="s">
        <v>52</v>
      </c>
      <c r="AY1455" s="1" t="s">
        <v>52</v>
      </c>
      <c r="AZ1455" s="203"/>
      <c r="BA1455" s="206"/>
      <c r="BB1455" s="99">
        <v>1</v>
      </c>
      <c r="BC1455" s="99"/>
    </row>
    <row r="1456" spans="1:55" ht="30" customHeight="1">
      <c r="A1456" s="5" t="s">
        <v>3364</v>
      </c>
      <c r="B1456" s="5" t="s">
        <v>2646</v>
      </c>
      <c r="C1456" s="5" t="s">
        <v>2210</v>
      </c>
      <c r="D1456" s="74">
        <v>0.122</v>
      </c>
      <c r="E1456" s="8">
        <f>단가대비표!K406</f>
        <v>0</v>
      </c>
      <c r="F1456" s="9">
        <f>TRUNC(E1456*D1456,1)</f>
        <v>0</v>
      </c>
      <c r="G1456" s="8">
        <f>단가대비표!L406</f>
        <v>197450</v>
      </c>
      <c r="H1456" s="9">
        <f>TRUNC(G1456*D1456,1)</f>
        <v>24088.9</v>
      </c>
      <c r="I1456" s="8">
        <f>단가대비표!S406</f>
        <v>0</v>
      </c>
      <c r="J1456" s="9">
        <f>TRUNC(I1456*D1456,1)</f>
        <v>0</v>
      </c>
      <c r="K1456" s="8">
        <f t="shared" si="203"/>
        <v>197450</v>
      </c>
      <c r="L1456" s="9">
        <f t="shared" si="203"/>
        <v>24088.9</v>
      </c>
      <c r="M1456" s="5" t="s">
        <v>52</v>
      </c>
      <c r="N1456" s="1" t="s">
        <v>1168</v>
      </c>
      <c r="O1456" s="1" t="s">
        <v>3365</v>
      </c>
      <c r="P1456" s="1" t="s">
        <v>62</v>
      </c>
      <c r="Q1456" s="1" t="s">
        <v>62</v>
      </c>
      <c r="R1456" s="1" t="s">
        <v>61</v>
      </c>
      <c r="AV1456" s="1" t="s">
        <v>52</v>
      </c>
      <c r="AW1456" s="1" t="s">
        <v>4308</v>
      </c>
      <c r="AX1456" s="1" t="s">
        <v>52</v>
      </c>
      <c r="AY1456" s="1" t="s">
        <v>52</v>
      </c>
      <c r="AZ1456" s="203"/>
      <c r="BA1456" s="206" t="s">
        <v>7719</v>
      </c>
      <c r="BB1456" s="98">
        <v>0.15</v>
      </c>
      <c r="BC1456" s="98"/>
    </row>
    <row r="1457" spans="1:55" ht="30" customHeight="1">
      <c r="A1457" s="5" t="s">
        <v>2649</v>
      </c>
      <c r="B1457" s="5" t="s">
        <v>2646</v>
      </c>
      <c r="C1457" s="5" t="s">
        <v>2210</v>
      </c>
      <c r="D1457" s="74">
        <v>0.122</v>
      </c>
      <c r="E1457" s="8">
        <f>단가대비표!K405</f>
        <v>0</v>
      </c>
      <c r="F1457" s="9">
        <f>TRUNC(E1457*D1457,1)</f>
        <v>0</v>
      </c>
      <c r="G1457" s="8">
        <f>단가대비표!L405</f>
        <v>157068</v>
      </c>
      <c r="H1457" s="9">
        <f>TRUNC(G1457*D1457,1)</f>
        <v>19162.2</v>
      </c>
      <c r="I1457" s="8">
        <f>단가대비표!S405</f>
        <v>0</v>
      </c>
      <c r="J1457" s="9">
        <f>TRUNC(I1457*D1457,1)</f>
        <v>0</v>
      </c>
      <c r="K1457" s="8">
        <f t="shared" si="203"/>
        <v>157068</v>
      </c>
      <c r="L1457" s="9">
        <f t="shared" si="203"/>
        <v>19162.2</v>
      </c>
      <c r="M1457" s="5" t="s">
        <v>52</v>
      </c>
      <c r="N1457" s="1" t="s">
        <v>1168</v>
      </c>
      <c r="O1457" s="1" t="s">
        <v>2650</v>
      </c>
      <c r="P1457" s="1" t="s">
        <v>62</v>
      </c>
      <c r="Q1457" s="1" t="s">
        <v>62</v>
      </c>
      <c r="R1457" s="1" t="s">
        <v>61</v>
      </c>
      <c r="AV1457" s="1" t="s">
        <v>52</v>
      </c>
      <c r="AW1457" s="1" t="s">
        <v>4309</v>
      </c>
      <c r="AX1457" s="1" t="s">
        <v>52</v>
      </c>
      <c r="AY1457" s="1" t="s">
        <v>52</v>
      </c>
      <c r="AZ1457" s="203"/>
      <c r="BA1457" s="206" t="s">
        <v>7717</v>
      </c>
      <c r="BB1457" s="98">
        <v>0.15</v>
      </c>
      <c r="BC1457" s="98"/>
    </row>
    <row r="1458" spans="1:55" ht="30" customHeight="1">
      <c r="A1458" s="5" t="s">
        <v>2487</v>
      </c>
      <c r="B1458" s="5" t="s">
        <v>52</v>
      </c>
      <c r="C1458" s="5" t="s">
        <v>52</v>
      </c>
      <c r="D1458" s="6"/>
      <c r="E1458" s="8"/>
      <c r="F1458" s="9">
        <f>TRUNC(SUMIF(N1453:N1457, N1452, F1453:F1457),0)</f>
        <v>152445</v>
      </c>
      <c r="G1458" s="8"/>
      <c r="H1458" s="9">
        <f>TRUNC(SUMIF(N1453:N1457, N1452, H1453:H1457),0)</f>
        <v>43251</v>
      </c>
      <c r="I1458" s="8"/>
      <c r="J1458" s="9">
        <f>TRUNC(SUMIF(N1453:N1457, N1452, J1453:J1457),0)</f>
        <v>0</v>
      </c>
      <c r="K1458" s="8"/>
      <c r="L1458" s="9">
        <f>F1458+H1458+J1458</f>
        <v>195696</v>
      </c>
      <c r="M1458" s="5" t="s">
        <v>52</v>
      </c>
      <c r="N1458" s="1" t="s">
        <v>124</v>
      </c>
      <c r="O1458" s="1" t="s">
        <v>124</v>
      </c>
      <c r="P1458" s="1" t="s">
        <v>52</v>
      </c>
      <c r="Q1458" s="1" t="s">
        <v>52</v>
      </c>
      <c r="R1458" s="1" t="s">
        <v>52</v>
      </c>
      <c r="AV1458" s="1" t="s">
        <v>52</v>
      </c>
      <c r="AW1458" s="1" t="s">
        <v>52</v>
      </c>
      <c r="AX1458" s="1" t="s">
        <v>52</v>
      </c>
      <c r="AY1458" s="1" t="s">
        <v>52</v>
      </c>
      <c r="AZ1458" s="203"/>
      <c r="BA1458" s="206"/>
      <c r="BC1458" s="99"/>
    </row>
    <row r="1459" spans="1:55" ht="30" customHeight="1">
      <c r="A1459" s="6"/>
      <c r="B1459" s="6"/>
      <c r="C1459" s="6"/>
      <c r="D1459" s="6"/>
      <c r="E1459" s="8"/>
      <c r="F1459" s="9"/>
      <c r="G1459" s="8"/>
      <c r="H1459" s="9"/>
      <c r="I1459" s="8"/>
      <c r="J1459" s="9"/>
      <c r="K1459" s="8"/>
      <c r="L1459" s="9"/>
      <c r="M1459" s="6"/>
      <c r="BA1459" s="206"/>
      <c r="BC1459" s="99"/>
    </row>
    <row r="1460" spans="1:55" ht="30" customHeight="1">
      <c r="A1460" s="311" t="s">
        <v>4310</v>
      </c>
      <c r="B1460" s="311"/>
      <c r="C1460" s="311"/>
      <c r="D1460" s="311"/>
      <c r="E1460" s="312"/>
      <c r="F1460" s="313"/>
      <c r="G1460" s="312"/>
      <c r="H1460" s="313"/>
      <c r="I1460" s="312"/>
      <c r="J1460" s="313"/>
      <c r="K1460" s="312"/>
      <c r="L1460" s="313"/>
      <c r="M1460" s="311"/>
      <c r="N1460" s="1" t="s">
        <v>1173</v>
      </c>
      <c r="BA1460" s="208"/>
      <c r="BC1460" s="99"/>
    </row>
    <row r="1461" spans="1:55" ht="30" customHeight="1">
      <c r="A1461" s="5" t="s">
        <v>4311</v>
      </c>
      <c r="B1461" s="5" t="s">
        <v>1171</v>
      </c>
      <c r="C1461" s="5" t="s">
        <v>182</v>
      </c>
      <c r="D1461" s="74">
        <v>0.84</v>
      </c>
      <c r="E1461" s="8">
        <f>단가대비표!K155</f>
        <v>516400</v>
      </c>
      <c r="F1461" s="9">
        <f>TRUNC(E1461*D1461,1)</f>
        <v>433776</v>
      </c>
      <c r="G1461" s="8">
        <f>단가대비표!L155</f>
        <v>0</v>
      </c>
      <c r="H1461" s="9">
        <f>TRUNC(G1461*D1461,1)</f>
        <v>0</v>
      </c>
      <c r="I1461" s="8">
        <f>단가대비표!S155</f>
        <v>0</v>
      </c>
      <c r="J1461" s="9">
        <f>TRUNC(I1461*D1461,1)</f>
        <v>0</v>
      </c>
      <c r="K1461" s="8">
        <f t="shared" ref="K1461:L1464" si="204">TRUNC(E1461+G1461+I1461,1)</f>
        <v>516400</v>
      </c>
      <c r="L1461" s="9">
        <f t="shared" si="204"/>
        <v>433776</v>
      </c>
      <c r="M1461" s="5" t="s">
        <v>52</v>
      </c>
      <c r="N1461" s="1" t="s">
        <v>1173</v>
      </c>
      <c r="O1461" s="1" t="s">
        <v>4312</v>
      </c>
      <c r="P1461" s="1" t="s">
        <v>62</v>
      </c>
      <c r="Q1461" s="1" t="s">
        <v>62</v>
      </c>
      <c r="R1461" s="1" t="s">
        <v>61</v>
      </c>
      <c r="V1461">
        <v>1</v>
      </c>
      <c r="AV1461" s="1" t="s">
        <v>52</v>
      </c>
      <c r="AW1461" s="1" t="s">
        <v>4313</v>
      </c>
      <c r="AX1461" s="1" t="s">
        <v>52</v>
      </c>
      <c r="AY1461" s="1" t="s">
        <v>52</v>
      </c>
      <c r="AZ1461" s="203"/>
      <c r="BA1461" s="206" t="s">
        <v>7408</v>
      </c>
      <c r="BB1461" s="98">
        <v>1</v>
      </c>
      <c r="BC1461" s="98" t="s">
        <v>7811</v>
      </c>
    </row>
    <row r="1462" spans="1:55" ht="30" customHeight="1">
      <c r="A1462" s="5" t="s">
        <v>2665</v>
      </c>
      <c r="B1462" s="5" t="s">
        <v>2666</v>
      </c>
      <c r="C1462" s="5" t="s">
        <v>449</v>
      </c>
      <c r="D1462" s="74">
        <v>0.6</v>
      </c>
      <c r="E1462" s="8">
        <f>TRUNC(SUMIF(V1461:V1464, RIGHTB(O1462, 1), F1461:F1464)*U1462, 2)</f>
        <v>21688.799999999999</v>
      </c>
      <c r="F1462" s="9">
        <f>TRUNC(E1462*D1462,1)</f>
        <v>13013.2</v>
      </c>
      <c r="G1462" s="8">
        <v>0</v>
      </c>
      <c r="H1462" s="9">
        <f>TRUNC(G1462*D1462,1)</f>
        <v>0</v>
      </c>
      <c r="I1462" s="8">
        <v>0</v>
      </c>
      <c r="J1462" s="9">
        <f>TRUNC(I1462*D1462,1)</f>
        <v>0</v>
      </c>
      <c r="K1462" s="8">
        <f t="shared" si="204"/>
        <v>21688.799999999999</v>
      </c>
      <c r="L1462" s="9">
        <f t="shared" si="204"/>
        <v>13013.2</v>
      </c>
      <c r="M1462" s="5" t="s">
        <v>52</v>
      </c>
      <c r="N1462" s="1" t="s">
        <v>1173</v>
      </c>
      <c r="O1462" s="1" t="s">
        <v>2654</v>
      </c>
      <c r="P1462" s="1" t="s">
        <v>62</v>
      </c>
      <c r="Q1462" s="1" t="s">
        <v>62</v>
      </c>
      <c r="R1462" s="1" t="s">
        <v>62</v>
      </c>
      <c r="S1462">
        <v>0</v>
      </c>
      <c r="T1462">
        <v>0</v>
      </c>
      <c r="U1462">
        <v>0.05</v>
      </c>
      <c r="AV1462" s="1" t="s">
        <v>52</v>
      </c>
      <c r="AW1462" s="1" t="s">
        <v>4314</v>
      </c>
      <c r="AX1462" s="1" t="s">
        <v>52</v>
      </c>
      <c r="AY1462" s="1" t="s">
        <v>52</v>
      </c>
      <c r="AZ1462" s="203"/>
      <c r="BA1462" s="206"/>
      <c r="BB1462" s="99">
        <v>1</v>
      </c>
      <c r="BC1462" s="99"/>
    </row>
    <row r="1463" spans="1:55" ht="30" customHeight="1">
      <c r="A1463" s="5" t="s">
        <v>3364</v>
      </c>
      <c r="B1463" s="5" t="s">
        <v>2646</v>
      </c>
      <c r="C1463" s="5" t="s">
        <v>2210</v>
      </c>
      <c r="D1463" s="40">
        <v>0.2</v>
      </c>
      <c r="E1463" s="8">
        <f>단가대비표!K406</f>
        <v>0</v>
      </c>
      <c r="F1463" s="9">
        <f>TRUNC(E1463*D1463,1)</f>
        <v>0</v>
      </c>
      <c r="G1463" s="8">
        <f>단가대비표!L406</f>
        <v>197450</v>
      </c>
      <c r="H1463" s="9">
        <f>TRUNC(G1463*D1463,1)</f>
        <v>39490</v>
      </c>
      <c r="I1463" s="8">
        <f>단가대비표!S406</f>
        <v>0</v>
      </c>
      <c r="J1463" s="9">
        <f>TRUNC(I1463*D1463,1)</f>
        <v>0</v>
      </c>
      <c r="K1463" s="8">
        <f t="shared" si="204"/>
        <v>197450</v>
      </c>
      <c r="L1463" s="9">
        <f t="shared" si="204"/>
        <v>39490</v>
      </c>
      <c r="M1463" s="5" t="s">
        <v>52</v>
      </c>
      <c r="N1463" s="1" t="s">
        <v>1173</v>
      </c>
      <c r="O1463" s="1" t="s">
        <v>3365</v>
      </c>
      <c r="P1463" s="1" t="s">
        <v>62</v>
      </c>
      <c r="Q1463" s="1" t="s">
        <v>62</v>
      </c>
      <c r="R1463" s="1" t="s">
        <v>61</v>
      </c>
      <c r="AV1463" s="1" t="s">
        <v>52</v>
      </c>
      <c r="AW1463" s="1" t="s">
        <v>4315</v>
      </c>
      <c r="AX1463" s="1" t="s">
        <v>52</v>
      </c>
      <c r="AY1463" s="1" t="s">
        <v>52</v>
      </c>
      <c r="AZ1463" s="203"/>
      <c r="BA1463" s="206" t="s">
        <v>7719</v>
      </c>
    </row>
    <row r="1464" spans="1:55" ht="30" customHeight="1">
      <c r="A1464" s="5" t="s">
        <v>2649</v>
      </c>
      <c r="B1464" s="5" t="s">
        <v>2646</v>
      </c>
      <c r="C1464" s="5" t="s">
        <v>2210</v>
      </c>
      <c r="D1464" s="40">
        <v>0.09</v>
      </c>
      <c r="E1464" s="8">
        <f>단가대비표!K405</f>
        <v>0</v>
      </c>
      <c r="F1464" s="9">
        <f>TRUNC(E1464*D1464,1)</f>
        <v>0</v>
      </c>
      <c r="G1464" s="8">
        <f>단가대비표!L405</f>
        <v>157068</v>
      </c>
      <c r="H1464" s="9">
        <f>TRUNC(G1464*D1464,1)</f>
        <v>14136.1</v>
      </c>
      <c r="I1464" s="8">
        <f>단가대비표!S405</f>
        <v>0</v>
      </c>
      <c r="J1464" s="9">
        <f>TRUNC(I1464*D1464,1)</f>
        <v>0</v>
      </c>
      <c r="K1464" s="8">
        <f t="shared" si="204"/>
        <v>157068</v>
      </c>
      <c r="L1464" s="9">
        <f t="shared" si="204"/>
        <v>14136.1</v>
      </c>
      <c r="M1464" s="5" t="s">
        <v>52</v>
      </c>
      <c r="N1464" s="1" t="s">
        <v>1173</v>
      </c>
      <c r="O1464" s="1" t="s">
        <v>2650</v>
      </c>
      <c r="P1464" s="1" t="s">
        <v>62</v>
      </c>
      <c r="Q1464" s="1" t="s">
        <v>62</v>
      </c>
      <c r="R1464" s="1" t="s">
        <v>61</v>
      </c>
      <c r="AV1464" s="1" t="s">
        <v>52</v>
      </c>
      <c r="AW1464" s="1" t="s">
        <v>4316</v>
      </c>
      <c r="AX1464" s="1" t="s">
        <v>52</v>
      </c>
      <c r="AY1464" s="1" t="s">
        <v>52</v>
      </c>
      <c r="AZ1464" s="203"/>
      <c r="BA1464" s="206" t="s">
        <v>7717</v>
      </c>
      <c r="BB1464" s="98"/>
    </row>
    <row r="1465" spans="1:55" ht="30" customHeight="1">
      <c r="A1465" s="5" t="s">
        <v>2487</v>
      </c>
      <c r="B1465" s="5" t="s">
        <v>52</v>
      </c>
      <c r="C1465" s="5" t="s">
        <v>52</v>
      </c>
      <c r="D1465" s="6"/>
      <c r="E1465" s="8"/>
      <c r="F1465" s="9">
        <f>TRUNC(SUMIF(N1461:N1464, N1460, F1461:F1464),0)</f>
        <v>446789</v>
      </c>
      <c r="G1465" s="8"/>
      <c r="H1465" s="9">
        <f>TRUNC(SUMIF(N1461:N1464, N1460, H1461:H1464),0)</f>
        <v>53626</v>
      </c>
      <c r="I1465" s="8"/>
      <c r="J1465" s="9">
        <f>TRUNC(SUMIF(N1461:N1464, N1460, J1461:J1464),0)</f>
        <v>0</v>
      </c>
      <c r="K1465" s="8"/>
      <c r="L1465" s="9">
        <f>F1465+H1465+J1465</f>
        <v>500415</v>
      </c>
      <c r="M1465" s="5" t="s">
        <v>52</v>
      </c>
      <c r="N1465" s="1" t="s">
        <v>124</v>
      </c>
      <c r="O1465" s="1" t="s">
        <v>124</v>
      </c>
      <c r="P1465" s="1" t="s">
        <v>52</v>
      </c>
      <c r="Q1465" s="1" t="s">
        <v>52</v>
      </c>
      <c r="R1465" s="1" t="s">
        <v>52</v>
      </c>
      <c r="AV1465" s="1" t="s">
        <v>52</v>
      </c>
      <c r="AW1465" s="1" t="s">
        <v>52</v>
      </c>
      <c r="AX1465" s="1" t="s">
        <v>52</v>
      </c>
      <c r="AY1465" s="1" t="s">
        <v>52</v>
      </c>
      <c r="AZ1465" s="203"/>
      <c r="BA1465" s="206"/>
      <c r="BB1465" s="98"/>
    </row>
    <row r="1466" spans="1:55" ht="30" customHeight="1">
      <c r="A1466" s="6"/>
      <c r="B1466" s="6"/>
      <c r="C1466" s="6"/>
      <c r="D1466" s="6"/>
      <c r="E1466" s="8"/>
      <c r="F1466" s="9"/>
      <c r="G1466" s="8"/>
      <c r="H1466" s="9"/>
      <c r="I1466" s="8"/>
      <c r="J1466" s="9"/>
      <c r="K1466" s="8"/>
      <c r="L1466" s="9"/>
      <c r="M1466" s="6"/>
      <c r="BA1466" s="206"/>
    </row>
    <row r="1467" spans="1:55" ht="30" customHeight="1">
      <c r="A1467" s="308" t="s">
        <v>4317</v>
      </c>
      <c r="B1467" s="308"/>
      <c r="C1467" s="308"/>
      <c r="D1467" s="308"/>
      <c r="E1467" s="309"/>
      <c r="F1467" s="310"/>
      <c r="G1467" s="309"/>
      <c r="H1467" s="310"/>
      <c r="I1467" s="309"/>
      <c r="J1467" s="310"/>
      <c r="K1467" s="309"/>
      <c r="L1467" s="310"/>
      <c r="M1467" s="308"/>
      <c r="N1467" s="1" t="s">
        <v>1178</v>
      </c>
      <c r="BA1467" s="208"/>
    </row>
    <row r="1468" spans="1:55" ht="30" customHeight="1">
      <c r="A1468" s="5" t="s">
        <v>4318</v>
      </c>
      <c r="B1468" s="5" t="s">
        <v>4319</v>
      </c>
      <c r="C1468" s="5" t="s">
        <v>182</v>
      </c>
      <c r="D1468" s="6">
        <v>1.05</v>
      </c>
      <c r="E1468" s="8">
        <f>단가대비표!K294</f>
        <v>5700</v>
      </c>
      <c r="F1468" s="9">
        <f>TRUNC(E1468*D1468,1)</f>
        <v>5985</v>
      </c>
      <c r="G1468" s="8">
        <f>단가대비표!L294</f>
        <v>0</v>
      </c>
      <c r="H1468" s="9">
        <f>TRUNC(G1468*D1468,1)</f>
        <v>0</v>
      </c>
      <c r="I1468" s="8">
        <f>단가대비표!S294</f>
        <v>0</v>
      </c>
      <c r="J1468" s="9">
        <f>TRUNC(I1468*D1468,1)</f>
        <v>0</v>
      </c>
      <c r="K1468" s="8">
        <f>TRUNC(E1468+G1468+I1468,1)</f>
        <v>5700</v>
      </c>
      <c r="L1468" s="9">
        <f>TRUNC(F1468+H1468+J1468,1)</f>
        <v>5985</v>
      </c>
      <c r="M1468" s="5" t="s">
        <v>52</v>
      </c>
      <c r="N1468" s="1" t="s">
        <v>1178</v>
      </c>
      <c r="O1468" s="1" t="s">
        <v>4320</v>
      </c>
      <c r="P1468" s="1" t="s">
        <v>62</v>
      </c>
      <c r="Q1468" s="1" t="s">
        <v>62</v>
      </c>
      <c r="R1468" s="1" t="s">
        <v>61</v>
      </c>
      <c r="AV1468" s="1" t="s">
        <v>52</v>
      </c>
      <c r="AW1468" s="1" t="s">
        <v>4321</v>
      </c>
      <c r="AX1468" s="1" t="s">
        <v>52</v>
      </c>
      <c r="AY1468" s="1" t="s">
        <v>52</v>
      </c>
      <c r="AZ1468" s="203"/>
      <c r="BA1468" s="206" t="s">
        <v>7588</v>
      </c>
    </row>
    <row r="1469" spans="1:55" ht="30" customHeight="1">
      <c r="A1469" s="5" t="s">
        <v>4322</v>
      </c>
      <c r="B1469" s="5" t="s">
        <v>4323</v>
      </c>
      <c r="C1469" s="5" t="s">
        <v>182</v>
      </c>
      <c r="D1469" s="6">
        <v>1</v>
      </c>
      <c r="E1469" s="8">
        <f>일위대가목록!E618</f>
        <v>0</v>
      </c>
      <c r="F1469" s="9">
        <f>TRUNC(E1469*D1469,1)</f>
        <v>0</v>
      </c>
      <c r="G1469" s="8">
        <f>일위대가목록!F618</f>
        <v>1987</v>
      </c>
      <c r="H1469" s="9">
        <f>TRUNC(G1469*D1469,1)</f>
        <v>1987</v>
      </c>
      <c r="I1469" s="8">
        <f>일위대가목록!G618</f>
        <v>0</v>
      </c>
      <c r="J1469" s="9">
        <f>TRUNC(I1469*D1469,1)</f>
        <v>0</v>
      </c>
      <c r="K1469" s="8">
        <f>TRUNC(E1469+G1469+I1469,1)</f>
        <v>1987</v>
      </c>
      <c r="L1469" s="9">
        <f>TRUNC(F1469+H1469+J1469,1)</f>
        <v>1987</v>
      </c>
      <c r="M1469" s="5" t="s">
        <v>4324</v>
      </c>
      <c r="N1469" s="1" t="s">
        <v>1178</v>
      </c>
      <c r="O1469" s="1" t="s">
        <v>4325</v>
      </c>
      <c r="P1469" s="1" t="s">
        <v>61</v>
      </c>
      <c r="Q1469" s="1" t="s">
        <v>62</v>
      </c>
      <c r="R1469" s="1" t="s">
        <v>62</v>
      </c>
      <c r="AV1469" s="1" t="s">
        <v>52</v>
      </c>
      <c r="AW1469" s="1" t="s">
        <v>4326</v>
      </c>
      <c r="AX1469" s="1" t="s">
        <v>52</v>
      </c>
      <c r="AY1469" s="1" t="s">
        <v>52</v>
      </c>
      <c r="AZ1469" s="203"/>
      <c r="BA1469" s="209" t="s">
        <v>4324</v>
      </c>
    </row>
    <row r="1470" spans="1:55" ht="30" customHeight="1">
      <c r="A1470" s="5" t="s">
        <v>2487</v>
      </c>
      <c r="B1470" s="5" t="s">
        <v>52</v>
      </c>
      <c r="C1470" s="5" t="s">
        <v>52</v>
      </c>
      <c r="D1470" s="6"/>
      <c r="E1470" s="8"/>
      <c r="F1470" s="9">
        <f>TRUNC(SUMIF(N1468:N1469, N1467, F1468:F1469),0)</f>
        <v>5985</v>
      </c>
      <c r="G1470" s="8"/>
      <c r="H1470" s="9">
        <f>TRUNC(SUMIF(N1468:N1469, N1467, H1468:H1469),0)</f>
        <v>1987</v>
      </c>
      <c r="I1470" s="8"/>
      <c r="J1470" s="9">
        <f>TRUNC(SUMIF(N1468:N1469, N1467, J1468:J1469),0)</f>
        <v>0</v>
      </c>
      <c r="K1470" s="8"/>
      <c r="L1470" s="9">
        <f>F1470+H1470+J1470</f>
        <v>7972</v>
      </c>
      <c r="M1470" s="5" t="s">
        <v>52</v>
      </c>
      <c r="N1470" s="1" t="s">
        <v>124</v>
      </c>
      <c r="O1470" s="1" t="s">
        <v>124</v>
      </c>
      <c r="P1470" s="1" t="s">
        <v>52</v>
      </c>
      <c r="Q1470" s="1" t="s">
        <v>52</v>
      </c>
      <c r="R1470" s="1" t="s">
        <v>52</v>
      </c>
      <c r="AV1470" s="1" t="s">
        <v>52</v>
      </c>
      <c r="AW1470" s="1" t="s">
        <v>52</v>
      </c>
      <c r="AX1470" s="1" t="s">
        <v>52</v>
      </c>
      <c r="AY1470" s="1" t="s">
        <v>52</v>
      </c>
      <c r="AZ1470" s="203"/>
      <c r="BA1470" s="206"/>
    </row>
    <row r="1471" spans="1:55" ht="30" customHeight="1">
      <c r="A1471" s="6"/>
      <c r="B1471" s="6"/>
      <c r="C1471" s="6"/>
      <c r="D1471" s="6"/>
      <c r="E1471" s="8"/>
      <c r="F1471" s="9"/>
      <c r="G1471" s="8"/>
      <c r="H1471" s="9"/>
      <c r="I1471" s="8"/>
      <c r="J1471" s="9"/>
      <c r="K1471" s="8"/>
      <c r="L1471" s="9"/>
      <c r="M1471" s="6"/>
      <c r="BA1471" s="206"/>
    </row>
    <row r="1472" spans="1:55" ht="30" customHeight="1">
      <c r="A1472" s="308" t="s">
        <v>4327</v>
      </c>
      <c r="B1472" s="308"/>
      <c r="C1472" s="308"/>
      <c r="D1472" s="308"/>
      <c r="E1472" s="309"/>
      <c r="F1472" s="310"/>
      <c r="G1472" s="309"/>
      <c r="H1472" s="310"/>
      <c r="I1472" s="309"/>
      <c r="J1472" s="310"/>
      <c r="K1472" s="309"/>
      <c r="L1472" s="310"/>
      <c r="M1472" s="308"/>
      <c r="N1472" s="1" t="s">
        <v>1183</v>
      </c>
      <c r="BA1472" s="208"/>
    </row>
    <row r="1473" spans="1:55" ht="30" customHeight="1">
      <c r="A1473" s="5" t="s">
        <v>4328</v>
      </c>
      <c r="B1473" s="5" t="s">
        <v>1181</v>
      </c>
      <c r="C1473" s="5" t="s">
        <v>366</v>
      </c>
      <c r="D1473" s="6">
        <v>1</v>
      </c>
      <c r="E1473" s="8">
        <f>단가대비표!K156</f>
        <v>1190</v>
      </c>
      <c r="F1473" s="9">
        <f>TRUNC(E1473*D1473,1)</f>
        <v>1190</v>
      </c>
      <c r="G1473" s="8">
        <f>단가대비표!L156</f>
        <v>0</v>
      </c>
      <c r="H1473" s="9">
        <f>TRUNC(G1473*D1473,1)</f>
        <v>0</v>
      </c>
      <c r="I1473" s="8">
        <f>단가대비표!S156</f>
        <v>0</v>
      </c>
      <c r="J1473" s="9">
        <f>TRUNC(I1473*D1473,1)</f>
        <v>0</v>
      </c>
      <c r="K1473" s="8">
        <f>TRUNC(E1473+G1473+I1473,1)</f>
        <v>1190</v>
      </c>
      <c r="L1473" s="9">
        <f>TRUNC(F1473+H1473+J1473,1)</f>
        <v>1190</v>
      </c>
      <c r="M1473" s="5" t="s">
        <v>52</v>
      </c>
      <c r="N1473" s="1" t="s">
        <v>1183</v>
      </c>
      <c r="O1473" s="1" t="s">
        <v>4329</v>
      </c>
      <c r="P1473" s="1" t="s">
        <v>62</v>
      </c>
      <c r="Q1473" s="1" t="s">
        <v>62</v>
      </c>
      <c r="R1473" s="1" t="s">
        <v>61</v>
      </c>
      <c r="AV1473" s="1" t="s">
        <v>52</v>
      </c>
      <c r="AW1473" s="1" t="s">
        <v>4330</v>
      </c>
      <c r="AX1473" s="1" t="s">
        <v>52</v>
      </c>
      <c r="AY1473" s="1" t="s">
        <v>52</v>
      </c>
      <c r="AZ1473" s="203"/>
      <c r="BA1473" s="206" t="s">
        <v>7409</v>
      </c>
    </row>
    <row r="1474" spans="1:55" ht="30" customHeight="1">
      <c r="A1474" s="5" t="s">
        <v>3364</v>
      </c>
      <c r="B1474" s="5" t="s">
        <v>2646</v>
      </c>
      <c r="C1474" s="5" t="s">
        <v>2210</v>
      </c>
      <c r="D1474" s="6">
        <v>0.01</v>
      </c>
      <c r="E1474" s="8">
        <f>단가대비표!K406</f>
        <v>0</v>
      </c>
      <c r="F1474" s="9">
        <f>TRUNC(E1474*D1474,1)</f>
        <v>0</v>
      </c>
      <c r="G1474" s="8">
        <f>단가대비표!L406</f>
        <v>197450</v>
      </c>
      <c r="H1474" s="9">
        <f>TRUNC(G1474*D1474,1)</f>
        <v>1974.5</v>
      </c>
      <c r="I1474" s="8">
        <f>단가대비표!S406</f>
        <v>0</v>
      </c>
      <c r="J1474" s="9">
        <f>TRUNC(I1474*D1474,1)</f>
        <v>0</v>
      </c>
      <c r="K1474" s="8">
        <f>TRUNC(E1474+G1474+I1474,1)</f>
        <v>197450</v>
      </c>
      <c r="L1474" s="9">
        <f>TRUNC(F1474+H1474+J1474,1)</f>
        <v>1974.5</v>
      </c>
      <c r="M1474" s="5" t="s">
        <v>52</v>
      </c>
      <c r="N1474" s="1" t="s">
        <v>1183</v>
      </c>
      <c r="O1474" s="1" t="s">
        <v>3365</v>
      </c>
      <c r="P1474" s="1" t="s">
        <v>62</v>
      </c>
      <c r="Q1474" s="1" t="s">
        <v>62</v>
      </c>
      <c r="R1474" s="1" t="s">
        <v>61</v>
      </c>
      <c r="AV1474" s="1" t="s">
        <v>52</v>
      </c>
      <c r="AW1474" s="1" t="s">
        <v>4331</v>
      </c>
      <c r="AX1474" s="1" t="s">
        <v>52</v>
      </c>
      <c r="AY1474" s="1" t="s">
        <v>52</v>
      </c>
      <c r="AZ1474" s="203"/>
      <c r="BA1474" s="206" t="s">
        <v>7719</v>
      </c>
    </row>
    <row r="1475" spans="1:55" ht="30" customHeight="1">
      <c r="A1475" s="5" t="s">
        <v>2487</v>
      </c>
      <c r="B1475" s="5" t="s">
        <v>52</v>
      </c>
      <c r="C1475" s="5" t="s">
        <v>52</v>
      </c>
      <c r="D1475" s="6"/>
      <c r="E1475" s="8"/>
      <c r="F1475" s="9">
        <f>TRUNC(SUMIF(N1473:N1474, N1472, F1473:F1474),0)</f>
        <v>1190</v>
      </c>
      <c r="G1475" s="8"/>
      <c r="H1475" s="9">
        <f>TRUNC(SUMIF(N1473:N1474, N1472, H1473:H1474),0)</f>
        <v>1974</v>
      </c>
      <c r="I1475" s="8"/>
      <c r="J1475" s="9">
        <f>TRUNC(SUMIF(N1473:N1474, N1472, J1473:J1474),0)</f>
        <v>0</v>
      </c>
      <c r="K1475" s="8"/>
      <c r="L1475" s="9">
        <f>F1475+H1475+J1475</f>
        <v>3164</v>
      </c>
      <c r="M1475" s="5" t="s">
        <v>52</v>
      </c>
      <c r="N1475" s="1" t="s">
        <v>124</v>
      </c>
      <c r="O1475" s="1" t="s">
        <v>124</v>
      </c>
      <c r="P1475" s="1" t="s">
        <v>52</v>
      </c>
      <c r="Q1475" s="1" t="s">
        <v>52</v>
      </c>
      <c r="R1475" s="1" t="s">
        <v>52</v>
      </c>
      <c r="AV1475" s="1" t="s">
        <v>52</v>
      </c>
      <c r="AW1475" s="1" t="s">
        <v>52</v>
      </c>
      <c r="AX1475" s="1" t="s">
        <v>52</v>
      </c>
      <c r="AY1475" s="1" t="s">
        <v>52</v>
      </c>
      <c r="AZ1475" s="203"/>
      <c r="BA1475" s="206"/>
    </row>
    <row r="1476" spans="1:55" ht="30" customHeight="1">
      <c r="A1476" s="6"/>
      <c r="B1476" s="6"/>
      <c r="C1476" s="6"/>
      <c r="D1476" s="6"/>
      <c r="E1476" s="8"/>
      <c r="F1476" s="9"/>
      <c r="G1476" s="8"/>
      <c r="H1476" s="9"/>
      <c r="I1476" s="8"/>
      <c r="J1476" s="9"/>
      <c r="K1476" s="8"/>
      <c r="L1476" s="9"/>
      <c r="M1476" s="6"/>
      <c r="BA1476" s="206"/>
    </row>
    <row r="1477" spans="1:55" ht="30" customHeight="1">
      <c r="A1477" s="311" t="s">
        <v>4332</v>
      </c>
      <c r="B1477" s="311"/>
      <c r="C1477" s="311"/>
      <c r="D1477" s="311"/>
      <c r="E1477" s="312"/>
      <c r="F1477" s="313"/>
      <c r="G1477" s="312"/>
      <c r="H1477" s="313"/>
      <c r="I1477" s="312"/>
      <c r="J1477" s="313"/>
      <c r="K1477" s="312"/>
      <c r="L1477" s="313"/>
      <c r="M1477" s="311"/>
      <c r="N1477" s="1" t="s">
        <v>1188</v>
      </c>
      <c r="BA1477" s="208"/>
    </row>
    <row r="1478" spans="1:55" ht="30" customHeight="1">
      <c r="A1478" s="5" t="s">
        <v>4333</v>
      </c>
      <c r="B1478" s="5" t="s">
        <v>52</v>
      </c>
      <c r="C1478" s="5" t="s">
        <v>1186</v>
      </c>
      <c r="D1478" s="74">
        <v>1</v>
      </c>
      <c r="E1478" s="8">
        <f>단가대비표!K157</f>
        <v>50000</v>
      </c>
      <c r="F1478" s="9">
        <f>TRUNC(E1478*D1478,1)</f>
        <v>50000</v>
      </c>
      <c r="G1478" s="8">
        <f>단가대비표!L157</f>
        <v>0</v>
      </c>
      <c r="H1478" s="9">
        <f>TRUNC(G1478*D1478,1)</f>
        <v>0</v>
      </c>
      <c r="I1478" s="8">
        <f>단가대비표!S157</f>
        <v>0</v>
      </c>
      <c r="J1478" s="9">
        <f>TRUNC(I1478*D1478,1)</f>
        <v>0</v>
      </c>
      <c r="K1478" s="8">
        <f t="shared" ref="K1478:L1480" si="205">TRUNC(E1478+G1478+I1478,1)</f>
        <v>50000</v>
      </c>
      <c r="L1478" s="9">
        <f t="shared" si="205"/>
        <v>50000</v>
      </c>
      <c r="M1478" s="5" t="s">
        <v>52</v>
      </c>
      <c r="N1478" s="1" t="s">
        <v>1188</v>
      </c>
      <c r="O1478" s="1" t="s">
        <v>4334</v>
      </c>
      <c r="P1478" s="1" t="s">
        <v>62</v>
      </c>
      <c r="Q1478" s="1" t="s">
        <v>62</v>
      </c>
      <c r="R1478" s="1" t="s">
        <v>61</v>
      </c>
      <c r="AV1478" s="1" t="s">
        <v>52</v>
      </c>
      <c r="AW1478" s="1" t="s">
        <v>4335</v>
      </c>
      <c r="AX1478" s="1" t="s">
        <v>52</v>
      </c>
      <c r="AY1478" s="1" t="s">
        <v>52</v>
      </c>
      <c r="AZ1478" s="203"/>
      <c r="BA1478" s="206" t="s">
        <v>7410</v>
      </c>
      <c r="BB1478" s="98">
        <v>1</v>
      </c>
      <c r="BC1478" s="98" t="s">
        <v>7816</v>
      </c>
    </row>
    <row r="1479" spans="1:55" ht="30" customHeight="1">
      <c r="A1479" s="5" t="s">
        <v>4336</v>
      </c>
      <c r="B1479" s="5" t="s">
        <v>2646</v>
      </c>
      <c r="C1479" s="5" t="s">
        <v>2210</v>
      </c>
      <c r="D1479" s="6">
        <v>0.14199999999999999</v>
      </c>
      <c r="E1479" s="8">
        <f>단가대비표!K436</f>
        <v>0</v>
      </c>
      <c r="F1479" s="9">
        <f>TRUNC(E1479*D1479,1)</f>
        <v>0</v>
      </c>
      <c r="G1479" s="8">
        <f>단가대비표!L436</f>
        <v>213337</v>
      </c>
      <c r="H1479" s="9">
        <f>TRUNC(G1479*D1479,1)</f>
        <v>30293.8</v>
      </c>
      <c r="I1479" s="8">
        <f>단가대비표!S436</f>
        <v>0</v>
      </c>
      <c r="J1479" s="9">
        <f>TRUNC(I1479*D1479,1)</f>
        <v>0</v>
      </c>
      <c r="K1479" s="8">
        <f t="shared" si="205"/>
        <v>213337</v>
      </c>
      <c r="L1479" s="9">
        <f t="shared" si="205"/>
        <v>30293.8</v>
      </c>
      <c r="M1479" s="5" t="s">
        <v>52</v>
      </c>
      <c r="N1479" s="1" t="s">
        <v>1188</v>
      </c>
      <c r="O1479" s="1" t="s">
        <v>4337</v>
      </c>
      <c r="P1479" s="1" t="s">
        <v>62</v>
      </c>
      <c r="Q1479" s="1" t="s">
        <v>62</v>
      </c>
      <c r="R1479" s="1" t="s">
        <v>61</v>
      </c>
      <c r="AV1479" s="1" t="s">
        <v>52</v>
      </c>
      <c r="AW1479" s="1" t="s">
        <v>4338</v>
      </c>
      <c r="AX1479" s="1" t="s">
        <v>52</v>
      </c>
      <c r="AY1479" s="1" t="s">
        <v>52</v>
      </c>
      <c r="AZ1479" s="203"/>
      <c r="BA1479" s="206" t="s">
        <v>7751</v>
      </c>
    </row>
    <row r="1480" spans="1:55" ht="30" customHeight="1">
      <c r="A1480" s="5" t="s">
        <v>2649</v>
      </c>
      <c r="B1480" s="5" t="s">
        <v>2646</v>
      </c>
      <c r="C1480" s="5" t="s">
        <v>2210</v>
      </c>
      <c r="D1480" s="6">
        <v>4.5999999999999999E-2</v>
      </c>
      <c r="E1480" s="8">
        <f>단가대비표!K405</f>
        <v>0</v>
      </c>
      <c r="F1480" s="9">
        <f>TRUNC(E1480*D1480,1)</f>
        <v>0</v>
      </c>
      <c r="G1480" s="8">
        <f>단가대비표!L405</f>
        <v>157068</v>
      </c>
      <c r="H1480" s="9">
        <f>TRUNC(G1480*D1480,1)</f>
        <v>7225.1</v>
      </c>
      <c r="I1480" s="8">
        <f>단가대비표!S405</f>
        <v>0</v>
      </c>
      <c r="J1480" s="9">
        <f>TRUNC(I1480*D1480,1)</f>
        <v>0</v>
      </c>
      <c r="K1480" s="8">
        <f t="shared" si="205"/>
        <v>157068</v>
      </c>
      <c r="L1480" s="9">
        <f t="shared" si="205"/>
        <v>7225.1</v>
      </c>
      <c r="M1480" s="5" t="s">
        <v>52</v>
      </c>
      <c r="N1480" s="1" t="s">
        <v>1188</v>
      </c>
      <c r="O1480" s="1" t="s">
        <v>2650</v>
      </c>
      <c r="P1480" s="1" t="s">
        <v>62</v>
      </c>
      <c r="Q1480" s="1" t="s">
        <v>62</v>
      </c>
      <c r="R1480" s="1" t="s">
        <v>61</v>
      </c>
      <c r="AV1480" s="1" t="s">
        <v>52</v>
      </c>
      <c r="AW1480" s="1" t="s">
        <v>4339</v>
      </c>
      <c r="AX1480" s="1" t="s">
        <v>52</v>
      </c>
      <c r="AY1480" s="1" t="s">
        <v>52</v>
      </c>
      <c r="AZ1480" s="203"/>
      <c r="BA1480" s="206" t="s">
        <v>7717</v>
      </c>
    </row>
    <row r="1481" spans="1:55" ht="30" customHeight="1">
      <c r="A1481" s="5" t="s">
        <v>2487</v>
      </c>
      <c r="B1481" s="5" t="s">
        <v>52</v>
      </c>
      <c r="C1481" s="5" t="s">
        <v>52</v>
      </c>
      <c r="D1481" s="6"/>
      <c r="E1481" s="8"/>
      <c r="F1481" s="9">
        <f>TRUNC(SUMIF(N1478:N1480, N1477, F1478:F1480),0)</f>
        <v>50000</v>
      </c>
      <c r="G1481" s="8"/>
      <c r="H1481" s="9">
        <f>TRUNC(SUMIF(N1478:N1480, N1477, H1478:H1480),0)</f>
        <v>37518</v>
      </c>
      <c r="I1481" s="8"/>
      <c r="J1481" s="9">
        <f>TRUNC(SUMIF(N1478:N1480, N1477, J1478:J1480),0)</f>
        <v>0</v>
      </c>
      <c r="K1481" s="8"/>
      <c r="L1481" s="9">
        <f>F1481+H1481+J1481</f>
        <v>87518</v>
      </c>
      <c r="M1481" s="5" t="s">
        <v>52</v>
      </c>
      <c r="N1481" s="1" t="s">
        <v>124</v>
      </c>
      <c r="O1481" s="1" t="s">
        <v>124</v>
      </c>
      <c r="P1481" s="1" t="s">
        <v>52</v>
      </c>
      <c r="Q1481" s="1" t="s">
        <v>52</v>
      </c>
      <c r="R1481" s="1" t="s">
        <v>52</v>
      </c>
      <c r="AV1481" s="1" t="s">
        <v>52</v>
      </c>
      <c r="AW1481" s="1" t="s">
        <v>52</v>
      </c>
      <c r="AX1481" s="1" t="s">
        <v>52</v>
      </c>
      <c r="AY1481" s="1" t="s">
        <v>52</v>
      </c>
      <c r="AZ1481" s="203"/>
      <c r="BA1481" s="206"/>
    </row>
    <row r="1482" spans="1:55" ht="30" customHeight="1">
      <c r="A1482" s="6"/>
      <c r="B1482" s="6"/>
      <c r="C1482" s="6"/>
      <c r="D1482" s="6"/>
      <c r="E1482" s="8"/>
      <c r="F1482" s="9"/>
      <c r="G1482" s="8"/>
      <c r="H1482" s="9"/>
      <c r="I1482" s="8"/>
      <c r="J1482" s="9"/>
      <c r="K1482" s="8"/>
      <c r="L1482" s="9"/>
      <c r="M1482" s="6"/>
      <c r="BA1482" s="206"/>
    </row>
    <row r="1483" spans="1:55" ht="30" customHeight="1">
      <c r="A1483" s="308" t="s">
        <v>4340</v>
      </c>
      <c r="B1483" s="308"/>
      <c r="C1483" s="308"/>
      <c r="D1483" s="308"/>
      <c r="E1483" s="309"/>
      <c r="F1483" s="310"/>
      <c r="G1483" s="309"/>
      <c r="H1483" s="310"/>
      <c r="I1483" s="309"/>
      <c r="J1483" s="310"/>
      <c r="K1483" s="309"/>
      <c r="L1483" s="310"/>
      <c r="M1483" s="308"/>
      <c r="N1483" s="1" t="s">
        <v>1193</v>
      </c>
      <c r="BA1483" s="208"/>
    </row>
    <row r="1484" spans="1:55" ht="30" customHeight="1">
      <c r="A1484" s="5" t="s">
        <v>4341</v>
      </c>
      <c r="B1484" s="5" t="s">
        <v>4342</v>
      </c>
      <c r="C1484" s="5" t="s">
        <v>436</v>
      </c>
      <c r="D1484" s="74">
        <v>0.75</v>
      </c>
      <c r="E1484" s="8">
        <f>단가대비표!K207</f>
        <v>65000</v>
      </c>
      <c r="F1484" s="9">
        <f>TRUNC(E1484*D1484,1)</f>
        <v>48750</v>
      </c>
      <c r="G1484" s="8">
        <f>단가대비표!L207</f>
        <v>0</v>
      </c>
      <c r="H1484" s="9">
        <f>TRUNC(G1484*D1484,1)</f>
        <v>0</v>
      </c>
      <c r="I1484" s="8">
        <f>단가대비표!S207</f>
        <v>0</v>
      </c>
      <c r="J1484" s="9">
        <f>TRUNC(I1484*D1484,1)</f>
        <v>0</v>
      </c>
      <c r="K1484" s="8">
        <f>TRUNC(E1484+G1484+I1484,1)</f>
        <v>65000</v>
      </c>
      <c r="L1484" s="9">
        <f>TRUNC(F1484+H1484+J1484,1)</f>
        <v>48750</v>
      </c>
      <c r="M1484" s="5" t="s">
        <v>52</v>
      </c>
      <c r="N1484" s="1" t="s">
        <v>1193</v>
      </c>
      <c r="O1484" s="1" t="s">
        <v>4343</v>
      </c>
      <c r="P1484" s="1" t="s">
        <v>62</v>
      </c>
      <c r="Q1484" s="1" t="s">
        <v>62</v>
      </c>
      <c r="R1484" s="1" t="s">
        <v>61</v>
      </c>
      <c r="AV1484" s="1" t="s">
        <v>52</v>
      </c>
      <c r="AW1484" s="1" t="s">
        <v>4344</v>
      </c>
      <c r="AX1484" s="1" t="s">
        <v>52</v>
      </c>
      <c r="AY1484" s="1" t="s">
        <v>52</v>
      </c>
      <c r="AZ1484" s="203"/>
      <c r="BA1484" s="206" t="s">
        <v>7478</v>
      </c>
      <c r="BB1484" s="99">
        <v>1</v>
      </c>
    </row>
    <row r="1485" spans="1:55" ht="30" customHeight="1">
      <c r="A1485" s="5" t="s">
        <v>4345</v>
      </c>
      <c r="B1485" s="5" t="s">
        <v>52</v>
      </c>
      <c r="C1485" s="5" t="s">
        <v>366</v>
      </c>
      <c r="D1485" s="6">
        <v>1</v>
      </c>
      <c r="E1485" s="8">
        <f>일위대가목록!E619</f>
        <v>0</v>
      </c>
      <c r="F1485" s="9">
        <f>TRUNC(E1485*D1485,1)</f>
        <v>0</v>
      </c>
      <c r="G1485" s="8">
        <f>일위대가목록!F619</f>
        <v>38393</v>
      </c>
      <c r="H1485" s="9">
        <f>TRUNC(G1485*D1485,1)</f>
        <v>38393</v>
      </c>
      <c r="I1485" s="8">
        <f>일위대가목록!G619</f>
        <v>0</v>
      </c>
      <c r="J1485" s="9">
        <f>TRUNC(I1485*D1485,1)</f>
        <v>0</v>
      </c>
      <c r="K1485" s="8">
        <f>TRUNC(E1485+G1485+I1485,1)</f>
        <v>38393</v>
      </c>
      <c r="L1485" s="9">
        <f>TRUNC(F1485+H1485+J1485,1)</f>
        <v>38393</v>
      </c>
      <c r="M1485" s="5" t="s">
        <v>4346</v>
      </c>
      <c r="N1485" s="1" t="s">
        <v>1193</v>
      </c>
      <c r="O1485" s="1" t="s">
        <v>4347</v>
      </c>
      <c r="P1485" s="1" t="s">
        <v>61</v>
      </c>
      <c r="Q1485" s="1" t="s">
        <v>62</v>
      </c>
      <c r="R1485" s="1" t="s">
        <v>62</v>
      </c>
      <c r="AV1485" s="1" t="s">
        <v>52</v>
      </c>
      <c r="AW1485" s="1" t="s">
        <v>4348</v>
      </c>
      <c r="AX1485" s="1" t="s">
        <v>52</v>
      </c>
      <c r="AY1485" s="1" t="s">
        <v>52</v>
      </c>
      <c r="AZ1485" s="203"/>
      <c r="BA1485" s="209" t="s">
        <v>4346</v>
      </c>
    </row>
    <row r="1486" spans="1:55" ht="30" customHeight="1">
      <c r="A1486" s="5" t="s">
        <v>2487</v>
      </c>
      <c r="B1486" s="5" t="s">
        <v>52</v>
      </c>
      <c r="C1486" s="5" t="s">
        <v>52</v>
      </c>
      <c r="D1486" s="6"/>
      <c r="E1486" s="8"/>
      <c r="F1486" s="9">
        <f>TRUNC(SUMIF(N1484:N1485, N1483, F1484:F1485),0)</f>
        <v>48750</v>
      </c>
      <c r="G1486" s="8"/>
      <c r="H1486" s="9">
        <f>TRUNC(SUMIF(N1484:N1485, N1483, H1484:H1485),0)</f>
        <v>38393</v>
      </c>
      <c r="I1486" s="8"/>
      <c r="J1486" s="9">
        <f>TRUNC(SUMIF(N1484:N1485, N1483, J1484:J1485),0)</f>
        <v>0</v>
      </c>
      <c r="K1486" s="8"/>
      <c r="L1486" s="9">
        <f>F1486+H1486+J1486</f>
        <v>87143</v>
      </c>
      <c r="M1486" s="5" t="s">
        <v>52</v>
      </c>
      <c r="N1486" s="1" t="s">
        <v>124</v>
      </c>
      <c r="O1486" s="1" t="s">
        <v>124</v>
      </c>
      <c r="P1486" s="1" t="s">
        <v>52</v>
      </c>
      <c r="Q1486" s="1" t="s">
        <v>52</v>
      </c>
      <c r="R1486" s="1" t="s">
        <v>52</v>
      </c>
      <c r="AV1486" s="1" t="s">
        <v>52</v>
      </c>
      <c r="AW1486" s="1" t="s">
        <v>52</v>
      </c>
      <c r="AX1486" s="1" t="s">
        <v>52</v>
      </c>
      <c r="AY1486" s="1" t="s">
        <v>52</v>
      </c>
      <c r="AZ1486" s="203"/>
      <c r="BA1486" s="206"/>
    </row>
    <row r="1487" spans="1:55" ht="30" customHeight="1">
      <c r="A1487" s="6"/>
      <c r="B1487" s="6"/>
      <c r="C1487" s="6"/>
      <c r="D1487" s="6"/>
      <c r="E1487" s="8"/>
      <c r="F1487" s="9"/>
      <c r="G1487" s="8"/>
      <c r="H1487" s="9"/>
      <c r="I1487" s="8"/>
      <c r="J1487" s="9"/>
      <c r="K1487" s="8"/>
      <c r="L1487" s="9"/>
      <c r="M1487" s="6"/>
      <c r="BA1487" s="206"/>
    </row>
    <row r="1488" spans="1:55" ht="30" customHeight="1">
      <c r="A1488" s="308" t="s">
        <v>4349</v>
      </c>
      <c r="B1488" s="308"/>
      <c r="C1488" s="308"/>
      <c r="D1488" s="308"/>
      <c r="E1488" s="309"/>
      <c r="F1488" s="310"/>
      <c r="G1488" s="309"/>
      <c r="H1488" s="310"/>
      <c r="I1488" s="309"/>
      <c r="J1488" s="310"/>
      <c r="K1488" s="309"/>
      <c r="L1488" s="310"/>
      <c r="M1488" s="308"/>
      <c r="N1488" s="1" t="s">
        <v>1198</v>
      </c>
      <c r="BA1488" s="208"/>
    </row>
    <row r="1489" spans="1:54" ht="30" customHeight="1">
      <c r="A1489" s="5" t="s">
        <v>4341</v>
      </c>
      <c r="B1489" s="5" t="s">
        <v>4350</v>
      </c>
      <c r="C1489" s="5" t="s">
        <v>436</v>
      </c>
      <c r="D1489" s="74">
        <v>0.6</v>
      </c>
      <c r="E1489" s="8">
        <f>단가대비표!K206</f>
        <v>83000</v>
      </c>
      <c r="F1489" s="9">
        <f>TRUNC(E1489*D1489,1)</f>
        <v>49800</v>
      </c>
      <c r="G1489" s="8">
        <f>단가대비표!L206</f>
        <v>0</v>
      </c>
      <c r="H1489" s="9">
        <f>TRUNC(G1489*D1489,1)</f>
        <v>0</v>
      </c>
      <c r="I1489" s="8">
        <f>단가대비표!S206</f>
        <v>0</v>
      </c>
      <c r="J1489" s="9">
        <f>TRUNC(I1489*D1489,1)</f>
        <v>0</v>
      </c>
      <c r="K1489" s="8">
        <f>TRUNC(E1489+G1489+I1489,1)</f>
        <v>83000</v>
      </c>
      <c r="L1489" s="9">
        <f>TRUNC(F1489+H1489+J1489,1)</f>
        <v>49800</v>
      </c>
      <c r="M1489" s="5" t="s">
        <v>52</v>
      </c>
      <c r="N1489" s="1" t="s">
        <v>1198</v>
      </c>
      <c r="O1489" s="1" t="s">
        <v>4351</v>
      </c>
      <c r="P1489" s="1" t="s">
        <v>62</v>
      </c>
      <c r="Q1489" s="1" t="s">
        <v>62</v>
      </c>
      <c r="R1489" s="1" t="s">
        <v>61</v>
      </c>
      <c r="AV1489" s="1" t="s">
        <v>52</v>
      </c>
      <c r="AW1489" s="1" t="s">
        <v>4352</v>
      </c>
      <c r="AX1489" s="1" t="s">
        <v>52</v>
      </c>
      <c r="AY1489" s="1" t="s">
        <v>52</v>
      </c>
      <c r="AZ1489" s="203"/>
      <c r="BA1489" s="206" t="s">
        <v>7477</v>
      </c>
      <c r="BB1489" s="99">
        <v>1</v>
      </c>
    </row>
    <row r="1490" spans="1:54" ht="30" customHeight="1">
      <c r="A1490" s="5" t="s">
        <v>4345</v>
      </c>
      <c r="B1490" s="5" t="s">
        <v>52</v>
      </c>
      <c r="C1490" s="5" t="s">
        <v>366</v>
      </c>
      <c r="D1490" s="6">
        <v>1</v>
      </c>
      <c r="E1490" s="8">
        <f>일위대가목록!E619</f>
        <v>0</v>
      </c>
      <c r="F1490" s="9">
        <f>TRUNC(E1490*D1490,1)</f>
        <v>0</v>
      </c>
      <c r="G1490" s="8">
        <f>일위대가목록!F619</f>
        <v>38393</v>
      </c>
      <c r="H1490" s="9">
        <f>TRUNC(G1490*D1490,1)</f>
        <v>38393</v>
      </c>
      <c r="I1490" s="8">
        <f>일위대가목록!G619</f>
        <v>0</v>
      </c>
      <c r="J1490" s="9">
        <f>TRUNC(I1490*D1490,1)</f>
        <v>0</v>
      </c>
      <c r="K1490" s="8">
        <f>TRUNC(E1490+G1490+I1490,1)</f>
        <v>38393</v>
      </c>
      <c r="L1490" s="9">
        <f>TRUNC(F1490+H1490+J1490,1)</f>
        <v>38393</v>
      </c>
      <c r="M1490" s="5" t="s">
        <v>4346</v>
      </c>
      <c r="N1490" s="1" t="s">
        <v>1198</v>
      </c>
      <c r="O1490" s="1" t="s">
        <v>4347</v>
      </c>
      <c r="P1490" s="1" t="s">
        <v>61</v>
      </c>
      <c r="Q1490" s="1" t="s">
        <v>62</v>
      </c>
      <c r="R1490" s="1" t="s">
        <v>62</v>
      </c>
      <c r="AV1490" s="1" t="s">
        <v>52</v>
      </c>
      <c r="AW1490" s="1" t="s">
        <v>4353</v>
      </c>
      <c r="AX1490" s="1" t="s">
        <v>52</v>
      </c>
      <c r="AY1490" s="1" t="s">
        <v>52</v>
      </c>
      <c r="AZ1490" s="203"/>
      <c r="BA1490" s="209" t="s">
        <v>4346</v>
      </c>
    </row>
    <row r="1491" spans="1:54" ht="30" customHeight="1">
      <c r="A1491" s="5" t="s">
        <v>2487</v>
      </c>
      <c r="B1491" s="5" t="s">
        <v>52</v>
      </c>
      <c r="C1491" s="5" t="s">
        <v>52</v>
      </c>
      <c r="D1491" s="6"/>
      <c r="E1491" s="8"/>
      <c r="F1491" s="9">
        <f>TRUNC(SUMIF(N1489:N1490, N1488, F1489:F1490),0)</f>
        <v>49800</v>
      </c>
      <c r="G1491" s="8"/>
      <c r="H1491" s="9">
        <f>TRUNC(SUMIF(N1489:N1490, N1488, H1489:H1490),0)</f>
        <v>38393</v>
      </c>
      <c r="I1491" s="8"/>
      <c r="J1491" s="9">
        <f>TRUNC(SUMIF(N1489:N1490, N1488, J1489:J1490),0)</f>
        <v>0</v>
      </c>
      <c r="K1491" s="8"/>
      <c r="L1491" s="9">
        <f>F1491+H1491+J1491</f>
        <v>88193</v>
      </c>
      <c r="M1491" s="5" t="s">
        <v>52</v>
      </c>
      <c r="N1491" s="1" t="s">
        <v>124</v>
      </c>
      <c r="O1491" s="1" t="s">
        <v>124</v>
      </c>
      <c r="P1491" s="1" t="s">
        <v>52</v>
      </c>
      <c r="Q1491" s="1" t="s">
        <v>52</v>
      </c>
      <c r="R1491" s="1" t="s">
        <v>52</v>
      </c>
      <c r="AV1491" s="1" t="s">
        <v>52</v>
      </c>
      <c r="AW1491" s="1" t="s">
        <v>52</v>
      </c>
      <c r="AX1491" s="1" t="s">
        <v>52</v>
      </c>
      <c r="AY1491" s="1" t="s">
        <v>52</v>
      </c>
      <c r="AZ1491" s="203"/>
      <c r="BA1491" s="206"/>
    </row>
    <row r="1492" spans="1:54" ht="30" customHeight="1">
      <c r="A1492" s="6"/>
      <c r="B1492" s="6"/>
      <c r="C1492" s="6"/>
      <c r="D1492" s="6"/>
      <c r="E1492" s="8"/>
      <c r="F1492" s="9"/>
      <c r="G1492" s="8"/>
      <c r="H1492" s="9"/>
      <c r="I1492" s="8"/>
      <c r="J1492" s="9"/>
      <c r="K1492" s="8"/>
      <c r="L1492" s="9"/>
      <c r="M1492" s="6"/>
      <c r="BA1492" s="206"/>
    </row>
    <row r="1493" spans="1:54" ht="30" customHeight="1">
      <c r="A1493" s="308" t="s">
        <v>4354</v>
      </c>
      <c r="B1493" s="308"/>
      <c r="C1493" s="308"/>
      <c r="D1493" s="308"/>
      <c r="E1493" s="309"/>
      <c r="F1493" s="310"/>
      <c r="G1493" s="309"/>
      <c r="H1493" s="310"/>
      <c r="I1493" s="309"/>
      <c r="J1493" s="310"/>
      <c r="K1493" s="309"/>
      <c r="L1493" s="310"/>
      <c r="M1493" s="308"/>
      <c r="N1493" s="1" t="s">
        <v>1205</v>
      </c>
      <c r="BA1493" s="208"/>
    </row>
    <row r="1494" spans="1:54" ht="30" customHeight="1">
      <c r="A1494" s="5" t="s">
        <v>4355</v>
      </c>
      <c r="B1494" s="5" t="s">
        <v>1203</v>
      </c>
      <c r="C1494" s="5" t="s">
        <v>1186</v>
      </c>
      <c r="D1494" s="6">
        <v>1</v>
      </c>
      <c r="E1494" s="8">
        <f>단가대비표!K158</f>
        <v>242070</v>
      </c>
      <c r="F1494" s="9">
        <f>TRUNC(E1494*D1494,1)</f>
        <v>242070</v>
      </c>
      <c r="G1494" s="8">
        <f>단가대비표!L158</f>
        <v>0</v>
      </c>
      <c r="H1494" s="9">
        <f>TRUNC(G1494*D1494,1)</f>
        <v>0</v>
      </c>
      <c r="I1494" s="8">
        <f>단가대비표!S158</f>
        <v>0</v>
      </c>
      <c r="J1494" s="9">
        <f>TRUNC(I1494*D1494,1)</f>
        <v>0</v>
      </c>
      <c r="K1494" s="8">
        <f>TRUNC(E1494+G1494+I1494,1)</f>
        <v>242070</v>
      </c>
      <c r="L1494" s="9">
        <f>TRUNC(F1494+H1494+J1494,1)</f>
        <v>242070</v>
      </c>
      <c r="M1494" s="5" t="s">
        <v>52</v>
      </c>
      <c r="N1494" s="1" t="s">
        <v>1205</v>
      </c>
      <c r="O1494" s="1" t="s">
        <v>4356</v>
      </c>
      <c r="P1494" s="1" t="s">
        <v>62</v>
      </c>
      <c r="Q1494" s="1" t="s">
        <v>62</v>
      </c>
      <c r="R1494" s="1" t="s">
        <v>61</v>
      </c>
      <c r="AV1494" s="1" t="s">
        <v>52</v>
      </c>
      <c r="AW1494" s="1" t="s">
        <v>4357</v>
      </c>
      <c r="AX1494" s="1" t="s">
        <v>52</v>
      </c>
      <c r="AY1494" s="1" t="s">
        <v>52</v>
      </c>
      <c r="AZ1494" s="203"/>
      <c r="BA1494" s="206" t="s">
        <v>7411</v>
      </c>
    </row>
    <row r="1495" spans="1:54" ht="30" customHeight="1">
      <c r="A1495" s="5" t="s">
        <v>3364</v>
      </c>
      <c r="B1495" s="5" t="s">
        <v>2646</v>
      </c>
      <c r="C1495" s="5" t="s">
        <v>2210</v>
      </c>
      <c r="D1495" s="6">
        <v>0.1</v>
      </c>
      <c r="E1495" s="8">
        <f>단가대비표!K406</f>
        <v>0</v>
      </c>
      <c r="F1495" s="9">
        <f>TRUNC(E1495*D1495,1)</f>
        <v>0</v>
      </c>
      <c r="G1495" s="8">
        <f>단가대비표!L406</f>
        <v>197450</v>
      </c>
      <c r="H1495" s="9">
        <f>TRUNC(G1495*D1495,1)</f>
        <v>19745</v>
      </c>
      <c r="I1495" s="8">
        <f>단가대비표!S406</f>
        <v>0</v>
      </c>
      <c r="J1495" s="9">
        <f>TRUNC(I1495*D1495,1)</f>
        <v>0</v>
      </c>
      <c r="K1495" s="8">
        <f>TRUNC(E1495+G1495+I1495,1)</f>
        <v>197450</v>
      </c>
      <c r="L1495" s="9">
        <f>TRUNC(F1495+H1495+J1495,1)</f>
        <v>19745</v>
      </c>
      <c r="M1495" s="5" t="s">
        <v>52</v>
      </c>
      <c r="N1495" s="1" t="s">
        <v>1205</v>
      </c>
      <c r="O1495" s="1" t="s">
        <v>3365</v>
      </c>
      <c r="P1495" s="1" t="s">
        <v>62</v>
      </c>
      <c r="Q1495" s="1" t="s">
        <v>62</v>
      </c>
      <c r="R1495" s="1" t="s">
        <v>61</v>
      </c>
      <c r="AV1495" s="1" t="s">
        <v>52</v>
      </c>
      <c r="AW1495" s="1" t="s">
        <v>4358</v>
      </c>
      <c r="AX1495" s="1" t="s">
        <v>52</v>
      </c>
      <c r="AY1495" s="1" t="s">
        <v>52</v>
      </c>
      <c r="AZ1495" s="203"/>
      <c r="BA1495" s="206" t="s">
        <v>7719</v>
      </c>
    </row>
    <row r="1496" spans="1:54" ht="30" customHeight="1">
      <c r="A1496" s="5" t="s">
        <v>2487</v>
      </c>
      <c r="B1496" s="5" t="s">
        <v>52</v>
      </c>
      <c r="C1496" s="5" t="s">
        <v>52</v>
      </c>
      <c r="D1496" s="6"/>
      <c r="E1496" s="8"/>
      <c r="F1496" s="9">
        <f>TRUNC(SUMIF(N1494:N1495, N1493, F1494:F1495),0)</f>
        <v>242070</v>
      </c>
      <c r="G1496" s="8"/>
      <c r="H1496" s="9">
        <f>TRUNC(SUMIF(N1494:N1495, N1493, H1494:H1495),0)</f>
        <v>19745</v>
      </c>
      <c r="I1496" s="8"/>
      <c r="J1496" s="9">
        <f>TRUNC(SUMIF(N1494:N1495, N1493, J1494:J1495),0)</f>
        <v>0</v>
      </c>
      <c r="K1496" s="8"/>
      <c r="L1496" s="9">
        <f>F1496+H1496+J1496</f>
        <v>261815</v>
      </c>
      <c r="M1496" s="5" t="s">
        <v>52</v>
      </c>
      <c r="N1496" s="1" t="s">
        <v>124</v>
      </c>
      <c r="O1496" s="1" t="s">
        <v>124</v>
      </c>
      <c r="P1496" s="1" t="s">
        <v>52</v>
      </c>
      <c r="Q1496" s="1" t="s">
        <v>52</v>
      </c>
      <c r="R1496" s="1" t="s">
        <v>52</v>
      </c>
      <c r="AV1496" s="1" t="s">
        <v>52</v>
      </c>
      <c r="AW1496" s="1" t="s">
        <v>52</v>
      </c>
      <c r="AX1496" s="1" t="s">
        <v>52</v>
      </c>
      <c r="AY1496" s="1" t="s">
        <v>52</v>
      </c>
      <c r="AZ1496" s="203"/>
      <c r="BA1496" s="206"/>
    </row>
    <row r="1497" spans="1:54" ht="30" customHeight="1">
      <c r="A1497" s="6"/>
      <c r="B1497" s="6"/>
      <c r="C1497" s="6"/>
      <c r="D1497" s="6"/>
      <c r="E1497" s="8"/>
      <c r="F1497" s="9"/>
      <c r="G1497" s="8"/>
      <c r="H1497" s="9"/>
      <c r="I1497" s="8"/>
      <c r="J1497" s="9"/>
      <c r="K1497" s="8"/>
      <c r="L1497" s="9"/>
      <c r="M1497" s="6"/>
      <c r="BA1497" s="206"/>
    </row>
    <row r="1498" spans="1:54" ht="30" customHeight="1">
      <c r="A1498" s="308" t="s">
        <v>4359</v>
      </c>
      <c r="B1498" s="308"/>
      <c r="C1498" s="308"/>
      <c r="D1498" s="308"/>
      <c r="E1498" s="309"/>
      <c r="F1498" s="310"/>
      <c r="G1498" s="309"/>
      <c r="H1498" s="310"/>
      <c r="I1498" s="309"/>
      <c r="J1498" s="310"/>
      <c r="K1498" s="309"/>
      <c r="L1498" s="310"/>
      <c r="M1498" s="308"/>
      <c r="N1498" s="1" t="s">
        <v>1209</v>
      </c>
      <c r="BA1498" s="208"/>
    </row>
    <row r="1499" spans="1:54" ht="30" customHeight="1">
      <c r="A1499" s="5" t="s">
        <v>4360</v>
      </c>
      <c r="B1499" s="5" t="s">
        <v>1203</v>
      </c>
      <c r="C1499" s="5" t="s">
        <v>1186</v>
      </c>
      <c r="D1499" s="6">
        <v>1</v>
      </c>
      <c r="E1499" s="8">
        <f>단가대비표!K159</f>
        <v>362180</v>
      </c>
      <c r="F1499" s="9">
        <f>TRUNC(E1499*D1499,1)</f>
        <v>362180</v>
      </c>
      <c r="G1499" s="8">
        <f>단가대비표!L159</f>
        <v>0</v>
      </c>
      <c r="H1499" s="9">
        <f>TRUNC(G1499*D1499,1)</f>
        <v>0</v>
      </c>
      <c r="I1499" s="8">
        <f>단가대비표!S159</f>
        <v>0</v>
      </c>
      <c r="J1499" s="9">
        <f>TRUNC(I1499*D1499,1)</f>
        <v>0</v>
      </c>
      <c r="K1499" s="8">
        <f>TRUNC(E1499+G1499+I1499,1)</f>
        <v>362180</v>
      </c>
      <c r="L1499" s="9">
        <f>TRUNC(F1499+H1499+J1499,1)</f>
        <v>362180</v>
      </c>
      <c r="M1499" s="5" t="s">
        <v>52</v>
      </c>
      <c r="N1499" s="1" t="s">
        <v>1209</v>
      </c>
      <c r="O1499" s="1" t="s">
        <v>4361</v>
      </c>
      <c r="P1499" s="1" t="s">
        <v>62</v>
      </c>
      <c r="Q1499" s="1" t="s">
        <v>62</v>
      </c>
      <c r="R1499" s="1" t="s">
        <v>61</v>
      </c>
      <c r="AV1499" s="1" t="s">
        <v>52</v>
      </c>
      <c r="AW1499" s="1" t="s">
        <v>4362</v>
      </c>
      <c r="AX1499" s="1" t="s">
        <v>52</v>
      </c>
      <c r="AY1499" s="1" t="s">
        <v>52</v>
      </c>
      <c r="AZ1499" s="203"/>
      <c r="BA1499" s="206" t="s">
        <v>7412</v>
      </c>
    </row>
    <row r="1500" spans="1:54" ht="30" customHeight="1">
      <c r="A1500" s="5" t="s">
        <v>3364</v>
      </c>
      <c r="B1500" s="5" t="s">
        <v>2646</v>
      </c>
      <c r="C1500" s="5" t="s">
        <v>2210</v>
      </c>
      <c r="D1500" s="6">
        <v>0.1</v>
      </c>
      <c r="E1500" s="8">
        <f>단가대비표!K406</f>
        <v>0</v>
      </c>
      <c r="F1500" s="9">
        <f>TRUNC(E1500*D1500,1)</f>
        <v>0</v>
      </c>
      <c r="G1500" s="8">
        <f>단가대비표!L406</f>
        <v>197450</v>
      </c>
      <c r="H1500" s="9">
        <f>TRUNC(G1500*D1500,1)</f>
        <v>19745</v>
      </c>
      <c r="I1500" s="8">
        <f>단가대비표!S406</f>
        <v>0</v>
      </c>
      <c r="J1500" s="9">
        <f>TRUNC(I1500*D1500,1)</f>
        <v>0</v>
      </c>
      <c r="K1500" s="8">
        <f>TRUNC(E1500+G1500+I1500,1)</f>
        <v>197450</v>
      </c>
      <c r="L1500" s="9">
        <f>TRUNC(F1500+H1500+J1500,1)</f>
        <v>19745</v>
      </c>
      <c r="M1500" s="5" t="s">
        <v>52</v>
      </c>
      <c r="N1500" s="1" t="s">
        <v>1209</v>
      </c>
      <c r="O1500" s="1" t="s">
        <v>3365</v>
      </c>
      <c r="P1500" s="1" t="s">
        <v>62</v>
      </c>
      <c r="Q1500" s="1" t="s">
        <v>62</v>
      </c>
      <c r="R1500" s="1" t="s">
        <v>61</v>
      </c>
      <c r="AV1500" s="1" t="s">
        <v>52</v>
      </c>
      <c r="AW1500" s="1" t="s">
        <v>4363</v>
      </c>
      <c r="AX1500" s="1" t="s">
        <v>52</v>
      </c>
      <c r="AY1500" s="1" t="s">
        <v>52</v>
      </c>
      <c r="AZ1500" s="203"/>
      <c r="BA1500" s="206" t="s">
        <v>7719</v>
      </c>
    </row>
    <row r="1501" spans="1:54" ht="30" customHeight="1">
      <c r="A1501" s="5" t="s">
        <v>2487</v>
      </c>
      <c r="B1501" s="5" t="s">
        <v>52</v>
      </c>
      <c r="C1501" s="5" t="s">
        <v>52</v>
      </c>
      <c r="D1501" s="6"/>
      <c r="E1501" s="8"/>
      <c r="F1501" s="9">
        <f>TRUNC(SUMIF(N1499:N1500, N1498, F1499:F1500),0)</f>
        <v>362180</v>
      </c>
      <c r="G1501" s="8"/>
      <c r="H1501" s="9">
        <f>TRUNC(SUMIF(N1499:N1500, N1498, H1499:H1500),0)</f>
        <v>19745</v>
      </c>
      <c r="I1501" s="8"/>
      <c r="J1501" s="9">
        <f>TRUNC(SUMIF(N1499:N1500, N1498, J1499:J1500),0)</f>
        <v>0</v>
      </c>
      <c r="K1501" s="8"/>
      <c r="L1501" s="9">
        <f>F1501+H1501+J1501</f>
        <v>381925</v>
      </c>
      <c r="M1501" s="5" t="s">
        <v>52</v>
      </c>
      <c r="N1501" s="1" t="s">
        <v>124</v>
      </c>
      <c r="O1501" s="1" t="s">
        <v>124</v>
      </c>
      <c r="P1501" s="1" t="s">
        <v>52</v>
      </c>
      <c r="Q1501" s="1" t="s">
        <v>52</v>
      </c>
      <c r="R1501" s="1" t="s">
        <v>52</v>
      </c>
      <c r="AV1501" s="1" t="s">
        <v>52</v>
      </c>
      <c r="AW1501" s="1" t="s">
        <v>52</v>
      </c>
      <c r="AX1501" s="1" t="s">
        <v>52</v>
      </c>
      <c r="AY1501" s="1" t="s">
        <v>52</v>
      </c>
      <c r="AZ1501" s="203"/>
      <c r="BA1501" s="206"/>
    </row>
    <row r="1502" spans="1:54" ht="30" customHeight="1">
      <c r="A1502" s="6"/>
      <c r="B1502" s="6"/>
      <c r="C1502" s="6"/>
      <c r="D1502" s="6"/>
      <c r="E1502" s="8"/>
      <c r="F1502" s="9"/>
      <c r="G1502" s="8"/>
      <c r="H1502" s="9"/>
      <c r="I1502" s="8"/>
      <c r="J1502" s="9"/>
      <c r="K1502" s="8"/>
      <c r="L1502" s="9"/>
      <c r="M1502" s="6"/>
      <c r="BA1502" s="206"/>
    </row>
    <row r="1503" spans="1:54" ht="30" customHeight="1">
      <c r="A1503" s="308" t="s">
        <v>4364</v>
      </c>
      <c r="B1503" s="308"/>
      <c r="C1503" s="308"/>
      <c r="D1503" s="308"/>
      <c r="E1503" s="309"/>
      <c r="F1503" s="310"/>
      <c r="G1503" s="309"/>
      <c r="H1503" s="310"/>
      <c r="I1503" s="309"/>
      <c r="J1503" s="310"/>
      <c r="K1503" s="309"/>
      <c r="L1503" s="310"/>
      <c r="M1503" s="308"/>
      <c r="N1503" s="1" t="s">
        <v>1214</v>
      </c>
      <c r="BA1503" s="208"/>
    </row>
    <row r="1504" spans="1:54" ht="30" customHeight="1">
      <c r="A1504" s="5" t="s">
        <v>4365</v>
      </c>
      <c r="B1504" s="5" t="s">
        <v>1212</v>
      </c>
      <c r="C1504" s="5" t="s">
        <v>1186</v>
      </c>
      <c r="D1504" s="35">
        <v>1</v>
      </c>
      <c r="E1504" s="8">
        <f>단가대비표!K160</f>
        <v>227890</v>
      </c>
      <c r="F1504" s="9">
        <f>TRUNC(E1504*D1504,1)</f>
        <v>227890</v>
      </c>
      <c r="G1504" s="8">
        <f>단가대비표!L160</f>
        <v>0</v>
      </c>
      <c r="H1504" s="9">
        <f>TRUNC(G1504*D1504,1)</f>
        <v>0</v>
      </c>
      <c r="I1504" s="8">
        <f>단가대비표!S160</f>
        <v>0</v>
      </c>
      <c r="J1504" s="9">
        <f>TRUNC(I1504*D1504,1)</f>
        <v>0</v>
      </c>
      <c r="K1504" s="8">
        <f>TRUNC(E1504+G1504+I1504,1)</f>
        <v>227890</v>
      </c>
      <c r="L1504" s="9">
        <f>TRUNC(F1504+H1504+J1504,1)</f>
        <v>227890</v>
      </c>
      <c r="M1504" s="5" t="s">
        <v>52</v>
      </c>
      <c r="N1504" s="1" t="s">
        <v>1214</v>
      </c>
      <c r="O1504" s="1" t="s">
        <v>4366</v>
      </c>
      <c r="P1504" s="1" t="s">
        <v>62</v>
      </c>
      <c r="Q1504" s="1" t="s">
        <v>62</v>
      </c>
      <c r="R1504" s="1" t="s">
        <v>61</v>
      </c>
      <c r="AV1504" s="1" t="s">
        <v>52</v>
      </c>
      <c r="AW1504" s="1" t="s">
        <v>4367</v>
      </c>
      <c r="AX1504" s="1" t="s">
        <v>52</v>
      </c>
      <c r="AY1504" s="1" t="s">
        <v>52</v>
      </c>
      <c r="AZ1504" s="203"/>
      <c r="BA1504" s="206" t="s">
        <v>7413</v>
      </c>
      <c r="BB1504" s="99">
        <v>1</v>
      </c>
    </row>
    <row r="1505" spans="1:54" ht="30" customHeight="1">
      <c r="A1505" s="5" t="s">
        <v>3364</v>
      </c>
      <c r="B1505" s="5" t="s">
        <v>2646</v>
      </c>
      <c r="C1505" s="5" t="s">
        <v>2210</v>
      </c>
      <c r="D1505" s="6">
        <v>0.1</v>
      </c>
      <c r="E1505" s="8">
        <f>단가대비표!K406</f>
        <v>0</v>
      </c>
      <c r="F1505" s="9">
        <f>TRUNC(E1505*D1505,1)</f>
        <v>0</v>
      </c>
      <c r="G1505" s="8">
        <f>단가대비표!L406</f>
        <v>197450</v>
      </c>
      <c r="H1505" s="9">
        <f>TRUNC(G1505*D1505,1)</f>
        <v>19745</v>
      </c>
      <c r="I1505" s="8">
        <f>단가대비표!S406</f>
        <v>0</v>
      </c>
      <c r="J1505" s="9">
        <f>TRUNC(I1505*D1505,1)</f>
        <v>0</v>
      </c>
      <c r="K1505" s="8">
        <f>TRUNC(E1505+G1505+I1505,1)</f>
        <v>197450</v>
      </c>
      <c r="L1505" s="9">
        <f>TRUNC(F1505+H1505+J1505,1)</f>
        <v>19745</v>
      </c>
      <c r="M1505" s="5" t="s">
        <v>52</v>
      </c>
      <c r="N1505" s="1" t="s">
        <v>1214</v>
      </c>
      <c r="O1505" s="1" t="s">
        <v>3365</v>
      </c>
      <c r="P1505" s="1" t="s">
        <v>62</v>
      </c>
      <c r="Q1505" s="1" t="s">
        <v>62</v>
      </c>
      <c r="R1505" s="1" t="s">
        <v>61</v>
      </c>
      <c r="AV1505" s="1" t="s">
        <v>52</v>
      </c>
      <c r="AW1505" s="1" t="s">
        <v>4368</v>
      </c>
      <c r="AX1505" s="1" t="s">
        <v>52</v>
      </c>
      <c r="AY1505" s="1" t="s">
        <v>52</v>
      </c>
      <c r="AZ1505" s="203"/>
      <c r="BA1505" s="206" t="s">
        <v>7719</v>
      </c>
    </row>
    <row r="1506" spans="1:54" ht="30" customHeight="1">
      <c r="A1506" s="5" t="s">
        <v>2487</v>
      </c>
      <c r="B1506" s="5" t="s">
        <v>52</v>
      </c>
      <c r="C1506" s="5" t="s">
        <v>52</v>
      </c>
      <c r="D1506" s="6"/>
      <c r="E1506" s="8"/>
      <c r="F1506" s="9">
        <f>TRUNC(SUMIF(N1504:N1505, N1503, F1504:F1505),0)</f>
        <v>227890</v>
      </c>
      <c r="G1506" s="8"/>
      <c r="H1506" s="9">
        <f>TRUNC(SUMIF(N1504:N1505, N1503, H1504:H1505),0)</f>
        <v>19745</v>
      </c>
      <c r="I1506" s="8"/>
      <c r="J1506" s="9">
        <f>TRUNC(SUMIF(N1504:N1505, N1503, J1504:J1505),0)</f>
        <v>0</v>
      </c>
      <c r="K1506" s="8"/>
      <c r="L1506" s="9">
        <f>F1506+H1506+J1506</f>
        <v>247635</v>
      </c>
      <c r="M1506" s="5" t="s">
        <v>52</v>
      </c>
      <c r="N1506" s="1" t="s">
        <v>124</v>
      </c>
      <c r="O1506" s="1" t="s">
        <v>124</v>
      </c>
      <c r="P1506" s="1" t="s">
        <v>52</v>
      </c>
      <c r="Q1506" s="1" t="s">
        <v>52</v>
      </c>
      <c r="R1506" s="1" t="s">
        <v>52</v>
      </c>
      <c r="AV1506" s="1" t="s">
        <v>52</v>
      </c>
      <c r="AW1506" s="1" t="s">
        <v>52</v>
      </c>
      <c r="AX1506" s="1" t="s">
        <v>52</v>
      </c>
      <c r="AY1506" s="1" t="s">
        <v>52</v>
      </c>
      <c r="AZ1506" s="203"/>
      <c r="BA1506" s="206"/>
    </row>
    <row r="1507" spans="1:54" ht="30" customHeight="1">
      <c r="A1507" s="6"/>
      <c r="B1507" s="6"/>
      <c r="C1507" s="6"/>
      <c r="D1507" s="6"/>
      <c r="E1507" s="8"/>
      <c r="F1507" s="9"/>
      <c r="G1507" s="8"/>
      <c r="H1507" s="9"/>
      <c r="I1507" s="8"/>
      <c r="J1507" s="9"/>
      <c r="K1507" s="8"/>
      <c r="L1507" s="9"/>
      <c r="M1507" s="6"/>
      <c r="BA1507" s="206"/>
    </row>
    <row r="1508" spans="1:54" ht="30" customHeight="1">
      <c r="A1508" s="308" t="s">
        <v>4369</v>
      </c>
      <c r="B1508" s="308"/>
      <c r="C1508" s="308"/>
      <c r="D1508" s="308"/>
      <c r="E1508" s="309"/>
      <c r="F1508" s="310"/>
      <c r="G1508" s="309"/>
      <c r="H1508" s="310"/>
      <c r="I1508" s="309"/>
      <c r="J1508" s="310"/>
      <c r="K1508" s="309"/>
      <c r="L1508" s="310"/>
      <c r="M1508" s="308"/>
      <c r="N1508" s="1" t="s">
        <v>1219</v>
      </c>
      <c r="BA1508" s="208"/>
    </row>
    <row r="1509" spans="1:54" ht="30" customHeight="1">
      <c r="A1509" s="5" t="s">
        <v>4370</v>
      </c>
      <c r="B1509" s="5" t="s">
        <v>1217</v>
      </c>
      <c r="C1509" s="5" t="s">
        <v>1186</v>
      </c>
      <c r="D1509" s="35">
        <v>1</v>
      </c>
      <c r="E1509" s="8">
        <f>단가대비표!K161</f>
        <v>174760</v>
      </c>
      <c r="F1509" s="9">
        <f>TRUNC(E1509*D1509,1)</f>
        <v>174760</v>
      </c>
      <c r="G1509" s="8">
        <f>단가대비표!L161</f>
        <v>0</v>
      </c>
      <c r="H1509" s="9">
        <f>TRUNC(G1509*D1509,1)</f>
        <v>0</v>
      </c>
      <c r="I1509" s="8">
        <f>단가대비표!S161</f>
        <v>0</v>
      </c>
      <c r="J1509" s="9">
        <f>TRUNC(I1509*D1509,1)</f>
        <v>0</v>
      </c>
      <c r="K1509" s="8">
        <f>TRUNC(E1509+G1509+I1509,1)</f>
        <v>174760</v>
      </c>
      <c r="L1509" s="9">
        <f>TRUNC(F1509+H1509+J1509,1)</f>
        <v>174760</v>
      </c>
      <c r="M1509" s="5" t="s">
        <v>52</v>
      </c>
      <c r="N1509" s="1" t="s">
        <v>1219</v>
      </c>
      <c r="O1509" s="1" t="s">
        <v>4371</v>
      </c>
      <c r="P1509" s="1" t="s">
        <v>62</v>
      </c>
      <c r="Q1509" s="1" t="s">
        <v>62</v>
      </c>
      <c r="R1509" s="1" t="s">
        <v>61</v>
      </c>
      <c r="AV1509" s="1" t="s">
        <v>52</v>
      </c>
      <c r="AW1509" s="1" t="s">
        <v>4372</v>
      </c>
      <c r="AX1509" s="1" t="s">
        <v>52</v>
      </c>
      <c r="AY1509" s="1" t="s">
        <v>52</v>
      </c>
      <c r="AZ1509" s="203"/>
      <c r="BA1509" s="206" t="s">
        <v>7414</v>
      </c>
    </row>
    <row r="1510" spans="1:54" ht="30" customHeight="1">
      <c r="A1510" s="5" t="s">
        <v>3364</v>
      </c>
      <c r="B1510" s="5" t="s">
        <v>2646</v>
      </c>
      <c r="C1510" s="5" t="s">
        <v>2210</v>
      </c>
      <c r="D1510" s="6">
        <v>0.05</v>
      </c>
      <c r="E1510" s="8">
        <f>단가대비표!K406</f>
        <v>0</v>
      </c>
      <c r="F1510" s="9">
        <f>TRUNC(E1510*D1510,1)</f>
        <v>0</v>
      </c>
      <c r="G1510" s="8">
        <f>단가대비표!L406</f>
        <v>197450</v>
      </c>
      <c r="H1510" s="9">
        <f>TRUNC(G1510*D1510,1)</f>
        <v>9872.5</v>
      </c>
      <c r="I1510" s="8">
        <f>단가대비표!S406</f>
        <v>0</v>
      </c>
      <c r="J1510" s="9">
        <f>TRUNC(I1510*D1510,1)</f>
        <v>0</v>
      </c>
      <c r="K1510" s="8">
        <f>TRUNC(E1510+G1510+I1510,1)</f>
        <v>197450</v>
      </c>
      <c r="L1510" s="9">
        <f>TRUNC(F1510+H1510+J1510,1)</f>
        <v>9872.5</v>
      </c>
      <c r="M1510" s="5" t="s">
        <v>52</v>
      </c>
      <c r="N1510" s="1" t="s">
        <v>1219</v>
      </c>
      <c r="O1510" s="1" t="s">
        <v>3365</v>
      </c>
      <c r="P1510" s="1" t="s">
        <v>62</v>
      </c>
      <c r="Q1510" s="1" t="s">
        <v>62</v>
      </c>
      <c r="R1510" s="1" t="s">
        <v>61</v>
      </c>
      <c r="AV1510" s="1" t="s">
        <v>52</v>
      </c>
      <c r="AW1510" s="1" t="s">
        <v>4373</v>
      </c>
      <c r="AX1510" s="1" t="s">
        <v>52</v>
      </c>
      <c r="AY1510" s="1" t="s">
        <v>52</v>
      </c>
      <c r="AZ1510" s="203"/>
      <c r="BA1510" s="206" t="s">
        <v>7719</v>
      </c>
    </row>
    <row r="1511" spans="1:54" ht="30" customHeight="1">
      <c r="A1511" s="5" t="s">
        <v>2487</v>
      </c>
      <c r="B1511" s="5" t="s">
        <v>52</v>
      </c>
      <c r="C1511" s="5" t="s">
        <v>52</v>
      </c>
      <c r="D1511" s="6"/>
      <c r="E1511" s="8"/>
      <c r="F1511" s="9">
        <f>TRUNC(SUMIF(N1509:N1510, N1508, F1509:F1510),0)</f>
        <v>174760</v>
      </c>
      <c r="G1511" s="8"/>
      <c r="H1511" s="9">
        <f>TRUNC(SUMIF(N1509:N1510, N1508, H1509:H1510),0)</f>
        <v>9872</v>
      </c>
      <c r="I1511" s="8"/>
      <c r="J1511" s="9">
        <f>TRUNC(SUMIF(N1509:N1510, N1508, J1509:J1510),0)</f>
        <v>0</v>
      </c>
      <c r="K1511" s="8"/>
      <c r="L1511" s="9">
        <f>F1511+H1511+J1511</f>
        <v>184632</v>
      </c>
      <c r="M1511" s="5" t="s">
        <v>52</v>
      </c>
      <c r="N1511" s="1" t="s">
        <v>124</v>
      </c>
      <c r="O1511" s="1" t="s">
        <v>124</v>
      </c>
      <c r="P1511" s="1" t="s">
        <v>52</v>
      </c>
      <c r="Q1511" s="1" t="s">
        <v>52</v>
      </c>
      <c r="R1511" s="1" t="s">
        <v>52</v>
      </c>
      <c r="AV1511" s="1" t="s">
        <v>52</v>
      </c>
      <c r="AW1511" s="1" t="s">
        <v>52</v>
      </c>
      <c r="AX1511" s="1" t="s">
        <v>52</v>
      </c>
      <c r="AY1511" s="1" t="s">
        <v>52</v>
      </c>
      <c r="AZ1511" s="203"/>
      <c r="BA1511" s="206"/>
    </row>
    <row r="1512" spans="1:54" ht="30" customHeight="1">
      <c r="A1512" s="6"/>
      <c r="B1512" s="6"/>
      <c r="C1512" s="6"/>
      <c r="D1512" s="6"/>
      <c r="E1512" s="8"/>
      <c r="F1512" s="9"/>
      <c r="G1512" s="8"/>
      <c r="H1512" s="9"/>
      <c r="I1512" s="8"/>
      <c r="J1512" s="9"/>
      <c r="K1512" s="8"/>
      <c r="L1512" s="9"/>
      <c r="M1512" s="6"/>
      <c r="BA1512" s="206"/>
    </row>
    <row r="1513" spans="1:54" ht="30" customHeight="1">
      <c r="A1513" s="308" t="s">
        <v>4374</v>
      </c>
      <c r="B1513" s="308"/>
      <c r="C1513" s="308"/>
      <c r="D1513" s="308"/>
      <c r="E1513" s="309"/>
      <c r="F1513" s="310"/>
      <c r="G1513" s="309"/>
      <c r="H1513" s="310"/>
      <c r="I1513" s="309"/>
      <c r="J1513" s="310"/>
      <c r="K1513" s="309"/>
      <c r="L1513" s="310"/>
      <c r="M1513" s="308"/>
      <c r="N1513" s="1" t="s">
        <v>1224</v>
      </c>
      <c r="BA1513" s="208"/>
    </row>
    <row r="1514" spans="1:54" ht="30" customHeight="1">
      <c r="A1514" s="5" t="s">
        <v>4375</v>
      </c>
      <c r="B1514" s="5" t="s">
        <v>1222</v>
      </c>
      <c r="C1514" s="5" t="s">
        <v>1186</v>
      </c>
      <c r="D1514" s="35">
        <v>1</v>
      </c>
      <c r="E1514" s="8">
        <f>단가대비표!K162</f>
        <v>240000</v>
      </c>
      <c r="F1514" s="9">
        <f>TRUNC(E1514*D1514,1)</f>
        <v>240000</v>
      </c>
      <c r="G1514" s="8">
        <f>단가대비표!L162</f>
        <v>0</v>
      </c>
      <c r="H1514" s="9">
        <f>TRUNC(G1514*D1514,1)</f>
        <v>0</v>
      </c>
      <c r="I1514" s="8">
        <f>단가대비표!S162</f>
        <v>0</v>
      </c>
      <c r="J1514" s="9">
        <f>TRUNC(I1514*D1514,1)</f>
        <v>0</v>
      </c>
      <c r="K1514" s="8">
        <f>TRUNC(E1514+G1514+I1514,1)</f>
        <v>240000</v>
      </c>
      <c r="L1514" s="9">
        <f>TRUNC(F1514+H1514+J1514,1)</f>
        <v>240000</v>
      </c>
      <c r="M1514" s="5" t="s">
        <v>52</v>
      </c>
      <c r="N1514" s="1" t="s">
        <v>1224</v>
      </c>
      <c r="O1514" s="1" t="s">
        <v>4376</v>
      </c>
      <c r="P1514" s="1" t="s">
        <v>62</v>
      </c>
      <c r="Q1514" s="1" t="s">
        <v>62</v>
      </c>
      <c r="R1514" s="1" t="s">
        <v>61</v>
      </c>
      <c r="AV1514" s="1" t="s">
        <v>52</v>
      </c>
      <c r="AW1514" s="1" t="s">
        <v>4377</v>
      </c>
      <c r="AX1514" s="1" t="s">
        <v>52</v>
      </c>
      <c r="AY1514" s="1" t="s">
        <v>52</v>
      </c>
      <c r="AZ1514" s="203"/>
      <c r="BA1514" s="206" t="s">
        <v>7415</v>
      </c>
    </row>
    <row r="1515" spans="1:54" ht="30" customHeight="1">
      <c r="A1515" s="5" t="s">
        <v>3364</v>
      </c>
      <c r="B1515" s="5" t="s">
        <v>2646</v>
      </c>
      <c r="C1515" s="5" t="s">
        <v>2210</v>
      </c>
      <c r="D1515" s="6">
        <v>0.1</v>
      </c>
      <c r="E1515" s="8">
        <f>단가대비표!K406</f>
        <v>0</v>
      </c>
      <c r="F1515" s="9">
        <f>TRUNC(E1515*D1515,1)</f>
        <v>0</v>
      </c>
      <c r="G1515" s="8">
        <f>단가대비표!L406</f>
        <v>197450</v>
      </c>
      <c r="H1515" s="9">
        <f>TRUNC(G1515*D1515,1)</f>
        <v>19745</v>
      </c>
      <c r="I1515" s="8">
        <f>단가대비표!S406</f>
        <v>0</v>
      </c>
      <c r="J1515" s="9">
        <f>TRUNC(I1515*D1515,1)</f>
        <v>0</v>
      </c>
      <c r="K1515" s="8">
        <f>TRUNC(E1515+G1515+I1515,1)</f>
        <v>197450</v>
      </c>
      <c r="L1515" s="9">
        <f>TRUNC(F1515+H1515+J1515,1)</f>
        <v>19745</v>
      </c>
      <c r="M1515" s="5" t="s">
        <v>52</v>
      </c>
      <c r="N1515" s="1" t="s">
        <v>1224</v>
      </c>
      <c r="O1515" s="1" t="s">
        <v>3365</v>
      </c>
      <c r="P1515" s="1" t="s">
        <v>62</v>
      </c>
      <c r="Q1515" s="1" t="s">
        <v>62</v>
      </c>
      <c r="R1515" s="1" t="s">
        <v>61</v>
      </c>
      <c r="AV1515" s="1" t="s">
        <v>52</v>
      </c>
      <c r="AW1515" s="1" t="s">
        <v>4378</v>
      </c>
      <c r="AX1515" s="1" t="s">
        <v>52</v>
      </c>
      <c r="AY1515" s="1" t="s">
        <v>52</v>
      </c>
      <c r="AZ1515" s="203"/>
      <c r="BA1515" s="206" t="s">
        <v>7719</v>
      </c>
    </row>
    <row r="1516" spans="1:54" ht="30" customHeight="1">
      <c r="A1516" s="5" t="s">
        <v>2487</v>
      </c>
      <c r="B1516" s="5" t="s">
        <v>52</v>
      </c>
      <c r="C1516" s="5" t="s">
        <v>52</v>
      </c>
      <c r="D1516" s="6"/>
      <c r="E1516" s="8"/>
      <c r="F1516" s="9">
        <f>TRUNC(SUMIF(N1514:N1515, N1513, F1514:F1515),0)</f>
        <v>240000</v>
      </c>
      <c r="G1516" s="8"/>
      <c r="H1516" s="9">
        <f>TRUNC(SUMIF(N1514:N1515, N1513, H1514:H1515),0)</f>
        <v>19745</v>
      </c>
      <c r="I1516" s="8"/>
      <c r="J1516" s="9">
        <f>TRUNC(SUMIF(N1514:N1515, N1513, J1514:J1515),0)</f>
        <v>0</v>
      </c>
      <c r="K1516" s="8"/>
      <c r="L1516" s="9">
        <f>F1516+H1516+J1516</f>
        <v>259745</v>
      </c>
      <c r="M1516" s="5" t="s">
        <v>52</v>
      </c>
      <c r="N1516" s="1" t="s">
        <v>124</v>
      </c>
      <c r="O1516" s="1" t="s">
        <v>124</v>
      </c>
      <c r="P1516" s="1" t="s">
        <v>52</v>
      </c>
      <c r="Q1516" s="1" t="s">
        <v>52</v>
      </c>
      <c r="R1516" s="1" t="s">
        <v>52</v>
      </c>
      <c r="AV1516" s="1" t="s">
        <v>52</v>
      </c>
      <c r="AW1516" s="1" t="s">
        <v>52</v>
      </c>
      <c r="AX1516" s="1" t="s">
        <v>52</v>
      </c>
      <c r="AY1516" s="1" t="s">
        <v>52</v>
      </c>
      <c r="AZ1516" s="203"/>
      <c r="BA1516" s="206"/>
    </row>
    <row r="1517" spans="1:54" ht="30" customHeight="1">
      <c r="A1517" s="6"/>
      <c r="B1517" s="6"/>
      <c r="C1517" s="6"/>
      <c r="D1517" s="6"/>
      <c r="E1517" s="8"/>
      <c r="F1517" s="9"/>
      <c r="G1517" s="8"/>
      <c r="H1517" s="9"/>
      <c r="I1517" s="8"/>
      <c r="J1517" s="9"/>
      <c r="K1517" s="8"/>
      <c r="L1517" s="9"/>
      <c r="M1517" s="6"/>
      <c r="BA1517" s="206"/>
    </row>
    <row r="1518" spans="1:54" ht="30" customHeight="1">
      <c r="A1518" s="308" t="s">
        <v>4379</v>
      </c>
      <c r="B1518" s="308"/>
      <c r="C1518" s="308"/>
      <c r="D1518" s="308"/>
      <c r="E1518" s="309"/>
      <c r="F1518" s="310"/>
      <c r="G1518" s="309"/>
      <c r="H1518" s="310"/>
      <c r="I1518" s="309"/>
      <c r="J1518" s="310"/>
      <c r="K1518" s="309"/>
      <c r="L1518" s="310"/>
      <c r="M1518" s="308"/>
      <c r="N1518" s="1" t="s">
        <v>1229</v>
      </c>
      <c r="BA1518" s="208"/>
    </row>
    <row r="1519" spans="1:54" ht="30" customHeight="1">
      <c r="A1519" s="5" t="s">
        <v>4380</v>
      </c>
      <c r="B1519" s="5" t="s">
        <v>4381</v>
      </c>
      <c r="C1519" s="5" t="s">
        <v>182</v>
      </c>
      <c r="D1519" s="74">
        <v>2.2000000000000002</v>
      </c>
      <c r="E1519" s="8">
        <f>일위대가목록!E620</f>
        <v>2043</v>
      </c>
      <c r="F1519" s="9">
        <f>TRUNC(E1519*D1519,1)</f>
        <v>4494.6000000000004</v>
      </c>
      <c r="G1519" s="8">
        <f>일위대가목록!F620</f>
        <v>11663</v>
      </c>
      <c r="H1519" s="9">
        <f>TRUNC(G1519*D1519,1)</f>
        <v>25658.6</v>
      </c>
      <c r="I1519" s="8">
        <f>일위대가목록!G620</f>
        <v>0</v>
      </c>
      <c r="J1519" s="9">
        <f>TRUNC(I1519*D1519,1)</f>
        <v>0</v>
      </c>
      <c r="K1519" s="8">
        <f t="shared" ref="K1519:L1521" si="206">TRUNC(E1519+G1519+I1519,1)</f>
        <v>13706</v>
      </c>
      <c r="L1519" s="9">
        <f t="shared" si="206"/>
        <v>30153.200000000001</v>
      </c>
      <c r="M1519" s="5" t="s">
        <v>4382</v>
      </c>
      <c r="N1519" s="1" t="s">
        <v>1229</v>
      </c>
      <c r="O1519" s="1" t="s">
        <v>4383</v>
      </c>
      <c r="P1519" s="1" t="s">
        <v>61</v>
      </c>
      <c r="Q1519" s="1" t="s">
        <v>62</v>
      </c>
      <c r="R1519" s="1" t="s">
        <v>62</v>
      </c>
      <c r="AV1519" s="1" t="s">
        <v>52</v>
      </c>
      <c r="AW1519" s="1" t="s">
        <v>4384</v>
      </c>
      <c r="AX1519" s="1" t="s">
        <v>52</v>
      </c>
      <c r="AY1519" s="1" t="s">
        <v>52</v>
      </c>
      <c r="AZ1519" s="203"/>
      <c r="BA1519" s="209" t="s">
        <v>4382</v>
      </c>
      <c r="BB1519" s="99">
        <v>6.6</v>
      </c>
    </row>
    <row r="1520" spans="1:54" ht="30" customHeight="1">
      <c r="A1520" s="5" t="s">
        <v>4385</v>
      </c>
      <c r="B1520" s="5" t="s">
        <v>4386</v>
      </c>
      <c r="C1520" s="5" t="s">
        <v>58</v>
      </c>
      <c r="D1520" s="74">
        <v>0.8</v>
      </c>
      <c r="E1520" s="8">
        <f>일위대가목록!E621</f>
        <v>6036</v>
      </c>
      <c r="F1520" s="9">
        <f>TRUNC(E1520*D1520,1)</f>
        <v>4828.8</v>
      </c>
      <c r="G1520" s="8">
        <f>일위대가목록!F621</f>
        <v>2374</v>
      </c>
      <c r="H1520" s="9">
        <f>TRUNC(G1520*D1520,1)</f>
        <v>1899.2</v>
      </c>
      <c r="I1520" s="8">
        <f>일위대가목록!G621</f>
        <v>0</v>
      </c>
      <c r="J1520" s="9">
        <f>TRUNC(I1520*D1520,1)</f>
        <v>0</v>
      </c>
      <c r="K1520" s="8">
        <f t="shared" si="206"/>
        <v>8410</v>
      </c>
      <c r="L1520" s="9">
        <f t="shared" si="206"/>
        <v>6728</v>
      </c>
      <c r="M1520" s="5" t="s">
        <v>4387</v>
      </c>
      <c r="N1520" s="1" t="s">
        <v>1229</v>
      </c>
      <c r="O1520" s="1" t="s">
        <v>4388</v>
      </c>
      <c r="P1520" s="1" t="s">
        <v>61</v>
      </c>
      <c r="Q1520" s="1" t="s">
        <v>62</v>
      </c>
      <c r="R1520" s="1" t="s">
        <v>62</v>
      </c>
      <c r="AV1520" s="1" t="s">
        <v>52</v>
      </c>
      <c r="AW1520" s="1" t="s">
        <v>4389</v>
      </c>
      <c r="AX1520" s="1" t="s">
        <v>52</v>
      </c>
      <c r="AY1520" s="1" t="s">
        <v>52</v>
      </c>
      <c r="AZ1520" s="203"/>
      <c r="BA1520" s="209" t="s">
        <v>4387</v>
      </c>
      <c r="BB1520" s="99">
        <v>1</v>
      </c>
    </row>
    <row r="1521" spans="1:54" ht="30" customHeight="1">
      <c r="A1521" s="5" t="s">
        <v>4390</v>
      </c>
      <c r="B1521" s="5" t="s">
        <v>4391</v>
      </c>
      <c r="C1521" s="5" t="s">
        <v>58</v>
      </c>
      <c r="D1521" s="74">
        <v>0.8</v>
      </c>
      <c r="E1521" s="8">
        <f>일위대가목록!E622</f>
        <v>5149</v>
      </c>
      <c r="F1521" s="9">
        <f>TRUNC(E1521*D1521,1)</f>
        <v>4119.2</v>
      </c>
      <c r="G1521" s="8">
        <f>일위대가목록!F622</f>
        <v>1184</v>
      </c>
      <c r="H1521" s="9">
        <f>TRUNC(G1521*D1521,1)</f>
        <v>947.2</v>
      </c>
      <c r="I1521" s="8">
        <f>일위대가목록!G622</f>
        <v>0</v>
      </c>
      <c r="J1521" s="9">
        <f>TRUNC(I1521*D1521,1)</f>
        <v>0</v>
      </c>
      <c r="K1521" s="8">
        <f t="shared" si="206"/>
        <v>6333</v>
      </c>
      <c r="L1521" s="9">
        <f t="shared" si="206"/>
        <v>5066.3999999999996</v>
      </c>
      <c r="M1521" s="5" t="s">
        <v>4392</v>
      </c>
      <c r="N1521" s="1" t="s">
        <v>1229</v>
      </c>
      <c r="O1521" s="1" t="s">
        <v>4393</v>
      </c>
      <c r="P1521" s="1" t="s">
        <v>61</v>
      </c>
      <c r="Q1521" s="1" t="s">
        <v>62</v>
      </c>
      <c r="R1521" s="1" t="s">
        <v>62</v>
      </c>
      <c r="AV1521" s="1" t="s">
        <v>52</v>
      </c>
      <c r="AW1521" s="1" t="s">
        <v>4394</v>
      </c>
      <c r="AX1521" s="1" t="s">
        <v>52</v>
      </c>
      <c r="AY1521" s="1" t="s">
        <v>52</v>
      </c>
      <c r="AZ1521" s="203"/>
      <c r="BA1521" s="209" t="s">
        <v>4392</v>
      </c>
      <c r="BB1521" s="99">
        <v>1</v>
      </c>
    </row>
    <row r="1522" spans="1:54" ht="30" customHeight="1">
      <c r="A1522" s="5" t="s">
        <v>2487</v>
      </c>
      <c r="B1522" s="5" t="s">
        <v>52</v>
      </c>
      <c r="C1522" s="5" t="s">
        <v>52</v>
      </c>
      <c r="D1522" s="6"/>
      <c r="E1522" s="8"/>
      <c r="F1522" s="9">
        <f>TRUNC(SUMIF(N1519:N1521, N1518, F1519:F1521),0)</f>
        <v>13442</v>
      </c>
      <c r="G1522" s="8"/>
      <c r="H1522" s="9">
        <f>TRUNC(SUMIF(N1519:N1521, N1518, H1519:H1521),0)</f>
        <v>28505</v>
      </c>
      <c r="I1522" s="8"/>
      <c r="J1522" s="9">
        <f>TRUNC(SUMIF(N1519:N1521, N1518, J1519:J1521),0)</f>
        <v>0</v>
      </c>
      <c r="K1522" s="8"/>
      <c r="L1522" s="9">
        <f>F1522+H1522+J1522</f>
        <v>41947</v>
      </c>
      <c r="M1522" s="5" t="s">
        <v>52</v>
      </c>
      <c r="N1522" s="1" t="s">
        <v>124</v>
      </c>
      <c r="O1522" s="1" t="s">
        <v>124</v>
      </c>
      <c r="P1522" s="1" t="s">
        <v>52</v>
      </c>
      <c r="Q1522" s="1" t="s">
        <v>52</v>
      </c>
      <c r="R1522" s="1" t="s">
        <v>52</v>
      </c>
      <c r="AV1522" s="1" t="s">
        <v>52</v>
      </c>
      <c r="AW1522" s="1" t="s">
        <v>52</v>
      </c>
      <c r="AX1522" s="1" t="s">
        <v>52</v>
      </c>
      <c r="AY1522" s="1" t="s">
        <v>52</v>
      </c>
      <c r="AZ1522" s="203"/>
      <c r="BA1522" s="206"/>
    </row>
    <row r="1523" spans="1:54" ht="30" customHeight="1">
      <c r="A1523" s="6"/>
      <c r="B1523" s="6"/>
      <c r="C1523" s="6"/>
      <c r="D1523" s="6"/>
      <c r="E1523" s="8"/>
      <c r="F1523" s="9"/>
      <c r="G1523" s="8"/>
      <c r="H1523" s="9"/>
      <c r="I1523" s="8"/>
      <c r="J1523" s="9"/>
      <c r="K1523" s="8"/>
      <c r="L1523" s="9"/>
      <c r="M1523" s="6"/>
      <c r="BA1523" s="206"/>
    </row>
    <row r="1524" spans="1:54" ht="30" customHeight="1">
      <c r="A1524" s="308" t="s">
        <v>4395</v>
      </c>
      <c r="B1524" s="308"/>
      <c r="C1524" s="308"/>
      <c r="D1524" s="308"/>
      <c r="E1524" s="309"/>
      <c r="F1524" s="310"/>
      <c r="G1524" s="309"/>
      <c r="H1524" s="310"/>
      <c r="I1524" s="309"/>
      <c r="J1524" s="310"/>
      <c r="K1524" s="309"/>
      <c r="L1524" s="310"/>
      <c r="M1524" s="308"/>
      <c r="N1524" s="1" t="s">
        <v>1234</v>
      </c>
      <c r="BA1524" s="208"/>
    </row>
    <row r="1525" spans="1:54" ht="30" customHeight="1">
      <c r="A1525" s="5" t="s">
        <v>4396</v>
      </c>
      <c r="B1525" s="5" t="s">
        <v>4397</v>
      </c>
      <c r="C1525" s="5" t="s">
        <v>182</v>
      </c>
      <c r="D1525" s="6">
        <v>1.05</v>
      </c>
      <c r="E1525" s="8">
        <f>단가대비표!K289</f>
        <v>1212</v>
      </c>
      <c r="F1525" s="9">
        <f t="shared" ref="F1525:F1532" si="207">TRUNC(E1525*D1525,1)</f>
        <v>1272.5999999999999</v>
      </c>
      <c r="G1525" s="8">
        <f>단가대비표!L289</f>
        <v>0</v>
      </c>
      <c r="H1525" s="9">
        <f t="shared" ref="H1525:H1532" si="208">TRUNC(G1525*D1525,1)</f>
        <v>0</v>
      </c>
      <c r="I1525" s="8">
        <f>단가대비표!S289</f>
        <v>0</v>
      </c>
      <c r="J1525" s="9">
        <f t="shared" ref="J1525:J1532" si="209">TRUNC(I1525*D1525,1)</f>
        <v>0</v>
      </c>
      <c r="K1525" s="8">
        <f t="shared" ref="K1525:L1532" si="210">TRUNC(E1525+G1525+I1525,1)</f>
        <v>1212</v>
      </c>
      <c r="L1525" s="9">
        <f t="shared" si="210"/>
        <v>1272.5999999999999</v>
      </c>
      <c r="M1525" s="5" t="s">
        <v>52</v>
      </c>
      <c r="N1525" s="1" t="s">
        <v>1234</v>
      </c>
      <c r="O1525" s="1" t="s">
        <v>4398</v>
      </c>
      <c r="P1525" s="1" t="s">
        <v>62</v>
      </c>
      <c r="Q1525" s="1" t="s">
        <v>62</v>
      </c>
      <c r="R1525" s="1" t="s">
        <v>61</v>
      </c>
      <c r="V1525">
        <v>1</v>
      </c>
      <c r="AV1525" s="1" t="s">
        <v>52</v>
      </c>
      <c r="AW1525" s="1" t="s">
        <v>4399</v>
      </c>
      <c r="AX1525" s="1" t="s">
        <v>52</v>
      </c>
      <c r="AY1525" s="1" t="s">
        <v>52</v>
      </c>
      <c r="AZ1525" s="203"/>
      <c r="BA1525" s="206" t="s">
        <v>7581</v>
      </c>
    </row>
    <row r="1526" spans="1:54" ht="30" customHeight="1">
      <c r="A1526" s="5" t="s">
        <v>2665</v>
      </c>
      <c r="B1526" s="5" t="s">
        <v>4400</v>
      </c>
      <c r="C1526" s="5" t="s">
        <v>449</v>
      </c>
      <c r="D1526" s="6">
        <v>1</v>
      </c>
      <c r="E1526" s="8">
        <f>TRUNC(SUMIF(V1525:V1532, RIGHTB(O1526, 1), F1525:F1532)*U1526, 2)</f>
        <v>38.17</v>
      </c>
      <c r="F1526" s="9">
        <f t="shared" si="207"/>
        <v>38.1</v>
      </c>
      <c r="G1526" s="8">
        <v>0</v>
      </c>
      <c r="H1526" s="9">
        <f t="shared" si="208"/>
        <v>0</v>
      </c>
      <c r="I1526" s="8">
        <v>0</v>
      </c>
      <c r="J1526" s="9">
        <f t="shared" si="209"/>
        <v>0</v>
      </c>
      <c r="K1526" s="8">
        <f t="shared" si="210"/>
        <v>38.1</v>
      </c>
      <c r="L1526" s="9">
        <f t="shared" si="210"/>
        <v>38.1</v>
      </c>
      <c r="M1526" s="5" t="s">
        <v>52</v>
      </c>
      <c r="N1526" s="1" t="s">
        <v>1234</v>
      </c>
      <c r="O1526" s="1" t="s">
        <v>2654</v>
      </c>
      <c r="P1526" s="1" t="s">
        <v>62</v>
      </c>
      <c r="Q1526" s="1" t="s">
        <v>62</v>
      </c>
      <c r="R1526" s="1" t="s">
        <v>62</v>
      </c>
      <c r="S1526">
        <v>0</v>
      </c>
      <c r="T1526">
        <v>0</v>
      </c>
      <c r="U1526">
        <v>0.03</v>
      </c>
      <c r="AV1526" s="1" t="s">
        <v>52</v>
      </c>
      <c r="AW1526" s="1" t="s">
        <v>4401</v>
      </c>
      <c r="AX1526" s="1" t="s">
        <v>52</v>
      </c>
      <c r="AY1526" s="1" t="s">
        <v>52</v>
      </c>
      <c r="AZ1526" s="203"/>
      <c r="BA1526" s="206"/>
    </row>
    <row r="1527" spans="1:54" ht="30" customHeight="1">
      <c r="A1527" s="5" t="s">
        <v>4402</v>
      </c>
      <c r="B1527" s="5" t="s">
        <v>4403</v>
      </c>
      <c r="C1527" s="5" t="s">
        <v>58</v>
      </c>
      <c r="D1527" s="6">
        <v>0.33</v>
      </c>
      <c r="E1527" s="8">
        <f>단가대비표!K239</f>
        <v>100</v>
      </c>
      <c r="F1527" s="9">
        <f t="shared" si="207"/>
        <v>33</v>
      </c>
      <c r="G1527" s="8">
        <f>단가대비표!L239</f>
        <v>0</v>
      </c>
      <c r="H1527" s="9">
        <f t="shared" si="208"/>
        <v>0</v>
      </c>
      <c r="I1527" s="8">
        <f>단가대비표!S239</f>
        <v>0</v>
      </c>
      <c r="J1527" s="9">
        <f t="shared" si="209"/>
        <v>0</v>
      </c>
      <c r="K1527" s="8">
        <f t="shared" si="210"/>
        <v>100</v>
      </c>
      <c r="L1527" s="9">
        <f t="shared" si="210"/>
        <v>33</v>
      </c>
      <c r="M1527" s="5" t="s">
        <v>52</v>
      </c>
      <c r="N1527" s="1" t="s">
        <v>1234</v>
      </c>
      <c r="O1527" s="1" t="s">
        <v>4404</v>
      </c>
      <c r="P1527" s="1" t="s">
        <v>62</v>
      </c>
      <c r="Q1527" s="1" t="s">
        <v>62</v>
      </c>
      <c r="R1527" s="1" t="s">
        <v>61</v>
      </c>
      <c r="AV1527" s="1" t="s">
        <v>52</v>
      </c>
      <c r="AW1527" s="1" t="s">
        <v>4405</v>
      </c>
      <c r="AX1527" s="1" t="s">
        <v>52</v>
      </c>
      <c r="AY1527" s="1" t="s">
        <v>52</v>
      </c>
      <c r="AZ1527" s="203"/>
      <c r="BA1527" s="206" t="s">
        <v>7519</v>
      </c>
    </row>
    <row r="1528" spans="1:54" ht="30" customHeight="1">
      <c r="A1528" s="5" t="s">
        <v>4406</v>
      </c>
      <c r="B1528" s="5" t="s">
        <v>4407</v>
      </c>
      <c r="C1528" s="5" t="s">
        <v>58</v>
      </c>
      <c r="D1528" s="6">
        <v>0.33</v>
      </c>
      <c r="E1528" s="8">
        <f>단가대비표!K241</f>
        <v>1658</v>
      </c>
      <c r="F1528" s="9">
        <f t="shared" si="207"/>
        <v>547.1</v>
      </c>
      <c r="G1528" s="8">
        <f>단가대비표!L241</f>
        <v>0</v>
      </c>
      <c r="H1528" s="9">
        <f t="shared" si="208"/>
        <v>0</v>
      </c>
      <c r="I1528" s="8">
        <f>단가대비표!S241</f>
        <v>0</v>
      </c>
      <c r="J1528" s="9">
        <f t="shared" si="209"/>
        <v>0</v>
      </c>
      <c r="K1528" s="8">
        <f t="shared" si="210"/>
        <v>1658</v>
      </c>
      <c r="L1528" s="9">
        <f t="shared" si="210"/>
        <v>547.1</v>
      </c>
      <c r="M1528" s="5" t="s">
        <v>52</v>
      </c>
      <c r="N1528" s="1" t="s">
        <v>1234</v>
      </c>
      <c r="O1528" s="1" t="s">
        <v>4408</v>
      </c>
      <c r="P1528" s="1" t="s">
        <v>62</v>
      </c>
      <c r="Q1528" s="1" t="s">
        <v>62</v>
      </c>
      <c r="R1528" s="1" t="s">
        <v>61</v>
      </c>
      <c r="AV1528" s="1" t="s">
        <v>52</v>
      </c>
      <c r="AW1528" s="1" t="s">
        <v>4409</v>
      </c>
      <c r="AX1528" s="1" t="s">
        <v>52</v>
      </c>
      <c r="AY1528" s="1" t="s">
        <v>52</v>
      </c>
      <c r="AZ1528" s="203"/>
      <c r="BA1528" s="206" t="s">
        <v>7521</v>
      </c>
    </row>
    <row r="1529" spans="1:54" ht="30" customHeight="1">
      <c r="A1529" s="5" t="s">
        <v>4410</v>
      </c>
      <c r="B1529" s="5" t="s">
        <v>4411</v>
      </c>
      <c r="C1529" s="5" t="s">
        <v>182</v>
      </c>
      <c r="D1529" s="6">
        <v>0.28999999999999998</v>
      </c>
      <c r="E1529" s="8">
        <f>단가대비표!K242</f>
        <v>306</v>
      </c>
      <c r="F1529" s="9">
        <f t="shared" si="207"/>
        <v>88.7</v>
      </c>
      <c r="G1529" s="8">
        <f>단가대비표!L242</f>
        <v>0</v>
      </c>
      <c r="H1529" s="9">
        <f t="shared" si="208"/>
        <v>0</v>
      </c>
      <c r="I1529" s="8">
        <f>단가대비표!S242</f>
        <v>0</v>
      </c>
      <c r="J1529" s="9">
        <f t="shared" si="209"/>
        <v>0</v>
      </c>
      <c r="K1529" s="8">
        <f t="shared" si="210"/>
        <v>306</v>
      </c>
      <c r="L1529" s="9">
        <f t="shared" si="210"/>
        <v>88.7</v>
      </c>
      <c r="M1529" s="5" t="s">
        <v>52</v>
      </c>
      <c r="N1529" s="1" t="s">
        <v>1234</v>
      </c>
      <c r="O1529" s="1" t="s">
        <v>4412</v>
      </c>
      <c r="P1529" s="1" t="s">
        <v>62</v>
      </c>
      <c r="Q1529" s="1" t="s">
        <v>62</v>
      </c>
      <c r="R1529" s="1" t="s">
        <v>61</v>
      </c>
      <c r="AV1529" s="1" t="s">
        <v>52</v>
      </c>
      <c r="AW1529" s="1" t="s">
        <v>4413</v>
      </c>
      <c r="AX1529" s="1" t="s">
        <v>52</v>
      </c>
      <c r="AY1529" s="1" t="s">
        <v>52</v>
      </c>
      <c r="AZ1529" s="203"/>
      <c r="BA1529" s="206" t="s">
        <v>7523</v>
      </c>
    </row>
    <row r="1530" spans="1:54" ht="30" customHeight="1">
      <c r="A1530" s="5" t="s">
        <v>4414</v>
      </c>
      <c r="B1530" s="5" t="s">
        <v>2646</v>
      </c>
      <c r="C1530" s="5" t="s">
        <v>2210</v>
      </c>
      <c r="D1530" s="6">
        <v>3.5099999999999999E-2</v>
      </c>
      <c r="E1530" s="8">
        <f>단가대비표!K432</f>
        <v>0</v>
      </c>
      <c r="F1530" s="9">
        <f t="shared" si="207"/>
        <v>0</v>
      </c>
      <c r="G1530" s="8">
        <f>단가대비표!L432</f>
        <v>194048</v>
      </c>
      <c r="H1530" s="9">
        <f t="shared" si="208"/>
        <v>6811</v>
      </c>
      <c r="I1530" s="8">
        <f>단가대비표!S432</f>
        <v>0</v>
      </c>
      <c r="J1530" s="9">
        <f t="shared" si="209"/>
        <v>0</v>
      </c>
      <c r="K1530" s="8">
        <f t="shared" si="210"/>
        <v>194048</v>
      </c>
      <c r="L1530" s="9">
        <f t="shared" si="210"/>
        <v>6811</v>
      </c>
      <c r="M1530" s="5" t="s">
        <v>52</v>
      </c>
      <c r="N1530" s="1" t="s">
        <v>1234</v>
      </c>
      <c r="O1530" s="1" t="s">
        <v>4415</v>
      </c>
      <c r="P1530" s="1" t="s">
        <v>62</v>
      </c>
      <c r="Q1530" s="1" t="s">
        <v>62</v>
      </c>
      <c r="R1530" s="1" t="s">
        <v>61</v>
      </c>
      <c r="W1530">
        <v>2</v>
      </c>
      <c r="AV1530" s="1" t="s">
        <v>52</v>
      </c>
      <c r="AW1530" s="1" t="s">
        <v>4416</v>
      </c>
      <c r="AX1530" s="1" t="s">
        <v>52</v>
      </c>
      <c r="AY1530" s="1" t="s">
        <v>52</v>
      </c>
      <c r="AZ1530" s="203"/>
      <c r="BA1530" s="206" t="s">
        <v>7747</v>
      </c>
    </row>
    <row r="1531" spans="1:54" ht="30" customHeight="1">
      <c r="A1531" s="5" t="s">
        <v>2649</v>
      </c>
      <c r="B1531" s="5" t="s">
        <v>2646</v>
      </c>
      <c r="C1531" s="5" t="s">
        <v>2210</v>
      </c>
      <c r="D1531" s="6">
        <v>2.7000000000000001E-3</v>
      </c>
      <c r="E1531" s="8">
        <f>단가대비표!K405</f>
        <v>0</v>
      </c>
      <c r="F1531" s="9">
        <f t="shared" si="207"/>
        <v>0</v>
      </c>
      <c r="G1531" s="8">
        <f>단가대비표!L405</f>
        <v>157068</v>
      </c>
      <c r="H1531" s="9">
        <f t="shared" si="208"/>
        <v>424</v>
      </c>
      <c r="I1531" s="8">
        <f>단가대비표!S405</f>
        <v>0</v>
      </c>
      <c r="J1531" s="9">
        <f t="shared" si="209"/>
        <v>0</v>
      </c>
      <c r="K1531" s="8">
        <f t="shared" si="210"/>
        <v>157068</v>
      </c>
      <c r="L1531" s="9">
        <f t="shared" si="210"/>
        <v>424</v>
      </c>
      <c r="M1531" s="5" t="s">
        <v>52</v>
      </c>
      <c r="N1531" s="1" t="s">
        <v>1234</v>
      </c>
      <c r="O1531" s="1" t="s">
        <v>2650</v>
      </c>
      <c r="P1531" s="1" t="s">
        <v>62</v>
      </c>
      <c r="Q1531" s="1" t="s">
        <v>62</v>
      </c>
      <c r="R1531" s="1" t="s">
        <v>61</v>
      </c>
      <c r="W1531">
        <v>2</v>
      </c>
      <c r="AV1531" s="1" t="s">
        <v>52</v>
      </c>
      <c r="AW1531" s="1" t="s">
        <v>4417</v>
      </c>
      <c r="AX1531" s="1" t="s">
        <v>52</v>
      </c>
      <c r="AY1531" s="1" t="s">
        <v>52</v>
      </c>
      <c r="AZ1531" s="203"/>
      <c r="BA1531" s="206" t="s">
        <v>7717</v>
      </c>
    </row>
    <row r="1532" spans="1:54" ht="30" customHeight="1">
      <c r="A1532" s="5" t="s">
        <v>2652</v>
      </c>
      <c r="B1532" s="5" t="s">
        <v>2978</v>
      </c>
      <c r="C1532" s="5" t="s">
        <v>449</v>
      </c>
      <c r="D1532" s="6">
        <v>1</v>
      </c>
      <c r="E1532" s="8">
        <f>TRUNC(SUMIF(W1525:W1532, RIGHTB(O1532, 1), H1525:H1532)*U1532, 2)</f>
        <v>217.05</v>
      </c>
      <c r="F1532" s="9">
        <f t="shared" si="207"/>
        <v>217</v>
      </c>
      <c r="G1532" s="8">
        <v>0</v>
      </c>
      <c r="H1532" s="9">
        <f t="shared" si="208"/>
        <v>0</v>
      </c>
      <c r="I1532" s="8">
        <v>0</v>
      </c>
      <c r="J1532" s="9">
        <f t="shared" si="209"/>
        <v>0</v>
      </c>
      <c r="K1532" s="8">
        <f t="shared" si="210"/>
        <v>217</v>
      </c>
      <c r="L1532" s="9">
        <f t="shared" si="210"/>
        <v>217</v>
      </c>
      <c r="M1532" s="5" t="s">
        <v>52</v>
      </c>
      <c r="N1532" s="1" t="s">
        <v>1234</v>
      </c>
      <c r="O1532" s="1" t="s">
        <v>3004</v>
      </c>
      <c r="P1532" s="1" t="s">
        <v>62</v>
      </c>
      <c r="Q1532" s="1" t="s">
        <v>62</v>
      </c>
      <c r="R1532" s="1" t="s">
        <v>62</v>
      </c>
      <c r="S1532">
        <v>1</v>
      </c>
      <c r="T1532">
        <v>0</v>
      </c>
      <c r="U1532">
        <v>0.03</v>
      </c>
      <c r="AV1532" s="1" t="s">
        <v>52</v>
      </c>
      <c r="AW1532" s="1" t="s">
        <v>4418</v>
      </c>
      <c r="AX1532" s="1" t="s">
        <v>52</v>
      </c>
      <c r="AY1532" s="1" t="s">
        <v>52</v>
      </c>
      <c r="AZ1532" s="203"/>
      <c r="BA1532" s="206"/>
    </row>
    <row r="1533" spans="1:54" ht="30" customHeight="1">
      <c r="A1533" s="5" t="s">
        <v>2487</v>
      </c>
      <c r="B1533" s="5" t="s">
        <v>52</v>
      </c>
      <c r="C1533" s="5" t="s">
        <v>52</v>
      </c>
      <c r="D1533" s="6"/>
      <c r="E1533" s="8"/>
      <c r="F1533" s="9">
        <f>TRUNC(SUMIF(N1525:N1532, N1524, F1525:F1532),0)</f>
        <v>2196</v>
      </c>
      <c r="G1533" s="8"/>
      <c r="H1533" s="9">
        <f>TRUNC(SUMIF(N1525:N1532, N1524, H1525:H1532),0)</f>
        <v>7235</v>
      </c>
      <c r="I1533" s="8"/>
      <c r="J1533" s="9">
        <f>TRUNC(SUMIF(N1525:N1532, N1524, J1525:J1532),0)</f>
        <v>0</v>
      </c>
      <c r="K1533" s="8"/>
      <c r="L1533" s="9">
        <f>F1533+H1533+J1533</f>
        <v>9431</v>
      </c>
      <c r="M1533" s="5" t="s">
        <v>52</v>
      </c>
      <c r="N1533" s="1" t="s">
        <v>124</v>
      </c>
      <c r="O1533" s="1" t="s">
        <v>124</v>
      </c>
      <c r="P1533" s="1" t="s">
        <v>52</v>
      </c>
      <c r="Q1533" s="1" t="s">
        <v>52</v>
      </c>
      <c r="R1533" s="1" t="s">
        <v>52</v>
      </c>
      <c r="AV1533" s="1" t="s">
        <v>52</v>
      </c>
      <c r="AW1533" s="1" t="s">
        <v>52</v>
      </c>
      <c r="AX1533" s="1" t="s">
        <v>52</v>
      </c>
      <c r="AY1533" s="1" t="s">
        <v>52</v>
      </c>
      <c r="AZ1533" s="203"/>
      <c r="BA1533" s="206"/>
    </row>
    <row r="1534" spans="1:54" ht="30" customHeight="1">
      <c r="A1534" s="6"/>
      <c r="B1534" s="6"/>
      <c r="C1534" s="6"/>
      <c r="D1534" s="6"/>
      <c r="E1534" s="8"/>
      <c r="F1534" s="9"/>
      <c r="G1534" s="8"/>
      <c r="H1534" s="9"/>
      <c r="I1534" s="8"/>
      <c r="J1534" s="9"/>
      <c r="K1534" s="8"/>
      <c r="L1534" s="9"/>
      <c r="M1534" s="6"/>
      <c r="BA1534" s="206"/>
    </row>
    <row r="1535" spans="1:54" ht="30" customHeight="1">
      <c r="A1535" s="308" t="s">
        <v>4419</v>
      </c>
      <c r="B1535" s="308"/>
      <c r="C1535" s="308"/>
      <c r="D1535" s="308"/>
      <c r="E1535" s="309"/>
      <c r="F1535" s="310"/>
      <c r="G1535" s="309"/>
      <c r="H1535" s="310"/>
      <c r="I1535" s="309"/>
      <c r="J1535" s="310"/>
      <c r="K1535" s="309"/>
      <c r="L1535" s="310"/>
      <c r="M1535" s="308"/>
      <c r="N1535" s="1" t="s">
        <v>1238</v>
      </c>
      <c r="BA1535" s="208"/>
    </row>
    <row r="1536" spans="1:54" ht="30" customHeight="1">
      <c r="A1536" s="5" t="s">
        <v>4396</v>
      </c>
      <c r="B1536" s="5" t="s">
        <v>4397</v>
      </c>
      <c r="C1536" s="5" t="s">
        <v>182</v>
      </c>
      <c r="D1536" s="6">
        <v>1.05</v>
      </c>
      <c r="E1536" s="8">
        <f>단가대비표!K289</f>
        <v>1212</v>
      </c>
      <c r="F1536" s="9">
        <f t="shared" ref="F1536:F1543" si="211">TRUNC(E1536*D1536,1)</f>
        <v>1272.5999999999999</v>
      </c>
      <c r="G1536" s="8">
        <f>단가대비표!L289</f>
        <v>0</v>
      </c>
      <c r="H1536" s="9">
        <f t="shared" ref="H1536:H1543" si="212">TRUNC(G1536*D1536,1)</f>
        <v>0</v>
      </c>
      <c r="I1536" s="8">
        <f>단가대비표!S289</f>
        <v>0</v>
      </c>
      <c r="J1536" s="9">
        <f t="shared" ref="J1536:J1543" si="213">TRUNC(I1536*D1536,1)</f>
        <v>0</v>
      </c>
      <c r="K1536" s="8">
        <f t="shared" ref="K1536:L1543" si="214">TRUNC(E1536+G1536+I1536,1)</f>
        <v>1212</v>
      </c>
      <c r="L1536" s="9">
        <f t="shared" si="214"/>
        <v>1272.5999999999999</v>
      </c>
      <c r="M1536" s="5" t="s">
        <v>52</v>
      </c>
      <c r="N1536" s="1" t="s">
        <v>1238</v>
      </c>
      <c r="O1536" s="1" t="s">
        <v>4398</v>
      </c>
      <c r="P1536" s="1" t="s">
        <v>62</v>
      </c>
      <c r="Q1536" s="1" t="s">
        <v>62</v>
      </c>
      <c r="R1536" s="1" t="s">
        <v>61</v>
      </c>
      <c r="V1536">
        <v>1</v>
      </c>
      <c r="AV1536" s="1" t="s">
        <v>52</v>
      </c>
      <c r="AW1536" s="1" t="s">
        <v>4420</v>
      </c>
      <c r="AX1536" s="1" t="s">
        <v>52</v>
      </c>
      <c r="AY1536" s="1" t="s">
        <v>52</v>
      </c>
      <c r="AZ1536" s="203"/>
      <c r="BA1536" s="206" t="s">
        <v>7581</v>
      </c>
    </row>
    <row r="1537" spans="1:54" ht="30" customHeight="1">
      <c r="A1537" s="5" t="s">
        <v>2665</v>
      </c>
      <c r="B1537" s="5" t="s">
        <v>4400</v>
      </c>
      <c r="C1537" s="5" t="s">
        <v>449</v>
      </c>
      <c r="D1537" s="6">
        <v>1</v>
      </c>
      <c r="E1537" s="8">
        <f>TRUNC(SUMIF(V1536:V1543, RIGHTB(O1537, 1), F1536:F1543)*U1537, 2)</f>
        <v>38.17</v>
      </c>
      <c r="F1537" s="9">
        <f t="shared" si="211"/>
        <v>38.1</v>
      </c>
      <c r="G1537" s="8">
        <v>0</v>
      </c>
      <c r="H1537" s="9">
        <f t="shared" si="212"/>
        <v>0</v>
      </c>
      <c r="I1537" s="8">
        <v>0</v>
      </c>
      <c r="J1537" s="9">
        <f t="shared" si="213"/>
        <v>0</v>
      </c>
      <c r="K1537" s="8">
        <f t="shared" si="214"/>
        <v>38.1</v>
      </c>
      <c r="L1537" s="9">
        <f t="shared" si="214"/>
        <v>38.1</v>
      </c>
      <c r="M1537" s="5" t="s">
        <v>52</v>
      </c>
      <c r="N1537" s="1" t="s">
        <v>1238</v>
      </c>
      <c r="O1537" s="1" t="s">
        <v>2654</v>
      </c>
      <c r="P1537" s="1" t="s">
        <v>62</v>
      </c>
      <c r="Q1537" s="1" t="s">
        <v>62</v>
      </c>
      <c r="R1537" s="1" t="s">
        <v>62</v>
      </c>
      <c r="S1537">
        <v>0</v>
      </c>
      <c r="T1537">
        <v>0</v>
      </c>
      <c r="U1537">
        <v>0.03</v>
      </c>
      <c r="AV1537" s="1" t="s">
        <v>52</v>
      </c>
      <c r="AW1537" s="1" t="s">
        <v>4421</v>
      </c>
      <c r="AX1537" s="1" t="s">
        <v>52</v>
      </c>
      <c r="AY1537" s="1" t="s">
        <v>52</v>
      </c>
      <c r="AZ1537" s="203"/>
      <c r="BA1537" s="206"/>
    </row>
    <row r="1538" spans="1:54" ht="30" customHeight="1">
      <c r="A1538" s="5" t="s">
        <v>4402</v>
      </c>
      <c r="B1538" s="5" t="s">
        <v>4403</v>
      </c>
      <c r="C1538" s="5" t="s">
        <v>58</v>
      </c>
      <c r="D1538" s="6">
        <v>0.33</v>
      </c>
      <c r="E1538" s="8">
        <f>단가대비표!K239</f>
        <v>100</v>
      </c>
      <c r="F1538" s="9">
        <f t="shared" si="211"/>
        <v>33</v>
      </c>
      <c r="G1538" s="8">
        <f>단가대비표!L239</f>
        <v>0</v>
      </c>
      <c r="H1538" s="9">
        <f t="shared" si="212"/>
        <v>0</v>
      </c>
      <c r="I1538" s="8">
        <f>단가대비표!S239</f>
        <v>0</v>
      </c>
      <c r="J1538" s="9">
        <f t="shared" si="213"/>
        <v>0</v>
      </c>
      <c r="K1538" s="8">
        <f t="shared" si="214"/>
        <v>100</v>
      </c>
      <c r="L1538" s="9">
        <f t="shared" si="214"/>
        <v>33</v>
      </c>
      <c r="M1538" s="5" t="s">
        <v>52</v>
      </c>
      <c r="N1538" s="1" t="s">
        <v>1238</v>
      </c>
      <c r="O1538" s="1" t="s">
        <v>4404</v>
      </c>
      <c r="P1538" s="1" t="s">
        <v>62</v>
      </c>
      <c r="Q1538" s="1" t="s">
        <v>62</v>
      </c>
      <c r="R1538" s="1" t="s">
        <v>61</v>
      </c>
      <c r="AV1538" s="1" t="s">
        <v>52</v>
      </c>
      <c r="AW1538" s="1" t="s">
        <v>4422</v>
      </c>
      <c r="AX1538" s="1" t="s">
        <v>52</v>
      </c>
      <c r="AY1538" s="1" t="s">
        <v>52</v>
      </c>
      <c r="AZ1538" s="203"/>
      <c r="BA1538" s="206" t="s">
        <v>7519</v>
      </c>
    </row>
    <row r="1539" spans="1:54" ht="30" customHeight="1">
      <c r="A1539" s="5" t="s">
        <v>4423</v>
      </c>
      <c r="B1539" s="5" t="s">
        <v>4424</v>
      </c>
      <c r="C1539" s="5" t="s">
        <v>58</v>
      </c>
      <c r="D1539" s="6">
        <v>0.33</v>
      </c>
      <c r="E1539" s="8">
        <f>단가대비표!K240</f>
        <v>1853</v>
      </c>
      <c r="F1539" s="9">
        <f t="shared" si="211"/>
        <v>611.4</v>
      </c>
      <c r="G1539" s="8">
        <f>단가대비표!L240</f>
        <v>0</v>
      </c>
      <c r="H1539" s="9">
        <f t="shared" si="212"/>
        <v>0</v>
      </c>
      <c r="I1539" s="8">
        <f>단가대비표!S240</f>
        <v>0</v>
      </c>
      <c r="J1539" s="9">
        <f t="shared" si="213"/>
        <v>0</v>
      </c>
      <c r="K1539" s="8">
        <f t="shared" si="214"/>
        <v>1853</v>
      </c>
      <c r="L1539" s="9">
        <f t="shared" si="214"/>
        <v>611.4</v>
      </c>
      <c r="M1539" s="5" t="s">
        <v>52</v>
      </c>
      <c r="N1539" s="1" t="s">
        <v>1238</v>
      </c>
      <c r="O1539" s="1" t="s">
        <v>4425</v>
      </c>
      <c r="P1539" s="1" t="s">
        <v>62</v>
      </c>
      <c r="Q1539" s="1" t="s">
        <v>62</v>
      </c>
      <c r="R1539" s="1" t="s">
        <v>61</v>
      </c>
      <c r="AV1539" s="1" t="s">
        <v>52</v>
      </c>
      <c r="AW1539" s="1" t="s">
        <v>4426</v>
      </c>
      <c r="AX1539" s="1" t="s">
        <v>52</v>
      </c>
      <c r="AY1539" s="1" t="s">
        <v>52</v>
      </c>
      <c r="AZ1539" s="203"/>
      <c r="BA1539" s="206" t="s">
        <v>7520</v>
      </c>
    </row>
    <row r="1540" spans="1:54" ht="30" customHeight="1">
      <c r="A1540" s="5" t="s">
        <v>4410</v>
      </c>
      <c r="B1540" s="5" t="s">
        <v>4411</v>
      </c>
      <c r="C1540" s="5" t="s">
        <v>182</v>
      </c>
      <c r="D1540" s="6">
        <v>0.28999999999999998</v>
      </c>
      <c r="E1540" s="8">
        <f>단가대비표!K242</f>
        <v>306</v>
      </c>
      <c r="F1540" s="9">
        <f t="shared" si="211"/>
        <v>88.7</v>
      </c>
      <c r="G1540" s="8">
        <f>단가대비표!L242</f>
        <v>0</v>
      </c>
      <c r="H1540" s="9">
        <f t="shared" si="212"/>
        <v>0</v>
      </c>
      <c r="I1540" s="8">
        <f>단가대비표!S242</f>
        <v>0</v>
      </c>
      <c r="J1540" s="9">
        <f t="shared" si="213"/>
        <v>0</v>
      </c>
      <c r="K1540" s="8">
        <f t="shared" si="214"/>
        <v>306</v>
      </c>
      <c r="L1540" s="9">
        <f t="shared" si="214"/>
        <v>88.7</v>
      </c>
      <c r="M1540" s="5" t="s">
        <v>52</v>
      </c>
      <c r="N1540" s="1" t="s">
        <v>1238</v>
      </c>
      <c r="O1540" s="1" t="s">
        <v>4412</v>
      </c>
      <c r="P1540" s="1" t="s">
        <v>62</v>
      </c>
      <c r="Q1540" s="1" t="s">
        <v>62</v>
      </c>
      <c r="R1540" s="1" t="s">
        <v>61</v>
      </c>
      <c r="AV1540" s="1" t="s">
        <v>52</v>
      </c>
      <c r="AW1540" s="1" t="s">
        <v>4427</v>
      </c>
      <c r="AX1540" s="1" t="s">
        <v>52</v>
      </c>
      <c r="AY1540" s="1" t="s">
        <v>52</v>
      </c>
      <c r="AZ1540" s="203"/>
      <c r="BA1540" s="206" t="s">
        <v>7523</v>
      </c>
    </row>
    <row r="1541" spans="1:54" ht="30" customHeight="1">
      <c r="A1541" s="5" t="s">
        <v>4414</v>
      </c>
      <c r="B1541" s="5" t="s">
        <v>2646</v>
      </c>
      <c r="C1541" s="5" t="s">
        <v>2210</v>
      </c>
      <c r="D1541" s="113">
        <v>2.8000000000000001E-2</v>
      </c>
      <c r="E1541" s="8">
        <f>단가대비표!K432</f>
        <v>0</v>
      </c>
      <c r="F1541" s="9">
        <f t="shared" si="211"/>
        <v>0</v>
      </c>
      <c r="G1541" s="8">
        <f>단가대비표!L432</f>
        <v>194048</v>
      </c>
      <c r="H1541" s="9">
        <f t="shared" si="212"/>
        <v>5433.3</v>
      </c>
      <c r="I1541" s="8">
        <f>단가대비표!S432</f>
        <v>0</v>
      </c>
      <c r="J1541" s="9">
        <f t="shared" si="213"/>
        <v>0</v>
      </c>
      <c r="K1541" s="8">
        <f t="shared" si="214"/>
        <v>194048</v>
      </c>
      <c r="L1541" s="9">
        <f t="shared" si="214"/>
        <v>5433.3</v>
      </c>
      <c r="M1541" s="5" t="s">
        <v>52</v>
      </c>
      <c r="N1541" s="1" t="s">
        <v>1238</v>
      </c>
      <c r="O1541" s="1" t="s">
        <v>4415</v>
      </c>
      <c r="P1541" s="1" t="s">
        <v>62</v>
      </c>
      <c r="Q1541" s="1" t="s">
        <v>62</v>
      </c>
      <c r="R1541" s="1" t="s">
        <v>61</v>
      </c>
      <c r="W1541">
        <v>2</v>
      </c>
      <c r="AV1541" s="1" t="s">
        <v>52</v>
      </c>
      <c r="AW1541" s="1" t="s">
        <v>4428</v>
      </c>
      <c r="AX1541" s="1" t="s">
        <v>52</v>
      </c>
      <c r="AY1541" s="1" t="s">
        <v>52</v>
      </c>
      <c r="AZ1541" s="203"/>
      <c r="BA1541" s="206" t="s">
        <v>7747</v>
      </c>
      <c r="BB1541" s="99">
        <v>3.5099999999999999E-2</v>
      </c>
    </row>
    <row r="1542" spans="1:54" ht="30" customHeight="1">
      <c r="A1542" s="5" t="s">
        <v>2649</v>
      </c>
      <c r="B1542" s="5" t="s">
        <v>2646</v>
      </c>
      <c r="C1542" s="5" t="s">
        <v>2210</v>
      </c>
      <c r="D1542" s="113">
        <v>1.6999999999999999E-3</v>
      </c>
      <c r="E1542" s="8">
        <f>단가대비표!K405</f>
        <v>0</v>
      </c>
      <c r="F1542" s="9">
        <f t="shared" si="211"/>
        <v>0</v>
      </c>
      <c r="G1542" s="8">
        <f>단가대비표!L405</f>
        <v>157068</v>
      </c>
      <c r="H1542" s="9">
        <f t="shared" si="212"/>
        <v>267</v>
      </c>
      <c r="I1542" s="8">
        <f>단가대비표!S405</f>
        <v>0</v>
      </c>
      <c r="J1542" s="9">
        <f t="shared" si="213"/>
        <v>0</v>
      </c>
      <c r="K1542" s="8">
        <f t="shared" si="214"/>
        <v>157068</v>
      </c>
      <c r="L1542" s="9">
        <f t="shared" si="214"/>
        <v>267</v>
      </c>
      <c r="M1542" s="5" t="s">
        <v>52</v>
      </c>
      <c r="N1542" s="1" t="s">
        <v>1238</v>
      </c>
      <c r="O1542" s="1" t="s">
        <v>2650</v>
      </c>
      <c r="P1542" s="1" t="s">
        <v>62</v>
      </c>
      <c r="Q1542" s="1" t="s">
        <v>62</v>
      </c>
      <c r="R1542" s="1" t="s">
        <v>61</v>
      </c>
      <c r="W1542">
        <v>2</v>
      </c>
      <c r="AV1542" s="1" t="s">
        <v>52</v>
      </c>
      <c r="AW1542" s="1" t="s">
        <v>4429</v>
      </c>
      <c r="AX1542" s="1" t="s">
        <v>52</v>
      </c>
      <c r="AY1542" s="1" t="s">
        <v>52</v>
      </c>
      <c r="AZ1542" s="203"/>
      <c r="BA1542" s="206" t="s">
        <v>7717</v>
      </c>
      <c r="BB1542" s="99">
        <v>2.7000000000000001E-3</v>
      </c>
    </row>
    <row r="1543" spans="1:54" ht="30" customHeight="1">
      <c r="A1543" s="5" t="s">
        <v>2652</v>
      </c>
      <c r="B1543" s="5" t="s">
        <v>2978</v>
      </c>
      <c r="C1543" s="5" t="s">
        <v>449</v>
      </c>
      <c r="D1543" s="6">
        <v>1</v>
      </c>
      <c r="E1543" s="8">
        <f>TRUNC(SUMIF(W1536:W1543, RIGHTB(O1543, 1), H1536:H1543)*U1543, 2)</f>
        <v>171</v>
      </c>
      <c r="F1543" s="9">
        <f t="shared" si="211"/>
        <v>171</v>
      </c>
      <c r="G1543" s="8">
        <v>0</v>
      </c>
      <c r="H1543" s="9">
        <f t="shared" si="212"/>
        <v>0</v>
      </c>
      <c r="I1543" s="8">
        <v>0</v>
      </c>
      <c r="J1543" s="9">
        <f t="shared" si="213"/>
        <v>0</v>
      </c>
      <c r="K1543" s="8">
        <f t="shared" si="214"/>
        <v>171</v>
      </c>
      <c r="L1543" s="9">
        <f t="shared" si="214"/>
        <v>171</v>
      </c>
      <c r="M1543" s="5" t="s">
        <v>52</v>
      </c>
      <c r="N1543" s="1" t="s">
        <v>1238</v>
      </c>
      <c r="O1543" s="1" t="s">
        <v>3004</v>
      </c>
      <c r="P1543" s="1" t="s">
        <v>62</v>
      </c>
      <c r="Q1543" s="1" t="s">
        <v>62</v>
      </c>
      <c r="R1543" s="1" t="s">
        <v>62</v>
      </c>
      <c r="S1543">
        <v>1</v>
      </c>
      <c r="T1543">
        <v>0</v>
      </c>
      <c r="U1543">
        <v>0.03</v>
      </c>
      <c r="AV1543" s="1" t="s">
        <v>52</v>
      </c>
      <c r="AW1543" s="1" t="s">
        <v>4430</v>
      </c>
      <c r="AX1543" s="1" t="s">
        <v>52</v>
      </c>
      <c r="AY1543" s="1" t="s">
        <v>52</v>
      </c>
      <c r="AZ1543" s="203"/>
      <c r="BA1543" s="206"/>
    </row>
    <row r="1544" spans="1:54" ht="30" customHeight="1">
      <c r="A1544" s="5" t="s">
        <v>2487</v>
      </c>
      <c r="B1544" s="5" t="s">
        <v>52</v>
      </c>
      <c r="C1544" s="5" t="s">
        <v>52</v>
      </c>
      <c r="D1544" s="6"/>
      <c r="E1544" s="8"/>
      <c r="F1544" s="9">
        <f>TRUNC(SUMIF(N1536:N1543, N1535, F1536:F1543),0)</f>
        <v>2214</v>
      </c>
      <c r="G1544" s="8"/>
      <c r="H1544" s="9">
        <f>TRUNC(SUMIF(N1536:N1543, N1535, H1536:H1543),0)</f>
        <v>5700</v>
      </c>
      <c r="I1544" s="8"/>
      <c r="J1544" s="9">
        <f>TRUNC(SUMIF(N1536:N1543, N1535, J1536:J1543),0)</f>
        <v>0</v>
      </c>
      <c r="K1544" s="8"/>
      <c r="L1544" s="9">
        <f>F1544+H1544+J1544</f>
        <v>7914</v>
      </c>
      <c r="M1544" s="5" t="s">
        <v>52</v>
      </c>
      <c r="N1544" s="1" t="s">
        <v>124</v>
      </c>
      <c r="O1544" s="1" t="s">
        <v>124</v>
      </c>
      <c r="P1544" s="1" t="s">
        <v>52</v>
      </c>
      <c r="Q1544" s="1" t="s">
        <v>52</v>
      </c>
      <c r="R1544" s="1" t="s">
        <v>52</v>
      </c>
      <c r="AV1544" s="1" t="s">
        <v>52</v>
      </c>
      <c r="AW1544" s="1" t="s">
        <v>52</v>
      </c>
      <c r="AX1544" s="1" t="s">
        <v>52</v>
      </c>
      <c r="AY1544" s="1" t="s">
        <v>52</v>
      </c>
      <c r="AZ1544" s="203"/>
      <c r="BA1544" s="206"/>
    </row>
    <row r="1545" spans="1:54" ht="30" customHeight="1">
      <c r="A1545" s="6"/>
      <c r="B1545" s="6"/>
      <c r="C1545" s="6"/>
      <c r="D1545" s="6"/>
      <c r="E1545" s="8"/>
      <c r="F1545" s="9"/>
      <c r="G1545" s="8"/>
      <c r="H1545" s="9"/>
      <c r="I1545" s="8"/>
      <c r="J1545" s="9"/>
      <c r="K1545" s="8"/>
      <c r="L1545" s="9"/>
      <c r="M1545" s="6"/>
      <c r="BA1545" s="206"/>
    </row>
    <row r="1546" spans="1:54" ht="30" customHeight="1">
      <c r="A1546" s="308" t="s">
        <v>4431</v>
      </c>
      <c r="B1546" s="308"/>
      <c r="C1546" s="308"/>
      <c r="D1546" s="308"/>
      <c r="E1546" s="309"/>
      <c r="F1546" s="310"/>
      <c r="G1546" s="309"/>
      <c r="H1546" s="310"/>
      <c r="I1546" s="309"/>
      <c r="J1546" s="310"/>
      <c r="K1546" s="309"/>
      <c r="L1546" s="310"/>
      <c r="M1546" s="308"/>
      <c r="N1546" s="1" t="s">
        <v>1243</v>
      </c>
      <c r="BA1546" s="208"/>
    </row>
    <row r="1547" spans="1:54" ht="30" customHeight="1">
      <c r="A1547" s="5" t="s">
        <v>4432</v>
      </c>
      <c r="B1547" s="5" t="s">
        <v>4433</v>
      </c>
      <c r="C1547" s="5" t="s">
        <v>58</v>
      </c>
      <c r="D1547" s="6">
        <v>1.05</v>
      </c>
      <c r="E1547" s="8">
        <f>단가대비표!K163</f>
        <v>6024</v>
      </c>
      <c r="F1547" s="9">
        <f>TRUNC(E1547*D1547,1)</f>
        <v>6325.2</v>
      </c>
      <c r="G1547" s="8">
        <f>단가대비표!L163</f>
        <v>0</v>
      </c>
      <c r="H1547" s="9">
        <f>TRUNC(G1547*D1547,1)</f>
        <v>0</v>
      </c>
      <c r="I1547" s="8">
        <f>단가대비표!S163</f>
        <v>0</v>
      </c>
      <c r="J1547" s="9">
        <f>TRUNC(I1547*D1547,1)</f>
        <v>0</v>
      </c>
      <c r="K1547" s="8">
        <f t="shared" ref="K1547:L1550" si="215">TRUNC(E1547+G1547+I1547,1)</f>
        <v>6024</v>
      </c>
      <c r="L1547" s="9">
        <f t="shared" si="215"/>
        <v>6325.2</v>
      </c>
      <c r="M1547" s="5" t="s">
        <v>52</v>
      </c>
      <c r="N1547" s="1" t="s">
        <v>1243</v>
      </c>
      <c r="O1547" s="1" t="s">
        <v>4434</v>
      </c>
      <c r="P1547" s="1" t="s">
        <v>62</v>
      </c>
      <c r="Q1547" s="1" t="s">
        <v>62</v>
      </c>
      <c r="R1547" s="1" t="s">
        <v>61</v>
      </c>
      <c r="AV1547" s="1" t="s">
        <v>52</v>
      </c>
      <c r="AW1547" s="1" t="s">
        <v>4435</v>
      </c>
      <c r="AX1547" s="1" t="s">
        <v>52</v>
      </c>
      <c r="AY1547" s="1" t="s">
        <v>52</v>
      </c>
      <c r="AZ1547" s="203"/>
      <c r="BA1547" s="206" t="s">
        <v>7416</v>
      </c>
    </row>
    <row r="1548" spans="1:54" ht="30" customHeight="1">
      <c r="A1548" s="5" t="s">
        <v>4436</v>
      </c>
      <c r="B1548" s="5" t="s">
        <v>52</v>
      </c>
      <c r="C1548" s="5" t="s">
        <v>58</v>
      </c>
      <c r="D1548" s="6">
        <v>1</v>
      </c>
      <c r="E1548" s="8">
        <f>단가대비표!K164</f>
        <v>55363</v>
      </c>
      <c r="F1548" s="9">
        <f>TRUNC(E1548*D1548,1)</f>
        <v>55363</v>
      </c>
      <c r="G1548" s="8">
        <f>단가대비표!L164</f>
        <v>0</v>
      </c>
      <c r="H1548" s="9">
        <f>TRUNC(G1548*D1548,1)</f>
        <v>0</v>
      </c>
      <c r="I1548" s="8">
        <f>단가대비표!S164</f>
        <v>0</v>
      </c>
      <c r="J1548" s="9">
        <f>TRUNC(I1548*D1548,1)</f>
        <v>0</v>
      </c>
      <c r="K1548" s="8">
        <f t="shared" si="215"/>
        <v>55363</v>
      </c>
      <c r="L1548" s="9">
        <f t="shared" si="215"/>
        <v>55363</v>
      </c>
      <c r="M1548" s="5" t="s">
        <v>52</v>
      </c>
      <c r="N1548" s="1" t="s">
        <v>1243</v>
      </c>
      <c r="O1548" s="1" t="s">
        <v>4437</v>
      </c>
      <c r="P1548" s="1" t="s">
        <v>62</v>
      </c>
      <c r="Q1548" s="1" t="s">
        <v>62</v>
      </c>
      <c r="R1548" s="1" t="s">
        <v>61</v>
      </c>
      <c r="AV1548" s="1" t="s">
        <v>52</v>
      </c>
      <c r="AW1548" s="1" t="s">
        <v>4438</v>
      </c>
      <c r="AX1548" s="1" t="s">
        <v>52</v>
      </c>
      <c r="AY1548" s="1" t="s">
        <v>52</v>
      </c>
      <c r="AZ1548" s="203"/>
      <c r="BA1548" s="206" t="s">
        <v>7418</v>
      </c>
    </row>
    <row r="1549" spans="1:54" ht="30" customHeight="1">
      <c r="A1549" s="5" t="s">
        <v>4439</v>
      </c>
      <c r="B1549" s="5" t="s">
        <v>3754</v>
      </c>
      <c r="C1549" s="5" t="s">
        <v>58</v>
      </c>
      <c r="D1549" s="6">
        <v>1</v>
      </c>
      <c r="E1549" s="8">
        <f>일위대가목록!E623</f>
        <v>0</v>
      </c>
      <c r="F1549" s="9">
        <f>TRUNC(E1549*D1549,1)</f>
        <v>0</v>
      </c>
      <c r="G1549" s="8">
        <f>일위대가목록!F623</f>
        <v>2374</v>
      </c>
      <c r="H1549" s="9">
        <f>TRUNC(G1549*D1549,1)</f>
        <v>2374</v>
      </c>
      <c r="I1549" s="8">
        <f>일위대가목록!G623</f>
        <v>0</v>
      </c>
      <c r="J1549" s="9">
        <f>TRUNC(I1549*D1549,1)</f>
        <v>0</v>
      </c>
      <c r="K1549" s="8">
        <f t="shared" si="215"/>
        <v>2374</v>
      </c>
      <c r="L1549" s="9">
        <f t="shared" si="215"/>
        <v>2374</v>
      </c>
      <c r="M1549" s="5" t="s">
        <v>4440</v>
      </c>
      <c r="N1549" s="1" t="s">
        <v>1243</v>
      </c>
      <c r="O1549" s="1" t="s">
        <v>4441</v>
      </c>
      <c r="P1549" s="1" t="s">
        <v>61</v>
      </c>
      <c r="Q1549" s="1" t="s">
        <v>62</v>
      </c>
      <c r="R1549" s="1" t="s">
        <v>62</v>
      </c>
      <c r="AV1549" s="1" t="s">
        <v>52</v>
      </c>
      <c r="AW1549" s="1" t="s">
        <v>4442</v>
      </c>
      <c r="AX1549" s="1" t="s">
        <v>52</v>
      </c>
      <c r="AY1549" s="1" t="s">
        <v>52</v>
      </c>
      <c r="AZ1549" s="203"/>
      <c r="BA1549" s="209" t="s">
        <v>4440</v>
      </c>
    </row>
    <row r="1550" spans="1:54" ht="30" customHeight="1">
      <c r="A1550" s="5" t="s">
        <v>4443</v>
      </c>
      <c r="B1550" s="5" t="s">
        <v>2646</v>
      </c>
      <c r="C1550" s="5" t="s">
        <v>2210</v>
      </c>
      <c r="D1550" s="6">
        <v>7.0000000000000007E-2</v>
      </c>
      <c r="E1550" s="8">
        <f>단가대비표!K437</f>
        <v>0</v>
      </c>
      <c r="F1550" s="9">
        <f>TRUNC(E1550*D1550,1)</f>
        <v>0</v>
      </c>
      <c r="G1550" s="8">
        <f>단가대비표!L437</f>
        <v>265406</v>
      </c>
      <c r="H1550" s="9">
        <f>TRUNC(G1550*D1550,1)</f>
        <v>18578.400000000001</v>
      </c>
      <c r="I1550" s="8">
        <f>단가대비표!S437</f>
        <v>0</v>
      </c>
      <c r="J1550" s="9">
        <f>TRUNC(I1550*D1550,1)</f>
        <v>0</v>
      </c>
      <c r="K1550" s="8">
        <f t="shared" si="215"/>
        <v>265406</v>
      </c>
      <c r="L1550" s="9">
        <f t="shared" si="215"/>
        <v>18578.400000000001</v>
      </c>
      <c r="M1550" s="5" t="s">
        <v>52</v>
      </c>
      <c r="N1550" s="1" t="s">
        <v>1243</v>
      </c>
      <c r="O1550" s="1" t="s">
        <v>4444</v>
      </c>
      <c r="P1550" s="1" t="s">
        <v>62</v>
      </c>
      <c r="Q1550" s="1" t="s">
        <v>62</v>
      </c>
      <c r="R1550" s="1" t="s">
        <v>61</v>
      </c>
      <c r="AV1550" s="1" t="s">
        <v>52</v>
      </c>
      <c r="AW1550" s="1" t="s">
        <v>4445</v>
      </c>
      <c r="AX1550" s="1" t="s">
        <v>52</v>
      </c>
      <c r="AY1550" s="1" t="s">
        <v>52</v>
      </c>
      <c r="AZ1550" s="203"/>
      <c r="BA1550" s="206" t="s">
        <v>7752</v>
      </c>
    </row>
    <row r="1551" spans="1:54" ht="30" customHeight="1">
      <c r="A1551" s="5" t="s">
        <v>2487</v>
      </c>
      <c r="B1551" s="5" t="s">
        <v>52</v>
      </c>
      <c r="C1551" s="5" t="s">
        <v>52</v>
      </c>
      <c r="D1551" s="6"/>
      <c r="E1551" s="8"/>
      <c r="F1551" s="9">
        <f>TRUNC(SUMIF(N1547:N1550, N1546, F1547:F1550),0)</f>
        <v>61688</v>
      </c>
      <c r="G1551" s="8"/>
      <c r="H1551" s="9">
        <f>TRUNC(SUMIF(N1547:N1550, N1546, H1547:H1550),0)</f>
        <v>20952</v>
      </c>
      <c r="I1551" s="8"/>
      <c r="J1551" s="9">
        <f>TRUNC(SUMIF(N1547:N1550, N1546, J1547:J1550),0)</f>
        <v>0</v>
      </c>
      <c r="K1551" s="8"/>
      <c r="L1551" s="9">
        <f>F1551+H1551+J1551</f>
        <v>82640</v>
      </c>
      <c r="M1551" s="5" t="s">
        <v>52</v>
      </c>
      <c r="N1551" s="1" t="s">
        <v>124</v>
      </c>
      <c r="O1551" s="1" t="s">
        <v>124</v>
      </c>
      <c r="P1551" s="1" t="s">
        <v>52</v>
      </c>
      <c r="Q1551" s="1" t="s">
        <v>52</v>
      </c>
      <c r="R1551" s="1" t="s">
        <v>52</v>
      </c>
      <c r="AV1551" s="1" t="s">
        <v>52</v>
      </c>
      <c r="AW1551" s="1" t="s">
        <v>52</v>
      </c>
      <c r="AX1551" s="1" t="s">
        <v>52</v>
      </c>
      <c r="AY1551" s="1" t="s">
        <v>52</v>
      </c>
      <c r="AZ1551" s="203"/>
      <c r="BA1551" s="206"/>
    </row>
    <row r="1552" spans="1:54" ht="30" customHeight="1">
      <c r="A1552" s="6"/>
      <c r="B1552" s="6"/>
      <c r="C1552" s="6"/>
      <c r="D1552" s="6"/>
      <c r="E1552" s="8"/>
      <c r="F1552" s="9"/>
      <c r="G1552" s="8"/>
      <c r="H1552" s="9"/>
      <c r="I1552" s="8"/>
      <c r="J1552" s="9"/>
      <c r="K1552" s="8"/>
      <c r="L1552" s="9"/>
      <c r="M1552" s="6"/>
      <c r="BA1552" s="206"/>
    </row>
    <row r="1553" spans="1:54" ht="30" customHeight="1">
      <c r="A1553" s="308" t="s">
        <v>4446</v>
      </c>
      <c r="B1553" s="308"/>
      <c r="C1553" s="308"/>
      <c r="D1553" s="308"/>
      <c r="E1553" s="309"/>
      <c r="F1553" s="310"/>
      <c r="G1553" s="309"/>
      <c r="H1553" s="310"/>
      <c r="I1553" s="309"/>
      <c r="J1553" s="310"/>
      <c r="K1553" s="309"/>
      <c r="L1553" s="310"/>
      <c r="M1553" s="308"/>
      <c r="N1553" s="1" t="s">
        <v>1248</v>
      </c>
      <c r="BA1553" s="208"/>
    </row>
    <row r="1554" spans="1:54" ht="30" customHeight="1">
      <c r="A1554" s="5" t="s">
        <v>4447</v>
      </c>
      <c r="B1554" s="5" t="s">
        <v>52</v>
      </c>
      <c r="C1554" s="5" t="s">
        <v>1186</v>
      </c>
      <c r="D1554" s="74">
        <v>0.7</v>
      </c>
      <c r="E1554" s="8">
        <f>단가대비표!K165</f>
        <v>50000</v>
      </c>
      <c r="F1554" s="9">
        <f>TRUNC(E1554*D1554,1)</f>
        <v>35000</v>
      </c>
      <c r="G1554" s="8">
        <f>단가대비표!L165</f>
        <v>0</v>
      </c>
      <c r="H1554" s="9">
        <f>TRUNC(G1554*D1554,1)</f>
        <v>0</v>
      </c>
      <c r="I1554" s="8">
        <f>단가대비표!S165</f>
        <v>0</v>
      </c>
      <c r="J1554" s="9">
        <f>TRUNC(I1554*D1554,1)</f>
        <v>0</v>
      </c>
      <c r="K1554" s="8">
        <f>TRUNC(E1554+G1554+I1554,1)</f>
        <v>50000</v>
      </c>
      <c r="L1554" s="9">
        <f>TRUNC(F1554+H1554+J1554,1)</f>
        <v>35000</v>
      </c>
      <c r="M1554" s="5" t="s">
        <v>52</v>
      </c>
      <c r="N1554" s="1" t="s">
        <v>1248</v>
      </c>
      <c r="O1554" s="1" t="s">
        <v>4448</v>
      </c>
      <c r="P1554" s="1" t="s">
        <v>62</v>
      </c>
      <c r="Q1554" s="1" t="s">
        <v>62</v>
      </c>
      <c r="R1554" s="1" t="s">
        <v>61</v>
      </c>
      <c r="AV1554" s="1" t="s">
        <v>52</v>
      </c>
      <c r="AW1554" s="1" t="s">
        <v>4449</v>
      </c>
      <c r="AX1554" s="1" t="s">
        <v>52</v>
      </c>
      <c r="AY1554" s="1" t="s">
        <v>52</v>
      </c>
      <c r="AZ1554" s="203"/>
      <c r="BA1554" s="206" t="s">
        <v>7419</v>
      </c>
      <c r="BB1554" s="99">
        <v>1</v>
      </c>
    </row>
    <row r="1555" spans="1:54" ht="30" customHeight="1">
      <c r="A1555" s="5" t="s">
        <v>4443</v>
      </c>
      <c r="B1555" s="5" t="s">
        <v>2646</v>
      </c>
      <c r="C1555" s="5" t="s">
        <v>2210</v>
      </c>
      <c r="D1555" s="74">
        <v>0.02</v>
      </c>
      <c r="E1555" s="8">
        <f>단가대비표!K437</f>
        <v>0</v>
      </c>
      <c r="F1555" s="9">
        <f>TRUNC(E1555*D1555,1)</f>
        <v>0</v>
      </c>
      <c r="G1555" s="8">
        <f>단가대비표!L437</f>
        <v>265406</v>
      </c>
      <c r="H1555" s="9">
        <f>TRUNC(G1555*D1555,1)</f>
        <v>5308.1</v>
      </c>
      <c r="I1555" s="8">
        <f>단가대비표!S437</f>
        <v>0</v>
      </c>
      <c r="J1555" s="9">
        <f>TRUNC(I1555*D1555,1)</f>
        <v>0</v>
      </c>
      <c r="K1555" s="8">
        <f>TRUNC(E1555+G1555+I1555,1)</f>
        <v>265406</v>
      </c>
      <c r="L1555" s="9">
        <f>TRUNC(F1555+H1555+J1555,1)</f>
        <v>5308.1</v>
      </c>
      <c r="M1555" s="5" t="s">
        <v>52</v>
      </c>
      <c r="N1555" s="1" t="s">
        <v>1248</v>
      </c>
      <c r="O1555" s="1" t="s">
        <v>4444</v>
      </c>
      <c r="P1555" s="1" t="s">
        <v>62</v>
      </c>
      <c r="Q1555" s="1" t="s">
        <v>62</v>
      </c>
      <c r="R1555" s="1" t="s">
        <v>61</v>
      </c>
      <c r="AV1555" s="1" t="s">
        <v>52</v>
      </c>
      <c r="AW1555" s="1" t="s">
        <v>4450</v>
      </c>
      <c r="AX1555" s="1" t="s">
        <v>52</v>
      </c>
      <c r="AY1555" s="1" t="s">
        <v>52</v>
      </c>
      <c r="AZ1555" s="203"/>
      <c r="BA1555" s="206" t="s">
        <v>7752</v>
      </c>
      <c r="BB1555" s="99">
        <v>0.03</v>
      </c>
    </row>
    <row r="1556" spans="1:54" ht="30" customHeight="1">
      <c r="A1556" s="5" t="s">
        <v>2487</v>
      </c>
      <c r="B1556" s="5" t="s">
        <v>52</v>
      </c>
      <c r="C1556" s="5" t="s">
        <v>52</v>
      </c>
      <c r="D1556" s="6"/>
      <c r="E1556" s="8"/>
      <c r="F1556" s="9">
        <f>TRUNC(SUMIF(N1554:N1555, N1553, F1554:F1555),0)</f>
        <v>35000</v>
      </c>
      <c r="G1556" s="8"/>
      <c r="H1556" s="9">
        <f>TRUNC(SUMIF(N1554:N1555, N1553, H1554:H1555),0)</f>
        <v>5308</v>
      </c>
      <c r="I1556" s="8"/>
      <c r="J1556" s="9">
        <f>TRUNC(SUMIF(N1554:N1555, N1553, J1554:J1555),0)</f>
        <v>0</v>
      </c>
      <c r="K1556" s="8"/>
      <c r="L1556" s="9">
        <f>F1556+H1556+J1556</f>
        <v>40308</v>
      </c>
      <c r="M1556" s="5" t="s">
        <v>52</v>
      </c>
      <c r="N1556" s="1" t="s">
        <v>124</v>
      </c>
      <c r="O1556" s="1" t="s">
        <v>124</v>
      </c>
      <c r="P1556" s="1" t="s">
        <v>52</v>
      </c>
      <c r="Q1556" s="1" t="s">
        <v>52</v>
      </c>
      <c r="R1556" s="1" t="s">
        <v>52</v>
      </c>
      <c r="AV1556" s="1" t="s">
        <v>52</v>
      </c>
      <c r="AW1556" s="1" t="s">
        <v>52</v>
      </c>
      <c r="AX1556" s="1" t="s">
        <v>52</v>
      </c>
      <c r="AY1556" s="1" t="s">
        <v>52</v>
      </c>
      <c r="AZ1556" s="203"/>
      <c r="BA1556" s="206"/>
    </row>
    <row r="1557" spans="1:54" ht="30" customHeight="1">
      <c r="A1557" s="6"/>
      <c r="B1557" s="6"/>
      <c r="C1557" s="6"/>
      <c r="D1557" s="6"/>
      <c r="E1557" s="8"/>
      <c r="F1557" s="9"/>
      <c r="G1557" s="8"/>
      <c r="H1557" s="9"/>
      <c r="I1557" s="8"/>
      <c r="J1557" s="9"/>
      <c r="K1557" s="8"/>
      <c r="L1557" s="9"/>
      <c r="M1557" s="6"/>
      <c r="BA1557" s="206"/>
    </row>
    <row r="1558" spans="1:54" ht="30" customHeight="1">
      <c r="A1558" s="308" t="s">
        <v>4451</v>
      </c>
      <c r="B1558" s="308"/>
      <c r="C1558" s="308"/>
      <c r="D1558" s="308"/>
      <c r="E1558" s="309"/>
      <c r="F1558" s="310"/>
      <c r="G1558" s="309"/>
      <c r="H1558" s="310"/>
      <c r="I1558" s="309"/>
      <c r="J1558" s="310"/>
      <c r="K1558" s="309"/>
      <c r="L1558" s="310"/>
      <c r="M1558" s="308"/>
      <c r="N1558" s="1" t="s">
        <v>1255</v>
      </c>
      <c r="BA1558" s="208"/>
    </row>
    <row r="1559" spans="1:54" ht="30" customHeight="1">
      <c r="A1559" s="5" t="s">
        <v>4452</v>
      </c>
      <c r="B1559" s="5" t="s">
        <v>52</v>
      </c>
      <c r="C1559" s="5" t="s">
        <v>1186</v>
      </c>
      <c r="D1559" s="74">
        <v>0.8</v>
      </c>
      <c r="E1559" s="8">
        <f>단가대비표!K166</f>
        <v>60000</v>
      </c>
      <c r="F1559" s="9">
        <f>TRUNC(E1559*D1559,1)</f>
        <v>48000</v>
      </c>
      <c r="G1559" s="8">
        <f>단가대비표!L166</f>
        <v>0</v>
      </c>
      <c r="H1559" s="9">
        <f>TRUNC(G1559*D1559,1)</f>
        <v>0</v>
      </c>
      <c r="I1559" s="8">
        <f>단가대비표!S166</f>
        <v>0</v>
      </c>
      <c r="J1559" s="9">
        <f>TRUNC(I1559*D1559,1)</f>
        <v>0</v>
      </c>
      <c r="K1559" s="8">
        <f>TRUNC(E1559+G1559+I1559,1)</f>
        <v>60000</v>
      </c>
      <c r="L1559" s="9">
        <f>TRUNC(F1559+H1559+J1559,1)</f>
        <v>48000</v>
      </c>
      <c r="M1559" s="5" t="s">
        <v>52</v>
      </c>
      <c r="N1559" s="1" t="s">
        <v>1255</v>
      </c>
      <c r="O1559" s="1" t="s">
        <v>4453</v>
      </c>
      <c r="P1559" s="1" t="s">
        <v>62</v>
      </c>
      <c r="Q1559" s="1" t="s">
        <v>62</v>
      </c>
      <c r="R1559" s="1" t="s">
        <v>61</v>
      </c>
      <c r="AV1559" s="1" t="s">
        <v>52</v>
      </c>
      <c r="AW1559" s="1" t="s">
        <v>4454</v>
      </c>
      <c r="AX1559" s="1" t="s">
        <v>52</v>
      </c>
      <c r="AY1559" s="1" t="s">
        <v>52</v>
      </c>
      <c r="AZ1559" s="203"/>
      <c r="BA1559" s="206" t="s">
        <v>7420</v>
      </c>
      <c r="BB1559" s="99">
        <v>1</v>
      </c>
    </row>
    <row r="1560" spans="1:54" ht="30" customHeight="1">
      <c r="A1560" s="5" t="s">
        <v>4443</v>
      </c>
      <c r="B1560" s="5" t="s">
        <v>2646</v>
      </c>
      <c r="C1560" s="5" t="s">
        <v>2210</v>
      </c>
      <c r="D1560" s="74">
        <v>0.03</v>
      </c>
      <c r="E1560" s="8">
        <f>단가대비표!K437</f>
        <v>0</v>
      </c>
      <c r="F1560" s="9">
        <f>TRUNC(E1560*D1560,1)</f>
        <v>0</v>
      </c>
      <c r="G1560" s="8">
        <f>단가대비표!L437</f>
        <v>265406</v>
      </c>
      <c r="H1560" s="9">
        <f>TRUNC(G1560*D1560,1)</f>
        <v>7962.1</v>
      </c>
      <c r="I1560" s="8">
        <f>단가대비표!S437</f>
        <v>0</v>
      </c>
      <c r="J1560" s="9">
        <f>TRUNC(I1560*D1560,1)</f>
        <v>0</v>
      </c>
      <c r="K1560" s="8">
        <f>TRUNC(E1560+G1560+I1560,1)</f>
        <v>265406</v>
      </c>
      <c r="L1560" s="9">
        <f>TRUNC(F1560+H1560+J1560,1)</f>
        <v>7962.1</v>
      </c>
      <c r="M1560" s="5" t="s">
        <v>52</v>
      </c>
      <c r="N1560" s="1" t="s">
        <v>1255</v>
      </c>
      <c r="O1560" s="1" t="s">
        <v>4444</v>
      </c>
      <c r="P1560" s="1" t="s">
        <v>62</v>
      </c>
      <c r="Q1560" s="1" t="s">
        <v>62</v>
      </c>
      <c r="R1560" s="1" t="s">
        <v>61</v>
      </c>
      <c r="AV1560" s="1" t="s">
        <v>52</v>
      </c>
      <c r="AW1560" s="1" t="s">
        <v>4455</v>
      </c>
      <c r="AX1560" s="1" t="s">
        <v>52</v>
      </c>
      <c r="AY1560" s="1" t="s">
        <v>52</v>
      </c>
      <c r="AZ1560" s="203"/>
      <c r="BA1560" s="206" t="s">
        <v>7752</v>
      </c>
      <c r="BB1560" s="99">
        <v>0.05</v>
      </c>
    </row>
    <row r="1561" spans="1:54" ht="30" customHeight="1">
      <c r="A1561" s="5" t="s">
        <v>2487</v>
      </c>
      <c r="B1561" s="5" t="s">
        <v>52</v>
      </c>
      <c r="C1561" s="5" t="s">
        <v>52</v>
      </c>
      <c r="D1561" s="6"/>
      <c r="E1561" s="8"/>
      <c r="F1561" s="9">
        <f>TRUNC(SUMIF(N1559:N1560, N1558, F1559:F1560),0)</f>
        <v>48000</v>
      </c>
      <c r="G1561" s="8"/>
      <c r="H1561" s="9">
        <f>TRUNC(SUMIF(N1559:N1560, N1558, H1559:H1560),0)</f>
        <v>7962</v>
      </c>
      <c r="I1561" s="8"/>
      <c r="J1561" s="9">
        <f>TRUNC(SUMIF(N1559:N1560, N1558, J1559:J1560),0)</f>
        <v>0</v>
      </c>
      <c r="K1561" s="8"/>
      <c r="L1561" s="9">
        <f>F1561+H1561+J1561</f>
        <v>55962</v>
      </c>
      <c r="M1561" s="5" t="s">
        <v>52</v>
      </c>
      <c r="N1561" s="1" t="s">
        <v>124</v>
      </c>
      <c r="O1561" s="1" t="s">
        <v>124</v>
      </c>
      <c r="P1561" s="1" t="s">
        <v>52</v>
      </c>
      <c r="Q1561" s="1" t="s">
        <v>52</v>
      </c>
      <c r="R1561" s="1" t="s">
        <v>52</v>
      </c>
      <c r="AV1561" s="1" t="s">
        <v>52</v>
      </c>
      <c r="AW1561" s="1" t="s">
        <v>52</v>
      </c>
      <c r="AX1561" s="1" t="s">
        <v>52</v>
      </c>
      <c r="AY1561" s="1" t="s">
        <v>52</v>
      </c>
      <c r="AZ1561" s="203"/>
      <c r="BA1561" s="206"/>
    </row>
    <row r="1562" spans="1:54" ht="30" customHeight="1">
      <c r="A1562" s="6"/>
      <c r="B1562" s="6"/>
      <c r="C1562" s="6"/>
      <c r="D1562" s="6"/>
      <c r="E1562" s="8"/>
      <c r="F1562" s="9"/>
      <c r="G1562" s="8"/>
      <c r="H1562" s="9"/>
      <c r="I1562" s="8"/>
      <c r="J1562" s="9"/>
      <c r="K1562" s="8"/>
      <c r="L1562" s="9"/>
      <c r="M1562" s="6"/>
      <c r="BA1562" s="206"/>
    </row>
    <row r="1563" spans="1:54" ht="30" customHeight="1">
      <c r="A1563" s="308" t="s">
        <v>4456</v>
      </c>
      <c r="B1563" s="308"/>
      <c r="C1563" s="308"/>
      <c r="D1563" s="308"/>
      <c r="E1563" s="309"/>
      <c r="F1563" s="310"/>
      <c r="G1563" s="309"/>
      <c r="H1563" s="310"/>
      <c r="I1563" s="309"/>
      <c r="J1563" s="310"/>
      <c r="K1563" s="309"/>
      <c r="L1563" s="310"/>
      <c r="M1563" s="308"/>
      <c r="N1563" s="1" t="s">
        <v>1260</v>
      </c>
      <c r="BA1563" s="208"/>
    </row>
    <row r="1564" spans="1:54" ht="30" customHeight="1">
      <c r="A1564" s="5" t="s">
        <v>4457</v>
      </c>
      <c r="B1564" s="5" t="s">
        <v>4458</v>
      </c>
      <c r="C1564" s="5" t="s">
        <v>1186</v>
      </c>
      <c r="D1564" s="6">
        <v>1</v>
      </c>
      <c r="E1564" s="8">
        <f>단가대비표!K287</f>
        <v>255000</v>
      </c>
      <c r="F1564" s="9">
        <f>TRUNC(E1564*D1564,1)</f>
        <v>255000</v>
      </c>
      <c r="G1564" s="8">
        <f>단가대비표!L287</f>
        <v>0</v>
      </c>
      <c r="H1564" s="9">
        <f>TRUNC(G1564*D1564,1)</f>
        <v>0</v>
      </c>
      <c r="I1564" s="8">
        <f>단가대비표!S287</f>
        <v>0</v>
      </c>
      <c r="J1564" s="9">
        <f>TRUNC(I1564*D1564,1)</f>
        <v>0</v>
      </c>
      <c r="K1564" s="8">
        <f>TRUNC(E1564+G1564+I1564,1)</f>
        <v>255000</v>
      </c>
      <c r="L1564" s="9">
        <f>TRUNC(F1564+H1564+J1564,1)</f>
        <v>255000</v>
      </c>
      <c r="M1564" s="5" t="s">
        <v>52</v>
      </c>
      <c r="N1564" s="1" t="s">
        <v>1260</v>
      </c>
      <c r="O1564" s="1" t="s">
        <v>4459</v>
      </c>
      <c r="P1564" s="1" t="s">
        <v>62</v>
      </c>
      <c r="Q1564" s="1" t="s">
        <v>62</v>
      </c>
      <c r="R1564" s="1" t="s">
        <v>61</v>
      </c>
      <c r="AV1564" s="1" t="s">
        <v>52</v>
      </c>
      <c r="AW1564" s="1" t="s">
        <v>4460</v>
      </c>
      <c r="AX1564" s="1" t="s">
        <v>52</v>
      </c>
      <c r="AY1564" s="1" t="s">
        <v>52</v>
      </c>
      <c r="AZ1564" s="203"/>
      <c r="BA1564" s="206" t="s">
        <v>7578</v>
      </c>
    </row>
    <row r="1565" spans="1:54" ht="30" customHeight="1">
      <c r="A1565" s="5" t="s">
        <v>4461</v>
      </c>
      <c r="B1565" s="5" t="s">
        <v>4462</v>
      </c>
      <c r="C1565" s="5" t="s">
        <v>2971</v>
      </c>
      <c r="D1565" s="74">
        <v>0</v>
      </c>
      <c r="E1565" s="8">
        <f>일위대가목록!E625</f>
        <v>0</v>
      </c>
      <c r="F1565" s="9">
        <f>TRUNC(E1565*D1565,1)</f>
        <v>0</v>
      </c>
      <c r="G1565" s="8">
        <f>일위대가목록!F625</f>
        <v>613829</v>
      </c>
      <c r="H1565" s="9">
        <f>TRUNC(G1565*D1565,1)</f>
        <v>0</v>
      </c>
      <c r="I1565" s="8">
        <f>일위대가목록!G625</f>
        <v>0</v>
      </c>
      <c r="J1565" s="9">
        <f>TRUNC(I1565*D1565,1)</f>
        <v>0</v>
      </c>
      <c r="K1565" s="8">
        <f>TRUNC(E1565+G1565+I1565,1)</f>
        <v>613829</v>
      </c>
      <c r="L1565" s="9">
        <f>TRUNC(F1565+H1565+J1565,1)</f>
        <v>0</v>
      </c>
      <c r="M1565" s="5" t="s">
        <v>4463</v>
      </c>
      <c r="N1565" s="1" t="s">
        <v>1260</v>
      </c>
      <c r="O1565" s="1" t="s">
        <v>4464</v>
      </c>
      <c r="P1565" s="1" t="s">
        <v>61</v>
      </c>
      <c r="Q1565" s="1" t="s">
        <v>62</v>
      </c>
      <c r="R1565" s="1" t="s">
        <v>62</v>
      </c>
      <c r="AV1565" s="1" t="s">
        <v>52</v>
      </c>
      <c r="AW1565" s="1" t="s">
        <v>4465</v>
      </c>
      <c r="AX1565" s="1" t="s">
        <v>52</v>
      </c>
      <c r="AY1565" s="1" t="s">
        <v>52</v>
      </c>
      <c r="AZ1565" s="203"/>
      <c r="BA1565" s="209" t="s">
        <v>4463</v>
      </c>
      <c r="BB1565" s="99" t="s">
        <v>7932</v>
      </c>
    </row>
    <row r="1566" spans="1:54" ht="30" customHeight="1">
      <c r="A1566" s="5" t="s">
        <v>2487</v>
      </c>
      <c r="B1566" s="5" t="s">
        <v>52</v>
      </c>
      <c r="C1566" s="5" t="s">
        <v>52</v>
      </c>
      <c r="D1566" s="6"/>
      <c r="E1566" s="8"/>
      <c r="F1566" s="9">
        <f>TRUNC(SUMIF(N1564:N1565, N1563, F1564:F1565),0)</f>
        <v>255000</v>
      </c>
      <c r="G1566" s="8"/>
      <c r="H1566" s="9">
        <f>TRUNC(SUMIF(N1564:N1565, N1563, H1564:H1565),0)</f>
        <v>0</v>
      </c>
      <c r="I1566" s="8"/>
      <c r="J1566" s="9">
        <f>TRUNC(SUMIF(N1564:N1565, N1563, J1564:J1565),0)</f>
        <v>0</v>
      </c>
      <c r="K1566" s="8"/>
      <c r="L1566" s="9">
        <f>F1566+H1566+J1566</f>
        <v>255000</v>
      </c>
      <c r="M1566" s="5" t="s">
        <v>52</v>
      </c>
      <c r="N1566" s="1" t="s">
        <v>124</v>
      </c>
      <c r="O1566" s="1" t="s">
        <v>124</v>
      </c>
      <c r="P1566" s="1" t="s">
        <v>52</v>
      </c>
      <c r="Q1566" s="1" t="s">
        <v>52</v>
      </c>
      <c r="R1566" s="1" t="s">
        <v>52</v>
      </c>
      <c r="AV1566" s="1" t="s">
        <v>52</v>
      </c>
      <c r="AW1566" s="1" t="s">
        <v>52</v>
      </c>
      <c r="AX1566" s="1" t="s">
        <v>52</v>
      </c>
      <c r="AY1566" s="1" t="s">
        <v>52</v>
      </c>
      <c r="AZ1566" s="203"/>
      <c r="BA1566" s="206"/>
    </row>
    <row r="1567" spans="1:54" ht="30" customHeight="1">
      <c r="A1567" s="6"/>
      <c r="B1567" s="6"/>
      <c r="C1567" s="6"/>
      <c r="D1567" s="6"/>
      <c r="E1567" s="8"/>
      <c r="F1567" s="9"/>
      <c r="G1567" s="8"/>
      <c r="H1567" s="9"/>
      <c r="I1567" s="8"/>
      <c r="J1567" s="9"/>
      <c r="K1567" s="8"/>
      <c r="L1567" s="9"/>
      <c r="M1567" s="6"/>
      <c r="BA1567" s="206"/>
    </row>
    <row r="1568" spans="1:54" ht="30" customHeight="1">
      <c r="A1568" s="308" t="s">
        <v>4466</v>
      </c>
      <c r="B1568" s="308"/>
      <c r="C1568" s="308"/>
      <c r="D1568" s="308"/>
      <c r="E1568" s="309"/>
      <c r="F1568" s="310"/>
      <c r="G1568" s="309"/>
      <c r="H1568" s="310"/>
      <c r="I1568" s="309"/>
      <c r="J1568" s="310"/>
      <c r="K1568" s="309"/>
      <c r="L1568" s="310"/>
      <c r="M1568" s="308"/>
      <c r="N1568" s="1" t="s">
        <v>1265</v>
      </c>
      <c r="BA1568" s="208"/>
    </row>
    <row r="1569" spans="1:54" ht="30" customHeight="1">
      <c r="A1569" s="5" t="s">
        <v>4457</v>
      </c>
      <c r="B1569" s="5" t="s">
        <v>4467</v>
      </c>
      <c r="C1569" s="5" t="s">
        <v>1186</v>
      </c>
      <c r="D1569" s="6">
        <v>1</v>
      </c>
      <c r="E1569" s="8">
        <f>단가대비표!K288</f>
        <v>300000</v>
      </c>
      <c r="F1569" s="9">
        <f>TRUNC(E1569*D1569,1)</f>
        <v>300000</v>
      </c>
      <c r="G1569" s="8">
        <f>단가대비표!L288</f>
        <v>0</v>
      </c>
      <c r="H1569" s="9">
        <f>TRUNC(G1569*D1569,1)</f>
        <v>0</v>
      </c>
      <c r="I1569" s="8">
        <f>단가대비표!S288</f>
        <v>0</v>
      </c>
      <c r="J1569" s="9">
        <f>TRUNC(I1569*D1569,1)</f>
        <v>0</v>
      </c>
      <c r="K1569" s="8">
        <f>TRUNC(E1569+G1569+I1569,1)</f>
        <v>300000</v>
      </c>
      <c r="L1569" s="9">
        <f>TRUNC(F1569+H1569+J1569,1)</f>
        <v>300000</v>
      </c>
      <c r="M1569" s="5" t="s">
        <v>52</v>
      </c>
      <c r="N1569" s="1" t="s">
        <v>1265</v>
      </c>
      <c r="O1569" s="1" t="s">
        <v>4468</v>
      </c>
      <c r="P1569" s="1" t="s">
        <v>62</v>
      </c>
      <c r="Q1569" s="1" t="s">
        <v>62</v>
      </c>
      <c r="R1569" s="1" t="s">
        <v>61</v>
      </c>
      <c r="AV1569" s="1" t="s">
        <v>52</v>
      </c>
      <c r="AW1569" s="1" t="s">
        <v>4469</v>
      </c>
      <c r="AX1569" s="1" t="s">
        <v>52</v>
      </c>
      <c r="AY1569" s="1" t="s">
        <v>52</v>
      </c>
      <c r="AZ1569" s="203"/>
      <c r="BA1569" s="206" t="s">
        <v>7579</v>
      </c>
    </row>
    <row r="1570" spans="1:54" ht="30" customHeight="1">
      <c r="A1570" s="5" t="s">
        <v>4461</v>
      </c>
      <c r="B1570" s="5" t="s">
        <v>4462</v>
      </c>
      <c r="C1570" s="5" t="s">
        <v>2971</v>
      </c>
      <c r="D1570" s="74">
        <v>0</v>
      </c>
      <c r="E1570" s="8">
        <f>일위대가목록!E625</f>
        <v>0</v>
      </c>
      <c r="F1570" s="9">
        <f>TRUNC(E1570*D1570,1)</f>
        <v>0</v>
      </c>
      <c r="G1570" s="8">
        <f>일위대가목록!F625</f>
        <v>613829</v>
      </c>
      <c r="H1570" s="9">
        <f>TRUNC(G1570*D1570,1)</f>
        <v>0</v>
      </c>
      <c r="I1570" s="8">
        <f>일위대가목록!G625</f>
        <v>0</v>
      </c>
      <c r="J1570" s="9">
        <f>TRUNC(I1570*D1570,1)</f>
        <v>0</v>
      </c>
      <c r="K1570" s="8">
        <f>TRUNC(E1570+G1570+I1570,1)</f>
        <v>613829</v>
      </c>
      <c r="L1570" s="9">
        <f>TRUNC(F1570+H1570+J1570,1)</f>
        <v>0</v>
      </c>
      <c r="M1570" s="5" t="s">
        <v>4463</v>
      </c>
      <c r="N1570" s="1" t="s">
        <v>1265</v>
      </c>
      <c r="O1570" s="1" t="s">
        <v>4464</v>
      </c>
      <c r="P1570" s="1" t="s">
        <v>61</v>
      </c>
      <c r="Q1570" s="1" t="s">
        <v>62</v>
      </c>
      <c r="R1570" s="1" t="s">
        <v>62</v>
      </c>
      <c r="AV1570" s="1" t="s">
        <v>52</v>
      </c>
      <c r="AW1570" s="1" t="s">
        <v>4470</v>
      </c>
      <c r="AX1570" s="1" t="s">
        <v>52</v>
      </c>
      <c r="AY1570" s="1" t="s">
        <v>52</v>
      </c>
      <c r="AZ1570" s="203"/>
      <c r="BA1570" s="209" t="s">
        <v>4463</v>
      </c>
      <c r="BB1570" s="99" t="s">
        <v>7932</v>
      </c>
    </row>
    <row r="1571" spans="1:54" ht="30" customHeight="1">
      <c r="A1571" s="5" t="s">
        <v>2487</v>
      </c>
      <c r="B1571" s="5" t="s">
        <v>52</v>
      </c>
      <c r="C1571" s="5" t="s">
        <v>52</v>
      </c>
      <c r="D1571" s="6"/>
      <c r="E1571" s="8"/>
      <c r="F1571" s="9">
        <f>TRUNC(SUMIF(N1569:N1570, N1568, F1569:F1570),0)</f>
        <v>300000</v>
      </c>
      <c r="G1571" s="8"/>
      <c r="H1571" s="9">
        <f>TRUNC(SUMIF(N1569:N1570, N1568, H1569:H1570),0)</f>
        <v>0</v>
      </c>
      <c r="I1571" s="8"/>
      <c r="J1571" s="9">
        <f>TRUNC(SUMIF(N1569:N1570, N1568, J1569:J1570),0)</f>
        <v>0</v>
      </c>
      <c r="K1571" s="8"/>
      <c r="L1571" s="9">
        <f>F1571+H1571+J1571</f>
        <v>300000</v>
      </c>
      <c r="M1571" s="5" t="s">
        <v>52</v>
      </c>
      <c r="N1571" s="1" t="s">
        <v>124</v>
      </c>
      <c r="O1571" s="1" t="s">
        <v>124</v>
      </c>
      <c r="P1571" s="1" t="s">
        <v>52</v>
      </c>
      <c r="Q1571" s="1" t="s">
        <v>52</v>
      </c>
      <c r="R1571" s="1" t="s">
        <v>52</v>
      </c>
      <c r="AV1571" s="1" t="s">
        <v>52</v>
      </c>
      <c r="AW1571" s="1" t="s">
        <v>52</v>
      </c>
      <c r="AX1571" s="1" t="s">
        <v>52</v>
      </c>
      <c r="AY1571" s="1" t="s">
        <v>52</v>
      </c>
      <c r="AZ1571" s="203"/>
      <c r="BA1571" s="206"/>
    </row>
    <row r="1572" spans="1:54" ht="30" customHeight="1">
      <c r="A1572" s="6"/>
      <c r="B1572" s="6"/>
      <c r="C1572" s="6"/>
      <c r="D1572" s="6"/>
      <c r="E1572" s="8"/>
      <c r="F1572" s="9"/>
      <c r="G1572" s="8"/>
      <c r="H1572" s="9"/>
      <c r="I1572" s="8"/>
      <c r="J1572" s="9"/>
      <c r="K1572" s="8"/>
      <c r="L1572" s="9"/>
      <c r="M1572" s="6"/>
      <c r="BA1572" s="206"/>
    </row>
    <row r="1573" spans="1:54" ht="30" customHeight="1">
      <c r="A1573" s="308" t="s">
        <v>4471</v>
      </c>
      <c r="B1573" s="308"/>
      <c r="C1573" s="308"/>
      <c r="D1573" s="308"/>
      <c r="E1573" s="309"/>
      <c r="F1573" s="310"/>
      <c r="G1573" s="309"/>
      <c r="H1573" s="310"/>
      <c r="I1573" s="309"/>
      <c r="J1573" s="310"/>
      <c r="K1573" s="309"/>
      <c r="L1573" s="310"/>
      <c r="M1573" s="308"/>
      <c r="N1573" s="1" t="s">
        <v>1270</v>
      </c>
      <c r="BA1573" s="208"/>
    </row>
    <row r="1574" spans="1:54" ht="30" customHeight="1">
      <c r="A1574" s="5" t="s">
        <v>3077</v>
      </c>
      <c r="B1574" s="5" t="s">
        <v>4472</v>
      </c>
      <c r="C1574" s="5" t="s">
        <v>1186</v>
      </c>
      <c r="D1574" s="6">
        <v>1</v>
      </c>
      <c r="E1574" s="8">
        <f>단가대비표!K290</f>
        <v>630000</v>
      </c>
      <c r="F1574" s="9">
        <f>TRUNC(E1574*D1574,1)</f>
        <v>630000</v>
      </c>
      <c r="G1574" s="8">
        <f>단가대비표!L290</f>
        <v>0</v>
      </c>
      <c r="H1574" s="9">
        <f>TRUNC(G1574*D1574,1)</f>
        <v>0</v>
      </c>
      <c r="I1574" s="8">
        <f>단가대비표!S290</f>
        <v>0</v>
      </c>
      <c r="J1574" s="9">
        <f>TRUNC(I1574*D1574,1)</f>
        <v>0</v>
      </c>
      <c r="K1574" s="8">
        <f>TRUNC(E1574+G1574+I1574,1)</f>
        <v>630000</v>
      </c>
      <c r="L1574" s="9">
        <f>TRUNC(F1574+H1574+J1574,1)</f>
        <v>630000</v>
      </c>
      <c r="M1574" s="5" t="s">
        <v>52</v>
      </c>
      <c r="N1574" s="1" t="s">
        <v>1270</v>
      </c>
      <c r="O1574" s="1" t="s">
        <v>4473</v>
      </c>
      <c r="P1574" s="1" t="s">
        <v>62</v>
      </c>
      <c r="Q1574" s="1" t="s">
        <v>62</v>
      </c>
      <c r="R1574" s="1" t="s">
        <v>61</v>
      </c>
      <c r="AV1574" s="1" t="s">
        <v>52</v>
      </c>
      <c r="AW1574" s="1" t="s">
        <v>4474</v>
      </c>
      <c r="AX1574" s="1" t="s">
        <v>52</v>
      </c>
      <c r="AY1574" s="1" t="s">
        <v>52</v>
      </c>
      <c r="AZ1574" s="203"/>
      <c r="BA1574" s="206" t="s">
        <v>7583</v>
      </c>
    </row>
    <row r="1575" spans="1:54" ht="30" customHeight="1">
      <c r="A1575" s="5" t="s">
        <v>3081</v>
      </c>
      <c r="B1575" s="5" t="s">
        <v>4475</v>
      </c>
      <c r="C1575" s="5" t="s">
        <v>1186</v>
      </c>
      <c r="D1575" s="6">
        <v>1</v>
      </c>
      <c r="E1575" s="8">
        <f>일위대가목록!E626</f>
        <v>0</v>
      </c>
      <c r="F1575" s="9">
        <f>TRUNC(E1575*D1575,1)</f>
        <v>0</v>
      </c>
      <c r="G1575" s="8">
        <f>일위대가목록!F626</f>
        <v>203602</v>
      </c>
      <c r="H1575" s="9">
        <f>TRUNC(G1575*D1575,1)</f>
        <v>203602</v>
      </c>
      <c r="I1575" s="8">
        <f>일위대가목록!G626</f>
        <v>0</v>
      </c>
      <c r="J1575" s="9">
        <f>TRUNC(I1575*D1575,1)</f>
        <v>0</v>
      </c>
      <c r="K1575" s="8">
        <f>TRUNC(E1575+G1575+I1575,1)</f>
        <v>203602</v>
      </c>
      <c r="L1575" s="9">
        <f>TRUNC(F1575+H1575+J1575,1)</f>
        <v>203602</v>
      </c>
      <c r="M1575" s="5" t="s">
        <v>4476</v>
      </c>
      <c r="N1575" s="1" t="s">
        <v>1270</v>
      </c>
      <c r="O1575" s="1" t="s">
        <v>4477</v>
      </c>
      <c r="P1575" s="1" t="s">
        <v>61</v>
      </c>
      <c r="Q1575" s="1" t="s">
        <v>62</v>
      </c>
      <c r="R1575" s="1" t="s">
        <v>62</v>
      </c>
      <c r="AV1575" s="1" t="s">
        <v>52</v>
      </c>
      <c r="AW1575" s="1" t="s">
        <v>4478</v>
      </c>
      <c r="AX1575" s="1" t="s">
        <v>52</v>
      </c>
      <c r="AY1575" s="1" t="s">
        <v>52</v>
      </c>
      <c r="AZ1575" s="203"/>
      <c r="BA1575" s="209" t="s">
        <v>4476</v>
      </c>
    </row>
    <row r="1576" spans="1:54" ht="30" customHeight="1">
      <c r="A1576" s="5" t="s">
        <v>2487</v>
      </c>
      <c r="B1576" s="5" t="s">
        <v>52</v>
      </c>
      <c r="C1576" s="5" t="s">
        <v>52</v>
      </c>
      <c r="D1576" s="6"/>
      <c r="E1576" s="8"/>
      <c r="F1576" s="9">
        <f>TRUNC(SUMIF(N1574:N1575, N1573, F1574:F1575),0)</f>
        <v>630000</v>
      </c>
      <c r="G1576" s="8"/>
      <c r="H1576" s="9">
        <f>TRUNC(SUMIF(N1574:N1575, N1573, H1574:H1575),0)</f>
        <v>203602</v>
      </c>
      <c r="I1576" s="8"/>
      <c r="J1576" s="9">
        <f>TRUNC(SUMIF(N1574:N1575, N1573, J1574:J1575),0)</f>
        <v>0</v>
      </c>
      <c r="K1576" s="8"/>
      <c r="L1576" s="9">
        <f>F1576+H1576+J1576</f>
        <v>833602</v>
      </c>
      <c r="M1576" s="5" t="s">
        <v>52</v>
      </c>
      <c r="N1576" s="1" t="s">
        <v>124</v>
      </c>
      <c r="O1576" s="1" t="s">
        <v>124</v>
      </c>
      <c r="P1576" s="1" t="s">
        <v>52</v>
      </c>
      <c r="Q1576" s="1" t="s">
        <v>52</v>
      </c>
      <c r="R1576" s="1" t="s">
        <v>52</v>
      </c>
      <c r="AV1576" s="1" t="s">
        <v>52</v>
      </c>
      <c r="AW1576" s="1" t="s">
        <v>52</v>
      </c>
      <c r="AX1576" s="1" t="s">
        <v>52</v>
      </c>
      <c r="AY1576" s="1" t="s">
        <v>52</v>
      </c>
      <c r="AZ1576" s="203"/>
      <c r="BA1576" s="206"/>
    </row>
    <row r="1577" spans="1:54" ht="30" customHeight="1">
      <c r="A1577" s="6"/>
      <c r="B1577" s="6"/>
      <c r="C1577" s="6"/>
      <c r="D1577" s="6"/>
      <c r="E1577" s="8"/>
      <c r="F1577" s="9"/>
      <c r="G1577" s="8"/>
      <c r="H1577" s="9"/>
      <c r="I1577" s="8"/>
      <c r="J1577" s="9"/>
      <c r="K1577" s="8"/>
      <c r="L1577" s="9"/>
      <c r="M1577" s="6"/>
      <c r="BA1577" s="206"/>
    </row>
    <row r="1578" spans="1:54" ht="30" customHeight="1">
      <c r="A1578" s="308" t="s">
        <v>4479</v>
      </c>
      <c r="B1578" s="308"/>
      <c r="C1578" s="308"/>
      <c r="D1578" s="308"/>
      <c r="E1578" s="309"/>
      <c r="F1578" s="310"/>
      <c r="G1578" s="309"/>
      <c r="H1578" s="310"/>
      <c r="I1578" s="309"/>
      <c r="J1578" s="310"/>
      <c r="K1578" s="309"/>
      <c r="L1578" s="310"/>
      <c r="M1578" s="308"/>
      <c r="N1578" s="1" t="s">
        <v>1275</v>
      </c>
      <c r="BA1578" s="208"/>
    </row>
    <row r="1579" spans="1:54" ht="30" customHeight="1">
      <c r="A1579" s="5" t="s">
        <v>3077</v>
      </c>
      <c r="B1579" s="5" t="s">
        <v>4480</v>
      </c>
      <c r="C1579" s="5" t="s">
        <v>1186</v>
      </c>
      <c r="D1579" s="6">
        <v>1</v>
      </c>
      <c r="E1579" s="8">
        <f>단가대비표!K291</f>
        <v>665000</v>
      </c>
      <c r="F1579" s="9">
        <f>TRUNC(E1579*D1579,1)</f>
        <v>665000</v>
      </c>
      <c r="G1579" s="8">
        <f>단가대비표!L291</f>
        <v>0</v>
      </c>
      <c r="H1579" s="9">
        <f>TRUNC(G1579*D1579,1)</f>
        <v>0</v>
      </c>
      <c r="I1579" s="8">
        <f>단가대비표!S291</f>
        <v>0</v>
      </c>
      <c r="J1579" s="9">
        <f>TRUNC(I1579*D1579,1)</f>
        <v>0</v>
      </c>
      <c r="K1579" s="8">
        <f>TRUNC(E1579+G1579+I1579,1)</f>
        <v>665000</v>
      </c>
      <c r="L1579" s="9">
        <f>TRUNC(F1579+H1579+J1579,1)</f>
        <v>665000</v>
      </c>
      <c r="M1579" s="5" t="s">
        <v>52</v>
      </c>
      <c r="N1579" s="1" t="s">
        <v>1275</v>
      </c>
      <c r="O1579" s="1" t="s">
        <v>4481</v>
      </c>
      <c r="P1579" s="1" t="s">
        <v>62</v>
      </c>
      <c r="Q1579" s="1" t="s">
        <v>62</v>
      </c>
      <c r="R1579" s="1" t="s">
        <v>61</v>
      </c>
      <c r="AV1579" s="1" t="s">
        <v>52</v>
      </c>
      <c r="AW1579" s="1" t="s">
        <v>4482</v>
      </c>
      <c r="AX1579" s="1" t="s">
        <v>52</v>
      </c>
      <c r="AY1579" s="1" t="s">
        <v>52</v>
      </c>
      <c r="AZ1579" s="203"/>
      <c r="BA1579" s="206" t="s">
        <v>7584</v>
      </c>
    </row>
    <row r="1580" spans="1:54" ht="30" customHeight="1">
      <c r="A1580" s="5" t="s">
        <v>3081</v>
      </c>
      <c r="B1580" s="5" t="s">
        <v>4483</v>
      </c>
      <c r="C1580" s="5" t="s">
        <v>1186</v>
      </c>
      <c r="D1580" s="6">
        <v>1</v>
      </c>
      <c r="E1580" s="8">
        <f>일위대가목록!E627</f>
        <v>0</v>
      </c>
      <c r="F1580" s="9">
        <f>TRUNC(E1580*D1580,1)</f>
        <v>0</v>
      </c>
      <c r="G1580" s="8">
        <f>일위대가목록!F627</f>
        <v>229263</v>
      </c>
      <c r="H1580" s="9">
        <f>TRUNC(G1580*D1580,1)</f>
        <v>229263</v>
      </c>
      <c r="I1580" s="8">
        <f>일위대가목록!G627</f>
        <v>0</v>
      </c>
      <c r="J1580" s="9">
        <f>TRUNC(I1580*D1580,1)</f>
        <v>0</v>
      </c>
      <c r="K1580" s="8">
        <f>TRUNC(E1580+G1580+I1580,1)</f>
        <v>229263</v>
      </c>
      <c r="L1580" s="9">
        <f>TRUNC(F1580+H1580+J1580,1)</f>
        <v>229263</v>
      </c>
      <c r="M1580" s="5" t="s">
        <v>4484</v>
      </c>
      <c r="N1580" s="1" t="s">
        <v>1275</v>
      </c>
      <c r="O1580" s="1" t="s">
        <v>4485</v>
      </c>
      <c r="P1580" s="1" t="s">
        <v>61</v>
      </c>
      <c r="Q1580" s="1" t="s">
        <v>62</v>
      </c>
      <c r="R1580" s="1" t="s">
        <v>62</v>
      </c>
      <c r="AV1580" s="1" t="s">
        <v>52</v>
      </c>
      <c r="AW1580" s="1" t="s">
        <v>4486</v>
      </c>
      <c r="AX1580" s="1" t="s">
        <v>52</v>
      </c>
      <c r="AY1580" s="1" t="s">
        <v>52</v>
      </c>
      <c r="AZ1580" s="203"/>
      <c r="BA1580" s="209" t="s">
        <v>4484</v>
      </c>
    </row>
    <row r="1581" spans="1:54" ht="30" customHeight="1">
      <c r="A1581" s="5" t="s">
        <v>2487</v>
      </c>
      <c r="B1581" s="5" t="s">
        <v>52</v>
      </c>
      <c r="C1581" s="5" t="s">
        <v>52</v>
      </c>
      <c r="D1581" s="6"/>
      <c r="E1581" s="8"/>
      <c r="F1581" s="9">
        <f>TRUNC(SUMIF(N1579:N1580, N1578, F1579:F1580),0)</f>
        <v>665000</v>
      </c>
      <c r="G1581" s="8"/>
      <c r="H1581" s="9">
        <f>TRUNC(SUMIF(N1579:N1580, N1578, H1579:H1580),0)</f>
        <v>229263</v>
      </c>
      <c r="I1581" s="8"/>
      <c r="J1581" s="9">
        <f>TRUNC(SUMIF(N1579:N1580, N1578, J1579:J1580),0)</f>
        <v>0</v>
      </c>
      <c r="K1581" s="8"/>
      <c r="L1581" s="9">
        <f>F1581+H1581+J1581</f>
        <v>894263</v>
      </c>
      <c r="M1581" s="5" t="s">
        <v>52</v>
      </c>
      <c r="N1581" s="1" t="s">
        <v>124</v>
      </c>
      <c r="O1581" s="1" t="s">
        <v>124</v>
      </c>
      <c r="P1581" s="1" t="s">
        <v>52</v>
      </c>
      <c r="Q1581" s="1" t="s">
        <v>52</v>
      </c>
      <c r="R1581" s="1" t="s">
        <v>52</v>
      </c>
      <c r="AV1581" s="1" t="s">
        <v>52</v>
      </c>
      <c r="AW1581" s="1" t="s">
        <v>52</v>
      </c>
      <c r="AX1581" s="1" t="s">
        <v>52</v>
      </c>
      <c r="AY1581" s="1" t="s">
        <v>52</v>
      </c>
      <c r="AZ1581" s="203"/>
      <c r="BA1581" s="206"/>
    </row>
    <row r="1582" spans="1:54" ht="30" customHeight="1">
      <c r="A1582" s="6"/>
      <c r="B1582" s="6"/>
      <c r="C1582" s="6"/>
      <c r="D1582" s="6"/>
      <c r="E1582" s="8"/>
      <c r="F1582" s="9"/>
      <c r="G1582" s="8"/>
      <c r="H1582" s="9"/>
      <c r="I1582" s="8"/>
      <c r="J1582" s="9"/>
      <c r="K1582" s="8"/>
      <c r="L1582" s="9"/>
      <c r="M1582" s="6"/>
      <c r="BA1582" s="206"/>
    </row>
    <row r="1583" spans="1:54" ht="30" customHeight="1">
      <c r="A1583" s="308" t="s">
        <v>4487</v>
      </c>
      <c r="B1583" s="308"/>
      <c r="C1583" s="308"/>
      <c r="D1583" s="308"/>
      <c r="E1583" s="309"/>
      <c r="F1583" s="310"/>
      <c r="G1583" s="309"/>
      <c r="H1583" s="310"/>
      <c r="I1583" s="309"/>
      <c r="J1583" s="310"/>
      <c r="K1583" s="309"/>
      <c r="L1583" s="310"/>
      <c r="M1583" s="308"/>
      <c r="N1583" s="1" t="s">
        <v>1280</v>
      </c>
      <c r="BA1583" s="208"/>
    </row>
    <row r="1584" spans="1:54" ht="30" customHeight="1">
      <c r="A1584" s="5" t="s">
        <v>3077</v>
      </c>
      <c r="B1584" s="5" t="s">
        <v>3078</v>
      </c>
      <c r="C1584" s="5" t="s">
        <v>1186</v>
      </c>
      <c r="D1584" s="6">
        <v>1</v>
      </c>
      <c r="E1584" s="8">
        <f>단가대비표!K292</f>
        <v>720000</v>
      </c>
      <c r="F1584" s="9">
        <f>TRUNC(E1584*D1584,1)</f>
        <v>720000</v>
      </c>
      <c r="G1584" s="8">
        <f>단가대비표!L292</f>
        <v>0</v>
      </c>
      <c r="H1584" s="9">
        <f>TRUNC(G1584*D1584,1)</f>
        <v>0</v>
      </c>
      <c r="I1584" s="8">
        <f>단가대비표!S292</f>
        <v>0</v>
      </c>
      <c r="J1584" s="9">
        <f>TRUNC(I1584*D1584,1)</f>
        <v>0</v>
      </c>
      <c r="K1584" s="8">
        <f>TRUNC(E1584+G1584+I1584,1)</f>
        <v>720000</v>
      </c>
      <c r="L1584" s="9">
        <f>TRUNC(F1584+H1584+J1584,1)</f>
        <v>720000</v>
      </c>
      <c r="M1584" s="5" t="s">
        <v>52</v>
      </c>
      <c r="N1584" s="1" t="s">
        <v>1280</v>
      </c>
      <c r="O1584" s="1" t="s">
        <v>3079</v>
      </c>
      <c r="P1584" s="1" t="s">
        <v>62</v>
      </c>
      <c r="Q1584" s="1" t="s">
        <v>62</v>
      </c>
      <c r="R1584" s="1" t="s">
        <v>61</v>
      </c>
      <c r="AV1584" s="1" t="s">
        <v>52</v>
      </c>
      <c r="AW1584" s="1" t="s">
        <v>4488</v>
      </c>
      <c r="AX1584" s="1" t="s">
        <v>52</v>
      </c>
      <c r="AY1584" s="1" t="s">
        <v>52</v>
      </c>
      <c r="AZ1584" s="203"/>
      <c r="BA1584" s="206" t="s">
        <v>7585</v>
      </c>
    </row>
    <row r="1585" spans="1:53" ht="30" customHeight="1">
      <c r="A1585" s="5" t="s">
        <v>3081</v>
      </c>
      <c r="B1585" s="5" t="s">
        <v>3082</v>
      </c>
      <c r="C1585" s="5" t="s">
        <v>1186</v>
      </c>
      <c r="D1585" s="6">
        <v>1</v>
      </c>
      <c r="E1585" s="8">
        <f>일위대가목록!E533</f>
        <v>0</v>
      </c>
      <c r="F1585" s="9">
        <f>TRUNC(E1585*D1585,1)</f>
        <v>0</v>
      </c>
      <c r="G1585" s="8">
        <f>일위대가목록!F533</f>
        <v>247614</v>
      </c>
      <c r="H1585" s="9">
        <f>TRUNC(G1585*D1585,1)</f>
        <v>247614</v>
      </c>
      <c r="I1585" s="8">
        <f>일위대가목록!G533</f>
        <v>0</v>
      </c>
      <c r="J1585" s="9">
        <f>TRUNC(I1585*D1585,1)</f>
        <v>0</v>
      </c>
      <c r="K1585" s="8">
        <f>TRUNC(E1585+G1585+I1585,1)</f>
        <v>247614</v>
      </c>
      <c r="L1585" s="9">
        <f>TRUNC(F1585+H1585+J1585,1)</f>
        <v>247614</v>
      </c>
      <c r="M1585" s="5" t="s">
        <v>3083</v>
      </c>
      <c r="N1585" s="1" t="s">
        <v>1280</v>
      </c>
      <c r="O1585" s="1" t="s">
        <v>3084</v>
      </c>
      <c r="P1585" s="1" t="s">
        <v>61</v>
      </c>
      <c r="Q1585" s="1" t="s">
        <v>62</v>
      </c>
      <c r="R1585" s="1" t="s">
        <v>62</v>
      </c>
      <c r="AV1585" s="1" t="s">
        <v>52</v>
      </c>
      <c r="AW1585" s="1" t="s">
        <v>4489</v>
      </c>
      <c r="AX1585" s="1" t="s">
        <v>52</v>
      </c>
      <c r="AY1585" s="1" t="s">
        <v>52</v>
      </c>
      <c r="AZ1585" s="203"/>
      <c r="BA1585" s="209" t="s">
        <v>3083</v>
      </c>
    </row>
    <row r="1586" spans="1:53" ht="30" customHeight="1">
      <c r="A1586" s="5" t="s">
        <v>2487</v>
      </c>
      <c r="B1586" s="5" t="s">
        <v>52</v>
      </c>
      <c r="C1586" s="5" t="s">
        <v>52</v>
      </c>
      <c r="D1586" s="6"/>
      <c r="E1586" s="8"/>
      <c r="F1586" s="9">
        <f>TRUNC(SUMIF(N1584:N1585, N1583, F1584:F1585),0)</f>
        <v>720000</v>
      </c>
      <c r="G1586" s="8"/>
      <c r="H1586" s="9">
        <f>TRUNC(SUMIF(N1584:N1585, N1583, H1584:H1585),0)</f>
        <v>247614</v>
      </c>
      <c r="I1586" s="8"/>
      <c r="J1586" s="9">
        <f>TRUNC(SUMIF(N1584:N1585, N1583, J1584:J1585),0)</f>
        <v>0</v>
      </c>
      <c r="K1586" s="8"/>
      <c r="L1586" s="9">
        <f>F1586+H1586+J1586</f>
        <v>967614</v>
      </c>
      <c r="M1586" s="5" t="s">
        <v>52</v>
      </c>
      <c r="N1586" s="1" t="s">
        <v>124</v>
      </c>
      <c r="O1586" s="1" t="s">
        <v>124</v>
      </c>
      <c r="P1586" s="1" t="s">
        <v>52</v>
      </c>
      <c r="Q1586" s="1" t="s">
        <v>52</v>
      </c>
      <c r="R1586" s="1" t="s">
        <v>52</v>
      </c>
      <c r="AV1586" s="1" t="s">
        <v>52</v>
      </c>
      <c r="AW1586" s="1" t="s">
        <v>52</v>
      </c>
      <c r="AX1586" s="1" t="s">
        <v>52</v>
      </c>
      <c r="AY1586" s="1" t="s">
        <v>52</v>
      </c>
      <c r="AZ1586" s="203"/>
      <c r="BA1586" s="206"/>
    </row>
    <row r="1587" spans="1:53" ht="30" customHeight="1">
      <c r="A1587" s="6"/>
      <c r="B1587" s="6"/>
      <c r="C1587" s="6"/>
      <c r="D1587" s="6"/>
      <c r="E1587" s="8"/>
      <c r="F1587" s="9"/>
      <c r="G1587" s="8"/>
      <c r="H1587" s="9"/>
      <c r="I1587" s="8"/>
      <c r="J1587" s="9"/>
      <c r="K1587" s="8"/>
      <c r="L1587" s="9"/>
      <c r="M1587" s="6"/>
      <c r="BA1587" s="206"/>
    </row>
    <row r="1588" spans="1:53" ht="30" customHeight="1">
      <c r="A1588" s="308" t="s">
        <v>4490</v>
      </c>
      <c r="B1588" s="308"/>
      <c r="C1588" s="308"/>
      <c r="D1588" s="308"/>
      <c r="E1588" s="309"/>
      <c r="F1588" s="310"/>
      <c r="G1588" s="309"/>
      <c r="H1588" s="310"/>
      <c r="I1588" s="309"/>
      <c r="J1588" s="310"/>
      <c r="K1588" s="309"/>
      <c r="L1588" s="310"/>
      <c r="M1588" s="308"/>
      <c r="N1588" s="1" t="s">
        <v>1285</v>
      </c>
      <c r="BA1588" s="208"/>
    </row>
    <row r="1589" spans="1:53" ht="30" customHeight="1">
      <c r="A1589" s="5" t="s">
        <v>3077</v>
      </c>
      <c r="B1589" s="5" t="s">
        <v>4491</v>
      </c>
      <c r="C1589" s="5" t="s">
        <v>1186</v>
      </c>
      <c r="D1589" s="6">
        <v>1</v>
      </c>
      <c r="E1589" s="8">
        <f>단가대비표!K293</f>
        <v>775000</v>
      </c>
      <c r="F1589" s="9">
        <f>TRUNC(E1589*D1589,1)</f>
        <v>775000</v>
      </c>
      <c r="G1589" s="8">
        <f>단가대비표!L293</f>
        <v>0</v>
      </c>
      <c r="H1589" s="9">
        <f>TRUNC(G1589*D1589,1)</f>
        <v>0</v>
      </c>
      <c r="I1589" s="8">
        <f>단가대비표!S293</f>
        <v>0</v>
      </c>
      <c r="J1589" s="9">
        <f>TRUNC(I1589*D1589,1)</f>
        <v>0</v>
      </c>
      <c r="K1589" s="8">
        <f>TRUNC(E1589+G1589+I1589,1)</f>
        <v>775000</v>
      </c>
      <c r="L1589" s="9">
        <f>TRUNC(F1589+H1589+J1589,1)</f>
        <v>775000</v>
      </c>
      <c r="M1589" s="5" t="s">
        <v>52</v>
      </c>
      <c r="N1589" s="1" t="s">
        <v>1285</v>
      </c>
      <c r="O1589" s="1" t="s">
        <v>4492</v>
      </c>
      <c r="P1589" s="1" t="s">
        <v>62</v>
      </c>
      <c r="Q1589" s="1" t="s">
        <v>62</v>
      </c>
      <c r="R1589" s="1" t="s">
        <v>61</v>
      </c>
      <c r="AV1589" s="1" t="s">
        <v>52</v>
      </c>
      <c r="AW1589" s="1" t="s">
        <v>4493</v>
      </c>
      <c r="AX1589" s="1" t="s">
        <v>52</v>
      </c>
      <c r="AY1589" s="1" t="s">
        <v>52</v>
      </c>
      <c r="AZ1589" s="203"/>
      <c r="BA1589" s="206" t="s">
        <v>7586</v>
      </c>
    </row>
    <row r="1590" spans="1:53" ht="30" customHeight="1">
      <c r="A1590" s="5" t="s">
        <v>3081</v>
      </c>
      <c r="B1590" s="5" t="s">
        <v>4494</v>
      </c>
      <c r="C1590" s="5" t="s">
        <v>1186</v>
      </c>
      <c r="D1590" s="6">
        <v>1</v>
      </c>
      <c r="E1590" s="8">
        <f>일위대가목록!E628</f>
        <v>0</v>
      </c>
      <c r="F1590" s="9">
        <f>TRUNC(E1590*D1590,1)</f>
        <v>0</v>
      </c>
      <c r="G1590" s="8">
        <f>일위대가목록!F628</f>
        <v>270435</v>
      </c>
      <c r="H1590" s="9">
        <f>TRUNC(G1590*D1590,1)</f>
        <v>270435</v>
      </c>
      <c r="I1590" s="8">
        <f>일위대가목록!G628</f>
        <v>0</v>
      </c>
      <c r="J1590" s="9">
        <f>TRUNC(I1590*D1590,1)</f>
        <v>0</v>
      </c>
      <c r="K1590" s="8">
        <f>TRUNC(E1590+G1590+I1590,1)</f>
        <v>270435</v>
      </c>
      <c r="L1590" s="9">
        <f>TRUNC(F1590+H1590+J1590,1)</f>
        <v>270435</v>
      </c>
      <c r="M1590" s="5" t="s">
        <v>4495</v>
      </c>
      <c r="N1590" s="1" t="s">
        <v>1285</v>
      </c>
      <c r="O1590" s="1" t="s">
        <v>4496</v>
      </c>
      <c r="P1590" s="1" t="s">
        <v>61</v>
      </c>
      <c r="Q1590" s="1" t="s">
        <v>62</v>
      </c>
      <c r="R1590" s="1" t="s">
        <v>62</v>
      </c>
      <c r="AV1590" s="1" t="s">
        <v>52</v>
      </c>
      <c r="AW1590" s="1" t="s">
        <v>4497</v>
      </c>
      <c r="AX1590" s="1" t="s">
        <v>52</v>
      </c>
      <c r="AY1590" s="1" t="s">
        <v>52</v>
      </c>
      <c r="AZ1590" s="203"/>
      <c r="BA1590" s="209" t="s">
        <v>4495</v>
      </c>
    </row>
    <row r="1591" spans="1:53" ht="30" customHeight="1">
      <c r="A1591" s="5" t="s">
        <v>2487</v>
      </c>
      <c r="B1591" s="5" t="s">
        <v>52</v>
      </c>
      <c r="C1591" s="5" t="s">
        <v>52</v>
      </c>
      <c r="D1591" s="6"/>
      <c r="E1591" s="8"/>
      <c r="F1591" s="9">
        <f>TRUNC(SUMIF(N1589:N1590, N1588, F1589:F1590),0)</f>
        <v>775000</v>
      </c>
      <c r="G1591" s="8"/>
      <c r="H1591" s="9">
        <f>TRUNC(SUMIF(N1589:N1590, N1588, H1589:H1590),0)</f>
        <v>270435</v>
      </c>
      <c r="I1591" s="8"/>
      <c r="J1591" s="9">
        <f>TRUNC(SUMIF(N1589:N1590, N1588, J1589:J1590),0)</f>
        <v>0</v>
      </c>
      <c r="K1591" s="8"/>
      <c r="L1591" s="9">
        <f>F1591+H1591+J1591</f>
        <v>1045435</v>
      </c>
      <c r="M1591" s="5" t="s">
        <v>52</v>
      </c>
      <c r="N1591" s="1" t="s">
        <v>124</v>
      </c>
      <c r="O1591" s="1" t="s">
        <v>124</v>
      </c>
      <c r="P1591" s="1" t="s">
        <v>52</v>
      </c>
      <c r="Q1591" s="1" t="s">
        <v>52</v>
      </c>
      <c r="R1591" s="1" t="s">
        <v>52</v>
      </c>
      <c r="AV1591" s="1" t="s">
        <v>52</v>
      </c>
      <c r="AW1591" s="1" t="s">
        <v>52</v>
      </c>
      <c r="AX1591" s="1" t="s">
        <v>52</v>
      </c>
      <c r="AY1591" s="1" t="s">
        <v>52</v>
      </c>
      <c r="AZ1591" s="203"/>
      <c r="BA1591" s="206"/>
    </row>
    <row r="1592" spans="1:53" ht="30" customHeight="1">
      <c r="A1592" s="6"/>
      <c r="B1592" s="6"/>
      <c r="C1592" s="6"/>
      <c r="D1592" s="6"/>
      <c r="E1592" s="8"/>
      <c r="F1592" s="9"/>
      <c r="G1592" s="8"/>
      <c r="H1592" s="9"/>
      <c r="I1592" s="8"/>
      <c r="J1592" s="9"/>
      <c r="K1592" s="8"/>
      <c r="L1592" s="9"/>
      <c r="M1592" s="6"/>
      <c r="BA1592" s="206"/>
    </row>
    <row r="1593" spans="1:53" ht="30" customHeight="1">
      <c r="A1593" s="308" t="s">
        <v>4498</v>
      </c>
      <c r="B1593" s="308"/>
      <c r="C1593" s="308"/>
      <c r="D1593" s="308"/>
      <c r="E1593" s="309"/>
      <c r="F1593" s="310"/>
      <c r="G1593" s="309"/>
      <c r="H1593" s="310"/>
      <c r="I1593" s="309"/>
      <c r="J1593" s="310"/>
      <c r="K1593" s="309"/>
      <c r="L1593" s="310"/>
      <c r="M1593" s="308"/>
      <c r="N1593" s="1" t="s">
        <v>1290</v>
      </c>
      <c r="BA1593" s="208"/>
    </row>
    <row r="1594" spans="1:53" ht="30" customHeight="1">
      <c r="A1594" s="5" t="s">
        <v>4499</v>
      </c>
      <c r="B1594" s="5" t="s">
        <v>4500</v>
      </c>
      <c r="C1594" s="5" t="s">
        <v>436</v>
      </c>
      <c r="D1594" s="6">
        <v>1</v>
      </c>
      <c r="E1594" s="8">
        <f>단가대비표!K372</f>
        <v>460000</v>
      </c>
      <c r="F1594" s="9">
        <f>TRUNC(E1594*D1594,1)</f>
        <v>460000</v>
      </c>
      <c r="G1594" s="8">
        <f>단가대비표!L372</f>
        <v>0</v>
      </c>
      <c r="H1594" s="9">
        <f>TRUNC(G1594*D1594,1)</f>
        <v>0</v>
      </c>
      <c r="I1594" s="8">
        <f>단가대비표!S372</f>
        <v>0</v>
      </c>
      <c r="J1594" s="9">
        <f>TRUNC(I1594*D1594,1)</f>
        <v>0</v>
      </c>
      <c r="K1594" s="8">
        <f t="shared" ref="K1594:L1596" si="216">TRUNC(E1594+G1594+I1594,1)</f>
        <v>460000</v>
      </c>
      <c r="L1594" s="9">
        <f t="shared" si="216"/>
        <v>460000</v>
      </c>
      <c r="M1594" s="5" t="s">
        <v>52</v>
      </c>
      <c r="N1594" s="1" t="s">
        <v>1290</v>
      </c>
      <c r="O1594" s="1" t="s">
        <v>4501</v>
      </c>
      <c r="P1594" s="1" t="s">
        <v>62</v>
      </c>
      <c r="Q1594" s="1" t="s">
        <v>62</v>
      </c>
      <c r="R1594" s="1" t="s">
        <v>61</v>
      </c>
      <c r="V1594">
        <v>1</v>
      </c>
      <c r="AV1594" s="1" t="s">
        <v>52</v>
      </c>
      <c r="AW1594" s="1" t="s">
        <v>4502</v>
      </c>
      <c r="AX1594" s="1" t="s">
        <v>52</v>
      </c>
      <c r="AY1594" s="1" t="s">
        <v>52</v>
      </c>
      <c r="AZ1594" s="203"/>
      <c r="BA1594" s="206" t="s">
        <v>7683</v>
      </c>
    </row>
    <row r="1595" spans="1:53" ht="30" customHeight="1">
      <c r="A1595" s="5" t="s">
        <v>2665</v>
      </c>
      <c r="B1595" s="5" t="s">
        <v>2666</v>
      </c>
      <c r="C1595" s="5" t="s">
        <v>449</v>
      </c>
      <c r="D1595" s="6">
        <v>1</v>
      </c>
      <c r="E1595" s="8">
        <f>TRUNC(SUMIF(V1594:V1596, RIGHTB(O1595, 1), F1594:F1596)*U1595, 2)</f>
        <v>23000</v>
      </c>
      <c r="F1595" s="9">
        <f>TRUNC(E1595*D1595,1)</f>
        <v>23000</v>
      </c>
      <c r="G1595" s="8">
        <v>0</v>
      </c>
      <c r="H1595" s="9">
        <f>TRUNC(G1595*D1595,1)</f>
        <v>0</v>
      </c>
      <c r="I1595" s="8">
        <v>0</v>
      </c>
      <c r="J1595" s="9">
        <f>TRUNC(I1595*D1595,1)</f>
        <v>0</v>
      </c>
      <c r="K1595" s="8">
        <f t="shared" si="216"/>
        <v>23000</v>
      </c>
      <c r="L1595" s="9">
        <f t="shared" si="216"/>
        <v>23000</v>
      </c>
      <c r="M1595" s="5" t="s">
        <v>52</v>
      </c>
      <c r="N1595" s="1" t="s">
        <v>1290</v>
      </c>
      <c r="O1595" s="1" t="s">
        <v>2654</v>
      </c>
      <c r="P1595" s="1" t="s">
        <v>62</v>
      </c>
      <c r="Q1595" s="1" t="s">
        <v>62</v>
      </c>
      <c r="R1595" s="1" t="s">
        <v>62</v>
      </c>
      <c r="S1595">
        <v>0</v>
      </c>
      <c r="T1595">
        <v>0</v>
      </c>
      <c r="U1595">
        <v>0.05</v>
      </c>
      <c r="AV1595" s="1" t="s">
        <v>52</v>
      </c>
      <c r="AW1595" s="1" t="s">
        <v>4503</v>
      </c>
      <c r="AX1595" s="1" t="s">
        <v>52</v>
      </c>
      <c r="AY1595" s="1" t="s">
        <v>52</v>
      </c>
      <c r="AZ1595" s="203"/>
      <c r="BA1595" s="206"/>
    </row>
    <row r="1596" spans="1:53" ht="30" customHeight="1">
      <c r="A1596" s="5" t="s">
        <v>4504</v>
      </c>
      <c r="B1596" s="5" t="s">
        <v>4505</v>
      </c>
      <c r="C1596" s="5" t="s">
        <v>1186</v>
      </c>
      <c r="D1596" s="6">
        <v>1</v>
      </c>
      <c r="E1596" s="8">
        <f>일위대가목록!E629</f>
        <v>0</v>
      </c>
      <c r="F1596" s="9">
        <f>TRUNC(E1596*D1596,1)</f>
        <v>0</v>
      </c>
      <c r="G1596" s="8">
        <f>일위대가목록!F629</f>
        <v>275374</v>
      </c>
      <c r="H1596" s="9">
        <f>TRUNC(G1596*D1596,1)</f>
        <v>275374</v>
      </c>
      <c r="I1596" s="8">
        <f>일위대가목록!G629</f>
        <v>0</v>
      </c>
      <c r="J1596" s="9">
        <f>TRUNC(I1596*D1596,1)</f>
        <v>0</v>
      </c>
      <c r="K1596" s="8">
        <f t="shared" si="216"/>
        <v>275374</v>
      </c>
      <c r="L1596" s="9">
        <f t="shared" si="216"/>
        <v>275374</v>
      </c>
      <c r="M1596" s="5" t="s">
        <v>4506</v>
      </c>
      <c r="N1596" s="1" t="s">
        <v>1290</v>
      </c>
      <c r="O1596" s="1" t="s">
        <v>4507</v>
      </c>
      <c r="P1596" s="1" t="s">
        <v>61</v>
      </c>
      <c r="Q1596" s="1" t="s">
        <v>62</v>
      </c>
      <c r="R1596" s="1" t="s">
        <v>62</v>
      </c>
      <c r="AV1596" s="1" t="s">
        <v>52</v>
      </c>
      <c r="AW1596" s="1" t="s">
        <v>4508</v>
      </c>
      <c r="AX1596" s="1" t="s">
        <v>52</v>
      </c>
      <c r="AY1596" s="1" t="s">
        <v>52</v>
      </c>
      <c r="AZ1596" s="203"/>
      <c r="BA1596" s="209" t="s">
        <v>4506</v>
      </c>
    </row>
    <row r="1597" spans="1:53" ht="30" customHeight="1">
      <c r="A1597" s="5" t="s">
        <v>2487</v>
      </c>
      <c r="B1597" s="5" t="s">
        <v>52</v>
      </c>
      <c r="C1597" s="5" t="s">
        <v>52</v>
      </c>
      <c r="D1597" s="6"/>
      <c r="E1597" s="8"/>
      <c r="F1597" s="9">
        <f>TRUNC(SUMIF(N1594:N1596, N1593, F1594:F1596),0)</f>
        <v>483000</v>
      </c>
      <c r="G1597" s="8"/>
      <c r="H1597" s="9">
        <f>TRUNC(SUMIF(N1594:N1596, N1593, H1594:H1596),0)</f>
        <v>275374</v>
      </c>
      <c r="I1597" s="8"/>
      <c r="J1597" s="9">
        <f>TRUNC(SUMIF(N1594:N1596, N1593, J1594:J1596),0)</f>
        <v>0</v>
      </c>
      <c r="K1597" s="8"/>
      <c r="L1597" s="9">
        <f>F1597+H1597+J1597</f>
        <v>758374</v>
      </c>
      <c r="M1597" s="5" t="s">
        <v>52</v>
      </c>
      <c r="N1597" s="1" t="s">
        <v>124</v>
      </c>
      <c r="O1597" s="1" t="s">
        <v>124</v>
      </c>
      <c r="P1597" s="1" t="s">
        <v>52</v>
      </c>
      <c r="Q1597" s="1" t="s">
        <v>52</v>
      </c>
      <c r="R1597" s="1" t="s">
        <v>52</v>
      </c>
      <c r="AV1597" s="1" t="s">
        <v>52</v>
      </c>
      <c r="AW1597" s="1" t="s">
        <v>52</v>
      </c>
      <c r="AX1597" s="1" t="s">
        <v>52</v>
      </c>
      <c r="AY1597" s="1" t="s">
        <v>52</v>
      </c>
      <c r="AZ1597" s="203"/>
      <c r="BA1597" s="206"/>
    </row>
    <row r="1598" spans="1:53" ht="30" customHeight="1">
      <c r="A1598" s="6"/>
      <c r="B1598" s="6"/>
      <c r="C1598" s="6"/>
      <c r="D1598" s="6"/>
      <c r="E1598" s="8"/>
      <c r="F1598" s="9"/>
      <c r="G1598" s="8"/>
      <c r="H1598" s="9"/>
      <c r="I1598" s="8"/>
      <c r="J1598" s="9"/>
      <c r="K1598" s="8"/>
      <c r="L1598" s="9"/>
      <c r="M1598" s="6"/>
      <c r="BA1598" s="206"/>
    </row>
    <row r="1599" spans="1:53" ht="30" customHeight="1">
      <c r="A1599" s="308" t="s">
        <v>4509</v>
      </c>
      <c r="B1599" s="308"/>
      <c r="C1599" s="308"/>
      <c r="D1599" s="308"/>
      <c r="E1599" s="309"/>
      <c r="F1599" s="310"/>
      <c r="G1599" s="309"/>
      <c r="H1599" s="310"/>
      <c r="I1599" s="309"/>
      <c r="J1599" s="310"/>
      <c r="K1599" s="309"/>
      <c r="L1599" s="310"/>
      <c r="M1599" s="308"/>
      <c r="N1599" s="1" t="s">
        <v>1294</v>
      </c>
      <c r="BA1599" s="208"/>
    </row>
    <row r="1600" spans="1:53" ht="30" customHeight="1">
      <c r="A1600" s="5" t="s">
        <v>4499</v>
      </c>
      <c r="B1600" s="5" t="s">
        <v>4510</v>
      </c>
      <c r="C1600" s="5" t="s">
        <v>436</v>
      </c>
      <c r="D1600" s="6">
        <v>1</v>
      </c>
      <c r="E1600" s="8">
        <f>단가대비표!K373</f>
        <v>1480000</v>
      </c>
      <c r="F1600" s="9">
        <f>TRUNC(E1600*D1600,1)</f>
        <v>1480000</v>
      </c>
      <c r="G1600" s="8">
        <f>단가대비표!L373</f>
        <v>0</v>
      </c>
      <c r="H1600" s="9">
        <f>TRUNC(G1600*D1600,1)</f>
        <v>0</v>
      </c>
      <c r="I1600" s="8">
        <f>단가대비표!S373</f>
        <v>0</v>
      </c>
      <c r="J1600" s="9">
        <f>TRUNC(I1600*D1600,1)</f>
        <v>0</v>
      </c>
      <c r="K1600" s="8">
        <f t="shared" ref="K1600:L1602" si="217">TRUNC(E1600+G1600+I1600,1)</f>
        <v>1480000</v>
      </c>
      <c r="L1600" s="9">
        <f t="shared" si="217"/>
        <v>1480000</v>
      </c>
      <c r="M1600" s="5" t="s">
        <v>52</v>
      </c>
      <c r="N1600" s="1" t="s">
        <v>1294</v>
      </c>
      <c r="O1600" s="1" t="s">
        <v>4511</v>
      </c>
      <c r="P1600" s="1" t="s">
        <v>62</v>
      </c>
      <c r="Q1600" s="1" t="s">
        <v>62</v>
      </c>
      <c r="R1600" s="1" t="s">
        <v>61</v>
      </c>
      <c r="V1600">
        <v>1</v>
      </c>
      <c r="AV1600" s="1" t="s">
        <v>52</v>
      </c>
      <c r="AW1600" s="1" t="s">
        <v>4512</v>
      </c>
      <c r="AX1600" s="1" t="s">
        <v>52</v>
      </c>
      <c r="AY1600" s="1" t="s">
        <v>52</v>
      </c>
      <c r="AZ1600" s="203"/>
      <c r="BA1600" s="206" t="s">
        <v>7684</v>
      </c>
    </row>
    <row r="1601" spans="1:53" ht="30" customHeight="1">
      <c r="A1601" s="5" t="s">
        <v>2665</v>
      </c>
      <c r="B1601" s="5" t="s">
        <v>2666</v>
      </c>
      <c r="C1601" s="5" t="s">
        <v>449</v>
      </c>
      <c r="D1601" s="6">
        <v>1</v>
      </c>
      <c r="E1601" s="8">
        <f>TRUNC(SUMIF(V1600:V1602, RIGHTB(O1601, 1), F1600:F1602)*U1601, 2)</f>
        <v>74000</v>
      </c>
      <c r="F1601" s="9">
        <f>TRUNC(E1601*D1601,1)</f>
        <v>74000</v>
      </c>
      <c r="G1601" s="8">
        <v>0</v>
      </c>
      <c r="H1601" s="9">
        <f>TRUNC(G1601*D1601,1)</f>
        <v>0</v>
      </c>
      <c r="I1601" s="8">
        <v>0</v>
      </c>
      <c r="J1601" s="9">
        <f>TRUNC(I1601*D1601,1)</f>
        <v>0</v>
      </c>
      <c r="K1601" s="8">
        <f t="shared" si="217"/>
        <v>74000</v>
      </c>
      <c r="L1601" s="9">
        <f t="shared" si="217"/>
        <v>74000</v>
      </c>
      <c r="M1601" s="5" t="s">
        <v>52</v>
      </c>
      <c r="N1601" s="1" t="s">
        <v>1294</v>
      </c>
      <c r="O1601" s="1" t="s">
        <v>2654</v>
      </c>
      <c r="P1601" s="1" t="s">
        <v>62</v>
      </c>
      <c r="Q1601" s="1" t="s">
        <v>62</v>
      </c>
      <c r="R1601" s="1" t="s">
        <v>62</v>
      </c>
      <c r="S1601">
        <v>0</v>
      </c>
      <c r="T1601">
        <v>0</v>
      </c>
      <c r="U1601">
        <v>0.05</v>
      </c>
      <c r="AV1601" s="1" t="s">
        <v>52</v>
      </c>
      <c r="AW1601" s="1" t="s">
        <v>4513</v>
      </c>
      <c r="AX1601" s="1" t="s">
        <v>52</v>
      </c>
      <c r="AY1601" s="1" t="s">
        <v>52</v>
      </c>
      <c r="AZ1601" s="203"/>
      <c r="BA1601" s="206"/>
    </row>
    <row r="1602" spans="1:53" ht="30" customHeight="1">
      <c r="A1602" s="5" t="s">
        <v>4504</v>
      </c>
      <c r="B1602" s="5" t="s">
        <v>4505</v>
      </c>
      <c r="C1602" s="5" t="s">
        <v>1186</v>
      </c>
      <c r="D1602" s="6">
        <v>1</v>
      </c>
      <c r="E1602" s="8">
        <f>일위대가목록!E629</f>
        <v>0</v>
      </c>
      <c r="F1602" s="9">
        <f>TRUNC(E1602*D1602,1)</f>
        <v>0</v>
      </c>
      <c r="G1602" s="8">
        <f>일위대가목록!F629</f>
        <v>275374</v>
      </c>
      <c r="H1602" s="9">
        <f>TRUNC(G1602*D1602,1)</f>
        <v>275374</v>
      </c>
      <c r="I1602" s="8">
        <f>일위대가목록!G629</f>
        <v>0</v>
      </c>
      <c r="J1602" s="9">
        <f>TRUNC(I1602*D1602,1)</f>
        <v>0</v>
      </c>
      <c r="K1602" s="8">
        <f t="shared" si="217"/>
        <v>275374</v>
      </c>
      <c r="L1602" s="9">
        <f t="shared" si="217"/>
        <v>275374</v>
      </c>
      <c r="M1602" s="5" t="s">
        <v>4506</v>
      </c>
      <c r="N1602" s="1" t="s">
        <v>1294</v>
      </c>
      <c r="O1602" s="1" t="s">
        <v>4507</v>
      </c>
      <c r="P1602" s="1" t="s">
        <v>61</v>
      </c>
      <c r="Q1602" s="1" t="s">
        <v>62</v>
      </c>
      <c r="R1602" s="1" t="s">
        <v>62</v>
      </c>
      <c r="AV1602" s="1" t="s">
        <v>52</v>
      </c>
      <c r="AW1602" s="1" t="s">
        <v>4514</v>
      </c>
      <c r="AX1602" s="1" t="s">
        <v>52</v>
      </c>
      <c r="AY1602" s="1" t="s">
        <v>52</v>
      </c>
      <c r="AZ1602" s="203"/>
      <c r="BA1602" s="209" t="s">
        <v>4506</v>
      </c>
    </row>
    <row r="1603" spans="1:53" ht="30" customHeight="1">
      <c r="A1603" s="5" t="s">
        <v>2487</v>
      </c>
      <c r="B1603" s="5" t="s">
        <v>52</v>
      </c>
      <c r="C1603" s="5" t="s">
        <v>52</v>
      </c>
      <c r="D1603" s="6"/>
      <c r="E1603" s="8"/>
      <c r="F1603" s="9">
        <f>TRUNC(SUMIF(N1600:N1602, N1599, F1600:F1602),0)</f>
        <v>1554000</v>
      </c>
      <c r="G1603" s="8"/>
      <c r="H1603" s="9">
        <f>TRUNC(SUMIF(N1600:N1602, N1599, H1600:H1602),0)</f>
        <v>275374</v>
      </c>
      <c r="I1603" s="8"/>
      <c r="J1603" s="9">
        <f>TRUNC(SUMIF(N1600:N1602, N1599, J1600:J1602),0)</f>
        <v>0</v>
      </c>
      <c r="K1603" s="8"/>
      <c r="L1603" s="9">
        <f>F1603+H1603+J1603</f>
        <v>1829374</v>
      </c>
      <c r="M1603" s="5" t="s">
        <v>52</v>
      </c>
      <c r="N1603" s="1" t="s">
        <v>124</v>
      </c>
      <c r="O1603" s="1" t="s">
        <v>124</v>
      </c>
      <c r="P1603" s="1" t="s">
        <v>52</v>
      </c>
      <c r="Q1603" s="1" t="s">
        <v>52</v>
      </c>
      <c r="R1603" s="1" t="s">
        <v>52</v>
      </c>
      <c r="AV1603" s="1" t="s">
        <v>52</v>
      </c>
      <c r="AW1603" s="1" t="s">
        <v>52</v>
      </c>
      <c r="AX1603" s="1" t="s">
        <v>52</v>
      </c>
      <c r="AY1603" s="1" t="s">
        <v>52</v>
      </c>
      <c r="AZ1603" s="203"/>
      <c r="BA1603" s="206"/>
    </row>
    <row r="1604" spans="1:53" ht="30" customHeight="1">
      <c r="A1604" s="6"/>
      <c r="B1604" s="6"/>
      <c r="C1604" s="6"/>
      <c r="D1604" s="6"/>
      <c r="E1604" s="8"/>
      <c r="F1604" s="9"/>
      <c r="G1604" s="8"/>
      <c r="H1604" s="9"/>
      <c r="I1604" s="8"/>
      <c r="J1604" s="9"/>
      <c r="K1604" s="8"/>
      <c r="L1604" s="9"/>
      <c r="M1604" s="6"/>
      <c r="BA1604" s="206"/>
    </row>
    <row r="1605" spans="1:53" ht="30" customHeight="1">
      <c r="A1605" s="308" t="s">
        <v>4515</v>
      </c>
      <c r="B1605" s="308"/>
      <c r="C1605" s="308"/>
      <c r="D1605" s="308"/>
      <c r="E1605" s="309"/>
      <c r="F1605" s="310"/>
      <c r="G1605" s="309"/>
      <c r="H1605" s="310"/>
      <c r="I1605" s="309"/>
      <c r="J1605" s="310"/>
      <c r="K1605" s="309"/>
      <c r="L1605" s="310"/>
      <c r="M1605" s="308"/>
      <c r="N1605" s="1" t="s">
        <v>1299</v>
      </c>
      <c r="BA1605" s="208"/>
    </row>
    <row r="1606" spans="1:53" ht="30" customHeight="1">
      <c r="A1606" s="5" t="s">
        <v>4516</v>
      </c>
      <c r="B1606" s="5" t="s">
        <v>4517</v>
      </c>
      <c r="C1606" s="5" t="s">
        <v>436</v>
      </c>
      <c r="D1606" s="6">
        <v>1</v>
      </c>
      <c r="E1606" s="8">
        <f>단가대비표!K374</f>
        <v>244000</v>
      </c>
      <c r="F1606" s="9">
        <f>TRUNC(E1606*D1606,1)</f>
        <v>244000</v>
      </c>
      <c r="G1606" s="8">
        <f>단가대비표!L374</f>
        <v>0</v>
      </c>
      <c r="H1606" s="9">
        <f>TRUNC(G1606*D1606,1)</f>
        <v>0</v>
      </c>
      <c r="I1606" s="8">
        <f>단가대비표!S374</f>
        <v>0</v>
      </c>
      <c r="J1606" s="9">
        <f>TRUNC(I1606*D1606,1)</f>
        <v>0</v>
      </c>
      <c r="K1606" s="8">
        <f t="shared" ref="K1606:L1608" si="218">TRUNC(E1606+G1606+I1606,1)</f>
        <v>244000</v>
      </c>
      <c r="L1606" s="9">
        <f t="shared" si="218"/>
        <v>244000</v>
      </c>
      <c r="M1606" s="5" t="s">
        <v>52</v>
      </c>
      <c r="N1606" s="1" t="s">
        <v>1299</v>
      </c>
      <c r="O1606" s="1" t="s">
        <v>4518</v>
      </c>
      <c r="P1606" s="1" t="s">
        <v>62</v>
      </c>
      <c r="Q1606" s="1" t="s">
        <v>62</v>
      </c>
      <c r="R1606" s="1" t="s">
        <v>61</v>
      </c>
      <c r="AV1606" s="1" t="s">
        <v>52</v>
      </c>
      <c r="AW1606" s="1" t="s">
        <v>4519</v>
      </c>
      <c r="AX1606" s="1" t="s">
        <v>52</v>
      </c>
      <c r="AY1606" s="1" t="s">
        <v>52</v>
      </c>
      <c r="AZ1606" s="203"/>
      <c r="BA1606" s="206" t="s">
        <v>7685</v>
      </c>
    </row>
    <row r="1607" spans="1:53" ht="30" customHeight="1">
      <c r="A1607" s="5" t="s">
        <v>4520</v>
      </c>
      <c r="B1607" s="5" t="s">
        <v>4521</v>
      </c>
      <c r="C1607" s="5" t="s">
        <v>436</v>
      </c>
      <c r="D1607" s="6">
        <v>1</v>
      </c>
      <c r="E1607" s="8">
        <f>단가대비표!K376</f>
        <v>71000</v>
      </c>
      <c r="F1607" s="9">
        <f>TRUNC(E1607*D1607,1)</f>
        <v>71000</v>
      </c>
      <c r="G1607" s="8">
        <f>단가대비표!L376</f>
        <v>0</v>
      </c>
      <c r="H1607" s="9">
        <f>TRUNC(G1607*D1607,1)</f>
        <v>0</v>
      </c>
      <c r="I1607" s="8">
        <f>단가대비표!S376</f>
        <v>0</v>
      </c>
      <c r="J1607" s="9">
        <f>TRUNC(I1607*D1607,1)</f>
        <v>0</v>
      </c>
      <c r="K1607" s="8">
        <f t="shared" si="218"/>
        <v>71000</v>
      </c>
      <c r="L1607" s="9">
        <f t="shared" si="218"/>
        <v>71000</v>
      </c>
      <c r="M1607" s="5" t="s">
        <v>52</v>
      </c>
      <c r="N1607" s="1" t="s">
        <v>1299</v>
      </c>
      <c r="O1607" s="1" t="s">
        <v>4522</v>
      </c>
      <c r="P1607" s="1" t="s">
        <v>62</v>
      </c>
      <c r="Q1607" s="1" t="s">
        <v>62</v>
      </c>
      <c r="R1607" s="1" t="s">
        <v>61</v>
      </c>
      <c r="AV1607" s="1" t="s">
        <v>52</v>
      </c>
      <c r="AW1607" s="1" t="s">
        <v>4523</v>
      </c>
      <c r="AX1607" s="1" t="s">
        <v>52</v>
      </c>
      <c r="AY1607" s="1" t="s">
        <v>52</v>
      </c>
      <c r="AZ1607" s="203"/>
      <c r="BA1607" s="206" t="s">
        <v>7687</v>
      </c>
    </row>
    <row r="1608" spans="1:53" ht="30" customHeight="1">
      <c r="A1608" s="5" t="s">
        <v>4524</v>
      </c>
      <c r="B1608" s="5" t="s">
        <v>52</v>
      </c>
      <c r="C1608" s="5" t="s">
        <v>1186</v>
      </c>
      <c r="D1608" s="6">
        <v>1</v>
      </c>
      <c r="E1608" s="8">
        <f>일위대가목록!E630</f>
        <v>6108</v>
      </c>
      <c r="F1608" s="9">
        <f>TRUNC(E1608*D1608,1)</f>
        <v>6108</v>
      </c>
      <c r="G1608" s="8">
        <f>일위대가목록!F630</f>
        <v>203602</v>
      </c>
      <c r="H1608" s="9">
        <f>TRUNC(G1608*D1608,1)</f>
        <v>203602</v>
      </c>
      <c r="I1608" s="8">
        <f>일위대가목록!G630</f>
        <v>0</v>
      </c>
      <c r="J1608" s="9">
        <f>TRUNC(I1608*D1608,1)</f>
        <v>0</v>
      </c>
      <c r="K1608" s="8">
        <f t="shared" si="218"/>
        <v>209710</v>
      </c>
      <c r="L1608" s="9">
        <f t="shared" si="218"/>
        <v>209710</v>
      </c>
      <c r="M1608" s="5" t="s">
        <v>4525</v>
      </c>
      <c r="N1608" s="1" t="s">
        <v>1299</v>
      </c>
      <c r="O1608" s="1" t="s">
        <v>4526</v>
      </c>
      <c r="P1608" s="1" t="s">
        <v>61</v>
      </c>
      <c r="Q1608" s="1" t="s">
        <v>62</v>
      </c>
      <c r="R1608" s="1" t="s">
        <v>62</v>
      </c>
      <c r="AV1608" s="1" t="s">
        <v>52</v>
      </c>
      <c r="AW1608" s="1" t="s">
        <v>4527</v>
      </c>
      <c r="AX1608" s="1" t="s">
        <v>52</v>
      </c>
      <c r="AY1608" s="1" t="s">
        <v>52</v>
      </c>
      <c r="AZ1608" s="203"/>
      <c r="BA1608" s="209" t="s">
        <v>4525</v>
      </c>
    </row>
    <row r="1609" spans="1:53" ht="30" customHeight="1">
      <c r="A1609" s="5" t="s">
        <v>2487</v>
      </c>
      <c r="B1609" s="5" t="s">
        <v>52</v>
      </c>
      <c r="C1609" s="5" t="s">
        <v>52</v>
      </c>
      <c r="D1609" s="6"/>
      <c r="E1609" s="8"/>
      <c r="F1609" s="9">
        <f>TRUNC(SUMIF(N1606:N1608, N1605, F1606:F1608),0)</f>
        <v>321108</v>
      </c>
      <c r="G1609" s="8"/>
      <c r="H1609" s="9">
        <f>TRUNC(SUMIF(N1606:N1608, N1605, H1606:H1608),0)</f>
        <v>203602</v>
      </c>
      <c r="I1609" s="8"/>
      <c r="J1609" s="9">
        <f>TRUNC(SUMIF(N1606:N1608, N1605, J1606:J1608),0)</f>
        <v>0</v>
      </c>
      <c r="K1609" s="8"/>
      <c r="L1609" s="9">
        <f>F1609+H1609+J1609</f>
        <v>524710</v>
      </c>
      <c r="M1609" s="5" t="s">
        <v>52</v>
      </c>
      <c r="N1609" s="1" t="s">
        <v>124</v>
      </c>
      <c r="O1609" s="1" t="s">
        <v>124</v>
      </c>
      <c r="P1609" s="1" t="s">
        <v>52</v>
      </c>
      <c r="Q1609" s="1" t="s">
        <v>52</v>
      </c>
      <c r="R1609" s="1" t="s">
        <v>52</v>
      </c>
      <c r="AV1609" s="1" t="s">
        <v>52</v>
      </c>
      <c r="AW1609" s="1" t="s">
        <v>52</v>
      </c>
      <c r="AX1609" s="1" t="s">
        <v>52</v>
      </c>
      <c r="AY1609" s="1" t="s">
        <v>52</v>
      </c>
      <c r="AZ1609" s="203"/>
      <c r="BA1609" s="206"/>
    </row>
    <row r="1610" spans="1:53" ht="30" customHeight="1">
      <c r="A1610" s="6"/>
      <c r="B1610" s="6"/>
      <c r="C1610" s="6"/>
      <c r="D1610" s="6"/>
      <c r="E1610" s="8"/>
      <c r="F1610" s="9"/>
      <c r="G1610" s="8"/>
      <c r="H1610" s="9"/>
      <c r="I1610" s="8"/>
      <c r="J1610" s="9"/>
      <c r="K1610" s="8"/>
      <c r="L1610" s="9"/>
      <c r="M1610" s="6"/>
      <c r="BA1610" s="206"/>
    </row>
    <row r="1611" spans="1:53" ht="30" customHeight="1">
      <c r="A1611" s="308" t="s">
        <v>4528</v>
      </c>
      <c r="B1611" s="308"/>
      <c r="C1611" s="308"/>
      <c r="D1611" s="308"/>
      <c r="E1611" s="309"/>
      <c r="F1611" s="310"/>
      <c r="G1611" s="309"/>
      <c r="H1611" s="310"/>
      <c r="I1611" s="309"/>
      <c r="J1611" s="310"/>
      <c r="K1611" s="309"/>
      <c r="L1611" s="310"/>
      <c r="M1611" s="308"/>
      <c r="N1611" s="1" t="s">
        <v>1304</v>
      </c>
      <c r="BA1611" s="208"/>
    </row>
    <row r="1612" spans="1:53" ht="30" customHeight="1">
      <c r="A1612" s="5" t="s">
        <v>4516</v>
      </c>
      <c r="B1612" s="5" t="s">
        <v>4529</v>
      </c>
      <c r="C1612" s="5" t="s">
        <v>436</v>
      </c>
      <c r="D1612" s="6">
        <v>1</v>
      </c>
      <c r="E1612" s="8">
        <f>단가대비표!K375</f>
        <v>289000</v>
      </c>
      <c r="F1612" s="9">
        <f>TRUNC(E1612*D1612,1)</f>
        <v>289000</v>
      </c>
      <c r="G1612" s="8">
        <f>단가대비표!L375</f>
        <v>0</v>
      </c>
      <c r="H1612" s="9">
        <f>TRUNC(G1612*D1612,1)</f>
        <v>0</v>
      </c>
      <c r="I1612" s="8">
        <f>단가대비표!S375</f>
        <v>0</v>
      </c>
      <c r="J1612" s="9">
        <f>TRUNC(I1612*D1612,1)</f>
        <v>0</v>
      </c>
      <c r="K1612" s="8">
        <f t="shared" ref="K1612:L1614" si="219">TRUNC(E1612+G1612+I1612,1)</f>
        <v>289000</v>
      </c>
      <c r="L1612" s="9">
        <f t="shared" si="219"/>
        <v>289000</v>
      </c>
      <c r="M1612" s="5" t="s">
        <v>52</v>
      </c>
      <c r="N1612" s="1" t="s">
        <v>1304</v>
      </c>
      <c r="O1612" s="1" t="s">
        <v>4530</v>
      </c>
      <c r="P1612" s="1" t="s">
        <v>62</v>
      </c>
      <c r="Q1612" s="1" t="s">
        <v>62</v>
      </c>
      <c r="R1612" s="1" t="s">
        <v>61</v>
      </c>
      <c r="AV1612" s="1" t="s">
        <v>52</v>
      </c>
      <c r="AW1612" s="1" t="s">
        <v>4531</v>
      </c>
      <c r="AX1612" s="1" t="s">
        <v>52</v>
      </c>
      <c r="AY1612" s="1" t="s">
        <v>52</v>
      </c>
      <c r="AZ1612" s="203"/>
      <c r="BA1612" s="206" t="s">
        <v>7686</v>
      </c>
    </row>
    <row r="1613" spans="1:53" ht="30" customHeight="1">
      <c r="A1613" s="5" t="s">
        <v>4520</v>
      </c>
      <c r="B1613" s="5" t="s">
        <v>4521</v>
      </c>
      <c r="C1613" s="5" t="s">
        <v>436</v>
      </c>
      <c r="D1613" s="6">
        <v>1</v>
      </c>
      <c r="E1613" s="8">
        <f>단가대비표!K376</f>
        <v>71000</v>
      </c>
      <c r="F1613" s="9">
        <f>TRUNC(E1613*D1613,1)</f>
        <v>71000</v>
      </c>
      <c r="G1613" s="8">
        <f>단가대비표!L376</f>
        <v>0</v>
      </c>
      <c r="H1613" s="9">
        <f>TRUNC(G1613*D1613,1)</f>
        <v>0</v>
      </c>
      <c r="I1613" s="8">
        <f>단가대비표!S376</f>
        <v>0</v>
      </c>
      <c r="J1613" s="9">
        <f>TRUNC(I1613*D1613,1)</f>
        <v>0</v>
      </c>
      <c r="K1613" s="8">
        <f t="shared" si="219"/>
        <v>71000</v>
      </c>
      <c r="L1613" s="9">
        <f t="shared" si="219"/>
        <v>71000</v>
      </c>
      <c r="M1613" s="5" t="s">
        <v>52</v>
      </c>
      <c r="N1613" s="1" t="s">
        <v>1304</v>
      </c>
      <c r="O1613" s="1" t="s">
        <v>4522</v>
      </c>
      <c r="P1613" s="1" t="s">
        <v>62</v>
      </c>
      <c r="Q1613" s="1" t="s">
        <v>62</v>
      </c>
      <c r="R1613" s="1" t="s">
        <v>61</v>
      </c>
      <c r="AV1613" s="1" t="s">
        <v>52</v>
      </c>
      <c r="AW1613" s="1" t="s">
        <v>4532</v>
      </c>
      <c r="AX1613" s="1" t="s">
        <v>52</v>
      </c>
      <c r="AY1613" s="1" t="s">
        <v>52</v>
      </c>
      <c r="AZ1613" s="203"/>
      <c r="BA1613" s="206" t="s">
        <v>7687</v>
      </c>
    </row>
    <row r="1614" spans="1:53" ht="30" customHeight="1">
      <c r="A1614" s="5" t="s">
        <v>4524</v>
      </c>
      <c r="B1614" s="5" t="s">
        <v>52</v>
      </c>
      <c r="C1614" s="5" t="s">
        <v>1186</v>
      </c>
      <c r="D1614" s="6">
        <v>1</v>
      </c>
      <c r="E1614" s="8">
        <f>일위대가목록!E630</f>
        <v>6108</v>
      </c>
      <c r="F1614" s="9">
        <f>TRUNC(E1614*D1614,1)</f>
        <v>6108</v>
      </c>
      <c r="G1614" s="8">
        <f>일위대가목록!F630</f>
        <v>203602</v>
      </c>
      <c r="H1614" s="9">
        <f>TRUNC(G1614*D1614,1)</f>
        <v>203602</v>
      </c>
      <c r="I1614" s="8">
        <f>일위대가목록!G630</f>
        <v>0</v>
      </c>
      <c r="J1614" s="9">
        <f>TRUNC(I1614*D1614,1)</f>
        <v>0</v>
      </c>
      <c r="K1614" s="8">
        <f t="shared" si="219"/>
        <v>209710</v>
      </c>
      <c r="L1614" s="9">
        <f t="shared" si="219"/>
        <v>209710</v>
      </c>
      <c r="M1614" s="5" t="s">
        <v>4525</v>
      </c>
      <c r="N1614" s="1" t="s">
        <v>1304</v>
      </c>
      <c r="O1614" s="1" t="s">
        <v>4526</v>
      </c>
      <c r="P1614" s="1" t="s">
        <v>61</v>
      </c>
      <c r="Q1614" s="1" t="s">
        <v>62</v>
      </c>
      <c r="R1614" s="1" t="s">
        <v>62</v>
      </c>
      <c r="AV1614" s="1" t="s">
        <v>52</v>
      </c>
      <c r="AW1614" s="1" t="s">
        <v>4533</v>
      </c>
      <c r="AX1614" s="1" t="s">
        <v>52</v>
      </c>
      <c r="AY1614" s="1" t="s">
        <v>52</v>
      </c>
      <c r="AZ1614" s="203"/>
      <c r="BA1614" s="209" t="s">
        <v>4525</v>
      </c>
    </row>
    <row r="1615" spans="1:53" ht="30" customHeight="1">
      <c r="A1615" s="5" t="s">
        <v>2487</v>
      </c>
      <c r="B1615" s="5" t="s">
        <v>52</v>
      </c>
      <c r="C1615" s="5" t="s">
        <v>52</v>
      </c>
      <c r="D1615" s="6"/>
      <c r="E1615" s="8"/>
      <c r="F1615" s="9">
        <f>TRUNC(SUMIF(N1612:N1614, N1611, F1612:F1614),0)</f>
        <v>366108</v>
      </c>
      <c r="G1615" s="8"/>
      <c r="H1615" s="9">
        <f>TRUNC(SUMIF(N1612:N1614, N1611, H1612:H1614),0)</f>
        <v>203602</v>
      </c>
      <c r="I1615" s="8"/>
      <c r="J1615" s="9">
        <f>TRUNC(SUMIF(N1612:N1614, N1611, J1612:J1614),0)</f>
        <v>0</v>
      </c>
      <c r="K1615" s="8"/>
      <c r="L1615" s="9">
        <f>F1615+H1615+J1615</f>
        <v>569710</v>
      </c>
      <c r="M1615" s="5" t="s">
        <v>52</v>
      </c>
      <c r="N1615" s="1" t="s">
        <v>124</v>
      </c>
      <c r="O1615" s="1" t="s">
        <v>124</v>
      </c>
      <c r="P1615" s="1" t="s">
        <v>52</v>
      </c>
      <c r="Q1615" s="1" t="s">
        <v>52</v>
      </c>
      <c r="R1615" s="1" t="s">
        <v>52</v>
      </c>
      <c r="AV1615" s="1" t="s">
        <v>52</v>
      </c>
      <c r="AW1615" s="1" t="s">
        <v>52</v>
      </c>
      <c r="AX1615" s="1" t="s">
        <v>52</v>
      </c>
      <c r="AY1615" s="1" t="s">
        <v>52</v>
      </c>
      <c r="AZ1615" s="203"/>
      <c r="BA1615" s="206"/>
    </row>
    <row r="1616" spans="1:53" ht="30" customHeight="1">
      <c r="A1616" s="6"/>
      <c r="B1616" s="6"/>
      <c r="C1616" s="6"/>
      <c r="D1616" s="6"/>
      <c r="E1616" s="8"/>
      <c r="F1616" s="9"/>
      <c r="G1616" s="8"/>
      <c r="H1616" s="9"/>
      <c r="I1616" s="8"/>
      <c r="J1616" s="9"/>
      <c r="K1616" s="8"/>
      <c r="L1616" s="9"/>
      <c r="M1616" s="6"/>
      <c r="BA1616" s="206"/>
    </row>
    <row r="1617" spans="1:53" ht="30" customHeight="1">
      <c r="A1617" s="308" t="s">
        <v>4534</v>
      </c>
      <c r="B1617" s="308"/>
      <c r="C1617" s="308"/>
      <c r="D1617" s="308"/>
      <c r="E1617" s="309"/>
      <c r="F1617" s="310"/>
      <c r="G1617" s="309"/>
      <c r="H1617" s="310"/>
      <c r="I1617" s="309"/>
      <c r="J1617" s="310"/>
      <c r="K1617" s="309"/>
      <c r="L1617" s="310"/>
      <c r="M1617" s="308"/>
      <c r="N1617" s="1" t="s">
        <v>1311</v>
      </c>
      <c r="BA1617" s="208"/>
    </row>
    <row r="1618" spans="1:53" ht="30" customHeight="1">
      <c r="A1618" s="5" t="s">
        <v>4535</v>
      </c>
      <c r="B1618" s="5" t="s">
        <v>52</v>
      </c>
      <c r="C1618" s="5" t="s">
        <v>182</v>
      </c>
      <c r="D1618" s="6">
        <v>1</v>
      </c>
      <c r="E1618" s="8">
        <f>단가대비표!K370</f>
        <v>19500</v>
      </c>
      <c r="F1618" s="9">
        <f>TRUNC(E1618*D1618,1)</f>
        <v>19500</v>
      </c>
      <c r="G1618" s="8">
        <f>단가대비표!L370</f>
        <v>0</v>
      </c>
      <c r="H1618" s="9">
        <f>TRUNC(G1618*D1618,1)</f>
        <v>0</v>
      </c>
      <c r="I1618" s="8">
        <f>단가대비표!S370</f>
        <v>0</v>
      </c>
      <c r="J1618" s="9">
        <f>TRUNC(I1618*D1618,1)</f>
        <v>0</v>
      </c>
      <c r="K1618" s="8">
        <f>TRUNC(E1618+G1618+I1618,1)</f>
        <v>19500</v>
      </c>
      <c r="L1618" s="9">
        <f>TRUNC(F1618+H1618+J1618,1)</f>
        <v>19500</v>
      </c>
      <c r="M1618" s="5" t="s">
        <v>52</v>
      </c>
      <c r="N1618" s="1" t="s">
        <v>1311</v>
      </c>
      <c r="O1618" s="1" t="s">
        <v>4536</v>
      </c>
      <c r="P1618" s="1" t="s">
        <v>62</v>
      </c>
      <c r="Q1618" s="1" t="s">
        <v>62</v>
      </c>
      <c r="R1618" s="1" t="s">
        <v>61</v>
      </c>
      <c r="AV1618" s="1" t="s">
        <v>52</v>
      </c>
      <c r="AW1618" s="1" t="s">
        <v>4537</v>
      </c>
      <c r="AX1618" s="1" t="s">
        <v>52</v>
      </c>
      <c r="AY1618" s="1" t="s">
        <v>52</v>
      </c>
      <c r="AZ1618" s="203"/>
      <c r="BA1618" s="206" t="s">
        <v>7680</v>
      </c>
    </row>
    <row r="1619" spans="1:53" ht="30" customHeight="1">
      <c r="A1619" s="5" t="s">
        <v>4538</v>
      </c>
      <c r="B1619" s="5" t="s">
        <v>52</v>
      </c>
      <c r="C1619" s="5" t="s">
        <v>182</v>
      </c>
      <c r="D1619" s="6">
        <v>1</v>
      </c>
      <c r="E1619" s="8">
        <f>일위대가목록!E631</f>
        <v>0</v>
      </c>
      <c r="F1619" s="9">
        <f>TRUNC(E1619*D1619,1)</f>
        <v>0</v>
      </c>
      <c r="G1619" s="8">
        <f>일위대가목록!F631</f>
        <v>4662</v>
      </c>
      <c r="H1619" s="9">
        <f>TRUNC(G1619*D1619,1)</f>
        <v>4662</v>
      </c>
      <c r="I1619" s="8">
        <f>일위대가목록!G631</f>
        <v>279</v>
      </c>
      <c r="J1619" s="9">
        <f>TRUNC(I1619*D1619,1)</f>
        <v>279</v>
      </c>
      <c r="K1619" s="8">
        <f>TRUNC(E1619+G1619+I1619,1)</f>
        <v>4941</v>
      </c>
      <c r="L1619" s="9">
        <f>TRUNC(F1619+H1619+J1619,1)</f>
        <v>4941</v>
      </c>
      <c r="M1619" s="5" t="s">
        <v>4539</v>
      </c>
      <c r="N1619" s="1" t="s">
        <v>1311</v>
      </c>
      <c r="O1619" s="1" t="s">
        <v>4540</v>
      </c>
      <c r="P1619" s="1" t="s">
        <v>61</v>
      </c>
      <c r="Q1619" s="1" t="s">
        <v>62</v>
      </c>
      <c r="R1619" s="1" t="s">
        <v>62</v>
      </c>
      <c r="AV1619" s="1" t="s">
        <v>52</v>
      </c>
      <c r="AW1619" s="1" t="s">
        <v>4541</v>
      </c>
      <c r="AX1619" s="1" t="s">
        <v>52</v>
      </c>
      <c r="AY1619" s="1" t="s">
        <v>52</v>
      </c>
      <c r="AZ1619" s="203"/>
      <c r="BA1619" s="209" t="s">
        <v>4539</v>
      </c>
    </row>
    <row r="1620" spans="1:53" ht="30" customHeight="1">
      <c r="A1620" s="5" t="s">
        <v>2487</v>
      </c>
      <c r="B1620" s="5" t="s">
        <v>52</v>
      </c>
      <c r="C1620" s="5" t="s">
        <v>52</v>
      </c>
      <c r="D1620" s="6"/>
      <c r="E1620" s="8"/>
      <c r="F1620" s="9">
        <f>TRUNC(SUMIF(N1618:N1619, N1617, F1618:F1619),0)</f>
        <v>19500</v>
      </c>
      <c r="G1620" s="8"/>
      <c r="H1620" s="9">
        <f>TRUNC(SUMIF(N1618:N1619, N1617, H1618:H1619),0)</f>
        <v>4662</v>
      </c>
      <c r="I1620" s="8"/>
      <c r="J1620" s="9">
        <f>TRUNC(SUMIF(N1618:N1619, N1617, J1618:J1619),0)</f>
        <v>279</v>
      </c>
      <c r="K1620" s="8"/>
      <c r="L1620" s="9">
        <f>F1620+H1620+J1620</f>
        <v>24441</v>
      </c>
      <c r="M1620" s="5" t="s">
        <v>52</v>
      </c>
      <c r="N1620" s="1" t="s">
        <v>124</v>
      </c>
      <c r="O1620" s="1" t="s">
        <v>124</v>
      </c>
      <c r="P1620" s="1" t="s">
        <v>52</v>
      </c>
      <c r="Q1620" s="1" t="s">
        <v>52</v>
      </c>
      <c r="R1620" s="1" t="s">
        <v>52</v>
      </c>
      <c r="AV1620" s="1" t="s">
        <v>52</v>
      </c>
      <c r="AW1620" s="1" t="s">
        <v>52</v>
      </c>
      <c r="AX1620" s="1" t="s">
        <v>52</v>
      </c>
      <c r="AY1620" s="1" t="s">
        <v>52</v>
      </c>
      <c r="AZ1620" s="203"/>
      <c r="BA1620" s="206"/>
    </row>
    <row r="1621" spans="1:53" ht="30" customHeight="1">
      <c r="A1621" s="6"/>
      <c r="B1621" s="6"/>
      <c r="C1621" s="6"/>
      <c r="D1621" s="6"/>
      <c r="E1621" s="8"/>
      <c r="F1621" s="9"/>
      <c r="G1621" s="8"/>
      <c r="H1621" s="9"/>
      <c r="I1621" s="8"/>
      <c r="J1621" s="9"/>
      <c r="K1621" s="8"/>
      <c r="L1621" s="9"/>
      <c r="M1621" s="6"/>
      <c r="BA1621" s="206"/>
    </row>
    <row r="1622" spans="1:53" ht="30" customHeight="1">
      <c r="A1622" s="308" t="s">
        <v>4542</v>
      </c>
      <c r="B1622" s="308"/>
      <c r="C1622" s="308"/>
      <c r="D1622" s="308"/>
      <c r="E1622" s="309"/>
      <c r="F1622" s="310"/>
      <c r="G1622" s="309"/>
      <c r="H1622" s="310"/>
      <c r="I1622" s="309"/>
      <c r="J1622" s="310"/>
      <c r="K1622" s="309"/>
      <c r="L1622" s="310"/>
      <c r="M1622" s="308"/>
      <c r="N1622" s="1" t="s">
        <v>1315</v>
      </c>
      <c r="BA1622" s="208"/>
    </row>
    <row r="1623" spans="1:53" ht="30" customHeight="1">
      <c r="A1623" s="5" t="s">
        <v>4535</v>
      </c>
      <c r="B1623" s="5" t="s">
        <v>52</v>
      </c>
      <c r="C1623" s="5" t="s">
        <v>182</v>
      </c>
      <c r="D1623" s="6">
        <v>1</v>
      </c>
      <c r="E1623" s="8">
        <f>단가대비표!K371</f>
        <v>18000</v>
      </c>
      <c r="F1623" s="9">
        <f>TRUNC(E1623*D1623,1)</f>
        <v>18000</v>
      </c>
      <c r="G1623" s="8">
        <f>단가대비표!L371</f>
        <v>0</v>
      </c>
      <c r="H1623" s="9">
        <f>TRUNC(G1623*D1623,1)</f>
        <v>0</v>
      </c>
      <c r="I1623" s="8">
        <f>단가대비표!S371</f>
        <v>0</v>
      </c>
      <c r="J1623" s="9">
        <f>TRUNC(I1623*D1623,1)</f>
        <v>0</v>
      </c>
      <c r="K1623" s="8">
        <f>TRUNC(E1623+G1623+I1623,1)</f>
        <v>18000</v>
      </c>
      <c r="L1623" s="9">
        <f>TRUNC(F1623+H1623+J1623,1)</f>
        <v>18000</v>
      </c>
      <c r="M1623" s="5" t="s">
        <v>52</v>
      </c>
      <c r="N1623" s="1" t="s">
        <v>1315</v>
      </c>
      <c r="O1623" s="1" t="s">
        <v>4543</v>
      </c>
      <c r="P1623" s="1" t="s">
        <v>62</v>
      </c>
      <c r="Q1623" s="1" t="s">
        <v>62</v>
      </c>
      <c r="R1623" s="1" t="s">
        <v>61</v>
      </c>
      <c r="AV1623" s="1" t="s">
        <v>52</v>
      </c>
      <c r="AW1623" s="1" t="s">
        <v>4544</v>
      </c>
      <c r="AX1623" s="1" t="s">
        <v>52</v>
      </c>
      <c r="AY1623" s="1" t="s">
        <v>52</v>
      </c>
      <c r="AZ1623" s="203"/>
      <c r="BA1623" s="206" t="s">
        <v>7681</v>
      </c>
    </row>
    <row r="1624" spans="1:53" ht="30" customHeight="1">
      <c r="A1624" s="5" t="s">
        <v>4538</v>
      </c>
      <c r="B1624" s="5" t="s">
        <v>52</v>
      </c>
      <c r="C1624" s="5" t="s">
        <v>182</v>
      </c>
      <c r="D1624" s="6">
        <v>1</v>
      </c>
      <c r="E1624" s="8">
        <f>일위대가목록!E631</f>
        <v>0</v>
      </c>
      <c r="F1624" s="9">
        <f>TRUNC(E1624*D1624,1)</f>
        <v>0</v>
      </c>
      <c r="G1624" s="8">
        <f>일위대가목록!F631</f>
        <v>4662</v>
      </c>
      <c r="H1624" s="9">
        <f>TRUNC(G1624*D1624,1)</f>
        <v>4662</v>
      </c>
      <c r="I1624" s="8">
        <f>일위대가목록!G631</f>
        <v>279</v>
      </c>
      <c r="J1624" s="9">
        <f>TRUNC(I1624*D1624,1)</f>
        <v>279</v>
      </c>
      <c r="K1624" s="8">
        <f>TRUNC(E1624+G1624+I1624,1)</f>
        <v>4941</v>
      </c>
      <c r="L1624" s="9">
        <f>TRUNC(F1624+H1624+J1624,1)</f>
        <v>4941</v>
      </c>
      <c r="M1624" s="5" t="s">
        <v>4539</v>
      </c>
      <c r="N1624" s="1" t="s">
        <v>1315</v>
      </c>
      <c r="O1624" s="1" t="s">
        <v>4540</v>
      </c>
      <c r="P1624" s="1" t="s">
        <v>61</v>
      </c>
      <c r="Q1624" s="1" t="s">
        <v>62</v>
      </c>
      <c r="R1624" s="1" t="s">
        <v>62</v>
      </c>
      <c r="AV1624" s="1" t="s">
        <v>52</v>
      </c>
      <c r="AW1624" s="1" t="s">
        <v>4545</v>
      </c>
      <c r="AX1624" s="1" t="s">
        <v>52</v>
      </c>
      <c r="AY1624" s="1" t="s">
        <v>52</v>
      </c>
      <c r="AZ1624" s="203"/>
      <c r="BA1624" s="209" t="s">
        <v>4539</v>
      </c>
    </row>
    <row r="1625" spans="1:53" ht="30" customHeight="1">
      <c r="A1625" s="5" t="s">
        <v>2487</v>
      </c>
      <c r="B1625" s="5" t="s">
        <v>52</v>
      </c>
      <c r="C1625" s="5" t="s">
        <v>52</v>
      </c>
      <c r="D1625" s="6"/>
      <c r="E1625" s="8"/>
      <c r="F1625" s="9">
        <f>TRUNC(SUMIF(N1623:N1624, N1622, F1623:F1624),0)</f>
        <v>18000</v>
      </c>
      <c r="G1625" s="8"/>
      <c r="H1625" s="9">
        <f>TRUNC(SUMIF(N1623:N1624, N1622, H1623:H1624),0)</f>
        <v>4662</v>
      </c>
      <c r="I1625" s="8"/>
      <c r="J1625" s="9">
        <f>TRUNC(SUMIF(N1623:N1624, N1622, J1623:J1624),0)</f>
        <v>279</v>
      </c>
      <c r="K1625" s="8"/>
      <c r="L1625" s="9">
        <f>F1625+H1625+J1625</f>
        <v>22941</v>
      </c>
      <c r="M1625" s="5" t="s">
        <v>52</v>
      </c>
      <c r="N1625" s="1" t="s">
        <v>124</v>
      </c>
      <c r="O1625" s="1" t="s">
        <v>124</v>
      </c>
      <c r="P1625" s="1" t="s">
        <v>52</v>
      </c>
      <c r="Q1625" s="1" t="s">
        <v>52</v>
      </c>
      <c r="R1625" s="1" t="s">
        <v>52</v>
      </c>
      <c r="AV1625" s="1" t="s">
        <v>52</v>
      </c>
      <c r="AW1625" s="1" t="s">
        <v>52</v>
      </c>
      <c r="AX1625" s="1" t="s">
        <v>52</v>
      </c>
      <c r="AY1625" s="1" t="s">
        <v>52</v>
      </c>
      <c r="AZ1625" s="203"/>
      <c r="BA1625" s="206"/>
    </row>
    <row r="1626" spans="1:53" ht="30" customHeight="1">
      <c r="A1626" s="6"/>
      <c r="B1626" s="6"/>
      <c r="C1626" s="6"/>
      <c r="D1626" s="6"/>
      <c r="E1626" s="8"/>
      <c r="F1626" s="9"/>
      <c r="G1626" s="8"/>
      <c r="H1626" s="9"/>
      <c r="I1626" s="8"/>
      <c r="J1626" s="9"/>
      <c r="K1626" s="8"/>
      <c r="L1626" s="9"/>
      <c r="M1626" s="6"/>
      <c r="BA1626" s="206"/>
    </row>
    <row r="1627" spans="1:53" ht="30" customHeight="1">
      <c r="A1627" s="308" t="s">
        <v>4546</v>
      </c>
      <c r="B1627" s="308"/>
      <c r="C1627" s="308"/>
      <c r="D1627" s="308"/>
      <c r="E1627" s="309"/>
      <c r="F1627" s="310"/>
      <c r="G1627" s="309"/>
      <c r="H1627" s="310"/>
      <c r="I1627" s="309"/>
      <c r="J1627" s="310"/>
      <c r="K1627" s="309"/>
      <c r="L1627" s="310"/>
      <c r="M1627" s="308"/>
      <c r="N1627" s="1" t="s">
        <v>1319</v>
      </c>
      <c r="BA1627" s="208"/>
    </row>
    <row r="1628" spans="1:53" ht="30" customHeight="1">
      <c r="A1628" s="5" t="s">
        <v>4547</v>
      </c>
      <c r="B1628" s="5" t="s">
        <v>1317</v>
      </c>
      <c r="C1628" s="5" t="s">
        <v>366</v>
      </c>
      <c r="D1628" s="6">
        <v>1</v>
      </c>
      <c r="E1628" s="8">
        <f>단가대비표!K226</f>
        <v>9000</v>
      </c>
      <c r="F1628" s="9">
        <f>TRUNC(E1628*D1628,1)</f>
        <v>9000</v>
      </c>
      <c r="G1628" s="8">
        <f>단가대비표!L226</f>
        <v>0</v>
      </c>
      <c r="H1628" s="9">
        <f>TRUNC(G1628*D1628,1)</f>
        <v>0</v>
      </c>
      <c r="I1628" s="8">
        <f>단가대비표!S226</f>
        <v>0</v>
      </c>
      <c r="J1628" s="9">
        <f>TRUNC(I1628*D1628,1)</f>
        <v>0</v>
      </c>
      <c r="K1628" s="8">
        <f>TRUNC(E1628+G1628+I1628,1)</f>
        <v>9000</v>
      </c>
      <c r="L1628" s="9">
        <f>TRUNC(F1628+H1628+J1628,1)</f>
        <v>9000</v>
      </c>
      <c r="M1628" s="5" t="s">
        <v>52</v>
      </c>
      <c r="N1628" s="1" t="s">
        <v>1319</v>
      </c>
      <c r="O1628" s="1" t="s">
        <v>4548</v>
      </c>
      <c r="P1628" s="1" t="s">
        <v>62</v>
      </c>
      <c r="Q1628" s="1" t="s">
        <v>62</v>
      </c>
      <c r="R1628" s="1" t="s">
        <v>61</v>
      </c>
      <c r="AV1628" s="1" t="s">
        <v>52</v>
      </c>
      <c r="AW1628" s="1" t="s">
        <v>4549</v>
      </c>
      <c r="AX1628" s="1" t="s">
        <v>52</v>
      </c>
      <c r="AY1628" s="1" t="s">
        <v>52</v>
      </c>
      <c r="AZ1628" s="203"/>
      <c r="BA1628" s="206" t="s">
        <v>7506</v>
      </c>
    </row>
    <row r="1629" spans="1:53" ht="30" customHeight="1">
      <c r="A1629" s="5" t="s">
        <v>4550</v>
      </c>
      <c r="B1629" s="5" t="s">
        <v>4551</v>
      </c>
      <c r="C1629" s="5" t="s">
        <v>366</v>
      </c>
      <c r="D1629" s="6">
        <v>1</v>
      </c>
      <c r="E1629" s="8">
        <f>일위대가목록!E632</f>
        <v>0</v>
      </c>
      <c r="F1629" s="9">
        <f>TRUNC(E1629*D1629,1)</f>
        <v>0</v>
      </c>
      <c r="G1629" s="8">
        <f>일위대가목록!F632</f>
        <v>21978</v>
      </c>
      <c r="H1629" s="9">
        <f>TRUNC(G1629*D1629,1)</f>
        <v>21978</v>
      </c>
      <c r="I1629" s="8">
        <f>일위대가목록!G632</f>
        <v>0</v>
      </c>
      <c r="J1629" s="9">
        <f>TRUNC(I1629*D1629,1)</f>
        <v>0</v>
      </c>
      <c r="K1629" s="8">
        <f>TRUNC(E1629+G1629+I1629,1)</f>
        <v>21978</v>
      </c>
      <c r="L1629" s="9">
        <f>TRUNC(F1629+H1629+J1629,1)</f>
        <v>21978</v>
      </c>
      <c r="M1629" s="5" t="s">
        <v>4552</v>
      </c>
      <c r="N1629" s="1" t="s">
        <v>1319</v>
      </c>
      <c r="O1629" s="1" t="s">
        <v>4553</v>
      </c>
      <c r="P1629" s="1" t="s">
        <v>61</v>
      </c>
      <c r="Q1629" s="1" t="s">
        <v>62</v>
      </c>
      <c r="R1629" s="1" t="s">
        <v>62</v>
      </c>
      <c r="AV1629" s="1" t="s">
        <v>52</v>
      </c>
      <c r="AW1629" s="1" t="s">
        <v>4554</v>
      </c>
      <c r="AX1629" s="1" t="s">
        <v>52</v>
      </c>
      <c r="AY1629" s="1" t="s">
        <v>52</v>
      </c>
      <c r="AZ1629" s="203"/>
      <c r="BA1629" s="209" t="s">
        <v>4552</v>
      </c>
    </row>
    <row r="1630" spans="1:53" ht="30" customHeight="1">
      <c r="A1630" s="5" t="s">
        <v>2487</v>
      </c>
      <c r="B1630" s="5" t="s">
        <v>52</v>
      </c>
      <c r="C1630" s="5" t="s">
        <v>52</v>
      </c>
      <c r="D1630" s="6"/>
      <c r="E1630" s="8"/>
      <c r="F1630" s="9">
        <f>TRUNC(SUMIF(N1628:N1629, N1627, F1628:F1629),0)</f>
        <v>9000</v>
      </c>
      <c r="G1630" s="8"/>
      <c r="H1630" s="9">
        <f>TRUNC(SUMIF(N1628:N1629, N1627, H1628:H1629),0)</f>
        <v>21978</v>
      </c>
      <c r="I1630" s="8"/>
      <c r="J1630" s="9">
        <f>TRUNC(SUMIF(N1628:N1629, N1627, J1628:J1629),0)</f>
        <v>0</v>
      </c>
      <c r="K1630" s="8"/>
      <c r="L1630" s="9">
        <f>F1630+H1630+J1630</f>
        <v>30978</v>
      </c>
      <c r="M1630" s="5" t="s">
        <v>52</v>
      </c>
      <c r="N1630" s="1" t="s">
        <v>124</v>
      </c>
      <c r="O1630" s="1" t="s">
        <v>124</v>
      </c>
      <c r="P1630" s="1" t="s">
        <v>52</v>
      </c>
      <c r="Q1630" s="1" t="s">
        <v>52</v>
      </c>
      <c r="R1630" s="1" t="s">
        <v>52</v>
      </c>
      <c r="AV1630" s="1" t="s">
        <v>52</v>
      </c>
      <c r="AW1630" s="1" t="s">
        <v>52</v>
      </c>
      <c r="AX1630" s="1" t="s">
        <v>52</v>
      </c>
      <c r="AY1630" s="1" t="s">
        <v>52</v>
      </c>
      <c r="AZ1630" s="203"/>
      <c r="BA1630" s="206"/>
    </row>
    <row r="1631" spans="1:53" ht="30" customHeight="1">
      <c r="A1631" s="6"/>
      <c r="B1631" s="6"/>
      <c r="C1631" s="6"/>
      <c r="D1631" s="6"/>
      <c r="E1631" s="8"/>
      <c r="F1631" s="9"/>
      <c r="G1631" s="8"/>
      <c r="H1631" s="9"/>
      <c r="I1631" s="8"/>
      <c r="J1631" s="9"/>
      <c r="K1631" s="8"/>
      <c r="L1631" s="9"/>
      <c r="M1631" s="6"/>
      <c r="BA1631" s="206"/>
    </row>
    <row r="1632" spans="1:53" ht="30" customHeight="1">
      <c r="A1632" s="308" t="s">
        <v>4555</v>
      </c>
      <c r="B1632" s="308"/>
      <c r="C1632" s="308"/>
      <c r="D1632" s="308"/>
      <c r="E1632" s="309"/>
      <c r="F1632" s="310"/>
      <c r="G1632" s="309"/>
      <c r="H1632" s="310"/>
      <c r="I1632" s="309"/>
      <c r="J1632" s="310"/>
      <c r="K1632" s="309"/>
      <c r="L1632" s="310"/>
      <c r="M1632" s="308"/>
      <c r="N1632" s="1" t="s">
        <v>1323</v>
      </c>
      <c r="BA1632" s="208"/>
    </row>
    <row r="1633" spans="1:53" ht="30" customHeight="1">
      <c r="A1633" s="5" t="s">
        <v>4547</v>
      </c>
      <c r="B1633" s="5" t="s">
        <v>1321</v>
      </c>
      <c r="C1633" s="5" t="s">
        <v>366</v>
      </c>
      <c r="D1633" s="6">
        <v>1</v>
      </c>
      <c r="E1633" s="8">
        <f>단가대비표!K227</f>
        <v>13800</v>
      </c>
      <c r="F1633" s="9">
        <f>TRUNC(E1633*D1633,1)</f>
        <v>13800</v>
      </c>
      <c r="G1633" s="8">
        <f>단가대비표!L227</f>
        <v>0</v>
      </c>
      <c r="H1633" s="9">
        <f>TRUNC(G1633*D1633,1)</f>
        <v>0</v>
      </c>
      <c r="I1633" s="8">
        <f>단가대비표!S227</f>
        <v>0</v>
      </c>
      <c r="J1633" s="9">
        <f>TRUNC(I1633*D1633,1)</f>
        <v>0</v>
      </c>
      <c r="K1633" s="8">
        <f>TRUNC(E1633+G1633+I1633,1)</f>
        <v>13800</v>
      </c>
      <c r="L1633" s="9">
        <f>TRUNC(F1633+H1633+J1633,1)</f>
        <v>13800</v>
      </c>
      <c r="M1633" s="5" t="s">
        <v>52</v>
      </c>
      <c r="N1633" s="1" t="s">
        <v>1323</v>
      </c>
      <c r="O1633" s="1" t="s">
        <v>4556</v>
      </c>
      <c r="P1633" s="1" t="s">
        <v>62</v>
      </c>
      <c r="Q1633" s="1" t="s">
        <v>62</v>
      </c>
      <c r="R1633" s="1" t="s">
        <v>61</v>
      </c>
      <c r="AV1633" s="1" t="s">
        <v>52</v>
      </c>
      <c r="AW1633" s="1" t="s">
        <v>4557</v>
      </c>
      <c r="AX1633" s="1" t="s">
        <v>52</v>
      </c>
      <c r="AY1633" s="1" t="s">
        <v>52</v>
      </c>
      <c r="AZ1633" s="203"/>
      <c r="BA1633" s="206" t="s">
        <v>7507</v>
      </c>
    </row>
    <row r="1634" spans="1:53" ht="30" customHeight="1">
      <c r="A1634" s="5" t="s">
        <v>4550</v>
      </c>
      <c r="B1634" s="5" t="s">
        <v>4551</v>
      </c>
      <c r="C1634" s="5" t="s">
        <v>366</v>
      </c>
      <c r="D1634" s="6">
        <v>1</v>
      </c>
      <c r="E1634" s="8">
        <f>일위대가목록!E632</f>
        <v>0</v>
      </c>
      <c r="F1634" s="9">
        <f>TRUNC(E1634*D1634,1)</f>
        <v>0</v>
      </c>
      <c r="G1634" s="8">
        <f>일위대가목록!F632</f>
        <v>21978</v>
      </c>
      <c r="H1634" s="9">
        <f>TRUNC(G1634*D1634,1)</f>
        <v>21978</v>
      </c>
      <c r="I1634" s="8">
        <f>일위대가목록!G632</f>
        <v>0</v>
      </c>
      <c r="J1634" s="9">
        <f>TRUNC(I1634*D1634,1)</f>
        <v>0</v>
      </c>
      <c r="K1634" s="8">
        <f>TRUNC(E1634+G1634+I1634,1)</f>
        <v>21978</v>
      </c>
      <c r="L1634" s="9">
        <f>TRUNC(F1634+H1634+J1634,1)</f>
        <v>21978</v>
      </c>
      <c r="M1634" s="5" t="s">
        <v>4552</v>
      </c>
      <c r="N1634" s="1" t="s">
        <v>1323</v>
      </c>
      <c r="O1634" s="1" t="s">
        <v>4553</v>
      </c>
      <c r="P1634" s="1" t="s">
        <v>61</v>
      </c>
      <c r="Q1634" s="1" t="s">
        <v>62</v>
      </c>
      <c r="R1634" s="1" t="s">
        <v>62</v>
      </c>
      <c r="AV1634" s="1" t="s">
        <v>52</v>
      </c>
      <c r="AW1634" s="1" t="s">
        <v>4558</v>
      </c>
      <c r="AX1634" s="1" t="s">
        <v>52</v>
      </c>
      <c r="AY1634" s="1" t="s">
        <v>52</v>
      </c>
      <c r="AZ1634" s="203"/>
      <c r="BA1634" s="209" t="s">
        <v>4552</v>
      </c>
    </row>
    <row r="1635" spans="1:53" ht="30" customHeight="1">
      <c r="A1635" s="5" t="s">
        <v>2487</v>
      </c>
      <c r="B1635" s="5" t="s">
        <v>52</v>
      </c>
      <c r="C1635" s="5" t="s">
        <v>52</v>
      </c>
      <c r="D1635" s="6"/>
      <c r="E1635" s="8"/>
      <c r="F1635" s="9">
        <f>TRUNC(SUMIF(N1633:N1634, N1632, F1633:F1634),0)</f>
        <v>13800</v>
      </c>
      <c r="G1635" s="8"/>
      <c r="H1635" s="9">
        <f>TRUNC(SUMIF(N1633:N1634, N1632, H1633:H1634),0)</f>
        <v>21978</v>
      </c>
      <c r="I1635" s="8"/>
      <c r="J1635" s="9">
        <f>TRUNC(SUMIF(N1633:N1634, N1632, J1633:J1634),0)</f>
        <v>0</v>
      </c>
      <c r="K1635" s="8"/>
      <c r="L1635" s="9">
        <f>F1635+H1635+J1635</f>
        <v>35778</v>
      </c>
      <c r="M1635" s="5" t="s">
        <v>52</v>
      </c>
      <c r="N1635" s="1" t="s">
        <v>124</v>
      </c>
      <c r="O1635" s="1" t="s">
        <v>124</v>
      </c>
      <c r="P1635" s="1" t="s">
        <v>52</v>
      </c>
      <c r="Q1635" s="1" t="s">
        <v>52</v>
      </c>
      <c r="R1635" s="1" t="s">
        <v>52</v>
      </c>
      <c r="AV1635" s="1" t="s">
        <v>52</v>
      </c>
      <c r="AW1635" s="1" t="s">
        <v>52</v>
      </c>
      <c r="AX1635" s="1" t="s">
        <v>52</v>
      </c>
      <c r="AY1635" s="1" t="s">
        <v>52</v>
      </c>
      <c r="AZ1635" s="203"/>
      <c r="BA1635" s="206"/>
    </row>
    <row r="1636" spans="1:53" ht="30" customHeight="1">
      <c r="A1636" s="6"/>
      <c r="B1636" s="6"/>
      <c r="C1636" s="6"/>
      <c r="D1636" s="6"/>
      <c r="E1636" s="8"/>
      <c r="F1636" s="9"/>
      <c r="G1636" s="8"/>
      <c r="H1636" s="9"/>
      <c r="I1636" s="8"/>
      <c r="J1636" s="9"/>
      <c r="K1636" s="8"/>
      <c r="L1636" s="9"/>
      <c r="M1636" s="6"/>
      <c r="BA1636" s="206"/>
    </row>
    <row r="1637" spans="1:53" ht="30" customHeight="1">
      <c r="A1637" s="308" t="s">
        <v>4559</v>
      </c>
      <c r="B1637" s="308"/>
      <c r="C1637" s="308"/>
      <c r="D1637" s="308"/>
      <c r="E1637" s="309"/>
      <c r="F1637" s="310"/>
      <c r="G1637" s="309"/>
      <c r="H1637" s="310"/>
      <c r="I1637" s="309"/>
      <c r="J1637" s="310"/>
      <c r="K1637" s="309"/>
      <c r="L1637" s="310"/>
      <c r="M1637" s="308"/>
      <c r="N1637" s="1" t="s">
        <v>1327</v>
      </c>
      <c r="BA1637" s="208"/>
    </row>
    <row r="1638" spans="1:53" ht="30" customHeight="1">
      <c r="A1638" s="5" t="s">
        <v>4547</v>
      </c>
      <c r="B1638" s="5" t="s">
        <v>1325</v>
      </c>
      <c r="C1638" s="5" t="s">
        <v>366</v>
      </c>
      <c r="D1638" s="6">
        <v>1</v>
      </c>
      <c r="E1638" s="8">
        <f>단가대비표!K228</f>
        <v>14700</v>
      </c>
      <c r="F1638" s="9">
        <f>TRUNC(E1638*D1638,1)</f>
        <v>14700</v>
      </c>
      <c r="G1638" s="8">
        <f>단가대비표!L228</f>
        <v>0</v>
      </c>
      <c r="H1638" s="9">
        <f>TRUNC(G1638*D1638,1)</f>
        <v>0</v>
      </c>
      <c r="I1638" s="8">
        <f>단가대비표!S228</f>
        <v>0</v>
      </c>
      <c r="J1638" s="9">
        <f>TRUNC(I1638*D1638,1)</f>
        <v>0</v>
      </c>
      <c r="K1638" s="8">
        <f>TRUNC(E1638+G1638+I1638,1)</f>
        <v>14700</v>
      </c>
      <c r="L1638" s="9">
        <f>TRUNC(F1638+H1638+J1638,1)</f>
        <v>14700</v>
      </c>
      <c r="M1638" s="5" t="s">
        <v>52</v>
      </c>
      <c r="N1638" s="1" t="s">
        <v>1327</v>
      </c>
      <c r="O1638" s="1" t="s">
        <v>4560</v>
      </c>
      <c r="P1638" s="1" t="s">
        <v>62</v>
      </c>
      <c r="Q1638" s="1" t="s">
        <v>62</v>
      </c>
      <c r="R1638" s="1" t="s">
        <v>61</v>
      </c>
      <c r="AV1638" s="1" t="s">
        <v>52</v>
      </c>
      <c r="AW1638" s="1" t="s">
        <v>4561</v>
      </c>
      <c r="AX1638" s="1" t="s">
        <v>52</v>
      </c>
      <c r="AY1638" s="1" t="s">
        <v>52</v>
      </c>
      <c r="AZ1638" s="203"/>
      <c r="BA1638" s="206" t="s">
        <v>7508</v>
      </c>
    </row>
    <row r="1639" spans="1:53" ht="30" customHeight="1">
      <c r="A1639" s="5" t="s">
        <v>4550</v>
      </c>
      <c r="B1639" s="5" t="s">
        <v>4551</v>
      </c>
      <c r="C1639" s="5" t="s">
        <v>366</v>
      </c>
      <c r="D1639" s="6">
        <v>1</v>
      </c>
      <c r="E1639" s="8">
        <f>일위대가목록!E632</f>
        <v>0</v>
      </c>
      <c r="F1639" s="9">
        <f>TRUNC(E1639*D1639,1)</f>
        <v>0</v>
      </c>
      <c r="G1639" s="8">
        <f>일위대가목록!F632</f>
        <v>21978</v>
      </c>
      <c r="H1639" s="9">
        <f>TRUNC(G1639*D1639,1)</f>
        <v>21978</v>
      </c>
      <c r="I1639" s="8">
        <f>일위대가목록!G632</f>
        <v>0</v>
      </c>
      <c r="J1639" s="9">
        <f>TRUNC(I1639*D1639,1)</f>
        <v>0</v>
      </c>
      <c r="K1639" s="8">
        <f>TRUNC(E1639+G1639+I1639,1)</f>
        <v>21978</v>
      </c>
      <c r="L1639" s="9">
        <f>TRUNC(F1639+H1639+J1639,1)</f>
        <v>21978</v>
      </c>
      <c r="M1639" s="5" t="s">
        <v>4552</v>
      </c>
      <c r="N1639" s="1" t="s">
        <v>1327</v>
      </c>
      <c r="O1639" s="1" t="s">
        <v>4553</v>
      </c>
      <c r="P1639" s="1" t="s">
        <v>61</v>
      </c>
      <c r="Q1639" s="1" t="s">
        <v>62</v>
      </c>
      <c r="R1639" s="1" t="s">
        <v>62</v>
      </c>
      <c r="AV1639" s="1" t="s">
        <v>52</v>
      </c>
      <c r="AW1639" s="1" t="s">
        <v>4562</v>
      </c>
      <c r="AX1639" s="1" t="s">
        <v>52</v>
      </c>
      <c r="AY1639" s="1" t="s">
        <v>52</v>
      </c>
      <c r="AZ1639" s="203"/>
      <c r="BA1639" s="209" t="s">
        <v>4552</v>
      </c>
    </row>
    <row r="1640" spans="1:53" ht="30" customHeight="1">
      <c r="A1640" s="5" t="s">
        <v>2487</v>
      </c>
      <c r="B1640" s="5" t="s">
        <v>52</v>
      </c>
      <c r="C1640" s="5" t="s">
        <v>52</v>
      </c>
      <c r="D1640" s="6"/>
      <c r="E1640" s="8"/>
      <c r="F1640" s="9">
        <f>TRUNC(SUMIF(N1638:N1639, N1637, F1638:F1639),0)</f>
        <v>14700</v>
      </c>
      <c r="G1640" s="8"/>
      <c r="H1640" s="9">
        <f>TRUNC(SUMIF(N1638:N1639, N1637, H1638:H1639),0)</f>
        <v>21978</v>
      </c>
      <c r="I1640" s="8"/>
      <c r="J1640" s="9">
        <f>TRUNC(SUMIF(N1638:N1639, N1637, J1638:J1639),0)</f>
        <v>0</v>
      </c>
      <c r="K1640" s="8"/>
      <c r="L1640" s="9">
        <f>F1640+H1640+J1640</f>
        <v>36678</v>
      </c>
      <c r="M1640" s="5" t="s">
        <v>52</v>
      </c>
      <c r="N1640" s="1" t="s">
        <v>124</v>
      </c>
      <c r="O1640" s="1" t="s">
        <v>124</v>
      </c>
      <c r="P1640" s="1" t="s">
        <v>52</v>
      </c>
      <c r="Q1640" s="1" t="s">
        <v>52</v>
      </c>
      <c r="R1640" s="1" t="s">
        <v>52</v>
      </c>
      <c r="AV1640" s="1" t="s">
        <v>52</v>
      </c>
      <c r="AW1640" s="1" t="s">
        <v>52</v>
      </c>
      <c r="AX1640" s="1" t="s">
        <v>52</v>
      </c>
      <c r="AY1640" s="1" t="s">
        <v>52</v>
      </c>
      <c r="AZ1640" s="203"/>
      <c r="BA1640" s="206"/>
    </row>
    <row r="1641" spans="1:53" ht="30" customHeight="1">
      <c r="A1641" s="6"/>
      <c r="B1641" s="6"/>
      <c r="C1641" s="6"/>
      <c r="D1641" s="6"/>
      <c r="E1641" s="8"/>
      <c r="F1641" s="9"/>
      <c r="G1641" s="8"/>
      <c r="H1641" s="9"/>
      <c r="I1641" s="8"/>
      <c r="J1641" s="9"/>
      <c r="K1641" s="8"/>
      <c r="L1641" s="9"/>
      <c r="M1641" s="6"/>
      <c r="BA1641" s="206"/>
    </row>
    <row r="1642" spans="1:53" ht="30" customHeight="1">
      <c r="A1642" s="308" t="s">
        <v>4563</v>
      </c>
      <c r="B1642" s="308"/>
      <c r="C1642" s="308"/>
      <c r="D1642" s="308"/>
      <c r="E1642" s="309"/>
      <c r="F1642" s="310"/>
      <c r="G1642" s="309"/>
      <c r="H1642" s="310"/>
      <c r="I1642" s="309"/>
      <c r="J1642" s="310"/>
      <c r="K1642" s="309"/>
      <c r="L1642" s="310"/>
      <c r="M1642" s="308"/>
      <c r="N1642" s="1" t="s">
        <v>1331</v>
      </c>
      <c r="BA1642" s="208"/>
    </row>
    <row r="1643" spans="1:53" ht="30" customHeight="1">
      <c r="A1643" s="5" t="s">
        <v>4547</v>
      </c>
      <c r="B1643" s="5" t="s">
        <v>1329</v>
      </c>
      <c r="C1643" s="5" t="s">
        <v>366</v>
      </c>
      <c r="D1643" s="6">
        <v>1</v>
      </c>
      <c r="E1643" s="8">
        <f>단가대비표!K229</f>
        <v>15800</v>
      </c>
      <c r="F1643" s="9">
        <f>TRUNC(E1643*D1643,1)</f>
        <v>15800</v>
      </c>
      <c r="G1643" s="8">
        <f>단가대비표!L229</f>
        <v>0</v>
      </c>
      <c r="H1643" s="9">
        <f>TRUNC(G1643*D1643,1)</f>
        <v>0</v>
      </c>
      <c r="I1643" s="8">
        <f>단가대비표!S229</f>
        <v>0</v>
      </c>
      <c r="J1643" s="9">
        <f>TRUNC(I1643*D1643,1)</f>
        <v>0</v>
      </c>
      <c r="K1643" s="8">
        <f>TRUNC(E1643+G1643+I1643,1)</f>
        <v>15800</v>
      </c>
      <c r="L1643" s="9">
        <f>TRUNC(F1643+H1643+J1643,1)</f>
        <v>15800</v>
      </c>
      <c r="M1643" s="5" t="s">
        <v>52</v>
      </c>
      <c r="N1643" s="1" t="s">
        <v>1331</v>
      </c>
      <c r="O1643" s="1" t="s">
        <v>4564</v>
      </c>
      <c r="P1643" s="1" t="s">
        <v>62</v>
      </c>
      <c r="Q1643" s="1" t="s">
        <v>62</v>
      </c>
      <c r="R1643" s="1" t="s">
        <v>61</v>
      </c>
      <c r="AV1643" s="1" t="s">
        <v>52</v>
      </c>
      <c r="AW1643" s="1" t="s">
        <v>4565</v>
      </c>
      <c r="AX1643" s="1" t="s">
        <v>52</v>
      </c>
      <c r="AY1643" s="1" t="s">
        <v>52</v>
      </c>
      <c r="AZ1643" s="203"/>
      <c r="BA1643" s="206" t="s">
        <v>7509</v>
      </c>
    </row>
    <row r="1644" spans="1:53" ht="30" customHeight="1">
      <c r="A1644" s="5" t="s">
        <v>4550</v>
      </c>
      <c r="B1644" s="5" t="s">
        <v>4551</v>
      </c>
      <c r="C1644" s="5" t="s">
        <v>366</v>
      </c>
      <c r="D1644" s="6">
        <v>1</v>
      </c>
      <c r="E1644" s="8">
        <f>일위대가목록!E632</f>
        <v>0</v>
      </c>
      <c r="F1644" s="9">
        <f>TRUNC(E1644*D1644,1)</f>
        <v>0</v>
      </c>
      <c r="G1644" s="8">
        <f>일위대가목록!F632</f>
        <v>21978</v>
      </c>
      <c r="H1644" s="9">
        <f>TRUNC(G1644*D1644,1)</f>
        <v>21978</v>
      </c>
      <c r="I1644" s="8">
        <f>일위대가목록!G632</f>
        <v>0</v>
      </c>
      <c r="J1644" s="9">
        <f>TRUNC(I1644*D1644,1)</f>
        <v>0</v>
      </c>
      <c r="K1644" s="8">
        <f>TRUNC(E1644+G1644+I1644,1)</f>
        <v>21978</v>
      </c>
      <c r="L1644" s="9">
        <f>TRUNC(F1644+H1644+J1644,1)</f>
        <v>21978</v>
      </c>
      <c r="M1644" s="5" t="s">
        <v>4552</v>
      </c>
      <c r="N1644" s="1" t="s">
        <v>1331</v>
      </c>
      <c r="O1644" s="1" t="s">
        <v>4553</v>
      </c>
      <c r="P1644" s="1" t="s">
        <v>61</v>
      </c>
      <c r="Q1644" s="1" t="s">
        <v>62</v>
      </c>
      <c r="R1644" s="1" t="s">
        <v>62</v>
      </c>
      <c r="AV1644" s="1" t="s">
        <v>52</v>
      </c>
      <c r="AW1644" s="1" t="s">
        <v>4566</v>
      </c>
      <c r="AX1644" s="1" t="s">
        <v>52</v>
      </c>
      <c r="AY1644" s="1" t="s">
        <v>52</v>
      </c>
      <c r="AZ1644" s="203"/>
      <c r="BA1644" s="209" t="s">
        <v>4552</v>
      </c>
    </row>
    <row r="1645" spans="1:53" ht="30" customHeight="1">
      <c r="A1645" s="5" t="s">
        <v>2487</v>
      </c>
      <c r="B1645" s="5" t="s">
        <v>52</v>
      </c>
      <c r="C1645" s="5" t="s">
        <v>52</v>
      </c>
      <c r="D1645" s="6"/>
      <c r="E1645" s="8"/>
      <c r="F1645" s="9">
        <f>TRUNC(SUMIF(N1643:N1644, N1642, F1643:F1644),0)</f>
        <v>15800</v>
      </c>
      <c r="G1645" s="8"/>
      <c r="H1645" s="9">
        <f>TRUNC(SUMIF(N1643:N1644, N1642, H1643:H1644),0)</f>
        <v>21978</v>
      </c>
      <c r="I1645" s="8"/>
      <c r="J1645" s="9">
        <f>TRUNC(SUMIF(N1643:N1644, N1642, J1643:J1644),0)</f>
        <v>0</v>
      </c>
      <c r="K1645" s="8"/>
      <c r="L1645" s="9">
        <f>F1645+H1645+J1645</f>
        <v>37778</v>
      </c>
      <c r="M1645" s="5" t="s">
        <v>52</v>
      </c>
      <c r="N1645" s="1" t="s">
        <v>124</v>
      </c>
      <c r="O1645" s="1" t="s">
        <v>124</v>
      </c>
      <c r="P1645" s="1" t="s">
        <v>52</v>
      </c>
      <c r="Q1645" s="1" t="s">
        <v>52</v>
      </c>
      <c r="R1645" s="1" t="s">
        <v>52</v>
      </c>
      <c r="AV1645" s="1" t="s">
        <v>52</v>
      </c>
      <c r="AW1645" s="1" t="s">
        <v>52</v>
      </c>
      <c r="AX1645" s="1" t="s">
        <v>52</v>
      </c>
      <c r="AY1645" s="1" t="s">
        <v>52</v>
      </c>
      <c r="AZ1645" s="203"/>
      <c r="BA1645" s="206"/>
    </row>
    <row r="1646" spans="1:53" ht="30" customHeight="1">
      <c r="A1646" s="6"/>
      <c r="B1646" s="6"/>
      <c r="C1646" s="6"/>
      <c r="D1646" s="6"/>
      <c r="E1646" s="8"/>
      <c r="F1646" s="9"/>
      <c r="G1646" s="8"/>
      <c r="H1646" s="9"/>
      <c r="I1646" s="8"/>
      <c r="J1646" s="9"/>
      <c r="K1646" s="8"/>
      <c r="L1646" s="9"/>
      <c r="M1646" s="6"/>
      <c r="BA1646" s="206"/>
    </row>
    <row r="1647" spans="1:53" ht="30" customHeight="1">
      <c r="A1647" s="308" t="s">
        <v>4567</v>
      </c>
      <c r="B1647" s="308"/>
      <c r="C1647" s="308"/>
      <c r="D1647" s="308"/>
      <c r="E1647" s="309"/>
      <c r="F1647" s="310"/>
      <c r="G1647" s="309"/>
      <c r="H1647" s="310"/>
      <c r="I1647" s="309"/>
      <c r="J1647" s="310"/>
      <c r="K1647" s="309"/>
      <c r="L1647" s="310"/>
      <c r="M1647" s="308"/>
      <c r="N1647" s="1" t="s">
        <v>1335</v>
      </c>
      <c r="BA1647" s="208"/>
    </row>
    <row r="1648" spans="1:53" ht="30" customHeight="1">
      <c r="A1648" s="5" t="s">
        <v>4547</v>
      </c>
      <c r="B1648" s="5" t="s">
        <v>1333</v>
      </c>
      <c r="C1648" s="5" t="s">
        <v>366</v>
      </c>
      <c r="D1648" s="6">
        <v>1</v>
      </c>
      <c r="E1648" s="8">
        <f>단가대비표!K230</f>
        <v>17000</v>
      </c>
      <c r="F1648" s="9">
        <f>TRUNC(E1648*D1648,1)</f>
        <v>17000</v>
      </c>
      <c r="G1648" s="8">
        <f>단가대비표!L230</f>
        <v>0</v>
      </c>
      <c r="H1648" s="9">
        <f>TRUNC(G1648*D1648,1)</f>
        <v>0</v>
      </c>
      <c r="I1648" s="8">
        <f>단가대비표!S230</f>
        <v>0</v>
      </c>
      <c r="J1648" s="9">
        <f>TRUNC(I1648*D1648,1)</f>
        <v>0</v>
      </c>
      <c r="K1648" s="8">
        <f>TRUNC(E1648+G1648+I1648,1)</f>
        <v>17000</v>
      </c>
      <c r="L1648" s="9">
        <f>TRUNC(F1648+H1648+J1648,1)</f>
        <v>17000</v>
      </c>
      <c r="M1648" s="5" t="s">
        <v>52</v>
      </c>
      <c r="N1648" s="1" t="s">
        <v>1335</v>
      </c>
      <c r="O1648" s="1" t="s">
        <v>4568</v>
      </c>
      <c r="P1648" s="1" t="s">
        <v>62</v>
      </c>
      <c r="Q1648" s="1" t="s">
        <v>62</v>
      </c>
      <c r="R1648" s="1" t="s">
        <v>61</v>
      </c>
      <c r="AV1648" s="1" t="s">
        <v>52</v>
      </c>
      <c r="AW1648" s="1" t="s">
        <v>4569</v>
      </c>
      <c r="AX1648" s="1" t="s">
        <v>52</v>
      </c>
      <c r="AY1648" s="1" t="s">
        <v>52</v>
      </c>
      <c r="AZ1648" s="203"/>
      <c r="BA1648" s="206" t="s">
        <v>7510</v>
      </c>
    </row>
    <row r="1649" spans="1:53" ht="30" customHeight="1">
      <c r="A1649" s="5" t="s">
        <v>4550</v>
      </c>
      <c r="B1649" s="5" t="s">
        <v>4551</v>
      </c>
      <c r="C1649" s="5" t="s">
        <v>366</v>
      </c>
      <c r="D1649" s="6">
        <v>1</v>
      </c>
      <c r="E1649" s="8">
        <f>일위대가목록!E632</f>
        <v>0</v>
      </c>
      <c r="F1649" s="9">
        <f>TRUNC(E1649*D1649,1)</f>
        <v>0</v>
      </c>
      <c r="G1649" s="8">
        <f>일위대가목록!F632</f>
        <v>21978</v>
      </c>
      <c r="H1649" s="9">
        <f>TRUNC(G1649*D1649,1)</f>
        <v>21978</v>
      </c>
      <c r="I1649" s="8">
        <f>일위대가목록!G632</f>
        <v>0</v>
      </c>
      <c r="J1649" s="9">
        <f>TRUNC(I1649*D1649,1)</f>
        <v>0</v>
      </c>
      <c r="K1649" s="8">
        <f>TRUNC(E1649+G1649+I1649,1)</f>
        <v>21978</v>
      </c>
      <c r="L1649" s="9">
        <f>TRUNC(F1649+H1649+J1649,1)</f>
        <v>21978</v>
      </c>
      <c r="M1649" s="5" t="s">
        <v>4552</v>
      </c>
      <c r="N1649" s="1" t="s">
        <v>1335</v>
      </c>
      <c r="O1649" s="1" t="s">
        <v>4553</v>
      </c>
      <c r="P1649" s="1" t="s">
        <v>61</v>
      </c>
      <c r="Q1649" s="1" t="s">
        <v>62</v>
      </c>
      <c r="R1649" s="1" t="s">
        <v>62</v>
      </c>
      <c r="AV1649" s="1" t="s">
        <v>52</v>
      </c>
      <c r="AW1649" s="1" t="s">
        <v>4570</v>
      </c>
      <c r="AX1649" s="1" t="s">
        <v>52</v>
      </c>
      <c r="AY1649" s="1" t="s">
        <v>52</v>
      </c>
      <c r="AZ1649" s="203"/>
      <c r="BA1649" s="209" t="s">
        <v>4552</v>
      </c>
    </row>
    <row r="1650" spans="1:53" ht="30" customHeight="1">
      <c r="A1650" s="5" t="s">
        <v>2487</v>
      </c>
      <c r="B1650" s="5" t="s">
        <v>52</v>
      </c>
      <c r="C1650" s="5" t="s">
        <v>52</v>
      </c>
      <c r="D1650" s="6"/>
      <c r="E1650" s="8"/>
      <c r="F1650" s="9">
        <f>TRUNC(SUMIF(N1648:N1649, N1647, F1648:F1649),0)</f>
        <v>17000</v>
      </c>
      <c r="G1650" s="8"/>
      <c r="H1650" s="9">
        <f>TRUNC(SUMIF(N1648:N1649, N1647, H1648:H1649),0)</f>
        <v>21978</v>
      </c>
      <c r="I1650" s="8"/>
      <c r="J1650" s="9">
        <f>TRUNC(SUMIF(N1648:N1649, N1647, J1648:J1649),0)</f>
        <v>0</v>
      </c>
      <c r="K1650" s="8"/>
      <c r="L1650" s="9">
        <f>F1650+H1650+J1650</f>
        <v>38978</v>
      </c>
      <c r="M1650" s="5" t="s">
        <v>52</v>
      </c>
      <c r="N1650" s="1" t="s">
        <v>124</v>
      </c>
      <c r="O1650" s="1" t="s">
        <v>124</v>
      </c>
      <c r="P1650" s="1" t="s">
        <v>52</v>
      </c>
      <c r="Q1650" s="1" t="s">
        <v>52</v>
      </c>
      <c r="R1650" s="1" t="s">
        <v>52</v>
      </c>
      <c r="AV1650" s="1" t="s">
        <v>52</v>
      </c>
      <c r="AW1650" s="1" t="s">
        <v>52</v>
      </c>
      <c r="AX1650" s="1" t="s">
        <v>52</v>
      </c>
      <c r="AY1650" s="1" t="s">
        <v>52</v>
      </c>
      <c r="AZ1650" s="203"/>
      <c r="BA1650" s="206"/>
    </row>
    <row r="1651" spans="1:53" ht="30" customHeight="1">
      <c r="A1651" s="6"/>
      <c r="B1651" s="6"/>
      <c r="C1651" s="6"/>
      <c r="D1651" s="6"/>
      <c r="E1651" s="8"/>
      <c r="F1651" s="9"/>
      <c r="G1651" s="8"/>
      <c r="H1651" s="9"/>
      <c r="I1651" s="8"/>
      <c r="J1651" s="9"/>
      <c r="K1651" s="8"/>
      <c r="L1651" s="9"/>
      <c r="M1651" s="6"/>
      <c r="BA1651" s="206"/>
    </row>
    <row r="1652" spans="1:53" ht="30" customHeight="1">
      <c r="A1652" s="308" t="s">
        <v>4571</v>
      </c>
      <c r="B1652" s="308"/>
      <c r="C1652" s="308"/>
      <c r="D1652" s="308"/>
      <c r="E1652" s="309"/>
      <c r="F1652" s="310"/>
      <c r="G1652" s="309"/>
      <c r="H1652" s="310"/>
      <c r="I1652" s="309"/>
      <c r="J1652" s="310"/>
      <c r="K1652" s="309"/>
      <c r="L1652" s="310"/>
      <c r="M1652" s="308"/>
      <c r="N1652" s="1" t="s">
        <v>1339</v>
      </c>
      <c r="BA1652" s="208"/>
    </row>
    <row r="1653" spans="1:53" ht="30" customHeight="1">
      <c r="A1653" s="5" t="s">
        <v>4547</v>
      </c>
      <c r="B1653" s="5" t="s">
        <v>1337</v>
      </c>
      <c r="C1653" s="5" t="s">
        <v>366</v>
      </c>
      <c r="D1653" s="6">
        <v>1</v>
      </c>
      <c r="E1653" s="8">
        <f>단가대비표!K231</f>
        <v>18000</v>
      </c>
      <c r="F1653" s="9">
        <f>TRUNC(E1653*D1653,1)</f>
        <v>18000</v>
      </c>
      <c r="G1653" s="8">
        <f>단가대비표!L231</f>
        <v>0</v>
      </c>
      <c r="H1653" s="9">
        <f>TRUNC(G1653*D1653,1)</f>
        <v>0</v>
      </c>
      <c r="I1653" s="8">
        <f>단가대비표!S231</f>
        <v>0</v>
      </c>
      <c r="J1653" s="9">
        <f>TRUNC(I1653*D1653,1)</f>
        <v>0</v>
      </c>
      <c r="K1653" s="8">
        <f>TRUNC(E1653+G1653+I1653,1)</f>
        <v>18000</v>
      </c>
      <c r="L1653" s="9">
        <f>TRUNC(F1653+H1653+J1653,1)</f>
        <v>18000</v>
      </c>
      <c r="M1653" s="5" t="s">
        <v>52</v>
      </c>
      <c r="N1653" s="1" t="s">
        <v>1339</v>
      </c>
      <c r="O1653" s="1" t="s">
        <v>4572</v>
      </c>
      <c r="P1653" s="1" t="s">
        <v>62</v>
      </c>
      <c r="Q1653" s="1" t="s">
        <v>62</v>
      </c>
      <c r="R1653" s="1" t="s">
        <v>61</v>
      </c>
      <c r="AV1653" s="1" t="s">
        <v>52</v>
      </c>
      <c r="AW1653" s="1" t="s">
        <v>4573</v>
      </c>
      <c r="AX1653" s="1" t="s">
        <v>52</v>
      </c>
      <c r="AY1653" s="1" t="s">
        <v>52</v>
      </c>
      <c r="AZ1653" s="203"/>
      <c r="BA1653" s="206" t="s">
        <v>7511</v>
      </c>
    </row>
    <row r="1654" spans="1:53" ht="30" customHeight="1">
      <c r="A1654" s="5" t="s">
        <v>4550</v>
      </c>
      <c r="B1654" s="5" t="s">
        <v>4551</v>
      </c>
      <c r="C1654" s="5" t="s">
        <v>366</v>
      </c>
      <c r="D1654" s="6">
        <v>1</v>
      </c>
      <c r="E1654" s="8">
        <f>일위대가목록!E632</f>
        <v>0</v>
      </c>
      <c r="F1654" s="9">
        <f>TRUNC(E1654*D1654,1)</f>
        <v>0</v>
      </c>
      <c r="G1654" s="8">
        <f>일위대가목록!F632</f>
        <v>21978</v>
      </c>
      <c r="H1654" s="9">
        <f>TRUNC(G1654*D1654,1)</f>
        <v>21978</v>
      </c>
      <c r="I1654" s="8">
        <f>일위대가목록!G632</f>
        <v>0</v>
      </c>
      <c r="J1654" s="9">
        <f>TRUNC(I1654*D1654,1)</f>
        <v>0</v>
      </c>
      <c r="K1654" s="8">
        <f>TRUNC(E1654+G1654+I1654,1)</f>
        <v>21978</v>
      </c>
      <c r="L1654" s="9">
        <f>TRUNC(F1654+H1654+J1654,1)</f>
        <v>21978</v>
      </c>
      <c r="M1654" s="5" t="s">
        <v>4552</v>
      </c>
      <c r="N1654" s="1" t="s">
        <v>1339</v>
      </c>
      <c r="O1654" s="1" t="s">
        <v>4553</v>
      </c>
      <c r="P1654" s="1" t="s">
        <v>61</v>
      </c>
      <c r="Q1654" s="1" t="s">
        <v>62</v>
      </c>
      <c r="R1654" s="1" t="s">
        <v>62</v>
      </c>
      <c r="AV1654" s="1" t="s">
        <v>52</v>
      </c>
      <c r="AW1654" s="1" t="s">
        <v>4574</v>
      </c>
      <c r="AX1654" s="1" t="s">
        <v>52</v>
      </c>
      <c r="AY1654" s="1" t="s">
        <v>52</v>
      </c>
      <c r="AZ1654" s="203"/>
      <c r="BA1654" s="209" t="s">
        <v>4552</v>
      </c>
    </row>
    <row r="1655" spans="1:53" ht="30" customHeight="1">
      <c r="A1655" s="5" t="s">
        <v>2487</v>
      </c>
      <c r="B1655" s="5" t="s">
        <v>52</v>
      </c>
      <c r="C1655" s="5" t="s">
        <v>52</v>
      </c>
      <c r="D1655" s="6"/>
      <c r="E1655" s="8"/>
      <c r="F1655" s="9">
        <f>TRUNC(SUMIF(N1653:N1654, N1652, F1653:F1654),0)</f>
        <v>18000</v>
      </c>
      <c r="G1655" s="8"/>
      <c r="H1655" s="9">
        <f>TRUNC(SUMIF(N1653:N1654, N1652, H1653:H1654),0)</f>
        <v>21978</v>
      </c>
      <c r="I1655" s="8"/>
      <c r="J1655" s="9">
        <f>TRUNC(SUMIF(N1653:N1654, N1652, J1653:J1654),0)</f>
        <v>0</v>
      </c>
      <c r="K1655" s="8"/>
      <c r="L1655" s="9">
        <f>F1655+H1655+J1655</f>
        <v>39978</v>
      </c>
      <c r="M1655" s="5" t="s">
        <v>52</v>
      </c>
      <c r="N1655" s="1" t="s">
        <v>124</v>
      </c>
      <c r="O1655" s="1" t="s">
        <v>124</v>
      </c>
      <c r="P1655" s="1" t="s">
        <v>52</v>
      </c>
      <c r="Q1655" s="1" t="s">
        <v>52</v>
      </c>
      <c r="R1655" s="1" t="s">
        <v>52</v>
      </c>
      <c r="AV1655" s="1" t="s">
        <v>52</v>
      </c>
      <c r="AW1655" s="1" t="s">
        <v>52</v>
      </c>
      <c r="AX1655" s="1" t="s">
        <v>52</v>
      </c>
      <c r="AY1655" s="1" t="s">
        <v>52</v>
      </c>
      <c r="AZ1655" s="203"/>
      <c r="BA1655" s="206"/>
    </row>
    <row r="1656" spans="1:53" ht="30" customHeight="1">
      <c r="A1656" s="6"/>
      <c r="B1656" s="6"/>
      <c r="C1656" s="6"/>
      <c r="D1656" s="6"/>
      <c r="E1656" s="8"/>
      <c r="F1656" s="9"/>
      <c r="G1656" s="8"/>
      <c r="H1656" s="9"/>
      <c r="I1656" s="8"/>
      <c r="J1656" s="9"/>
      <c r="K1656" s="8"/>
      <c r="L1656" s="9"/>
      <c r="M1656" s="6"/>
      <c r="BA1656" s="206"/>
    </row>
    <row r="1657" spans="1:53" ht="30" customHeight="1">
      <c r="A1657" s="308" t="s">
        <v>4575</v>
      </c>
      <c r="B1657" s="308"/>
      <c r="C1657" s="308"/>
      <c r="D1657" s="308"/>
      <c r="E1657" s="309"/>
      <c r="F1657" s="310"/>
      <c r="G1657" s="309"/>
      <c r="H1657" s="310"/>
      <c r="I1657" s="309"/>
      <c r="J1657" s="310"/>
      <c r="K1657" s="309"/>
      <c r="L1657" s="310"/>
      <c r="M1657" s="308"/>
      <c r="N1657" s="1" t="s">
        <v>1343</v>
      </c>
      <c r="BA1657" s="208"/>
    </row>
    <row r="1658" spans="1:53" ht="30" customHeight="1">
      <c r="A1658" s="5" t="s">
        <v>4547</v>
      </c>
      <c r="B1658" s="5" t="s">
        <v>1341</v>
      </c>
      <c r="C1658" s="5" t="s">
        <v>366</v>
      </c>
      <c r="D1658" s="6">
        <v>1</v>
      </c>
      <c r="E1658" s="8">
        <f>단가대비표!K232</f>
        <v>19500</v>
      </c>
      <c r="F1658" s="9">
        <f>TRUNC(E1658*D1658,1)</f>
        <v>19500</v>
      </c>
      <c r="G1658" s="8">
        <f>단가대비표!L232</f>
        <v>0</v>
      </c>
      <c r="H1658" s="9">
        <f>TRUNC(G1658*D1658,1)</f>
        <v>0</v>
      </c>
      <c r="I1658" s="8">
        <f>단가대비표!S232</f>
        <v>0</v>
      </c>
      <c r="J1658" s="9">
        <f>TRUNC(I1658*D1658,1)</f>
        <v>0</v>
      </c>
      <c r="K1658" s="8">
        <f>TRUNC(E1658+G1658+I1658,1)</f>
        <v>19500</v>
      </c>
      <c r="L1658" s="9">
        <f>TRUNC(F1658+H1658+J1658,1)</f>
        <v>19500</v>
      </c>
      <c r="M1658" s="5" t="s">
        <v>52</v>
      </c>
      <c r="N1658" s="1" t="s">
        <v>1343</v>
      </c>
      <c r="O1658" s="1" t="s">
        <v>4576</v>
      </c>
      <c r="P1658" s="1" t="s">
        <v>62</v>
      </c>
      <c r="Q1658" s="1" t="s">
        <v>62</v>
      </c>
      <c r="R1658" s="1" t="s">
        <v>61</v>
      </c>
      <c r="AV1658" s="1" t="s">
        <v>52</v>
      </c>
      <c r="AW1658" s="1" t="s">
        <v>4577</v>
      </c>
      <c r="AX1658" s="1" t="s">
        <v>52</v>
      </c>
      <c r="AY1658" s="1" t="s">
        <v>52</v>
      </c>
      <c r="AZ1658" s="203"/>
      <c r="BA1658" s="206" t="s">
        <v>7512</v>
      </c>
    </row>
    <row r="1659" spans="1:53" ht="30" customHeight="1">
      <c r="A1659" s="5" t="s">
        <v>4550</v>
      </c>
      <c r="B1659" s="5" t="s">
        <v>4551</v>
      </c>
      <c r="C1659" s="5" t="s">
        <v>366</v>
      </c>
      <c r="D1659" s="6">
        <v>1</v>
      </c>
      <c r="E1659" s="8">
        <f>일위대가목록!E632</f>
        <v>0</v>
      </c>
      <c r="F1659" s="9">
        <f>TRUNC(E1659*D1659,1)</f>
        <v>0</v>
      </c>
      <c r="G1659" s="8">
        <f>일위대가목록!F632</f>
        <v>21978</v>
      </c>
      <c r="H1659" s="9">
        <f>TRUNC(G1659*D1659,1)</f>
        <v>21978</v>
      </c>
      <c r="I1659" s="8">
        <f>일위대가목록!G632</f>
        <v>0</v>
      </c>
      <c r="J1659" s="9">
        <f>TRUNC(I1659*D1659,1)</f>
        <v>0</v>
      </c>
      <c r="K1659" s="8">
        <f>TRUNC(E1659+G1659+I1659,1)</f>
        <v>21978</v>
      </c>
      <c r="L1659" s="9">
        <f>TRUNC(F1659+H1659+J1659,1)</f>
        <v>21978</v>
      </c>
      <c r="M1659" s="5" t="s">
        <v>4552</v>
      </c>
      <c r="N1659" s="1" t="s">
        <v>1343</v>
      </c>
      <c r="O1659" s="1" t="s">
        <v>4553</v>
      </c>
      <c r="P1659" s="1" t="s">
        <v>61</v>
      </c>
      <c r="Q1659" s="1" t="s">
        <v>62</v>
      </c>
      <c r="R1659" s="1" t="s">
        <v>62</v>
      </c>
      <c r="AV1659" s="1" t="s">
        <v>52</v>
      </c>
      <c r="AW1659" s="1" t="s">
        <v>4578</v>
      </c>
      <c r="AX1659" s="1" t="s">
        <v>52</v>
      </c>
      <c r="AY1659" s="1" t="s">
        <v>52</v>
      </c>
      <c r="AZ1659" s="203"/>
      <c r="BA1659" s="209" t="s">
        <v>4552</v>
      </c>
    </row>
    <row r="1660" spans="1:53" ht="30" customHeight="1">
      <c r="A1660" s="5" t="s">
        <v>2487</v>
      </c>
      <c r="B1660" s="5" t="s">
        <v>52</v>
      </c>
      <c r="C1660" s="5" t="s">
        <v>52</v>
      </c>
      <c r="D1660" s="6"/>
      <c r="E1660" s="8"/>
      <c r="F1660" s="9">
        <f>TRUNC(SUMIF(N1658:N1659, N1657, F1658:F1659),0)</f>
        <v>19500</v>
      </c>
      <c r="G1660" s="8"/>
      <c r="H1660" s="9">
        <f>TRUNC(SUMIF(N1658:N1659, N1657, H1658:H1659),0)</f>
        <v>21978</v>
      </c>
      <c r="I1660" s="8"/>
      <c r="J1660" s="9">
        <f>TRUNC(SUMIF(N1658:N1659, N1657, J1658:J1659),0)</f>
        <v>0</v>
      </c>
      <c r="K1660" s="8"/>
      <c r="L1660" s="9">
        <f>F1660+H1660+J1660</f>
        <v>41478</v>
      </c>
      <c r="M1660" s="5" t="s">
        <v>52</v>
      </c>
      <c r="N1660" s="1" t="s">
        <v>124</v>
      </c>
      <c r="O1660" s="1" t="s">
        <v>124</v>
      </c>
      <c r="P1660" s="1" t="s">
        <v>52</v>
      </c>
      <c r="Q1660" s="1" t="s">
        <v>52</v>
      </c>
      <c r="R1660" s="1" t="s">
        <v>52</v>
      </c>
      <c r="AV1660" s="1" t="s">
        <v>52</v>
      </c>
      <c r="AW1660" s="1" t="s">
        <v>52</v>
      </c>
      <c r="AX1660" s="1" t="s">
        <v>52</v>
      </c>
      <c r="AY1660" s="1" t="s">
        <v>52</v>
      </c>
      <c r="AZ1660" s="203"/>
      <c r="BA1660" s="206"/>
    </row>
    <row r="1661" spans="1:53" ht="30" customHeight="1">
      <c r="A1661" s="6"/>
      <c r="B1661" s="6"/>
      <c r="C1661" s="6"/>
      <c r="D1661" s="6"/>
      <c r="E1661" s="8"/>
      <c r="F1661" s="9"/>
      <c r="G1661" s="8"/>
      <c r="H1661" s="9"/>
      <c r="I1661" s="8"/>
      <c r="J1661" s="9"/>
      <c r="K1661" s="8"/>
      <c r="L1661" s="9"/>
      <c r="M1661" s="6"/>
      <c r="BA1661" s="206"/>
    </row>
    <row r="1662" spans="1:53" ht="30" customHeight="1">
      <c r="A1662" s="308" t="s">
        <v>4579</v>
      </c>
      <c r="B1662" s="308"/>
      <c r="C1662" s="308"/>
      <c r="D1662" s="308"/>
      <c r="E1662" s="309"/>
      <c r="F1662" s="310"/>
      <c r="G1662" s="309"/>
      <c r="H1662" s="310"/>
      <c r="I1662" s="309"/>
      <c r="J1662" s="310"/>
      <c r="K1662" s="309"/>
      <c r="L1662" s="310"/>
      <c r="M1662" s="308"/>
      <c r="N1662" s="1" t="s">
        <v>1347</v>
      </c>
      <c r="BA1662" s="208"/>
    </row>
    <row r="1663" spans="1:53" ht="30" customHeight="1">
      <c r="A1663" s="5" t="s">
        <v>4547</v>
      </c>
      <c r="B1663" s="5" t="s">
        <v>1345</v>
      </c>
      <c r="C1663" s="5" t="s">
        <v>366</v>
      </c>
      <c r="D1663" s="6">
        <v>1</v>
      </c>
      <c r="E1663" s="8">
        <f>단가대비표!K233</f>
        <v>21500</v>
      </c>
      <c r="F1663" s="9">
        <f>TRUNC(E1663*D1663,1)</f>
        <v>21500</v>
      </c>
      <c r="G1663" s="8">
        <f>단가대비표!L233</f>
        <v>0</v>
      </c>
      <c r="H1663" s="9">
        <f>TRUNC(G1663*D1663,1)</f>
        <v>0</v>
      </c>
      <c r="I1663" s="8">
        <f>단가대비표!S233</f>
        <v>0</v>
      </c>
      <c r="J1663" s="9">
        <f>TRUNC(I1663*D1663,1)</f>
        <v>0</v>
      </c>
      <c r="K1663" s="8">
        <f>TRUNC(E1663+G1663+I1663,1)</f>
        <v>21500</v>
      </c>
      <c r="L1663" s="9">
        <f>TRUNC(F1663+H1663+J1663,1)</f>
        <v>21500</v>
      </c>
      <c r="M1663" s="5" t="s">
        <v>52</v>
      </c>
      <c r="N1663" s="1" t="s">
        <v>1347</v>
      </c>
      <c r="O1663" s="1" t="s">
        <v>4580</v>
      </c>
      <c r="P1663" s="1" t="s">
        <v>62</v>
      </c>
      <c r="Q1663" s="1" t="s">
        <v>62</v>
      </c>
      <c r="R1663" s="1" t="s">
        <v>61</v>
      </c>
      <c r="AV1663" s="1" t="s">
        <v>52</v>
      </c>
      <c r="AW1663" s="1" t="s">
        <v>4581</v>
      </c>
      <c r="AX1663" s="1" t="s">
        <v>52</v>
      </c>
      <c r="AY1663" s="1" t="s">
        <v>52</v>
      </c>
      <c r="AZ1663" s="203"/>
      <c r="BA1663" s="206" t="s">
        <v>7513</v>
      </c>
    </row>
    <row r="1664" spans="1:53" ht="30" customHeight="1">
      <c r="A1664" s="5" t="s">
        <v>4550</v>
      </c>
      <c r="B1664" s="5" t="s">
        <v>4551</v>
      </c>
      <c r="C1664" s="5" t="s">
        <v>366</v>
      </c>
      <c r="D1664" s="6">
        <v>1</v>
      </c>
      <c r="E1664" s="8">
        <f>일위대가목록!E632</f>
        <v>0</v>
      </c>
      <c r="F1664" s="9">
        <f>TRUNC(E1664*D1664,1)</f>
        <v>0</v>
      </c>
      <c r="G1664" s="8">
        <f>일위대가목록!F632</f>
        <v>21978</v>
      </c>
      <c r="H1664" s="9">
        <f>TRUNC(G1664*D1664,1)</f>
        <v>21978</v>
      </c>
      <c r="I1664" s="8">
        <f>일위대가목록!G632</f>
        <v>0</v>
      </c>
      <c r="J1664" s="9">
        <f>TRUNC(I1664*D1664,1)</f>
        <v>0</v>
      </c>
      <c r="K1664" s="8">
        <f>TRUNC(E1664+G1664+I1664,1)</f>
        <v>21978</v>
      </c>
      <c r="L1664" s="9">
        <f>TRUNC(F1664+H1664+J1664,1)</f>
        <v>21978</v>
      </c>
      <c r="M1664" s="5" t="s">
        <v>4552</v>
      </c>
      <c r="N1664" s="1" t="s">
        <v>1347</v>
      </c>
      <c r="O1664" s="1" t="s">
        <v>4553</v>
      </c>
      <c r="P1664" s="1" t="s">
        <v>61</v>
      </c>
      <c r="Q1664" s="1" t="s">
        <v>62</v>
      </c>
      <c r="R1664" s="1" t="s">
        <v>62</v>
      </c>
      <c r="AV1664" s="1" t="s">
        <v>52</v>
      </c>
      <c r="AW1664" s="1" t="s">
        <v>4582</v>
      </c>
      <c r="AX1664" s="1" t="s">
        <v>52</v>
      </c>
      <c r="AY1664" s="1" t="s">
        <v>52</v>
      </c>
      <c r="AZ1664" s="203"/>
      <c r="BA1664" s="209" t="s">
        <v>4552</v>
      </c>
    </row>
    <row r="1665" spans="1:53" ht="30" customHeight="1">
      <c r="A1665" s="5" t="s">
        <v>2487</v>
      </c>
      <c r="B1665" s="5" t="s">
        <v>52</v>
      </c>
      <c r="C1665" s="5" t="s">
        <v>52</v>
      </c>
      <c r="D1665" s="6"/>
      <c r="E1665" s="8"/>
      <c r="F1665" s="9">
        <f>TRUNC(SUMIF(N1663:N1664, N1662, F1663:F1664),0)</f>
        <v>21500</v>
      </c>
      <c r="G1665" s="8"/>
      <c r="H1665" s="9">
        <f>TRUNC(SUMIF(N1663:N1664, N1662, H1663:H1664),0)</f>
        <v>21978</v>
      </c>
      <c r="I1665" s="8"/>
      <c r="J1665" s="9">
        <f>TRUNC(SUMIF(N1663:N1664, N1662, J1663:J1664),0)</f>
        <v>0</v>
      </c>
      <c r="K1665" s="8"/>
      <c r="L1665" s="9">
        <f>F1665+H1665+J1665</f>
        <v>43478</v>
      </c>
      <c r="M1665" s="5" t="s">
        <v>52</v>
      </c>
      <c r="N1665" s="1" t="s">
        <v>124</v>
      </c>
      <c r="O1665" s="1" t="s">
        <v>124</v>
      </c>
      <c r="P1665" s="1" t="s">
        <v>52</v>
      </c>
      <c r="Q1665" s="1" t="s">
        <v>52</v>
      </c>
      <c r="R1665" s="1" t="s">
        <v>52</v>
      </c>
      <c r="AV1665" s="1" t="s">
        <v>52</v>
      </c>
      <c r="AW1665" s="1" t="s">
        <v>52</v>
      </c>
      <c r="AX1665" s="1" t="s">
        <v>52</v>
      </c>
      <c r="AY1665" s="1" t="s">
        <v>52</v>
      </c>
      <c r="AZ1665" s="203"/>
      <c r="BA1665" s="206"/>
    </row>
    <row r="1666" spans="1:53" ht="30" customHeight="1">
      <c r="A1666" s="6"/>
      <c r="B1666" s="6"/>
      <c r="C1666" s="6"/>
      <c r="D1666" s="6"/>
      <c r="E1666" s="8"/>
      <c r="F1666" s="9"/>
      <c r="G1666" s="8"/>
      <c r="H1666" s="9"/>
      <c r="I1666" s="8"/>
      <c r="J1666" s="9"/>
      <c r="K1666" s="8"/>
      <c r="L1666" s="9"/>
      <c r="M1666" s="6"/>
      <c r="BA1666" s="206"/>
    </row>
    <row r="1667" spans="1:53" ht="30" customHeight="1">
      <c r="A1667" s="308" t="s">
        <v>4583</v>
      </c>
      <c r="B1667" s="308"/>
      <c r="C1667" s="308"/>
      <c r="D1667" s="308"/>
      <c r="E1667" s="309"/>
      <c r="F1667" s="310"/>
      <c r="G1667" s="309"/>
      <c r="H1667" s="310"/>
      <c r="I1667" s="309"/>
      <c r="J1667" s="310"/>
      <c r="K1667" s="309"/>
      <c r="L1667" s="310"/>
      <c r="M1667" s="308"/>
      <c r="N1667" s="1" t="s">
        <v>1353</v>
      </c>
      <c r="BA1667" s="208"/>
    </row>
    <row r="1668" spans="1:53" ht="30" customHeight="1">
      <c r="A1668" s="5" t="s">
        <v>4547</v>
      </c>
      <c r="B1668" s="5" t="s">
        <v>4584</v>
      </c>
      <c r="C1668" s="5" t="s">
        <v>366</v>
      </c>
      <c r="D1668" s="6">
        <v>1</v>
      </c>
      <c r="E1668" s="8">
        <f>단가대비표!K234</f>
        <v>15250</v>
      </c>
      <c r="F1668" s="9">
        <f>TRUNC(E1668*D1668,1)</f>
        <v>15250</v>
      </c>
      <c r="G1668" s="8">
        <f>단가대비표!L234</f>
        <v>0</v>
      </c>
      <c r="H1668" s="9">
        <f>TRUNC(G1668*D1668,1)</f>
        <v>0</v>
      </c>
      <c r="I1668" s="8">
        <f>단가대비표!S234</f>
        <v>0</v>
      </c>
      <c r="J1668" s="9">
        <f>TRUNC(I1668*D1668,1)</f>
        <v>0</v>
      </c>
      <c r="K1668" s="8">
        <f>TRUNC(E1668+G1668+I1668,1)</f>
        <v>15250</v>
      </c>
      <c r="L1668" s="9">
        <f>TRUNC(F1668+H1668+J1668,1)</f>
        <v>15250</v>
      </c>
      <c r="M1668" s="5" t="s">
        <v>52</v>
      </c>
      <c r="N1668" s="1" t="s">
        <v>1353</v>
      </c>
      <c r="O1668" s="1" t="s">
        <v>4585</v>
      </c>
      <c r="P1668" s="1" t="s">
        <v>62</v>
      </c>
      <c r="Q1668" s="1" t="s">
        <v>62</v>
      </c>
      <c r="R1668" s="1" t="s">
        <v>61</v>
      </c>
      <c r="AV1668" s="1" t="s">
        <v>52</v>
      </c>
      <c r="AW1668" s="1" t="s">
        <v>4586</v>
      </c>
      <c r="AX1668" s="1" t="s">
        <v>52</v>
      </c>
      <c r="AY1668" s="1" t="s">
        <v>52</v>
      </c>
      <c r="AZ1668" s="203"/>
      <c r="BA1668" s="206" t="s">
        <v>7514</v>
      </c>
    </row>
    <row r="1669" spans="1:53" ht="30" customHeight="1">
      <c r="A1669" s="5" t="s">
        <v>4550</v>
      </c>
      <c r="B1669" s="5" t="s">
        <v>4551</v>
      </c>
      <c r="C1669" s="5" t="s">
        <v>366</v>
      </c>
      <c r="D1669" s="6">
        <v>1</v>
      </c>
      <c r="E1669" s="8">
        <f>일위대가목록!E632</f>
        <v>0</v>
      </c>
      <c r="F1669" s="9">
        <f>TRUNC(E1669*D1669,1)</f>
        <v>0</v>
      </c>
      <c r="G1669" s="8">
        <f>일위대가목록!F632</f>
        <v>21978</v>
      </c>
      <c r="H1669" s="9">
        <f>TRUNC(G1669*D1669,1)</f>
        <v>21978</v>
      </c>
      <c r="I1669" s="8">
        <f>일위대가목록!G632</f>
        <v>0</v>
      </c>
      <c r="J1669" s="9">
        <f>TRUNC(I1669*D1669,1)</f>
        <v>0</v>
      </c>
      <c r="K1669" s="8">
        <f>TRUNC(E1669+G1669+I1669,1)</f>
        <v>21978</v>
      </c>
      <c r="L1669" s="9">
        <f>TRUNC(F1669+H1669+J1669,1)</f>
        <v>21978</v>
      </c>
      <c r="M1669" s="5" t="s">
        <v>4552</v>
      </c>
      <c r="N1669" s="1" t="s">
        <v>1353</v>
      </c>
      <c r="O1669" s="1" t="s">
        <v>4553</v>
      </c>
      <c r="P1669" s="1" t="s">
        <v>61</v>
      </c>
      <c r="Q1669" s="1" t="s">
        <v>62</v>
      </c>
      <c r="R1669" s="1" t="s">
        <v>62</v>
      </c>
      <c r="AV1669" s="1" t="s">
        <v>52</v>
      </c>
      <c r="AW1669" s="1" t="s">
        <v>4587</v>
      </c>
      <c r="AX1669" s="1" t="s">
        <v>52</v>
      </c>
      <c r="AY1669" s="1" t="s">
        <v>52</v>
      </c>
      <c r="AZ1669" s="203"/>
      <c r="BA1669" s="209" t="s">
        <v>4552</v>
      </c>
    </row>
    <row r="1670" spans="1:53" ht="30" customHeight="1">
      <c r="A1670" s="5" t="s">
        <v>2487</v>
      </c>
      <c r="B1670" s="5" t="s">
        <v>52</v>
      </c>
      <c r="C1670" s="5" t="s">
        <v>52</v>
      </c>
      <c r="D1670" s="6"/>
      <c r="E1670" s="8"/>
      <c r="F1670" s="9">
        <f>TRUNC(SUMIF(N1668:N1669, N1667, F1668:F1669),0)</f>
        <v>15250</v>
      </c>
      <c r="G1670" s="8"/>
      <c r="H1670" s="9">
        <f>TRUNC(SUMIF(N1668:N1669, N1667, H1668:H1669),0)</f>
        <v>21978</v>
      </c>
      <c r="I1670" s="8"/>
      <c r="J1670" s="9">
        <f>TRUNC(SUMIF(N1668:N1669, N1667, J1668:J1669),0)</f>
        <v>0</v>
      </c>
      <c r="K1670" s="8"/>
      <c r="L1670" s="9">
        <f>F1670+H1670+J1670</f>
        <v>37228</v>
      </c>
      <c r="M1670" s="5" t="s">
        <v>52</v>
      </c>
      <c r="N1670" s="1" t="s">
        <v>124</v>
      </c>
      <c r="O1670" s="1" t="s">
        <v>124</v>
      </c>
      <c r="P1670" s="1" t="s">
        <v>52</v>
      </c>
      <c r="Q1670" s="1" t="s">
        <v>52</v>
      </c>
      <c r="R1670" s="1" t="s">
        <v>52</v>
      </c>
      <c r="AV1670" s="1" t="s">
        <v>52</v>
      </c>
      <c r="AW1670" s="1" t="s">
        <v>52</v>
      </c>
      <c r="AX1670" s="1" t="s">
        <v>52</v>
      </c>
      <c r="AY1670" s="1" t="s">
        <v>52</v>
      </c>
      <c r="AZ1670" s="203"/>
      <c r="BA1670" s="206"/>
    </row>
    <row r="1671" spans="1:53" ht="30" customHeight="1">
      <c r="A1671" s="6"/>
      <c r="B1671" s="6"/>
      <c r="C1671" s="6"/>
      <c r="D1671" s="6"/>
      <c r="E1671" s="8"/>
      <c r="F1671" s="9"/>
      <c r="G1671" s="8"/>
      <c r="H1671" s="9"/>
      <c r="I1671" s="8"/>
      <c r="J1671" s="9"/>
      <c r="K1671" s="8"/>
      <c r="L1671" s="9"/>
      <c r="M1671" s="6"/>
      <c r="BA1671" s="206"/>
    </row>
    <row r="1672" spans="1:53" ht="30" customHeight="1">
      <c r="A1672" s="308" t="s">
        <v>4588</v>
      </c>
      <c r="B1672" s="308"/>
      <c r="C1672" s="308"/>
      <c r="D1672" s="308"/>
      <c r="E1672" s="309"/>
      <c r="F1672" s="310"/>
      <c r="G1672" s="309"/>
      <c r="H1672" s="310"/>
      <c r="I1672" s="309"/>
      <c r="J1672" s="310"/>
      <c r="K1672" s="309"/>
      <c r="L1672" s="310"/>
      <c r="M1672" s="308"/>
      <c r="N1672" s="1" t="s">
        <v>1358</v>
      </c>
      <c r="BA1672" s="208"/>
    </row>
    <row r="1673" spans="1:53" ht="30" customHeight="1">
      <c r="A1673" s="5" t="s">
        <v>4547</v>
      </c>
      <c r="B1673" s="5" t="s">
        <v>4589</v>
      </c>
      <c r="C1673" s="5" t="s">
        <v>366</v>
      </c>
      <c r="D1673" s="6">
        <v>1</v>
      </c>
      <c r="E1673" s="8">
        <f>단가대비표!K235</f>
        <v>18750</v>
      </c>
      <c r="F1673" s="9">
        <f>TRUNC(E1673*D1673,1)</f>
        <v>18750</v>
      </c>
      <c r="G1673" s="8">
        <f>단가대비표!L235</f>
        <v>0</v>
      </c>
      <c r="H1673" s="9">
        <f>TRUNC(G1673*D1673,1)</f>
        <v>0</v>
      </c>
      <c r="I1673" s="8">
        <f>단가대비표!S235</f>
        <v>0</v>
      </c>
      <c r="J1673" s="9">
        <f>TRUNC(I1673*D1673,1)</f>
        <v>0</v>
      </c>
      <c r="K1673" s="8">
        <f>TRUNC(E1673+G1673+I1673,1)</f>
        <v>18750</v>
      </c>
      <c r="L1673" s="9">
        <f>TRUNC(F1673+H1673+J1673,1)</f>
        <v>18750</v>
      </c>
      <c r="M1673" s="5" t="s">
        <v>52</v>
      </c>
      <c r="N1673" s="1" t="s">
        <v>1358</v>
      </c>
      <c r="O1673" s="1" t="s">
        <v>4590</v>
      </c>
      <c r="P1673" s="1" t="s">
        <v>62</v>
      </c>
      <c r="Q1673" s="1" t="s">
        <v>62</v>
      </c>
      <c r="R1673" s="1" t="s">
        <v>61</v>
      </c>
      <c r="AV1673" s="1" t="s">
        <v>52</v>
      </c>
      <c r="AW1673" s="1" t="s">
        <v>4591</v>
      </c>
      <c r="AX1673" s="1" t="s">
        <v>52</v>
      </c>
      <c r="AY1673" s="1" t="s">
        <v>52</v>
      </c>
      <c r="AZ1673" s="203"/>
      <c r="BA1673" s="206" t="s">
        <v>7515</v>
      </c>
    </row>
    <row r="1674" spans="1:53" ht="30" customHeight="1">
      <c r="A1674" s="5" t="s">
        <v>4550</v>
      </c>
      <c r="B1674" s="5" t="s">
        <v>4551</v>
      </c>
      <c r="C1674" s="5" t="s">
        <v>366</v>
      </c>
      <c r="D1674" s="6">
        <v>1</v>
      </c>
      <c r="E1674" s="8">
        <f>일위대가목록!E632</f>
        <v>0</v>
      </c>
      <c r="F1674" s="9">
        <f>TRUNC(E1674*D1674,1)</f>
        <v>0</v>
      </c>
      <c r="G1674" s="8">
        <f>일위대가목록!F632</f>
        <v>21978</v>
      </c>
      <c r="H1674" s="9">
        <f>TRUNC(G1674*D1674,1)</f>
        <v>21978</v>
      </c>
      <c r="I1674" s="8">
        <f>일위대가목록!G632</f>
        <v>0</v>
      </c>
      <c r="J1674" s="9">
        <f>TRUNC(I1674*D1674,1)</f>
        <v>0</v>
      </c>
      <c r="K1674" s="8">
        <f>TRUNC(E1674+G1674+I1674,1)</f>
        <v>21978</v>
      </c>
      <c r="L1674" s="9">
        <f>TRUNC(F1674+H1674+J1674,1)</f>
        <v>21978</v>
      </c>
      <c r="M1674" s="5" t="s">
        <v>4552</v>
      </c>
      <c r="N1674" s="1" t="s">
        <v>1358</v>
      </c>
      <c r="O1674" s="1" t="s">
        <v>4553</v>
      </c>
      <c r="P1674" s="1" t="s">
        <v>61</v>
      </c>
      <c r="Q1674" s="1" t="s">
        <v>62</v>
      </c>
      <c r="R1674" s="1" t="s">
        <v>62</v>
      </c>
      <c r="AV1674" s="1" t="s">
        <v>52</v>
      </c>
      <c r="AW1674" s="1" t="s">
        <v>4592</v>
      </c>
      <c r="AX1674" s="1" t="s">
        <v>52</v>
      </c>
      <c r="AY1674" s="1" t="s">
        <v>52</v>
      </c>
      <c r="AZ1674" s="203"/>
      <c r="BA1674" s="209" t="s">
        <v>4552</v>
      </c>
    </row>
    <row r="1675" spans="1:53" ht="30" customHeight="1">
      <c r="A1675" s="5" t="s">
        <v>2487</v>
      </c>
      <c r="B1675" s="5" t="s">
        <v>52</v>
      </c>
      <c r="C1675" s="5" t="s">
        <v>52</v>
      </c>
      <c r="D1675" s="6"/>
      <c r="E1675" s="8"/>
      <c r="F1675" s="9">
        <f>TRUNC(SUMIF(N1673:N1674, N1672, F1673:F1674),0)</f>
        <v>18750</v>
      </c>
      <c r="G1675" s="8"/>
      <c r="H1675" s="9">
        <f>TRUNC(SUMIF(N1673:N1674, N1672, H1673:H1674),0)</f>
        <v>21978</v>
      </c>
      <c r="I1675" s="8"/>
      <c r="J1675" s="9">
        <f>TRUNC(SUMIF(N1673:N1674, N1672, J1673:J1674),0)</f>
        <v>0</v>
      </c>
      <c r="K1675" s="8"/>
      <c r="L1675" s="9">
        <f>F1675+H1675+J1675</f>
        <v>40728</v>
      </c>
      <c r="M1675" s="5" t="s">
        <v>52</v>
      </c>
      <c r="N1675" s="1" t="s">
        <v>124</v>
      </c>
      <c r="O1675" s="1" t="s">
        <v>124</v>
      </c>
      <c r="P1675" s="1" t="s">
        <v>52</v>
      </c>
      <c r="Q1675" s="1" t="s">
        <v>52</v>
      </c>
      <c r="R1675" s="1" t="s">
        <v>52</v>
      </c>
      <c r="AV1675" s="1" t="s">
        <v>52</v>
      </c>
      <c r="AW1675" s="1" t="s">
        <v>52</v>
      </c>
      <c r="AX1675" s="1" t="s">
        <v>52</v>
      </c>
      <c r="AY1675" s="1" t="s">
        <v>52</v>
      </c>
      <c r="AZ1675" s="203"/>
      <c r="BA1675" s="206"/>
    </row>
    <row r="1676" spans="1:53" ht="30" customHeight="1">
      <c r="A1676" s="6"/>
      <c r="B1676" s="6"/>
      <c r="C1676" s="6"/>
      <c r="D1676" s="6"/>
      <c r="E1676" s="8"/>
      <c r="F1676" s="9"/>
      <c r="G1676" s="8"/>
      <c r="H1676" s="9"/>
      <c r="I1676" s="8"/>
      <c r="J1676" s="9"/>
      <c r="K1676" s="8"/>
      <c r="L1676" s="9"/>
      <c r="M1676" s="6"/>
      <c r="BA1676" s="206"/>
    </row>
    <row r="1677" spans="1:53" ht="30" customHeight="1">
      <c r="A1677" s="308" t="s">
        <v>4593</v>
      </c>
      <c r="B1677" s="308"/>
      <c r="C1677" s="308"/>
      <c r="D1677" s="308"/>
      <c r="E1677" s="309"/>
      <c r="F1677" s="310"/>
      <c r="G1677" s="309"/>
      <c r="H1677" s="310"/>
      <c r="I1677" s="309"/>
      <c r="J1677" s="310"/>
      <c r="K1677" s="309"/>
      <c r="L1677" s="310"/>
      <c r="M1677" s="308"/>
      <c r="N1677" s="1" t="s">
        <v>1363</v>
      </c>
      <c r="BA1677" s="208"/>
    </row>
    <row r="1678" spans="1:53" ht="30" customHeight="1">
      <c r="A1678" s="5" t="s">
        <v>4594</v>
      </c>
      <c r="B1678" s="5" t="s">
        <v>4595</v>
      </c>
      <c r="C1678" s="5" t="s">
        <v>436</v>
      </c>
      <c r="D1678" s="6">
        <v>1</v>
      </c>
      <c r="E1678" s="8">
        <f>단가대비표!K388</f>
        <v>35000</v>
      </c>
      <c r="F1678" s="9">
        <f>TRUNC(E1678*D1678,1)</f>
        <v>35000</v>
      </c>
      <c r="G1678" s="8">
        <f>단가대비표!L388</f>
        <v>0</v>
      </c>
      <c r="H1678" s="9">
        <f>TRUNC(G1678*D1678,1)</f>
        <v>0</v>
      </c>
      <c r="I1678" s="8">
        <f>단가대비표!S388</f>
        <v>0</v>
      </c>
      <c r="J1678" s="9">
        <f>TRUNC(I1678*D1678,1)</f>
        <v>0</v>
      </c>
      <c r="K1678" s="8">
        <f t="shared" ref="K1678:L1680" si="220">TRUNC(E1678+G1678+I1678,1)</f>
        <v>35000</v>
      </c>
      <c r="L1678" s="9">
        <f t="shared" si="220"/>
        <v>35000</v>
      </c>
      <c r="M1678" s="5" t="s">
        <v>4596</v>
      </c>
      <c r="N1678" s="1" t="s">
        <v>52</v>
      </c>
      <c r="O1678" s="1" t="s">
        <v>4597</v>
      </c>
      <c r="P1678" s="1" t="s">
        <v>62</v>
      </c>
      <c r="Q1678" s="1" t="s">
        <v>62</v>
      </c>
      <c r="R1678" s="1" t="s">
        <v>61</v>
      </c>
      <c r="AV1678" s="1" t="s">
        <v>52</v>
      </c>
      <c r="AW1678" s="1" t="s">
        <v>4598</v>
      </c>
      <c r="AX1678" s="1" t="s">
        <v>52</v>
      </c>
      <c r="AY1678" s="1" t="s">
        <v>4599</v>
      </c>
      <c r="AZ1678" s="203"/>
      <c r="BA1678" s="206" t="s">
        <v>7699</v>
      </c>
    </row>
    <row r="1679" spans="1:53" ht="30" customHeight="1">
      <c r="A1679" s="5" t="s">
        <v>4600</v>
      </c>
      <c r="B1679" s="5" t="s">
        <v>52</v>
      </c>
      <c r="C1679" s="5" t="s">
        <v>449</v>
      </c>
      <c r="D1679" s="6">
        <v>1</v>
      </c>
      <c r="E1679" s="8">
        <v>35350</v>
      </c>
      <c r="F1679" s="9">
        <f>TRUNC(E1679*D1679,1)</f>
        <v>35350</v>
      </c>
      <c r="G1679" s="8">
        <v>0</v>
      </c>
      <c r="H1679" s="9">
        <f>TRUNC(G1679*D1679,1)</f>
        <v>0</v>
      </c>
      <c r="I1679" s="8">
        <v>0</v>
      </c>
      <c r="J1679" s="9">
        <f>TRUNC(I1679*D1679,1)</f>
        <v>0</v>
      </c>
      <c r="K1679" s="8">
        <f t="shared" si="220"/>
        <v>35350</v>
      </c>
      <c r="L1679" s="9">
        <f t="shared" si="220"/>
        <v>35350</v>
      </c>
      <c r="M1679" s="5" t="s">
        <v>52</v>
      </c>
      <c r="N1679" s="1" t="s">
        <v>1363</v>
      </c>
      <c r="O1679" s="1" t="s">
        <v>2654</v>
      </c>
      <c r="P1679" s="1" t="s">
        <v>62</v>
      </c>
      <c r="Q1679" s="1" t="s">
        <v>62</v>
      </c>
      <c r="R1679" s="1" t="s">
        <v>62</v>
      </c>
      <c r="AV1679" s="1" t="s">
        <v>52</v>
      </c>
      <c r="AW1679" s="1" t="s">
        <v>4601</v>
      </c>
      <c r="AX1679" s="1" t="s">
        <v>52</v>
      </c>
      <c r="AY1679" s="1" t="s">
        <v>52</v>
      </c>
      <c r="AZ1679" s="203"/>
      <c r="BA1679" s="206"/>
    </row>
    <row r="1680" spans="1:53" ht="30" customHeight="1">
      <c r="A1680" s="5" t="s">
        <v>4550</v>
      </c>
      <c r="B1680" s="5" t="s">
        <v>4551</v>
      </c>
      <c r="C1680" s="5" t="s">
        <v>366</v>
      </c>
      <c r="D1680" s="6">
        <v>1</v>
      </c>
      <c r="E1680" s="8">
        <f>일위대가목록!E632</f>
        <v>0</v>
      </c>
      <c r="F1680" s="9">
        <f>TRUNC(E1680*D1680,1)</f>
        <v>0</v>
      </c>
      <c r="G1680" s="8">
        <f>일위대가목록!F632</f>
        <v>21978</v>
      </c>
      <c r="H1680" s="9">
        <f>TRUNC(G1680*D1680,1)</f>
        <v>21978</v>
      </c>
      <c r="I1680" s="8">
        <f>일위대가목록!G632</f>
        <v>0</v>
      </c>
      <c r="J1680" s="9">
        <f>TRUNC(I1680*D1680,1)</f>
        <v>0</v>
      </c>
      <c r="K1680" s="8">
        <f t="shared" si="220"/>
        <v>21978</v>
      </c>
      <c r="L1680" s="9">
        <f t="shared" si="220"/>
        <v>21978</v>
      </c>
      <c r="M1680" s="5" t="s">
        <v>4552</v>
      </c>
      <c r="N1680" s="1" t="s">
        <v>1363</v>
      </c>
      <c r="O1680" s="1" t="s">
        <v>4553</v>
      </c>
      <c r="P1680" s="1" t="s">
        <v>61</v>
      </c>
      <c r="Q1680" s="1" t="s">
        <v>62</v>
      </c>
      <c r="R1680" s="1" t="s">
        <v>62</v>
      </c>
      <c r="AV1680" s="1" t="s">
        <v>52</v>
      </c>
      <c r="AW1680" s="1" t="s">
        <v>4602</v>
      </c>
      <c r="AX1680" s="1" t="s">
        <v>52</v>
      </c>
      <c r="AY1680" s="1" t="s">
        <v>52</v>
      </c>
      <c r="AZ1680" s="203"/>
      <c r="BA1680" s="209" t="s">
        <v>4552</v>
      </c>
    </row>
    <row r="1681" spans="1:53" ht="30" customHeight="1">
      <c r="A1681" s="5" t="s">
        <v>2487</v>
      </c>
      <c r="B1681" s="5" t="s">
        <v>52</v>
      </c>
      <c r="C1681" s="5" t="s">
        <v>52</v>
      </c>
      <c r="D1681" s="6"/>
      <c r="E1681" s="8"/>
      <c r="F1681" s="9">
        <f>TRUNC(SUMIF(N1678:N1680, N1677, F1678:F1680),0)</f>
        <v>35350</v>
      </c>
      <c r="G1681" s="8"/>
      <c r="H1681" s="9">
        <f>TRUNC(SUMIF(N1678:N1680, N1677, H1678:H1680),0)</f>
        <v>21978</v>
      </c>
      <c r="I1681" s="8"/>
      <c r="J1681" s="9">
        <f>TRUNC(SUMIF(N1678:N1680, N1677, J1678:J1680),0)</f>
        <v>0</v>
      </c>
      <c r="K1681" s="8"/>
      <c r="L1681" s="9">
        <f>F1681+H1681+J1681</f>
        <v>57328</v>
      </c>
      <c r="M1681" s="5" t="s">
        <v>52</v>
      </c>
      <c r="N1681" s="1" t="s">
        <v>124</v>
      </c>
      <c r="O1681" s="1" t="s">
        <v>124</v>
      </c>
      <c r="P1681" s="1" t="s">
        <v>52</v>
      </c>
      <c r="Q1681" s="1" t="s">
        <v>52</v>
      </c>
      <c r="R1681" s="1" t="s">
        <v>52</v>
      </c>
      <c r="AV1681" s="1" t="s">
        <v>52</v>
      </c>
      <c r="AW1681" s="1" t="s">
        <v>52</v>
      </c>
      <c r="AX1681" s="1" t="s">
        <v>52</v>
      </c>
      <c r="AY1681" s="1" t="s">
        <v>52</v>
      </c>
      <c r="AZ1681" s="203"/>
      <c r="BA1681" s="206"/>
    </row>
    <row r="1682" spans="1:53" ht="30" customHeight="1">
      <c r="A1682" s="6"/>
      <c r="B1682" s="6"/>
      <c r="C1682" s="6"/>
      <c r="D1682" s="6"/>
      <c r="E1682" s="8"/>
      <c r="F1682" s="9"/>
      <c r="G1682" s="8"/>
      <c r="H1682" s="9"/>
      <c r="I1682" s="8"/>
      <c r="J1682" s="9"/>
      <c r="K1682" s="8"/>
      <c r="L1682" s="9"/>
      <c r="M1682" s="6"/>
      <c r="BA1682" s="206"/>
    </row>
    <row r="1683" spans="1:53" ht="30" customHeight="1">
      <c r="A1683" s="308" t="s">
        <v>4603</v>
      </c>
      <c r="B1683" s="308"/>
      <c r="C1683" s="308"/>
      <c r="D1683" s="308"/>
      <c r="E1683" s="309"/>
      <c r="F1683" s="310"/>
      <c r="G1683" s="309"/>
      <c r="H1683" s="310"/>
      <c r="I1683" s="309"/>
      <c r="J1683" s="310"/>
      <c r="K1683" s="309"/>
      <c r="L1683" s="310"/>
      <c r="M1683" s="308"/>
      <c r="N1683" s="1" t="s">
        <v>1367</v>
      </c>
      <c r="BA1683" s="208"/>
    </row>
    <row r="1684" spans="1:53" ht="30" customHeight="1">
      <c r="A1684" s="5" t="s">
        <v>4594</v>
      </c>
      <c r="B1684" s="5" t="s">
        <v>4595</v>
      </c>
      <c r="C1684" s="5" t="s">
        <v>436</v>
      </c>
      <c r="D1684" s="6">
        <v>1</v>
      </c>
      <c r="E1684" s="8">
        <f>단가대비표!K388</f>
        <v>35000</v>
      </c>
      <c r="F1684" s="9">
        <f>TRUNC(E1684*D1684,1)</f>
        <v>35000</v>
      </c>
      <c r="G1684" s="8">
        <f>단가대비표!L388</f>
        <v>0</v>
      </c>
      <c r="H1684" s="9">
        <f>TRUNC(G1684*D1684,1)</f>
        <v>0</v>
      </c>
      <c r="I1684" s="8">
        <f>단가대비표!S388</f>
        <v>0</v>
      </c>
      <c r="J1684" s="9">
        <f>TRUNC(I1684*D1684,1)</f>
        <v>0</v>
      </c>
      <c r="K1684" s="8">
        <f t="shared" ref="K1684:L1686" si="221">TRUNC(E1684+G1684+I1684,1)</f>
        <v>35000</v>
      </c>
      <c r="L1684" s="9">
        <f t="shared" si="221"/>
        <v>35000</v>
      </c>
      <c r="M1684" s="5" t="s">
        <v>4596</v>
      </c>
      <c r="N1684" s="1" t="s">
        <v>52</v>
      </c>
      <c r="O1684" s="1" t="s">
        <v>4597</v>
      </c>
      <c r="P1684" s="1" t="s">
        <v>62</v>
      </c>
      <c r="Q1684" s="1" t="s">
        <v>62</v>
      </c>
      <c r="R1684" s="1" t="s">
        <v>61</v>
      </c>
      <c r="AV1684" s="1" t="s">
        <v>52</v>
      </c>
      <c r="AW1684" s="1" t="s">
        <v>4604</v>
      </c>
      <c r="AX1684" s="1" t="s">
        <v>52</v>
      </c>
      <c r="AY1684" s="1" t="s">
        <v>4599</v>
      </c>
      <c r="AZ1684" s="203"/>
      <c r="BA1684" s="206" t="s">
        <v>7699</v>
      </c>
    </row>
    <row r="1685" spans="1:53" ht="30" customHeight="1">
      <c r="A1685" s="5" t="s">
        <v>4600</v>
      </c>
      <c r="B1685" s="5" t="s">
        <v>52</v>
      </c>
      <c r="C1685" s="5" t="s">
        <v>449</v>
      </c>
      <c r="D1685" s="6">
        <v>1</v>
      </c>
      <c r="E1685" s="8">
        <v>46200</v>
      </c>
      <c r="F1685" s="9">
        <f>TRUNC(E1685*D1685,1)</f>
        <v>46200</v>
      </c>
      <c r="G1685" s="8">
        <v>0</v>
      </c>
      <c r="H1685" s="9">
        <f>TRUNC(G1685*D1685,1)</f>
        <v>0</v>
      </c>
      <c r="I1685" s="8">
        <v>0</v>
      </c>
      <c r="J1685" s="9">
        <f>TRUNC(I1685*D1685,1)</f>
        <v>0</v>
      </c>
      <c r="K1685" s="8">
        <f t="shared" si="221"/>
        <v>46200</v>
      </c>
      <c r="L1685" s="9">
        <f t="shared" si="221"/>
        <v>46200</v>
      </c>
      <c r="M1685" s="5" t="s">
        <v>52</v>
      </c>
      <c r="N1685" s="1" t="s">
        <v>1367</v>
      </c>
      <c r="O1685" s="1" t="s">
        <v>2654</v>
      </c>
      <c r="P1685" s="1" t="s">
        <v>62</v>
      </c>
      <c r="Q1685" s="1" t="s">
        <v>62</v>
      </c>
      <c r="R1685" s="1" t="s">
        <v>62</v>
      </c>
      <c r="AV1685" s="1" t="s">
        <v>52</v>
      </c>
      <c r="AW1685" s="1" t="s">
        <v>4605</v>
      </c>
      <c r="AX1685" s="1" t="s">
        <v>52</v>
      </c>
      <c r="AY1685" s="1" t="s">
        <v>52</v>
      </c>
      <c r="AZ1685" s="203"/>
      <c r="BA1685" s="206"/>
    </row>
    <row r="1686" spans="1:53" ht="30" customHeight="1">
      <c r="A1686" s="5" t="s">
        <v>4550</v>
      </c>
      <c r="B1686" s="5" t="s">
        <v>4551</v>
      </c>
      <c r="C1686" s="5" t="s">
        <v>366</v>
      </c>
      <c r="D1686" s="6">
        <v>1</v>
      </c>
      <c r="E1686" s="8">
        <f>일위대가목록!E632</f>
        <v>0</v>
      </c>
      <c r="F1686" s="9">
        <f>TRUNC(E1686*D1686,1)</f>
        <v>0</v>
      </c>
      <c r="G1686" s="8">
        <f>일위대가목록!F632</f>
        <v>21978</v>
      </c>
      <c r="H1686" s="9">
        <f>TRUNC(G1686*D1686,1)</f>
        <v>21978</v>
      </c>
      <c r="I1686" s="8">
        <f>일위대가목록!G632</f>
        <v>0</v>
      </c>
      <c r="J1686" s="9">
        <f>TRUNC(I1686*D1686,1)</f>
        <v>0</v>
      </c>
      <c r="K1686" s="8">
        <f t="shared" si="221"/>
        <v>21978</v>
      </c>
      <c r="L1686" s="9">
        <f t="shared" si="221"/>
        <v>21978</v>
      </c>
      <c r="M1686" s="5" t="s">
        <v>4552</v>
      </c>
      <c r="N1686" s="1" t="s">
        <v>1367</v>
      </c>
      <c r="O1686" s="1" t="s">
        <v>4553</v>
      </c>
      <c r="P1686" s="1" t="s">
        <v>61</v>
      </c>
      <c r="Q1686" s="1" t="s">
        <v>62</v>
      </c>
      <c r="R1686" s="1" t="s">
        <v>62</v>
      </c>
      <c r="AV1686" s="1" t="s">
        <v>52</v>
      </c>
      <c r="AW1686" s="1" t="s">
        <v>4606</v>
      </c>
      <c r="AX1686" s="1" t="s">
        <v>52</v>
      </c>
      <c r="AY1686" s="1" t="s">
        <v>52</v>
      </c>
      <c r="AZ1686" s="203"/>
      <c r="BA1686" s="209" t="s">
        <v>4552</v>
      </c>
    </row>
    <row r="1687" spans="1:53" ht="30" customHeight="1">
      <c r="A1687" s="5" t="s">
        <v>2487</v>
      </c>
      <c r="B1687" s="5" t="s">
        <v>52</v>
      </c>
      <c r="C1687" s="5" t="s">
        <v>52</v>
      </c>
      <c r="D1687" s="6"/>
      <c r="E1687" s="8"/>
      <c r="F1687" s="9">
        <f>TRUNC(SUMIF(N1684:N1686, N1683, F1684:F1686),0)</f>
        <v>46200</v>
      </c>
      <c r="G1687" s="8"/>
      <c r="H1687" s="9">
        <f>TRUNC(SUMIF(N1684:N1686, N1683, H1684:H1686),0)</f>
        <v>21978</v>
      </c>
      <c r="I1687" s="8"/>
      <c r="J1687" s="9">
        <f>TRUNC(SUMIF(N1684:N1686, N1683, J1684:J1686),0)</f>
        <v>0</v>
      </c>
      <c r="K1687" s="8"/>
      <c r="L1687" s="9">
        <f>F1687+H1687+J1687</f>
        <v>68178</v>
      </c>
      <c r="M1687" s="5" t="s">
        <v>52</v>
      </c>
      <c r="N1687" s="1" t="s">
        <v>124</v>
      </c>
      <c r="O1687" s="1" t="s">
        <v>124</v>
      </c>
      <c r="P1687" s="1" t="s">
        <v>52</v>
      </c>
      <c r="Q1687" s="1" t="s">
        <v>52</v>
      </c>
      <c r="R1687" s="1" t="s">
        <v>52</v>
      </c>
      <c r="AV1687" s="1" t="s">
        <v>52</v>
      </c>
      <c r="AW1687" s="1" t="s">
        <v>52</v>
      </c>
      <c r="AX1687" s="1" t="s">
        <v>52</v>
      </c>
      <c r="AY1687" s="1" t="s">
        <v>52</v>
      </c>
      <c r="AZ1687" s="203"/>
      <c r="BA1687" s="206"/>
    </row>
    <row r="1688" spans="1:53" ht="30" customHeight="1">
      <c r="A1688" s="6"/>
      <c r="B1688" s="6"/>
      <c r="C1688" s="6"/>
      <c r="D1688" s="6"/>
      <c r="E1688" s="8"/>
      <c r="F1688" s="9"/>
      <c r="G1688" s="8"/>
      <c r="H1688" s="9"/>
      <c r="I1688" s="8"/>
      <c r="J1688" s="9"/>
      <c r="K1688" s="8"/>
      <c r="L1688" s="9"/>
      <c r="M1688" s="6"/>
      <c r="BA1688" s="206"/>
    </row>
    <row r="1689" spans="1:53" ht="30" customHeight="1">
      <c r="A1689" s="308" t="s">
        <v>4607</v>
      </c>
      <c r="B1689" s="308"/>
      <c r="C1689" s="308"/>
      <c r="D1689" s="308"/>
      <c r="E1689" s="309"/>
      <c r="F1689" s="310"/>
      <c r="G1689" s="309"/>
      <c r="H1689" s="310"/>
      <c r="I1689" s="309"/>
      <c r="J1689" s="310"/>
      <c r="K1689" s="309"/>
      <c r="L1689" s="310"/>
      <c r="M1689" s="308"/>
      <c r="N1689" s="1" t="s">
        <v>1371</v>
      </c>
      <c r="BA1689" s="208"/>
    </row>
    <row r="1690" spans="1:53" ht="30" customHeight="1">
      <c r="A1690" s="5" t="s">
        <v>4594</v>
      </c>
      <c r="B1690" s="5" t="s">
        <v>4595</v>
      </c>
      <c r="C1690" s="5" t="s">
        <v>436</v>
      </c>
      <c r="D1690" s="6">
        <v>1</v>
      </c>
      <c r="E1690" s="8">
        <f>단가대비표!K388</f>
        <v>35000</v>
      </c>
      <c r="F1690" s="9">
        <f>TRUNC(E1690*D1690,1)</f>
        <v>35000</v>
      </c>
      <c r="G1690" s="8">
        <f>단가대비표!L388</f>
        <v>0</v>
      </c>
      <c r="H1690" s="9">
        <f>TRUNC(G1690*D1690,1)</f>
        <v>0</v>
      </c>
      <c r="I1690" s="8">
        <f>단가대비표!S388</f>
        <v>0</v>
      </c>
      <c r="J1690" s="9">
        <f>TRUNC(I1690*D1690,1)</f>
        <v>0</v>
      </c>
      <c r="K1690" s="8">
        <f t="shared" ref="K1690:L1692" si="222">TRUNC(E1690+G1690+I1690,1)</f>
        <v>35000</v>
      </c>
      <c r="L1690" s="9">
        <f t="shared" si="222"/>
        <v>35000</v>
      </c>
      <c r="M1690" s="5" t="s">
        <v>4596</v>
      </c>
      <c r="N1690" s="1" t="s">
        <v>52</v>
      </c>
      <c r="O1690" s="1" t="s">
        <v>4597</v>
      </c>
      <c r="P1690" s="1" t="s">
        <v>62</v>
      </c>
      <c r="Q1690" s="1" t="s">
        <v>62</v>
      </c>
      <c r="R1690" s="1" t="s">
        <v>61</v>
      </c>
      <c r="AV1690" s="1" t="s">
        <v>52</v>
      </c>
      <c r="AW1690" s="1" t="s">
        <v>4608</v>
      </c>
      <c r="AX1690" s="1" t="s">
        <v>52</v>
      </c>
      <c r="AY1690" s="1" t="s">
        <v>4599</v>
      </c>
      <c r="AZ1690" s="203"/>
      <c r="BA1690" s="206" t="s">
        <v>7699</v>
      </c>
    </row>
    <row r="1691" spans="1:53" ht="30" customHeight="1">
      <c r="A1691" s="5" t="s">
        <v>4600</v>
      </c>
      <c r="B1691" s="5" t="s">
        <v>52</v>
      </c>
      <c r="C1691" s="5" t="s">
        <v>449</v>
      </c>
      <c r="D1691" s="6">
        <v>1</v>
      </c>
      <c r="E1691" s="8">
        <v>54600</v>
      </c>
      <c r="F1691" s="9">
        <f>TRUNC(E1691*D1691,1)</f>
        <v>54600</v>
      </c>
      <c r="G1691" s="8">
        <v>0</v>
      </c>
      <c r="H1691" s="9">
        <f>TRUNC(G1691*D1691,1)</f>
        <v>0</v>
      </c>
      <c r="I1691" s="8">
        <v>0</v>
      </c>
      <c r="J1691" s="9">
        <f>TRUNC(I1691*D1691,1)</f>
        <v>0</v>
      </c>
      <c r="K1691" s="8">
        <f t="shared" si="222"/>
        <v>54600</v>
      </c>
      <c r="L1691" s="9">
        <f t="shared" si="222"/>
        <v>54600</v>
      </c>
      <c r="M1691" s="5" t="s">
        <v>52</v>
      </c>
      <c r="N1691" s="1" t="s">
        <v>1371</v>
      </c>
      <c r="O1691" s="1" t="s">
        <v>2654</v>
      </c>
      <c r="P1691" s="1" t="s">
        <v>62</v>
      </c>
      <c r="Q1691" s="1" t="s">
        <v>62</v>
      </c>
      <c r="R1691" s="1" t="s">
        <v>62</v>
      </c>
      <c r="AV1691" s="1" t="s">
        <v>52</v>
      </c>
      <c r="AW1691" s="1" t="s">
        <v>4609</v>
      </c>
      <c r="AX1691" s="1" t="s">
        <v>52</v>
      </c>
      <c r="AY1691" s="1" t="s">
        <v>52</v>
      </c>
      <c r="AZ1691" s="203"/>
      <c r="BA1691" s="206"/>
    </row>
    <row r="1692" spans="1:53" ht="30" customHeight="1">
      <c r="A1692" s="5" t="s">
        <v>4550</v>
      </c>
      <c r="B1692" s="5" t="s">
        <v>4551</v>
      </c>
      <c r="C1692" s="5" t="s">
        <v>366</v>
      </c>
      <c r="D1692" s="6">
        <v>1</v>
      </c>
      <c r="E1692" s="8">
        <f>일위대가목록!E632</f>
        <v>0</v>
      </c>
      <c r="F1692" s="9">
        <f>TRUNC(E1692*D1692,1)</f>
        <v>0</v>
      </c>
      <c r="G1692" s="8">
        <f>일위대가목록!F632</f>
        <v>21978</v>
      </c>
      <c r="H1692" s="9">
        <f>TRUNC(G1692*D1692,1)</f>
        <v>21978</v>
      </c>
      <c r="I1692" s="8">
        <f>일위대가목록!G632</f>
        <v>0</v>
      </c>
      <c r="J1692" s="9">
        <f>TRUNC(I1692*D1692,1)</f>
        <v>0</v>
      </c>
      <c r="K1692" s="8">
        <f t="shared" si="222"/>
        <v>21978</v>
      </c>
      <c r="L1692" s="9">
        <f t="shared" si="222"/>
        <v>21978</v>
      </c>
      <c r="M1692" s="5" t="s">
        <v>4552</v>
      </c>
      <c r="N1692" s="1" t="s">
        <v>1371</v>
      </c>
      <c r="O1692" s="1" t="s">
        <v>4553</v>
      </c>
      <c r="P1692" s="1" t="s">
        <v>61</v>
      </c>
      <c r="Q1692" s="1" t="s">
        <v>62</v>
      </c>
      <c r="R1692" s="1" t="s">
        <v>62</v>
      </c>
      <c r="AV1692" s="1" t="s">
        <v>52</v>
      </c>
      <c r="AW1692" s="1" t="s">
        <v>4610</v>
      </c>
      <c r="AX1692" s="1" t="s">
        <v>52</v>
      </c>
      <c r="AY1692" s="1" t="s">
        <v>52</v>
      </c>
      <c r="AZ1692" s="203"/>
      <c r="BA1692" s="209" t="s">
        <v>4552</v>
      </c>
    </row>
    <row r="1693" spans="1:53" ht="30" customHeight="1">
      <c r="A1693" s="5" t="s">
        <v>2487</v>
      </c>
      <c r="B1693" s="5" t="s">
        <v>52</v>
      </c>
      <c r="C1693" s="5" t="s">
        <v>52</v>
      </c>
      <c r="D1693" s="6"/>
      <c r="E1693" s="8"/>
      <c r="F1693" s="9">
        <f>TRUNC(SUMIF(N1690:N1692, N1689, F1690:F1692),0)</f>
        <v>54600</v>
      </c>
      <c r="G1693" s="8"/>
      <c r="H1693" s="9">
        <f>TRUNC(SUMIF(N1690:N1692, N1689, H1690:H1692),0)</f>
        <v>21978</v>
      </c>
      <c r="I1693" s="8"/>
      <c r="J1693" s="9">
        <f>TRUNC(SUMIF(N1690:N1692, N1689, J1690:J1692),0)</f>
        <v>0</v>
      </c>
      <c r="K1693" s="8"/>
      <c r="L1693" s="9">
        <f>F1693+H1693+J1693</f>
        <v>76578</v>
      </c>
      <c r="M1693" s="5" t="s">
        <v>52</v>
      </c>
      <c r="N1693" s="1" t="s">
        <v>124</v>
      </c>
      <c r="O1693" s="1" t="s">
        <v>124</v>
      </c>
      <c r="P1693" s="1" t="s">
        <v>52</v>
      </c>
      <c r="Q1693" s="1" t="s">
        <v>52</v>
      </c>
      <c r="R1693" s="1" t="s">
        <v>52</v>
      </c>
      <c r="AV1693" s="1" t="s">
        <v>52</v>
      </c>
      <c r="AW1693" s="1" t="s">
        <v>52</v>
      </c>
      <c r="AX1693" s="1" t="s">
        <v>52</v>
      </c>
      <c r="AY1693" s="1" t="s">
        <v>52</v>
      </c>
      <c r="AZ1693" s="203"/>
      <c r="BA1693" s="206"/>
    </row>
    <row r="1694" spans="1:53" ht="30" customHeight="1">
      <c r="A1694" s="6"/>
      <c r="B1694" s="6"/>
      <c r="C1694" s="6"/>
      <c r="D1694" s="6"/>
      <c r="E1694" s="8"/>
      <c r="F1694" s="9"/>
      <c r="G1694" s="8"/>
      <c r="H1694" s="9"/>
      <c r="I1694" s="8"/>
      <c r="J1694" s="9"/>
      <c r="K1694" s="8"/>
      <c r="L1694" s="9"/>
      <c r="M1694" s="6"/>
      <c r="BA1694" s="206"/>
    </row>
    <row r="1695" spans="1:53" ht="30" customHeight="1">
      <c r="A1695" s="308" t="s">
        <v>4611</v>
      </c>
      <c r="B1695" s="308"/>
      <c r="C1695" s="308"/>
      <c r="D1695" s="308"/>
      <c r="E1695" s="309"/>
      <c r="F1695" s="310"/>
      <c r="G1695" s="309"/>
      <c r="H1695" s="310"/>
      <c r="I1695" s="309"/>
      <c r="J1695" s="310"/>
      <c r="K1695" s="309"/>
      <c r="L1695" s="310"/>
      <c r="M1695" s="308"/>
      <c r="N1695" s="1" t="s">
        <v>1375</v>
      </c>
      <c r="BA1695" s="208"/>
    </row>
    <row r="1696" spans="1:53" ht="30" customHeight="1">
      <c r="A1696" s="5" t="s">
        <v>4612</v>
      </c>
      <c r="B1696" s="5" t="s">
        <v>1361</v>
      </c>
      <c r="C1696" s="5" t="s">
        <v>715</v>
      </c>
      <c r="D1696" s="6">
        <v>1</v>
      </c>
      <c r="E1696" s="8">
        <f>단가대비표!K389</f>
        <v>68150</v>
      </c>
      <c r="F1696" s="9">
        <f>TRUNC(E1696*D1696,1)</f>
        <v>68150</v>
      </c>
      <c r="G1696" s="8">
        <f>단가대비표!L389</f>
        <v>0</v>
      </c>
      <c r="H1696" s="9">
        <f>TRUNC(G1696*D1696,1)</f>
        <v>0</v>
      </c>
      <c r="I1696" s="8">
        <f>단가대비표!S389</f>
        <v>0</v>
      </c>
      <c r="J1696" s="9">
        <f>TRUNC(I1696*D1696,1)</f>
        <v>0</v>
      </c>
      <c r="K1696" s="8">
        <f>TRUNC(E1696+G1696+I1696,1)</f>
        <v>68150</v>
      </c>
      <c r="L1696" s="9">
        <f>TRUNC(F1696+H1696+J1696,1)</f>
        <v>68150</v>
      </c>
      <c r="M1696" s="5" t="s">
        <v>52</v>
      </c>
      <c r="N1696" s="1" t="s">
        <v>1375</v>
      </c>
      <c r="O1696" s="1" t="s">
        <v>4613</v>
      </c>
      <c r="P1696" s="1" t="s">
        <v>62</v>
      </c>
      <c r="Q1696" s="1" t="s">
        <v>62</v>
      </c>
      <c r="R1696" s="1" t="s">
        <v>61</v>
      </c>
      <c r="AV1696" s="1" t="s">
        <v>52</v>
      </c>
      <c r="AW1696" s="1" t="s">
        <v>4614</v>
      </c>
      <c r="AX1696" s="1" t="s">
        <v>52</v>
      </c>
      <c r="AY1696" s="1" t="s">
        <v>52</v>
      </c>
      <c r="AZ1696" s="203"/>
      <c r="BA1696" s="206" t="s">
        <v>7700</v>
      </c>
    </row>
    <row r="1697" spans="1:53" ht="30" customHeight="1">
      <c r="A1697" s="5" t="s">
        <v>4550</v>
      </c>
      <c r="B1697" s="5" t="s">
        <v>4615</v>
      </c>
      <c r="C1697" s="5" t="s">
        <v>366</v>
      </c>
      <c r="D1697" s="6">
        <v>1</v>
      </c>
      <c r="E1697" s="8">
        <f>일위대가목록!E633</f>
        <v>0</v>
      </c>
      <c r="F1697" s="9">
        <f>TRUNC(E1697*D1697,1)</f>
        <v>0</v>
      </c>
      <c r="G1697" s="8">
        <f>일위대가목록!F633</f>
        <v>24160</v>
      </c>
      <c r="H1697" s="9">
        <f>TRUNC(G1697*D1697,1)</f>
        <v>24160</v>
      </c>
      <c r="I1697" s="8">
        <f>일위대가목록!G633</f>
        <v>0</v>
      </c>
      <c r="J1697" s="9">
        <f>TRUNC(I1697*D1697,1)</f>
        <v>0</v>
      </c>
      <c r="K1697" s="8">
        <f>TRUNC(E1697+G1697+I1697,1)</f>
        <v>24160</v>
      </c>
      <c r="L1697" s="9">
        <f>TRUNC(F1697+H1697+J1697,1)</f>
        <v>24160</v>
      </c>
      <c r="M1697" s="5" t="s">
        <v>4616</v>
      </c>
      <c r="N1697" s="1" t="s">
        <v>1375</v>
      </c>
      <c r="O1697" s="1" t="s">
        <v>4617</v>
      </c>
      <c r="P1697" s="1" t="s">
        <v>61</v>
      </c>
      <c r="Q1697" s="1" t="s">
        <v>62</v>
      </c>
      <c r="R1697" s="1" t="s">
        <v>62</v>
      </c>
      <c r="AV1697" s="1" t="s">
        <v>52</v>
      </c>
      <c r="AW1697" s="1" t="s">
        <v>4618</v>
      </c>
      <c r="AX1697" s="1" t="s">
        <v>52</v>
      </c>
      <c r="AY1697" s="1" t="s">
        <v>52</v>
      </c>
      <c r="AZ1697" s="203"/>
      <c r="BA1697" s="209" t="s">
        <v>4616</v>
      </c>
    </row>
    <row r="1698" spans="1:53" ht="30" customHeight="1">
      <c r="A1698" s="5" t="s">
        <v>2487</v>
      </c>
      <c r="B1698" s="5" t="s">
        <v>52</v>
      </c>
      <c r="C1698" s="5" t="s">
        <v>52</v>
      </c>
      <c r="D1698" s="6"/>
      <c r="E1698" s="8"/>
      <c r="F1698" s="9">
        <f>TRUNC(SUMIF(N1696:N1697, N1695, F1696:F1697),0)</f>
        <v>68150</v>
      </c>
      <c r="G1698" s="8"/>
      <c r="H1698" s="9">
        <f>TRUNC(SUMIF(N1696:N1697, N1695, H1696:H1697),0)</f>
        <v>24160</v>
      </c>
      <c r="I1698" s="8"/>
      <c r="J1698" s="9">
        <f>TRUNC(SUMIF(N1696:N1697, N1695, J1696:J1697),0)</f>
        <v>0</v>
      </c>
      <c r="K1698" s="8"/>
      <c r="L1698" s="9">
        <f>F1698+H1698+J1698</f>
        <v>92310</v>
      </c>
      <c r="M1698" s="5" t="s">
        <v>52</v>
      </c>
      <c r="N1698" s="1" t="s">
        <v>124</v>
      </c>
      <c r="O1698" s="1" t="s">
        <v>124</v>
      </c>
      <c r="P1698" s="1" t="s">
        <v>52</v>
      </c>
      <c r="Q1698" s="1" t="s">
        <v>52</v>
      </c>
      <c r="R1698" s="1" t="s">
        <v>52</v>
      </c>
      <c r="AV1698" s="1" t="s">
        <v>52</v>
      </c>
      <c r="AW1698" s="1" t="s">
        <v>52</v>
      </c>
      <c r="AX1698" s="1" t="s">
        <v>52</v>
      </c>
      <c r="AY1698" s="1" t="s">
        <v>52</v>
      </c>
      <c r="AZ1698" s="203"/>
      <c r="BA1698" s="206"/>
    </row>
    <row r="1699" spans="1:53" ht="30" customHeight="1">
      <c r="A1699" s="6"/>
      <c r="B1699" s="6"/>
      <c r="C1699" s="6"/>
      <c r="D1699" s="6"/>
      <c r="E1699" s="8"/>
      <c r="F1699" s="9"/>
      <c r="G1699" s="8"/>
      <c r="H1699" s="9"/>
      <c r="I1699" s="8"/>
      <c r="J1699" s="9"/>
      <c r="K1699" s="8"/>
      <c r="L1699" s="9"/>
      <c r="M1699" s="6"/>
      <c r="BA1699" s="206"/>
    </row>
    <row r="1700" spans="1:53" ht="30" customHeight="1">
      <c r="A1700" s="308" t="s">
        <v>4619</v>
      </c>
      <c r="B1700" s="308"/>
      <c r="C1700" s="308"/>
      <c r="D1700" s="308"/>
      <c r="E1700" s="309"/>
      <c r="F1700" s="310"/>
      <c r="G1700" s="309"/>
      <c r="H1700" s="310"/>
      <c r="I1700" s="309"/>
      <c r="J1700" s="310"/>
      <c r="K1700" s="309"/>
      <c r="L1700" s="310"/>
      <c r="M1700" s="308"/>
      <c r="N1700" s="1" t="s">
        <v>1379</v>
      </c>
      <c r="BA1700" s="208"/>
    </row>
    <row r="1701" spans="1:53" ht="30" customHeight="1">
      <c r="A1701" s="5" t="s">
        <v>4620</v>
      </c>
      <c r="B1701" s="5" t="s">
        <v>1361</v>
      </c>
      <c r="C1701" s="5" t="s">
        <v>715</v>
      </c>
      <c r="D1701" s="6">
        <v>1</v>
      </c>
      <c r="E1701" s="8">
        <f>단가대비표!K390</f>
        <v>79130</v>
      </c>
      <c r="F1701" s="9">
        <f>TRUNC(E1701*D1701,1)</f>
        <v>79130</v>
      </c>
      <c r="G1701" s="8">
        <f>단가대비표!L390</f>
        <v>0</v>
      </c>
      <c r="H1701" s="9">
        <f>TRUNC(G1701*D1701,1)</f>
        <v>0</v>
      </c>
      <c r="I1701" s="8">
        <f>단가대비표!S390</f>
        <v>0</v>
      </c>
      <c r="J1701" s="9">
        <f>TRUNC(I1701*D1701,1)</f>
        <v>0</v>
      </c>
      <c r="K1701" s="8">
        <f>TRUNC(E1701+G1701+I1701,1)</f>
        <v>79130</v>
      </c>
      <c r="L1701" s="9">
        <f>TRUNC(F1701+H1701+J1701,1)</f>
        <v>79130</v>
      </c>
      <c r="M1701" s="5" t="s">
        <v>52</v>
      </c>
      <c r="N1701" s="1" t="s">
        <v>1379</v>
      </c>
      <c r="O1701" s="1" t="s">
        <v>4621</v>
      </c>
      <c r="P1701" s="1" t="s">
        <v>62</v>
      </c>
      <c r="Q1701" s="1" t="s">
        <v>62</v>
      </c>
      <c r="R1701" s="1" t="s">
        <v>61</v>
      </c>
      <c r="AV1701" s="1" t="s">
        <v>52</v>
      </c>
      <c r="AW1701" s="1" t="s">
        <v>4622</v>
      </c>
      <c r="AX1701" s="1" t="s">
        <v>52</v>
      </c>
      <c r="AY1701" s="1" t="s">
        <v>52</v>
      </c>
      <c r="AZ1701" s="203"/>
      <c r="BA1701" s="206" t="s">
        <v>7701</v>
      </c>
    </row>
    <row r="1702" spans="1:53" ht="30" customHeight="1">
      <c r="A1702" s="5" t="s">
        <v>4550</v>
      </c>
      <c r="B1702" s="5" t="s">
        <v>4615</v>
      </c>
      <c r="C1702" s="5" t="s">
        <v>366</v>
      </c>
      <c r="D1702" s="6">
        <v>1</v>
      </c>
      <c r="E1702" s="8">
        <f>일위대가목록!E633</f>
        <v>0</v>
      </c>
      <c r="F1702" s="9">
        <f>TRUNC(E1702*D1702,1)</f>
        <v>0</v>
      </c>
      <c r="G1702" s="8">
        <f>일위대가목록!F633</f>
        <v>24160</v>
      </c>
      <c r="H1702" s="9">
        <f>TRUNC(G1702*D1702,1)</f>
        <v>24160</v>
      </c>
      <c r="I1702" s="8">
        <f>일위대가목록!G633</f>
        <v>0</v>
      </c>
      <c r="J1702" s="9">
        <f>TRUNC(I1702*D1702,1)</f>
        <v>0</v>
      </c>
      <c r="K1702" s="8">
        <f>TRUNC(E1702+G1702+I1702,1)</f>
        <v>24160</v>
      </c>
      <c r="L1702" s="9">
        <f>TRUNC(F1702+H1702+J1702,1)</f>
        <v>24160</v>
      </c>
      <c r="M1702" s="5" t="s">
        <v>4616</v>
      </c>
      <c r="N1702" s="1" t="s">
        <v>1379</v>
      </c>
      <c r="O1702" s="1" t="s">
        <v>4617</v>
      </c>
      <c r="P1702" s="1" t="s">
        <v>61</v>
      </c>
      <c r="Q1702" s="1" t="s">
        <v>62</v>
      </c>
      <c r="R1702" s="1" t="s">
        <v>62</v>
      </c>
      <c r="AV1702" s="1" t="s">
        <v>52</v>
      </c>
      <c r="AW1702" s="1" t="s">
        <v>4623</v>
      </c>
      <c r="AX1702" s="1" t="s">
        <v>52</v>
      </c>
      <c r="AY1702" s="1" t="s">
        <v>52</v>
      </c>
      <c r="AZ1702" s="203"/>
      <c r="BA1702" s="209" t="s">
        <v>4616</v>
      </c>
    </row>
    <row r="1703" spans="1:53" ht="30" customHeight="1">
      <c r="A1703" s="5" t="s">
        <v>2487</v>
      </c>
      <c r="B1703" s="5" t="s">
        <v>52</v>
      </c>
      <c r="C1703" s="5" t="s">
        <v>52</v>
      </c>
      <c r="D1703" s="6"/>
      <c r="E1703" s="8"/>
      <c r="F1703" s="9">
        <f>TRUNC(SUMIF(N1701:N1702, N1700, F1701:F1702),0)</f>
        <v>79130</v>
      </c>
      <c r="G1703" s="8"/>
      <c r="H1703" s="9">
        <f>TRUNC(SUMIF(N1701:N1702, N1700, H1701:H1702),0)</f>
        <v>24160</v>
      </c>
      <c r="I1703" s="8"/>
      <c r="J1703" s="9">
        <f>TRUNC(SUMIF(N1701:N1702, N1700, J1701:J1702),0)</f>
        <v>0</v>
      </c>
      <c r="K1703" s="8"/>
      <c r="L1703" s="9">
        <f>F1703+H1703+J1703</f>
        <v>103290</v>
      </c>
      <c r="M1703" s="5" t="s">
        <v>52</v>
      </c>
      <c r="N1703" s="1" t="s">
        <v>124</v>
      </c>
      <c r="O1703" s="1" t="s">
        <v>124</v>
      </c>
      <c r="P1703" s="1" t="s">
        <v>52</v>
      </c>
      <c r="Q1703" s="1" t="s">
        <v>52</v>
      </c>
      <c r="R1703" s="1" t="s">
        <v>52</v>
      </c>
      <c r="AV1703" s="1" t="s">
        <v>52</v>
      </c>
      <c r="AW1703" s="1" t="s">
        <v>52</v>
      </c>
      <c r="AX1703" s="1" t="s">
        <v>52</v>
      </c>
      <c r="AY1703" s="1" t="s">
        <v>52</v>
      </c>
      <c r="AZ1703" s="203"/>
      <c r="BA1703" s="206"/>
    </row>
    <row r="1704" spans="1:53" ht="30" customHeight="1">
      <c r="A1704" s="6"/>
      <c r="B1704" s="6"/>
      <c r="C1704" s="6"/>
      <c r="D1704" s="6"/>
      <c r="E1704" s="8"/>
      <c r="F1704" s="9"/>
      <c r="G1704" s="8"/>
      <c r="H1704" s="9"/>
      <c r="I1704" s="8"/>
      <c r="J1704" s="9"/>
      <c r="K1704" s="8"/>
      <c r="L1704" s="9"/>
      <c r="M1704" s="6"/>
      <c r="BA1704" s="206"/>
    </row>
    <row r="1705" spans="1:53" ht="30" customHeight="1">
      <c r="A1705" s="308" t="s">
        <v>4624</v>
      </c>
      <c r="B1705" s="308"/>
      <c r="C1705" s="308"/>
      <c r="D1705" s="308"/>
      <c r="E1705" s="309"/>
      <c r="F1705" s="310"/>
      <c r="G1705" s="309"/>
      <c r="H1705" s="310"/>
      <c r="I1705" s="309"/>
      <c r="J1705" s="310"/>
      <c r="K1705" s="309"/>
      <c r="L1705" s="310"/>
      <c r="M1705" s="308"/>
      <c r="N1705" s="1" t="s">
        <v>1383</v>
      </c>
      <c r="BA1705" s="208"/>
    </row>
    <row r="1706" spans="1:53" ht="30" customHeight="1">
      <c r="A1706" s="5" t="s">
        <v>4625</v>
      </c>
      <c r="B1706" s="5" t="s">
        <v>1361</v>
      </c>
      <c r="C1706" s="5" t="s">
        <v>715</v>
      </c>
      <c r="D1706" s="6">
        <v>1</v>
      </c>
      <c r="E1706" s="8">
        <f>단가대비표!K391</f>
        <v>84620</v>
      </c>
      <c r="F1706" s="9">
        <f>TRUNC(E1706*D1706,1)</f>
        <v>84620</v>
      </c>
      <c r="G1706" s="8">
        <f>단가대비표!L391</f>
        <v>0</v>
      </c>
      <c r="H1706" s="9">
        <f>TRUNC(G1706*D1706,1)</f>
        <v>0</v>
      </c>
      <c r="I1706" s="8">
        <f>단가대비표!S391</f>
        <v>0</v>
      </c>
      <c r="J1706" s="9">
        <f>TRUNC(I1706*D1706,1)</f>
        <v>0</v>
      </c>
      <c r="K1706" s="8">
        <f>TRUNC(E1706+G1706+I1706,1)</f>
        <v>84620</v>
      </c>
      <c r="L1706" s="9">
        <f>TRUNC(F1706+H1706+J1706,1)</f>
        <v>84620</v>
      </c>
      <c r="M1706" s="5" t="s">
        <v>52</v>
      </c>
      <c r="N1706" s="1" t="s">
        <v>1383</v>
      </c>
      <c r="O1706" s="1" t="s">
        <v>4626</v>
      </c>
      <c r="P1706" s="1" t="s">
        <v>62</v>
      </c>
      <c r="Q1706" s="1" t="s">
        <v>62</v>
      </c>
      <c r="R1706" s="1" t="s">
        <v>61</v>
      </c>
      <c r="AV1706" s="1" t="s">
        <v>52</v>
      </c>
      <c r="AW1706" s="1" t="s">
        <v>4627</v>
      </c>
      <c r="AX1706" s="1" t="s">
        <v>52</v>
      </c>
      <c r="AY1706" s="1" t="s">
        <v>52</v>
      </c>
      <c r="AZ1706" s="203"/>
      <c r="BA1706" s="206" t="s">
        <v>7702</v>
      </c>
    </row>
    <row r="1707" spans="1:53" ht="30" customHeight="1">
      <c r="A1707" s="5" t="s">
        <v>4550</v>
      </c>
      <c r="B1707" s="5" t="s">
        <v>4615</v>
      </c>
      <c r="C1707" s="5" t="s">
        <v>366</v>
      </c>
      <c r="D1707" s="6">
        <v>1</v>
      </c>
      <c r="E1707" s="8">
        <f>일위대가목록!E633</f>
        <v>0</v>
      </c>
      <c r="F1707" s="9">
        <f>TRUNC(E1707*D1707,1)</f>
        <v>0</v>
      </c>
      <c r="G1707" s="8">
        <f>일위대가목록!F633</f>
        <v>24160</v>
      </c>
      <c r="H1707" s="9">
        <f>TRUNC(G1707*D1707,1)</f>
        <v>24160</v>
      </c>
      <c r="I1707" s="8">
        <f>일위대가목록!G633</f>
        <v>0</v>
      </c>
      <c r="J1707" s="9">
        <f>TRUNC(I1707*D1707,1)</f>
        <v>0</v>
      </c>
      <c r="K1707" s="8">
        <f>TRUNC(E1707+G1707+I1707,1)</f>
        <v>24160</v>
      </c>
      <c r="L1707" s="9">
        <f>TRUNC(F1707+H1707+J1707,1)</f>
        <v>24160</v>
      </c>
      <c r="M1707" s="5" t="s">
        <v>4616</v>
      </c>
      <c r="N1707" s="1" t="s">
        <v>1383</v>
      </c>
      <c r="O1707" s="1" t="s">
        <v>4617</v>
      </c>
      <c r="P1707" s="1" t="s">
        <v>61</v>
      </c>
      <c r="Q1707" s="1" t="s">
        <v>62</v>
      </c>
      <c r="R1707" s="1" t="s">
        <v>62</v>
      </c>
      <c r="AV1707" s="1" t="s">
        <v>52</v>
      </c>
      <c r="AW1707" s="1" t="s">
        <v>4628</v>
      </c>
      <c r="AX1707" s="1" t="s">
        <v>52</v>
      </c>
      <c r="AY1707" s="1" t="s">
        <v>52</v>
      </c>
      <c r="AZ1707" s="203"/>
      <c r="BA1707" s="209" t="s">
        <v>4616</v>
      </c>
    </row>
    <row r="1708" spans="1:53" ht="30" customHeight="1">
      <c r="A1708" s="5" t="s">
        <v>2487</v>
      </c>
      <c r="B1708" s="5" t="s">
        <v>52</v>
      </c>
      <c r="C1708" s="5" t="s">
        <v>52</v>
      </c>
      <c r="D1708" s="6"/>
      <c r="E1708" s="8"/>
      <c r="F1708" s="9">
        <f>TRUNC(SUMIF(N1706:N1707, N1705, F1706:F1707),0)</f>
        <v>84620</v>
      </c>
      <c r="G1708" s="8"/>
      <c r="H1708" s="9">
        <f>TRUNC(SUMIF(N1706:N1707, N1705, H1706:H1707),0)</f>
        <v>24160</v>
      </c>
      <c r="I1708" s="8"/>
      <c r="J1708" s="9">
        <f>TRUNC(SUMIF(N1706:N1707, N1705, J1706:J1707),0)</f>
        <v>0</v>
      </c>
      <c r="K1708" s="8"/>
      <c r="L1708" s="9">
        <f>F1708+H1708+J1708</f>
        <v>108780</v>
      </c>
      <c r="M1708" s="5" t="s">
        <v>52</v>
      </c>
      <c r="N1708" s="1" t="s">
        <v>124</v>
      </c>
      <c r="O1708" s="1" t="s">
        <v>124</v>
      </c>
      <c r="P1708" s="1" t="s">
        <v>52</v>
      </c>
      <c r="Q1708" s="1" t="s">
        <v>52</v>
      </c>
      <c r="R1708" s="1" t="s">
        <v>52</v>
      </c>
      <c r="AV1708" s="1" t="s">
        <v>52</v>
      </c>
      <c r="AW1708" s="1" t="s">
        <v>52</v>
      </c>
      <c r="AX1708" s="1" t="s">
        <v>52</v>
      </c>
      <c r="AY1708" s="1" t="s">
        <v>52</v>
      </c>
      <c r="AZ1708" s="203"/>
      <c r="BA1708" s="206"/>
    </row>
    <row r="1709" spans="1:53" ht="30" customHeight="1">
      <c r="A1709" s="6"/>
      <c r="B1709" s="6"/>
      <c r="C1709" s="6"/>
      <c r="D1709" s="6"/>
      <c r="E1709" s="8"/>
      <c r="F1709" s="9"/>
      <c r="G1709" s="8"/>
      <c r="H1709" s="9"/>
      <c r="I1709" s="8"/>
      <c r="J1709" s="9"/>
      <c r="K1709" s="8"/>
      <c r="L1709" s="9"/>
      <c r="M1709" s="6"/>
      <c r="BA1709" s="206"/>
    </row>
    <row r="1710" spans="1:53" ht="30" customHeight="1">
      <c r="A1710" s="308" t="s">
        <v>4629</v>
      </c>
      <c r="B1710" s="308"/>
      <c r="C1710" s="308"/>
      <c r="D1710" s="308"/>
      <c r="E1710" s="309"/>
      <c r="F1710" s="310"/>
      <c r="G1710" s="309"/>
      <c r="H1710" s="310"/>
      <c r="I1710" s="309"/>
      <c r="J1710" s="310"/>
      <c r="K1710" s="309"/>
      <c r="L1710" s="310"/>
      <c r="M1710" s="308"/>
      <c r="N1710" s="1" t="s">
        <v>1387</v>
      </c>
      <c r="BA1710" s="208"/>
    </row>
    <row r="1711" spans="1:53" ht="30" customHeight="1">
      <c r="A1711" s="5" t="s">
        <v>4625</v>
      </c>
      <c r="B1711" s="5" t="s">
        <v>1361</v>
      </c>
      <c r="C1711" s="5" t="s">
        <v>715</v>
      </c>
      <c r="D1711" s="6">
        <v>1</v>
      </c>
      <c r="E1711" s="8">
        <f>단가대비표!K391</f>
        <v>84620</v>
      </c>
      <c r="F1711" s="9">
        <f>TRUNC(E1711*D1711,1)</f>
        <v>84620</v>
      </c>
      <c r="G1711" s="8">
        <f>단가대비표!L391</f>
        <v>0</v>
      </c>
      <c r="H1711" s="9">
        <f>TRUNC(G1711*D1711,1)</f>
        <v>0</v>
      </c>
      <c r="I1711" s="8">
        <f>단가대비표!S391</f>
        <v>0</v>
      </c>
      <c r="J1711" s="9">
        <f>TRUNC(I1711*D1711,1)</f>
        <v>0</v>
      </c>
      <c r="K1711" s="8">
        <f t="shared" ref="K1711:L1713" si="223">TRUNC(E1711+G1711+I1711,1)</f>
        <v>84620</v>
      </c>
      <c r="L1711" s="9">
        <f t="shared" si="223"/>
        <v>84620</v>
      </c>
      <c r="M1711" s="5" t="s">
        <v>4596</v>
      </c>
      <c r="N1711" s="1" t="s">
        <v>52</v>
      </c>
      <c r="O1711" s="1" t="s">
        <v>4626</v>
      </c>
      <c r="P1711" s="1" t="s">
        <v>62</v>
      </c>
      <c r="Q1711" s="1" t="s">
        <v>62</v>
      </c>
      <c r="R1711" s="1" t="s">
        <v>61</v>
      </c>
      <c r="AV1711" s="1" t="s">
        <v>52</v>
      </c>
      <c r="AW1711" s="1" t="s">
        <v>4630</v>
      </c>
      <c r="AX1711" s="1" t="s">
        <v>52</v>
      </c>
      <c r="AY1711" s="1" t="s">
        <v>4599</v>
      </c>
      <c r="AZ1711" s="203"/>
      <c r="BA1711" s="206" t="s">
        <v>7702</v>
      </c>
    </row>
    <row r="1712" spans="1:53" ht="30" customHeight="1">
      <c r="A1712" s="5" t="s">
        <v>4600</v>
      </c>
      <c r="B1712" s="5" t="s">
        <v>52</v>
      </c>
      <c r="C1712" s="5" t="s">
        <v>449</v>
      </c>
      <c r="D1712" s="6">
        <v>1</v>
      </c>
      <c r="E1712" s="8">
        <v>96708.5</v>
      </c>
      <c r="F1712" s="9">
        <f>TRUNC(E1712*D1712,1)</f>
        <v>96708.5</v>
      </c>
      <c r="G1712" s="8">
        <v>0</v>
      </c>
      <c r="H1712" s="9">
        <f>TRUNC(G1712*D1712,1)</f>
        <v>0</v>
      </c>
      <c r="I1712" s="8">
        <v>0</v>
      </c>
      <c r="J1712" s="9">
        <f>TRUNC(I1712*D1712,1)</f>
        <v>0</v>
      </c>
      <c r="K1712" s="8">
        <f t="shared" si="223"/>
        <v>96708.5</v>
      </c>
      <c r="L1712" s="9">
        <f t="shared" si="223"/>
        <v>96708.5</v>
      </c>
      <c r="M1712" s="5" t="s">
        <v>52</v>
      </c>
      <c r="N1712" s="1" t="s">
        <v>1387</v>
      </c>
      <c r="O1712" s="1" t="s">
        <v>2654</v>
      </c>
      <c r="P1712" s="1" t="s">
        <v>62</v>
      </c>
      <c r="Q1712" s="1" t="s">
        <v>62</v>
      </c>
      <c r="R1712" s="1" t="s">
        <v>62</v>
      </c>
      <c r="AV1712" s="1" t="s">
        <v>52</v>
      </c>
      <c r="AW1712" s="1" t="s">
        <v>4631</v>
      </c>
      <c r="AX1712" s="1" t="s">
        <v>52</v>
      </c>
      <c r="AY1712" s="1" t="s">
        <v>52</v>
      </c>
      <c r="AZ1712" s="203"/>
      <c r="BA1712" s="206"/>
    </row>
    <row r="1713" spans="1:53" ht="30" customHeight="1">
      <c r="A1713" s="5" t="s">
        <v>4550</v>
      </c>
      <c r="B1713" s="5" t="s">
        <v>4615</v>
      </c>
      <c r="C1713" s="5" t="s">
        <v>366</v>
      </c>
      <c r="D1713" s="6">
        <v>1</v>
      </c>
      <c r="E1713" s="8">
        <f>일위대가목록!E633</f>
        <v>0</v>
      </c>
      <c r="F1713" s="9">
        <f>TRUNC(E1713*D1713,1)</f>
        <v>0</v>
      </c>
      <c r="G1713" s="8">
        <f>일위대가목록!F633</f>
        <v>24160</v>
      </c>
      <c r="H1713" s="9">
        <f>TRUNC(G1713*D1713,1)</f>
        <v>24160</v>
      </c>
      <c r="I1713" s="8">
        <f>일위대가목록!G633</f>
        <v>0</v>
      </c>
      <c r="J1713" s="9">
        <f>TRUNC(I1713*D1713,1)</f>
        <v>0</v>
      </c>
      <c r="K1713" s="8">
        <f t="shared" si="223"/>
        <v>24160</v>
      </c>
      <c r="L1713" s="9">
        <f t="shared" si="223"/>
        <v>24160</v>
      </c>
      <c r="M1713" s="5" t="s">
        <v>4616</v>
      </c>
      <c r="N1713" s="1" t="s">
        <v>1387</v>
      </c>
      <c r="O1713" s="1" t="s">
        <v>4617</v>
      </c>
      <c r="P1713" s="1" t="s">
        <v>61</v>
      </c>
      <c r="Q1713" s="1" t="s">
        <v>62</v>
      </c>
      <c r="R1713" s="1" t="s">
        <v>62</v>
      </c>
      <c r="AV1713" s="1" t="s">
        <v>52</v>
      </c>
      <c r="AW1713" s="1" t="s">
        <v>4632</v>
      </c>
      <c r="AX1713" s="1" t="s">
        <v>52</v>
      </c>
      <c r="AY1713" s="1" t="s">
        <v>52</v>
      </c>
      <c r="AZ1713" s="203"/>
      <c r="BA1713" s="209" t="s">
        <v>4616</v>
      </c>
    </row>
    <row r="1714" spans="1:53" ht="30" customHeight="1">
      <c r="A1714" s="5" t="s">
        <v>2487</v>
      </c>
      <c r="B1714" s="5" t="s">
        <v>52</v>
      </c>
      <c r="C1714" s="5" t="s">
        <v>52</v>
      </c>
      <c r="D1714" s="6"/>
      <c r="E1714" s="8"/>
      <c r="F1714" s="9">
        <f>TRUNC(SUMIF(N1711:N1713, N1710, F1711:F1713),0)</f>
        <v>96708</v>
      </c>
      <c r="G1714" s="8"/>
      <c r="H1714" s="9">
        <f>TRUNC(SUMIF(N1711:N1713, N1710, H1711:H1713),0)</f>
        <v>24160</v>
      </c>
      <c r="I1714" s="8"/>
      <c r="J1714" s="9">
        <f>TRUNC(SUMIF(N1711:N1713, N1710, J1711:J1713),0)</f>
        <v>0</v>
      </c>
      <c r="K1714" s="8"/>
      <c r="L1714" s="9">
        <f>F1714+H1714+J1714</f>
        <v>120868</v>
      </c>
      <c r="M1714" s="5" t="s">
        <v>52</v>
      </c>
      <c r="N1714" s="1" t="s">
        <v>124</v>
      </c>
      <c r="O1714" s="1" t="s">
        <v>124</v>
      </c>
      <c r="P1714" s="1" t="s">
        <v>52</v>
      </c>
      <c r="Q1714" s="1" t="s">
        <v>52</v>
      </c>
      <c r="R1714" s="1" t="s">
        <v>52</v>
      </c>
      <c r="AV1714" s="1" t="s">
        <v>52</v>
      </c>
      <c r="AW1714" s="1" t="s">
        <v>52</v>
      </c>
      <c r="AX1714" s="1" t="s">
        <v>52</v>
      </c>
      <c r="AY1714" s="1" t="s">
        <v>52</v>
      </c>
      <c r="AZ1714" s="203"/>
      <c r="BA1714" s="206"/>
    </row>
    <row r="1715" spans="1:53" ht="30" customHeight="1">
      <c r="A1715" s="6"/>
      <c r="B1715" s="6"/>
      <c r="C1715" s="6"/>
      <c r="D1715" s="6"/>
      <c r="E1715" s="8"/>
      <c r="F1715" s="9"/>
      <c r="G1715" s="8"/>
      <c r="H1715" s="9"/>
      <c r="I1715" s="8"/>
      <c r="J1715" s="9"/>
      <c r="K1715" s="8"/>
      <c r="L1715" s="9"/>
      <c r="M1715" s="6"/>
      <c r="BA1715" s="206"/>
    </row>
    <row r="1716" spans="1:53" ht="30" customHeight="1">
      <c r="A1716" s="308" t="s">
        <v>4633</v>
      </c>
      <c r="B1716" s="308"/>
      <c r="C1716" s="308"/>
      <c r="D1716" s="308"/>
      <c r="E1716" s="309"/>
      <c r="F1716" s="310"/>
      <c r="G1716" s="309"/>
      <c r="H1716" s="310"/>
      <c r="I1716" s="309"/>
      <c r="J1716" s="310"/>
      <c r="K1716" s="309"/>
      <c r="L1716" s="310"/>
      <c r="M1716" s="308"/>
      <c r="N1716" s="1" t="s">
        <v>1391</v>
      </c>
      <c r="BA1716" s="208"/>
    </row>
    <row r="1717" spans="1:53" ht="30" customHeight="1">
      <c r="A1717" s="5" t="s">
        <v>4634</v>
      </c>
      <c r="B1717" s="5" t="s">
        <v>1361</v>
      </c>
      <c r="C1717" s="5" t="s">
        <v>715</v>
      </c>
      <c r="D1717" s="6">
        <v>1</v>
      </c>
      <c r="E1717" s="8">
        <f>단가대비표!K392</f>
        <v>41800</v>
      </c>
      <c r="F1717" s="9">
        <f>TRUNC(E1717*D1717,1)</f>
        <v>41800</v>
      </c>
      <c r="G1717" s="8">
        <f>단가대비표!L392</f>
        <v>0</v>
      </c>
      <c r="H1717" s="9">
        <f>TRUNC(G1717*D1717,1)</f>
        <v>0</v>
      </c>
      <c r="I1717" s="8">
        <f>단가대비표!S392</f>
        <v>0</v>
      </c>
      <c r="J1717" s="9">
        <f>TRUNC(I1717*D1717,1)</f>
        <v>0</v>
      </c>
      <c r="K1717" s="8">
        <f>TRUNC(E1717+G1717+I1717,1)</f>
        <v>41800</v>
      </c>
      <c r="L1717" s="9">
        <f>TRUNC(F1717+H1717+J1717,1)</f>
        <v>41800</v>
      </c>
      <c r="M1717" s="5" t="s">
        <v>52</v>
      </c>
      <c r="N1717" s="1" t="s">
        <v>1391</v>
      </c>
      <c r="O1717" s="1" t="s">
        <v>4635</v>
      </c>
      <c r="P1717" s="1" t="s">
        <v>62</v>
      </c>
      <c r="Q1717" s="1" t="s">
        <v>62</v>
      </c>
      <c r="R1717" s="1" t="s">
        <v>61</v>
      </c>
      <c r="AV1717" s="1" t="s">
        <v>52</v>
      </c>
      <c r="AW1717" s="1" t="s">
        <v>4636</v>
      </c>
      <c r="AX1717" s="1" t="s">
        <v>52</v>
      </c>
      <c r="AY1717" s="1" t="s">
        <v>52</v>
      </c>
      <c r="AZ1717" s="203"/>
      <c r="BA1717" s="206" t="s">
        <v>7703</v>
      </c>
    </row>
    <row r="1718" spans="1:53" ht="30" customHeight="1">
      <c r="A1718" s="5" t="s">
        <v>4550</v>
      </c>
      <c r="B1718" s="5" t="s">
        <v>4615</v>
      </c>
      <c r="C1718" s="5" t="s">
        <v>366</v>
      </c>
      <c r="D1718" s="6">
        <v>1</v>
      </c>
      <c r="E1718" s="8">
        <f>일위대가목록!E633</f>
        <v>0</v>
      </c>
      <c r="F1718" s="9">
        <f>TRUNC(E1718*D1718,1)</f>
        <v>0</v>
      </c>
      <c r="G1718" s="8">
        <f>일위대가목록!F633</f>
        <v>24160</v>
      </c>
      <c r="H1718" s="9">
        <f>TRUNC(G1718*D1718,1)</f>
        <v>24160</v>
      </c>
      <c r="I1718" s="8">
        <f>일위대가목록!G633</f>
        <v>0</v>
      </c>
      <c r="J1718" s="9">
        <f>TRUNC(I1718*D1718,1)</f>
        <v>0</v>
      </c>
      <c r="K1718" s="8">
        <f>TRUNC(E1718+G1718+I1718,1)</f>
        <v>24160</v>
      </c>
      <c r="L1718" s="9">
        <f>TRUNC(F1718+H1718+J1718,1)</f>
        <v>24160</v>
      </c>
      <c r="M1718" s="5" t="s">
        <v>4616</v>
      </c>
      <c r="N1718" s="1" t="s">
        <v>1391</v>
      </c>
      <c r="O1718" s="1" t="s">
        <v>4617</v>
      </c>
      <c r="P1718" s="1" t="s">
        <v>61</v>
      </c>
      <c r="Q1718" s="1" t="s">
        <v>62</v>
      </c>
      <c r="R1718" s="1" t="s">
        <v>62</v>
      </c>
      <c r="AV1718" s="1" t="s">
        <v>52</v>
      </c>
      <c r="AW1718" s="1" t="s">
        <v>4637</v>
      </c>
      <c r="AX1718" s="1" t="s">
        <v>52</v>
      </c>
      <c r="AY1718" s="1" t="s">
        <v>52</v>
      </c>
      <c r="AZ1718" s="203"/>
      <c r="BA1718" s="209" t="s">
        <v>4616</v>
      </c>
    </row>
    <row r="1719" spans="1:53" ht="30" customHeight="1">
      <c r="A1719" s="5" t="s">
        <v>2487</v>
      </c>
      <c r="B1719" s="5" t="s">
        <v>52</v>
      </c>
      <c r="C1719" s="5" t="s">
        <v>52</v>
      </c>
      <c r="D1719" s="6"/>
      <c r="E1719" s="8"/>
      <c r="F1719" s="9">
        <f>TRUNC(SUMIF(N1717:N1718, N1716, F1717:F1718),0)</f>
        <v>41800</v>
      </c>
      <c r="G1719" s="8"/>
      <c r="H1719" s="9">
        <f>TRUNC(SUMIF(N1717:N1718, N1716, H1717:H1718),0)</f>
        <v>24160</v>
      </c>
      <c r="I1719" s="8"/>
      <c r="J1719" s="9">
        <f>TRUNC(SUMIF(N1717:N1718, N1716, J1717:J1718),0)</f>
        <v>0</v>
      </c>
      <c r="K1719" s="8"/>
      <c r="L1719" s="9">
        <f>F1719+H1719+J1719</f>
        <v>65960</v>
      </c>
      <c r="M1719" s="5" t="s">
        <v>52</v>
      </c>
      <c r="N1719" s="1" t="s">
        <v>124</v>
      </c>
      <c r="O1719" s="1" t="s">
        <v>124</v>
      </c>
      <c r="P1719" s="1" t="s">
        <v>52</v>
      </c>
      <c r="Q1719" s="1" t="s">
        <v>52</v>
      </c>
      <c r="R1719" s="1" t="s">
        <v>52</v>
      </c>
      <c r="AV1719" s="1" t="s">
        <v>52</v>
      </c>
      <c r="AW1719" s="1" t="s">
        <v>52</v>
      </c>
      <c r="AX1719" s="1" t="s">
        <v>52</v>
      </c>
      <c r="AY1719" s="1" t="s">
        <v>52</v>
      </c>
      <c r="AZ1719" s="203"/>
      <c r="BA1719" s="206"/>
    </row>
    <row r="1720" spans="1:53" ht="30" customHeight="1">
      <c r="A1720" s="6"/>
      <c r="B1720" s="6"/>
      <c r="C1720" s="6"/>
      <c r="D1720" s="6"/>
      <c r="E1720" s="8"/>
      <c r="F1720" s="9"/>
      <c r="G1720" s="8"/>
      <c r="H1720" s="9"/>
      <c r="I1720" s="8"/>
      <c r="J1720" s="9"/>
      <c r="K1720" s="8"/>
      <c r="L1720" s="9"/>
      <c r="M1720" s="6"/>
      <c r="BA1720" s="206"/>
    </row>
    <row r="1721" spans="1:53" ht="30" customHeight="1">
      <c r="A1721" s="308" t="s">
        <v>4638</v>
      </c>
      <c r="B1721" s="308"/>
      <c r="C1721" s="308"/>
      <c r="D1721" s="308"/>
      <c r="E1721" s="309"/>
      <c r="F1721" s="310"/>
      <c r="G1721" s="309"/>
      <c r="H1721" s="310"/>
      <c r="I1721" s="309"/>
      <c r="J1721" s="310"/>
      <c r="K1721" s="309"/>
      <c r="L1721" s="310"/>
      <c r="M1721" s="308"/>
      <c r="N1721" s="1" t="s">
        <v>1398</v>
      </c>
      <c r="BA1721" s="208"/>
    </row>
    <row r="1722" spans="1:53" ht="30" customHeight="1">
      <c r="A1722" s="5" t="s">
        <v>4639</v>
      </c>
      <c r="B1722" s="5" t="s">
        <v>1361</v>
      </c>
      <c r="C1722" s="5" t="s">
        <v>715</v>
      </c>
      <c r="D1722" s="6">
        <v>1</v>
      </c>
      <c r="E1722" s="8">
        <f>단가대비표!K393</f>
        <v>77400</v>
      </c>
      <c r="F1722" s="9">
        <f>TRUNC(E1722*D1722,1)</f>
        <v>77400</v>
      </c>
      <c r="G1722" s="8">
        <f>단가대비표!L393</f>
        <v>0</v>
      </c>
      <c r="H1722" s="9">
        <f>TRUNC(G1722*D1722,1)</f>
        <v>0</v>
      </c>
      <c r="I1722" s="8">
        <f>단가대비표!S393</f>
        <v>0</v>
      </c>
      <c r="J1722" s="9">
        <f>TRUNC(I1722*D1722,1)</f>
        <v>0</v>
      </c>
      <c r="K1722" s="8">
        <f>TRUNC(E1722+G1722+I1722,1)</f>
        <v>77400</v>
      </c>
      <c r="L1722" s="9">
        <f>TRUNC(F1722+H1722+J1722,1)</f>
        <v>77400</v>
      </c>
      <c r="M1722" s="5" t="s">
        <v>52</v>
      </c>
      <c r="N1722" s="1" t="s">
        <v>1398</v>
      </c>
      <c r="O1722" s="1" t="s">
        <v>4640</v>
      </c>
      <c r="P1722" s="1" t="s">
        <v>62</v>
      </c>
      <c r="Q1722" s="1" t="s">
        <v>62</v>
      </c>
      <c r="R1722" s="1" t="s">
        <v>61</v>
      </c>
      <c r="AV1722" s="1" t="s">
        <v>52</v>
      </c>
      <c r="AW1722" s="1" t="s">
        <v>4641</v>
      </c>
      <c r="AX1722" s="1" t="s">
        <v>52</v>
      </c>
      <c r="AY1722" s="1" t="s">
        <v>52</v>
      </c>
      <c r="AZ1722" s="203"/>
      <c r="BA1722" s="206" t="s">
        <v>7704</v>
      </c>
    </row>
    <row r="1723" spans="1:53" ht="30" customHeight="1">
      <c r="A1723" s="5" t="s">
        <v>4550</v>
      </c>
      <c r="B1723" s="5" t="s">
        <v>4642</v>
      </c>
      <c r="C1723" s="5" t="s">
        <v>366</v>
      </c>
      <c r="D1723" s="6">
        <v>1</v>
      </c>
      <c r="E1723" s="8">
        <f>일위대가목록!E634</f>
        <v>0</v>
      </c>
      <c r="F1723" s="9">
        <f>TRUNC(E1723*D1723,1)</f>
        <v>0</v>
      </c>
      <c r="G1723" s="8">
        <f>일위대가목록!F634</f>
        <v>26342</v>
      </c>
      <c r="H1723" s="9">
        <f>TRUNC(G1723*D1723,1)</f>
        <v>26342</v>
      </c>
      <c r="I1723" s="8">
        <f>일위대가목록!G634</f>
        <v>0</v>
      </c>
      <c r="J1723" s="9">
        <f>TRUNC(I1723*D1723,1)</f>
        <v>0</v>
      </c>
      <c r="K1723" s="8">
        <f>TRUNC(E1723+G1723+I1723,1)</f>
        <v>26342</v>
      </c>
      <c r="L1723" s="9">
        <f>TRUNC(F1723+H1723+J1723,1)</f>
        <v>26342</v>
      </c>
      <c r="M1723" s="5" t="s">
        <v>4643</v>
      </c>
      <c r="N1723" s="1" t="s">
        <v>1398</v>
      </c>
      <c r="O1723" s="1" t="s">
        <v>4644</v>
      </c>
      <c r="P1723" s="1" t="s">
        <v>61</v>
      </c>
      <c r="Q1723" s="1" t="s">
        <v>62</v>
      </c>
      <c r="R1723" s="1" t="s">
        <v>62</v>
      </c>
      <c r="AV1723" s="1" t="s">
        <v>52</v>
      </c>
      <c r="AW1723" s="1" t="s">
        <v>4645</v>
      </c>
      <c r="AX1723" s="1" t="s">
        <v>52</v>
      </c>
      <c r="AY1723" s="1" t="s">
        <v>52</v>
      </c>
      <c r="AZ1723" s="203"/>
      <c r="BA1723" s="209" t="s">
        <v>4643</v>
      </c>
    </row>
    <row r="1724" spans="1:53" ht="30" customHeight="1">
      <c r="A1724" s="5" t="s">
        <v>2487</v>
      </c>
      <c r="B1724" s="5" t="s">
        <v>52</v>
      </c>
      <c r="C1724" s="5" t="s">
        <v>52</v>
      </c>
      <c r="D1724" s="6"/>
      <c r="E1724" s="8"/>
      <c r="F1724" s="9">
        <f>TRUNC(SUMIF(N1722:N1723, N1721, F1722:F1723),0)</f>
        <v>77400</v>
      </c>
      <c r="G1724" s="8"/>
      <c r="H1724" s="9">
        <f>TRUNC(SUMIF(N1722:N1723, N1721, H1722:H1723),0)</f>
        <v>26342</v>
      </c>
      <c r="I1724" s="8"/>
      <c r="J1724" s="9">
        <f>TRUNC(SUMIF(N1722:N1723, N1721, J1722:J1723),0)</f>
        <v>0</v>
      </c>
      <c r="K1724" s="8"/>
      <c r="L1724" s="9">
        <f>F1724+H1724+J1724</f>
        <v>103742</v>
      </c>
      <c r="M1724" s="5" t="s">
        <v>52</v>
      </c>
      <c r="N1724" s="1" t="s">
        <v>124</v>
      </c>
      <c r="O1724" s="1" t="s">
        <v>124</v>
      </c>
      <c r="P1724" s="1" t="s">
        <v>52</v>
      </c>
      <c r="Q1724" s="1" t="s">
        <v>52</v>
      </c>
      <c r="R1724" s="1" t="s">
        <v>52</v>
      </c>
      <c r="AV1724" s="1" t="s">
        <v>52</v>
      </c>
      <c r="AW1724" s="1" t="s">
        <v>52</v>
      </c>
      <c r="AX1724" s="1" t="s">
        <v>52</v>
      </c>
      <c r="AY1724" s="1" t="s">
        <v>52</v>
      </c>
      <c r="AZ1724" s="203"/>
      <c r="BA1724" s="206"/>
    </row>
    <row r="1725" spans="1:53" ht="30" customHeight="1">
      <c r="A1725" s="6"/>
      <c r="B1725" s="6"/>
      <c r="C1725" s="6"/>
      <c r="D1725" s="6"/>
      <c r="E1725" s="8"/>
      <c r="F1725" s="9"/>
      <c r="G1725" s="8"/>
      <c r="H1725" s="9"/>
      <c r="I1725" s="8"/>
      <c r="J1725" s="9"/>
      <c r="K1725" s="8"/>
      <c r="L1725" s="9"/>
      <c r="M1725" s="6"/>
      <c r="BA1725" s="206"/>
    </row>
    <row r="1726" spans="1:53" ht="30" customHeight="1">
      <c r="A1726" s="308" t="s">
        <v>4646</v>
      </c>
      <c r="B1726" s="308"/>
      <c r="C1726" s="308"/>
      <c r="D1726" s="308"/>
      <c r="E1726" s="309"/>
      <c r="F1726" s="310"/>
      <c r="G1726" s="309"/>
      <c r="H1726" s="310"/>
      <c r="I1726" s="309"/>
      <c r="J1726" s="310"/>
      <c r="K1726" s="309"/>
      <c r="L1726" s="310"/>
      <c r="M1726" s="308"/>
      <c r="N1726" s="1" t="s">
        <v>1403</v>
      </c>
      <c r="BA1726" s="208"/>
    </row>
    <row r="1727" spans="1:53" ht="30" customHeight="1">
      <c r="A1727" s="5" t="s">
        <v>4647</v>
      </c>
      <c r="B1727" s="5" t="s">
        <v>4648</v>
      </c>
      <c r="C1727" s="5" t="s">
        <v>366</v>
      </c>
      <c r="D1727" s="6">
        <v>1</v>
      </c>
      <c r="E1727" s="8">
        <f>단가대비표!K225</f>
        <v>93000</v>
      </c>
      <c r="F1727" s="9">
        <f>TRUNC(E1727*D1727,1)</f>
        <v>93000</v>
      </c>
      <c r="G1727" s="8">
        <f>단가대비표!L225</f>
        <v>0</v>
      </c>
      <c r="H1727" s="9">
        <f>TRUNC(G1727*D1727,1)</f>
        <v>0</v>
      </c>
      <c r="I1727" s="8">
        <f>단가대비표!S225</f>
        <v>0</v>
      </c>
      <c r="J1727" s="9">
        <f>TRUNC(I1727*D1727,1)</f>
        <v>0</v>
      </c>
      <c r="K1727" s="8">
        <f>TRUNC(E1727+G1727+I1727,1)</f>
        <v>93000</v>
      </c>
      <c r="L1727" s="9">
        <f>TRUNC(F1727+H1727+J1727,1)</f>
        <v>93000</v>
      </c>
      <c r="M1727" s="5" t="s">
        <v>52</v>
      </c>
      <c r="N1727" s="1" t="s">
        <v>1403</v>
      </c>
      <c r="O1727" s="1" t="s">
        <v>4649</v>
      </c>
      <c r="P1727" s="1" t="s">
        <v>62</v>
      </c>
      <c r="Q1727" s="1" t="s">
        <v>62</v>
      </c>
      <c r="R1727" s="1" t="s">
        <v>61</v>
      </c>
      <c r="AV1727" s="1" t="s">
        <v>52</v>
      </c>
      <c r="AW1727" s="1" t="s">
        <v>4650</v>
      </c>
      <c r="AX1727" s="1" t="s">
        <v>52</v>
      </c>
      <c r="AY1727" s="1" t="s">
        <v>52</v>
      </c>
      <c r="AZ1727" s="203"/>
      <c r="BA1727" s="206" t="s">
        <v>7505</v>
      </c>
    </row>
    <row r="1728" spans="1:53" ht="30" customHeight="1">
      <c r="A1728" s="5" t="s">
        <v>4550</v>
      </c>
      <c r="B1728" s="5" t="s">
        <v>4615</v>
      </c>
      <c r="C1728" s="5" t="s">
        <v>366</v>
      </c>
      <c r="D1728" s="6">
        <v>1</v>
      </c>
      <c r="E1728" s="8">
        <f>일위대가목록!E633</f>
        <v>0</v>
      </c>
      <c r="F1728" s="9">
        <f>TRUNC(E1728*D1728,1)</f>
        <v>0</v>
      </c>
      <c r="G1728" s="8">
        <f>일위대가목록!F633</f>
        <v>24160</v>
      </c>
      <c r="H1728" s="9">
        <f>TRUNC(G1728*D1728,1)</f>
        <v>24160</v>
      </c>
      <c r="I1728" s="8">
        <f>일위대가목록!G633</f>
        <v>0</v>
      </c>
      <c r="J1728" s="9">
        <f>TRUNC(I1728*D1728,1)</f>
        <v>0</v>
      </c>
      <c r="K1728" s="8">
        <f>TRUNC(E1728+G1728+I1728,1)</f>
        <v>24160</v>
      </c>
      <c r="L1728" s="9">
        <f>TRUNC(F1728+H1728+J1728,1)</f>
        <v>24160</v>
      </c>
      <c r="M1728" s="5" t="s">
        <v>4616</v>
      </c>
      <c r="N1728" s="1" t="s">
        <v>1403</v>
      </c>
      <c r="O1728" s="1" t="s">
        <v>4617</v>
      </c>
      <c r="P1728" s="1" t="s">
        <v>61</v>
      </c>
      <c r="Q1728" s="1" t="s">
        <v>62</v>
      </c>
      <c r="R1728" s="1" t="s">
        <v>62</v>
      </c>
      <c r="AV1728" s="1" t="s">
        <v>52</v>
      </c>
      <c r="AW1728" s="1" t="s">
        <v>4651</v>
      </c>
      <c r="AX1728" s="1" t="s">
        <v>52</v>
      </c>
      <c r="AY1728" s="1" t="s">
        <v>52</v>
      </c>
      <c r="AZ1728" s="203"/>
      <c r="BA1728" s="209" t="s">
        <v>4616</v>
      </c>
    </row>
    <row r="1729" spans="1:55" ht="30" customHeight="1">
      <c r="A1729" s="5" t="s">
        <v>2487</v>
      </c>
      <c r="B1729" s="5" t="s">
        <v>52</v>
      </c>
      <c r="C1729" s="5" t="s">
        <v>52</v>
      </c>
      <c r="D1729" s="6"/>
      <c r="E1729" s="8"/>
      <c r="F1729" s="9">
        <f>TRUNC(SUMIF(N1727:N1728, N1726, F1727:F1728),0)</f>
        <v>93000</v>
      </c>
      <c r="G1729" s="8"/>
      <c r="H1729" s="9">
        <f>TRUNC(SUMIF(N1727:N1728, N1726, H1727:H1728),0)</f>
        <v>24160</v>
      </c>
      <c r="I1729" s="8"/>
      <c r="J1729" s="9">
        <f>TRUNC(SUMIF(N1727:N1728, N1726, J1727:J1728),0)</f>
        <v>0</v>
      </c>
      <c r="K1729" s="8"/>
      <c r="L1729" s="9">
        <f>F1729+H1729+J1729</f>
        <v>117160</v>
      </c>
      <c r="M1729" s="5" t="s">
        <v>52</v>
      </c>
      <c r="N1729" s="1" t="s">
        <v>124</v>
      </c>
      <c r="O1729" s="1" t="s">
        <v>124</v>
      </c>
      <c r="P1729" s="1" t="s">
        <v>52</v>
      </c>
      <c r="Q1729" s="1" t="s">
        <v>52</v>
      </c>
      <c r="R1729" s="1" t="s">
        <v>52</v>
      </c>
      <c r="AV1729" s="1" t="s">
        <v>52</v>
      </c>
      <c r="AW1729" s="1" t="s">
        <v>52</v>
      </c>
      <c r="AX1729" s="1" t="s">
        <v>52</v>
      </c>
      <c r="AY1729" s="1" t="s">
        <v>52</v>
      </c>
      <c r="AZ1729" s="203"/>
      <c r="BA1729" s="206"/>
    </row>
    <row r="1730" spans="1:55" s="202" customFormat="1" ht="30" customHeight="1">
      <c r="A1730" s="191"/>
      <c r="B1730" s="191"/>
      <c r="C1730" s="191"/>
      <c r="D1730" s="213"/>
      <c r="E1730" s="214"/>
      <c r="F1730" s="215"/>
      <c r="G1730" s="214"/>
      <c r="H1730" s="215"/>
      <c r="I1730" s="214"/>
      <c r="J1730" s="215"/>
      <c r="K1730" s="214"/>
      <c r="L1730" s="215"/>
      <c r="M1730" s="191"/>
      <c r="N1730" s="211"/>
      <c r="O1730" s="211"/>
      <c r="P1730" s="211"/>
      <c r="Q1730" s="211"/>
      <c r="R1730" s="211"/>
      <c r="AV1730" s="211"/>
      <c r="AW1730" s="211"/>
      <c r="AX1730" s="211"/>
      <c r="AY1730" s="211"/>
      <c r="AZ1730" s="211"/>
      <c r="BA1730" s="206"/>
      <c r="BB1730" s="99"/>
      <c r="BC1730" s="101"/>
    </row>
    <row r="1731" spans="1:55" s="202" customFormat="1" ht="30" customHeight="1">
      <c r="A1731" s="308" t="s">
        <v>8121</v>
      </c>
      <c r="B1731" s="308"/>
      <c r="C1731" s="308"/>
      <c r="D1731" s="308"/>
      <c r="E1731" s="309"/>
      <c r="F1731" s="310"/>
      <c r="G1731" s="309"/>
      <c r="H1731" s="310"/>
      <c r="I1731" s="309"/>
      <c r="J1731" s="310"/>
      <c r="K1731" s="309"/>
      <c r="L1731" s="310"/>
      <c r="M1731" s="308"/>
      <c r="N1731" s="211" t="s">
        <v>1403</v>
      </c>
      <c r="AX1731" s="211"/>
      <c r="AY1731" s="211"/>
      <c r="AZ1731" s="211"/>
      <c r="BA1731" s="206"/>
      <c r="BB1731" s="99"/>
      <c r="BC1731" s="101"/>
    </row>
    <row r="1732" spans="1:55" s="202" customFormat="1" ht="30" customHeight="1">
      <c r="A1732" s="191" t="s">
        <v>8122</v>
      </c>
      <c r="B1732" s="191" t="s">
        <v>8123</v>
      </c>
      <c r="C1732" s="191" t="s">
        <v>8124</v>
      </c>
      <c r="D1732" s="213">
        <v>1</v>
      </c>
      <c r="E1732" s="214">
        <f>단가대비표!K327</f>
        <v>64350</v>
      </c>
      <c r="F1732" s="215">
        <f>TRUNC(E1732*D1732,1)</f>
        <v>64350</v>
      </c>
      <c r="G1732" s="214">
        <f>단가대비표!L327</f>
        <v>0</v>
      </c>
      <c r="H1732" s="215">
        <f>TRUNC(G1732*F1732,1)</f>
        <v>0</v>
      </c>
      <c r="I1732" s="214">
        <f>단가대비표!S327</f>
        <v>0</v>
      </c>
      <c r="J1732" s="215">
        <f>TRUNC(I1732*H1732,1)</f>
        <v>0</v>
      </c>
      <c r="K1732" s="214">
        <f>TRUNC(E1732+G1732+I1732,1)</f>
        <v>64350</v>
      </c>
      <c r="L1732" s="215">
        <f>TRUNC(F1732+H1732+J1732,1)</f>
        <v>64350</v>
      </c>
      <c r="M1732" s="191"/>
      <c r="N1732" s="211" t="s">
        <v>1403</v>
      </c>
      <c r="O1732" s="211" t="s">
        <v>4649</v>
      </c>
      <c r="P1732" s="211" t="s">
        <v>62</v>
      </c>
      <c r="Q1732" s="211" t="s">
        <v>62</v>
      </c>
      <c r="R1732" s="211" t="s">
        <v>61</v>
      </c>
      <c r="AV1732" s="211" t="s">
        <v>52</v>
      </c>
      <c r="AW1732" s="211" t="s">
        <v>4650</v>
      </c>
      <c r="AX1732" s="211"/>
      <c r="AY1732" s="211"/>
      <c r="AZ1732" s="211"/>
      <c r="BA1732" s="206"/>
      <c r="BB1732" s="99"/>
      <c r="BC1732" s="101"/>
    </row>
    <row r="1733" spans="1:55" s="202" customFormat="1" ht="30" customHeight="1">
      <c r="A1733" s="191" t="s">
        <v>8126</v>
      </c>
      <c r="B1733" s="191"/>
      <c r="C1733" s="191" t="s">
        <v>8127</v>
      </c>
      <c r="D1733" s="213">
        <v>0.08</v>
      </c>
      <c r="E1733" s="214">
        <f>단가대비표!K418</f>
        <v>0</v>
      </c>
      <c r="F1733" s="215">
        <f>TRUNC(E1733*D1733,1)</f>
        <v>0</v>
      </c>
      <c r="G1733" s="214">
        <f>단가대비표!L418</f>
        <v>236675</v>
      </c>
      <c r="H1733" s="215">
        <f>TRUNC(G1733*D1733,1)</f>
        <v>18934</v>
      </c>
      <c r="I1733" s="214">
        <f>단가대비표!S418</f>
        <v>0</v>
      </c>
      <c r="J1733" s="215">
        <f>TRUNC(I1733*H1733,1)</f>
        <v>0</v>
      </c>
      <c r="K1733" s="214">
        <f>TRUNC(E1733+G1733+I1733,1)</f>
        <v>236675</v>
      </c>
      <c r="L1733" s="215">
        <f>TRUNC(F1733+H1733+J1733,1)</f>
        <v>18934</v>
      </c>
      <c r="M1733" s="191"/>
      <c r="N1733" s="211" t="s">
        <v>1403</v>
      </c>
      <c r="O1733" s="211" t="s">
        <v>4617</v>
      </c>
      <c r="P1733" s="211" t="s">
        <v>61</v>
      </c>
      <c r="Q1733" s="211" t="s">
        <v>62</v>
      </c>
      <c r="R1733" s="211" t="s">
        <v>62</v>
      </c>
      <c r="AV1733" s="211" t="s">
        <v>52</v>
      </c>
      <c r="AW1733" s="211" t="s">
        <v>4651</v>
      </c>
      <c r="AX1733" s="211"/>
      <c r="AY1733" s="211"/>
      <c r="AZ1733" s="211"/>
      <c r="BA1733" s="206"/>
      <c r="BB1733" s="99"/>
      <c r="BC1733" s="101"/>
    </row>
    <row r="1734" spans="1:55" s="202" customFormat="1" ht="30" customHeight="1">
      <c r="A1734" s="191" t="s">
        <v>2487</v>
      </c>
      <c r="B1734" s="191"/>
      <c r="C1734" s="191"/>
      <c r="D1734" s="213"/>
      <c r="E1734" s="214"/>
      <c r="F1734" s="215">
        <f>TRUNC(SUMIF(N1732:N1733, N1731, F1732:F1733),0)</f>
        <v>64350</v>
      </c>
      <c r="G1734" s="214"/>
      <c r="H1734" s="215">
        <f>TRUNC(SUMIF(N1732:N1733, N1731, H1732:H1733),0)</f>
        <v>18934</v>
      </c>
      <c r="I1734" s="214"/>
      <c r="J1734" s="215">
        <f>TRUNC(SUMIF(N1732:N1733, N1731, J1732:J1733),0)</f>
        <v>0</v>
      </c>
      <c r="K1734" s="214"/>
      <c r="L1734" s="215">
        <f>F1734+H1734+J1734</f>
        <v>83284</v>
      </c>
      <c r="M1734" s="191"/>
      <c r="N1734" s="211" t="s">
        <v>124</v>
      </c>
      <c r="O1734" s="211" t="s">
        <v>124</v>
      </c>
      <c r="P1734" s="211" t="s">
        <v>52</v>
      </c>
      <c r="Q1734" s="211" t="s">
        <v>52</v>
      </c>
      <c r="R1734" s="211" t="s">
        <v>52</v>
      </c>
      <c r="AV1734" s="211" t="s">
        <v>52</v>
      </c>
      <c r="AW1734" s="211" t="s">
        <v>52</v>
      </c>
      <c r="AX1734" s="211"/>
      <c r="AY1734" s="211"/>
      <c r="AZ1734" s="211"/>
      <c r="BA1734" s="206"/>
      <c r="BB1734" s="99"/>
      <c r="BC1734" s="101"/>
    </row>
    <row r="1735" spans="1:55" ht="30" customHeight="1">
      <c r="A1735" s="6"/>
      <c r="B1735" s="6"/>
      <c r="C1735" s="6"/>
      <c r="D1735" s="6"/>
      <c r="E1735" s="8"/>
      <c r="F1735" s="9"/>
      <c r="G1735" s="8"/>
      <c r="H1735" s="9"/>
      <c r="I1735" s="8"/>
      <c r="J1735" s="9"/>
      <c r="K1735" s="8"/>
      <c r="L1735" s="9"/>
      <c r="M1735" s="6"/>
      <c r="BA1735" s="206"/>
    </row>
    <row r="1736" spans="1:55" ht="30" customHeight="1">
      <c r="A1736" s="308" t="s">
        <v>4652</v>
      </c>
      <c r="B1736" s="308"/>
      <c r="C1736" s="308"/>
      <c r="D1736" s="308"/>
      <c r="E1736" s="309"/>
      <c r="F1736" s="310"/>
      <c r="G1736" s="309"/>
      <c r="H1736" s="310"/>
      <c r="I1736" s="309"/>
      <c r="J1736" s="310"/>
      <c r="K1736" s="309"/>
      <c r="L1736" s="310"/>
      <c r="M1736" s="308"/>
      <c r="N1736" s="1" t="s">
        <v>1413</v>
      </c>
      <c r="BA1736" s="208"/>
    </row>
    <row r="1737" spans="1:55" ht="30" customHeight="1">
      <c r="A1737" s="5" t="s">
        <v>4653</v>
      </c>
      <c r="B1737" s="5" t="s">
        <v>4654</v>
      </c>
      <c r="C1737" s="5" t="s">
        <v>182</v>
      </c>
      <c r="D1737" s="6">
        <v>1.05</v>
      </c>
      <c r="E1737" s="8">
        <f>단가대비표!K312</f>
        <v>7838</v>
      </c>
      <c r="F1737" s="9">
        <f t="shared" ref="F1737:F1742" si="224">TRUNC(E1737*D1737,1)</f>
        <v>8229.9</v>
      </c>
      <c r="G1737" s="8">
        <f>단가대비표!L312</f>
        <v>0</v>
      </c>
      <c r="H1737" s="9">
        <f t="shared" ref="H1737:H1742" si="225">TRUNC(G1737*D1737,1)</f>
        <v>0</v>
      </c>
      <c r="I1737" s="8">
        <f>단가대비표!S312</f>
        <v>0</v>
      </c>
      <c r="J1737" s="9">
        <f t="shared" ref="J1737:J1742" si="226">TRUNC(I1737*D1737,1)</f>
        <v>0</v>
      </c>
      <c r="K1737" s="8">
        <f t="shared" ref="K1737:L1742" si="227">TRUNC(E1737+G1737+I1737,1)</f>
        <v>7838</v>
      </c>
      <c r="L1737" s="9">
        <f t="shared" si="227"/>
        <v>8229.9</v>
      </c>
      <c r="M1737" s="5" t="s">
        <v>52</v>
      </c>
      <c r="N1737" s="1" t="s">
        <v>1413</v>
      </c>
      <c r="O1737" s="1" t="s">
        <v>4655</v>
      </c>
      <c r="P1737" s="1" t="s">
        <v>62</v>
      </c>
      <c r="Q1737" s="1" t="s">
        <v>62</v>
      </c>
      <c r="R1737" s="1" t="s">
        <v>61</v>
      </c>
      <c r="AV1737" s="1" t="s">
        <v>52</v>
      </c>
      <c r="AW1737" s="1" t="s">
        <v>4656</v>
      </c>
      <c r="AX1737" s="1" t="s">
        <v>52</v>
      </c>
      <c r="AY1737" s="1" t="s">
        <v>52</v>
      </c>
      <c r="AZ1737" s="203"/>
      <c r="BA1737" s="206" t="s">
        <v>7609</v>
      </c>
    </row>
    <row r="1738" spans="1:55" ht="30" customHeight="1">
      <c r="A1738" s="5" t="s">
        <v>4653</v>
      </c>
      <c r="B1738" s="5" t="s">
        <v>4657</v>
      </c>
      <c r="C1738" s="5" t="s">
        <v>182</v>
      </c>
      <c r="D1738" s="6">
        <v>4.0918000000000001</v>
      </c>
      <c r="E1738" s="8">
        <f>단가대비표!K309</f>
        <v>3057</v>
      </c>
      <c r="F1738" s="9">
        <f t="shared" si="224"/>
        <v>12508.6</v>
      </c>
      <c r="G1738" s="8">
        <f>단가대비표!L309</f>
        <v>0</v>
      </c>
      <c r="H1738" s="9">
        <f t="shared" si="225"/>
        <v>0</v>
      </c>
      <c r="I1738" s="8">
        <f>단가대비표!S309</f>
        <v>0</v>
      </c>
      <c r="J1738" s="9">
        <f t="shared" si="226"/>
        <v>0</v>
      </c>
      <c r="K1738" s="8">
        <f t="shared" si="227"/>
        <v>3057</v>
      </c>
      <c r="L1738" s="9">
        <f t="shared" si="227"/>
        <v>12508.6</v>
      </c>
      <c r="M1738" s="5" t="s">
        <v>52</v>
      </c>
      <c r="N1738" s="1" t="s">
        <v>1413</v>
      </c>
      <c r="O1738" s="1" t="s">
        <v>4658</v>
      </c>
      <c r="P1738" s="1" t="s">
        <v>62</v>
      </c>
      <c r="Q1738" s="1" t="s">
        <v>62</v>
      </c>
      <c r="R1738" s="1" t="s">
        <v>61</v>
      </c>
      <c r="AV1738" s="1" t="s">
        <v>52</v>
      </c>
      <c r="AW1738" s="1" t="s">
        <v>4659</v>
      </c>
      <c r="AX1738" s="1" t="s">
        <v>52</v>
      </c>
      <c r="AY1738" s="1" t="s">
        <v>52</v>
      </c>
      <c r="AZ1738" s="203"/>
      <c r="BA1738" s="206" t="s">
        <v>7605</v>
      </c>
    </row>
    <row r="1739" spans="1:55" ht="30" customHeight="1">
      <c r="A1739" s="5" t="s">
        <v>4660</v>
      </c>
      <c r="B1739" s="5" t="s">
        <v>4661</v>
      </c>
      <c r="C1739" s="5" t="s">
        <v>366</v>
      </c>
      <c r="D1739" s="6">
        <v>4.33</v>
      </c>
      <c r="E1739" s="8">
        <f>단가대비표!K218</f>
        <v>120</v>
      </c>
      <c r="F1739" s="9">
        <f t="shared" si="224"/>
        <v>519.6</v>
      </c>
      <c r="G1739" s="8">
        <f>단가대비표!L218</f>
        <v>0</v>
      </c>
      <c r="H1739" s="9">
        <f t="shared" si="225"/>
        <v>0</v>
      </c>
      <c r="I1739" s="8">
        <f>단가대비표!S218</f>
        <v>0</v>
      </c>
      <c r="J1739" s="9">
        <f t="shared" si="226"/>
        <v>0</v>
      </c>
      <c r="K1739" s="8">
        <f t="shared" si="227"/>
        <v>120</v>
      </c>
      <c r="L1739" s="9">
        <f t="shared" si="227"/>
        <v>519.6</v>
      </c>
      <c r="M1739" s="5" t="s">
        <v>52</v>
      </c>
      <c r="N1739" s="1" t="s">
        <v>1413</v>
      </c>
      <c r="O1739" s="1" t="s">
        <v>4662</v>
      </c>
      <c r="P1739" s="1" t="s">
        <v>62</v>
      </c>
      <c r="Q1739" s="1" t="s">
        <v>62</v>
      </c>
      <c r="R1739" s="1" t="s">
        <v>61</v>
      </c>
      <c r="AV1739" s="1" t="s">
        <v>52</v>
      </c>
      <c r="AW1739" s="1" t="s">
        <v>4663</v>
      </c>
      <c r="AX1739" s="1" t="s">
        <v>52</v>
      </c>
      <c r="AY1739" s="1" t="s">
        <v>52</v>
      </c>
      <c r="AZ1739" s="203"/>
      <c r="BA1739" s="206" t="s">
        <v>7495</v>
      </c>
    </row>
    <row r="1740" spans="1:55" ht="30" customHeight="1">
      <c r="A1740" s="5" t="s">
        <v>4664</v>
      </c>
      <c r="B1740" s="5" t="s">
        <v>4665</v>
      </c>
      <c r="C1740" s="5" t="s">
        <v>366</v>
      </c>
      <c r="D1740" s="6">
        <v>4.33</v>
      </c>
      <c r="E1740" s="8">
        <f>일위대가목록!E635</f>
        <v>130</v>
      </c>
      <c r="F1740" s="9">
        <f t="shared" si="224"/>
        <v>562.9</v>
      </c>
      <c r="G1740" s="8">
        <f>일위대가목록!F635</f>
        <v>214</v>
      </c>
      <c r="H1740" s="9">
        <f t="shared" si="225"/>
        <v>926.6</v>
      </c>
      <c r="I1740" s="8">
        <f>일위대가목록!G635</f>
        <v>8</v>
      </c>
      <c r="J1740" s="9">
        <f t="shared" si="226"/>
        <v>34.6</v>
      </c>
      <c r="K1740" s="8">
        <f t="shared" si="227"/>
        <v>352</v>
      </c>
      <c r="L1740" s="9">
        <f t="shared" si="227"/>
        <v>1524.1</v>
      </c>
      <c r="M1740" s="5" t="s">
        <v>4666</v>
      </c>
      <c r="N1740" s="1" t="s">
        <v>1413</v>
      </c>
      <c r="O1740" s="1" t="s">
        <v>4667</v>
      </c>
      <c r="P1740" s="1" t="s">
        <v>61</v>
      </c>
      <c r="Q1740" s="1" t="s">
        <v>62</v>
      </c>
      <c r="R1740" s="1" t="s">
        <v>62</v>
      </c>
      <c r="AV1740" s="1" t="s">
        <v>52</v>
      </c>
      <c r="AW1740" s="1" t="s">
        <v>4668</v>
      </c>
      <c r="AX1740" s="1" t="s">
        <v>52</v>
      </c>
      <c r="AY1740" s="1" t="s">
        <v>52</v>
      </c>
      <c r="AZ1740" s="203"/>
      <c r="BA1740" s="209" t="s">
        <v>4666</v>
      </c>
    </row>
    <row r="1741" spans="1:55" ht="30" customHeight="1">
      <c r="A1741" s="5" t="s">
        <v>4669</v>
      </c>
      <c r="B1741" s="5" t="s">
        <v>4670</v>
      </c>
      <c r="C1741" s="5" t="s">
        <v>2685</v>
      </c>
      <c r="D1741" s="6">
        <v>4.6580000000000004</v>
      </c>
      <c r="E1741" s="8">
        <f>일위대가목록!E636</f>
        <v>126</v>
      </c>
      <c r="F1741" s="9">
        <f t="shared" si="224"/>
        <v>586.9</v>
      </c>
      <c r="G1741" s="8">
        <f>일위대가목록!F636</f>
        <v>6324</v>
      </c>
      <c r="H1741" s="9">
        <f t="shared" si="225"/>
        <v>29457.1</v>
      </c>
      <c r="I1741" s="8">
        <f>일위대가목록!G636</f>
        <v>126</v>
      </c>
      <c r="J1741" s="9">
        <f t="shared" si="226"/>
        <v>586.9</v>
      </c>
      <c r="K1741" s="8">
        <f t="shared" si="227"/>
        <v>6576</v>
      </c>
      <c r="L1741" s="9">
        <f t="shared" si="227"/>
        <v>30630.9</v>
      </c>
      <c r="M1741" s="5" t="s">
        <v>4671</v>
      </c>
      <c r="N1741" s="1" t="s">
        <v>1413</v>
      </c>
      <c r="O1741" s="1" t="s">
        <v>4672</v>
      </c>
      <c r="P1741" s="1" t="s">
        <v>61</v>
      </c>
      <c r="Q1741" s="1" t="s">
        <v>62</v>
      </c>
      <c r="R1741" s="1" t="s">
        <v>62</v>
      </c>
      <c r="AV1741" s="1" t="s">
        <v>52</v>
      </c>
      <c r="AW1741" s="1" t="s">
        <v>4673</v>
      </c>
      <c r="AX1741" s="1" t="s">
        <v>52</v>
      </c>
      <c r="AY1741" s="1" t="s">
        <v>52</v>
      </c>
      <c r="AZ1741" s="203"/>
      <c r="BA1741" s="209" t="s">
        <v>4671</v>
      </c>
    </row>
    <row r="1742" spans="1:55" ht="30" customHeight="1">
      <c r="A1742" s="5" t="s">
        <v>3228</v>
      </c>
      <c r="B1742" s="5" t="s">
        <v>4674</v>
      </c>
      <c r="C1742" s="5" t="s">
        <v>2685</v>
      </c>
      <c r="D1742" s="6">
        <v>-0.16300000000000001</v>
      </c>
      <c r="E1742" s="8">
        <f>단가대비표!K51</f>
        <v>1350</v>
      </c>
      <c r="F1742" s="9">
        <f t="shared" si="224"/>
        <v>-220</v>
      </c>
      <c r="G1742" s="8">
        <f>단가대비표!L51</f>
        <v>0</v>
      </c>
      <c r="H1742" s="9">
        <f t="shared" si="225"/>
        <v>0</v>
      </c>
      <c r="I1742" s="8">
        <f>단가대비표!S51</f>
        <v>0</v>
      </c>
      <c r="J1742" s="9">
        <f t="shared" si="226"/>
        <v>0</v>
      </c>
      <c r="K1742" s="8">
        <f t="shared" si="227"/>
        <v>1350</v>
      </c>
      <c r="L1742" s="9">
        <f t="shared" si="227"/>
        <v>-220</v>
      </c>
      <c r="M1742" s="5" t="s">
        <v>3230</v>
      </c>
      <c r="N1742" s="1" t="s">
        <v>1413</v>
      </c>
      <c r="O1742" s="1" t="s">
        <v>4675</v>
      </c>
      <c r="P1742" s="1" t="s">
        <v>62</v>
      </c>
      <c r="Q1742" s="1" t="s">
        <v>62</v>
      </c>
      <c r="R1742" s="1" t="s">
        <v>61</v>
      </c>
      <c r="AV1742" s="1" t="s">
        <v>52</v>
      </c>
      <c r="AW1742" s="1" t="s">
        <v>4676</v>
      </c>
      <c r="AX1742" s="1" t="s">
        <v>52</v>
      </c>
      <c r="AY1742" s="1" t="s">
        <v>52</v>
      </c>
      <c r="AZ1742" s="203"/>
      <c r="BA1742" s="206" t="s">
        <v>7269</v>
      </c>
    </row>
    <row r="1743" spans="1:55" ht="30" customHeight="1">
      <c r="A1743" s="5" t="s">
        <v>2487</v>
      </c>
      <c r="B1743" s="5" t="s">
        <v>52</v>
      </c>
      <c r="C1743" s="5" t="s">
        <v>52</v>
      </c>
      <c r="D1743" s="6"/>
      <c r="E1743" s="8"/>
      <c r="F1743" s="9">
        <f>TRUNC(SUMIF(N1737:N1742, N1736, F1737:F1742),0)</f>
        <v>22187</v>
      </c>
      <c r="G1743" s="8"/>
      <c r="H1743" s="9">
        <f>TRUNC(SUMIF(N1737:N1742, N1736, H1737:H1742),0)</f>
        <v>30383</v>
      </c>
      <c r="I1743" s="8"/>
      <c r="J1743" s="9">
        <f>TRUNC(SUMIF(N1737:N1742, N1736, J1737:J1742),0)</f>
        <v>621</v>
      </c>
      <c r="K1743" s="8"/>
      <c r="L1743" s="9">
        <f>F1743+H1743+J1743</f>
        <v>53191</v>
      </c>
      <c r="M1743" s="5" t="s">
        <v>52</v>
      </c>
      <c r="N1743" s="1" t="s">
        <v>124</v>
      </c>
      <c r="O1743" s="1" t="s">
        <v>124</v>
      </c>
      <c r="P1743" s="1" t="s">
        <v>52</v>
      </c>
      <c r="Q1743" s="1" t="s">
        <v>52</v>
      </c>
      <c r="R1743" s="1" t="s">
        <v>52</v>
      </c>
      <c r="AV1743" s="1" t="s">
        <v>52</v>
      </c>
      <c r="AW1743" s="1" t="s">
        <v>52</v>
      </c>
      <c r="AX1743" s="1" t="s">
        <v>52</v>
      </c>
      <c r="AY1743" s="1" t="s">
        <v>52</v>
      </c>
      <c r="AZ1743" s="203"/>
      <c r="BA1743" s="206"/>
    </row>
    <row r="1744" spans="1:55" ht="30" customHeight="1">
      <c r="A1744" s="6"/>
      <c r="B1744" s="6"/>
      <c r="C1744" s="6"/>
      <c r="D1744" s="6"/>
      <c r="E1744" s="8"/>
      <c r="F1744" s="9"/>
      <c r="G1744" s="8"/>
      <c r="H1744" s="9"/>
      <c r="I1744" s="8"/>
      <c r="J1744" s="9"/>
      <c r="K1744" s="8"/>
      <c r="L1744" s="9"/>
      <c r="M1744" s="6"/>
      <c r="BA1744" s="206"/>
    </row>
    <row r="1745" spans="1:53" ht="30" customHeight="1">
      <c r="A1745" s="308" t="s">
        <v>4677</v>
      </c>
      <c r="B1745" s="308"/>
      <c r="C1745" s="308"/>
      <c r="D1745" s="308"/>
      <c r="E1745" s="309"/>
      <c r="F1745" s="310"/>
      <c r="G1745" s="309"/>
      <c r="H1745" s="310"/>
      <c r="I1745" s="309"/>
      <c r="J1745" s="310"/>
      <c r="K1745" s="309"/>
      <c r="L1745" s="310"/>
      <c r="M1745" s="308"/>
      <c r="N1745" s="1" t="s">
        <v>1418</v>
      </c>
      <c r="BA1745" s="208"/>
    </row>
    <row r="1746" spans="1:53" ht="30" customHeight="1">
      <c r="A1746" s="5" t="s">
        <v>4653</v>
      </c>
      <c r="B1746" s="5" t="s">
        <v>4678</v>
      </c>
      <c r="C1746" s="5" t="s">
        <v>182</v>
      </c>
      <c r="D1746" s="6">
        <v>1.05</v>
      </c>
      <c r="E1746" s="8">
        <f>단가대비표!K313</f>
        <v>5890</v>
      </c>
      <c r="F1746" s="9">
        <f t="shared" ref="F1746:F1752" si="228">TRUNC(E1746*D1746,1)</f>
        <v>6184.5</v>
      </c>
      <c r="G1746" s="8">
        <f>단가대비표!L313</f>
        <v>0</v>
      </c>
      <c r="H1746" s="9">
        <f t="shared" ref="H1746:H1752" si="229">TRUNC(G1746*D1746,1)</f>
        <v>0</v>
      </c>
      <c r="I1746" s="8">
        <f>단가대비표!S313</f>
        <v>0</v>
      </c>
      <c r="J1746" s="9">
        <f t="shared" ref="J1746:J1752" si="230">TRUNC(I1746*D1746,1)</f>
        <v>0</v>
      </c>
      <c r="K1746" s="8">
        <f t="shared" ref="K1746:L1752" si="231">TRUNC(E1746+G1746+I1746,1)</f>
        <v>5890</v>
      </c>
      <c r="L1746" s="9">
        <f t="shared" si="231"/>
        <v>6184.5</v>
      </c>
      <c r="M1746" s="5" t="s">
        <v>52</v>
      </c>
      <c r="N1746" s="1" t="s">
        <v>1418</v>
      </c>
      <c r="O1746" s="1" t="s">
        <v>4679</v>
      </c>
      <c r="P1746" s="1" t="s">
        <v>62</v>
      </c>
      <c r="Q1746" s="1" t="s">
        <v>62</v>
      </c>
      <c r="R1746" s="1" t="s">
        <v>61</v>
      </c>
      <c r="AV1746" s="1" t="s">
        <v>52</v>
      </c>
      <c r="AW1746" s="1" t="s">
        <v>4680</v>
      </c>
      <c r="AX1746" s="1" t="s">
        <v>52</v>
      </c>
      <c r="AY1746" s="1" t="s">
        <v>52</v>
      </c>
      <c r="AZ1746" s="203"/>
      <c r="BA1746" s="206" t="s">
        <v>7610</v>
      </c>
    </row>
    <row r="1747" spans="1:53" ht="30" customHeight="1">
      <c r="A1747" s="5" t="s">
        <v>4653</v>
      </c>
      <c r="B1747" s="5" t="s">
        <v>4681</v>
      </c>
      <c r="C1747" s="5" t="s">
        <v>182</v>
      </c>
      <c r="D1747" s="6">
        <v>3.3216999999999999</v>
      </c>
      <c r="E1747" s="8">
        <f>단가대비표!K310</f>
        <v>3768</v>
      </c>
      <c r="F1747" s="9">
        <f t="shared" si="228"/>
        <v>12516.1</v>
      </c>
      <c r="G1747" s="8">
        <f>단가대비표!L310</f>
        <v>0</v>
      </c>
      <c r="H1747" s="9">
        <f t="shared" si="229"/>
        <v>0</v>
      </c>
      <c r="I1747" s="8">
        <f>단가대비표!S310</f>
        <v>0</v>
      </c>
      <c r="J1747" s="9">
        <f t="shared" si="230"/>
        <v>0</v>
      </c>
      <c r="K1747" s="8">
        <f t="shared" si="231"/>
        <v>3768</v>
      </c>
      <c r="L1747" s="9">
        <f t="shared" si="231"/>
        <v>12516.1</v>
      </c>
      <c r="M1747" s="5" t="s">
        <v>52</v>
      </c>
      <c r="N1747" s="1" t="s">
        <v>1418</v>
      </c>
      <c r="O1747" s="1" t="s">
        <v>4682</v>
      </c>
      <c r="P1747" s="1" t="s">
        <v>62</v>
      </c>
      <c r="Q1747" s="1" t="s">
        <v>62</v>
      </c>
      <c r="R1747" s="1" t="s">
        <v>61</v>
      </c>
      <c r="AV1747" s="1" t="s">
        <v>52</v>
      </c>
      <c r="AW1747" s="1" t="s">
        <v>4683</v>
      </c>
      <c r="AX1747" s="1" t="s">
        <v>52</v>
      </c>
      <c r="AY1747" s="1" t="s">
        <v>52</v>
      </c>
      <c r="AZ1747" s="203"/>
      <c r="BA1747" s="206" t="s">
        <v>7606</v>
      </c>
    </row>
    <row r="1748" spans="1:53" ht="30" customHeight="1">
      <c r="A1748" s="5" t="s">
        <v>4660</v>
      </c>
      <c r="B1748" s="5" t="s">
        <v>4661</v>
      </c>
      <c r="C1748" s="5" t="s">
        <v>366</v>
      </c>
      <c r="D1748" s="6">
        <v>3.33</v>
      </c>
      <c r="E1748" s="8">
        <f>단가대비표!K218</f>
        <v>120</v>
      </c>
      <c r="F1748" s="9">
        <f t="shared" si="228"/>
        <v>399.6</v>
      </c>
      <c r="G1748" s="8">
        <f>단가대비표!L218</f>
        <v>0</v>
      </c>
      <c r="H1748" s="9">
        <f t="shared" si="229"/>
        <v>0</v>
      </c>
      <c r="I1748" s="8">
        <f>단가대비표!S218</f>
        <v>0</v>
      </c>
      <c r="J1748" s="9">
        <f t="shared" si="230"/>
        <v>0</v>
      </c>
      <c r="K1748" s="8">
        <f t="shared" si="231"/>
        <v>120</v>
      </c>
      <c r="L1748" s="9">
        <f t="shared" si="231"/>
        <v>399.6</v>
      </c>
      <c r="M1748" s="5" t="s">
        <v>52</v>
      </c>
      <c r="N1748" s="1" t="s">
        <v>1418</v>
      </c>
      <c r="O1748" s="1" t="s">
        <v>4662</v>
      </c>
      <c r="P1748" s="1" t="s">
        <v>62</v>
      </c>
      <c r="Q1748" s="1" t="s">
        <v>62</v>
      </c>
      <c r="R1748" s="1" t="s">
        <v>61</v>
      </c>
      <c r="AV1748" s="1" t="s">
        <v>52</v>
      </c>
      <c r="AW1748" s="1" t="s">
        <v>4684</v>
      </c>
      <c r="AX1748" s="1" t="s">
        <v>52</v>
      </c>
      <c r="AY1748" s="1" t="s">
        <v>52</v>
      </c>
      <c r="AZ1748" s="203"/>
      <c r="BA1748" s="206" t="s">
        <v>7495</v>
      </c>
    </row>
    <row r="1749" spans="1:53" ht="30" customHeight="1">
      <c r="A1749" s="5" t="s">
        <v>4664</v>
      </c>
      <c r="B1749" s="5" t="s">
        <v>4665</v>
      </c>
      <c r="C1749" s="5" t="s">
        <v>366</v>
      </c>
      <c r="D1749" s="6">
        <v>3.33</v>
      </c>
      <c r="E1749" s="8">
        <f>일위대가목록!E635</f>
        <v>130</v>
      </c>
      <c r="F1749" s="9">
        <f t="shared" si="228"/>
        <v>432.9</v>
      </c>
      <c r="G1749" s="8">
        <f>일위대가목록!F635</f>
        <v>214</v>
      </c>
      <c r="H1749" s="9">
        <f t="shared" si="229"/>
        <v>712.6</v>
      </c>
      <c r="I1749" s="8">
        <f>일위대가목록!G635</f>
        <v>8</v>
      </c>
      <c r="J1749" s="9">
        <f t="shared" si="230"/>
        <v>26.6</v>
      </c>
      <c r="K1749" s="8">
        <f t="shared" si="231"/>
        <v>352</v>
      </c>
      <c r="L1749" s="9">
        <f t="shared" si="231"/>
        <v>1172.0999999999999</v>
      </c>
      <c r="M1749" s="5" t="s">
        <v>4666</v>
      </c>
      <c r="N1749" s="1" t="s">
        <v>1418</v>
      </c>
      <c r="O1749" s="1" t="s">
        <v>4667</v>
      </c>
      <c r="P1749" s="1" t="s">
        <v>61</v>
      </c>
      <c r="Q1749" s="1" t="s">
        <v>62</v>
      </c>
      <c r="R1749" s="1" t="s">
        <v>62</v>
      </c>
      <c r="AV1749" s="1" t="s">
        <v>52</v>
      </c>
      <c r="AW1749" s="1" t="s">
        <v>4685</v>
      </c>
      <c r="AX1749" s="1" t="s">
        <v>52</v>
      </c>
      <c r="AY1749" s="1" t="s">
        <v>52</v>
      </c>
      <c r="AZ1749" s="203"/>
      <c r="BA1749" s="209" t="s">
        <v>4666</v>
      </c>
    </row>
    <row r="1750" spans="1:53" ht="30" customHeight="1">
      <c r="A1750" s="5" t="s">
        <v>4669</v>
      </c>
      <c r="B1750" s="5" t="s">
        <v>4670</v>
      </c>
      <c r="C1750" s="5" t="s">
        <v>2685</v>
      </c>
      <c r="D1750" s="6">
        <v>4.3689999999999998</v>
      </c>
      <c r="E1750" s="8">
        <f>일위대가목록!E636</f>
        <v>126</v>
      </c>
      <c r="F1750" s="9">
        <f t="shared" si="228"/>
        <v>550.4</v>
      </c>
      <c r="G1750" s="8">
        <f>일위대가목록!F636</f>
        <v>6324</v>
      </c>
      <c r="H1750" s="9">
        <f t="shared" si="229"/>
        <v>27629.5</v>
      </c>
      <c r="I1750" s="8">
        <f>일위대가목록!G636</f>
        <v>126</v>
      </c>
      <c r="J1750" s="9">
        <f t="shared" si="230"/>
        <v>550.4</v>
      </c>
      <c r="K1750" s="8">
        <f t="shared" si="231"/>
        <v>6576</v>
      </c>
      <c r="L1750" s="9">
        <f t="shared" si="231"/>
        <v>28730.3</v>
      </c>
      <c r="M1750" s="5" t="s">
        <v>4671</v>
      </c>
      <c r="N1750" s="1" t="s">
        <v>1418</v>
      </c>
      <c r="O1750" s="1" t="s">
        <v>4672</v>
      </c>
      <c r="P1750" s="1" t="s">
        <v>61</v>
      </c>
      <c r="Q1750" s="1" t="s">
        <v>62</v>
      </c>
      <c r="R1750" s="1" t="s">
        <v>62</v>
      </c>
      <c r="AV1750" s="1" t="s">
        <v>52</v>
      </c>
      <c r="AW1750" s="1" t="s">
        <v>4686</v>
      </c>
      <c r="AX1750" s="1" t="s">
        <v>52</v>
      </c>
      <c r="AY1750" s="1" t="s">
        <v>52</v>
      </c>
      <c r="AZ1750" s="203"/>
      <c r="BA1750" s="209" t="s">
        <v>4671</v>
      </c>
    </row>
    <row r="1751" spans="1:53" ht="30" customHeight="1">
      <c r="A1751" s="5" t="s">
        <v>3228</v>
      </c>
      <c r="B1751" s="5" t="s">
        <v>4674</v>
      </c>
      <c r="C1751" s="5" t="s">
        <v>2685</v>
      </c>
      <c r="D1751" s="6">
        <v>-0.152</v>
      </c>
      <c r="E1751" s="8">
        <f>단가대비표!K51</f>
        <v>1350</v>
      </c>
      <c r="F1751" s="9">
        <f t="shared" si="228"/>
        <v>-205.2</v>
      </c>
      <c r="G1751" s="8">
        <f>단가대비표!L51</f>
        <v>0</v>
      </c>
      <c r="H1751" s="9">
        <f t="shared" si="229"/>
        <v>0</v>
      </c>
      <c r="I1751" s="8">
        <f>단가대비표!S51</f>
        <v>0</v>
      </c>
      <c r="J1751" s="9">
        <f t="shared" si="230"/>
        <v>0</v>
      </c>
      <c r="K1751" s="8">
        <f t="shared" si="231"/>
        <v>1350</v>
      </c>
      <c r="L1751" s="9">
        <f t="shared" si="231"/>
        <v>-205.2</v>
      </c>
      <c r="M1751" s="5" t="s">
        <v>3230</v>
      </c>
      <c r="N1751" s="1" t="s">
        <v>1418</v>
      </c>
      <c r="O1751" s="1" t="s">
        <v>4675</v>
      </c>
      <c r="P1751" s="1" t="s">
        <v>62</v>
      </c>
      <c r="Q1751" s="1" t="s">
        <v>62</v>
      </c>
      <c r="R1751" s="1" t="s">
        <v>61</v>
      </c>
      <c r="AV1751" s="1" t="s">
        <v>52</v>
      </c>
      <c r="AW1751" s="1" t="s">
        <v>4687</v>
      </c>
      <c r="AX1751" s="1" t="s">
        <v>52</v>
      </c>
      <c r="AY1751" s="1" t="s">
        <v>52</v>
      </c>
      <c r="AZ1751" s="203"/>
      <c r="BA1751" s="206" t="s">
        <v>7269</v>
      </c>
    </row>
    <row r="1752" spans="1:53" ht="30" customHeight="1">
      <c r="A1752" s="5" t="s">
        <v>4688</v>
      </c>
      <c r="B1752" s="5" t="s">
        <v>4689</v>
      </c>
      <c r="C1752" s="5" t="s">
        <v>182</v>
      </c>
      <c r="D1752" s="6">
        <v>1.05</v>
      </c>
      <c r="E1752" s="8">
        <f>단가대비표!K328</f>
        <v>4200</v>
      </c>
      <c r="F1752" s="9">
        <f t="shared" si="228"/>
        <v>4410</v>
      </c>
      <c r="G1752" s="8">
        <f>단가대비표!L328</f>
        <v>0</v>
      </c>
      <c r="H1752" s="9">
        <f t="shared" si="229"/>
        <v>0</v>
      </c>
      <c r="I1752" s="8">
        <f>단가대비표!S328</f>
        <v>0</v>
      </c>
      <c r="J1752" s="9">
        <f t="shared" si="230"/>
        <v>0</v>
      </c>
      <c r="K1752" s="8">
        <f t="shared" si="231"/>
        <v>4200</v>
      </c>
      <c r="L1752" s="9">
        <f t="shared" si="231"/>
        <v>4410</v>
      </c>
      <c r="M1752" s="5" t="s">
        <v>52</v>
      </c>
      <c r="N1752" s="1" t="s">
        <v>1418</v>
      </c>
      <c r="O1752" s="1" t="s">
        <v>4690</v>
      </c>
      <c r="P1752" s="1" t="s">
        <v>62</v>
      </c>
      <c r="Q1752" s="1" t="s">
        <v>62</v>
      </c>
      <c r="R1752" s="1" t="s">
        <v>61</v>
      </c>
      <c r="AV1752" s="1" t="s">
        <v>52</v>
      </c>
      <c r="AW1752" s="1" t="s">
        <v>4691</v>
      </c>
      <c r="AX1752" s="1" t="s">
        <v>52</v>
      </c>
      <c r="AY1752" s="1" t="s">
        <v>52</v>
      </c>
      <c r="AZ1752" s="203"/>
      <c r="BA1752" s="206" t="s">
        <v>7630</v>
      </c>
    </row>
    <row r="1753" spans="1:53" ht="30" customHeight="1">
      <c r="A1753" s="5" t="s">
        <v>2487</v>
      </c>
      <c r="B1753" s="5" t="s">
        <v>52</v>
      </c>
      <c r="C1753" s="5" t="s">
        <v>52</v>
      </c>
      <c r="D1753" s="6"/>
      <c r="E1753" s="8"/>
      <c r="F1753" s="9">
        <f>TRUNC(SUMIF(N1746:N1752, N1745, F1746:F1752),0)</f>
        <v>24288</v>
      </c>
      <c r="G1753" s="8"/>
      <c r="H1753" s="9">
        <f>TRUNC(SUMIF(N1746:N1752, N1745, H1746:H1752),0)</f>
        <v>28342</v>
      </c>
      <c r="I1753" s="8"/>
      <c r="J1753" s="9">
        <f>TRUNC(SUMIF(N1746:N1752, N1745, J1746:J1752),0)</f>
        <v>577</v>
      </c>
      <c r="K1753" s="8"/>
      <c r="L1753" s="9">
        <f>F1753+H1753+J1753</f>
        <v>53207</v>
      </c>
      <c r="M1753" s="5" t="s">
        <v>52</v>
      </c>
      <c r="N1753" s="1" t="s">
        <v>124</v>
      </c>
      <c r="O1753" s="1" t="s">
        <v>124</v>
      </c>
      <c r="P1753" s="1" t="s">
        <v>52</v>
      </c>
      <c r="Q1753" s="1" t="s">
        <v>52</v>
      </c>
      <c r="R1753" s="1" t="s">
        <v>52</v>
      </c>
      <c r="AV1753" s="1" t="s">
        <v>52</v>
      </c>
      <c r="AW1753" s="1" t="s">
        <v>52</v>
      </c>
      <c r="AX1753" s="1" t="s">
        <v>52</v>
      </c>
      <c r="AY1753" s="1" t="s">
        <v>52</v>
      </c>
      <c r="AZ1753" s="203"/>
      <c r="BA1753" s="206"/>
    </row>
    <row r="1754" spans="1:53" ht="30" customHeight="1">
      <c r="A1754" s="6"/>
      <c r="B1754" s="6"/>
      <c r="C1754" s="6"/>
      <c r="D1754" s="6"/>
      <c r="E1754" s="8"/>
      <c r="F1754" s="9"/>
      <c r="G1754" s="8"/>
      <c r="H1754" s="9"/>
      <c r="I1754" s="8"/>
      <c r="J1754" s="9"/>
      <c r="K1754" s="8"/>
      <c r="L1754" s="9"/>
      <c r="M1754" s="6"/>
      <c r="BA1754" s="206"/>
    </row>
    <row r="1755" spans="1:53" ht="30" customHeight="1">
      <c r="A1755" s="308" t="s">
        <v>4692</v>
      </c>
      <c r="B1755" s="308"/>
      <c r="C1755" s="308"/>
      <c r="D1755" s="308"/>
      <c r="E1755" s="309"/>
      <c r="F1755" s="310"/>
      <c r="G1755" s="309"/>
      <c r="H1755" s="310"/>
      <c r="I1755" s="309"/>
      <c r="J1755" s="310"/>
      <c r="K1755" s="309"/>
      <c r="L1755" s="310"/>
      <c r="M1755" s="308"/>
      <c r="N1755" s="1" t="s">
        <v>1423</v>
      </c>
      <c r="BA1755" s="208"/>
    </row>
    <row r="1756" spans="1:53" ht="30" customHeight="1">
      <c r="A1756" s="5" t="s">
        <v>4653</v>
      </c>
      <c r="B1756" s="5" t="s">
        <v>4654</v>
      </c>
      <c r="C1756" s="5" t="s">
        <v>182</v>
      </c>
      <c r="D1756" s="6">
        <v>1.05</v>
      </c>
      <c r="E1756" s="8">
        <f>단가대비표!K312</f>
        <v>7838</v>
      </c>
      <c r="F1756" s="9">
        <f t="shared" ref="F1756:F1761" si="232">TRUNC(E1756*D1756,1)</f>
        <v>8229.9</v>
      </c>
      <c r="G1756" s="8">
        <f>단가대비표!L312</f>
        <v>0</v>
      </c>
      <c r="H1756" s="9">
        <f t="shared" ref="H1756:H1761" si="233">TRUNC(G1756*D1756,1)</f>
        <v>0</v>
      </c>
      <c r="I1756" s="8">
        <f>단가대비표!S312</f>
        <v>0</v>
      </c>
      <c r="J1756" s="9">
        <f t="shared" ref="J1756:J1761" si="234">TRUNC(I1756*D1756,1)</f>
        <v>0</v>
      </c>
      <c r="K1756" s="8">
        <f t="shared" ref="K1756:L1761" si="235">TRUNC(E1756+G1756+I1756,1)</f>
        <v>7838</v>
      </c>
      <c r="L1756" s="9">
        <f t="shared" si="235"/>
        <v>8229.9</v>
      </c>
      <c r="M1756" s="5" t="s">
        <v>52</v>
      </c>
      <c r="N1756" s="1" t="s">
        <v>1423</v>
      </c>
      <c r="O1756" s="1" t="s">
        <v>4655</v>
      </c>
      <c r="P1756" s="1" t="s">
        <v>62</v>
      </c>
      <c r="Q1756" s="1" t="s">
        <v>62</v>
      </c>
      <c r="R1756" s="1" t="s">
        <v>61</v>
      </c>
      <c r="AV1756" s="1" t="s">
        <v>52</v>
      </c>
      <c r="AW1756" s="1" t="s">
        <v>4693</v>
      </c>
      <c r="AX1756" s="1" t="s">
        <v>52</v>
      </c>
      <c r="AY1756" s="1" t="s">
        <v>52</v>
      </c>
      <c r="AZ1756" s="203"/>
      <c r="BA1756" s="206" t="s">
        <v>7609</v>
      </c>
    </row>
    <row r="1757" spans="1:53" ht="30" customHeight="1">
      <c r="A1757" s="5" t="s">
        <v>4653</v>
      </c>
      <c r="B1757" s="5" t="s">
        <v>4694</v>
      </c>
      <c r="C1757" s="5" t="s">
        <v>182</v>
      </c>
      <c r="D1757" s="6">
        <v>5.4558</v>
      </c>
      <c r="E1757" s="8">
        <f>단가대비표!K311</f>
        <v>4834</v>
      </c>
      <c r="F1757" s="9">
        <f t="shared" si="232"/>
        <v>26373.3</v>
      </c>
      <c r="G1757" s="8">
        <f>단가대비표!L311</f>
        <v>0</v>
      </c>
      <c r="H1757" s="9">
        <f t="shared" si="233"/>
        <v>0</v>
      </c>
      <c r="I1757" s="8">
        <f>단가대비표!S311</f>
        <v>0</v>
      </c>
      <c r="J1757" s="9">
        <f t="shared" si="234"/>
        <v>0</v>
      </c>
      <c r="K1757" s="8">
        <f t="shared" si="235"/>
        <v>4834</v>
      </c>
      <c r="L1757" s="9">
        <f t="shared" si="235"/>
        <v>26373.3</v>
      </c>
      <c r="M1757" s="5" t="s">
        <v>52</v>
      </c>
      <c r="N1757" s="1" t="s">
        <v>1423</v>
      </c>
      <c r="O1757" s="1" t="s">
        <v>4695</v>
      </c>
      <c r="P1757" s="1" t="s">
        <v>62</v>
      </c>
      <c r="Q1757" s="1" t="s">
        <v>62</v>
      </c>
      <c r="R1757" s="1" t="s">
        <v>61</v>
      </c>
      <c r="AV1757" s="1" t="s">
        <v>52</v>
      </c>
      <c r="AW1757" s="1" t="s">
        <v>4696</v>
      </c>
      <c r="AX1757" s="1" t="s">
        <v>52</v>
      </c>
      <c r="AY1757" s="1" t="s">
        <v>52</v>
      </c>
      <c r="AZ1757" s="203"/>
      <c r="BA1757" s="206" t="s">
        <v>7608</v>
      </c>
    </row>
    <row r="1758" spans="1:53" ht="30" customHeight="1">
      <c r="A1758" s="5" t="s">
        <v>4660</v>
      </c>
      <c r="B1758" s="5" t="s">
        <v>4661</v>
      </c>
      <c r="C1758" s="5" t="s">
        <v>366</v>
      </c>
      <c r="D1758" s="6">
        <v>4.33</v>
      </c>
      <c r="E1758" s="8">
        <f>단가대비표!K218</f>
        <v>120</v>
      </c>
      <c r="F1758" s="9">
        <f t="shared" si="232"/>
        <v>519.6</v>
      </c>
      <c r="G1758" s="8">
        <f>단가대비표!L218</f>
        <v>0</v>
      </c>
      <c r="H1758" s="9">
        <f t="shared" si="233"/>
        <v>0</v>
      </c>
      <c r="I1758" s="8">
        <f>단가대비표!S218</f>
        <v>0</v>
      </c>
      <c r="J1758" s="9">
        <f t="shared" si="234"/>
        <v>0</v>
      </c>
      <c r="K1758" s="8">
        <f t="shared" si="235"/>
        <v>120</v>
      </c>
      <c r="L1758" s="9">
        <f t="shared" si="235"/>
        <v>519.6</v>
      </c>
      <c r="M1758" s="5" t="s">
        <v>52</v>
      </c>
      <c r="N1758" s="1" t="s">
        <v>1423</v>
      </c>
      <c r="O1758" s="1" t="s">
        <v>4662</v>
      </c>
      <c r="P1758" s="1" t="s">
        <v>62</v>
      </c>
      <c r="Q1758" s="1" t="s">
        <v>62</v>
      </c>
      <c r="R1758" s="1" t="s">
        <v>61</v>
      </c>
      <c r="AV1758" s="1" t="s">
        <v>52</v>
      </c>
      <c r="AW1758" s="1" t="s">
        <v>4697</v>
      </c>
      <c r="AX1758" s="1" t="s">
        <v>52</v>
      </c>
      <c r="AY1758" s="1" t="s">
        <v>52</v>
      </c>
      <c r="AZ1758" s="203"/>
      <c r="BA1758" s="206" t="s">
        <v>7495</v>
      </c>
    </row>
    <row r="1759" spans="1:53" ht="30" customHeight="1">
      <c r="A1759" s="5" t="s">
        <v>4664</v>
      </c>
      <c r="B1759" s="5" t="s">
        <v>4665</v>
      </c>
      <c r="C1759" s="5" t="s">
        <v>366</v>
      </c>
      <c r="D1759" s="6">
        <v>4.33</v>
      </c>
      <c r="E1759" s="8">
        <f>일위대가목록!E635</f>
        <v>130</v>
      </c>
      <c r="F1759" s="9">
        <f t="shared" si="232"/>
        <v>562.9</v>
      </c>
      <c r="G1759" s="8">
        <f>일위대가목록!F635</f>
        <v>214</v>
      </c>
      <c r="H1759" s="9">
        <f t="shared" si="233"/>
        <v>926.6</v>
      </c>
      <c r="I1759" s="8">
        <f>일위대가목록!G635</f>
        <v>8</v>
      </c>
      <c r="J1759" s="9">
        <f t="shared" si="234"/>
        <v>34.6</v>
      </c>
      <c r="K1759" s="8">
        <f t="shared" si="235"/>
        <v>352</v>
      </c>
      <c r="L1759" s="9">
        <f t="shared" si="235"/>
        <v>1524.1</v>
      </c>
      <c r="M1759" s="5" t="s">
        <v>4666</v>
      </c>
      <c r="N1759" s="1" t="s">
        <v>1423</v>
      </c>
      <c r="O1759" s="1" t="s">
        <v>4667</v>
      </c>
      <c r="P1759" s="1" t="s">
        <v>61</v>
      </c>
      <c r="Q1759" s="1" t="s">
        <v>62</v>
      </c>
      <c r="R1759" s="1" t="s">
        <v>62</v>
      </c>
      <c r="AV1759" s="1" t="s">
        <v>52</v>
      </c>
      <c r="AW1759" s="1" t="s">
        <v>4698</v>
      </c>
      <c r="AX1759" s="1" t="s">
        <v>52</v>
      </c>
      <c r="AY1759" s="1" t="s">
        <v>52</v>
      </c>
      <c r="AZ1759" s="203"/>
      <c r="BA1759" s="209" t="s">
        <v>4666</v>
      </c>
    </row>
    <row r="1760" spans="1:53" ht="30" customHeight="1">
      <c r="A1760" s="5" t="s">
        <v>4669</v>
      </c>
      <c r="B1760" s="5" t="s">
        <v>4670</v>
      </c>
      <c r="C1760" s="5" t="s">
        <v>2685</v>
      </c>
      <c r="D1760" s="6">
        <v>7.7115</v>
      </c>
      <c r="E1760" s="8">
        <f>일위대가목록!E636</f>
        <v>126</v>
      </c>
      <c r="F1760" s="9">
        <f t="shared" si="232"/>
        <v>971.6</v>
      </c>
      <c r="G1760" s="8">
        <f>일위대가목록!F636</f>
        <v>6324</v>
      </c>
      <c r="H1760" s="9">
        <f t="shared" si="233"/>
        <v>48767.5</v>
      </c>
      <c r="I1760" s="8">
        <f>일위대가목록!G636</f>
        <v>126</v>
      </c>
      <c r="J1760" s="9">
        <f t="shared" si="234"/>
        <v>971.6</v>
      </c>
      <c r="K1760" s="8">
        <f t="shared" si="235"/>
        <v>6576</v>
      </c>
      <c r="L1760" s="9">
        <f t="shared" si="235"/>
        <v>50710.7</v>
      </c>
      <c r="M1760" s="5" t="s">
        <v>4671</v>
      </c>
      <c r="N1760" s="1" t="s">
        <v>1423</v>
      </c>
      <c r="O1760" s="1" t="s">
        <v>4672</v>
      </c>
      <c r="P1760" s="1" t="s">
        <v>61</v>
      </c>
      <c r="Q1760" s="1" t="s">
        <v>62</v>
      </c>
      <c r="R1760" s="1" t="s">
        <v>62</v>
      </c>
      <c r="AV1760" s="1" t="s">
        <v>52</v>
      </c>
      <c r="AW1760" s="1" t="s">
        <v>4699</v>
      </c>
      <c r="AX1760" s="1" t="s">
        <v>52</v>
      </c>
      <c r="AY1760" s="1" t="s">
        <v>52</v>
      </c>
      <c r="AZ1760" s="203"/>
      <c r="BA1760" s="209" t="s">
        <v>4671</v>
      </c>
    </row>
    <row r="1761" spans="1:53" ht="30" customHeight="1">
      <c r="A1761" s="5" t="s">
        <v>3228</v>
      </c>
      <c r="B1761" s="5" t="s">
        <v>4674</v>
      </c>
      <c r="C1761" s="5" t="s">
        <v>2685</v>
      </c>
      <c r="D1761" s="6">
        <v>-0.26900000000000002</v>
      </c>
      <c r="E1761" s="8">
        <f>단가대비표!K51</f>
        <v>1350</v>
      </c>
      <c r="F1761" s="9">
        <f t="shared" si="232"/>
        <v>-363.1</v>
      </c>
      <c r="G1761" s="8">
        <f>단가대비표!L51</f>
        <v>0</v>
      </c>
      <c r="H1761" s="9">
        <f t="shared" si="233"/>
        <v>0</v>
      </c>
      <c r="I1761" s="8">
        <f>단가대비표!S51</f>
        <v>0</v>
      </c>
      <c r="J1761" s="9">
        <f t="shared" si="234"/>
        <v>0</v>
      </c>
      <c r="K1761" s="8">
        <f t="shared" si="235"/>
        <v>1350</v>
      </c>
      <c r="L1761" s="9">
        <f t="shared" si="235"/>
        <v>-363.1</v>
      </c>
      <c r="M1761" s="5" t="s">
        <v>3230</v>
      </c>
      <c r="N1761" s="1" t="s">
        <v>1423</v>
      </c>
      <c r="O1761" s="1" t="s">
        <v>4675</v>
      </c>
      <c r="P1761" s="1" t="s">
        <v>62</v>
      </c>
      <c r="Q1761" s="1" t="s">
        <v>62</v>
      </c>
      <c r="R1761" s="1" t="s">
        <v>61</v>
      </c>
      <c r="AV1761" s="1" t="s">
        <v>52</v>
      </c>
      <c r="AW1761" s="1" t="s">
        <v>4700</v>
      </c>
      <c r="AX1761" s="1" t="s">
        <v>52</v>
      </c>
      <c r="AY1761" s="1" t="s">
        <v>52</v>
      </c>
      <c r="AZ1761" s="203"/>
      <c r="BA1761" s="206" t="s">
        <v>7269</v>
      </c>
    </row>
    <row r="1762" spans="1:53" ht="30" customHeight="1">
      <c r="A1762" s="5" t="s">
        <v>2487</v>
      </c>
      <c r="B1762" s="5" t="s">
        <v>52</v>
      </c>
      <c r="C1762" s="5" t="s">
        <v>52</v>
      </c>
      <c r="D1762" s="6"/>
      <c r="E1762" s="8"/>
      <c r="F1762" s="9">
        <f>TRUNC(SUMIF(N1756:N1761, N1755, F1756:F1761),0)</f>
        <v>36294</v>
      </c>
      <c r="G1762" s="8"/>
      <c r="H1762" s="9">
        <f>TRUNC(SUMIF(N1756:N1761, N1755, H1756:H1761),0)</f>
        <v>49694</v>
      </c>
      <c r="I1762" s="8"/>
      <c r="J1762" s="9">
        <f>TRUNC(SUMIF(N1756:N1761, N1755, J1756:J1761),0)</f>
        <v>1006</v>
      </c>
      <c r="K1762" s="8"/>
      <c r="L1762" s="9">
        <f>F1762+H1762+J1762</f>
        <v>86994</v>
      </c>
      <c r="M1762" s="5" t="s">
        <v>52</v>
      </c>
      <c r="N1762" s="1" t="s">
        <v>124</v>
      </c>
      <c r="O1762" s="1" t="s">
        <v>124</v>
      </c>
      <c r="P1762" s="1" t="s">
        <v>52</v>
      </c>
      <c r="Q1762" s="1" t="s">
        <v>52</v>
      </c>
      <c r="R1762" s="1" t="s">
        <v>52</v>
      </c>
      <c r="AV1762" s="1" t="s">
        <v>52</v>
      </c>
      <c r="AW1762" s="1" t="s">
        <v>52</v>
      </c>
      <c r="AX1762" s="1" t="s">
        <v>52</v>
      </c>
      <c r="AY1762" s="1" t="s">
        <v>52</v>
      </c>
      <c r="AZ1762" s="203"/>
      <c r="BA1762" s="206"/>
    </row>
    <row r="1763" spans="1:53" ht="30" customHeight="1">
      <c r="A1763" s="6"/>
      <c r="B1763" s="6"/>
      <c r="C1763" s="6"/>
      <c r="D1763" s="6"/>
      <c r="E1763" s="8"/>
      <c r="F1763" s="9"/>
      <c r="G1763" s="8"/>
      <c r="H1763" s="9"/>
      <c r="I1763" s="8"/>
      <c r="J1763" s="9"/>
      <c r="K1763" s="8"/>
      <c r="L1763" s="9"/>
      <c r="M1763" s="6"/>
      <c r="BA1763" s="206"/>
    </row>
    <row r="1764" spans="1:53" ht="30" customHeight="1">
      <c r="A1764" s="308" t="s">
        <v>4701</v>
      </c>
      <c r="B1764" s="308"/>
      <c r="C1764" s="308"/>
      <c r="D1764" s="308"/>
      <c r="E1764" s="309"/>
      <c r="F1764" s="310"/>
      <c r="G1764" s="309"/>
      <c r="H1764" s="310"/>
      <c r="I1764" s="309"/>
      <c r="J1764" s="310"/>
      <c r="K1764" s="309"/>
      <c r="L1764" s="310"/>
      <c r="M1764" s="308"/>
      <c r="N1764" s="1" t="s">
        <v>1428</v>
      </c>
      <c r="BA1764" s="208"/>
    </row>
    <row r="1765" spans="1:53" ht="30" customHeight="1">
      <c r="A1765" s="5" t="s">
        <v>4653</v>
      </c>
      <c r="B1765" s="5" t="s">
        <v>4654</v>
      </c>
      <c r="C1765" s="5" t="s">
        <v>182</v>
      </c>
      <c r="D1765" s="6">
        <v>1.05</v>
      </c>
      <c r="E1765" s="8">
        <f>단가대비표!K312</f>
        <v>7838</v>
      </c>
      <c r="F1765" s="9">
        <f t="shared" ref="F1765:F1770" si="236">TRUNC(E1765*D1765,1)</f>
        <v>8229.9</v>
      </c>
      <c r="G1765" s="8">
        <f>단가대비표!L312</f>
        <v>0</v>
      </c>
      <c r="H1765" s="9">
        <f t="shared" ref="H1765:H1770" si="237">TRUNC(G1765*D1765,1)</f>
        <v>0</v>
      </c>
      <c r="I1765" s="8">
        <f>단가대비표!S312</f>
        <v>0</v>
      </c>
      <c r="J1765" s="9">
        <f t="shared" ref="J1765:J1770" si="238">TRUNC(I1765*D1765,1)</f>
        <v>0</v>
      </c>
      <c r="K1765" s="8">
        <f t="shared" ref="K1765:L1770" si="239">TRUNC(E1765+G1765+I1765,1)</f>
        <v>7838</v>
      </c>
      <c r="L1765" s="9">
        <f t="shared" si="239"/>
        <v>8229.9</v>
      </c>
      <c r="M1765" s="5" t="s">
        <v>52</v>
      </c>
      <c r="N1765" s="1" t="s">
        <v>1428</v>
      </c>
      <c r="O1765" s="1" t="s">
        <v>4655</v>
      </c>
      <c r="P1765" s="1" t="s">
        <v>62</v>
      </c>
      <c r="Q1765" s="1" t="s">
        <v>62</v>
      </c>
      <c r="R1765" s="1" t="s">
        <v>61</v>
      </c>
      <c r="AV1765" s="1" t="s">
        <v>52</v>
      </c>
      <c r="AW1765" s="1" t="s">
        <v>4702</v>
      </c>
      <c r="AX1765" s="1" t="s">
        <v>52</v>
      </c>
      <c r="AY1765" s="1" t="s">
        <v>52</v>
      </c>
      <c r="AZ1765" s="203"/>
      <c r="BA1765" s="206" t="s">
        <v>7609</v>
      </c>
    </row>
    <row r="1766" spans="1:53" ht="30" customHeight="1">
      <c r="A1766" s="5" t="s">
        <v>4653</v>
      </c>
      <c r="B1766" s="5" t="s">
        <v>4694</v>
      </c>
      <c r="C1766" s="5" t="s">
        <v>182</v>
      </c>
      <c r="D1766" s="6">
        <v>4.0918000000000001</v>
      </c>
      <c r="E1766" s="8">
        <f>단가대비표!K311</f>
        <v>4834</v>
      </c>
      <c r="F1766" s="9">
        <f t="shared" si="236"/>
        <v>19779.7</v>
      </c>
      <c r="G1766" s="8">
        <f>단가대비표!L311</f>
        <v>0</v>
      </c>
      <c r="H1766" s="9">
        <f t="shared" si="237"/>
        <v>0</v>
      </c>
      <c r="I1766" s="8">
        <f>단가대비표!S311</f>
        <v>0</v>
      </c>
      <c r="J1766" s="9">
        <f t="shared" si="238"/>
        <v>0</v>
      </c>
      <c r="K1766" s="8">
        <f t="shared" si="239"/>
        <v>4834</v>
      </c>
      <c r="L1766" s="9">
        <f t="shared" si="239"/>
        <v>19779.7</v>
      </c>
      <c r="M1766" s="5" t="s">
        <v>52</v>
      </c>
      <c r="N1766" s="1" t="s">
        <v>1428</v>
      </c>
      <c r="O1766" s="1" t="s">
        <v>4695</v>
      </c>
      <c r="P1766" s="1" t="s">
        <v>62</v>
      </c>
      <c r="Q1766" s="1" t="s">
        <v>62</v>
      </c>
      <c r="R1766" s="1" t="s">
        <v>61</v>
      </c>
      <c r="AV1766" s="1" t="s">
        <v>52</v>
      </c>
      <c r="AW1766" s="1" t="s">
        <v>4703</v>
      </c>
      <c r="AX1766" s="1" t="s">
        <v>52</v>
      </c>
      <c r="AY1766" s="1" t="s">
        <v>52</v>
      </c>
      <c r="AZ1766" s="203"/>
      <c r="BA1766" s="206" t="s">
        <v>7608</v>
      </c>
    </row>
    <row r="1767" spans="1:53" ht="30" customHeight="1">
      <c r="A1767" s="5" t="s">
        <v>4660</v>
      </c>
      <c r="B1767" s="5" t="s">
        <v>4661</v>
      </c>
      <c r="C1767" s="5" t="s">
        <v>366</v>
      </c>
      <c r="D1767" s="6">
        <v>4.33</v>
      </c>
      <c r="E1767" s="8">
        <f>단가대비표!K218</f>
        <v>120</v>
      </c>
      <c r="F1767" s="9">
        <f t="shared" si="236"/>
        <v>519.6</v>
      </c>
      <c r="G1767" s="8">
        <f>단가대비표!L218</f>
        <v>0</v>
      </c>
      <c r="H1767" s="9">
        <f t="shared" si="237"/>
        <v>0</v>
      </c>
      <c r="I1767" s="8">
        <f>단가대비표!S218</f>
        <v>0</v>
      </c>
      <c r="J1767" s="9">
        <f t="shared" si="238"/>
        <v>0</v>
      </c>
      <c r="K1767" s="8">
        <f t="shared" si="239"/>
        <v>120</v>
      </c>
      <c r="L1767" s="9">
        <f t="shared" si="239"/>
        <v>519.6</v>
      </c>
      <c r="M1767" s="5" t="s">
        <v>52</v>
      </c>
      <c r="N1767" s="1" t="s">
        <v>1428</v>
      </c>
      <c r="O1767" s="1" t="s">
        <v>4662</v>
      </c>
      <c r="P1767" s="1" t="s">
        <v>62</v>
      </c>
      <c r="Q1767" s="1" t="s">
        <v>62</v>
      </c>
      <c r="R1767" s="1" t="s">
        <v>61</v>
      </c>
      <c r="AV1767" s="1" t="s">
        <v>52</v>
      </c>
      <c r="AW1767" s="1" t="s">
        <v>4704</v>
      </c>
      <c r="AX1767" s="1" t="s">
        <v>52</v>
      </c>
      <c r="AY1767" s="1" t="s">
        <v>52</v>
      </c>
      <c r="AZ1767" s="203"/>
      <c r="BA1767" s="206" t="s">
        <v>7495</v>
      </c>
    </row>
    <row r="1768" spans="1:53" ht="30" customHeight="1">
      <c r="A1768" s="5" t="s">
        <v>4664</v>
      </c>
      <c r="B1768" s="5" t="s">
        <v>4665</v>
      </c>
      <c r="C1768" s="5" t="s">
        <v>366</v>
      </c>
      <c r="D1768" s="6">
        <v>4.33</v>
      </c>
      <c r="E1768" s="8">
        <f>일위대가목록!E635</f>
        <v>130</v>
      </c>
      <c r="F1768" s="9">
        <f t="shared" si="236"/>
        <v>562.9</v>
      </c>
      <c r="G1768" s="8">
        <f>일위대가목록!F635</f>
        <v>214</v>
      </c>
      <c r="H1768" s="9">
        <f t="shared" si="237"/>
        <v>926.6</v>
      </c>
      <c r="I1768" s="8">
        <f>일위대가목록!G635</f>
        <v>8</v>
      </c>
      <c r="J1768" s="9">
        <f t="shared" si="238"/>
        <v>34.6</v>
      </c>
      <c r="K1768" s="8">
        <f t="shared" si="239"/>
        <v>352</v>
      </c>
      <c r="L1768" s="9">
        <f t="shared" si="239"/>
        <v>1524.1</v>
      </c>
      <c r="M1768" s="5" t="s">
        <v>4666</v>
      </c>
      <c r="N1768" s="1" t="s">
        <v>1428</v>
      </c>
      <c r="O1768" s="1" t="s">
        <v>4667</v>
      </c>
      <c r="P1768" s="1" t="s">
        <v>61</v>
      </c>
      <c r="Q1768" s="1" t="s">
        <v>62</v>
      </c>
      <c r="R1768" s="1" t="s">
        <v>62</v>
      </c>
      <c r="AV1768" s="1" t="s">
        <v>52</v>
      </c>
      <c r="AW1768" s="1" t="s">
        <v>4705</v>
      </c>
      <c r="AX1768" s="1" t="s">
        <v>52</v>
      </c>
      <c r="AY1768" s="1" t="s">
        <v>52</v>
      </c>
      <c r="AZ1768" s="203"/>
      <c r="BA1768" s="209" t="s">
        <v>4666</v>
      </c>
    </row>
    <row r="1769" spans="1:53" ht="30" customHeight="1">
      <c r="A1769" s="5" t="s">
        <v>4669</v>
      </c>
      <c r="B1769" s="5" t="s">
        <v>4670</v>
      </c>
      <c r="C1769" s="5" t="s">
        <v>2685</v>
      </c>
      <c r="D1769" s="6">
        <v>6.2439999999999998</v>
      </c>
      <c r="E1769" s="8">
        <f>일위대가목록!E636</f>
        <v>126</v>
      </c>
      <c r="F1769" s="9">
        <f t="shared" si="236"/>
        <v>786.7</v>
      </c>
      <c r="G1769" s="8">
        <f>일위대가목록!F636</f>
        <v>6324</v>
      </c>
      <c r="H1769" s="9">
        <f t="shared" si="237"/>
        <v>39487</v>
      </c>
      <c r="I1769" s="8">
        <f>일위대가목록!G636</f>
        <v>126</v>
      </c>
      <c r="J1769" s="9">
        <f t="shared" si="238"/>
        <v>786.7</v>
      </c>
      <c r="K1769" s="8">
        <f t="shared" si="239"/>
        <v>6576</v>
      </c>
      <c r="L1769" s="9">
        <f t="shared" si="239"/>
        <v>41060.400000000001</v>
      </c>
      <c r="M1769" s="5" t="s">
        <v>4671</v>
      </c>
      <c r="N1769" s="1" t="s">
        <v>1428</v>
      </c>
      <c r="O1769" s="1" t="s">
        <v>4672</v>
      </c>
      <c r="P1769" s="1" t="s">
        <v>61</v>
      </c>
      <c r="Q1769" s="1" t="s">
        <v>62</v>
      </c>
      <c r="R1769" s="1" t="s">
        <v>62</v>
      </c>
      <c r="AV1769" s="1" t="s">
        <v>52</v>
      </c>
      <c r="AW1769" s="1" t="s">
        <v>4706</v>
      </c>
      <c r="AX1769" s="1" t="s">
        <v>52</v>
      </c>
      <c r="AY1769" s="1" t="s">
        <v>52</v>
      </c>
      <c r="AZ1769" s="203"/>
      <c r="BA1769" s="209" t="s">
        <v>4671</v>
      </c>
    </row>
    <row r="1770" spans="1:53" ht="30" customHeight="1">
      <c r="A1770" s="5" t="s">
        <v>3228</v>
      </c>
      <c r="B1770" s="5" t="s">
        <v>4674</v>
      </c>
      <c r="C1770" s="5" t="s">
        <v>2685</v>
      </c>
      <c r="D1770" s="6">
        <v>-0.218</v>
      </c>
      <c r="E1770" s="8">
        <f>단가대비표!K51</f>
        <v>1350</v>
      </c>
      <c r="F1770" s="9">
        <f t="shared" si="236"/>
        <v>-294.3</v>
      </c>
      <c r="G1770" s="8">
        <f>단가대비표!L51</f>
        <v>0</v>
      </c>
      <c r="H1770" s="9">
        <f t="shared" si="237"/>
        <v>0</v>
      </c>
      <c r="I1770" s="8">
        <f>단가대비표!S51</f>
        <v>0</v>
      </c>
      <c r="J1770" s="9">
        <f t="shared" si="238"/>
        <v>0</v>
      </c>
      <c r="K1770" s="8">
        <f t="shared" si="239"/>
        <v>1350</v>
      </c>
      <c r="L1770" s="9">
        <f t="shared" si="239"/>
        <v>-294.3</v>
      </c>
      <c r="M1770" s="5" t="s">
        <v>3230</v>
      </c>
      <c r="N1770" s="1" t="s">
        <v>1428</v>
      </c>
      <c r="O1770" s="1" t="s">
        <v>4675</v>
      </c>
      <c r="P1770" s="1" t="s">
        <v>62</v>
      </c>
      <c r="Q1770" s="1" t="s">
        <v>62</v>
      </c>
      <c r="R1770" s="1" t="s">
        <v>61</v>
      </c>
      <c r="AV1770" s="1" t="s">
        <v>52</v>
      </c>
      <c r="AW1770" s="1" t="s">
        <v>4707</v>
      </c>
      <c r="AX1770" s="1" t="s">
        <v>52</v>
      </c>
      <c r="AY1770" s="1" t="s">
        <v>52</v>
      </c>
      <c r="AZ1770" s="203"/>
      <c r="BA1770" s="206" t="s">
        <v>7269</v>
      </c>
    </row>
    <row r="1771" spans="1:53" ht="30" customHeight="1">
      <c r="A1771" s="5" t="s">
        <v>2487</v>
      </c>
      <c r="B1771" s="5" t="s">
        <v>52</v>
      </c>
      <c r="C1771" s="5" t="s">
        <v>52</v>
      </c>
      <c r="D1771" s="6"/>
      <c r="E1771" s="8"/>
      <c r="F1771" s="9">
        <f>TRUNC(SUMIF(N1765:N1770, N1764, F1765:F1770),0)</f>
        <v>29584</v>
      </c>
      <c r="G1771" s="8"/>
      <c r="H1771" s="9">
        <f>TRUNC(SUMIF(N1765:N1770, N1764, H1765:H1770),0)</f>
        <v>40413</v>
      </c>
      <c r="I1771" s="8"/>
      <c r="J1771" s="9">
        <f>TRUNC(SUMIF(N1765:N1770, N1764, J1765:J1770),0)</f>
        <v>821</v>
      </c>
      <c r="K1771" s="8"/>
      <c r="L1771" s="9">
        <f>F1771+H1771+J1771</f>
        <v>70818</v>
      </c>
      <c r="M1771" s="5" t="s">
        <v>52</v>
      </c>
      <c r="N1771" s="1" t="s">
        <v>124</v>
      </c>
      <c r="O1771" s="1" t="s">
        <v>124</v>
      </c>
      <c r="P1771" s="1" t="s">
        <v>52</v>
      </c>
      <c r="Q1771" s="1" t="s">
        <v>52</v>
      </c>
      <c r="R1771" s="1" t="s">
        <v>52</v>
      </c>
      <c r="AV1771" s="1" t="s">
        <v>52</v>
      </c>
      <c r="AW1771" s="1" t="s">
        <v>52</v>
      </c>
      <c r="AX1771" s="1" t="s">
        <v>52</v>
      </c>
      <c r="AY1771" s="1" t="s">
        <v>52</v>
      </c>
      <c r="AZ1771" s="203"/>
      <c r="BA1771" s="206"/>
    </row>
    <row r="1772" spans="1:53" ht="30" customHeight="1">
      <c r="A1772" s="6"/>
      <c r="B1772" s="6"/>
      <c r="C1772" s="6"/>
      <c r="D1772" s="6"/>
      <c r="E1772" s="8"/>
      <c r="F1772" s="9"/>
      <c r="G1772" s="8"/>
      <c r="H1772" s="9"/>
      <c r="I1772" s="8"/>
      <c r="J1772" s="9"/>
      <c r="K1772" s="8"/>
      <c r="L1772" s="9"/>
      <c r="M1772" s="6"/>
      <c r="BA1772" s="206"/>
    </row>
    <row r="1773" spans="1:53" ht="30" customHeight="1">
      <c r="A1773" s="308" t="s">
        <v>4708</v>
      </c>
      <c r="B1773" s="308"/>
      <c r="C1773" s="308"/>
      <c r="D1773" s="308"/>
      <c r="E1773" s="309"/>
      <c r="F1773" s="310"/>
      <c r="G1773" s="309"/>
      <c r="H1773" s="310"/>
      <c r="I1773" s="309"/>
      <c r="J1773" s="310"/>
      <c r="K1773" s="309"/>
      <c r="L1773" s="310"/>
      <c r="M1773" s="308"/>
      <c r="N1773" s="1" t="s">
        <v>1433</v>
      </c>
      <c r="BA1773" s="208"/>
    </row>
    <row r="1774" spans="1:53" ht="30" customHeight="1">
      <c r="A1774" s="5" t="s">
        <v>4547</v>
      </c>
      <c r="B1774" s="5" t="s">
        <v>1325</v>
      </c>
      <c r="C1774" s="5" t="s">
        <v>366</v>
      </c>
      <c r="D1774" s="6">
        <v>1</v>
      </c>
      <c r="E1774" s="8">
        <f>단가대비표!K228</f>
        <v>14700</v>
      </c>
      <c r="F1774" s="9">
        <f>TRUNC(E1774*D1774,1)</f>
        <v>14700</v>
      </c>
      <c r="G1774" s="8">
        <f>단가대비표!L228</f>
        <v>0</v>
      </c>
      <c r="H1774" s="9">
        <f>TRUNC(G1774*D1774,1)</f>
        <v>0</v>
      </c>
      <c r="I1774" s="8">
        <f>단가대비표!S228</f>
        <v>0</v>
      </c>
      <c r="J1774" s="9">
        <f>TRUNC(I1774*D1774,1)</f>
        <v>0</v>
      </c>
      <c r="K1774" s="8">
        <f>TRUNC(E1774+G1774+I1774,1)</f>
        <v>14700</v>
      </c>
      <c r="L1774" s="9">
        <f>TRUNC(F1774+H1774+J1774,1)</f>
        <v>14700</v>
      </c>
      <c r="M1774" s="5" t="s">
        <v>52</v>
      </c>
      <c r="N1774" s="1" t="s">
        <v>1433</v>
      </c>
      <c r="O1774" s="1" t="s">
        <v>4560</v>
      </c>
      <c r="P1774" s="1" t="s">
        <v>62</v>
      </c>
      <c r="Q1774" s="1" t="s">
        <v>62</v>
      </c>
      <c r="R1774" s="1" t="s">
        <v>61</v>
      </c>
      <c r="AV1774" s="1" t="s">
        <v>52</v>
      </c>
      <c r="AW1774" s="1" t="s">
        <v>4709</v>
      </c>
      <c r="AX1774" s="1" t="s">
        <v>52</v>
      </c>
      <c r="AY1774" s="1" t="s">
        <v>52</v>
      </c>
      <c r="AZ1774" s="203"/>
      <c r="BA1774" s="206" t="s">
        <v>7508</v>
      </c>
    </row>
    <row r="1775" spans="1:53" ht="30" customHeight="1">
      <c r="A1775" s="5" t="s">
        <v>4550</v>
      </c>
      <c r="B1775" s="5" t="s">
        <v>4551</v>
      </c>
      <c r="C1775" s="5" t="s">
        <v>366</v>
      </c>
      <c r="D1775" s="6">
        <v>1</v>
      </c>
      <c r="E1775" s="8">
        <f>일위대가목록!E632</f>
        <v>0</v>
      </c>
      <c r="F1775" s="9">
        <f>TRUNC(E1775*D1775,1)</f>
        <v>0</v>
      </c>
      <c r="G1775" s="8">
        <f>일위대가목록!F632</f>
        <v>21978</v>
      </c>
      <c r="H1775" s="9">
        <f>TRUNC(G1775*D1775,1)</f>
        <v>21978</v>
      </c>
      <c r="I1775" s="8">
        <f>일위대가목록!G632</f>
        <v>0</v>
      </c>
      <c r="J1775" s="9">
        <f>TRUNC(I1775*D1775,1)</f>
        <v>0</v>
      </c>
      <c r="K1775" s="8">
        <f>TRUNC(E1775+G1775+I1775,1)</f>
        <v>21978</v>
      </c>
      <c r="L1775" s="9">
        <f>TRUNC(F1775+H1775+J1775,1)</f>
        <v>21978</v>
      </c>
      <c r="M1775" s="5" t="s">
        <v>4552</v>
      </c>
      <c r="N1775" s="1" t="s">
        <v>1433</v>
      </c>
      <c r="O1775" s="1" t="s">
        <v>4553</v>
      </c>
      <c r="P1775" s="1" t="s">
        <v>61</v>
      </c>
      <c r="Q1775" s="1" t="s">
        <v>62</v>
      </c>
      <c r="R1775" s="1" t="s">
        <v>62</v>
      </c>
      <c r="AV1775" s="1" t="s">
        <v>52</v>
      </c>
      <c r="AW1775" s="1" t="s">
        <v>4710</v>
      </c>
      <c r="AX1775" s="1" t="s">
        <v>52</v>
      </c>
      <c r="AY1775" s="1" t="s">
        <v>52</v>
      </c>
      <c r="AZ1775" s="203"/>
      <c r="BA1775" s="209" t="s">
        <v>4552</v>
      </c>
    </row>
    <row r="1776" spans="1:53" ht="30" customHeight="1">
      <c r="A1776" s="5" t="s">
        <v>2487</v>
      </c>
      <c r="B1776" s="5" t="s">
        <v>52</v>
      </c>
      <c r="C1776" s="5" t="s">
        <v>52</v>
      </c>
      <c r="D1776" s="6"/>
      <c r="E1776" s="8"/>
      <c r="F1776" s="9">
        <f>TRUNC(SUMIF(N1774:N1775, N1773, F1774:F1775),0)</f>
        <v>14700</v>
      </c>
      <c r="G1776" s="8"/>
      <c r="H1776" s="9">
        <f>TRUNC(SUMIF(N1774:N1775, N1773, H1774:H1775),0)</f>
        <v>21978</v>
      </c>
      <c r="I1776" s="8"/>
      <c r="J1776" s="9">
        <f>TRUNC(SUMIF(N1774:N1775, N1773, J1774:J1775),0)</f>
        <v>0</v>
      </c>
      <c r="K1776" s="8"/>
      <c r="L1776" s="9">
        <f>F1776+H1776+J1776</f>
        <v>36678</v>
      </c>
      <c r="M1776" s="5" t="s">
        <v>52</v>
      </c>
      <c r="N1776" s="1" t="s">
        <v>124</v>
      </c>
      <c r="O1776" s="1" t="s">
        <v>124</v>
      </c>
      <c r="P1776" s="1" t="s">
        <v>52</v>
      </c>
      <c r="Q1776" s="1" t="s">
        <v>52</v>
      </c>
      <c r="R1776" s="1" t="s">
        <v>52</v>
      </c>
      <c r="AV1776" s="1" t="s">
        <v>52</v>
      </c>
      <c r="AW1776" s="1" t="s">
        <v>52</v>
      </c>
      <c r="AX1776" s="1" t="s">
        <v>52</v>
      </c>
      <c r="AY1776" s="1" t="s">
        <v>52</v>
      </c>
      <c r="AZ1776" s="203"/>
      <c r="BA1776" s="206"/>
    </row>
    <row r="1777" spans="1:53" ht="30" customHeight="1">
      <c r="A1777" s="6"/>
      <c r="B1777" s="6"/>
      <c r="C1777" s="6"/>
      <c r="D1777" s="6"/>
      <c r="E1777" s="8"/>
      <c r="F1777" s="9"/>
      <c r="G1777" s="8"/>
      <c r="H1777" s="9"/>
      <c r="I1777" s="8"/>
      <c r="J1777" s="9"/>
      <c r="K1777" s="8"/>
      <c r="L1777" s="9"/>
      <c r="M1777" s="6"/>
      <c r="BA1777" s="206"/>
    </row>
    <row r="1778" spans="1:53" ht="30" customHeight="1">
      <c r="A1778" s="308" t="s">
        <v>4711</v>
      </c>
      <c r="B1778" s="308"/>
      <c r="C1778" s="308"/>
      <c r="D1778" s="308"/>
      <c r="E1778" s="309"/>
      <c r="F1778" s="310"/>
      <c r="G1778" s="309"/>
      <c r="H1778" s="310"/>
      <c r="I1778" s="309"/>
      <c r="J1778" s="310"/>
      <c r="K1778" s="309"/>
      <c r="L1778" s="310"/>
      <c r="M1778" s="308"/>
      <c r="N1778" s="1" t="s">
        <v>1437</v>
      </c>
      <c r="BA1778" s="208"/>
    </row>
    <row r="1779" spans="1:53" ht="30" customHeight="1">
      <c r="A1779" s="5" t="s">
        <v>4547</v>
      </c>
      <c r="B1779" s="5" t="s">
        <v>1325</v>
      </c>
      <c r="C1779" s="5" t="s">
        <v>366</v>
      </c>
      <c r="D1779" s="6">
        <v>1</v>
      </c>
      <c r="E1779" s="8">
        <f>단가대비표!K228</f>
        <v>14700</v>
      </c>
      <c r="F1779" s="9">
        <f>TRUNC(E1779*D1779,1)</f>
        <v>14700</v>
      </c>
      <c r="G1779" s="8">
        <f>단가대비표!L228</f>
        <v>0</v>
      </c>
      <c r="H1779" s="9">
        <f>TRUNC(G1779*D1779,1)</f>
        <v>0</v>
      </c>
      <c r="I1779" s="8">
        <f>단가대비표!S228</f>
        <v>0</v>
      </c>
      <c r="J1779" s="9">
        <f>TRUNC(I1779*D1779,1)</f>
        <v>0</v>
      </c>
      <c r="K1779" s="8">
        <f>TRUNC(E1779+G1779+I1779,1)</f>
        <v>14700</v>
      </c>
      <c r="L1779" s="9">
        <f>TRUNC(F1779+H1779+J1779,1)</f>
        <v>14700</v>
      </c>
      <c r="M1779" s="5" t="s">
        <v>52</v>
      </c>
      <c r="N1779" s="1" t="s">
        <v>1437</v>
      </c>
      <c r="O1779" s="1" t="s">
        <v>4560</v>
      </c>
      <c r="P1779" s="1" t="s">
        <v>62</v>
      </c>
      <c r="Q1779" s="1" t="s">
        <v>62</v>
      </c>
      <c r="R1779" s="1" t="s">
        <v>61</v>
      </c>
      <c r="AV1779" s="1" t="s">
        <v>52</v>
      </c>
      <c r="AW1779" s="1" t="s">
        <v>4712</v>
      </c>
      <c r="AX1779" s="1" t="s">
        <v>52</v>
      </c>
      <c r="AY1779" s="1" t="s">
        <v>52</v>
      </c>
      <c r="AZ1779" s="203"/>
      <c r="BA1779" s="206" t="s">
        <v>7508</v>
      </c>
    </row>
    <row r="1780" spans="1:53" ht="30" customHeight="1">
      <c r="A1780" s="5" t="s">
        <v>4550</v>
      </c>
      <c r="B1780" s="5" t="s">
        <v>4551</v>
      </c>
      <c r="C1780" s="5" t="s">
        <v>366</v>
      </c>
      <c r="D1780" s="6">
        <v>1</v>
      </c>
      <c r="E1780" s="8">
        <f>일위대가목록!E632</f>
        <v>0</v>
      </c>
      <c r="F1780" s="9">
        <f>TRUNC(E1780*D1780,1)</f>
        <v>0</v>
      </c>
      <c r="G1780" s="8">
        <f>일위대가목록!F632</f>
        <v>21978</v>
      </c>
      <c r="H1780" s="9">
        <f>TRUNC(G1780*D1780,1)</f>
        <v>21978</v>
      </c>
      <c r="I1780" s="8">
        <f>일위대가목록!G632</f>
        <v>0</v>
      </c>
      <c r="J1780" s="9">
        <f>TRUNC(I1780*D1780,1)</f>
        <v>0</v>
      </c>
      <c r="K1780" s="8">
        <f>TRUNC(E1780+G1780+I1780,1)</f>
        <v>21978</v>
      </c>
      <c r="L1780" s="9">
        <f>TRUNC(F1780+H1780+J1780,1)</f>
        <v>21978</v>
      </c>
      <c r="M1780" s="5" t="s">
        <v>4552</v>
      </c>
      <c r="N1780" s="1" t="s">
        <v>1437</v>
      </c>
      <c r="O1780" s="1" t="s">
        <v>4553</v>
      </c>
      <c r="P1780" s="1" t="s">
        <v>61</v>
      </c>
      <c r="Q1780" s="1" t="s">
        <v>62</v>
      </c>
      <c r="R1780" s="1" t="s">
        <v>62</v>
      </c>
      <c r="AV1780" s="1" t="s">
        <v>52</v>
      </c>
      <c r="AW1780" s="1" t="s">
        <v>4713</v>
      </c>
      <c r="AX1780" s="1" t="s">
        <v>52</v>
      </c>
      <c r="AY1780" s="1" t="s">
        <v>52</v>
      </c>
      <c r="AZ1780" s="203"/>
      <c r="BA1780" s="209" t="s">
        <v>4552</v>
      </c>
    </row>
    <row r="1781" spans="1:53" ht="30" customHeight="1">
      <c r="A1781" s="5" t="s">
        <v>2487</v>
      </c>
      <c r="B1781" s="5" t="s">
        <v>52</v>
      </c>
      <c r="C1781" s="5" t="s">
        <v>52</v>
      </c>
      <c r="D1781" s="6"/>
      <c r="E1781" s="8"/>
      <c r="F1781" s="9">
        <f>TRUNC(SUMIF(N1779:N1780, N1778, F1779:F1780),0)</f>
        <v>14700</v>
      </c>
      <c r="G1781" s="8"/>
      <c r="H1781" s="9">
        <f>TRUNC(SUMIF(N1779:N1780, N1778, H1779:H1780),0)</f>
        <v>21978</v>
      </c>
      <c r="I1781" s="8"/>
      <c r="J1781" s="9">
        <f>TRUNC(SUMIF(N1779:N1780, N1778, J1779:J1780),0)</f>
        <v>0</v>
      </c>
      <c r="K1781" s="8"/>
      <c r="L1781" s="9">
        <f>F1781+H1781+J1781</f>
        <v>36678</v>
      </c>
      <c r="M1781" s="5" t="s">
        <v>52</v>
      </c>
      <c r="N1781" s="1" t="s">
        <v>124</v>
      </c>
      <c r="O1781" s="1" t="s">
        <v>124</v>
      </c>
      <c r="P1781" s="1" t="s">
        <v>52</v>
      </c>
      <c r="Q1781" s="1" t="s">
        <v>52</v>
      </c>
      <c r="R1781" s="1" t="s">
        <v>52</v>
      </c>
      <c r="AV1781" s="1" t="s">
        <v>52</v>
      </c>
      <c r="AW1781" s="1" t="s">
        <v>52</v>
      </c>
      <c r="AX1781" s="1" t="s">
        <v>52</v>
      </c>
      <c r="AY1781" s="1" t="s">
        <v>52</v>
      </c>
      <c r="AZ1781" s="203"/>
      <c r="BA1781" s="206"/>
    </row>
    <row r="1782" spans="1:53" ht="30" customHeight="1">
      <c r="A1782" s="6"/>
      <c r="B1782" s="6"/>
      <c r="C1782" s="6"/>
      <c r="D1782" s="6"/>
      <c r="E1782" s="8"/>
      <c r="F1782" s="9"/>
      <c r="G1782" s="8"/>
      <c r="H1782" s="9"/>
      <c r="I1782" s="8"/>
      <c r="J1782" s="9"/>
      <c r="K1782" s="8"/>
      <c r="L1782" s="9"/>
      <c r="M1782" s="6"/>
      <c r="BA1782" s="206"/>
    </row>
    <row r="1783" spans="1:53" ht="30" customHeight="1">
      <c r="A1783" s="308" t="s">
        <v>4714</v>
      </c>
      <c r="B1783" s="308"/>
      <c r="C1783" s="308"/>
      <c r="D1783" s="308"/>
      <c r="E1783" s="309"/>
      <c r="F1783" s="310"/>
      <c r="G1783" s="309"/>
      <c r="H1783" s="310"/>
      <c r="I1783" s="309"/>
      <c r="J1783" s="310"/>
      <c r="K1783" s="309"/>
      <c r="L1783" s="310"/>
      <c r="M1783" s="308"/>
      <c r="N1783" s="1" t="s">
        <v>1441</v>
      </c>
      <c r="BA1783" s="208"/>
    </row>
    <row r="1784" spans="1:53" ht="30" customHeight="1">
      <c r="A1784" s="5" t="s">
        <v>4594</v>
      </c>
      <c r="B1784" s="5" t="s">
        <v>4595</v>
      </c>
      <c r="C1784" s="5" t="s">
        <v>436</v>
      </c>
      <c r="D1784" s="6">
        <v>1</v>
      </c>
      <c r="E1784" s="8">
        <f>단가대비표!K388</f>
        <v>35000</v>
      </c>
      <c r="F1784" s="9">
        <f>TRUNC(E1784*D1784,1)</f>
        <v>35000</v>
      </c>
      <c r="G1784" s="8">
        <f>단가대비표!L388</f>
        <v>0</v>
      </c>
      <c r="H1784" s="9">
        <f>TRUNC(G1784*D1784,1)</f>
        <v>0</v>
      </c>
      <c r="I1784" s="8">
        <f>단가대비표!S388</f>
        <v>0</v>
      </c>
      <c r="J1784" s="9">
        <f>TRUNC(I1784*D1784,1)</f>
        <v>0</v>
      </c>
      <c r="K1784" s="8">
        <f t="shared" ref="K1784:L1786" si="240">TRUNC(E1784+G1784+I1784,1)</f>
        <v>35000</v>
      </c>
      <c r="L1784" s="9">
        <f t="shared" si="240"/>
        <v>35000</v>
      </c>
      <c r="M1784" s="5" t="s">
        <v>4596</v>
      </c>
      <c r="N1784" s="1" t="s">
        <v>52</v>
      </c>
      <c r="O1784" s="1" t="s">
        <v>4597</v>
      </c>
      <c r="P1784" s="1" t="s">
        <v>62</v>
      </c>
      <c r="Q1784" s="1" t="s">
        <v>62</v>
      </c>
      <c r="R1784" s="1" t="s">
        <v>61</v>
      </c>
      <c r="AV1784" s="1" t="s">
        <v>52</v>
      </c>
      <c r="AW1784" s="1" t="s">
        <v>4715</v>
      </c>
      <c r="AX1784" s="1" t="s">
        <v>52</v>
      </c>
      <c r="AY1784" s="1" t="s">
        <v>4599</v>
      </c>
      <c r="AZ1784" s="203"/>
      <c r="BA1784" s="206" t="s">
        <v>7699</v>
      </c>
    </row>
    <row r="1785" spans="1:53" ht="30" customHeight="1">
      <c r="A1785" s="5" t="s">
        <v>4600</v>
      </c>
      <c r="B1785" s="5" t="s">
        <v>52</v>
      </c>
      <c r="C1785" s="5" t="s">
        <v>449</v>
      </c>
      <c r="D1785" s="6">
        <v>1</v>
      </c>
      <c r="E1785" s="8">
        <v>46200</v>
      </c>
      <c r="F1785" s="9">
        <f>TRUNC(E1785*D1785,1)</f>
        <v>46200</v>
      </c>
      <c r="G1785" s="8">
        <v>0</v>
      </c>
      <c r="H1785" s="9">
        <f>TRUNC(G1785*D1785,1)</f>
        <v>0</v>
      </c>
      <c r="I1785" s="8">
        <v>0</v>
      </c>
      <c r="J1785" s="9">
        <f>TRUNC(I1785*D1785,1)</f>
        <v>0</v>
      </c>
      <c r="K1785" s="8">
        <f t="shared" si="240"/>
        <v>46200</v>
      </c>
      <c r="L1785" s="9">
        <f t="shared" si="240"/>
        <v>46200</v>
      </c>
      <c r="M1785" s="5" t="s">
        <v>52</v>
      </c>
      <c r="N1785" s="1" t="s">
        <v>1441</v>
      </c>
      <c r="O1785" s="1" t="s">
        <v>2654</v>
      </c>
      <c r="P1785" s="1" t="s">
        <v>62</v>
      </c>
      <c r="Q1785" s="1" t="s">
        <v>62</v>
      </c>
      <c r="R1785" s="1" t="s">
        <v>62</v>
      </c>
      <c r="AV1785" s="1" t="s">
        <v>52</v>
      </c>
      <c r="AW1785" s="1" t="s">
        <v>4716</v>
      </c>
      <c r="AX1785" s="1" t="s">
        <v>52</v>
      </c>
      <c r="AY1785" s="1" t="s">
        <v>52</v>
      </c>
      <c r="AZ1785" s="203"/>
      <c r="BA1785" s="206"/>
    </row>
    <row r="1786" spans="1:53" ht="30" customHeight="1">
      <c r="A1786" s="5" t="s">
        <v>4550</v>
      </c>
      <c r="B1786" s="5" t="s">
        <v>4551</v>
      </c>
      <c r="C1786" s="5" t="s">
        <v>366</v>
      </c>
      <c r="D1786" s="6">
        <v>1</v>
      </c>
      <c r="E1786" s="8">
        <f>일위대가목록!E632</f>
        <v>0</v>
      </c>
      <c r="F1786" s="9">
        <f>TRUNC(E1786*D1786,1)</f>
        <v>0</v>
      </c>
      <c r="G1786" s="8">
        <f>일위대가목록!F632</f>
        <v>21978</v>
      </c>
      <c r="H1786" s="9">
        <f>TRUNC(G1786*D1786,1)</f>
        <v>21978</v>
      </c>
      <c r="I1786" s="8">
        <f>일위대가목록!G632</f>
        <v>0</v>
      </c>
      <c r="J1786" s="9">
        <f>TRUNC(I1786*D1786,1)</f>
        <v>0</v>
      </c>
      <c r="K1786" s="8">
        <f t="shared" si="240"/>
        <v>21978</v>
      </c>
      <c r="L1786" s="9">
        <f t="shared" si="240"/>
        <v>21978</v>
      </c>
      <c r="M1786" s="5" t="s">
        <v>4552</v>
      </c>
      <c r="N1786" s="1" t="s">
        <v>1441</v>
      </c>
      <c r="O1786" s="1" t="s">
        <v>4553</v>
      </c>
      <c r="P1786" s="1" t="s">
        <v>61</v>
      </c>
      <c r="Q1786" s="1" t="s">
        <v>62</v>
      </c>
      <c r="R1786" s="1" t="s">
        <v>62</v>
      </c>
      <c r="AV1786" s="1" t="s">
        <v>52</v>
      </c>
      <c r="AW1786" s="1" t="s">
        <v>4717</v>
      </c>
      <c r="AX1786" s="1" t="s">
        <v>52</v>
      </c>
      <c r="AY1786" s="1" t="s">
        <v>52</v>
      </c>
      <c r="AZ1786" s="203"/>
      <c r="BA1786" s="209" t="s">
        <v>4552</v>
      </c>
    </row>
    <row r="1787" spans="1:53" ht="30" customHeight="1">
      <c r="A1787" s="5" t="s">
        <v>2487</v>
      </c>
      <c r="B1787" s="5" t="s">
        <v>52</v>
      </c>
      <c r="C1787" s="5" t="s">
        <v>52</v>
      </c>
      <c r="D1787" s="6"/>
      <c r="E1787" s="8"/>
      <c r="F1787" s="9">
        <f>TRUNC(SUMIF(N1784:N1786, N1783, F1784:F1786),0)</f>
        <v>46200</v>
      </c>
      <c r="G1787" s="8"/>
      <c r="H1787" s="9">
        <f>TRUNC(SUMIF(N1784:N1786, N1783, H1784:H1786),0)</f>
        <v>21978</v>
      </c>
      <c r="I1787" s="8"/>
      <c r="J1787" s="9">
        <f>TRUNC(SUMIF(N1784:N1786, N1783, J1784:J1786),0)</f>
        <v>0</v>
      </c>
      <c r="K1787" s="8"/>
      <c r="L1787" s="9">
        <f>F1787+H1787+J1787</f>
        <v>68178</v>
      </c>
      <c r="M1787" s="5" t="s">
        <v>52</v>
      </c>
      <c r="N1787" s="1" t="s">
        <v>124</v>
      </c>
      <c r="O1787" s="1" t="s">
        <v>124</v>
      </c>
      <c r="P1787" s="1" t="s">
        <v>52</v>
      </c>
      <c r="Q1787" s="1" t="s">
        <v>52</v>
      </c>
      <c r="R1787" s="1" t="s">
        <v>52</v>
      </c>
      <c r="AV1787" s="1" t="s">
        <v>52</v>
      </c>
      <c r="AW1787" s="1" t="s">
        <v>52</v>
      </c>
      <c r="AX1787" s="1" t="s">
        <v>52</v>
      </c>
      <c r="AY1787" s="1" t="s">
        <v>52</v>
      </c>
      <c r="AZ1787" s="203"/>
      <c r="BA1787" s="206"/>
    </row>
    <row r="1788" spans="1:53" ht="30" customHeight="1">
      <c r="A1788" s="6"/>
      <c r="B1788" s="6"/>
      <c r="C1788" s="6"/>
      <c r="D1788" s="6"/>
      <c r="E1788" s="8"/>
      <c r="F1788" s="9"/>
      <c r="G1788" s="8"/>
      <c r="H1788" s="9"/>
      <c r="I1788" s="8"/>
      <c r="J1788" s="9"/>
      <c r="K1788" s="8"/>
      <c r="L1788" s="9"/>
      <c r="M1788" s="6"/>
      <c r="BA1788" s="206"/>
    </row>
    <row r="1789" spans="1:53" ht="30" customHeight="1">
      <c r="A1789" s="308" t="s">
        <v>4718</v>
      </c>
      <c r="B1789" s="308"/>
      <c r="C1789" s="308"/>
      <c r="D1789" s="308"/>
      <c r="E1789" s="309"/>
      <c r="F1789" s="310"/>
      <c r="G1789" s="309"/>
      <c r="H1789" s="310"/>
      <c r="I1789" s="309"/>
      <c r="J1789" s="310"/>
      <c r="K1789" s="309"/>
      <c r="L1789" s="310"/>
      <c r="M1789" s="308"/>
      <c r="N1789" s="1" t="s">
        <v>1447</v>
      </c>
      <c r="BA1789" s="208"/>
    </row>
    <row r="1790" spans="1:53" ht="30" customHeight="1">
      <c r="A1790" s="5" t="s">
        <v>4612</v>
      </c>
      <c r="B1790" s="5" t="s">
        <v>1361</v>
      </c>
      <c r="C1790" s="5" t="s">
        <v>715</v>
      </c>
      <c r="D1790" s="6">
        <v>1</v>
      </c>
      <c r="E1790" s="8">
        <f>단가대비표!K389</f>
        <v>68150</v>
      </c>
      <c r="F1790" s="9">
        <f>TRUNC(E1790*D1790,1)</f>
        <v>68150</v>
      </c>
      <c r="G1790" s="8">
        <f>단가대비표!L389</f>
        <v>0</v>
      </c>
      <c r="H1790" s="9">
        <f>TRUNC(G1790*D1790,1)</f>
        <v>0</v>
      </c>
      <c r="I1790" s="8">
        <f>단가대비표!S389</f>
        <v>0</v>
      </c>
      <c r="J1790" s="9">
        <f>TRUNC(I1790*D1790,1)</f>
        <v>0</v>
      </c>
      <c r="K1790" s="8">
        <f>TRUNC(E1790+G1790+I1790,1)</f>
        <v>68150</v>
      </c>
      <c r="L1790" s="9">
        <f>TRUNC(F1790+H1790+J1790,1)</f>
        <v>68150</v>
      </c>
      <c r="M1790" s="5" t="s">
        <v>52</v>
      </c>
      <c r="N1790" s="1" t="s">
        <v>1447</v>
      </c>
      <c r="O1790" s="1" t="s">
        <v>4613</v>
      </c>
      <c r="P1790" s="1" t="s">
        <v>62</v>
      </c>
      <c r="Q1790" s="1" t="s">
        <v>62</v>
      </c>
      <c r="R1790" s="1" t="s">
        <v>61</v>
      </c>
      <c r="AV1790" s="1" t="s">
        <v>52</v>
      </c>
      <c r="AW1790" s="1" t="s">
        <v>4719</v>
      </c>
      <c r="AX1790" s="1" t="s">
        <v>52</v>
      </c>
      <c r="AY1790" s="1" t="s">
        <v>52</v>
      </c>
      <c r="AZ1790" s="203"/>
      <c r="BA1790" s="206" t="s">
        <v>7700</v>
      </c>
    </row>
    <row r="1791" spans="1:53" ht="30" customHeight="1">
      <c r="A1791" s="5" t="s">
        <v>4550</v>
      </c>
      <c r="B1791" s="5" t="s">
        <v>4615</v>
      </c>
      <c r="C1791" s="5" t="s">
        <v>366</v>
      </c>
      <c r="D1791" s="6">
        <v>1</v>
      </c>
      <c r="E1791" s="8">
        <f>일위대가목록!E633</f>
        <v>0</v>
      </c>
      <c r="F1791" s="9">
        <f>TRUNC(E1791*D1791,1)</f>
        <v>0</v>
      </c>
      <c r="G1791" s="8">
        <f>일위대가목록!F633</f>
        <v>24160</v>
      </c>
      <c r="H1791" s="9">
        <f>TRUNC(G1791*D1791,1)</f>
        <v>24160</v>
      </c>
      <c r="I1791" s="8">
        <f>일위대가목록!G633</f>
        <v>0</v>
      </c>
      <c r="J1791" s="9">
        <f>TRUNC(I1791*D1791,1)</f>
        <v>0</v>
      </c>
      <c r="K1791" s="8">
        <f>TRUNC(E1791+G1791+I1791,1)</f>
        <v>24160</v>
      </c>
      <c r="L1791" s="9">
        <f>TRUNC(F1791+H1791+J1791,1)</f>
        <v>24160</v>
      </c>
      <c r="M1791" s="5" t="s">
        <v>4616</v>
      </c>
      <c r="N1791" s="1" t="s">
        <v>1447</v>
      </c>
      <c r="O1791" s="1" t="s">
        <v>4617</v>
      </c>
      <c r="P1791" s="1" t="s">
        <v>61</v>
      </c>
      <c r="Q1791" s="1" t="s">
        <v>62</v>
      </c>
      <c r="R1791" s="1" t="s">
        <v>62</v>
      </c>
      <c r="AV1791" s="1" t="s">
        <v>52</v>
      </c>
      <c r="AW1791" s="1" t="s">
        <v>4720</v>
      </c>
      <c r="AX1791" s="1" t="s">
        <v>52</v>
      </c>
      <c r="AY1791" s="1" t="s">
        <v>52</v>
      </c>
      <c r="AZ1791" s="203"/>
      <c r="BA1791" s="209" t="s">
        <v>4616</v>
      </c>
    </row>
    <row r="1792" spans="1:53" ht="30" customHeight="1">
      <c r="A1792" s="5" t="s">
        <v>2487</v>
      </c>
      <c r="B1792" s="5" t="s">
        <v>52</v>
      </c>
      <c r="C1792" s="5" t="s">
        <v>52</v>
      </c>
      <c r="D1792" s="6"/>
      <c r="E1792" s="8"/>
      <c r="F1792" s="9">
        <f>TRUNC(SUMIF(N1790:N1791, N1789, F1790:F1791),0)</f>
        <v>68150</v>
      </c>
      <c r="G1792" s="8"/>
      <c r="H1792" s="9">
        <f>TRUNC(SUMIF(N1790:N1791, N1789, H1790:H1791),0)</f>
        <v>24160</v>
      </c>
      <c r="I1792" s="8"/>
      <c r="J1792" s="9">
        <f>TRUNC(SUMIF(N1790:N1791, N1789, J1790:J1791),0)</f>
        <v>0</v>
      </c>
      <c r="K1792" s="8"/>
      <c r="L1792" s="9">
        <f>F1792+H1792+J1792</f>
        <v>92310</v>
      </c>
      <c r="M1792" s="5" t="s">
        <v>52</v>
      </c>
      <c r="N1792" s="1" t="s">
        <v>124</v>
      </c>
      <c r="O1792" s="1" t="s">
        <v>124</v>
      </c>
      <c r="P1792" s="1" t="s">
        <v>52</v>
      </c>
      <c r="Q1792" s="1" t="s">
        <v>52</v>
      </c>
      <c r="R1792" s="1" t="s">
        <v>52</v>
      </c>
      <c r="AV1792" s="1" t="s">
        <v>52</v>
      </c>
      <c r="AW1792" s="1" t="s">
        <v>52</v>
      </c>
      <c r="AX1792" s="1" t="s">
        <v>52</v>
      </c>
      <c r="AY1792" s="1" t="s">
        <v>52</v>
      </c>
      <c r="AZ1792" s="203"/>
      <c r="BA1792" s="206"/>
    </row>
    <row r="1793" spans="1:53" ht="30" customHeight="1">
      <c r="A1793" s="6"/>
      <c r="B1793" s="6"/>
      <c r="C1793" s="6"/>
      <c r="D1793" s="6"/>
      <c r="E1793" s="8"/>
      <c r="F1793" s="9"/>
      <c r="G1793" s="8"/>
      <c r="H1793" s="9"/>
      <c r="I1793" s="8"/>
      <c r="J1793" s="9"/>
      <c r="K1793" s="8"/>
      <c r="L1793" s="9"/>
      <c r="M1793" s="6"/>
      <c r="BA1793" s="206"/>
    </row>
    <row r="1794" spans="1:53" ht="30" customHeight="1">
      <c r="A1794" s="308" t="s">
        <v>4721</v>
      </c>
      <c r="B1794" s="308"/>
      <c r="C1794" s="308"/>
      <c r="D1794" s="308"/>
      <c r="E1794" s="309"/>
      <c r="F1794" s="310"/>
      <c r="G1794" s="309"/>
      <c r="H1794" s="310"/>
      <c r="I1794" s="309"/>
      <c r="J1794" s="310"/>
      <c r="K1794" s="309"/>
      <c r="L1794" s="310"/>
      <c r="M1794" s="308"/>
      <c r="N1794" s="1" t="s">
        <v>1451</v>
      </c>
      <c r="BA1794" s="208"/>
    </row>
    <row r="1795" spans="1:53" ht="30" customHeight="1">
      <c r="A1795" s="5" t="s">
        <v>4620</v>
      </c>
      <c r="B1795" s="5" t="s">
        <v>1361</v>
      </c>
      <c r="C1795" s="5" t="s">
        <v>715</v>
      </c>
      <c r="D1795" s="6">
        <v>1</v>
      </c>
      <c r="E1795" s="8">
        <f>단가대비표!K390</f>
        <v>79130</v>
      </c>
      <c r="F1795" s="9">
        <f>TRUNC(E1795*D1795,1)</f>
        <v>79130</v>
      </c>
      <c r="G1795" s="8">
        <f>단가대비표!L390</f>
        <v>0</v>
      </c>
      <c r="H1795" s="9">
        <f>TRUNC(G1795*D1795,1)</f>
        <v>0</v>
      </c>
      <c r="I1795" s="8">
        <f>단가대비표!S390</f>
        <v>0</v>
      </c>
      <c r="J1795" s="9">
        <f>TRUNC(I1795*D1795,1)</f>
        <v>0</v>
      </c>
      <c r="K1795" s="8">
        <f>TRUNC(E1795+G1795+I1795,1)</f>
        <v>79130</v>
      </c>
      <c r="L1795" s="9">
        <f>TRUNC(F1795+H1795+J1795,1)</f>
        <v>79130</v>
      </c>
      <c r="M1795" s="5" t="s">
        <v>52</v>
      </c>
      <c r="N1795" s="1" t="s">
        <v>1451</v>
      </c>
      <c r="O1795" s="1" t="s">
        <v>4621</v>
      </c>
      <c r="P1795" s="1" t="s">
        <v>62</v>
      </c>
      <c r="Q1795" s="1" t="s">
        <v>62</v>
      </c>
      <c r="R1795" s="1" t="s">
        <v>61</v>
      </c>
      <c r="AV1795" s="1" t="s">
        <v>52</v>
      </c>
      <c r="AW1795" s="1" t="s">
        <v>4722</v>
      </c>
      <c r="AX1795" s="1" t="s">
        <v>52</v>
      </c>
      <c r="AY1795" s="1" t="s">
        <v>52</v>
      </c>
      <c r="AZ1795" s="203"/>
      <c r="BA1795" s="206" t="s">
        <v>7701</v>
      </c>
    </row>
    <row r="1796" spans="1:53" ht="30" customHeight="1">
      <c r="A1796" s="5" t="s">
        <v>4550</v>
      </c>
      <c r="B1796" s="5" t="s">
        <v>4615</v>
      </c>
      <c r="C1796" s="5" t="s">
        <v>366</v>
      </c>
      <c r="D1796" s="6">
        <v>1</v>
      </c>
      <c r="E1796" s="8">
        <f>일위대가목록!E633</f>
        <v>0</v>
      </c>
      <c r="F1796" s="9">
        <f>TRUNC(E1796*D1796,1)</f>
        <v>0</v>
      </c>
      <c r="G1796" s="8">
        <f>일위대가목록!F633</f>
        <v>24160</v>
      </c>
      <c r="H1796" s="9">
        <f>TRUNC(G1796*D1796,1)</f>
        <v>24160</v>
      </c>
      <c r="I1796" s="8">
        <f>일위대가목록!G633</f>
        <v>0</v>
      </c>
      <c r="J1796" s="9">
        <f>TRUNC(I1796*D1796,1)</f>
        <v>0</v>
      </c>
      <c r="K1796" s="8">
        <f>TRUNC(E1796+G1796+I1796,1)</f>
        <v>24160</v>
      </c>
      <c r="L1796" s="9">
        <f>TRUNC(F1796+H1796+J1796,1)</f>
        <v>24160</v>
      </c>
      <c r="M1796" s="5" t="s">
        <v>4616</v>
      </c>
      <c r="N1796" s="1" t="s">
        <v>1451</v>
      </c>
      <c r="O1796" s="1" t="s">
        <v>4617</v>
      </c>
      <c r="P1796" s="1" t="s">
        <v>61</v>
      </c>
      <c r="Q1796" s="1" t="s">
        <v>62</v>
      </c>
      <c r="R1796" s="1" t="s">
        <v>62</v>
      </c>
      <c r="AV1796" s="1" t="s">
        <v>52</v>
      </c>
      <c r="AW1796" s="1" t="s">
        <v>4723</v>
      </c>
      <c r="AX1796" s="1" t="s">
        <v>52</v>
      </c>
      <c r="AY1796" s="1" t="s">
        <v>52</v>
      </c>
      <c r="AZ1796" s="203"/>
      <c r="BA1796" s="209" t="s">
        <v>4616</v>
      </c>
    </row>
    <row r="1797" spans="1:53" ht="30" customHeight="1">
      <c r="A1797" s="5" t="s">
        <v>2487</v>
      </c>
      <c r="B1797" s="5" t="s">
        <v>52</v>
      </c>
      <c r="C1797" s="5" t="s">
        <v>52</v>
      </c>
      <c r="D1797" s="6"/>
      <c r="E1797" s="8"/>
      <c r="F1797" s="9">
        <f>TRUNC(SUMIF(N1795:N1796, N1794, F1795:F1796),0)</f>
        <v>79130</v>
      </c>
      <c r="G1797" s="8"/>
      <c r="H1797" s="9">
        <f>TRUNC(SUMIF(N1795:N1796, N1794, H1795:H1796),0)</f>
        <v>24160</v>
      </c>
      <c r="I1797" s="8"/>
      <c r="J1797" s="9">
        <f>TRUNC(SUMIF(N1795:N1796, N1794, J1795:J1796),0)</f>
        <v>0</v>
      </c>
      <c r="K1797" s="8"/>
      <c r="L1797" s="9">
        <f>F1797+H1797+J1797</f>
        <v>103290</v>
      </c>
      <c r="M1797" s="5" t="s">
        <v>52</v>
      </c>
      <c r="N1797" s="1" t="s">
        <v>124</v>
      </c>
      <c r="O1797" s="1" t="s">
        <v>124</v>
      </c>
      <c r="P1797" s="1" t="s">
        <v>52</v>
      </c>
      <c r="Q1797" s="1" t="s">
        <v>52</v>
      </c>
      <c r="R1797" s="1" t="s">
        <v>52</v>
      </c>
      <c r="AV1797" s="1" t="s">
        <v>52</v>
      </c>
      <c r="AW1797" s="1" t="s">
        <v>52</v>
      </c>
      <c r="AX1797" s="1" t="s">
        <v>52</v>
      </c>
      <c r="AY1797" s="1" t="s">
        <v>52</v>
      </c>
      <c r="AZ1797" s="203"/>
      <c r="BA1797" s="206"/>
    </row>
    <row r="1798" spans="1:53" ht="30" customHeight="1">
      <c r="A1798" s="6"/>
      <c r="B1798" s="6"/>
      <c r="C1798" s="6"/>
      <c r="D1798" s="6"/>
      <c r="E1798" s="8"/>
      <c r="F1798" s="9"/>
      <c r="G1798" s="8"/>
      <c r="H1798" s="9"/>
      <c r="I1798" s="8"/>
      <c r="J1798" s="9"/>
      <c r="K1798" s="8"/>
      <c r="L1798" s="9"/>
      <c r="M1798" s="6"/>
      <c r="BA1798" s="206"/>
    </row>
    <row r="1799" spans="1:53" ht="30" customHeight="1">
      <c r="A1799" s="308" t="s">
        <v>4724</v>
      </c>
      <c r="B1799" s="308"/>
      <c r="C1799" s="308"/>
      <c r="D1799" s="308"/>
      <c r="E1799" s="309"/>
      <c r="F1799" s="310"/>
      <c r="G1799" s="309"/>
      <c r="H1799" s="310"/>
      <c r="I1799" s="309"/>
      <c r="J1799" s="310"/>
      <c r="K1799" s="309"/>
      <c r="L1799" s="310"/>
      <c r="M1799" s="308"/>
      <c r="N1799" s="1" t="s">
        <v>1455</v>
      </c>
      <c r="BA1799" s="208"/>
    </row>
    <row r="1800" spans="1:53" ht="30" customHeight="1">
      <c r="A1800" s="5" t="s">
        <v>4634</v>
      </c>
      <c r="B1800" s="5" t="s">
        <v>1361</v>
      </c>
      <c r="C1800" s="5" t="s">
        <v>715</v>
      </c>
      <c r="D1800" s="6">
        <v>1</v>
      </c>
      <c r="E1800" s="8">
        <f>단가대비표!K392</f>
        <v>41800</v>
      </c>
      <c r="F1800" s="9">
        <f>TRUNC(E1800*D1800,1)</f>
        <v>41800</v>
      </c>
      <c r="G1800" s="8">
        <f>단가대비표!L392</f>
        <v>0</v>
      </c>
      <c r="H1800" s="9">
        <f>TRUNC(G1800*D1800,1)</f>
        <v>0</v>
      </c>
      <c r="I1800" s="8">
        <f>단가대비표!S392</f>
        <v>0</v>
      </c>
      <c r="J1800" s="9">
        <f>TRUNC(I1800*D1800,1)</f>
        <v>0</v>
      </c>
      <c r="K1800" s="8">
        <f>TRUNC(E1800+G1800+I1800,1)</f>
        <v>41800</v>
      </c>
      <c r="L1800" s="9">
        <f>TRUNC(F1800+H1800+J1800,1)</f>
        <v>41800</v>
      </c>
      <c r="M1800" s="5" t="s">
        <v>52</v>
      </c>
      <c r="N1800" s="1" t="s">
        <v>1455</v>
      </c>
      <c r="O1800" s="1" t="s">
        <v>4635</v>
      </c>
      <c r="P1800" s="1" t="s">
        <v>62</v>
      </c>
      <c r="Q1800" s="1" t="s">
        <v>62</v>
      </c>
      <c r="R1800" s="1" t="s">
        <v>61</v>
      </c>
      <c r="AV1800" s="1" t="s">
        <v>52</v>
      </c>
      <c r="AW1800" s="1" t="s">
        <v>4725</v>
      </c>
      <c r="AX1800" s="1" t="s">
        <v>52</v>
      </c>
      <c r="AY1800" s="1" t="s">
        <v>52</v>
      </c>
      <c r="AZ1800" s="203"/>
      <c r="BA1800" s="206" t="s">
        <v>7703</v>
      </c>
    </row>
    <row r="1801" spans="1:53" ht="30" customHeight="1">
      <c r="A1801" s="5" t="s">
        <v>4550</v>
      </c>
      <c r="B1801" s="5" t="s">
        <v>4615</v>
      </c>
      <c r="C1801" s="5" t="s">
        <v>366</v>
      </c>
      <c r="D1801" s="6">
        <v>1</v>
      </c>
      <c r="E1801" s="8">
        <f>일위대가목록!E633</f>
        <v>0</v>
      </c>
      <c r="F1801" s="9">
        <f>TRUNC(E1801*D1801,1)</f>
        <v>0</v>
      </c>
      <c r="G1801" s="8">
        <f>일위대가목록!F633</f>
        <v>24160</v>
      </c>
      <c r="H1801" s="9">
        <f>TRUNC(G1801*D1801,1)</f>
        <v>24160</v>
      </c>
      <c r="I1801" s="8">
        <f>일위대가목록!G633</f>
        <v>0</v>
      </c>
      <c r="J1801" s="9">
        <f>TRUNC(I1801*D1801,1)</f>
        <v>0</v>
      </c>
      <c r="K1801" s="8">
        <f>TRUNC(E1801+G1801+I1801,1)</f>
        <v>24160</v>
      </c>
      <c r="L1801" s="9">
        <f>TRUNC(F1801+H1801+J1801,1)</f>
        <v>24160</v>
      </c>
      <c r="M1801" s="5" t="s">
        <v>4616</v>
      </c>
      <c r="N1801" s="1" t="s">
        <v>1455</v>
      </c>
      <c r="O1801" s="1" t="s">
        <v>4617</v>
      </c>
      <c r="P1801" s="1" t="s">
        <v>61</v>
      </c>
      <c r="Q1801" s="1" t="s">
        <v>62</v>
      </c>
      <c r="R1801" s="1" t="s">
        <v>62</v>
      </c>
      <c r="AV1801" s="1" t="s">
        <v>52</v>
      </c>
      <c r="AW1801" s="1" t="s">
        <v>4726</v>
      </c>
      <c r="AX1801" s="1" t="s">
        <v>52</v>
      </c>
      <c r="AY1801" s="1" t="s">
        <v>52</v>
      </c>
      <c r="AZ1801" s="203"/>
      <c r="BA1801" s="209" t="s">
        <v>4616</v>
      </c>
    </row>
    <row r="1802" spans="1:53" ht="30" customHeight="1">
      <c r="A1802" s="5" t="s">
        <v>2487</v>
      </c>
      <c r="B1802" s="5" t="s">
        <v>52</v>
      </c>
      <c r="C1802" s="5" t="s">
        <v>52</v>
      </c>
      <c r="D1802" s="6"/>
      <c r="E1802" s="8"/>
      <c r="F1802" s="9">
        <f>TRUNC(SUMIF(N1800:N1801, N1799, F1800:F1801),0)</f>
        <v>41800</v>
      </c>
      <c r="G1802" s="8"/>
      <c r="H1802" s="9">
        <f>TRUNC(SUMIF(N1800:N1801, N1799, H1800:H1801),0)</f>
        <v>24160</v>
      </c>
      <c r="I1802" s="8"/>
      <c r="J1802" s="9">
        <f>TRUNC(SUMIF(N1800:N1801, N1799, J1800:J1801),0)</f>
        <v>0</v>
      </c>
      <c r="K1802" s="8"/>
      <c r="L1802" s="9">
        <f>F1802+H1802+J1802</f>
        <v>65960</v>
      </c>
      <c r="M1802" s="5" t="s">
        <v>52</v>
      </c>
      <c r="N1802" s="1" t="s">
        <v>124</v>
      </c>
      <c r="O1802" s="1" t="s">
        <v>124</v>
      </c>
      <c r="P1802" s="1" t="s">
        <v>52</v>
      </c>
      <c r="Q1802" s="1" t="s">
        <v>52</v>
      </c>
      <c r="R1802" s="1" t="s">
        <v>52</v>
      </c>
      <c r="AV1802" s="1" t="s">
        <v>52</v>
      </c>
      <c r="AW1802" s="1" t="s">
        <v>52</v>
      </c>
      <c r="AX1802" s="1" t="s">
        <v>52</v>
      </c>
      <c r="AY1802" s="1" t="s">
        <v>52</v>
      </c>
      <c r="AZ1802" s="203"/>
      <c r="BA1802" s="206"/>
    </row>
    <row r="1803" spans="1:53" ht="30" customHeight="1">
      <c r="A1803" s="6"/>
      <c r="B1803" s="6"/>
      <c r="C1803" s="6"/>
      <c r="D1803" s="6"/>
      <c r="E1803" s="8"/>
      <c r="F1803" s="9"/>
      <c r="G1803" s="8"/>
      <c r="H1803" s="9"/>
      <c r="I1803" s="8"/>
      <c r="J1803" s="9"/>
      <c r="K1803" s="8"/>
      <c r="L1803" s="9"/>
      <c r="M1803" s="6"/>
      <c r="BA1803" s="206"/>
    </row>
    <row r="1804" spans="1:53" ht="30" customHeight="1">
      <c r="A1804" s="308" t="s">
        <v>4727</v>
      </c>
      <c r="B1804" s="308"/>
      <c r="C1804" s="308"/>
      <c r="D1804" s="308"/>
      <c r="E1804" s="309"/>
      <c r="F1804" s="310"/>
      <c r="G1804" s="309"/>
      <c r="H1804" s="310"/>
      <c r="I1804" s="309"/>
      <c r="J1804" s="310"/>
      <c r="K1804" s="309"/>
      <c r="L1804" s="310"/>
      <c r="M1804" s="308"/>
      <c r="N1804" s="1" t="s">
        <v>1460</v>
      </c>
      <c r="BA1804" s="208"/>
    </row>
    <row r="1805" spans="1:53" ht="30" customHeight="1">
      <c r="A1805" s="5" t="s">
        <v>4639</v>
      </c>
      <c r="B1805" s="5" t="s">
        <v>1361</v>
      </c>
      <c r="C1805" s="5" t="s">
        <v>715</v>
      </c>
      <c r="D1805" s="6">
        <v>1</v>
      </c>
      <c r="E1805" s="8">
        <f>단가대비표!K393</f>
        <v>77400</v>
      </c>
      <c r="F1805" s="9">
        <f>TRUNC(E1805*D1805,1)</f>
        <v>77400</v>
      </c>
      <c r="G1805" s="8">
        <f>단가대비표!L393</f>
        <v>0</v>
      </c>
      <c r="H1805" s="9">
        <f>TRUNC(G1805*D1805,1)</f>
        <v>0</v>
      </c>
      <c r="I1805" s="8">
        <f>단가대비표!S393</f>
        <v>0</v>
      </c>
      <c r="J1805" s="9">
        <f>TRUNC(I1805*D1805,1)</f>
        <v>0</v>
      </c>
      <c r="K1805" s="8">
        <f>TRUNC(E1805+G1805+I1805,1)</f>
        <v>77400</v>
      </c>
      <c r="L1805" s="9">
        <f>TRUNC(F1805+H1805+J1805,1)</f>
        <v>77400</v>
      </c>
      <c r="M1805" s="5" t="s">
        <v>52</v>
      </c>
      <c r="N1805" s="1" t="s">
        <v>1460</v>
      </c>
      <c r="O1805" s="1" t="s">
        <v>4640</v>
      </c>
      <c r="P1805" s="1" t="s">
        <v>62</v>
      </c>
      <c r="Q1805" s="1" t="s">
        <v>62</v>
      </c>
      <c r="R1805" s="1" t="s">
        <v>61</v>
      </c>
      <c r="AV1805" s="1" t="s">
        <v>52</v>
      </c>
      <c r="AW1805" s="1" t="s">
        <v>4728</v>
      </c>
      <c r="AX1805" s="1" t="s">
        <v>52</v>
      </c>
      <c r="AY1805" s="1" t="s">
        <v>52</v>
      </c>
      <c r="AZ1805" s="203"/>
      <c r="BA1805" s="206" t="s">
        <v>7704</v>
      </c>
    </row>
    <row r="1806" spans="1:53" ht="30" customHeight="1">
      <c r="A1806" s="5" t="s">
        <v>4550</v>
      </c>
      <c r="B1806" s="5" t="s">
        <v>4642</v>
      </c>
      <c r="C1806" s="5" t="s">
        <v>366</v>
      </c>
      <c r="D1806" s="6">
        <v>1</v>
      </c>
      <c r="E1806" s="8">
        <f>일위대가목록!E634</f>
        <v>0</v>
      </c>
      <c r="F1806" s="9">
        <f>TRUNC(E1806*D1806,1)</f>
        <v>0</v>
      </c>
      <c r="G1806" s="8">
        <f>일위대가목록!F634</f>
        <v>26342</v>
      </c>
      <c r="H1806" s="9">
        <f>TRUNC(G1806*D1806,1)</f>
        <v>26342</v>
      </c>
      <c r="I1806" s="8">
        <f>일위대가목록!G634</f>
        <v>0</v>
      </c>
      <c r="J1806" s="9">
        <f>TRUNC(I1806*D1806,1)</f>
        <v>0</v>
      </c>
      <c r="K1806" s="8">
        <f>TRUNC(E1806+G1806+I1806,1)</f>
        <v>26342</v>
      </c>
      <c r="L1806" s="9">
        <f>TRUNC(F1806+H1806+J1806,1)</f>
        <v>26342</v>
      </c>
      <c r="M1806" s="5" t="s">
        <v>4643</v>
      </c>
      <c r="N1806" s="1" t="s">
        <v>1460</v>
      </c>
      <c r="O1806" s="1" t="s">
        <v>4644</v>
      </c>
      <c r="P1806" s="1" t="s">
        <v>61</v>
      </c>
      <c r="Q1806" s="1" t="s">
        <v>62</v>
      </c>
      <c r="R1806" s="1" t="s">
        <v>62</v>
      </c>
      <c r="AV1806" s="1" t="s">
        <v>52</v>
      </c>
      <c r="AW1806" s="1" t="s">
        <v>4729</v>
      </c>
      <c r="AX1806" s="1" t="s">
        <v>52</v>
      </c>
      <c r="AY1806" s="1" t="s">
        <v>52</v>
      </c>
      <c r="AZ1806" s="203"/>
      <c r="BA1806" s="209" t="s">
        <v>4643</v>
      </c>
    </row>
    <row r="1807" spans="1:53" ht="30" customHeight="1">
      <c r="A1807" s="5" t="s">
        <v>2487</v>
      </c>
      <c r="B1807" s="5" t="s">
        <v>52</v>
      </c>
      <c r="C1807" s="5" t="s">
        <v>52</v>
      </c>
      <c r="D1807" s="6"/>
      <c r="E1807" s="8"/>
      <c r="F1807" s="9">
        <f>TRUNC(SUMIF(N1805:N1806, N1804, F1805:F1806),0)</f>
        <v>77400</v>
      </c>
      <c r="G1807" s="8"/>
      <c r="H1807" s="9">
        <f>TRUNC(SUMIF(N1805:N1806, N1804, H1805:H1806),0)</f>
        <v>26342</v>
      </c>
      <c r="I1807" s="8"/>
      <c r="J1807" s="9">
        <f>TRUNC(SUMIF(N1805:N1806, N1804, J1805:J1806),0)</f>
        <v>0</v>
      </c>
      <c r="K1807" s="8"/>
      <c r="L1807" s="9">
        <f>F1807+H1807+J1807</f>
        <v>103742</v>
      </c>
      <c r="M1807" s="5" t="s">
        <v>52</v>
      </c>
      <c r="N1807" s="1" t="s">
        <v>124</v>
      </c>
      <c r="O1807" s="1" t="s">
        <v>124</v>
      </c>
      <c r="P1807" s="1" t="s">
        <v>52</v>
      </c>
      <c r="Q1807" s="1" t="s">
        <v>52</v>
      </c>
      <c r="R1807" s="1" t="s">
        <v>52</v>
      </c>
      <c r="AV1807" s="1" t="s">
        <v>52</v>
      </c>
      <c r="AW1807" s="1" t="s">
        <v>52</v>
      </c>
      <c r="AX1807" s="1" t="s">
        <v>52</v>
      </c>
      <c r="AY1807" s="1" t="s">
        <v>52</v>
      </c>
      <c r="AZ1807" s="203"/>
      <c r="BA1807" s="206"/>
    </row>
    <row r="1808" spans="1:53" ht="30" customHeight="1">
      <c r="A1808" s="6"/>
      <c r="B1808" s="6"/>
      <c r="C1808" s="6"/>
      <c r="D1808" s="6"/>
      <c r="E1808" s="8"/>
      <c r="F1808" s="9"/>
      <c r="G1808" s="8"/>
      <c r="H1808" s="9"/>
      <c r="I1808" s="8"/>
      <c r="J1808" s="9"/>
      <c r="K1808" s="8"/>
      <c r="L1808" s="9"/>
      <c r="M1808" s="6"/>
      <c r="BA1808" s="206"/>
    </row>
    <row r="1809" spans="1:53" ht="30" customHeight="1">
      <c r="A1809" s="308" t="s">
        <v>4730</v>
      </c>
      <c r="B1809" s="308"/>
      <c r="C1809" s="308"/>
      <c r="D1809" s="308"/>
      <c r="E1809" s="309"/>
      <c r="F1809" s="310"/>
      <c r="G1809" s="309"/>
      <c r="H1809" s="310"/>
      <c r="I1809" s="309"/>
      <c r="J1809" s="310"/>
      <c r="K1809" s="309"/>
      <c r="L1809" s="310"/>
      <c r="M1809" s="308"/>
      <c r="N1809" s="1" t="s">
        <v>1465</v>
      </c>
      <c r="BA1809" s="208"/>
    </row>
    <row r="1810" spans="1:53" ht="30" customHeight="1">
      <c r="A1810" s="5" t="s">
        <v>4731</v>
      </c>
      <c r="B1810" s="5" t="s">
        <v>1463</v>
      </c>
      <c r="C1810" s="5" t="s">
        <v>366</v>
      </c>
      <c r="D1810" s="6">
        <v>1</v>
      </c>
      <c r="E1810" s="8">
        <f>단가대비표!K377</f>
        <v>72000</v>
      </c>
      <c r="F1810" s="9">
        <f>TRUNC(E1810*D1810,1)</f>
        <v>72000</v>
      </c>
      <c r="G1810" s="8">
        <f>단가대비표!L377</f>
        <v>0</v>
      </c>
      <c r="H1810" s="9">
        <f>TRUNC(G1810*D1810,1)</f>
        <v>0</v>
      </c>
      <c r="I1810" s="8">
        <f>단가대비표!S377</f>
        <v>0</v>
      </c>
      <c r="J1810" s="9">
        <f>TRUNC(I1810*D1810,1)</f>
        <v>0</v>
      </c>
      <c r="K1810" s="8">
        <f>TRUNC(E1810+G1810+I1810,1)</f>
        <v>72000</v>
      </c>
      <c r="L1810" s="9">
        <f>TRUNC(F1810+H1810+J1810,1)</f>
        <v>72000</v>
      </c>
      <c r="M1810" s="5" t="s">
        <v>52</v>
      </c>
      <c r="N1810" s="1" t="s">
        <v>1465</v>
      </c>
      <c r="O1810" s="1" t="s">
        <v>4732</v>
      </c>
      <c r="P1810" s="1" t="s">
        <v>62</v>
      </c>
      <c r="Q1810" s="1" t="s">
        <v>62</v>
      </c>
      <c r="R1810" s="1" t="s">
        <v>61</v>
      </c>
      <c r="AV1810" s="1" t="s">
        <v>52</v>
      </c>
      <c r="AW1810" s="1" t="s">
        <v>4733</v>
      </c>
      <c r="AX1810" s="1" t="s">
        <v>52</v>
      </c>
      <c r="AY1810" s="1" t="s">
        <v>52</v>
      </c>
      <c r="AZ1810" s="203"/>
      <c r="BA1810" s="206" t="s">
        <v>7688</v>
      </c>
    </row>
    <row r="1811" spans="1:53" ht="30" customHeight="1">
      <c r="A1811" s="5" t="s">
        <v>4734</v>
      </c>
      <c r="B1811" s="5" t="s">
        <v>52</v>
      </c>
      <c r="C1811" s="5" t="s">
        <v>58</v>
      </c>
      <c r="D1811" s="6">
        <v>0.154</v>
      </c>
      <c r="E1811" s="8">
        <f>일위대가목록!E637</f>
        <v>0</v>
      </c>
      <c r="F1811" s="9">
        <f>TRUNC(E1811*D1811,1)</f>
        <v>0</v>
      </c>
      <c r="G1811" s="8">
        <f>일위대가목록!F637</f>
        <v>15719</v>
      </c>
      <c r="H1811" s="9">
        <f>TRUNC(G1811*D1811,1)</f>
        <v>2420.6999999999998</v>
      </c>
      <c r="I1811" s="8">
        <f>일위대가목록!G637</f>
        <v>628</v>
      </c>
      <c r="J1811" s="9">
        <f>TRUNC(I1811*D1811,1)</f>
        <v>96.7</v>
      </c>
      <c r="K1811" s="8">
        <f>TRUNC(E1811+G1811+I1811,1)</f>
        <v>16347</v>
      </c>
      <c r="L1811" s="9">
        <f>TRUNC(F1811+H1811+J1811,1)</f>
        <v>2517.4</v>
      </c>
      <c r="M1811" s="5" t="s">
        <v>4735</v>
      </c>
      <c r="N1811" s="1" t="s">
        <v>1465</v>
      </c>
      <c r="O1811" s="1" t="s">
        <v>4736</v>
      </c>
      <c r="P1811" s="1" t="s">
        <v>61</v>
      </c>
      <c r="Q1811" s="1" t="s">
        <v>62</v>
      </c>
      <c r="R1811" s="1" t="s">
        <v>62</v>
      </c>
      <c r="AV1811" s="1" t="s">
        <v>52</v>
      </c>
      <c r="AW1811" s="1" t="s">
        <v>4737</v>
      </c>
      <c r="AX1811" s="1" t="s">
        <v>52</v>
      </c>
      <c r="AY1811" s="1" t="s">
        <v>52</v>
      </c>
      <c r="AZ1811" s="203"/>
      <c r="BA1811" s="209" t="s">
        <v>4735</v>
      </c>
    </row>
    <row r="1812" spans="1:53" ht="30" customHeight="1">
      <c r="A1812" s="5" t="s">
        <v>2487</v>
      </c>
      <c r="B1812" s="5" t="s">
        <v>52</v>
      </c>
      <c r="C1812" s="5" t="s">
        <v>52</v>
      </c>
      <c r="D1812" s="6"/>
      <c r="E1812" s="8"/>
      <c r="F1812" s="9">
        <f>TRUNC(SUMIF(N1810:N1811, N1809, F1810:F1811),0)</f>
        <v>72000</v>
      </c>
      <c r="G1812" s="8"/>
      <c r="H1812" s="9">
        <f>TRUNC(SUMIF(N1810:N1811, N1809, H1810:H1811),0)</f>
        <v>2420</v>
      </c>
      <c r="I1812" s="8"/>
      <c r="J1812" s="9">
        <f>TRUNC(SUMIF(N1810:N1811, N1809, J1810:J1811),0)</f>
        <v>96</v>
      </c>
      <c r="K1812" s="8"/>
      <c r="L1812" s="9">
        <f>F1812+H1812+J1812</f>
        <v>74516</v>
      </c>
      <c r="M1812" s="5" t="s">
        <v>52</v>
      </c>
      <c r="N1812" s="1" t="s">
        <v>124</v>
      </c>
      <c r="O1812" s="1" t="s">
        <v>124</v>
      </c>
      <c r="P1812" s="1" t="s">
        <v>52</v>
      </c>
      <c r="Q1812" s="1" t="s">
        <v>52</v>
      </c>
      <c r="R1812" s="1" t="s">
        <v>52</v>
      </c>
      <c r="AV1812" s="1" t="s">
        <v>52</v>
      </c>
      <c r="AW1812" s="1" t="s">
        <v>52</v>
      </c>
      <c r="AX1812" s="1" t="s">
        <v>52</v>
      </c>
      <c r="AY1812" s="1" t="s">
        <v>52</v>
      </c>
      <c r="AZ1812" s="203"/>
      <c r="BA1812" s="206"/>
    </row>
    <row r="1813" spans="1:53" ht="30" customHeight="1">
      <c r="A1813" s="6"/>
      <c r="B1813" s="6"/>
      <c r="C1813" s="6"/>
      <c r="D1813" s="6"/>
      <c r="E1813" s="8"/>
      <c r="F1813" s="9"/>
      <c r="G1813" s="8"/>
      <c r="H1813" s="9"/>
      <c r="I1813" s="8"/>
      <c r="J1813" s="9"/>
      <c r="K1813" s="8"/>
      <c r="L1813" s="9"/>
      <c r="M1813" s="6"/>
      <c r="BA1813" s="206"/>
    </row>
    <row r="1814" spans="1:53" ht="30" customHeight="1">
      <c r="A1814" s="308" t="s">
        <v>4738</v>
      </c>
      <c r="B1814" s="308"/>
      <c r="C1814" s="308"/>
      <c r="D1814" s="308"/>
      <c r="E1814" s="309"/>
      <c r="F1814" s="310"/>
      <c r="G1814" s="309"/>
      <c r="H1814" s="310"/>
      <c r="I1814" s="309"/>
      <c r="J1814" s="310"/>
      <c r="K1814" s="309"/>
      <c r="L1814" s="310"/>
      <c r="M1814" s="308"/>
      <c r="N1814" s="1" t="s">
        <v>1470</v>
      </c>
      <c r="BA1814" s="208"/>
    </row>
    <row r="1815" spans="1:53" ht="30" customHeight="1">
      <c r="A1815" s="5" t="s">
        <v>4739</v>
      </c>
      <c r="B1815" s="5" t="s">
        <v>1468</v>
      </c>
      <c r="C1815" s="5" t="s">
        <v>366</v>
      </c>
      <c r="D1815" s="6">
        <v>1</v>
      </c>
      <c r="E1815" s="8">
        <f>단가대비표!K378</f>
        <v>26400</v>
      </c>
      <c r="F1815" s="9">
        <f>TRUNC(E1815*D1815,1)</f>
        <v>26400</v>
      </c>
      <c r="G1815" s="8">
        <f>단가대비표!L378</f>
        <v>0</v>
      </c>
      <c r="H1815" s="9">
        <f>TRUNC(G1815*D1815,1)</f>
        <v>0</v>
      </c>
      <c r="I1815" s="8">
        <f>단가대비표!S378</f>
        <v>0</v>
      </c>
      <c r="J1815" s="9">
        <f>TRUNC(I1815*D1815,1)</f>
        <v>0</v>
      </c>
      <c r="K1815" s="8">
        <f>TRUNC(E1815+G1815+I1815,1)</f>
        <v>26400</v>
      </c>
      <c r="L1815" s="9">
        <f>TRUNC(F1815+H1815+J1815,1)</f>
        <v>26400</v>
      </c>
      <c r="M1815" s="5" t="s">
        <v>52</v>
      </c>
      <c r="N1815" s="1" t="s">
        <v>1470</v>
      </c>
      <c r="O1815" s="1" t="s">
        <v>4740</v>
      </c>
      <c r="P1815" s="1" t="s">
        <v>62</v>
      </c>
      <c r="Q1815" s="1" t="s">
        <v>62</v>
      </c>
      <c r="R1815" s="1" t="s">
        <v>61</v>
      </c>
      <c r="AV1815" s="1" t="s">
        <v>52</v>
      </c>
      <c r="AW1815" s="1" t="s">
        <v>4741</v>
      </c>
      <c r="AX1815" s="1" t="s">
        <v>52</v>
      </c>
      <c r="AY1815" s="1" t="s">
        <v>52</v>
      </c>
      <c r="AZ1815" s="203"/>
      <c r="BA1815" s="206" t="s">
        <v>7689</v>
      </c>
    </row>
    <row r="1816" spans="1:53" ht="30" customHeight="1">
      <c r="A1816" s="5" t="s">
        <v>4734</v>
      </c>
      <c r="B1816" s="5" t="s">
        <v>52</v>
      </c>
      <c r="C1816" s="5" t="s">
        <v>58</v>
      </c>
      <c r="D1816" s="6">
        <v>0.154</v>
      </c>
      <c r="E1816" s="8">
        <f>일위대가목록!E637</f>
        <v>0</v>
      </c>
      <c r="F1816" s="9">
        <f>TRUNC(E1816*D1816,1)</f>
        <v>0</v>
      </c>
      <c r="G1816" s="8">
        <f>일위대가목록!F637</f>
        <v>15719</v>
      </c>
      <c r="H1816" s="9">
        <f>TRUNC(G1816*D1816,1)</f>
        <v>2420.6999999999998</v>
      </c>
      <c r="I1816" s="8">
        <f>일위대가목록!G637</f>
        <v>628</v>
      </c>
      <c r="J1816" s="9">
        <f>TRUNC(I1816*D1816,1)</f>
        <v>96.7</v>
      </c>
      <c r="K1816" s="8">
        <f>TRUNC(E1816+G1816+I1816,1)</f>
        <v>16347</v>
      </c>
      <c r="L1816" s="9">
        <f>TRUNC(F1816+H1816+J1816,1)</f>
        <v>2517.4</v>
      </c>
      <c r="M1816" s="5" t="s">
        <v>4735</v>
      </c>
      <c r="N1816" s="1" t="s">
        <v>1470</v>
      </c>
      <c r="O1816" s="1" t="s">
        <v>4736</v>
      </c>
      <c r="P1816" s="1" t="s">
        <v>61</v>
      </c>
      <c r="Q1816" s="1" t="s">
        <v>62</v>
      </c>
      <c r="R1816" s="1" t="s">
        <v>62</v>
      </c>
      <c r="AV1816" s="1" t="s">
        <v>52</v>
      </c>
      <c r="AW1816" s="1" t="s">
        <v>4742</v>
      </c>
      <c r="AX1816" s="1" t="s">
        <v>52</v>
      </c>
      <c r="AY1816" s="1" t="s">
        <v>52</v>
      </c>
      <c r="AZ1816" s="203"/>
      <c r="BA1816" s="209" t="s">
        <v>4735</v>
      </c>
    </row>
    <row r="1817" spans="1:53" ht="30" customHeight="1">
      <c r="A1817" s="5" t="s">
        <v>2487</v>
      </c>
      <c r="B1817" s="5" t="s">
        <v>52</v>
      </c>
      <c r="C1817" s="5" t="s">
        <v>52</v>
      </c>
      <c r="D1817" s="6"/>
      <c r="E1817" s="8"/>
      <c r="F1817" s="9">
        <f>TRUNC(SUMIF(N1815:N1816, N1814, F1815:F1816),0)</f>
        <v>26400</v>
      </c>
      <c r="G1817" s="8"/>
      <c r="H1817" s="9">
        <f>TRUNC(SUMIF(N1815:N1816, N1814, H1815:H1816),0)</f>
        <v>2420</v>
      </c>
      <c r="I1817" s="8"/>
      <c r="J1817" s="9">
        <f>TRUNC(SUMIF(N1815:N1816, N1814, J1815:J1816),0)</f>
        <v>96</v>
      </c>
      <c r="K1817" s="8"/>
      <c r="L1817" s="9">
        <f>F1817+H1817+J1817</f>
        <v>28916</v>
      </c>
      <c r="M1817" s="5" t="s">
        <v>52</v>
      </c>
      <c r="N1817" s="1" t="s">
        <v>124</v>
      </c>
      <c r="O1817" s="1" t="s">
        <v>124</v>
      </c>
      <c r="P1817" s="1" t="s">
        <v>52</v>
      </c>
      <c r="Q1817" s="1" t="s">
        <v>52</v>
      </c>
      <c r="R1817" s="1" t="s">
        <v>52</v>
      </c>
      <c r="AV1817" s="1" t="s">
        <v>52</v>
      </c>
      <c r="AW1817" s="1" t="s">
        <v>52</v>
      </c>
      <c r="AX1817" s="1" t="s">
        <v>52</v>
      </c>
      <c r="AY1817" s="1" t="s">
        <v>52</v>
      </c>
      <c r="AZ1817" s="203"/>
      <c r="BA1817" s="206"/>
    </row>
    <row r="1818" spans="1:53" ht="30" customHeight="1">
      <c r="A1818" s="6"/>
      <c r="B1818" s="6"/>
      <c r="C1818" s="6"/>
      <c r="D1818" s="6"/>
      <c r="E1818" s="8"/>
      <c r="F1818" s="9"/>
      <c r="G1818" s="8"/>
      <c r="H1818" s="9"/>
      <c r="I1818" s="8"/>
      <c r="J1818" s="9"/>
      <c r="K1818" s="8"/>
      <c r="L1818" s="9"/>
      <c r="M1818" s="6"/>
      <c r="BA1818" s="206"/>
    </row>
    <row r="1819" spans="1:53" ht="30" customHeight="1">
      <c r="A1819" s="308" t="s">
        <v>4743</v>
      </c>
      <c r="B1819" s="308"/>
      <c r="C1819" s="308"/>
      <c r="D1819" s="308"/>
      <c r="E1819" s="309"/>
      <c r="F1819" s="310"/>
      <c r="G1819" s="309"/>
      <c r="H1819" s="310"/>
      <c r="I1819" s="309"/>
      <c r="J1819" s="310"/>
      <c r="K1819" s="309"/>
      <c r="L1819" s="310"/>
      <c r="M1819" s="308"/>
      <c r="N1819" s="1" t="s">
        <v>1475</v>
      </c>
      <c r="BA1819" s="208"/>
    </row>
    <row r="1820" spans="1:53" ht="30" customHeight="1">
      <c r="A1820" s="5" t="s">
        <v>4744</v>
      </c>
      <c r="B1820" s="5" t="s">
        <v>1473</v>
      </c>
      <c r="C1820" s="5" t="s">
        <v>366</v>
      </c>
      <c r="D1820" s="6">
        <v>1</v>
      </c>
      <c r="E1820" s="8">
        <f>단가대비표!K379</f>
        <v>30800</v>
      </c>
      <c r="F1820" s="9">
        <f>TRUNC(E1820*D1820,1)</f>
        <v>30800</v>
      </c>
      <c r="G1820" s="8">
        <f>단가대비표!L379</f>
        <v>0</v>
      </c>
      <c r="H1820" s="9">
        <f>TRUNC(G1820*D1820,1)</f>
        <v>0</v>
      </c>
      <c r="I1820" s="8">
        <f>단가대비표!S379</f>
        <v>0</v>
      </c>
      <c r="J1820" s="9">
        <f>TRUNC(I1820*D1820,1)</f>
        <v>0</v>
      </c>
      <c r="K1820" s="8">
        <f>TRUNC(E1820+G1820+I1820,1)</f>
        <v>30800</v>
      </c>
      <c r="L1820" s="9">
        <f>TRUNC(F1820+H1820+J1820,1)</f>
        <v>30800</v>
      </c>
      <c r="M1820" s="5" t="s">
        <v>52</v>
      </c>
      <c r="N1820" s="1" t="s">
        <v>1475</v>
      </c>
      <c r="O1820" s="1" t="s">
        <v>4745</v>
      </c>
      <c r="P1820" s="1" t="s">
        <v>62</v>
      </c>
      <c r="Q1820" s="1" t="s">
        <v>62</v>
      </c>
      <c r="R1820" s="1" t="s">
        <v>61</v>
      </c>
      <c r="AV1820" s="1" t="s">
        <v>52</v>
      </c>
      <c r="AW1820" s="1" t="s">
        <v>4746</v>
      </c>
      <c r="AX1820" s="1" t="s">
        <v>52</v>
      </c>
      <c r="AY1820" s="1" t="s">
        <v>52</v>
      </c>
      <c r="AZ1820" s="203"/>
      <c r="BA1820" s="206" t="s">
        <v>7690</v>
      </c>
    </row>
    <row r="1821" spans="1:53" ht="30" customHeight="1">
      <c r="A1821" s="5" t="s">
        <v>4734</v>
      </c>
      <c r="B1821" s="5" t="s">
        <v>52</v>
      </c>
      <c r="C1821" s="5" t="s">
        <v>58</v>
      </c>
      <c r="D1821" s="6">
        <v>0.224</v>
      </c>
      <c r="E1821" s="8">
        <f>일위대가목록!E637</f>
        <v>0</v>
      </c>
      <c r="F1821" s="9">
        <f>TRUNC(E1821*D1821,1)</f>
        <v>0</v>
      </c>
      <c r="G1821" s="8">
        <f>일위대가목록!F637</f>
        <v>15719</v>
      </c>
      <c r="H1821" s="9">
        <f>TRUNC(G1821*D1821,1)</f>
        <v>3521</v>
      </c>
      <c r="I1821" s="8">
        <f>일위대가목록!G637</f>
        <v>628</v>
      </c>
      <c r="J1821" s="9">
        <f>TRUNC(I1821*D1821,1)</f>
        <v>140.6</v>
      </c>
      <c r="K1821" s="8">
        <f>TRUNC(E1821+G1821+I1821,1)</f>
        <v>16347</v>
      </c>
      <c r="L1821" s="9">
        <f>TRUNC(F1821+H1821+J1821,1)</f>
        <v>3661.6</v>
      </c>
      <c r="M1821" s="5" t="s">
        <v>4735</v>
      </c>
      <c r="N1821" s="1" t="s">
        <v>1475</v>
      </c>
      <c r="O1821" s="1" t="s">
        <v>4736</v>
      </c>
      <c r="P1821" s="1" t="s">
        <v>61</v>
      </c>
      <c r="Q1821" s="1" t="s">
        <v>62</v>
      </c>
      <c r="R1821" s="1" t="s">
        <v>62</v>
      </c>
      <c r="AV1821" s="1" t="s">
        <v>52</v>
      </c>
      <c r="AW1821" s="1" t="s">
        <v>4747</v>
      </c>
      <c r="AX1821" s="1" t="s">
        <v>52</v>
      </c>
      <c r="AY1821" s="1" t="s">
        <v>52</v>
      </c>
      <c r="AZ1821" s="203"/>
      <c r="BA1821" s="209" t="s">
        <v>4735</v>
      </c>
    </row>
    <row r="1822" spans="1:53" ht="30" customHeight="1">
      <c r="A1822" s="5" t="s">
        <v>2487</v>
      </c>
      <c r="B1822" s="5" t="s">
        <v>52</v>
      </c>
      <c r="C1822" s="5" t="s">
        <v>52</v>
      </c>
      <c r="D1822" s="6"/>
      <c r="E1822" s="8"/>
      <c r="F1822" s="9">
        <f>TRUNC(SUMIF(N1820:N1821, N1819, F1820:F1821),0)</f>
        <v>30800</v>
      </c>
      <c r="G1822" s="8"/>
      <c r="H1822" s="9">
        <f>TRUNC(SUMIF(N1820:N1821, N1819, H1820:H1821),0)</f>
        <v>3521</v>
      </c>
      <c r="I1822" s="8"/>
      <c r="J1822" s="9">
        <f>TRUNC(SUMIF(N1820:N1821, N1819, J1820:J1821),0)</f>
        <v>140</v>
      </c>
      <c r="K1822" s="8"/>
      <c r="L1822" s="9">
        <f>F1822+H1822+J1822</f>
        <v>34461</v>
      </c>
      <c r="M1822" s="5" t="s">
        <v>52</v>
      </c>
      <c r="N1822" s="1" t="s">
        <v>124</v>
      </c>
      <c r="O1822" s="1" t="s">
        <v>124</v>
      </c>
      <c r="P1822" s="1" t="s">
        <v>52</v>
      </c>
      <c r="Q1822" s="1" t="s">
        <v>52</v>
      </c>
      <c r="R1822" s="1" t="s">
        <v>52</v>
      </c>
      <c r="AV1822" s="1" t="s">
        <v>52</v>
      </c>
      <c r="AW1822" s="1" t="s">
        <v>52</v>
      </c>
      <c r="AX1822" s="1" t="s">
        <v>52</v>
      </c>
      <c r="AY1822" s="1" t="s">
        <v>52</v>
      </c>
      <c r="AZ1822" s="203"/>
      <c r="BA1822" s="206"/>
    </row>
    <row r="1823" spans="1:53" ht="30" customHeight="1">
      <c r="A1823" s="6"/>
      <c r="B1823" s="6"/>
      <c r="C1823" s="6"/>
      <c r="D1823" s="6"/>
      <c r="E1823" s="8"/>
      <c r="F1823" s="9"/>
      <c r="G1823" s="8"/>
      <c r="H1823" s="9"/>
      <c r="I1823" s="8"/>
      <c r="J1823" s="9"/>
      <c r="K1823" s="8"/>
      <c r="L1823" s="9"/>
      <c r="M1823" s="6"/>
      <c r="BA1823" s="206"/>
    </row>
    <row r="1824" spans="1:53" ht="30" customHeight="1">
      <c r="A1824" s="308" t="s">
        <v>4748</v>
      </c>
      <c r="B1824" s="308"/>
      <c r="C1824" s="308"/>
      <c r="D1824" s="308"/>
      <c r="E1824" s="309"/>
      <c r="F1824" s="310"/>
      <c r="G1824" s="309"/>
      <c r="H1824" s="310"/>
      <c r="I1824" s="309"/>
      <c r="J1824" s="310"/>
      <c r="K1824" s="309"/>
      <c r="L1824" s="310"/>
      <c r="M1824" s="308"/>
      <c r="N1824" s="1" t="s">
        <v>1480</v>
      </c>
      <c r="BA1824" s="208"/>
    </row>
    <row r="1825" spans="1:53" ht="30" customHeight="1">
      <c r="A1825" s="5" t="s">
        <v>4749</v>
      </c>
      <c r="B1825" s="5" t="s">
        <v>1478</v>
      </c>
      <c r="C1825" s="5" t="s">
        <v>366</v>
      </c>
      <c r="D1825" s="6">
        <v>1</v>
      </c>
      <c r="E1825" s="8">
        <f>단가대비표!K380</f>
        <v>38500</v>
      </c>
      <c r="F1825" s="9">
        <f>TRUNC(E1825*D1825,1)</f>
        <v>38500</v>
      </c>
      <c r="G1825" s="8">
        <f>단가대비표!L380</f>
        <v>0</v>
      </c>
      <c r="H1825" s="9">
        <f>TRUNC(G1825*D1825,1)</f>
        <v>0</v>
      </c>
      <c r="I1825" s="8">
        <f>단가대비표!S380</f>
        <v>0</v>
      </c>
      <c r="J1825" s="9">
        <f>TRUNC(I1825*D1825,1)</f>
        <v>0</v>
      </c>
      <c r="K1825" s="8">
        <f>TRUNC(E1825+G1825+I1825,1)</f>
        <v>38500</v>
      </c>
      <c r="L1825" s="9">
        <f>TRUNC(F1825+H1825+J1825,1)</f>
        <v>38500</v>
      </c>
      <c r="M1825" s="5" t="s">
        <v>52</v>
      </c>
      <c r="N1825" s="1" t="s">
        <v>1480</v>
      </c>
      <c r="O1825" s="1" t="s">
        <v>4750</v>
      </c>
      <c r="P1825" s="1" t="s">
        <v>62</v>
      </c>
      <c r="Q1825" s="1" t="s">
        <v>62</v>
      </c>
      <c r="R1825" s="1" t="s">
        <v>61</v>
      </c>
      <c r="AV1825" s="1" t="s">
        <v>52</v>
      </c>
      <c r="AW1825" s="1" t="s">
        <v>4751</v>
      </c>
      <c r="AX1825" s="1" t="s">
        <v>52</v>
      </c>
      <c r="AY1825" s="1" t="s">
        <v>52</v>
      </c>
      <c r="AZ1825" s="203"/>
      <c r="BA1825" s="206" t="s">
        <v>7691</v>
      </c>
    </row>
    <row r="1826" spans="1:53" ht="30" customHeight="1">
      <c r="A1826" s="5" t="s">
        <v>4734</v>
      </c>
      <c r="B1826" s="5" t="s">
        <v>52</v>
      </c>
      <c r="C1826" s="5" t="s">
        <v>58</v>
      </c>
      <c r="D1826" s="6">
        <v>0.29399999999999998</v>
      </c>
      <c r="E1826" s="8">
        <f>일위대가목록!E637</f>
        <v>0</v>
      </c>
      <c r="F1826" s="9">
        <f>TRUNC(E1826*D1826,1)</f>
        <v>0</v>
      </c>
      <c r="G1826" s="8">
        <f>일위대가목록!F637</f>
        <v>15719</v>
      </c>
      <c r="H1826" s="9">
        <f>TRUNC(G1826*D1826,1)</f>
        <v>4621.3</v>
      </c>
      <c r="I1826" s="8">
        <f>일위대가목록!G637</f>
        <v>628</v>
      </c>
      <c r="J1826" s="9">
        <f>TRUNC(I1826*D1826,1)</f>
        <v>184.6</v>
      </c>
      <c r="K1826" s="8">
        <f>TRUNC(E1826+G1826+I1826,1)</f>
        <v>16347</v>
      </c>
      <c r="L1826" s="9">
        <f>TRUNC(F1826+H1826+J1826,1)</f>
        <v>4805.8999999999996</v>
      </c>
      <c r="M1826" s="5" t="s">
        <v>4735</v>
      </c>
      <c r="N1826" s="1" t="s">
        <v>1480</v>
      </c>
      <c r="O1826" s="1" t="s">
        <v>4736</v>
      </c>
      <c r="P1826" s="1" t="s">
        <v>61</v>
      </c>
      <c r="Q1826" s="1" t="s">
        <v>62</v>
      </c>
      <c r="R1826" s="1" t="s">
        <v>62</v>
      </c>
      <c r="AV1826" s="1" t="s">
        <v>52</v>
      </c>
      <c r="AW1826" s="1" t="s">
        <v>4752</v>
      </c>
      <c r="AX1826" s="1" t="s">
        <v>52</v>
      </c>
      <c r="AY1826" s="1" t="s">
        <v>52</v>
      </c>
      <c r="AZ1826" s="203"/>
      <c r="BA1826" s="209" t="s">
        <v>4735</v>
      </c>
    </row>
    <row r="1827" spans="1:53" ht="30" customHeight="1">
      <c r="A1827" s="5" t="s">
        <v>2487</v>
      </c>
      <c r="B1827" s="5" t="s">
        <v>52</v>
      </c>
      <c r="C1827" s="5" t="s">
        <v>52</v>
      </c>
      <c r="D1827" s="6"/>
      <c r="E1827" s="8"/>
      <c r="F1827" s="9">
        <f>TRUNC(SUMIF(N1825:N1826, N1824, F1825:F1826),0)</f>
        <v>38500</v>
      </c>
      <c r="G1827" s="8"/>
      <c r="H1827" s="9">
        <f>TRUNC(SUMIF(N1825:N1826, N1824, H1825:H1826),0)</f>
        <v>4621</v>
      </c>
      <c r="I1827" s="8"/>
      <c r="J1827" s="9">
        <f>TRUNC(SUMIF(N1825:N1826, N1824, J1825:J1826),0)</f>
        <v>184</v>
      </c>
      <c r="K1827" s="8"/>
      <c r="L1827" s="9">
        <f>F1827+H1827+J1827</f>
        <v>43305</v>
      </c>
      <c r="M1827" s="5" t="s">
        <v>52</v>
      </c>
      <c r="N1827" s="1" t="s">
        <v>124</v>
      </c>
      <c r="O1827" s="1" t="s">
        <v>124</v>
      </c>
      <c r="P1827" s="1" t="s">
        <v>52</v>
      </c>
      <c r="Q1827" s="1" t="s">
        <v>52</v>
      </c>
      <c r="R1827" s="1" t="s">
        <v>52</v>
      </c>
      <c r="AV1827" s="1" t="s">
        <v>52</v>
      </c>
      <c r="AW1827" s="1" t="s">
        <v>52</v>
      </c>
      <c r="AX1827" s="1" t="s">
        <v>52</v>
      </c>
      <c r="AY1827" s="1" t="s">
        <v>52</v>
      </c>
      <c r="AZ1827" s="203"/>
      <c r="BA1827" s="206"/>
    </row>
    <row r="1828" spans="1:53" ht="30" customHeight="1">
      <c r="A1828" s="6"/>
      <c r="B1828" s="6"/>
      <c r="C1828" s="6"/>
      <c r="D1828" s="6"/>
      <c r="E1828" s="8"/>
      <c r="F1828" s="9"/>
      <c r="G1828" s="8"/>
      <c r="H1828" s="9"/>
      <c r="I1828" s="8"/>
      <c r="J1828" s="9"/>
      <c r="K1828" s="8"/>
      <c r="L1828" s="9"/>
      <c r="M1828" s="6"/>
      <c r="BA1828" s="206"/>
    </row>
    <row r="1829" spans="1:53" ht="30" customHeight="1">
      <c r="A1829" s="308" t="s">
        <v>4753</v>
      </c>
      <c r="B1829" s="308"/>
      <c r="C1829" s="308"/>
      <c r="D1829" s="308"/>
      <c r="E1829" s="309"/>
      <c r="F1829" s="310"/>
      <c r="G1829" s="309"/>
      <c r="H1829" s="310"/>
      <c r="I1829" s="309"/>
      <c r="J1829" s="310"/>
      <c r="K1829" s="309"/>
      <c r="L1829" s="310"/>
      <c r="M1829" s="308"/>
      <c r="N1829" s="1" t="s">
        <v>1485</v>
      </c>
      <c r="BA1829" s="208"/>
    </row>
    <row r="1830" spans="1:53" ht="30" customHeight="1">
      <c r="A1830" s="5" t="s">
        <v>4754</v>
      </c>
      <c r="B1830" s="5" t="s">
        <v>1483</v>
      </c>
      <c r="C1830" s="5" t="s">
        <v>366</v>
      </c>
      <c r="D1830" s="6">
        <v>1</v>
      </c>
      <c r="E1830" s="8">
        <f>단가대비표!K381</f>
        <v>48400</v>
      </c>
      <c r="F1830" s="9">
        <f>TRUNC(E1830*D1830,1)</f>
        <v>48400</v>
      </c>
      <c r="G1830" s="8">
        <f>단가대비표!L381</f>
        <v>0</v>
      </c>
      <c r="H1830" s="9">
        <f>TRUNC(G1830*D1830,1)</f>
        <v>0</v>
      </c>
      <c r="I1830" s="8">
        <f>단가대비표!S381</f>
        <v>0</v>
      </c>
      <c r="J1830" s="9">
        <f>TRUNC(I1830*D1830,1)</f>
        <v>0</v>
      </c>
      <c r="K1830" s="8">
        <f>TRUNC(E1830+G1830+I1830,1)</f>
        <v>48400</v>
      </c>
      <c r="L1830" s="9">
        <f>TRUNC(F1830+H1830+J1830,1)</f>
        <v>48400</v>
      </c>
      <c r="M1830" s="5" t="s">
        <v>52</v>
      </c>
      <c r="N1830" s="1" t="s">
        <v>1485</v>
      </c>
      <c r="O1830" s="1" t="s">
        <v>4755</v>
      </c>
      <c r="P1830" s="1" t="s">
        <v>62</v>
      </c>
      <c r="Q1830" s="1" t="s">
        <v>62</v>
      </c>
      <c r="R1830" s="1" t="s">
        <v>61</v>
      </c>
      <c r="AV1830" s="1" t="s">
        <v>52</v>
      </c>
      <c r="AW1830" s="1" t="s">
        <v>4756</v>
      </c>
      <c r="AX1830" s="1" t="s">
        <v>52</v>
      </c>
      <c r="AY1830" s="1" t="s">
        <v>52</v>
      </c>
      <c r="AZ1830" s="203"/>
      <c r="BA1830" s="206" t="s">
        <v>7692</v>
      </c>
    </row>
    <row r="1831" spans="1:53" ht="30" customHeight="1">
      <c r="A1831" s="5" t="s">
        <v>4734</v>
      </c>
      <c r="B1831" s="5" t="s">
        <v>52</v>
      </c>
      <c r="C1831" s="5" t="s">
        <v>58</v>
      </c>
      <c r="D1831" s="6">
        <v>0.36399999999999999</v>
      </c>
      <c r="E1831" s="8">
        <f>일위대가목록!E637</f>
        <v>0</v>
      </c>
      <c r="F1831" s="9">
        <f>TRUNC(E1831*D1831,1)</f>
        <v>0</v>
      </c>
      <c r="G1831" s="8">
        <f>일위대가목록!F637</f>
        <v>15719</v>
      </c>
      <c r="H1831" s="9">
        <f>TRUNC(G1831*D1831,1)</f>
        <v>5721.7</v>
      </c>
      <c r="I1831" s="8">
        <f>일위대가목록!G637</f>
        <v>628</v>
      </c>
      <c r="J1831" s="9">
        <f>TRUNC(I1831*D1831,1)</f>
        <v>228.5</v>
      </c>
      <c r="K1831" s="8">
        <f>TRUNC(E1831+G1831+I1831,1)</f>
        <v>16347</v>
      </c>
      <c r="L1831" s="9">
        <f>TRUNC(F1831+H1831+J1831,1)</f>
        <v>5950.2</v>
      </c>
      <c r="M1831" s="5" t="s">
        <v>4735</v>
      </c>
      <c r="N1831" s="1" t="s">
        <v>1485</v>
      </c>
      <c r="O1831" s="1" t="s">
        <v>4736</v>
      </c>
      <c r="P1831" s="1" t="s">
        <v>61</v>
      </c>
      <c r="Q1831" s="1" t="s">
        <v>62</v>
      </c>
      <c r="R1831" s="1" t="s">
        <v>62</v>
      </c>
      <c r="AV1831" s="1" t="s">
        <v>52</v>
      </c>
      <c r="AW1831" s="1" t="s">
        <v>4757</v>
      </c>
      <c r="AX1831" s="1" t="s">
        <v>52</v>
      </c>
      <c r="AY1831" s="1" t="s">
        <v>52</v>
      </c>
      <c r="AZ1831" s="203"/>
      <c r="BA1831" s="209" t="s">
        <v>4735</v>
      </c>
    </row>
    <row r="1832" spans="1:53" ht="30" customHeight="1">
      <c r="A1832" s="5" t="s">
        <v>2487</v>
      </c>
      <c r="B1832" s="5" t="s">
        <v>52</v>
      </c>
      <c r="C1832" s="5" t="s">
        <v>52</v>
      </c>
      <c r="D1832" s="6"/>
      <c r="E1832" s="8"/>
      <c r="F1832" s="9">
        <f>TRUNC(SUMIF(N1830:N1831, N1829, F1830:F1831),0)</f>
        <v>48400</v>
      </c>
      <c r="G1832" s="8"/>
      <c r="H1832" s="9">
        <f>TRUNC(SUMIF(N1830:N1831, N1829, H1830:H1831),0)</f>
        <v>5721</v>
      </c>
      <c r="I1832" s="8"/>
      <c r="J1832" s="9">
        <f>TRUNC(SUMIF(N1830:N1831, N1829, J1830:J1831),0)</f>
        <v>228</v>
      </c>
      <c r="K1832" s="8"/>
      <c r="L1832" s="9">
        <f>F1832+H1832+J1832</f>
        <v>54349</v>
      </c>
      <c r="M1832" s="5" t="s">
        <v>52</v>
      </c>
      <c r="N1832" s="1" t="s">
        <v>124</v>
      </c>
      <c r="O1832" s="1" t="s">
        <v>124</v>
      </c>
      <c r="P1832" s="1" t="s">
        <v>52</v>
      </c>
      <c r="Q1832" s="1" t="s">
        <v>52</v>
      </c>
      <c r="R1832" s="1" t="s">
        <v>52</v>
      </c>
      <c r="AV1832" s="1" t="s">
        <v>52</v>
      </c>
      <c r="AW1832" s="1" t="s">
        <v>52</v>
      </c>
      <c r="AX1832" s="1" t="s">
        <v>52</v>
      </c>
      <c r="AY1832" s="1" t="s">
        <v>52</v>
      </c>
      <c r="AZ1832" s="203"/>
      <c r="BA1832" s="206"/>
    </row>
    <row r="1833" spans="1:53" ht="30" customHeight="1">
      <c r="A1833" s="6"/>
      <c r="B1833" s="6"/>
      <c r="C1833" s="6"/>
      <c r="D1833" s="6"/>
      <c r="E1833" s="8"/>
      <c r="F1833" s="9"/>
      <c r="G1833" s="8"/>
      <c r="H1833" s="9"/>
      <c r="I1833" s="8"/>
      <c r="J1833" s="9"/>
      <c r="K1833" s="8"/>
      <c r="L1833" s="9"/>
      <c r="M1833" s="6"/>
      <c r="BA1833" s="206"/>
    </row>
    <row r="1834" spans="1:53" ht="30" customHeight="1">
      <c r="A1834" s="308" t="s">
        <v>4758</v>
      </c>
      <c r="B1834" s="308"/>
      <c r="C1834" s="308"/>
      <c r="D1834" s="308"/>
      <c r="E1834" s="309"/>
      <c r="F1834" s="310"/>
      <c r="G1834" s="309"/>
      <c r="H1834" s="310"/>
      <c r="I1834" s="309"/>
      <c r="J1834" s="310"/>
      <c r="K1834" s="309"/>
      <c r="L1834" s="310"/>
      <c r="M1834" s="308"/>
      <c r="N1834" s="1" t="s">
        <v>1490</v>
      </c>
      <c r="BA1834" s="208"/>
    </row>
    <row r="1835" spans="1:53" ht="30" customHeight="1">
      <c r="A1835" s="5" t="s">
        <v>4759</v>
      </c>
      <c r="B1835" s="5" t="s">
        <v>1488</v>
      </c>
      <c r="C1835" s="5" t="s">
        <v>366</v>
      </c>
      <c r="D1835" s="6">
        <v>1</v>
      </c>
      <c r="E1835" s="8">
        <f>단가대비표!K382</f>
        <v>58300</v>
      </c>
      <c r="F1835" s="9">
        <f>TRUNC(E1835*D1835,1)</f>
        <v>58300</v>
      </c>
      <c r="G1835" s="8">
        <f>단가대비표!L382</f>
        <v>0</v>
      </c>
      <c r="H1835" s="9">
        <f>TRUNC(G1835*D1835,1)</f>
        <v>0</v>
      </c>
      <c r="I1835" s="8">
        <f>단가대비표!S382</f>
        <v>0</v>
      </c>
      <c r="J1835" s="9">
        <f>TRUNC(I1835*D1835,1)</f>
        <v>0</v>
      </c>
      <c r="K1835" s="8">
        <f>TRUNC(E1835+G1835+I1835,1)</f>
        <v>58300</v>
      </c>
      <c r="L1835" s="9">
        <f>TRUNC(F1835+H1835+J1835,1)</f>
        <v>58300</v>
      </c>
      <c r="M1835" s="5" t="s">
        <v>52</v>
      </c>
      <c r="N1835" s="1" t="s">
        <v>1490</v>
      </c>
      <c r="O1835" s="1" t="s">
        <v>4760</v>
      </c>
      <c r="P1835" s="1" t="s">
        <v>62</v>
      </c>
      <c r="Q1835" s="1" t="s">
        <v>62</v>
      </c>
      <c r="R1835" s="1" t="s">
        <v>61</v>
      </c>
      <c r="AV1835" s="1" t="s">
        <v>52</v>
      </c>
      <c r="AW1835" s="1" t="s">
        <v>4761</v>
      </c>
      <c r="AX1835" s="1" t="s">
        <v>52</v>
      </c>
      <c r="AY1835" s="1" t="s">
        <v>52</v>
      </c>
      <c r="AZ1835" s="203"/>
      <c r="BA1835" s="206" t="s">
        <v>7693</v>
      </c>
    </row>
    <row r="1836" spans="1:53" ht="30" customHeight="1">
      <c r="A1836" s="5" t="s">
        <v>4734</v>
      </c>
      <c r="B1836" s="5" t="s">
        <v>52</v>
      </c>
      <c r="C1836" s="5" t="s">
        <v>58</v>
      </c>
      <c r="D1836" s="6">
        <v>0.434</v>
      </c>
      <c r="E1836" s="8">
        <f>일위대가목록!E637</f>
        <v>0</v>
      </c>
      <c r="F1836" s="9">
        <f>TRUNC(E1836*D1836,1)</f>
        <v>0</v>
      </c>
      <c r="G1836" s="8">
        <f>일위대가목록!F637</f>
        <v>15719</v>
      </c>
      <c r="H1836" s="9">
        <f>TRUNC(G1836*D1836,1)</f>
        <v>6822</v>
      </c>
      <c r="I1836" s="8">
        <f>일위대가목록!G637</f>
        <v>628</v>
      </c>
      <c r="J1836" s="9">
        <f>TRUNC(I1836*D1836,1)</f>
        <v>272.5</v>
      </c>
      <c r="K1836" s="8">
        <f>TRUNC(E1836+G1836+I1836,1)</f>
        <v>16347</v>
      </c>
      <c r="L1836" s="9">
        <f>TRUNC(F1836+H1836+J1836,1)</f>
        <v>7094.5</v>
      </c>
      <c r="M1836" s="5" t="s">
        <v>4735</v>
      </c>
      <c r="N1836" s="1" t="s">
        <v>1490</v>
      </c>
      <c r="O1836" s="1" t="s">
        <v>4736</v>
      </c>
      <c r="P1836" s="1" t="s">
        <v>61</v>
      </c>
      <c r="Q1836" s="1" t="s">
        <v>62</v>
      </c>
      <c r="R1836" s="1" t="s">
        <v>62</v>
      </c>
      <c r="AV1836" s="1" t="s">
        <v>52</v>
      </c>
      <c r="AW1836" s="1" t="s">
        <v>4762</v>
      </c>
      <c r="AX1836" s="1" t="s">
        <v>52</v>
      </c>
      <c r="AY1836" s="1" t="s">
        <v>52</v>
      </c>
      <c r="AZ1836" s="203"/>
      <c r="BA1836" s="209" t="s">
        <v>4735</v>
      </c>
    </row>
    <row r="1837" spans="1:53" ht="30" customHeight="1">
      <c r="A1837" s="5" t="s">
        <v>2487</v>
      </c>
      <c r="B1837" s="5" t="s">
        <v>52</v>
      </c>
      <c r="C1837" s="5" t="s">
        <v>52</v>
      </c>
      <c r="D1837" s="6"/>
      <c r="E1837" s="8"/>
      <c r="F1837" s="9">
        <f>TRUNC(SUMIF(N1835:N1836, N1834, F1835:F1836),0)</f>
        <v>58300</v>
      </c>
      <c r="G1837" s="8"/>
      <c r="H1837" s="9">
        <f>TRUNC(SUMIF(N1835:N1836, N1834, H1835:H1836),0)</f>
        <v>6822</v>
      </c>
      <c r="I1837" s="8"/>
      <c r="J1837" s="9">
        <f>TRUNC(SUMIF(N1835:N1836, N1834, J1835:J1836),0)</f>
        <v>272</v>
      </c>
      <c r="K1837" s="8"/>
      <c r="L1837" s="9">
        <f>F1837+H1837+J1837</f>
        <v>65394</v>
      </c>
      <c r="M1837" s="5" t="s">
        <v>52</v>
      </c>
      <c r="N1837" s="1" t="s">
        <v>124</v>
      </c>
      <c r="O1837" s="1" t="s">
        <v>124</v>
      </c>
      <c r="P1837" s="1" t="s">
        <v>52</v>
      </c>
      <c r="Q1837" s="1" t="s">
        <v>52</v>
      </c>
      <c r="R1837" s="1" t="s">
        <v>52</v>
      </c>
      <c r="AV1837" s="1" t="s">
        <v>52</v>
      </c>
      <c r="AW1837" s="1" t="s">
        <v>52</v>
      </c>
      <c r="AX1837" s="1" t="s">
        <v>52</v>
      </c>
      <c r="AY1837" s="1" t="s">
        <v>52</v>
      </c>
      <c r="AZ1837" s="203"/>
      <c r="BA1837" s="206"/>
    </row>
    <row r="1838" spans="1:53" ht="30" customHeight="1">
      <c r="A1838" s="6"/>
      <c r="B1838" s="6"/>
      <c r="C1838" s="6"/>
      <c r="D1838" s="6"/>
      <c r="E1838" s="8"/>
      <c r="F1838" s="9"/>
      <c r="G1838" s="8"/>
      <c r="H1838" s="9"/>
      <c r="I1838" s="8"/>
      <c r="J1838" s="9"/>
      <c r="K1838" s="8"/>
      <c r="L1838" s="9"/>
      <c r="M1838" s="6"/>
      <c r="BA1838" s="206"/>
    </row>
    <row r="1839" spans="1:53" ht="30" customHeight="1">
      <c r="A1839" s="308" t="s">
        <v>4763</v>
      </c>
      <c r="B1839" s="308"/>
      <c r="C1839" s="308"/>
      <c r="D1839" s="308"/>
      <c r="E1839" s="309"/>
      <c r="F1839" s="310"/>
      <c r="G1839" s="309"/>
      <c r="H1839" s="310"/>
      <c r="I1839" s="309"/>
      <c r="J1839" s="310"/>
      <c r="K1839" s="309"/>
      <c r="L1839" s="310"/>
      <c r="M1839" s="308"/>
      <c r="N1839" s="1" t="s">
        <v>1497</v>
      </c>
      <c r="BA1839" s="208"/>
    </row>
    <row r="1840" spans="1:53" ht="30" customHeight="1">
      <c r="A1840" s="5" t="s">
        <v>4764</v>
      </c>
      <c r="B1840" s="5" t="s">
        <v>1495</v>
      </c>
      <c r="C1840" s="5" t="s">
        <v>366</v>
      </c>
      <c r="D1840" s="6">
        <v>1</v>
      </c>
      <c r="E1840" s="8">
        <f>단가대비표!K383</f>
        <v>81400</v>
      </c>
      <c r="F1840" s="9">
        <f>TRUNC(E1840*D1840,1)</f>
        <v>81400</v>
      </c>
      <c r="G1840" s="8">
        <f>단가대비표!L383</f>
        <v>0</v>
      </c>
      <c r="H1840" s="9">
        <f>TRUNC(G1840*D1840,1)</f>
        <v>0</v>
      </c>
      <c r="I1840" s="8">
        <f>단가대비표!S383</f>
        <v>0</v>
      </c>
      <c r="J1840" s="9">
        <f>TRUNC(I1840*D1840,1)</f>
        <v>0</v>
      </c>
      <c r="K1840" s="8">
        <f>TRUNC(E1840+G1840+I1840,1)</f>
        <v>81400</v>
      </c>
      <c r="L1840" s="9">
        <f>TRUNC(F1840+H1840+J1840,1)</f>
        <v>81400</v>
      </c>
      <c r="M1840" s="5" t="s">
        <v>52</v>
      </c>
      <c r="N1840" s="1" t="s">
        <v>1497</v>
      </c>
      <c r="O1840" s="1" t="s">
        <v>4765</v>
      </c>
      <c r="P1840" s="1" t="s">
        <v>62</v>
      </c>
      <c r="Q1840" s="1" t="s">
        <v>62</v>
      </c>
      <c r="R1840" s="1" t="s">
        <v>61</v>
      </c>
      <c r="AV1840" s="1" t="s">
        <v>52</v>
      </c>
      <c r="AW1840" s="1" t="s">
        <v>4766</v>
      </c>
      <c r="AX1840" s="1" t="s">
        <v>52</v>
      </c>
      <c r="AY1840" s="1" t="s">
        <v>52</v>
      </c>
      <c r="AZ1840" s="203"/>
      <c r="BA1840" s="206" t="s">
        <v>7694</v>
      </c>
    </row>
    <row r="1841" spans="1:53" ht="30" customHeight="1">
      <c r="A1841" s="5" t="s">
        <v>4734</v>
      </c>
      <c r="B1841" s="5" t="s">
        <v>52</v>
      </c>
      <c r="C1841" s="5" t="s">
        <v>58</v>
      </c>
      <c r="D1841" s="6">
        <v>0.504</v>
      </c>
      <c r="E1841" s="8">
        <f>일위대가목록!E637</f>
        <v>0</v>
      </c>
      <c r="F1841" s="9">
        <f>TRUNC(E1841*D1841,1)</f>
        <v>0</v>
      </c>
      <c r="G1841" s="8">
        <f>일위대가목록!F637</f>
        <v>15719</v>
      </c>
      <c r="H1841" s="9">
        <f>TRUNC(G1841*D1841,1)</f>
        <v>7922.3</v>
      </c>
      <c r="I1841" s="8">
        <f>일위대가목록!G637</f>
        <v>628</v>
      </c>
      <c r="J1841" s="9">
        <f>TRUNC(I1841*D1841,1)</f>
        <v>316.5</v>
      </c>
      <c r="K1841" s="8">
        <f>TRUNC(E1841+G1841+I1841,1)</f>
        <v>16347</v>
      </c>
      <c r="L1841" s="9">
        <f>TRUNC(F1841+H1841+J1841,1)</f>
        <v>8238.7999999999993</v>
      </c>
      <c r="M1841" s="5" t="s">
        <v>4735</v>
      </c>
      <c r="N1841" s="1" t="s">
        <v>1497</v>
      </c>
      <c r="O1841" s="1" t="s">
        <v>4736</v>
      </c>
      <c r="P1841" s="1" t="s">
        <v>61</v>
      </c>
      <c r="Q1841" s="1" t="s">
        <v>62</v>
      </c>
      <c r="R1841" s="1" t="s">
        <v>62</v>
      </c>
      <c r="AV1841" s="1" t="s">
        <v>52</v>
      </c>
      <c r="AW1841" s="1" t="s">
        <v>4767</v>
      </c>
      <c r="AX1841" s="1" t="s">
        <v>52</v>
      </c>
      <c r="AY1841" s="1" t="s">
        <v>52</v>
      </c>
      <c r="AZ1841" s="203"/>
      <c r="BA1841" s="209" t="s">
        <v>4735</v>
      </c>
    </row>
    <row r="1842" spans="1:53" ht="30" customHeight="1">
      <c r="A1842" s="5" t="s">
        <v>2487</v>
      </c>
      <c r="B1842" s="5" t="s">
        <v>52</v>
      </c>
      <c r="C1842" s="5" t="s">
        <v>52</v>
      </c>
      <c r="D1842" s="6"/>
      <c r="E1842" s="8"/>
      <c r="F1842" s="9">
        <f>TRUNC(SUMIF(N1840:N1841, N1839, F1840:F1841),0)</f>
        <v>81400</v>
      </c>
      <c r="G1842" s="8"/>
      <c r="H1842" s="9">
        <f>TRUNC(SUMIF(N1840:N1841, N1839, H1840:H1841),0)</f>
        <v>7922</v>
      </c>
      <c r="I1842" s="8"/>
      <c r="J1842" s="9">
        <f>TRUNC(SUMIF(N1840:N1841, N1839, J1840:J1841),0)</f>
        <v>316</v>
      </c>
      <c r="K1842" s="8"/>
      <c r="L1842" s="9">
        <f>F1842+H1842+J1842</f>
        <v>89638</v>
      </c>
      <c r="M1842" s="5" t="s">
        <v>52</v>
      </c>
      <c r="N1842" s="1" t="s">
        <v>124</v>
      </c>
      <c r="O1842" s="1" t="s">
        <v>124</v>
      </c>
      <c r="P1842" s="1" t="s">
        <v>52</v>
      </c>
      <c r="Q1842" s="1" t="s">
        <v>52</v>
      </c>
      <c r="R1842" s="1" t="s">
        <v>52</v>
      </c>
      <c r="AV1842" s="1" t="s">
        <v>52</v>
      </c>
      <c r="AW1842" s="1" t="s">
        <v>52</v>
      </c>
      <c r="AX1842" s="1" t="s">
        <v>52</v>
      </c>
      <c r="AY1842" s="1" t="s">
        <v>52</v>
      </c>
      <c r="AZ1842" s="203"/>
      <c r="BA1842" s="206"/>
    </row>
    <row r="1843" spans="1:53" ht="30" customHeight="1">
      <c r="A1843" s="6"/>
      <c r="B1843" s="6"/>
      <c r="C1843" s="6"/>
      <c r="D1843" s="6"/>
      <c r="E1843" s="8"/>
      <c r="F1843" s="9"/>
      <c r="G1843" s="8"/>
      <c r="H1843" s="9"/>
      <c r="I1843" s="8"/>
      <c r="J1843" s="9"/>
      <c r="K1843" s="8"/>
      <c r="L1843" s="9"/>
      <c r="M1843" s="6"/>
      <c r="BA1843" s="206"/>
    </row>
    <row r="1844" spans="1:53" ht="30" customHeight="1">
      <c r="A1844" s="308" t="s">
        <v>4768</v>
      </c>
      <c r="B1844" s="308"/>
      <c r="C1844" s="308"/>
      <c r="D1844" s="308"/>
      <c r="E1844" s="309"/>
      <c r="F1844" s="310"/>
      <c r="G1844" s="309"/>
      <c r="H1844" s="310"/>
      <c r="I1844" s="309"/>
      <c r="J1844" s="310"/>
      <c r="K1844" s="309"/>
      <c r="L1844" s="310"/>
      <c r="M1844" s="308"/>
      <c r="N1844" s="1" t="s">
        <v>1502</v>
      </c>
      <c r="BA1844" s="208"/>
    </row>
    <row r="1845" spans="1:53" ht="30" customHeight="1">
      <c r="A1845" s="5" t="s">
        <v>4769</v>
      </c>
      <c r="B1845" s="5" t="s">
        <v>1500</v>
      </c>
      <c r="C1845" s="5" t="s">
        <v>366</v>
      </c>
      <c r="D1845" s="6">
        <v>1</v>
      </c>
      <c r="E1845" s="8">
        <f>단가대비표!K384</f>
        <v>129800</v>
      </c>
      <c r="F1845" s="9">
        <f>TRUNC(E1845*D1845,1)</f>
        <v>129800</v>
      </c>
      <c r="G1845" s="8">
        <f>단가대비표!L384</f>
        <v>0</v>
      </c>
      <c r="H1845" s="9">
        <f>TRUNC(G1845*D1845,1)</f>
        <v>0</v>
      </c>
      <c r="I1845" s="8">
        <f>단가대비표!S384</f>
        <v>0</v>
      </c>
      <c r="J1845" s="9">
        <f>TRUNC(I1845*D1845,1)</f>
        <v>0</v>
      </c>
      <c r="K1845" s="8">
        <f>TRUNC(E1845+G1845+I1845,1)</f>
        <v>129800</v>
      </c>
      <c r="L1845" s="9">
        <f>TRUNC(F1845+H1845+J1845,1)</f>
        <v>129800</v>
      </c>
      <c r="M1845" s="5" t="s">
        <v>52</v>
      </c>
      <c r="N1845" s="1" t="s">
        <v>1502</v>
      </c>
      <c r="O1845" s="1" t="s">
        <v>4770</v>
      </c>
      <c r="P1845" s="1" t="s">
        <v>62</v>
      </c>
      <c r="Q1845" s="1" t="s">
        <v>62</v>
      </c>
      <c r="R1845" s="1" t="s">
        <v>61</v>
      </c>
      <c r="AV1845" s="1" t="s">
        <v>52</v>
      </c>
      <c r="AW1845" s="1" t="s">
        <v>4771</v>
      </c>
      <c r="AX1845" s="1" t="s">
        <v>52</v>
      </c>
      <c r="AY1845" s="1" t="s">
        <v>52</v>
      </c>
      <c r="AZ1845" s="203"/>
      <c r="BA1845" s="206" t="s">
        <v>7695</v>
      </c>
    </row>
    <row r="1846" spans="1:53" ht="30" customHeight="1">
      <c r="A1846" s="5" t="s">
        <v>4734</v>
      </c>
      <c r="B1846" s="5" t="s">
        <v>52</v>
      </c>
      <c r="C1846" s="5" t="s">
        <v>58</v>
      </c>
      <c r="D1846" s="6">
        <v>0.154</v>
      </c>
      <c r="E1846" s="8">
        <f>일위대가목록!E637</f>
        <v>0</v>
      </c>
      <c r="F1846" s="9">
        <f>TRUNC(E1846*D1846,1)</f>
        <v>0</v>
      </c>
      <c r="G1846" s="8">
        <f>일위대가목록!F637</f>
        <v>15719</v>
      </c>
      <c r="H1846" s="9">
        <f>TRUNC(G1846*D1846,1)</f>
        <v>2420.6999999999998</v>
      </c>
      <c r="I1846" s="8">
        <f>일위대가목록!G637</f>
        <v>628</v>
      </c>
      <c r="J1846" s="9">
        <f>TRUNC(I1846*D1846,1)</f>
        <v>96.7</v>
      </c>
      <c r="K1846" s="8">
        <f>TRUNC(E1846+G1846+I1846,1)</f>
        <v>16347</v>
      </c>
      <c r="L1846" s="9">
        <f>TRUNC(F1846+H1846+J1846,1)</f>
        <v>2517.4</v>
      </c>
      <c r="M1846" s="5" t="s">
        <v>4735</v>
      </c>
      <c r="N1846" s="1" t="s">
        <v>1502</v>
      </c>
      <c r="O1846" s="1" t="s">
        <v>4736</v>
      </c>
      <c r="P1846" s="1" t="s">
        <v>61</v>
      </c>
      <c r="Q1846" s="1" t="s">
        <v>62</v>
      </c>
      <c r="R1846" s="1" t="s">
        <v>62</v>
      </c>
      <c r="AV1846" s="1" t="s">
        <v>52</v>
      </c>
      <c r="AW1846" s="1" t="s">
        <v>4772</v>
      </c>
      <c r="AX1846" s="1" t="s">
        <v>52</v>
      </c>
      <c r="AY1846" s="1" t="s">
        <v>52</v>
      </c>
      <c r="AZ1846" s="203"/>
      <c r="BA1846" s="209" t="s">
        <v>4735</v>
      </c>
    </row>
    <row r="1847" spans="1:53" ht="30" customHeight="1">
      <c r="A1847" s="5" t="s">
        <v>2487</v>
      </c>
      <c r="B1847" s="5" t="s">
        <v>52</v>
      </c>
      <c r="C1847" s="5" t="s">
        <v>52</v>
      </c>
      <c r="D1847" s="6"/>
      <c r="E1847" s="8"/>
      <c r="F1847" s="9">
        <f>TRUNC(SUMIF(N1845:N1846, N1844, F1845:F1846),0)</f>
        <v>129800</v>
      </c>
      <c r="G1847" s="8"/>
      <c r="H1847" s="9">
        <f>TRUNC(SUMIF(N1845:N1846, N1844, H1845:H1846),0)</f>
        <v>2420</v>
      </c>
      <c r="I1847" s="8"/>
      <c r="J1847" s="9">
        <f>TRUNC(SUMIF(N1845:N1846, N1844, J1845:J1846),0)</f>
        <v>96</v>
      </c>
      <c r="K1847" s="8"/>
      <c r="L1847" s="9">
        <f>F1847+H1847+J1847</f>
        <v>132316</v>
      </c>
      <c r="M1847" s="5" t="s">
        <v>52</v>
      </c>
      <c r="N1847" s="1" t="s">
        <v>124</v>
      </c>
      <c r="O1847" s="1" t="s">
        <v>124</v>
      </c>
      <c r="P1847" s="1" t="s">
        <v>52</v>
      </c>
      <c r="Q1847" s="1" t="s">
        <v>52</v>
      </c>
      <c r="R1847" s="1" t="s">
        <v>52</v>
      </c>
      <c r="AV1847" s="1" t="s">
        <v>52</v>
      </c>
      <c r="AW1847" s="1" t="s">
        <v>52</v>
      </c>
      <c r="AX1847" s="1" t="s">
        <v>52</v>
      </c>
      <c r="AY1847" s="1" t="s">
        <v>52</v>
      </c>
      <c r="AZ1847" s="203"/>
      <c r="BA1847" s="206"/>
    </row>
    <row r="1848" spans="1:53" ht="30" customHeight="1">
      <c r="A1848" s="6"/>
      <c r="B1848" s="6"/>
      <c r="C1848" s="6"/>
      <c r="D1848" s="6"/>
      <c r="E1848" s="8"/>
      <c r="F1848" s="9"/>
      <c r="G1848" s="8"/>
      <c r="H1848" s="9"/>
      <c r="I1848" s="8"/>
      <c r="J1848" s="9"/>
      <c r="K1848" s="8"/>
      <c r="L1848" s="9"/>
      <c r="M1848" s="6"/>
      <c r="BA1848" s="206"/>
    </row>
    <row r="1849" spans="1:53" ht="30" customHeight="1">
      <c r="A1849" s="308" t="s">
        <v>4773</v>
      </c>
      <c r="B1849" s="308"/>
      <c r="C1849" s="308"/>
      <c r="D1849" s="308"/>
      <c r="E1849" s="309"/>
      <c r="F1849" s="310"/>
      <c r="G1849" s="309"/>
      <c r="H1849" s="310"/>
      <c r="I1849" s="309"/>
      <c r="J1849" s="310"/>
      <c r="K1849" s="309"/>
      <c r="L1849" s="310"/>
      <c r="M1849" s="308"/>
      <c r="N1849" s="1" t="s">
        <v>1507</v>
      </c>
      <c r="BA1849" s="208"/>
    </row>
    <row r="1850" spans="1:53" ht="30" customHeight="1">
      <c r="A1850" s="5" t="s">
        <v>4774</v>
      </c>
      <c r="B1850" s="5" t="s">
        <v>1505</v>
      </c>
      <c r="C1850" s="5" t="s">
        <v>366</v>
      </c>
      <c r="D1850" s="6">
        <v>1</v>
      </c>
      <c r="E1850" s="8">
        <f>단가대비표!K385</f>
        <v>199650</v>
      </c>
      <c r="F1850" s="9">
        <f>TRUNC(E1850*D1850,1)</f>
        <v>199650</v>
      </c>
      <c r="G1850" s="8">
        <f>단가대비표!L385</f>
        <v>0</v>
      </c>
      <c r="H1850" s="9">
        <f>TRUNC(G1850*D1850,1)</f>
        <v>0</v>
      </c>
      <c r="I1850" s="8">
        <f>단가대비표!S385</f>
        <v>0</v>
      </c>
      <c r="J1850" s="9">
        <f>TRUNC(I1850*D1850,1)</f>
        <v>0</v>
      </c>
      <c r="K1850" s="8">
        <f>TRUNC(E1850+G1850+I1850,1)</f>
        <v>199650</v>
      </c>
      <c r="L1850" s="9">
        <f>TRUNC(F1850+H1850+J1850,1)</f>
        <v>199650</v>
      </c>
      <c r="M1850" s="5" t="s">
        <v>52</v>
      </c>
      <c r="N1850" s="1" t="s">
        <v>1507</v>
      </c>
      <c r="O1850" s="1" t="s">
        <v>4775</v>
      </c>
      <c r="P1850" s="1" t="s">
        <v>62</v>
      </c>
      <c r="Q1850" s="1" t="s">
        <v>62</v>
      </c>
      <c r="R1850" s="1" t="s">
        <v>61</v>
      </c>
      <c r="AV1850" s="1" t="s">
        <v>52</v>
      </c>
      <c r="AW1850" s="1" t="s">
        <v>4776</v>
      </c>
      <c r="AX1850" s="1" t="s">
        <v>52</v>
      </c>
      <c r="AY1850" s="1" t="s">
        <v>52</v>
      </c>
      <c r="AZ1850" s="203"/>
      <c r="BA1850" s="206" t="s">
        <v>7696</v>
      </c>
    </row>
    <row r="1851" spans="1:53" ht="30" customHeight="1">
      <c r="A1851" s="5" t="s">
        <v>4734</v>
      </c>
      <c r="B1851" s="5" t="s">
        <v>52</v>
      </c>
      <c r="C1851" s="5" t="s">
        <v>58</v>
      </c>
      <c r="D1851" s="6">
        <v>0.64400000000000002</v>
      </c>
      <c r="E1851" s="8">
        <f>일위대가목록!E637</f>
        <v>0</v>
      </c>
      <c r="F1851" s="9">
        <f>TRUNC(E1851*D1851,1)</f>
        <v>0</v>
      </c>
      <c r="G1851" s="8">
        <f>일위대가목록!F637</f>
        <v>15719</v>
      </c>
      <c r="H1851" s="9">
        <f>TRUNC(G1851*D1851,1)</f>
        <v>10123</v>
      </c>
      <c r="I1851" s="8">
        <f>일위대가목록!G637</f>
        <v>628</v>
      </c>
      <c r="J1851" s="9">
        <f>TRUNC(I1851*D1851,1)</f>
        <v>404.4</v>
      </c>
      <c r="K1851" s="8">
        <f>TRUNC(E1851+G1851+I1851,1)</f>
        <v>16347</v>
      </c>
      <c r="L1851" s="9">
        <f>TRUNC(F1851+H1851+J1851,1)</f>
        <v>10527.4</v>
      </c>
      <c r="M1851" s="5" t="s">
        <v>4735</v>
      </c>
      <c r="N1851" s="1" t="s">
        <v>1507</v>
      </c>
      <c r="O1851" s="1" t="s">
        <v>4736</v>
      </c>
      <c r="P1851" s="1" t="s">
        <v>61</v>
      </c>
      <c r="Q1851" s="1" t="s">
        <v>62</v>
      </c>
      <c r="R1851" s="1" t="s">
        <v>62</v>
      </c>
      <c r="AV1851" s="1" t="s">
        <v>52</v>
      </c>
      <c r="AW1851" s="1" t="s">
        <v>4777</v>
      </c>
      <c r="AX1851" s="1" t="s">
        <v>52</v>
      </c>
      <c r="AY1851" s="1" t="s">
        <v>52</v>
      </c>
      <c r="AZ1851" s="203"/>
      <c r="BA1851" s="209" t="s">
        <v>4735</v>
      </c>
    </row>
    <row r="1852" spans="1:53" ht="30" customHeight="1">
      <c r="A1852" s="5" t="s">
        <v>2487</v>
      </c>
      <c r="B1852" s="5" t="s">
        <v>52</v>
      </c>
      <c r="C1852" s="5" t="s">
        <v>52</v>
      </c>
      <c r="D1852" s="6"/>
      <c r="E1852" s="8"/>
      <c r="F1852" s="9">
        <f>TRUNC(SUMIF(N1850:N1851, N1849, F1850:F1851),0)</f>
        <v>199650</v>
      </c>
      <c r="G1852" s="8"/>
      <c r="H1852" s="9">
        <f>TRUNC(SUMIF(N1850:N1851, N1849, H1850:H1851),0)</f>
        <v>10123</v>
      </c>
      <c r="I1852" s="8"/>
      <c r="J1852" s="9">
        <f>TRUNC(SUMIF(N1850:N1851, N1849, J1850:J1851),0)</f>
        <v>404</v>
      </c>
      <c r="K1852" s="8"/>
      <c r="L1852" s="9">
        <f>F1852+H1852+J1852</f>
        <v>210177</v>
      </c>
      <c r="M1852" s="5" t="s">
        <v>52</v>
      </c>
      <c r="N1852" s="1" t="s">
        <v>124</v>
      </c>
      <c r="O1852" s="1" t="s">
        <v>124</v>
      </c>
      <c r="P1852" s="1" t="s">
        <v>52</v>
      </c>
      <c r="Q1852" s="1" t="s">
        <v>52</v>
      </c>
      <c r="R1852" s="1" t="s">
        <v>52</v>
      </c>
      <c r="AV1852" s="1" t="s">
        <v>52</v>
      </c>
      <c r="AW1852" s="1" t="s">
        <v>52</v>
      </c>
      <c r="AX1852" s="1" t="s">
        <v>52</v>
      </c>
      <c r="AY1852" s="1" t="s">
        <v>52</v>
      </c>
      <c r="AZ1852" s="203"/>
      <c r="BA1852" s="206"/>
    </row>
    <row r="1853" spans="1:53" ht="30" customHeight="1">
      <c r="A1853" s="6"/>
      <c r="B1853" s="6"/>
      <c r="C1853" s="6"/>
      <c r="D1853" s="6"/>
      <c r="E1853" s="8"/>
      <c r="F1853" s="9"/>
      <c r="G1853" s="8"/>
      <c r="H1853" s="9"/>
      <c r="I1853" s="8"/>
      <c r="J1853" s="9"/>
      <c r="K1853" s="8"/>
      <c r="L1853" s="9"/>
      <c r="M1853" s="6"/>
      <c r="BA1853" s="206"/>
    </row>
    <row r="1854" spans="1:53" ht="30" customHeight="1">
      <c r="A1854" s="308" t="s">
        <v>4778</v>
      </c>
      <c r="B1854" s="308"/>
      <c r="C1854" s="308"/>
      <c r="D1854" s="308"/>
      <c r="E1854" s="309"/>
      <c r="F1854" s="310"/>
      <c r="G1854" s="309"/>
      <c r="H1854" s="310"/>
      <c r="I1854" s="309"/>
      <c r="J1854" s="310"/>
      <c r="K1854" s="309"/>
      <c r="L1854" s="310"/>
      <c r="M1854" s="308"/>
      <c r="N1854" s="1" t="s">
        <v>1512</v>
      </c>
      <c r="BA1854" s="208"/>
    </row>
    <row r="1855" spans="1:53" ht="30" customHeight="1">
      <c r="A1855" s="5" t="s">
        <v>4779</v>
      </c>
      <c r="B1855" s="5" t="s">
        <v>1510</v>
      </c>
      <c r="C1855" s="5" t="s">
        <v>366</v>
      </c>
      <c r="D1855" s="6">
        <v>1</v>
      </c>
      <c r="E1855" s="8">
        <f>단가대비표!K386</f>
        <v>48400</v>
      </c>
      <c r="F1855" s="9">
        <f>TRUNC(E1855*D1855,1)</f>
        <v>48400</v>
      </c>
      <c r="G1855" s="8">
        <f>단가대비표!L386</f>
        <v>0</v>
      </c>
      <c r="H1855" s="9">
        <f>TRUNC(G1855*D1855,1)</f>
        <v>0</v>
      </c>
      <c r="I1855" s="8">
        <f>단가대비표!S386</f>
        <v>0</v>
      </c>
      <c r="J1855" s="9">
        <f>TRUNC(I1855*D1855,1)</f>
        <v>0</v>
      </c>
      <c r="K1855" s="8">
        <f>TRUNC(E1855+G1855+I1855,1)</f>
        <v>48400</v>
      </c>
      <c r="L1855" s="9">
        <f>TRUNC(F1855+H1855+J1855,1)</f>
        <v>48400</v>
      </c>
      <c r="M1855" s="5" t="s">
        <v>52</v>
      </c>
      <c r="N1855" s="1" t="s">
        <v>1512</v>
      </c>
      <c r="O1855" s="1" t="s">
        <v>4780</v>
      </c>
      <c r="P1855" s="1" t="s">
        <v>62</v>
      </c>
      <c r="Q1855" s="1" t="s">
        <v>62</v>
      </c>
      <c r="R1855" s="1" t="s">
        <v>61</v>
      </c>
      <c r="AV1855" s="1" t="s">
        <v>52</v>
      </c>
      <c r="AW1855" s="1" t="s">
        <v>4781</v>
      </c>
      <c r="AX1855" s="1" t="s">
        <v>52</v>
      </c>
      <c r="AY1855" s="1" t="s">
        <v>52</v>
      </c>
      <c r="AZ1855" s="203"/>
      <c r="BA1855" s="206" t="s">
        <v>7697</v>
      </c>
    </row>
    <row r="1856" spans="1:53" ht="30" customHeight="1">
      <c r="A1856" s="5" t="s">
        <v>4734</v>
      </c>
      <c r="B1856" s="5" t="s">
        <v>52</v>
      </c>
      <c r="C1856" s="5" t="s">
        <v>58</v>
      </c>
      <c r="D1856" s="6">
        <v>0.36</v>
      </c>
      <c r="E1856" s="8">
        <f>일위대가목록!E637</f>
        <v>0</v>
      </c>
      <c r="F1856" s="9">
        <f>TRUNC(E1856*D1856,1)</f>
        <v>0</v>
      </c>
      <c r="G1856" s="8">
        <f>일위대가목록!F637</f>
        <v>15719</v>
      </c>
      <c r="H1856" s="9">
        <f>TRUNC(G1856*D1856,1)</f>
        <v>5658.8</v>
      </c>
      <c r="I1856" s="8">
        <f>일위대가목록!G637</f>
        <v>628</v>
      </c>
      <c r="J1856" s="9">
        <f>TRUNC(I1856*D1856,1)</f>
        <v>226</v>
      </c>
      <c r="K1856" s="8">
        <f>TRUNC(E1856+G1856+I1856,1)</f>
        <v>16347</v>
      </c>
      <c r="L1856" s="9">
        <f>TRUNC(F1856+H1856+J1856,1)</f>
        <v>5884.8</v>
      </c>
      <c r="M1856" s="5" t="s">
        <v>4735</v>
      </c>
      <c r="N1856" s="1" t="s">
        <v>1512</v>
      </c>
      <c r="O1856" s="1" t="s">
        <v>4736</v>
      </c>
      <c r="P1856" s="1" t="s">
        <v>61</v>
      </c>
      <c r="Q1856" s="1" t="s">
        <v>62</v>
      </c>
      <c r="R1856" s="1" t="s">
        <v>62</v>
      </c>
      <c r="AV1856" s="1" t="s">
        <v>52</v>
      </c>
      <c r="AW1856" s="1" t="s">
        <v>4782</v>
      </c>
      <c r="AX1856" s="1" t="s">
        <v>52</v>
      </c>
      <c r="AY1856" s="1" t="s">
        <v>52</v>
      </c>
      <c r="AZ1856" s="203"/>
      <c r="BA1856" s="209" t="s">
        <v>4735</v>
      </c>
    </row>
    <row r="1857" spans="1:53" ht="30" customHeight="1">
      <c r="A1857" s="5" t="s">
        <v>2487</v>
      </c>
      <c r="B1857" s="5" t="s">
        <v>52</v>
      </c>
      <c r="C1857" s="5" t="s">
        <v>52</v>
      </c>
      <c r="D1857" s="6"/>
      <c r="E1857" s="8"/>
      <c r="F1857" s="9">
        <f>TRUNC(SUMIF(N1855:N1856, N1854, F1855:F1856),0)</f>
        <v>48400</v>
      </c>
      <c r="G1857" s="8"/>
      <c r="H1857" s="9">
        <f>TRUNC(SUMIF(N1855:N1856, N1854, H1855:H1856),0)</f>
        <v>5658</v>
      </c>
      <c r="I1857" s="8"/>
      <c r="J1857" s="9">
        <f>TRUNC(SUMIF(N1855:N1856, N1854, J1855:J1856),0)</f>
        <v>226</v>
      </c>
      <c r="K1857" s="8"/>
      <c r="L1857" s="9">
        <f>F1857+H1857+J1857</f>
        <v>54284</v>
      </c>
      <c r="M1857" s="5" t="s">
        <v>52</v>
      </c>
      <c r="N1857" s="1" t="s">
        <v>124</v>
      </c>
      <c r="O1857" s="1" t="s">
        <v>124</v>
      </c>
      <c r="P1857" s="1" t="s">
        <v>52</v>
      </c>
      <c r="Q1857" s="1" t="s">
        <v>52</v>
      </c>
      <c r="R1857" s="1" t="s">
        <v>52</v>
      </c>
      <c r="AV1857" s="1" t="s">
        <v>52</v>
      </c>
      <c r="AW1857" s="1" t="s">
        <v>52</v>
      </c>
      <c r="AX1857" s="1" t="s">
        <v>52</v>
      </c>
      <c r="AY1857" s="1" t="s">
        <v>52</v>
      </c>
      <c r="AZ1857" s="203"/>
      <c r="BA1857" s="206"/>
    </row>
    <row r="1858" spans="1:53" ht="30" customHeight="1">
      <c r="A1858" s="6"/>
      <c r="B1858" s="6"/>
      <c r="C1858" s="6"/>
      <c r="D1858" s="6"/>
      <c r="E1858" s="8"/>
      <c r="F1858" s="9"/>
      <c r="G1858" s="8"/>
      <c r="H1858" s="9"/>
      <c r="I1858" s="8"/>
      <c r="J1858" s="9"/>
      <c r="K1858" s="8"/>
      <c r="L1858" s="9"/>
      <c r="M1858" s="6"/>
      <c r="BA1858" s="206"/>
    </row>
    <row r="1859" spans="1:53" ht="30" customHeight="1">
      <c r="A1859" s="308" t="s">
        <v>4783</v>
      </c>
      <c r="B1859" s="308"/>
      <c r="C1859" s="308"/>
      <c r="D1859" s="308"/>
      <c r="E1859" s="309"/>
      <c r="F1859" s="310"/>
      <c r="G1859" s="309"/>
      <c r="H1859" s="310"/>
      <c r="I1859" s="309"/>
      <c r="J1859" s="310"/>
      <c r="K1859" s="309"/>
      <c r="L1859" s="310"/>
      <c r="M1859" s="308"/>
      <c r="N1859" s="1" t="s">
        <v>1517</v>
      </c>
      <c r="BA1859" s="208"/>
    </row>
    <row r="1860" spans="1:53" ht="30" customHeight="1">
      <c r="A1860" s="5" t="s">
        <v>4744</v>
      </c>
      <c r="B1860" s="5" t="s">
        <v>1473</v>
      </c>
      <c r="C1860" s="5" t="s">
        <v>366</v>
      </c>
      <c r="D1860" s="6">
        <v>1</v>
      </c>
      <c r="E1860" s="8">
        <f>단가대비표!K379</f>
        <v>30800</v>
      </c>
      <c r="F1860" s="9">
        <f>TRUNC(E1860*D1860,1)</f>
        <v>30800</v>
      </c>
      <c r="G1860" s="8">
        <f>단가대비표!L379</f>
        <v>0</v>
      </c>
      <c r="H1860" s="9">
        <f>TRUNC(G1860*D1860,1)</f>
        <v>0</v>
      </c>
      <c r="I1860" s="8">
        <f>단가대비표!S379</f>
        <v>0</v>
      </c>
      <c r="J1860" s="9">
        <f>TRUNC(I1860*D1860,1)</f>
        <v>0</v>
      </c>
      <c r="K1860" s="8">
        <f t="shared" ref="K1860:L1862" si="241">TRUNC(E1860+G1860+I1860,1)</f>
        <v>30800</v>
      </c>
      <c r="L1860" s="9">
        <f t="shared" si="241"/>
        <v>30800</v>
      </c>
      <c r="M1860" s="5" t="s">
        <v>4596</v>
      </c>
      <c r="N1860" s="1" t="s">
        <v>52</v>
      </c>
      <c r="O1860" s="1" t="s">
        <v>4745</v>
      </c>
      <c r="P1860" s="1" t="s">
        <v>62</v>
      </c>
      <c r="Q1860" s="1" t="s">
        <v>62</v>
      </c>
      <c r="R1860" s="1" t="s">
        <v>61</v>
      </c>
      <c r="AV1860" s="1" t="s">
        <v>52</v>
      </c>
      <c r="AW1860" s="1" t="s">
        <v>4784</v>
      </c>
      <c r="AX1860" s="1" t="s">
        <v>52</v>
      </c>
      <c r="AY1860" s="1" t="s">
        <v>4599</v>
      </c>
      <c r="AZ1860" s="203"/>
      <c r="BA1860" s="206" t="s">
        <v>7690</v>
      </c>
    </row>
    <row r="1861" spans="1:53" ht="30" customHeight="1">
      <c r="A1861" s="5" t="s">
        <v>4785</v>
      </c>
      <c r="B1861" s="5" t="s">
        <v>52</v>
      </c>
      <c r="C1861" s="5" t="s">
        <v>449</v>
      </c>
      <c r="D1861" s="6">
        <v>1</v>
      </c>
      <c r="E1861" s="8">
        <v>57749.9</v>
      </c>
      <c r="F1861" s="9">
        <f>TRUNC(E1861*D1861,1)</f>
        <v>57749.9</v>
      </c>
      <c r="G1861" s="8">
        <v>0</v>
      </c>
      <c r="H1861" s="9">
        <f>TRUNC(G1861*D1861,1)</f>
        <v>0</v>
      </c>
      <c r="I1861" s="8">
        <v>0</v>
      </c>
      <c r="J1861" s="9">
        <f>TRUNC(I1861*D1861,1)</f>
        <v>0</v>
      </c>
      <c r="K1861" s="8">
        <f t="shared" si="241"/>
        <v>57749.9</v>
      </c>
      <c r="L1861" s="9">
        <f t="shared" si="241"/>
        <v>57749.9</v>
      </c>
      <c r="M1861" s="5" t="s">
        <v>52</v>
      </c>
      <c r="N1861" s="1" t="s">
        <v>1517</v>
      </c>
      <c r="O1861" s="1" t="s">
        <v>2654</v>
      </c>
      <c r="P1861" s="1" t="s">
        <v>62</v>
      </c>
      <c r="Q1861" s="1" t="s">
        <v>62</v>
      </c>
      <c r="R1861" s="1" t="s">
        <v>62</v>
      </c>
      <c r="AV1861" s="1" t="s">
        <v>52</v>
      </c>
      <c r="AW1861" s="1" t="s">
        <v>4786</v>
      </c>
      <c r="AX1861" s="1" t="s">
        <v>52</v>
      </c>
      <c r="AY1861" s="1" t="s">
        <v>52</v>
      </c>
      <c r="AZ1861" s="203"/>
      <c r="BA1861" s="206"/>
    </row>
    <row r="1862" spans="1:53" ht="30" customHeight="1">
      <c r="A1862" s="5" t="s">
        <v>4734</v>
      </c>
      <c r="B1862" s="5" t="s">
        <v>52</v>
      </c>
      <c r="C1862" s="5" t="s">
        <v>58</v>
      </c>
      <c r="D1862" s="6">
        <v>0.42</v>
      </c>
      <c r="E1862" s="8">
        <f>일위대가목록!E637</f>
        <v>0</v>
      </c>
      <c r="F1862" s="9">
        <f>TRUNC(E1862*D1862,1)</f>
        <v>0</v>
      </c>
      <c r="G1862" s="8">
        <f>일위대가목록!F637</f>
        <v>15719</v>
      </c>
      <c r="H1862" s="9">
        <f>TRUNC(G1862*D1862,1)</f>
        <v>6601.9</v>
      </c>
      <c r="I1862" s="8">
        <f>일위대가목록!G637</f>
        <v>628</v>
      </c>
      <c r="J1862" s="9">
        <f>TRUNC(I1862*D1862,1)</f>
        <v>263.7</v>
      </c>
      <c r="K1862" s="8">
        <f t="shared" si="241"/>
        <v>16347</v>
      </c>
      <c r="L1862" s="9">
        <f t="shared" si="241"/>
        <v>6865.6</v>
      </c>
      <c r="M1862" s="5" t="s">
        <v>4735</v>
      </c>
      <c r="N1862" s="1" t="s">
        <v>1517</v>
      </c>
      <c r="O1862" s="1" t="s">
        <v>4736</v>
      </c>
      <c r="P1862" s="1" t="s">
        <v>61</v>
      </c>
      <c r="Q1862" s="1" t="s">
        <v>62</v>
      </c>
      <c r="R1862" s="1" t="s">
        <v>62</v>
      </c>
      <c r="AV1862" s="1" t="s">
        <v>52</v>
      </c>
      <c r="AW1862" s="1" t="s">
        <v>4787</v>
      </c>
      <c r="AX1862" s="1" t="s">
        <v>52</v>
      </c>
      <c r="AY1862" s="1" t="s">
        <v>52</v>
      </c>
      <c r="AZ1862" s="203"/>
      <c r="BA1862" s="209" t="s">
        <v>4735</v>
      </c>
    </row>
    <row r="1863" spans="1:53" ht="30" customHeight="1">
      <c r="A1863" s="5" t="s">
        <v>2487</v>
      </c>
      <c r="B1863" s="5" t="s">
        <v>52</v>
      </c>
      <c r="C1863" s="5" t="s">
        <v>52</v>
      </c>
      <c r="D1863" s="6"/>
      <c r="E1863" s="8"/>
      <c r="F1863" s="9">
        <f>TRUNC(SUMIF(N1860:N1862, N1859, F1860:F1862),0)</f>
        <v>57749</v>
      </c>
      <c r="G1863" s="8"/>
      <c r="H1863" s="9">
        <f>TRUNC(SUMIF(N1860:N1862, N1859, H1860:H1862),0)</f>
        <v>6601</v>
      </c>
      <c r="I1863" s="8"/>
      <c r="J1863" s="9">
        <f>TRUNC(SUMIF(N1860:N1862, N1859, J1860:J1862),0)</f>
        <v>263</v>
      </c>
      <c r="K1863" s="8"/>
      <c r="L1863" s="9">
        <f>F1863+H1863+J1863</f>
        <v>64613</v>
      </c>
      <c r="M1863" s="5" t="s">
        <v>52</v>
      </c>
      <c r="N1863" s="1" t="s">
        <v>124</v>
      </c>
      <c r="O1863" s="1" t="s">
        <v>124</v>
      </c>
      <c r="P1863" s="1" t="s">
        <v>52</v>
      </c>
      <c r="Q1863" s="1" t="s">
        <v>52</v>
      </c>
      <c r="R1863" s="1" t="s">
        <v>52</v>
      </c>
      <c r="AV1863" s="1" t="s">
        <v>52</v>
      </c>
      <c r="AW1863" s="1" t="s">
        <v>52</v>
      </c>
      <c r="AX1863" s="1" t="s">
        <v>52</v>
      </c>
      <c r="AY1863" s="1" t="s">
        <v>52</v>
      </c>
      <c r="AZ1863" s="203"/>
      <c r="BA1863" s="206"/>
    </row>
    <row r="1864" spans="1:53" ht="30" customHeight="1">
      <c r="A1864" s="6"/>
      <c r="B1864" s="6"/>
      <c r="C1864" s="6"/>
      <c r="D1864" s="6"/>
      <c r="E1864" s="8"/>
      <c r="F1864" s="9"/>
      <c r="G1864" s="8"/>
      <c r="H1864" s="9"/>
      <c r="I1864" s="8"/>
      <c r="J1864" s="9"/>
      <c r="K1864" s="8"/>
      <c r="L1864" s="9"/>
      <c r="M1864" s="6"/>
      <c r="BA1864" s="206"/>
    </row>
    <row r="1865" spans="1:53" ht="30" customHeight="1">
      <c r="A1865" s="308" t="s">
        <v>4788</v>
      </c>
      <c r="B1865" s="308"/>
      <c r="C1865" s="308"/>
      <c r="D1865" s="308"/>
      <c r="E1865" s="309"/>
      <c r="F1865" s="310"/>
      <c r="G1865" s="309"/>
      <c r="H1865" s="310"/>
      <c r="I1865" s="309"/>
      <c r="J1865" s="310"/>
      <c r="K1865" s="309"/>
      <c r="L1865" s="310"/>
      <c r="M1865" s="308"/>
      <c r="N1865" s="1" t="s">
        <v>1522</v>
      </c>
      <c r="BA1865" s="208"/>
    </row>
    <row r="1866" spans="1:53" ht="30" customHeight="1">
      <c r="A1866" s="5" t="s">
        <v>4749</v>
      </c>
      <c r="B1866" s="5" t="s">
        <v>1478</v>
      </c>
      <c r="C1866" s="5" t="s">
        <v>366</v>
      </c>
      <c r="D1866" s="6">
        <v>1</v>
      </c>
      <c r="E1866" s="8">
        <f>단가대비표!K380</f>
        <v>38500</v>
      </c>
      <c r="F1866" s="9">
        <f>TRUNC(E1866*D1866,1)</f>
        <v>38500</v>
      </c>
      <c r="G1866" s="8">
        <f>단가대비표!L380</f>
        <v>0</v>
      </c>
      <c r="H1866" s="9">
        <f>TRUNC(G1866*D1866,1)</f>
        <v>0</v>
      </c>
      <c r="I1866" s="8">
        <f>단가대비표!S380</f>
        <v>0</v>
      </c>
      <c r="J1866" s="9">
        <f>TRUNC(I1866*D1866,1)</f>
        <v>0</v>
      </c>
      <c r="K1866" s="8">
        <f t="shared" ref="K1866:L1868" si="242">TRUNC(E1866+G1866+I1866,1)</f>
        <v>38500</v>
      </c>
      <c r="L1866" s="9">
        <f t="shared" si="242"/>
        <v>38500</v>
      </c>
      <c r="M1866" s="5" t="s">
        <v>4596</v>
      </c>
      <c r="N1866" s="1" t="s">
        <v>52</v>
      </c>
      <c r="O1866" s="1" t="s">
        <v>4750</v>
      </c>
      <c r="P1866" s="1" t="s">
        <v>62</v>
      </c>
      <c r="Q1866" s="1" t="s">
        <v>62</v>
      </c>
      <c r="R1866" s="1" t="s">
        <v>61</v>
      </c>
      <c r="AV1866" s="1" t="s">
        <v>52</v>
      </c>
      <c r="AW1866" s="1" t="s">
        <v>4789</v>
      </c>
      <c r="AX1866" s="1" t="s">
        <v>52</v>
      </c>
      <c r="AY1866" s="1" t="s">
        <v>4599</v>
      </c>
      <c r="AZ1866" s="203"/>
      <c r="BA1866" s="206" t="s">
        <v>7691</v>
      </c>
    </row>
    <row r="1867" spans="1:53" ht="30" customHeight="1">
      <c r="A1867" s="5" t="s">
        <v>4785</v>
      </c>
      <c r="B1867" s="5" t="s">
        <v>52</v>
      </c>
      <c r="C1867" s="5" t="s">
        <v>449</v>
      </c>
      <c r="D1867" s="6">
        <v>1</v>
      </c>
      <c r="E1867" s="8">
        <v>81481.399999999994</v>
      </c>
      <c r="F1867" s="9">
        <f>TRUNC(E1867*D1867,1)</f>
        <v>81481.399999999994</v>
      </c>
      <c r="G1867" s="8">
        <v>0</v>
      </c>
      <c r="H1867" s="9">
        <f>TRUNC(G1867*D1867,1)</f>
        <v>0</v>
      </c>
      <c r="I1867" s="8">
        <v>0</v>
      </c>
      <c r="J1867" s="9">
        <f>TRUNC(I1867*D1867,1)</f>
        <v>0</v>
      </c>
      <c r="K1867" s="8">
        <f t="shared" si="242"/>
        <v>81481.399999999994</v>
      </c>
      <c r="L1867" s="9">
        <f t="shared" si="242"/>
        <v>81481.399999999994</v>
      </c>
      <c r="M1867" s="5" t="s">
        <v>52</v>
      </c>
      <c r="N1867" s="1" t="s">
        <v>1522</v>
      </c>
      <c r="O1867" s="1" t="s">
        <v>2654</v>
      </c>
      <c r="P1867" s="1" t="s">
        <v>62</v>
      </c>
      <c r="Q1867" s="1" t="s">
        <v>62</v>
      </c>
      <c r="R1867" s="1" t="s">
        <v>62</v>
      </c>
      <c r="AV1867" s="1" t="s">
        <v>52</v>
      </c>
      <c r="AW1867" s="1" t="s">
        <v>4790</v>
      </c>
      <c r="AX1867" s="1" t="s">
        <v>52</v>
      </c>
      <c r="AY1867" s="1" t="s">
        <v>52</v>
      </c>
      <c r="AZ1867" s="203"/>
      <c r="BA1867" s="206"/>
    </row>
    <row r="1868" spans="1:53" ht="30" customHeight="1">
      <c r="A1868" s="5" t="s">
        <v>4734</v>
      </c>
      <c r="B1868" s="5" t="s">
        <v>52</v>
      </c>
      <c r="C1868" s="5" t="s">
        <v>58</v>
      </c>
      <c r="D1868" s="6">
        <v>0.56000000000000005</v>
      </c>
      <c r="E1868" s="8">
        <f>일위대가목록!E637</f>
        <v>0</v>
      </c>
      <c r="F1868" s="9">
        <f>TRUNC(E1868*D1868,1)</f>
        <v>0</v>
      </c>
      <c r="G1868" s="8">
        <f>일위대가목록!F637</f>
        <v>15719</v>
      </c>
      <c r="H1868" s="9">
        <f>TRUNC(G1868*D1868,1)</f>
        <v>8802.6</v>
      </c>
      <c r="I1868" s="8">
        <f>일위대가목록!G637</f>
        <v>628</v>
      </c>
      <c r="J1868" s="9">
        <f>TRUNC(I1868*D1868,1)</f>
        <v>351.6</v>
      </c>
      <c r="K1868" s="8">
        <f t="shared" si="242"/>
        <v>16347</v>
      </c>
      <c r="L1868" s="9">
        <f t="shared" si="242"/>
        <v>9154.2000000000007</v>
      </c>
      <c r="M1868" s="5" t="s">
        <v>4735</v>
      </c>
      <c r="N1868" s="1" t="s">
        <v>1522</v>
      </c>
      <c r="O1868" s="1" t="s">
        <v>4736</v>
      </c>
      <c r="P1868" s="1" t="s">
        <v>61</v>
      </c>
      <c r="Q1868" s="1" t="s">
        <v>62</v>
      </c>
      <c r="R1868" s="1" t="s">
        <v>62</v>
      </c>
      <c r="AV1868" s="1" t="s">
        <v>52</v>
      </c>
      <c r="AW1868" s="1" t="s">
        <v>4791</v>
      </c>
      <c r="AX1868" s="1" t="s">
        <v>52</v>
      </c>
      <c r="AY1868" s="1" t="s">
        <v>52</v>
      </c>
      <c r="AZ1868" s="203"/>
      <c r="BA1868" s="209" t="s">
        <v>4735</v>
      </c>
    </row>
    <row r="1869" spans="1:53" ht="30" customHeight="1">
      <c r="A1869" s="5" t="s">
        <v>2487</v>
      </c>
      <c r="B1869" s="5" t="s">
        <v>52</v>
      </c>
      <c r="C1869" s="5" t="s">
        <v>52</v>
      </c>
      <c r="D1869" s="6"/>
      <c r="E1869" s="8"/>
      <c r="F1869" s="9">
        <f>TRUNC(SUMIF(N1866:N1868, N1865, F1866:F1868),0)</f>
        <v>81481</v>
      </c>
      <c r="G1869" s="8"/>
      <c r="H1869" s="9">
        <f>TRUNC(SUMIF(N1866:N1868, N1865, H1866:H1868),0)</f>
        <v>8802</v>
      </c>
      <c r="I1869" s="8"/>
      <c r="J1869" s="9">
        <f>TRUNC(SUMIF(N1866:N1868, N1865, J1866:J1868),0)</f>
        <v>351</v>
      </c>
      <c r="K1869" s="8"/>
      <c r="L1869" s="9">
        <f>F1869+H1869+J1869</f>
        <v>90634</v>
      </c>
      <c r="M1869" s="5" t="s">
        <v>52</v>
      </c>
      <c r="N1869" s="1" t="s">
        <v>124</v>
      </c>
      <c r="O1869" s="1" t="s">
        <v>124</v>
      </c>
      <c r="P1869" s="1" t="s">
        <v>52</v>
      </c>
      <c r="Q1869" s="1" t="s">
        <v>52</v>
      </c>
      <c r="R1869" s="1" t="s">
        <v>52</v>
      </c>
      <c r="AV1869" s="1" t="s">
        <v>52</v>
      </c>
      <c r="AW1869" s="1" t="s">
        <v>52</v>
      </c>
      <c r="AX1869" s="1" t="s">
        <v>52</v>
      </c>
      <c r="AY1869" s="1" t="s">
        <v>52</v>
      </c>
      <c r="AZ1869" s="203"/>
      <c r="BA1869" s="206"/>
    </row>
    <row r="1870" spans="1:53" ht="30" customHeight="1">
      <c r="A1870" s="6"/>
      <c r="B1870" s="6"/>
      <c r="C1870" s="6"/>
      <c r="D1870" s="6"/>
      <c r="E1870" s="8"/>
      <c r="F1870" s="9"/>
      <c r="G1870" s="8"/>
      <c r="H1870" s="9"/>
      <c r="I1870" s="8"/>
      <c r="J1870" s="9"/>
      <c r="K1870" s="8"/>
      <c r="L1870" s="9"/>
      <c r="M1870" s="6"/>
      <c r="BA1870" s="206"/>
    </row>
    <row r="1871" spans="1:53" ht="30" customHeight="1">
      <c r="A1871" s="308" t="s">
        <v>4792</v>
      </c>
      <c r="B1871" s="308"/>
      <c r="C1871" s="308"/>
      <c r="D1871" s="308"/>
      <c r="E1871" s="309"/>
      <c r="F1871" s="310"/>
      <c r="G1871" s="309"/>
      <c r="H1871" s="310"/>
      <c r="I1871" s="309"/>
      <c r="J1871" s="310"/>
      <c r="K1871" s="309"/>
      <c r="L1871" s="310"/>
      <c r="M1871" s="308"/>
      <c r="N1871" s="1" t="s">
        <v>1527</v>
      </c>
      <c r="BA1871" s="208"/>
    </row>
    <row r="1872" spans="1:53" ht="30" customHeight="1">
      <c r="A1872" s="5" t="s">
        <v>4754</v>
      </c>
      <c r="B1872" s="5" t="s">
        <v>1483</v>
      </c>
      <c r="C1872" s="5" t="s">
        <v>366</v>
      </c>
      <c r="D1872" s="6">
        <v>1</v>
      </c>
      <c r="E1872" s="8">
        <f>단가대비표!K381</f>
        <v>48400</v>
      </c>
      <c r="F1872" s="9">
        <f>TRUNC(E1872*D1872,1)</f>
        <v>48400</v>
      </c>
      <c r="G1872" s="8">
        <f>단가대비표!L381</f>
        <v>0</v>
      </c>
      <c r="H1872" s="9">
        <f>TRUNC(G1872*D1872,1)</f>
        <v>0</v>
      </c>
      <c r="I1872" s="8">
        <f>단가대비표!S381</f>
        <v>0</v>
      </c>
      <c r="J1872" s="9">
        <f>TRUNC(I1872*D1872,1)</f>
        <v>0</v>
      </c>
      <c r="K1872" s="8">
        <f t="shared" ref="K1872:L1874" si="243">TRUNC(E1872+G1872+I1872,1)</f>
        <v>48400</v>
      </c>
      <c r="L1872" s="9">
        <f t="shared" si="243"/>
        <v>48400</v>
      </c>
      <c r="M1872" s="5" t="s">
        <v>4596</v>
      </c>
      <c r="N1872" s="1" t="s">
        <v>52</v>
      </c>
      <c r="O1872" s="1" t="s">
        <v>4755</v>
      </c>
      <c r="P1872" s="1" t="s">
        <v>62</v>
      </c>
      <c r="Q1872" s="1" t="s">
        <v>62</v>
      </c>
      <c r="R1872" s="1" t="s">
        <v>61</v>
      </c>
      <c r="AV1872" s="1" t="s">
        <v>52</v>
      </c>
      <c r="AW1872" s="1" t="s">
        <v>4793</v>
      </c>
      <c r="AX1872" s="1" t="s">
        <v>52</v>
      </c>
      <c r="AY1872" s="1" t="s">
        <v>4599</v>
      </c>
      <c r="AZ1872" s="203"/>
      <c r="BA1872" s="206" t="s">
        <v>7692</v>
      </c>
    </row>
    <row r="1873" spans="1:53" ht="30" customHeight="1">
      <c r="A1873" s="5" t="s">
        <v>4785</v>
      </c>
      <c r="B1873" s="5" t="s">
        <v>52</v>
      </c>
      <c r="C1873" s="5" t="s">
        <v>449</v>
      </c>
      <c r="D1873" s="6">
        <v>1</v>
      </c>
      <c r="E1873" s="8">
        <v>93076.9</v>
      </c>
      <c r="F1873" s="9">
        <f>TRUNC(E1873*D1873,1)</f>
        <v>93076.9</v>
      </c>
      <c r="G1873" s="8">
        <v>0</v>
      </c>
      <c r="H1873" s="9">
        <f>TRUNC(G1873*D1873,1)</f>
        <v>0</v>
      </c>
      <c r="I1873" s="8">
        <v>0</v>
      </c>
      <c r="J1873" s="9">
        <f>TRUNC(I1873*D1873,1)</f>
        <v>0</v>
      </c>
      <c r="K1873" s="8">
        <f t="shared" si="243"/>
        <v>93076.9</v>
      </c>
      <c r="L1873" s="9">
        <f t="shared" si="243"/>
        <v>93076.9</v>
      </c>
      <c r="M1873" s="5" t="s">
        <v>52</v>
      </c>
      <c r="N1873" s="1" t="s">
        <v>1527</v>
      </c>
      <c r="O1873" s="1" t="s">
        <v>2654</v>
      </c>
      <c r="P1873" s="1" t="s">
        <v>62</v>
      </c>
      <c r="Q1873" s="1" t="s">
        <v>62</v>
      </c>
      <c r="R1873" s="1" t="s">
        <v>62</v>
      </c>
      <c r="AV1873" s="1" t="s">
        <v>52</v>
      </c>
      <c r="AW1873" s="1" t="s">
        <v>4794</v>
      </c>
      <c r="AX1873" s="1" t="s">
        <v>52</v>
      </c>
      <c r="AY1873" s="1" t="s">
        <v>52</v>
      </c>
      <c r="AZ1873" s="203"/>
      <c r="BA1873" s="206"/>
    </row>
    <row r="1874" spans="1:53" ht="30" customHeight="1">
      <c r="A1874" s="5" t="s">
        <v>4734</v>
      </c>
      <c r="B1874" s="5" t="s">
        <v>52</v>
      </c>
      <c r="C1874" s="5" t="s">
        <v>58</v>
      </c>
      <c r="D1874" s="6">
        <v>0.7</v>
      </c>
      <c r="E1874" s="8">
        <f>일위대가목록!E637</f>
        <v>0</v>
      </c>
      <c r="F1874" s="9">
        <f>TRUNC(E1874*D1874,1)</f>
        <v>0</v>
      </c>
      <c r="G1874" s="8">
        <f>일위대가목록!F637</f>
        <v>15719</v>
      </c>
      <c r="H1874" s="9">
        <f>TRUNC(G1874*D1874,1)</f>
        <v>11003.3</v>
      </c>
      <c r="I1874" s="8">
        <f>일위대가목록!G637</f>
        <v>628</v>
      </c>
      <c r="J1874" s="9">
        <f>TRUNC(I1874*D1874,1)</f>
        <v>439.6</v>
      </c>
      <c r="K1874" s="8">
        <f t="shared" si="243"/>
        <v>16347</v>
      </c>
      <c r="L1874" s="9">
        <f t="shared" si="243"/>
        <v>11442.9</v>
      </c>
      <c r="M1874" s="5" t="s">
        <v>4735</v>
      </c>
      <c r="N1874" s="1" t="s">
        <v>1527</v>
      </c>
      <c r="O1874" s="1" t="s">
        <v>4736</v>
      </c>
      <c r="P1874" s="1" t="s">
        <v>61</v>
      </c>
      <c r="Q1874" s="1" t="s">
        <v>62</v>
      </c>
      <c r="R1874" s="1" t="s">
        <v>62</v>
      </c>
      <c r="AV1874" s="1" t="s">
        <v>52</v>
      </c>
      <c r="AW1874" s="1" t="s">
        <v>4795</v>
      </c>
      <c r="AX1874" s="1" t="s">
        <v>52</v>
      </c>
      <c r="AY1874" s="1" t="s">
        <v>52</v>
      </c>
      <c r="AZ1874" s="203"/>
      <c r="BA1874" s="209" t="s">
        <v>4735</v>
      </c>
    </row>
    <row r="1875" spans="1:53" ht="30" customHeight="1">
      <c r="A1875" s="5" t="s">
        <v>2487</v>
      </c>
      <c r="B1875" s="5" t="s">
        <v>52</v>
      </c>
      <c r="C1875" s="5" t="s">
        <v>52</v>
      </c>
      <c r="D1875" s="6"/>
      <c r="E1875" s="8"/>
      <c r="F1875" s="9">
        <f>TRUNC(SUMIF(N1872:N1874, N1871, F1872:F1874),0)</f>
        <v>93076</v>
      </c>
      <c r="G1875" s="8"/>
      <c r="H1875" s="9">
        <f>TRUNC(SUMIF(N1872:N1874, N1871, H1872:H1874),0)</f>
        <v>11003</v>
      </c>
      <c r="I1875" s="8"/>
      <c r="J1875" s="9">
        <f>TRUNC(SUMIF(N1872:N1874, N1871, J1872:J1874),0)</f>
        <v>439</v>
      </c>
      <c r="K1875" s="8"/>
      <c r="L1875" s="9">
        <f>F1875+H1875+J1875</f>
        <v>104518</v>
      </c>
      <c r="M1875" s="5" t="s">
        <v>52</v>
      </c>
      <c r="N1875" s="1" t="s">
        <v>124</v>
      </c>
      <c r="O1875" s="1" t="s">
        <v>124</v>
      </c>
      <c r="P1875" s="1" t="s">
        <v>52</v>
      </c>
      <c r="Q1875" s="1" t="s">
        <v>52</v>
      </c>
      <c r="R1875" s="1" t="s">
        <v>52</v>
      </c>
      <c r="AV1875" s="1" t="s">
        <v>52</v>
      </c>
      <c r="AW1875" s="1" t="s">
        <v>52</v>
      </c>
      <c r="AX1875" s="1" t="s">
        <v>52</v>
      </c>
      <c r="AY1875" s="1" t="s">
        <v>52</v>
      </c>
      <c r="AZ1875" s="203"/>
      <c r="BA1875" s="206"/>
    </row>
    <row r="1876" spans="1:53" ht="30" customHeight="1">
      <c r="A1876" s="6"/>
      <c r="B1876" s="6"/>
      <c r="C1876" s="6"/>
      <c r="D1876" s="6"/>
      <c r="E1876" s="8"/>
      <c r="F1876" s="9"/>
      <c r="G1876" s="8"/>
      <c r="H1876" s="9"/>
      <c r="I1876" s="8"/>
      <c r="J1876" s="9"/>
      <c r="K1876" s="8"/>
      <c r="L1876" s="9"/>
      <c r="M1876" s="6"/>
      <c r="BA1876" s="206"/>
    </row>
    <row r="1877" spans="1:53" ht="30" customHeight="1">
      <c r="A1877" s="308" t="s">
        <v>4796</v>
      </c>
      <c r="B1877" s="308"/>
      <c r="C1877" s="308"/>
      <c r="D1877" s="308"/>
      <c r="E1877" s="309"/>
      <c r="F1877" s="310"/>
      <c r="G1877" s="309"/>
      <c r="H1877" s="310"/>
      <c r="I1877" s="309"/>
      <c r="J1877" s="310"/>
      <c r="K1877" s="309"/>
      <c r="L1877" s="310"/>
      <c r="M1877" s="308"/>
      <c r="N1877" s="1" t="s">
        <v>1532</v>
      </c>
      <c r="BA1877" s="208"/>
    </row>
    <row r="1878" spans="1:53" ht="30" customHeight="1">
      <c r="A1878" s="5" t="s">
        <v>4759</v>
      </c>
      <c r="B1878" s="5" t="s">
        <v>1488</v>
      </c>
      <c r="C1878" s="5" t="s">
        <v>366</v>
      </c>
      <c r="D1878" s="6">
        <v>1</v>
      </c>
      <c r="E1878" s="8">
        <f>단가대비표!K382</f>
        <v>58300</v>
      </c>
      <c r="F1878" s="9">
        <f>TRUNC(E1878*D1878,1)</f>
        <v>58300</v>
      </c>
      <c r="G1878" s="8">
        <f>단가대비표!L382</f>
        <v>0</v>
      </c>
      <c r="H1878" s="9">
        <f>TRUNC(G1878*D1878,1)</f>
        <v>0</v>
      </c>
      <c r="I1878" s="8">
        <f>단가대비표!S382</f>
        <v>0</v>
      </c>
      <c r="J1878" s="9">
        <f>TRUNC(I1878*D1878,1)</f>
        <v>0</v>
      </c>
      <c r="K1878" s="8">
        <f t="shared" ref="K1878:L1880" si="244">TRUNC(E1878+G1878+I1878,1)</f>
        <v>58300</v>
      </c>
      <c r="L1878" s="9">
        <f t="shared" si="244"/>
        <v>58300</v>
      </c>
      <c r="M1878" s="5" t="s">
        <v>4596</v>
      </c>
      <c r="N1878" s="1" t="s">
        <v>52</v>
      </c>
      <c r="O1878" s="1" t="s">
        <v>4760</v>
      </c>
      <c r="P1878" s="1" t="s">
        <v>62</v>
      </c>
      <c r="Q1878" s="1" t="s">
        <v>62</v>
      </c>
      <c r="R1878" s="1" t="s">
        <v>61</v>
      </c>
      <c r="AV1878" s="1" t="s">
        <v>52</v>
      </c>
      <c r="AW1878" s="1" t="s">
        <v>4797</v>
      </c>
      <c r="AX1878" s="1" t="s">
        <v>52</v>
      </c>
      <c r="AY1878" s="1" t="s">
        <v>4599</v>
      </c>
      <c r="AZ1878" s="203"/>
      <c r="BA1878" s="206" t="s">
        <v>7693</v>
      </c>
    </row>
    <row r="1879" spans="1:53" ht="30" customHeight="1">
      <c r="A1879" s="5" t="s">
        <v>4785</v>
      </c>
      <c r="B1879" s="5" t="s">
        <v>52</v>
      </c>
      <c r="C1879" s="5" t="s">
        <v>449</v>
      </c>
      <c r="D1879" s="6">
        <v>1</v>
      </c>
      <c r="E1879" s="8">
        <v>112838.7</v>
      </c>
      <c r="F1879" s="9">
        <f>TRUNC(E1879*D1879,1)</f>
        <v>112838.7</v>
      </c>
      <c r="G1879" s="8">
        <v>0</v>
      </c>
      <c r="H1879" s="9">
        <f>TRUNC(G1879*D1879,1)</f>
        <v>0</v>
      </c>
      <c r="I1879" s="8">
        <v>0</v>
      </c>
      <c r="J1879" s="9">
        <f>TRUNC(I1879*D1879,1)</f>
        <v>0</v>
      </c>
      <c r="K1879" s="8">
        <f t="shared" si="244"/>
        <v>112838.7</v>
      </c>
      <c r="L1879" s="9">
        <f t="shared" si="244"/>
        <v>112838.7</v>
      </c>
      <c r="M1879" s="5" t="s">
        <v>52</v>
      </c>
      <c r="N1879" s="1" t="s">
        <v>1532</v>
      </c>
      <c r="O1879" s="1" t="s">
        <v>2654</v>
      </c>
      <c r="P1879" s="1" t="s">
        <v>62</v>
      </c>
      <c r="Q1879" s="1" t="s">
        <v>62</v>
      </c>
      <c r="R1879" s="1" t="s">
        <v>62</v>
      </c>
      <c r="AV1879" s="1" t="s">
        <v>52</v>
      </c>
      <c r="AW1879" s="1" t="s">
        <v>4798</v>
      </c>
      <c r="AX1879" s="1" t="s">
        <v>52</v>
      </c>
      <c r="AY1879" s="1" t="s">
        <v>52</v>
      </c>
      <c r="AZ1879" s="203"/>
      <c r="BA1879" s="206"/>
    </row>
    <row r="1880" spans="1:53" ht="30" customHeight="1">
      <c r="A1880" s="5" t="s">
        <v>4734</v>
      </c>
      <c r="B1880" s="5" t="s">
        <v>52</v>
      </c>
      <c r="C1880" s="5" t="s">
        <v>58</v>
      </c>
      <c r="D1880" s="6">
        <v>0.84</v>
      </c>
      <c r="E1880" s="8">
        <f>일위대가목록!E637</f>
        <v>0</v>
      </c>
      <c r="F1880" s="9">
        <f>TRUNC(E1880*D1880,1)</f>
        <v>0</v>
      </c>
      <c r="G1880" s="8">
        <f>일위대가목록!F637</f>
        <v>15719</v>
      </c>
      <c r="H1880" s="9">
        <f>TRUNC(G1880*D1880,1)</f>
        <v>13203.9</v>
      </c>
      <c r="I1880" s="8">
        <f>일위대가목록!G637</f>
        <v>628</v>
      </c>
      <c r="J1880" s="9">
        <f>TRUNC(I1880*D1880,1)</f>
        <v>527.5</v>
      </c>
      <c r="K1880" s="8">
        <f t="shared" si="244"/>
        <v>16347</v>
      </c>
      <c r="L1880" s="9">
        <f t="shared" si="244"/>
        <v>13731.4</v>
      </c>
      <c r="M1880" s="5" t="s">
        <v>4735</v>
      </c>
      <c r="N1880" s="1" t="s">
        <v>1532</v>
      </c>
      <c r="O1880" s="1" t="s">
        <v>4736</v>
      </c>
      <c r="P1880" s="1" t="s">
        <v>61</v>
      </c>
      <c r="Q1880" s="1" t="s">
        <v>62</v>
      </c>
      <c r="R1880" s="1" t="s">
        <v>62</v>
      </c>
      <c r="AV1880" s="1" t="s">
        <v>52</v>
      </c>
      <c r="AW1880" s="1" t="s">
        <v>4799</v>
      </c>
      <c r="AX1880" s="1" t="s">
        <v>52</v>
      </c>
      <c r="AY1880" s="1" t="s">
        <v>52</v>
      </c>
      <c r="AZ1880" s="203"/>
      <c r="BA1880" s="209" t="s">
        <v>4735</v>
      </c>
    </row>
    <row r="1881" spans="1:53" ht="30" customHeight="1">
      <c r="A1881" s="5" t="s">
        <v>2487</v>
      </c>
      <c r="B1881" s="5" t="s">
        <v>52</v>
      </c>
      <c r="C1881" s="5" t="s">
        <v>52</v>
      </c>
      <c r="D1881" s="6"/>
      <c r="E1881" s="8"/>
      <c r="F1881" s="9">
        <f>TRUNC(SUMIF(N1878:N1880, N1877, F1878:F1880),0)</f>
        <v>112838</v>
      </c>
      <c r="G1881" s="8"/>
      <c r="H1881" s="9">
        <f>TRUNC(SUMIF(N1878:N1880, N1877, H1878:H1880),0)</f>
        <v>13203</v>
      </c>
      <c r="I1881" s="8"/>
      <c r="J1881" s="9">
        <f>TRUNC(SUMIF(N1878:N1880, N1877, J1878:J1880),0)</f>
        <v>527</v>
      </c>
      <c r="K1881" s="8"/>
      <c r="L1881" s="9">
        <f>F1881+H1881+J1881</f>
        <v>126568</v>
      </c>
      <c r="M1881" s="5" t="s">
        <v>52</v>
      </c>
      <c r="N1881" s="1" t="s">
        <v>124</v>
      </c>
      <c r="O1881" s="1" t="s">
        <v>124</v>
      </c>
      <c r="P1881" s="1" t="s">
        <v>52</v>
      </c>
      <c r="Q1881" s="1" t="s">
        <v>52</v>
      </c>
      <c r="R1881" s="1" t="s">
        <v>52</v>
      </c>
      <c r="AV1881" s="1" t="s">
        <v>52</v>
      </c>
      <c r="AW1881" s="1" t="s">
        <v>52</v>
      </c>
      <c r="AX1881" s="1" t="s">
        <v>52</v>
      </c>
      <c r="AY1881" s="1" t="s">
        <v>52</v>
      </c>
      <c r="AZ1881" s="203"/>
      <c r="BA1881" s="206"/>
    </row>
    <row r="1882" spans="1:53" ht="30" customHeight="1">
      <c r="A1882" s="6"/>
      <c r="B1882" s="6"/>
      <c r="C1882" s="6"/>
      <c r="D1882" s="6"/>
      <c r="E1882" s="8"/>
      <c r="F1882" s="9"/>
      <c r="G1882" s="8"/>
      <c r="H1882" s="9"/>
      <c r="I1882" s="8"/>
      <c r="J1882" s="9"/>
      <c r="K1882" s="8"/>
      <c r="L1882" s="9"/>
      <c r="M1882" s="6"/>
      <c r="BA1882" s="206"/>
    </row>
    <row r="1883" spans="1:53" ht="30" customHeight="1">
      <c r="A1883" s="308" t="s">
        <v>4800</v>
      </c>
      <c r="B1883" s="308"/>
      <c r="C1883" s="308"/>
      <c r="D1883" s="308"/>
      <c r="E1883" s="309"/>
      <c r="F1883" s="310"/>
      <c r="G1883" s="309"/>
      <c r="H1883" s="310"/>
      <c r="I1883" s="309"/>
      <c r="J1883" s="310"/>
      <c r="K1883" s="309"/>
      <c r="L1883" s="310"/>
      <c r="M1883" s="308"/>
      <c r="N1883" s="1" t="s">
        <v>1537</v>
      </c>
      <c r="BA1883" s="208"/>
    </row>
    <row r="1884" spans="1:53" ht="30" customHeight="1">
      <c r="A1884" s="5" t="s">
        <v>4764</v>
      </c>
      <c r="B1884" s="5" t="s">
        <v>1495</v>
      </c>
      <c r="C1884" s="5" t="s">
        <v>366</v>
      </c>
      <c r="D1884" s="6">
        <v>1</v>
      </c>
      <c r="E1884" s="8">
        <f>단가대비표!K383</f>
        <v>81400</v>
      </c>
      <c r="F1884" s="9">
        <f>TRUNC(E1884*D1884,1)</f>
        <v>81400</v>
      </c>
      <c r="G1884" s="8">
        <f>단가대비표!L383</f>
        <v>0</v>
      </c>
      <c r="H1884" s="9">
        <f>TRUNC(G1884*D1884,1)</f>
        <v>0</v>
      </c>
      <c r="I1884" s="8">
        <f>단가대비표!S383</f>
        <v>0</v>
      </c>
      <c r="J1884" s="9">
        <f>TRUNC(I1884*D1884,1)</f>
        <v>0</v>
      </c>
      <c r="K1884" s="8">
        <f t="shared" ref="K1884:L1886" si="245">TRUNC(E1884+G1884+I1884,1)</f>
        <v>81400</v>
      </c>
      <c r="L1884" s="9">
        <f t="shared" si="245"/>
        <v>81400</v>
      </c>
      <c r="M1884" s="5" t="s">
        <v>4596</v>
      </c>
      <c r="N1884" s="1" t="s">
        <v>52</v>
      </c>
      <c r="O1884" s="1" t="s">
        <v>4765</v>
      </c>
      <c r="P1884" s="1" t="s">
        <v>62</v>
      </c>
      <c r="Q1884" s="1" t="s">
        <v>62</v>
      </c>
      <c r="R1884" s="1" t="s">
        <v>61</v>
      </c>
      <c r="AV1884" s="1" t="s">
        <v>52</v>
      </c>
      <c r="AW1884" s="1" t="s">
        <v>4801</v>
      </c>
      <c r="AX1884" s="1" t="s">
        <v>52</v>
      </c>
      <c r="AY1884" s="1" t="s">
        <v>4599</v>
      </c>
      <c r="AZ1884" s="203"/>
      <c r="BA1884" s="206" t="s">
        <v>7694</v>
      </c>
    </row>
    <row r="1885" spans="1:53" ht="30" customHeight="1">
      <c r="A1885" s="5" t="s">
        <v>4785</v>
      </c>
      <c r="B1885" s="5" t="s">
        <v>52</v>
      </c>
      <c r="C1885" s="5" t="s">
        <v>449</v>
      </c>
      <c r="D1885" s="6">
        <v>1</v>
      </c>
      <c r="E1885" s="8">
        <v>158277.70000000001</v>
      </c>
      <c r="F1885" s="9">
        <f>TRUNC(E1885*D1885,1)</f>
        <v>158277.70000000001</v>
      </c>
      <c r="G1885" s="8">
        <v>0</v>
      </c>
      <c r="H1885" s="9">
        <f>TRUNC(G1885*D1885,1)</f>
        <v>0</v>
      </c>
      <c r="I1885" s="8">
        <v>0</v>
      </c>
      <c r="J1885" s="9">
        <f>TRUNC(I1885*D1885,1)</f>
        <v>0</v>
      </c>
      <c r="K1885" s="8">
        <f t="shared" si="245"/>
        <v>158277.70000000001</v>
      </c>
      <c r="L1885" s="9">
        <f t="shared" si="245"/>
        <v>158277.70000000001</v>
      </c>
      <c r="M1885" s="5" t="s">
        <v>52</v>
      </c>
      <c r="N1885" s="1" t="s">
        <v>1537</v>
      </c>
      <c r="O1885" s="1" t="s">
        <v>2654</v>
      </c>
      <c r="P1885" s="1" t="s">
        <v>62</v>
      </c>
      <c r="Q1885" s="1" t="s">
        <v>62</v>
      </c>
      <c r="R1885" s="1" t="s">
        <v>62</v>
      </c>
      <c r="AV1885" s="1" t="s">
        <v>52</v>
      </c>
      <c r="AW1885" s="1" t="s">
        <v>4802</v>
      </c>
      <c r="AX1885" s="1" t="s">
        <v>52</v>
      </c>
      <c r="AY1885" s="1" t="s">
        <v>52</v>
      </c>
      <c r="AZ1885" s="203"/>
      <c r="BA1885" s="206"/>
    </row>
    <row r="1886" spans="1:53" ht="30" customHeight="1">
      <c r="A1886" s="5" t="s">
        <v>4734</v>
      </c>
      <c r="B1886" s="5" t="s">
        <v>52</v>
      </c>
      <c r="C1886" s="5" t="s">
        <v>58</v>
      </c>
      <c r="D1886" s="6">
        <v>0.98</v>
      </c>
      <c r="E1886" s="8">
        <f>일위대가목록!E637</f>
        <v>0</v>
      </c>
      <c r="F1886" s="9">
        <f>TRUNC(E1886*D1886,1)</f>
        <v>0</v>
      </c>
      <c r="G1886" s="8">
        <f>일위대가목록!F637</f>
        <v>15719</v>
      </c>
      <c r="H1886" s="9">
        <f>TRUNC(G1886*D1886,1)</f>
        <v>15404.6</v>
      </c>
      <c r="I1886" s="8">
        <f>일위대가목록!G637</f>
        <v>628</v>
      </c>
      <c r="J1886" s="9">
        <f>TRUNC(I1886*D1886,1)</f>
        <v>615.4</v>
      </c>
      <c r="K1886" s="8">
        <f t="shared" si="245"/>
        <v>16347</v>
      </c>
      <c r="L1886" s="9">
        <f t="shared" si="245"/>
        <v>16020</v>
      </c>
      <c r="M1886" s="5" t="s">
        <v>4735</v>
      </c>
      <c r="N1886" s="1" t="s">
        <v>1537</v>
      </c>
      <c r="O1886" s="1" t="s">
        <v>4736</v>
      </c>
      <c r="P1886" s="1" t="s">
        <v>61</v>
      </c>
      <c r="Q1886" s="1" t="s">
        <v>62</v>
      </c>
      <c r="R1886" s="1" t="s">
        <v>62</v>
      </c>
      <c r="AV1886" s="1" t="s">
        <v>52</v>
      </c>
      <c r="AW1886" s="1" t="s">
        <v>4803</v>
      </c>
      <c r="AX1886" s="1" t="s">
        <v>52</v>
      </c>
      <c r="AY1886" s="1" t="s">
        <v>52</v>
      </c>
      <c r="AZ1886" s="203"/>
      <c r="BA1886" s="209" t="s">
        <v>4735</v>
      </c>
    </row>
    <row r="1887" spans="1:53" ht="30" customHeight="1">
      <c r="A1887" s="5" t="s">
        <v>2487</v>
      </c>
      <c r="B1887" s="5" t="s">
        <v>52</v>
      </c>
      <c r="C1887" s="5" t="s">
        <v>52</v>
      </c>
      <c r="D1887" s="6"/>
      <c r="E1887" s="8"/>
      <c r="F1887" s="9">
        <f>TRUNC(SUMIF(N1884:N1886, N1883, F1884:F1886),0)</f>
        <v>158277</v>
      </c>
      <c r="G1887" s="8"/>
      <c r="H1887" s="9">
        <f>TRUNC(SUMIF(N1884:N1886, N1883, H1884:H1886),0)</f>
        <v>15404</v>
      </c>
      <c r="I1887" s="8"/>
      <c r="J1887" s="9">
        <f>TRUNC(SUMIF(N1884:N1886, N1883, J1884:J1886),0)</f>
        <v>615</v>
      </c>
      <c r="K1887" s="8"/>
      <c r="L1887" s="9">
        <f>F1887+H1887+J1887</f>
        <v>174296</v>
      </c>
      <c r="M1887" s="5" t="s">
        <v>52</v>
      </c>
      <c r="N1887" s="1" t="s">
        <v>124</v>
      </c>
      <c r="O1887" s="1" t="s">
        <v>124</v>
      </c>
      <c r="P1887" s="1" t="s">
        <v>52</v>
      </c>
      <c r="Q1887" s="1" t="s">
        <v>52</v>
      </c>
      <c r="R1887" s="1" t="s">
        <v>52</v>
      </c>
      <c r="AV1887" s="1" t="s">
        <v>52</v>
      </c>
      <c r="AW1887" s="1" t="s">
        <v>52</v>
      </c>
      <c r="AX1887" s="1" t="s">
        <v>52</v>
      </c>
      <c r="AY1887" s="1" t="s">
        <v>52</v>
      </c>
      <c r="AZ1887" s="203"/>
      <c r="BA1887" s="206"/>
    </row>
    <row r="1888" spans="1:53" ht="30" customHeight="1">
      <c r="A1888" s="6"/>
      <c r="B1888" s="6"/>
      <c r="C1888" s="6"/>
      <c r="D1888" s="6"/>
      <c r="E1888" s="8"/>
      <c r="F1888" s="9"/>
      <c r="G1888" s="8"/>
      <c r="H1888" s="9"/>
      <c r="I1888" s="8"/>
      <c r="J1888" s="9"/>
      <c r="K1888" s="8"/>
      <c r="L1888" s="9"/>
      <c r="M1888" s="6"/>
      <c r="BA1888" s="206"/>
    </row>
    <row r="1889" spans="1:53" ht="30" customHeight="1">
      <c r="A1889" s="308" t="s">
        <v>4804</v>
      </c>
      <c r="B1889" s="308"/>
      <c r="C1889" s="308"/>
      <c r="D1889" s="308"/>
      <c r="E1889" s="309"/>
      <c r="F1889" s="310"/>
      <c r="G1889" s="309"/>
      <c r="H1889" s="310"/>
      <c r="I1889" s="309"/>
      <c r="J1889" s="310"/>
      <c r="K1889" s="309"/>
      <c r="L1889" s="310"/>
      <c r="M1889" s="308"/>
      <c r="N1889" s="1" t="s">
        <v>1542</v>
      </c>
      <c r="BA1889" s="208"/>
    </row>
    <row r="1890" spans="1:53" ht="30" customHeight="1">
      <c r="A1890" s="5" t="s">
        <v>4769</v>
      </c>
      <c r="B1890" s="5" t="s">
        <v>1500</v>
      </c>
      <c r="C1890" s="5" t="s">
        <v>366</v>
      </c>
      <c r="D1890" s="6">
        <v>1</v>
      </c>
      <c r="E1890" s="8">
        <f>단가대비표!K384</f>
        <v>129800</v>
      </c>
      <c r="F1890" s="9">
        <f>TRUNC(E1890*D1890,1)</f>
        <v>129800</v>
      </c>
      <c r="G1890" s="8">
        <f>단가대비표!L384</f>
        <v>0</v>
      </c>
      <c r="H1890" s="9">
        <f>TRUNC(G1890*D1890,1)</f>
        <v>0</v>
      </c>
      <c r="I1890" s="8">
        <f>단가대비표!S384</f>
        <v>0</v>
      </c>
      <c r="J1890" s="9">
        <f>TRUNC(I1890*D1890,1)</f>
        <v>0</v>
      </c>
      <c r="K1890" s="8">
        <f t="shared" ref="K1890:L1892" si="246">TRUNC(E1890+G1890+I1890,1)</f>
        <v>129800</v>
      </c>
      <c r="L1890" s="9">
        <f t="shared" si="246"/>
        <v>129800</v>
      </c>
      <c r="M1890" s="5" t="s">
        <v>4596</v>
      </c>
      <c r="N1890" s="1" t="s">
        <v>52</v>
      </c>
      <c r="O1890" s="1" t="s">
        <v>4770</v>
      </c>
      <c r="P1890" s="1" t="s">
        <v>62</v>
      </c>
      <c r="Q1890" s="1" t="s">
        <v>62</v>
      </c>
      <c r="R1890" s="1" t="s">
        <v>61</v>
      </c>
      <c r="AV1890" s="1" t="s">
        <v>52</v>
      </c>
      <c r="AW1890" s="1" t="s">
        <v>4805</v>
      </c>
      <c r="AX1890" s="1" t="s">
        <v>52</v>
      </c>
      <c r="AY1890" s="1" t="s">
        <v>4599</v>
      </c>
      <c r="AZ1890" s="203"/>
      <c r="BA1890" s="206" t="s">
        <v>7695</v>
      </c>
    </row>
    <row r="1891" spans="1:53" ht="30" customHeight="1">
      <c r="A1891" s="5" t="s">
        <v>4785</v>
      </c>
      <c r="B1891" s="5" t="s">
        <v>52</v>
      </c>
      <c r="C1891" s="5" t="s">
        <v>449</v>
      </c>
      <c r="D1891" s="6">
        <v>1</v>
      </c>
      <c r="E1891" s="8">
        <v>253268.2</v>
      </c>
      <c r="F1891" s="9">
        <f>TRUNC(E1891*D1891,1)</f>
        <v>253268.2</v>
      </c>
      <c r="G1891" s="8">
        <v>0</v>
      </c>
      <c r="H1891" s="9">
        <f>TRUNC(G1891*D1891,1)</f>
        <v>0</v>
      </c>
      <c r="I1891" s="8">
        <v>0</v>
      </c>
      <c r="J1891" s="9">
        <f>TRUNC(I1891*D1891,1)</f>
        <v>0</v>
      </c>
      <c r="K1891" s="8">
        <f t="shared" si="246"/>
        <v>253268.2</v>
      </c>
      <c r="L1891" s="9">
        <f t="shared" si="246"/>
        <v>253268.2</v>
      </c>
      <c r="M1891" s="5" t="s">
        <v>52</v>
      </c>
      <c r="N1891" s="1" t="s">
        <v>1542</v>
      </c>
      <c r="O1891" s="1" t="s">
        <v>2654</v>
      </c>
      <c r="P1891" s="1" t="s">
        <v>62</v>
      </c>
      <c r="Q1891" s="1" t="s">
        <v>62</v>
      </c>
      <c r="R1891" s="1" t="s">
        <v>62</v>
      </c>
      <c r="AV1891" s="1" t="s">
        <v>52</v>
      </c>
      <c r="AW1891" s="1" t="s">
        <v>4806</v>
      </c>
      <c r="AX1891" s="1" t="s">
        <v>52</v>
      </c>
      <c r="AY1891" s="1" t="s">
        <v>52</v>
      </c>
      <c r="AZ1891" s="203"/>
      <c r="BA1891" s="206"/>
    </row>
    <row r="1892" spans="1:53" ht="30" customHeight="1">
      <c r="A1892" s="5" t="s">
        <v>4734</v>
      </c>
      <c r="B1892" s="5" t="s">
        <v>52</v>
      </c>
      <c r="C1892" s="5" t="s">
        <v>58</v>
      </c>
      <c r="D1892" s="6">
        <v>1.1200000000000001</v>
      </c>
      <c r="E1892" s="8">
        <f>일위대가목록!E637</f>
        <v>0</v>
      </c>
      <c r="F1892" s="9">
        <f>TRUNC(E1892*D1892,1)</f>
        <v>0</v>
      </c>
      <c r="G1892" s="8">
        <f>일위대가목록!F637</f>
        <v>15719</v>
      </c>
      <c r="H1892" s="9">
        <f>TRUNC(G1892*D1892,1)</f>
        <v>17605.2</v>
      </c>
      <c r="I1892" s="8">
        <f>일위대가목록!G637</f>
        <v>628</v>
      </c>
      <c r="J1892" s="9">
        <f>TRUNC(I1892*D1892,1)</f>
        <v>703.3</v>
      </c>
      <c r="K1892" s="8">
        <f t="shared" si="246"/>
        <v>16347</v>
      </c>
      <c r="L1892" s="9">
        <f t="shared" si="246"/>
        <v>18308.5</v>
      </c>
      <c r="M1892" s="5" t="s">
        <v>4735</v>
      </c>
      <c r="N1892" s="1" t="s">
        <v>1542</v>
      </c>
      <c r="O1892" s="1" t="s">
        <v>4736</v>
      </c>
      <c r="P1892" s="1" t="s">
        <v>61</v>
      </c>
      <c r="Q1892" s="1" t="s">
        <v>62</v>
      </c>
      <c r="R1892" s="1" t="s">
        <v>62</v>
      </c>
      <c r="AV1892" s="1" t="s">
        <v>52</v>
      </c>
      <c r="AW1892" s="1" t="s">
        <v>4807</v>
      </c>
      <c r="AX1892" s="1" t="s">
        <v>52</v>
      </c>
      <c r="AY1892" s="1" t="s">
        <v>52</v>
      </c>
      <c r="AZ1892" s="203"/>
      <c r="BA1892" s="209" t="s">
        <v>4735</v>
      </c>
    </row>
    <row r="1893" spans="1:53" ht="30" customHeight="1">
      <c r="A1893" s="5" t="s">
        <v>2487</v>
      </c>
      <c r="B1893" s="5" t="s">
        <v>52</v>
      </c>
      <c r="C1893" s="5" t="s">
        <v>52</v>
      </c>
      <c r="D1893" s="6"/>
      <c r="E1893" s="8"/>
      <c r="F1893" s="9">
        <f>TRUNC(SUMIF(N1890:N1892, N1889, F1890:F1892),0)</f>
        <v>253268</v>
      </c>
      <c r="G1893" s="8"/>
      <c r="H1893" s="9">
        <f>TRUNC(SUMIF(N1890:N1892, N1889, H1890:H1892),0)</f>
        <v>17605</v>
      </c>
      <c r="I1893" s="8"/>
      <c r="J1893" s="9">
        <f>TRUNC(SUMIF(N1890:N1892, N1889, J1890:J1892),0)</f>
        <v>703</v>
      </c>
      <c r="K1893" s="8"/>
      <c r="L1893" s="9">
        <f>F1893+H1893+J1893</f>
        <v>271576</v>
      </c>
      <c r="M1893" s="5" t="s">
        <v>52</v>
      </c>
      <c r="N1893" s="1" t="s">
        <v>124</v>
      </c>
      <c r="O1893" s="1" t="s">
        <v>124</v>
      </c>
      <c r="P1893" s="1" t="s">
        <v>52</v>
      </c>
      <c r="Q1893" s="1" t="s">
        <v>52</v>
      </c>
      <c r="R1893" s="1" t="s">
        <v>52</v>
      </c>
      <c r="AV1893" s="1" t="s">
        <v>52</v>
      </c>
      <c r="AW1893" s="1" t="s">
        <v>52</v>
      </c>
      <c r="AX1893" s="1" t="s">
        <v>52</v>
      </c>
      <c r="AY1893" s="1" t="s">
        <v>52</v>
      </c>
      <c r="AZ1893" s="203"/>
      <c r="BA1893" s="206"/>
    </row>
    <row r="1894" spans="1:53" ht="30" customHeight="1">
      <c r="A1894" s="6"/>
      <c r="B1894" s="6"/>
      <c r="C1894" s="6"/>
      <c r="D1894" s="6"/>
      <c r="E1894" s="8"/>
      <c r="F1894" s="9"/>
      <c r="G1894" s="8"/>
      <c r="H1894" s="9"/>
      <c r="I1894" s="8"/>
      <c r="J1894" s="9"/>
      <c r="K1894" s="8"/>
      <c r="L1894" s="9"/>
      <c r="M1894" s="6"/>
      <c r="BA1894" s="206"/>
    </row>
    <row r="1895" spans="1:53" ht="30" customHeight="1">
      <c r="A1895" s="308" t="s">
        <v>4808</v>
      </c>
      <c r="B1895" s="308"/>
      <c r="C1895" s="308"/>
      <c r="D1895" s="308"/>
      <c r="E1895" s="309"/>
      <c r="F1895" s="310"/>
      <c r="G1895" s="309"/>
      <c r="H1895" s="310"/>
      <c r="I1895" s="309"/>
      <c r="J1895" s="310"/>
      <c r="K1895" s="309"/>
      <c r="L1895" s="310"/>
      <c r="M1895" s="308"/>
      <c r="N1895" s="1" t="s">
        <v>1549</v>
      </c>
      <c r="BA1895" s="208"/>
    </row>
    <row r="1896" spans="1:53" ht="30" customHeight="1">
      <c r="A1896" s="5" t="s">
        <v>4749</v>
      </c>
      <c r="B1896" s="5" t="s">
        <v>1478</v>
      </c>
      <c r="C1896" s="5" t="s">
        <v>366</v>
      </c>
      <c r="D1896" s="6">
        <v>1</v>
      </c>
      <c r="E1896" s="8">
        <f>단가대비표!K380</f>
        <v>38500</v>
      </c>
      <c r="F1896" s="9">
        <f>TRUNC(E1896*D1896,1)</f>
        <v>38500</v>
      </c>
      <c r="G1896" s="8">
        <f>단가대비표!L380</f>
        <v>0</v>
      </c>
      <c r="H1896" s="9">
        <f>TRUNC(G1896*D1896,1)</f>
        <v>0</v>
      </c>
      <c r="I1896" s="8">
        <f>단가대비표!S380</f>
        <v>0</v>
      </c>
      <c r="J1896" s="9">
        <f>TRUNC(I1896*D1896,1)</f>
        <v>0</v>
      </c>
      <c r="K1896" s="8">
        <f t="shared" ref="K1896:L1898" si="247">TRUNC(E1896+G1896+I1896,1)</f>
        <v>38500</v>
      </c>
      <c r="L1896" s="9">
        <f t="shared" si="247"/>
        <v>38500</v>
      </c>
      <c r="M1896" s="5" t="s">
        <v>4596</v>
      </c>
      <c r="N1896" s="1" t="s">
        <v>52</v>
      </c>
      <c r="O1896" s="1" t="s">
        <v>4750</v>
      </c>
      <c r="P1896" s="1" t="s">
        <v>62</v>
      </c>
      <c r="Q1896" s="1" t="s">
        <v>62</v>
      </c>
      <c r="R1896" s="1" t="s">
        <v>61</v>
      </c>
      <c r="AV1896" s="1" t="s">
        <v>52</v>
      </c>
      <c r="AW1896" s="1" t="s">
        <v>4809</v>
      </c>
      <c r="AX1896" s="1" t="s">
        <v>52</v>
      </c>
      <c r="AY1896" s="1" t="s">
        <v>4599</v>
      </c>
      <c r="AZ1896" s="203"/>
      <c r="BA1896" s="206" t="s">
        <v>7691</v>
      </c>
    </row>
    <row r="1897" spans="1:53" ht="30" customHeight="1">
      <c r="A1897" s="5" t="s">
        <v>4785</v>
      </c>
      <c r="B1897" s="5" t="s">
        <v>52</v>
      </c>
      <c r="C1897" s="5" t="s">
        <v>449</v>
      </c>
      <c r="D1897" s="6">
        <v>1</v>
      </c>
      <c r="E1897" s="8">
        <v>104761.9</v>
      </c>
      <c r="F1897" s="9">
        <f>TRUNC(E1897*D1897,1)</f>
        <v>104761.9</v>
      </c>
      <c r="G1897" s="8">
        <v>0</v>
      </c>
      <c r="H1897" s="9">
        <f>TRUNC(G1897*D1897,1)</f>
        <v>0</v>
      </c>
      <c r="I1897" s="8">
        <v>0</v>
      </c>
      <c r="J1897" s="9">
        <f>TRUNC(I1897*D1897,1)</f>
        <v>0</v>
      </c>
      <c r="K1897" s="8">
        <f t="shared" si="247"/>
        <v>104761.9</v>
      </c>
      <c r="L1897" s="9">
        <f t="shared" si="247"/>
        <v>104761.9</v>
      </c>
      <c r="M1897" s="5" t="s">
        <v>52</v>
      </c>
      <c r="N1897" s="1" t="s">
        <v>1549</v>
      </c>
      <c r="O1897" s="1" t="s">
        <v>2654</v>
      </c>
      <c r="P1897" s="1" t="s">
        <v>62</v>
      </c>
      <c r="Q1897" s="1" t="s">
        <v>62</v>
      </c>
      <c r="R1897" s="1" t="s">
        <v>62</v>
      </c>
      <c r="AV1897" s="1" t="s">
        <v>52</v>
      </c>
      <c r="AW1897" s="1" t="s">
        <v>4810</v>
      </c>
      <c r="AX1897" s="1" t="s">
        <v>52</v>
      </c>
      <c r="AY1897" s="1" t="s">
        <v>52</v>
      </c>
      <c r="AZ1897" s="203"/>
      <c r="BA1897" s="206"/>
    </row>
    <row r="1898" spans="1:53" ht="30" customHeight="1">
      <c r="A1898" s="5" t="s">
        <v>4734</v>
      </c>
      <c r="B1898" s="5" t="s">
        <v>52</v>
      </c>
      <c r="C1898" s="5" t="s">
        <v>58</v>
      </c>
      <c r="D1898" s="6">
        <v>0.72</v>
      </c>
      <c r="E1898" s="8">
        <f>일위대가목록!E637</f>
        <v>0</v>
      </c>
      <c r="F1898" s="9">
        <f>TRUNC(E1898*D1898,1)</f>
        <v>0</v>
      </c>
      <c r="G1898" s="8">
        <f>일위대가목록!F637</f>
        <v>15719</v>
      </c>
      <c r="H1898" s="9">
        <f>TRUNC(G1898*D1898,1)</f>
        <v>11317.6</v>
      </c>
      <c r="I1898" s="8">
        <f>일위대가목록!G637</f>
        <v>628</v>
      </c>
      <c r="J1898" s="9">
        <f>TRUNC(I1898*D1898,1)</f>
        <v>452.1</v>
      </c>
      <c r="K1898" s="8">
        <f t="shared" si="247"/>
        <v>16347</v>
      </c>
      <c r="L1898" s="9">
        <f t="shared" si="247"/>
        <v>11769.7</v>
      </c>
      <c r="M1898" s="5" t="s">
        <v>4735</v>
      </c>
      <c r="N1898" s="1" t="s">
        <v>1549</v>
      </c>
      <c r="O1898" s="1" t="s">
        <v>4736</v>
      </c>
      <c r="P1898" s="1" t="s">
        <v>61</v>
      </c>
      <c r="Q1898" s="1" t="s">
        <v>62</v>
      </c>
      <c r="R1898" s="1" t="s">
        <v>62</v>
      </c>
      <c r="AV1898" s="1" t="s">
        <v>52</v>
      </c>
      <c r="AW1898" s="1" t="s">
        <v>4811</v>
      </c>
      <c r="AX1898" s="1" t="s">
        <v>52</v>
      </c>
      <c r="AY1898" s="1" t="s">
        <v>52</v>
      </c>
      <c r="AZ1898" s="203"/>
      <c r="BA1898" s="209" t="s">
        <v>4735</v>
      </c>
    </row>
    <row r="1899" spans="1:53" ht="30" customHeight="1">
      <c r="A1899" s="5" t="s">
        <v>2487</v>
      </c>
      <c r="B1899" s="5" t="s">
        <v>52</v>
      </c>
      <c r="C1899" s="5" t="s">
        <v>52</v>
      </c>
      <c r="D1899" s="6"/>
      <c r="E1899" s="8"/>
      <c r="F1899" s="9">
        <f>TRUNC(SUMIF(N1896:N1898, N1895, F1896:F1898),0)</f>
        <v>104761</v>
      </c>
      <c r="G1899" s="8"/>
      <c r="H1899" s="9">
        <f>TRUNC(SUMIF(N1896:N1898, N1895, H1896:H1898),0)</f>
        <v>11317</v>
      </c>
      <c r="I1899" s="8"/>
      <c r="J1899" s="9">
        <f>TRUNC(SUMIF(N1896:N1898, N1895, J1896:J1898),0)</f>
        <v>452</v>
      </c>
      <c r="K1899" s="8"/>
      <c r="L1899" s="9">
        <f>F1899+H1899+J1899</f>
        <v>116530</v>
      </c>
      <c r="M1899" s="5" t="s">
        <v>52</v>
      </c>
      <c r="N1899" s="1" t="s">
        <v>124</v>
      </c>
      <c r="O1899" s="1" t="s">
        <v>124</v>
      </c>
      <c r="P1899" s="1" t="s">
        <v>52</v>
      </c>
      <c r="Q1899" s="1" t="s">
        <v>52</v>
      </c>
      <c r="R1899" s="1" t="s">
        <v>52</v>
      </c>
      <c r="AV1899" s="1" t="s">
        <v>52</v>
      </c>
      <c r="AW1899" s="1" t="s">
        <v>52</v>
      </c>
      <c r="AX1899" s="1" t="s">
        <v>52</v>
      </c>
      <c r="AY1899" s="1" t="s">
        <v>52</v>
      </c>
      <c r="AZ1899" s="203"/>
      <c r="BA1899" s="206"/>
    </row>
    <row r="1900" spans="1:53" ht="30" customHeight="1">
      <c r="A1900" s="6"/>
      <c r="B1900" s="6"/>
      <c r="C1900" s="6"/>
      <c r="D1900" s="6"/>
      <c r="E1900" s="8"/>
      <c r="F1900" s="9"/>
      <c r="G1900" s="8"/>
      <c r="H1900" s="9"/>
      <c r="I1900" s="8"/>
      <c r="J1900" s="9"/>
      <c r="K1900" s="8"/>
      <c r="L1900" s="9"/>
      <c r="M1900" s="6"/>
      <c r="BA1900" s="206"/>
    </row>
    <row r="1901" spans="1:53" ht="30" customHeight="1">
      <c r="A1901" s="308" t="s">
        <v>4812</v>
      </c>
      <c r="B1901" s="308"/>
      <c r="C1901" s="308"/>
      <c r="D1901" s="308"/>
      <c r="E1901" s="309"/>
      <c r="F1901" s="310"/>
      <c r="G1901" s="309"/>
      <c r="H1901" s="310"/>
      <c r="I1901" s="309"/>
      <c r="J1901" s="310"/>
      <c r="K1901" s="309"/>
      <c r="L1901" s="310"/>
      <c r="M1901" s="308"/>
      <c r="N1901" s="1" t="s">
        <v>1554</v>
      </c>
      <c r="BA1901" s="208"/>
    </row>
    <row r="1902" spans="1:53" ht="30" customHeight="1">
      <c r="A1902" s="5" t="s">
        <v>4754</v>
      </c>
      <c r="B1902" s="5" t="s">
        <v>1483</v>
      </c>
      <c r="C1902" s="5" t="s">
        <v>366</v>
      </c>
      <c r="D1902" s="6">
        <v>1</v>
      </c>
      <c r="E1902" s="8">
        <f>단가대비표!K381</f>
        <v>48400</v>
      </c>
      <c r="F1902" s="9">
        <f>TRUNC(E1902*D1902,1)</f>
        <v>48400</v>
      </c>
      <c r="G1902" s="8">
        <f>단가대비표!L381</f>
        <v>0</v>
      </c>
      <c r="H1902" s="9">
        <f>TRUNC(G1902*D1902,1)</f>
        <v>0</v>
      </c>
      <c r="I1902" s="8">
        <f>단가대비표!S381</f>
        <v>0</v>
      </c>
      <c r="J1902" s="9">
        <f>TRUNC(I1902*D1902,1)</f>
        <v>0</v>
      </c>
      <c r="K1902" s="8">
        <f t="shared" ref="K1902:L1904" si="248">TRUNC(E1902+G1902+I1902,1)</f>
        <v>48400</v>
      </c>
      <c r="L1902" s="9">
        <f t="shared" si="248"/>
        <v>48400</v>
      </c>
      <c r="M1902" s="5" t="s">
        <v>4596</v>
      </c>
      <c r="N1902" s="1" t="s">
        <v>52</v>
      </c>
      <c r="O1902" s="1" t="s">
        <v>4755</v>
      </c>
      <c r="P1902" s="1" t="s">
        <v>62</v>
      </c>
      <c r="Q1902" s="1" t="s">
        <v>62</v>
      </c>
      <c r="R1902" s="1" t="s">
        <v>61</v>
      </c>
      <c r="AV1902" s="1" t="s">
        <v>52</v>
      </c>
      <c r="AW1902" s="1" t="s">
        <v>4813</v>
      </c>
      <c r="AX1902" s="1" t="s">
        <v>52</v>
      </c>
      <c r="AY1902" s="1" t="s">
        <v>4599</v>
      </c>
      <c r="AZ1902" s="203"/>
      <c r="BA1902" s="206" t="s">
        <v>7692</v>
      </c>
    </row>
    <row r="1903" spans="1:53" ht="30" customHeight="1">
      <c r="A1903" s="5" t="s">
        <v>4785</v>
      </c>
      <c r="B1903" s="5" t="s">
        <v>52</v>
      </c>
      <c r="C1903" s="5" t="s">
        <v>449</v>
      </c>
      <c r="D1903" s="6">
        <v>1</v>
      </c>
      <c r="E1903" s="8">
        <v>127648.3</v>
      </c>
      <c r="F1903" s="9">
        <f>TRUNC(E1903*D1903,1)</f>
        <v>127648.3</v>
      </c>
      <c r="G1903" s="8">
        <v>0</v>
      </c>
      <c r="H1903" s="9">
        <f>TRUNC(G1903*D1903,1)</f>
        <v>0</v>
      </c>
      <c r="I1903" s="8">
        <v>0</v>
      </c>
      <c r="J1903" s="9">
        <f>TRUNC(I1903*D1903,1)</f>
        <v>0</v>
      </c>
      <c r="K1903" s="8">
        <f t="shared" si="248"/>
        <v>127648.3</v>
      </c>
      <c r="L1903" s="9">
        <f t="shared" si="248"/>
        <v>127648.3</v>
      </c>
      <c r="M1903" s="5" t="s">
        <v>52</v>
      </c>
      <c r="N1903" s="1" t="s">
        <v>1554</v>
      </c>
      <c r="O1903" s="1" t="s">
        <v>2654</v>
      </c>
      <c r="P1903" s="1" t="s">
        <v>62</v>
      </c>
      <c r="Q1903" s="1" t="s">
        <v>62</v>
      </c>
      <c r="R1903" s="1" t="s">
        <v>62</v>
      </c>
      <c r="AV1903" s="1" t="s">
        <v>52</v>
      </c>
      <c r="AW1903" s="1" t="s">
        <v>4814</v>
      </c>
      <c r="AX1903" s="1" t="s">
        <v>52</v>
      </c>
      <c r="AY1903" s="1" t="s">
        <v>52</v>
      </c>
      <c r="AZ1903" s="203"/>
      <c r="BA1903" s="206"/>
    </row>
    <row r="1904" spans="1:53" ht="30" customHeight="1">
      <c r="A1904" s="5" t="s">
        <v>4734</v>
      </c>
      <c r="B1904" s="5" t="s">
        <v>52</v>
      </c>
      <c r="C1904" s="5" t="s">
        <v>58</v>
      </c>
      <c r="D1904" s="6">
        <v>0.96</v>
      </c>
      <c r="E1904" s="8">
        <f>일위대가목록!E637</f>
        <v>0</v>
      </c>
      <c r="F1904" s="9">
        <f>TRUNC(E1904*D1904,1)</f>
        <v>0</v>
      </c>
      <c r="G1904" s="8">
        <f>일위대가목록!F637</f>
        <v>15719</v>
      </c>
      <c r="H1904" s="9">
        <f>TRUNC(G1904*D1904,1)</f>
        <v>15090.2</v>
      </c>
      <c r="I1904" s="8">
        <f>일위대가목록!G637</f>
        <v>628</v>
      </c>
      <c r="J1904" s="9">
        <f>TRUNC(I1904*D1904,1)</f>
        <v>602.79999999999995</v>
      </c>
      <c r="K1904" s="8">
        <f t="shared" si="248"/>
        <v>16347</v>
      </c>
      <c r="L1904" s="9">
        <f t="shared" si="248"/>
        <v>15693</v>
      </c>
      <c r="M1904" s="5" t="s">
        <v>4735</v>
      </c>
      <c r="N1904" s="1" t="s">
        <v>1554</v>
      </c>
      <c r="O1904" s="1" t="s">
        <v>4736</v>
      </c>
      <c r="P1904" s="1" t="s">
        <v>61</v>
      </c>
      <c r="Q1904" s="1" t="s">
        <v>62</v>
      </c>
      <c r="R1904" s="1" t="s">
        <v>62</v>
      </c>
      <c r="AV1904" s="1" t="s">
        <v>52</v>
      </c>
      <c r="AW1904" s="1" t="s">
        <v>4815</v>
      </c>
      <c r="AX1904" s="1" t="s">
        <v>52</v>
      </c>
      <c r="AY1904" s="1" t="s">
        <v>52</v>
      </c>
      <c r="AZ1904" s="203"/>
      <c r="BA1904" s="209" t="s">
        <v>4735</v>
      </c>
    </row>
    <row r="1905" spans="1:53" ht="30" customHeight="1">
      <c r="A1905" s="5" t="s">
        <v>2487</v>
      </c>
      <c r="B1905" s="5" t="s">
        <v>52</v>
      </c>
      <c r="C1905" s="5" t="s">
        <v>52</v>
      </c>
      <c r="D1905" s="6"/>
      <c r="E1905" s="8"/>
      <c r="F1905" s="9">
        <f>TRUNC(SUMIF(N1902:N1904, N1901, F1902:F1904),0)</f>
        <v>127648</v>
      </c>
      <c r="G1905" s="8"/>
      <c r="H1905" s="9">
        <f>TRUNC(SUMIF(N1902:N1904, N1901, H1902:H1904),0)</f>
        <v>15090</v>
      </c>
      <c r="I1905" s="8"/>
      <c r="J1905" s="9">
        <f>TRUNC(SUMIF(N1902:N1904, N1901, J1902:J1904),0)</f>
        <v>602</v>
      </c>
      <c r="K1905" s="8"/>
      <c r="L1905" s="9">
        <f>F1905+H1905+J1905</f>
        <v>143340</v>
      </c>
      <c r="M1905" s="5" t="s">
        <v>52</v>
      </c>
      <c r="N1905" s="1" t="s">
        <v>124</v>
      </c>
      <c r="O1905" s="1" t="s">
        <v>124</v>
      </c>
      <c r="P1905" s="1" t="s">
        <v>52</v>
      </c>
      <c r="Q1905" s="1" t="s">
        <v>52</v>
      </c>
      <c r="R1905" s="1" t="s">
        <v>52</v>
      </c>
      <c r="AV1905" s="1" t="s">
        <v>52</v>
      </c>
      <c r="AW1905" s="1" t="s">
        <v>52</v>
      </c>
      <c r="AX1905" s="1" t="s">
        <v>52</v>
      </c>
      <c r="AY1905" s="1" t="s">
        <v>52</v>
      </c>
      <c r="AZ1905" s="203"/>
      <c r="BA1905" s="206"/>
    </row>
    <row r="1906" spans="1:53" ht="30" customHeight="1">
      <c r="A1906" s="6"/>
      <c r="B1906" s="6"/>
      <c r="C1906" s="6"/>
      <c r="D1906" s="6"/>
      <c r="E1906" s="8"/>
      <c r="F1906" s="9"/>
      <c r="G1906" s="8"/>
      <c r="H1906" s="9"/>
      <c r="I1906" s="8"/>
      <c r="J1906" s="9"/>
      <c r="K1906" s="8"/>
      <c r="L1906" s="9"/>
      <c r="M1906" s="6"/>
      <c r="BA1906" s="206"/>
    </row>
    <row r="1907" spans="1:53" ht="30" customHeight="1">
      <c r="A1907" s="308" t="s">
        <v>4816</v>
      </c>
      <c r="B1907" s="308"/>
      <c r="C1907" s="308"/>
      <c r="D1907" s="308"/>
      <c r="E1907" s="309"/>
      <c r="F1907" s="310"/>
      <c r="G1907" s="309"/>
      <c r="H1907" s="310"/>
      <c r="I1907" s="309"/>
      <c r="J1907" s="310"/>
      <c r="K1907" s="309"/>
      <c r="L1907" s="310"/>
      <c r="M1907" s="308"/>
      <c r="N1907" s="1" t="s">
        <v>1559</v>
      </c>
      <c r="BA1907" s="208"/>
    </row>
    <row r="1908" spans="1:53" ht="30" customHeight="1">
      <c r="A1908" s="5" t="s">
        <v>4759</v>
      </c>
      <c r="B1908" s="5" t="s">
        <v>1488</v>
      </c>
      <c r="C1908" s="5" t="s">
        <v>366</v>
      </c>
      <c r="D1908" s="6">
        <v>1</v>
      </c>
      <c r="E1908" s="8">
        <f>단가대비표!K382</f>
        <v>58300</v>
      </c>
      <c r="F1908" s="9">
        <f>TRUNC(E1908*D1908,1)</f>
        <v>58300</v>
      </c>
      <c r="G1908" s="8">
        <f>단가대비표!L382</f>
        <v>0</v>
      </c>
      <c r="H1908" s="9">
        <f>TRUNC(G1908*D1908,1)</f>
        <v>0</v>
      </c>
      <c r="I1908" s="8">
        <f>단가대비표!S382</f>
        <v>0</v>
      </c>
      <c r="J1908" s="9">
        <f>TRUNC(I1908*D1908,1)</f>
        <v>0</v>
      </c>
      <c r="K1908" s="8">
        <f t="shared" ref="K1908:L1910" si="249">TRUNC(E1908+G1908+I1908,1)</f>
        <v>58300</v>
      </c>
      <c r="L1908" s="9">
        <f t="shared" si="249"/>
        <v>58300</v>
      </c>
      <c r="M1908" s="5" t="s">
        <v>4596</v>
      </c>
      <c r="N1908" s="1" t="s">
        <v>52</v>
      </c>
      <c r="O1908" s="1" t="s">
        <v>4760</v>
      </c>
      <c r="P1908" s="1" t="s">
        <v>62</v>
      </c>
      <c r="Q1908" s="1" t="s">
        <v>62</v>
      </c>
      <c r="R1908" s="1" t="s">
        <v>61</v>
      </c>
      <c r="AV1908" s="1" t="s">
        <v>52</v>
      </c>
      <c r="AW1908" s="1" t="s">
        <v>4817</v>
      </c>
      <c r="AX1908" s="1" t="s">
        <v>52</v>
      </c>
      <c r="AY1908" s="1" t="s">
        <v>4599</v>
      </c>
      <c r="AZ1908" s="203"/>
      <c r="BA1908" s="206" t="s">
        <v>7693</v>
      </c>
    </row>
    <row r="1909" spans="1:53" ht="30" customHeight="1">
      <c r="A1909" s="5" t="s">
        <v>4785</v>
      </c>
      <c r="B1909" s="5" t="s">
        <v>52</v>
      </c>
      <c r="C1909" s="5" t="s">
        <v>449</v>
      </c>
      <c r="D1909" s="6">
        <v>1</v>
      </c>
      <c r="E1909" s="8">
        <v>161198.1</v>
      </c>
      <c r="F1909" s="9">
        <f>TRUNC(E1909*D1909,1)</f>
        <v>161198.1</v>
      </c>
      <c r="G1909" s="8">
        <v>0</v>
      </c>
      <c r="H1909" s="9">
        <f>TRUNC(G1909*D1909,1)</f>
        <v>0</v>
      </c>
      <c r="I1909" s="8">
        <v>0</v>
      </c>
      <c r="J1909" s="9">
        <f>TRUNC(I1909*D1909,1)</f>
        <v>0</v>
      </c>
      <c r="K1909" s="8">
        <f t="shared" si="249"/>
        <v>161198.1</v>
      </c>
      <c r="L1909" s="9">
        <f t="shared" si="249"/>
        <v>161198.1</v>
      </c>
      <c r="M1909" s="5" t="s">
        <v>52</v>
      </c>
      <c r="N1909" s="1" t="s">
        <v>1559</v>
      </c>
      <c r="O1909" s="1" t="s">
        <v>2654</v>
      </c>
      <c r="P1909" s="1" t="s">
        <v>62</v>
      </c>
      <c r="Q1909" s="1" t="s">
        <v>62</v>
      </c>
      <c r="R1909" s="1" t="s">
        <v>62</v>
      </c>
      <c r="AV1909" s="1" t="s">
        <v>52</v>
      </c>
      <c r="AW1909" s="1" t="s">
        <v>4818</v>
      </c>
      <c r="AX1909" s="1" t="s">
        <v>52</v>
      </c>
      <c r="AY1909" s="1" t="s">
        <v>52</v>
      </c>
      <c r="AZ1909" s="203"/>
      <c r="BA1909" s="206"/>
    </row>
    <row r="1910" spans="1:53" ht="30" customHeight="1">
      <c r="A1910" s="5" t="s">
        <v>4734</v>
      </c>
      <c r="B1910" s="5" t="s">
        <v>52</v>
      </c>
      <c r="C1910" s="5" t="s">
        <v>58</v>
      </c>
      <c r="D1910" s="6">
        <v>1.2</v>
      </c>
      <c r="E1910" s="8">
        <f>일위대가목록!E637</f>
        <v>0</v>
      </c>
      <c r="F1910" s="9">
        <f>TRUNC(E1910*D1910,1)</f>
        <v>0</v>
      </c>
      <c r="G1910" s="8">
        <f>일위대가목록!F637</f>
        <v>15719</v>
      </c>
      <c r="H1910" s="9">
        <f>TRUNC(G1910*D1910,1)</f>
        <v>18862.8</v>
      </c>
      <c r="I1910" s="8">
        <f>일위대가목록!G637</f>
        <v>628</v>
      </c>
      <c r="J1910" s="9">
        <f>TRUNC(I1910*D1910,1)</f>
        <v>753.6</v>
      </c>
      <c r="K1910" s="8">
        <f t="shared" si="249"/>
        <v>16347</v>
      </c>
      <c r="L1910" s="9">
        <f t="shared" si="249"/>
        <v>19616.400000000001</v>
      </c>
      <c r="M1910" s="5" t="s">
        <v>4735</v>
      </c>
      <c r="N1910" s="1" t="s">
        <v>1559</v>
      </c>
      <c r="O1910" s="1" t="s">
        <v>4736</v>
      </c>
      <c r="P1910" s="1" t="s">
        <v>61</v>
      </c>
      <c r="Q1910" s="1" t="s">
        <v>62</v>
      </c>
      <c r="R1910" s="1" t="s">
        <v>62</v>
      </c>
      <c r="AV1910" s="1" t="s">
        <v>52</v>
      </c>
      <c r="AW1910" s="1" t="s">
        <v>4819</v>
      </c>
      <c r="AX1910" s="1" t="s">
        <v>52</v>
      </c>
      <c r="AY1910" s="1" t="s">
        <v>52</v>
      </c>
      <c r="AZ1910" s="203"/>
      <c r="BA1910" s="209" t="s">
        <v>4735</v>
      </c>
    </row>
    <row r="1911" spans="1:53" ht="30" customHeight="1">
      <c r="A1911" s="5" t="s">
        <v>2487</v>
      </c>
      <c r="B1911" s="5" t="s">
        <v>52</v>
      </c>
      <c r="C1911" s="5" t="s">
        <v>52</v>
      </c>
      <c r="D1911" s="6"/>
      <c r="E1911" s="8"/>
      <c r="F1911" s="9">
        <f>TRUNC(SUMIF(N1908:N1910, N1907, F1908:F1910),0)</f>
        <v>161198</v>
      </c>
      <c r="G1911" s="8"/>
      <c r="H1911" s="9">
        <f>TRUNC(SUMIF(N1908:N1910, N1907, H1908:H1910),0)</f>
        <v>18862</v>
      </c>
      <c r="I1911" s="8"/>
      <c r="J1911" s="9">
        <f>TRUNC(SUMIF(N1908:N1910, N1907, J1908:J1910),0)</f>
        <v>753</v>
      </c>
      <c r="K1911" s="8"/>
      <c r="L1911" s="9">
        <f>F1911+H1911+J1911</f>
        <v>180813</v>
      </c>
      <c r="M1911" s="5" t="s">
        <v>52</v>
      </c>
      <c r="N1911" s="1" t="s">
        <v>124</v>
      </c>
      <c r="O1911" s="1" t="s">
        <v>124</v>
      </c>
      <c r="P1911" s="1" t="s">
        <v>52</v>
      </c>
      <c r="Q1911" s="1" t="s">
        <v>52</v>
      </c>
      <c r="R1911" s="1" t="s">
        <v>52</v>
      </c>
      <c r="AV1911" s="1" t="s">
        <v>52</v>
      </c>
      <c r="AW1911" s="1" t="s">
        <v>52</v>
      </c>
      <c r="AX1911" s="1" t="s">
        <v>52</v>
      </c>
      <c r="AY1911" s="1" t="s">
        <v>52</v>
      </c>
      <c r="AZ1911" s="203"/>
      <c r="BA1911" s="206"/>
    </row>
    <row r="1912" spans="1:53" ht="30" customHeight="1">
      <c r="A1912" s="6"/>
      <c r="B1912" s="6"/>
      <c r="C1912" s="6"/>
      <c r="D1912" s="6"/>
      <c r="E1912" s="8"/>
      <c r="F1912" s="9"/>
      <c r="G1912" s="8"/>
      <c r="H1912" s="9"/>
      <c r="I1912" s="8"/>
      <c r="J1912" s="9"/>
      <c r="K1912" s="8"/>
      <c r="L1912" s="9"/>
      <c r="M1912" s="6"/>
      <c r="BA1912" s="206"/>
    </row>
    <row r="1913" spans="1:53" ht="30" customHeight="1">
      <c r="A1913" s="308" t="s">
        <v>4820</v>
      </c>
      <c r="B1913" s="308"/>
      <c r="C1913" s="308"/>
      <c r="D1913" s="308"/>
      <c r="E1913" s="309"/>
      <c r="F1913" s="310"/>
      <c r="G1913" s="309"/>
      <c r="H1913" s="310"/>
      <c r="I1913" s="309"/>
      <c r="J1913" s="310"/>
      <c r="K1913" s="309"/>
      <c r="L1913" s="310"/>
      <c r="M1913" s="308"/>
      <c r="N1913" s="1" t="s">
        <v>1564</v>
      </c>
      <c r="BA1913" s="208"/>
    </row>
    <row r="1914" spans="1:53" ht="30" customHeight="1">
      <c r="A1914" s="5" t="s">
        <v>4764</v>
      </c>
      <c r="B1914" s="5" t="s">
        <v>1495</v>
      </c>
      <c r="C1914" s="5" t="s">
        <v>366</v>
      </c>
      <c r="D1914" s="6">
        <v>1</v>
      </c>
      <c r="E1914" s="8">
        <f>단가대비표!K383</f>
        <v>81400</v>
      </c>
      <c r="F1914" s="9">
        <f>TRUNC(E1914*D1914,1)</f>
        <v>81400</v>
      </c>
      <c r="G1914" s="8">
        <f>단가대비표!L383</f>
        <v>0</v>
      </c>
      <c r="H1914" s="9">
        <f>TRUNC(G1914*D1914,1)</f>
        <v>0</v>
      </c>
      <c r="I1914" s="8">
        <f>단가대비표!S383</f>
        <v>0</v>
      </c>
      <c r="J1914" s="9">
        <f>TRUNC(I1914*D1914,1)</f>
        <v>0</v>
      </c>
      <c r="K1914" s="8">
        <f t="shared" ref="K1914:L1916" si="250">TRUNC(E1914+G1914+I1914,1)</f>
        <v>81400</v>
      </c>
      <c r="L1914" s="9">
        <f t="shared" si="250"/>
        <v>81400</v>
      </c>
      <c r="M1914" s="5" t="s">
        <v>4596</v>
      </c>
      <c r="N1914" s="1" t="s">
        <v>52</v>
      </c>
      <c r="O1914" s="1" t="s">
        <v>4765</v>
      </c>
      <c r="P1914" s="1" t="s">
        <v>62</v>
      </c>
      <c r="Q1914" s="1" t="s">
        <v>62</v>
      </c>
      <c r="R1914" s="1" t="s">
        <v>61</v>
      </c>
      <c r="AV1914" s="1" t="s">
        <v>52</v>
      </c>
      <c r="AW1914" s="1" t="s">
        <v>4821</v>
      </c>
      <c r="AX1914" s="1" t="s">
        <v>52</v>
      </c>
      <c r="AY1914" s="1" t="s">
        <v>4599</v>
      </c>
      <c r="AZ1914" s="203"/>
      <c r="BA1914" s="206" t="s">
        <v>7694</v>
      </c>
    </row>
    <row r="1915" spans="1:53" ht="30" customHeight="1">
      <c r="A1915" s="5" t="s">
        <v>4785</v>
      </c>
      <c r="B1915" s="5" t="s">
        <v>52</v>
      </c>
      <c r="C1915" s="5" t="s">
        <v>449</v>
      </c>
      <c r="D1915" s="6">
        <v>1</v>
      </c>
      <c r="E1915" s="8">
        <v>232571.4</v>
      </c>
      <c r="F1915" s="9">
        <f>TRUNC(E1915*D1915,1)</f>
        <v>232571.4</v>
      </c>
      <c r="G1915" s="8">
        <v>0</v>
      </c>
      <c r="H1915" s="9">
        <f>TRUNC(G1915*D1915,1)</f>
        <v>0</v>
      </c>
      <c r="I1915" s="8">
        <v>0</v>
      </c>
      <c r="J1915" s="9">
        <f>TRUNC(I1915*D1915,1)</f>
        <v>0</v>
      </c>
      <c r="K1915" s="8">
        <f t="shared" si="250"/>
        <v>232571.4</v>
      </c>
      <c r="L1915" s="9">
        <f t="shared" si="250"/>
        <v>232571.4</v>
      </c>
      <c r="M1915" s="5" t="s">
        <v>52</v>
      </c>
      <c r="N1915" s="1" t="s">
        <v>1564</v>
      </c>
      <c r="O1915" s="1" t="s">
        <v>2654</v>
      </c>
      <c r="P1915" s="1" t="s">
        <v>62</v>
      </c>
      <c r="Q1915" s="1" t="s">
        <v>62</v>
      </c>
      <c r="R1915" s="1" t="s">
        <v>62</v>
      </c>
      <c r="AV1915" s="1" t="s">
        <v>52</v>
      </c>
      <c r="AW1915" s="1" t="s">
        <v>4822</v>
      </c>
      <c r="AX1915" s="1" t="s">
        <v>52</v>
      </c>
      <c r="AY1915" s="1" t="s">
        <v>52</v>
      </c>
      <c r="AZ1915" s="203"/>
      <c r="BA1915" s="206"/>
    </row>
    <row r="1916" spans="1:53" ht="30" customHeight="1">
      <c r="A1916" s="5" t="s">
        <v>4734</v>
      </c>
      <c r="B1916" s="5" t="s">
        <v>52</v>
      </c>
      <c r="C1916" s="5" t="s">
        <v>58</v>
      </c>
      <c r="D1916" s="6">
        <v>1.44</v>
      </c>
      <c r="E1916" s="8">
        <f>일위대가목록!E637</f>
        <v>0</v>
      </c>
      <c r="F1916" s="9">
        <f>TRUNC(E1916*D1916,1)</f>
        <v>0</v>
      </c>
      <c r="G1916" s="8">
        <f>일위대가목록!F637</f>
        <v>15719</v>
      </c>
      <c r="H1916" s="9">
        <f>TRUNC(G1916*D1916,1)</f>
        <v>22635.3</v>
      </c>
      <c r="I1916" s="8">
        <f>일위대가목록!G637</f>
        <v>628</v>
      </c>
      <c r="J1916" s="9">
        <f>TRUNC(I1916*D1916,1)</f>
        <v>904.3</v>
      </c>
      <c r="K1916" s="8">
        <f t="shared" si="250"/>
        <v>16347</v>
      </c>
      <c r="L1916" s="9">
        <f t="shared" si="250"/>
        <v>23539.599999999999</v>
      </c>
      <c r="M1916" s="5" t="s">
        <v>4735</v>
      </c>
      <c r="N1916" s="1" t="s">
        <v>1564</v>
      </c>
      <c r="O1916" s="1" t="s">
        <v>4736</v>
      </c>
      <c r="P1916" s="1" t="s">
        <v>61</v>
      </c>
      <c r="Q1916" s="1" t="s">
        <v>62</v>
      </c>
      <c r="R1916" s="1" t="s">
        <v>62</v>
      </c>
      <c r="AV1916" s="1" t="s">
        <v>52</v>
      </c>
      <c r="AW1916" s="1" t="s">
        <v>4823</v>
      </c>
      <c r="AX1916" s="1" t="s">
        <v>52</v>
      </c>
      <c r="AY1916" s="1" t="s">
        <v>52</v>
      </c>
      <c r="AZ1916" s="203"/>
      <c r="BA1916" s="209" t="s">
        <v>4735</v>
      </c>
    </row>
    <row r="1917" spans="1:53" ht="30" customHeight="1">
      <c r="A1917" s="5" t="s">
        <v>2487</v>
      </c>
      <c r="B1917" s="5" t="s">
        <v>52</v>
      </c>
      <c r="C1917" s="5" t="s">
        <v>52</v>
      </c>
      <c r="D1917" s="6"/>
      <c r="E1917" s="8"/>
      <c r="F1917" s="9">
        <f>TRUNC(SUMIF(N1914:N1916, N1913, F1914:F1916),0)</f>
        <v>232571</v>
      </c>
      <c r="G1917" s="8"/>
      <c r="H1917" s="9">
        <f>TRUNC(SUMIF(N1914:N1916, N1913, H1914:H1916),0)</f>
        <v>22635</v>
      </c>
      <c r="I1917" s="8"/>
      <c r="J1917" s="9">
        <f>TRUNC(SUMIF(N1914:N1916, N1913, J1914:J1916),0)</f>
        <v>904</v>
      </c>
      <c r="K1917" s="8"/>
      <c r="L1917" s="9">
        <f>F1917+H1917+J1917</f>
        <v>256110</v>
      </c>
      <c r="M1917" s="5" t="s">
        <v>52</v>
      </c>
      <c r="N1917" s="1" t="s">
        <v>124</v>
      </c>
      <c r="O1917" s="1" t="s">
        <v>124</v>
      </c>
      <c r="P1917" s="1" t="s">
        <v>52</v>
      </c>
      <c r="Q1917" s="1" t="s">
        <v>52</v>
      </c>
      <c r="R1917" s="1" t="s">
        <v>52</v>
      </c>
      <c r="AV1917" s="1" t="s">
        <v>52</v>
      </c>
      <c r="AW1917" s="1" t="s">
        <v>52</v>
      </c>
      <c r="AX1917" s="1" t="s">
        <v>52</v>
      </c>
      <c r="AY1917" s="1" t="s">
        <v>52</v>
      </c>
      <c r="AZ1917" s="203"/>
      <c r="BA1917" s="206"/>
    </row>
    <row r="1918" spans="1:53" ht="30" customHeight="1">
      <c r="A1918" s="6"/>
      <c r="B1918" s="6"/>
      <c r="C1918" s="6"/>
      <c r="D1918" s="6"/>
      <c r="E1918" s="8"/>
      <c r="F1918" s="9"/>
      <c r="G1918" s="8"/>
      <c r="H1918" s="9"/>
      <c r="I1918" s="8"/>
      <c r="J1918" s="9"/>
      <c r="K1918" s="8"/>
      <c r="L1918" s="9"/>
      <c r="M1918" s="6"/>
      <c r="BA1918" s="206"/>
    </row>
    <row r="1919" spans="1:53" ht="30" customHeight="1">
      <c r="A1919" s="308" t="s">
        <v>4824</v>
      </c>
      <c r="B1919" s="308"/>
      <c r="C1919" s="308"/>
      <c r="D1919" s="308"/>
      <c r="E1919" s="309"/>
      <c r="F1919" s="310"/>
      <c r="G1919" s="309"/>
      <c r="H1919" s="310"/>
      <c r="I1919" s="309"/>
      <c r="J1919" s="310"/>
      <c r="K1919" s="309"/>
      <c r="L1919" s="310"/>
      <c r="M1919" s="308"/>
      <c r="N1919" s="1" t="s">
        <v>1569</v>
      </c>
      <c r="BA1919" s="208"/>
    </row>
    <row r="1920" spans="1:53" ht="30" customHeight="1">
      <c r="A1920" s="5" t="s">
        <v>4769</v>
      </c>
      <c r="B1920" s="5" t="s">
        <v>1500</v>
      </c>
      <c r="C1920" s="5" t="s">
        <v>366</v>
      </c>
      <c r="D1920" s="6">
        <v>1</v>
      </c>
      <c r="E1920" s="8">
        <f>단가대비표!K384</f>
        <v>129800</v>
      </c>
      <c r="F1920" s="9">
        <f>TRUNC(E1920*D1920,1)</f>
        <v>129800</v>
      </c>
      <c r="G1920" s="8">
        <f>단가대비표!L384</f>
        <v>0</v>
      </c>
      <c r="H1920" s="9">
        <f>TRUNC(G1920*D1920,1)</f>
        <v>0</v>
      </c>
      <c r="I1920" s="8">
        <f>단가대비표!S384</f>
        <v>0</v>
      </c>
      <c r="J1920" s="9">
        <f>TRUNC(I1920*D1920,1)</f>
        <v>0</v>
      </c>
      <c r="K1920" s="8">
        <f t="shared" ref="K1920:L1922" si="251">TRUNC(E1920+G1920+I1920,1)</f>
        <v>129800</v>
      </c>
      <c r="L1920" s="9">
        <f t="shared" si="251"/>
        <v>129800</v>
      </c>
      <c r="M1920" s="5" t="s">
        <v>4596</v>
      </c>
      <c r="N1920" s="1" t="s">
        <v>52</v>
      </c>
      <c r="O1920" s="1" t="s">
        <v>4770</v>
      </c>
      <c r="P1920" s="1" t="s">
        <v>62</v>
      </c>
      <c r="Q1920" s="1" t="s">
        <v>62</v>
      </c>
      <c r="R1920" s="1" t="s">
        <v>61</v>
      </c>
      <c r="AV1920" s="1" t="s">
        <v>52</v>
      </c>
      <c r="AW1920" s="1" t="s">
        <v>4825</v>
      </c>
      <c r="AX1920" s="1" t="s">
        <v>52</v>
      </c>
      <c r="AY1920" s="1" t="s">
        <v>4599</v>
      </c>
      <c r="AZ1920" s="203"/>
      <c r="BA1920" s="206" t="s">
        <v>7695</v>
      </c>
    </row>
    <row r="1921" spans="1:53" ht="30" customHeight="1">
      <c r="A1921" s="5" t="s">
        <v>4785</v>
      </c>
      <c r="B1921" s="5" t="s">
        <v>52</v>
      </c>
      <c r="C1921" s="5" t="s">
        <v>449</v>
      </c>
      <c r="D1921" s="6">
        <v>1</v>
      </c>
      <c r="E1921" s="8">
        <v>379902.4</v>
      </c>
      <c r="F1921" s="9">
        <f>TRUNC(E1921*D1921,1)</f>
        <v>379902.4</v>
      </c>
      <c r="G1921" s="8">
        <v>0</v>
      </c>
      <c r="H1921" s="9">
        <f>TRUNC(G1921*D1921,1)</f>
        <v>0</v>
      </c>
      <c r="I1921" s="8">
        <v>0</v>
      </c>
      <c r="J1921" s="9">
        <f>TRUNC(I1921*D1921,1)</f>
        <v>0</v>
      </c>
      <c r="K1921" s="8">
        <f t="shared" si="251"/>
        <v>379902.4</v>
      </c>
      <c r="L1921" s="9">
        <f t="shared" si="251"/>
        <v>379902.4</v>
      </c>
      <c r="M1921" s="5" t="s">
        <v>52</v>
      </c>
      <c r="N1921" s="1" t="s">
        <v>1569</v>
      </c>
      <c r="O1921" s="1" t="s">
        <v>2654</v>
      </c>
      <c r="P1921" s="1" t="s">
        <v>62</v>
      </c>
      <c r="Q1921" s="1" t="s">
        <v>62</v>
      </c>
      <c r="R1921" s="1" t="s">
        <v>62</v>
      </c>
      <c r="AV1921" s="1" t="s">
        <v>52</v>
      </c>
      <c r="AW1921" s="1" t="s">
        <v>4826</v>
      </c>
      <c r="AX1921" s="1" t="s">
        <v>52</v>
      </c>
      <c r="AY1921" s="1" t="s">
        <v>52</v>
      </c>
      <c r="AZ1921" s="203"/>
      <c r="BA1921" s="206"/>
    </row>
    <row r="1922" spans="1:53" ht="30" customHeight="1">
      <c r="A1922" s="5" t="s">
        <v>4734</v>
      </c>
      <c r="B1922" s="5" t="s">
        <v>52</v>
      </c>
      <c r="C1922" s="5" t="s">
        <v>58</v>
      </c>
      <c r="D1922" s="6">
        <v>1.68</v>
      </c>
      <c r="E1922" s="8">
        <f>일위대가목록!E637</f>
        <v>0</v>
      </c>
      <c r="F1922" s="9">
        <f>TRUNC(E1922*D1922,1)</f>
        <v>0</v>
      </c>
      <c r="G1922" s="8">
        <f>일위대가목록!F637</f>
        <v>15719</v>
      </c>
      <c r="H1922" s="9">
        <f>TRUNC(G1922*D1922,1)</f>
        <v>26407.9</v>
      </c>
      <c r="I1922" s="8">
        <f>일위대가목록!G637</f>
        <v>628</v>
      </c>
      <c r="J1922" s="9">
        <f>TRUNC(I1922*D1922,1)</f>
        <v>1055</v>
      </c>
      <c r="K1922" s="8">
        <f t="shared" si="251"/>
        <v>16347</v>
      </c>
      <c r="L1922" s="9">
        <f t="shared" si="251"/>
        <v>27462.9</v>
      </c>
      <c r="M1922" s="5" t="s">
        <v>4735</v>
      </c>
      <c r="N1922" s="1" t="s">
        <v>1569</v>
      </c>
      <c r="O1922" s="1" t="s">
        <v>4736</v>
      </c>
      <c r="P1922" s="1" t="s">
        <v>61</v>
      </c>
      <c r="Q1922" s="1" t="s">
        <v>62</v>
      </c>
      <c r="R1922" s="1" t="s">
        <v>62</v>
      </c>
      <c r="AV1922" s="1" t="s">
        <v>52</v>
      </c>
      <c r="AW1922" s="1" t="s">
        <v>4827</v>
      </c>
      <c r="AX1922" s="1" t="s">
        <v>52</v>
      </c>
      <c r="AY1922" s="1" t="s">
        <v>52</v>
      </c>
      <c r="AZ1922" s="203"/>
      <c r="BA1922" s="209" t="s">
        <v>4735</v>
      </c>
    </row>
    <row r="1923" spans="1:53" ht="30" customHeight="1">
      <c r="A1923" s="5" t="s">
        <v>2487</v>
      </c>
      <c r="B1923" s="5" t="s">
        <v>52</v>
      </c>
      <c r="C1923" s="5" t="s">
        <v>52</v>
      </c>
      <c r="D1923" s="6"/>
      <c r="E1923" s="8"/>
      <c r="F1923" s="9">
        <f>TRUNC(SUMIF(N1920:N1922, N1919, F1920:F1922),0)</f>
        <v>379902</v>
      </c>
      <c r="G1923" s="8"/>
      <c r="H1923" s="9">
        <f>TRUNC(SUMIF(N1920:N1922, N1919, H1920:H1922),0)</f>
        <v>26407</v>
      </c>
      <c r="I1923" s="8"/>
      <c r="J1923" s="9">
        <f>TRUNC(SUMIF(N1920:N1922, N1919, J1920:J1922),0)</f>
        <v>1055</v>
      </c>
      <c r="K1923" s="8"/>
      <c r="L1923" s="9">
        <f>F1923+H1923+J1923</f>
        <v>407364</v>
      </c>
      <c r="M1923" s="5" t="s">
        <v>52</v>
      </c>
      <c r="N1923" s="1" t="s">
        <v>124</v>
      </c>
      <c r="O1923" s="1" t="s">
        <v>124</v>
      </c>
      <c r="P1923" s="1" t="s">
        <v>52</v>
      </c>
      <c r="Q1923" s="1" t="s">
        <v>52</v>
      </c>
      <c r="R1923" s="1" t="s">
        <v>52</v>
      </c>
      <c r="AV1923" s="1" t="s">
        <v>52</v>
      </c>
      <c r="AW1923" s="1" t="s">
        <v>52</v>
      </c>
      <c r="AX1923" s="1" t="s">
        <v>52</v>
      </c>
      <c r="AY1923" s="1" t="s">
        <v>52</v>
      </c>
      <c r="AZ1923" s="203"/>
      <c r="BA1923" s="206"/>
    </row>
    <row r="1924" spans="1:53" ht="30" customHeight="1">
      <c r="A1924" s="6"/>
      <c r="B1924" s="6"/>
      <c r="C1924" s="6"/>
      <c r="D1924" s="6"/>
      <c r="E1924" s="8"/>
      <c r="F1924" s="9"/>
      <c r="G1924" s="8"/>
      <c r="H1924" s="9"/>
      <c r="I1924" s="8"/>
      <c r="J1924" s="9"/>
      <c r="K1924" s="8"/>
      <c r="L1924" s="9"/>
      <c r="M1924" s="6"/>
      <c r="BA1924" s="206"/>
    </row>
    <row r="1925" spans="1:53" ht="30" customHeight="1">
      <c r="A1925" s="308" t="s">
        <v>4828</v>
      </c>
      <c r="B1925" s="308"/>
      <c r="C1925" s="308"/>
      <c r="D1925" s="308"/>
      <c r="E1925" s="309"/>
      <c r="F1925" s="310"/>
      <c r="G1925" s="309"/>
      <c r="H1925" s="310"/>
      <c r="I1925" s="309"/>
      <c r="J1925" s="310"/>
      <c r="K1925" s="309"/>
      <c r="L1925" s="310"/>
      <c r="M1925" s="308"/>
      <c r="N1925" s="1" t="s">
        <v>1574</v>
      </c>
      <c r="BA1925" s="208"/>
    </row>
    <row r="1926" spans="1:53" ht="30" customHeight="1">
      <c r="A1926" s="5" t="s">
        <v>4774</v>
      </c>
      <c r="B1926" s="5" t="s">
        <v>1505</v>
      </c>
      <c r="C1926" s="5" t="s">
        <v>366</v>
      </c>
      <c r="D1926" s="6">
        <v>1</v>
      </c>
      <c r="E1926" s="8">
        <f>단가대비표!K385</f>
        <v>199650</v>
      </c>
      <c r="F1926" s="9">
        <f>TRUNC(E1926*D1926,1)</f>
        <v>199650</v>
      </c>
      <c r="G1926" s="8">
        <f>단가대비표!L385</f>
        <v>0</v>
      </c>
      <c r="H1926" s="9">
        <f>TRUNC(G1926*D1926,1)</f>
        <v>0</v>
      </c>
      <c r="I1926" s="8">
        <f>단가대비표!S385</f>
        <v>0</v>
      </c>
      <c r="J1926" s="9">
        <f>TRUNC(I1926*D1926,1)</f>
        <v>0</v>
      </c>
      <c r="K1926" s="8">
        <f t="shared" ref="K1926:L1928" si="252">TRUNC(E1926+G1926+I1926,1)</f>
        <v>199650</v>
      </c>
      <c r="L1926" s="9">
        <f t="shared" si="252"/>
        <v>199650</v>
      </c>
      <c r="M1926" s="5" t="s">
        <v>52</v>
      </c>
      <c r="N1926" s="1" t="s">
        <v>1574</v>
      </c>
      <c r="O1926" s="1" t="s">
        <v>4775</v>
      </c>
      <c r="P1926" s="1" t="s">
        <v>62</v>
      </c>
      <c r="Q1926" s="1" t="s">
        <v>62</v>
      </c>
      <c r="R1926" s="1" t="s">
        <v>61</v>
      </c>
      <c r="AV1926" s="1" t="s">
        <v>52</v>
      </c>
      <c r="AW1926" s="1" t="s">
        <v>4829</v>
      </c>
      <c r="AX1926" s="1" t="s">
        <v>52</v>
      </c>
      <c r="AY1926" s="1" t="s">
        <v>52</v>
      </c>
      <c r="AZ1926" s="203"/>
      <c r="BA1926" s="206" t="s">
        <v>7696</v>
      </c>
    </row>
    <row r="1927" spans="1:53" ht="30" customHeight="1">
      <c r="A1927" s="5" t="s">
        <v>4785</v>
      </c>
      <c r="B1927" s="5" t="s">
        <v>52</v>
      </c>
      <c r="C1927" s="5" t="s">
        <v>449</v>
      </c>
      <c r="D1927" s="6">
        <v>1</v>
      </c>
      <c r="E1927" s="8">
        <v>595229.80000000005</v>
      </c>
      <c r="F1927" s="9">
        <f>TRUNC(E1927*D1927,1)</f>
        <v>595229.80000000005</v>
      </c>
      <c r="G1927" s="8">
        <v>0</v>
      </c>
      <c r="H1927" s="9">
        <f>TRUNC(G1927*D1927,1)</f>
        <v>0</v>
      </c>
      <c r="I1927" s="8">
        <v>0</v>
      </c>
      <c r="J1927" s="9">
        <f>TRUNC(I1927*D1927,1)</f>
        <v>0</v>
      </c>
      <c r="K1927" s="8">
        <f t="shared" si="252"/>
        <v>595229.80000000005</v>
      </c>
      <c r="L1927" s="9">
        <f t="shared" si="252"/>
        <v>595229.80000000005</v>
      </c>
      <c r="M1927" s="5" t="s">
        <v>52</v>
      </c>
      <c r="N1927" s="1" t="s">
        <v>1574</v>
      </c>
      <c r="O1927" s="1" t="s">
        <v>2654</v>
      </c>
      <c r="P1927" s="1" t="s">
        <v>62</v>
      </c>
      <c r="Q1927" s="1" t="s">
        <v>62</v>
      </c>
      <c r="R1927" s="1" t="s">
        <v>62</v>
      </c>
      <c r="AV1927" s="1" t="s">
        <v>52</v>
      </c>
      <c r="AW1927" s="1" t="s">
        <v>4830</v>
      </c>
      <c r="AX1927" s="1" t="s">
        <v>52</v>
      </c>
      <c r="AY1927" s="1" t="s">
        <v>52</v>
      </c>
      <c r="AZ1927" s="203"/>
      <c r="BA1927" s="206"/>
    </row>
    <row r="1928" spans="1:53" ht="30" customHeight="1">
      <c r="A1928" s="5" t="s">
        <v>4734</v>
      </c>
      <c r="B1928" s="5" t="s">
        <v>52</v>
      </c>
      <c r="C1928" s="5" t="s">
        <v>58</v>
      </c>
      <c r="D1928" s="6">
        <v>1.92</v>
      </c>
      <c r="E1928" s="8">
        <f>일위대가목록!E637</f>
        <v>0</v>
      </c>
      <c r="F1928" s="9">
        <f>TRUNC(E1928*D1928,1)</f>
        <v>0</v>
      </c>
      <c r="G1928" s="8">
        <f>일위대가목록!F637</f>
        <v>15719</v>
      </c>
      <c r="H1928" s="9">
        <f>TRUNC(G1928*D1928,1)</f>
        <v>30180.400000000001</v>
      </c>
      <c r="I1928" s="8">
        <f>일위대가목록!G637</f>
        <v>628</v>
      </c>
      <c r="J1928" s="9">
        <f>TRUNC(I1928*D1928,1)</f>
        <v>1205.7</v>
      </c>
      <c r="K1928" s="8">
        <f t="shared" si="252"/>
        <v>16347</v>
      </c>
      <c r="L1928" s="9">
        <f t="shared" si="252"/>
        <v>31386.1</v>
      </c>
      <c r="M1928" s="5" t="s">
        <v>4735</v>
      </c>
      <c r="N1928" s="1" t="s">
        <v>1574</v>
      </c>
      <c r="O1928" s="1" t="s">
        <v>4736</v>
      </c>
      <c r="P1928" s="1" t="s">
        <v>61</v>
      </c>
      <c r="Q1928" s="1" t="s">
        <v>62</v>
      </c>
      <c r="R1928" s="1" t="s">
        <v>62</v>
      </c>
      <c r="AV1928" s="1" t="s">
        <v>52</v>
      </c>
      <c r="AW1928" s="1" t="s">
        <v>4831</v>
      </c>
      <c r="AX1928" s="1" t="s">
        <v>52</v>
      </c>
      <c r="AY1928" s="1" t="s">
        <v>52</v>
      </c>
      <c r="AZ1928" s="203"/>
      <c r="BA1928" s="209" t="s">
        <v>4735</v>
      </c>
    </row>
    <row r="1929" spans="1:53" ht="30" customHeight="1">
      <c r="A1929" s="5" t="s">
        <v>2487</v>
      </c>
      <c r="B1929" s="5" t="s">
        <v>52</v>
      </c>
      <c r="C1929" s="5" t="s">
        <v>52</v>
      </c>
      <c r="D1929" s="6"/>
      <c r="E1929" s="8"/>
      <c r="F1929" s="9">
        <f>TRUNC(SUMIF(N1926:N1928, N1925, F1926:F1928),0)</f>
        <v>794879</v>
      </c>
      <c r="G1929" s="8"/>
      <c r="H1929" s="9">
        <f>TRUNC(SUMIF(N1926:N1928, N1925, H1926:H1928),0)</f>
        <v>30180</v>
      </c>
      <c r="I1929" s="8"/>
      <c r="J1929" s="9">
        <f>TRUNC(SUMIF(N1926:N1928, N1925, J1926:J1928),0)</f>
        <v>1205</v>
      </c>
      <c r="K1929" s="8"/>
      <c r="L1929" s="9">
        <f>F1929+H1929+J1929</f>
        <v>826264</v>
      </c>
      <c r="M1929" s="5" t="s">
        <v>52</v>
      </c>
      <c r="N1929" s="1" t="s">
        <v>124</v>
      </c>
      <c r="O1929" s="1" t="s">
        <v>124</v>
      </c>
      <c r="P1929" s="1" t="s">
        <v>52</v>
      </c>
      <c r="Q1929" s="1" t="s">
        <v>52</v>
      </c>
      <c r="R1929" s="1" t="s">
        <v>52</v>
      </c>
      <c r="AV1929" s="1" t="s">
        <v>52</v>
      </c>
      <c r="AW1929" s="1" t="s">
        <v>52</v>
      </c>
      <c r="AX1929" s="1" t="s">
        <v>52</v>
      </c>
      <c r="AY1929" s="1" t="s">
        <v>52</v>
      </c>
      <c r="AZ1929" s="203"/>
      <c r="BA1929" s="206"/>
    </row>
    <row r="1930" spans="1:53" ht="30" customHeight="1">
      <c r="A1930" s="6"/>
      <c r="B1930" s="6"/>
      <c r="C1930" s="6"/>
      <c r="D1930" s="6"/>
      <c r="E1930" s="8"/>
      <c r="F1930" s="9"/>
      <c r="G1930" s="8"/>
      <c r="H1930" s="9"/>
      <c r="I1930" s="8"/>
      <c r="J1930" s="9"/>
      <c r="K1930" s="8"/>
      <c r="L1930" s="9"/>
      <c r="M1930" s="6"/>
      <c r="BA1930" s="206"/>
    </row>
    <row r="1931" spans="1:53" ht="30" customHeight="1">
      <c r="A1931" s="308" t="s">
        <v>4832</v>
      </c>
      <c r="B1931" s="308"/>
      <c r="C1931" s="308"/>
      <c r="D1931" s="308"/>
      <c r="E1931" s="309"/>
      <c r="F1931" s="310"/>
      <c r="G1931" s="309"/>
      <c r="H1931" s="310"/>
      <c r="I1931" s="309"/>
      <c r="J1931" s="310"/>
      <c r="K1931" s="309"/>
      <c r="L1931" s="310"/>
      <c r="M1931" s="308"/>
      <c r="N1931" s="1" t="s">
        <v>1579</v>
      </c>
      <c r="BA1931" s="208"/>
    </row>
    <row r="1932" spans="1:53" ht="30" customHeight="1">
      <c r="A1932" s="5" t="s">
        <v>4774</v>
      </c>
      <c r="B1932" s="5" t="s">
        <v>1505</v>
      </c>
      <c r="C1932" s="5" t="s">
        <v>366</v>
      </c>
      <c r="D1932" s="6">
        <v>1</v>
      </c>
      <c r="E1932" s="8">
        <f>단가대비표!K385</f>
        <v>199650</v>
      </c>
      <c r="F1932" s="9">
        <f>TRUNC(E1932*D1932,1)</f>
        <v>199650</v>
      </c>
      <c r="G1932" s="8">
        <f>단가대비표!L385</f>
        <v>0</v>
      </c>
      <c r="H1932" s="9">
        <f>TRUNC(G1932*D1932,1)</f>
        <v>0</v>
      </c>
      <c r="I1932" s="8">
        <f>단가대비표!S385</f>
        <v>0</v>
      </c>
      <c r="J1932" s="9">
        <f>TRUNC(I1932*D1932,1)</f>
        <v>0</v>
      </c>
      <c r="K1932" s="8">
        <f t="shared" ref="K1932:L1934" si="253">TRUNC(E1932+G1932+I1932,1)</f>
        <v>199650</v>
      </c>
      <c r="L1932" s="9">
        <f t="shared" si="253"/>
        <v>199650</v>
      </c>
      <c r="M1932" s="5" t="s">
        <v>52</v>
      </c>
      <c r="N1932" s="1" t="s">
        <v>1579</v>
      </c>
      <c r="O1932" s="1" t="s">
        <v>4775</v>
      </c>
      <c r="P1932" s="1" t="s">
        <v>62</v>
      </c>
      <c r="Q1932" s="1" t="s">
        <v>62</v>
      </c>
      <c r="R1932" s="1" t="s">
        <v>61</v>
      </c>
      <c r="AV1932" s="1" t="s">
        <v>52</v>
      </c>
      <c r="AW1932" s="1" t="s">
        <v>4833</v>
      </c>
      <c r="AX1932" s="1" t="s">
        <v>52</v>
      </c>
      <c r="AY1932" s="1" t="s">
        <v>52</v>
      </c>
      <c r="AZ1932" s="203"/>
      <c r="BA1932" s="206" t="s">
        <v>7696</v>
      </c>
    </row>
    <row r="1933" spans="1:53" ht="30" customHeight="1">
      <c r="A1933" s="5" t="s">
        <v>4785</v>
      </c>
      <c r="B1933" s="5" t="s">
        <v>52</v>
      </c>
      <c r="C1933" s="5" t="s">
        <v>449</v>
      </c>
      <c r="D1933" s="6">
        <v>1</v>
      </c>
      <c r="E1933" s="8">
        <v>736596.8</v>
      </c>
      <c r="F1933" s="9">
        <f>TRUNC(E1933*D1933,1)</f>
        <v>736596.8</v>
      </c>
      <c r="G1933" s="8">
        <v>0</v>
      </c>
      <c r="H1933" s="9">
        <f>TRUNC(G1933*D1933,1)</f>
        <v>0</v>
      </c>
      <c r="I1933" s="8">
        <v>0</v>
      </c>
      <c r="J1933" s="9">
        <f>TRUNC(I1933*D1933,1)</f>
        <v>0</v>
      </c>
      <c r="K1933" s="8">
        <f t="shared" si="253"/>
        <v>736596.8</v>
      </c>
      <c r="L1933" s="9">
        <f t="shared" si="253"/>
        <v>736596.8</v>
      </c>
      <c r="M1933" s="5" t="s">
        <v>52</v>
      </c>
      <c r="N1933" s="1" t="s">
        <v>1579</v>
      </c>
      <c r="O1933" s="1" t="s">
        <v>2654</v>
      </c>
      <c r="P1933" s="1" t="s">
        <v>62</v>
      </c>
      <c r="Q1933" s="1" t="s">
        <v>62</v>
      </c>
      <c r="R1933" s="1" t="s">
        <v>62</v>
      </c>
      <c r="AV1933" s="1" t="s">
        <v>52</v>
      </c>
      <c r="AW1933" s="1" t="s">
        <v>4834</v>
      </c>
      <c r="AX1933" s="1" t="s">
        <v>52</v>
      </c>
      <c r="AY1933" s="1" t="s">
        <v>52</v>
      </c>
      <c r="AZ1933" s="203"/>
      <c r="BA1933" s="206"/>
    </row>
    <row r="1934" spans="1:53" ht="30" customHeight="1">
      <c r="A1934" s="5" t="s">
        <v>4734</v>
      </c>
      <c r="B1934" s="5" t="s">
        <v>52</v>
      </c>
      <c r="C1934" s="5" t="s">
        <v>58</v>
      </c>
      <c r="D1934" s="6">
        <v>2.16</v>
      </c>
      <c r="E1934" s="8">
        <f>일위대가목록!E637</f>
        <v>0</v>
      </c>
      <c r="F1934" s="9">
        <f>TRUNC(E1934*D1934,1)</f>
        <v>0</v>
      </c>
      <c r="G1934" s="8">
        <f>일위대가목록!F637</f>
        <v>15719</v>
      </c>
      <c r="H1934" s="9">
        <f>TRUNC(G1934*D1934,1)</f>
        <v>33953</v>
      </c>
      <c r="I1934" s="8">
        <f>일위대가목록!G637</f>
        <v>628</v>
      </c>
      <c r="J1934" s="9">
        <f>TRUNC(I1934*D1934,1)</f>
        <v>1356.4</v>
      </c>
      <c r="K1934" s="8">
        <f t="shared" si="253"/>
        <v>16347</v>
      </c>
      <c r="L1934" s="9">
        <f t="shared" si="253"/>
        <v>35309.4</v>
      </c>
      <c r="M1934" s="5" t="s">
        <v>4735</v>
      </c>
      <c r="N1934" s="1" t="s">
        <v>1579</v>
      </c>
      <c r="O1934" s="1" t="s">
        <v>4736</v>
      </c>
      <c r="P1934" s="1" t="s">
        <v>61</v>
      </c>
      <c r="Q1934" s="1" t="s">
        <v>62</v>
      </c>
      <c r="R1934" s="1" t="s">
        <v>62</v>
      </c>
      <c r="AV1934" s="1" t="s">
        <v>52</v>
      </c>
      <c r="AW1934" s="1" t="s">
        <v>4835</v>
      </c>
      <c r="AX1934" s="1" t="s">
        <v>52</v>
      </c>
      <c r="AY1934" s="1" t="s">
        <v>52</v>
      </c>
      <c r="AZ1934" s="203"/>
      <c r="BA1934" s="209" t="s">
        <v>4735</v>
      </c>
    </row>
    <row r="1935" spans="1:53" ht="30" customHeight="1">
      <c r="A1935" s="5" t="s">
        <v>2487</v>
      </c>
      <c r="B1935" s="5" t="s">
        <v>52</v>
      </c>
      <c r="C1935" s="5" t="s">
        <v>52</v>
      </c>
      <c r="D1935" s="6"/>
      <c r="E1935" s="8"/>
      <c r="F1935" s="9">
        <f>TRUNC(SUMIF(N1932:N1934, N1931, F1932:F1934),0)</f>
        <v>936246</v>
      </c>
      <c r="G1935" s="8"/>
      <c r="H1935" s="9">
        <f>TRUNC(SUMIF(N1932:N1934, N1931, H1932:H1934),0)</f>
        <v>33953</v>
      </c>
      <c r="I1935" s="8"/>
      <c r="J1935" s="9">
        <f>TRUNC(SUMIF(N1932:N1934, N1931, J1932:J1934),0)</f>
        <v>1356</v>
      </c>
      <c r="K1935" s="8"/>
      <c r="L1935" s="9">
        <f>F1935+H1935+J1935</f>
        <v>971555</v>
      </c>
      <c r="M1935" s="5" t="s">
        <v>52</v>
      </c>
      <c r="N1935" s="1" t="s">
        <v>124</v>
      </c>
      <c r="O1935" s="1" t="s">
        <v>124</v>
      </c>
      <c r="P1935" s="1" t="s">
        <v>52</v>
      </c>
      <c r="Q1935" s="1" t="s">
        <v>52</v>
      </c>
      <c r="R1935" s="1" t="s">
        <v>52</v>
      </c>
      <c r="AV1935" s="1" t="s">
        <v>52</v>
      </c>
      <c r="AW1935" s="1" t="s">
        <v>52</v>
      </c>
      <c r="AX1935" s="1" t="s">
        <v>52</v>
      </c>
      <c r="AY1935" s="1" t="s">
        <v>52</v>
      </c>
      <c r="AZ1935" s="203"/>
      <c r="BA1935" s="206"/>
    </row>
    <row r="1936" spans="1:53" ht="30" customHeight="1">
      <c r="A1936" s="6"/>
      <c r="B1936" s="6"/>
      <c r="C1936" s="6"/>
      <c r="D1936" s="6"/>
      <c r="E1936" s="8"/>
      <c r="F1936" s="9"/>
      <c r="G1936" s="8"/>
      <c r="H1936" s="9"/>
      <c r="I1936" s="8"/>
      <c r="J1936" s="9"/>
      <c r="K1936" s="8"/>
      <c r="L1936" s="9"/>
      <c r="M1936" s="6"/>
      <c r="BA1936" s="206"/>
    </row>
    <row r="1937" spans="1:53" ht="30" customHeight="1">
      <c r="A1937" s="308" t="s">
        <v>4836</v>
      </c>
      <c r="B1937" s="308"/>
      <c r="C1937" s="308"/>
      <c r="D1937" s="308"/>
      <c r="E1937" s="309"/>
      <c r="F1937" s="310"/>
      <c r="G1937" s="309"/>
      <c r="H1937" s="310"/>
      <c r="I1937" s="309"/>
      <c r="J1937" s="310"/>
      <c r="K1937" s="309"/>
      <c r="L1937" s="310"/>
      <c r="M1937" s="308"/>
      <c r="N1937" s="1" t="s">
        <v>1584</v>
      </c>
      <c r="BA1937" s="208"/>
    </row>
    <row r="1938" spans="1:53" ht="30" customHeight="1">
      <c r="A1938" s="5" t="s">
        <v>4837</v>
      </c>
      <c r="B1938" s="5" t="s">
        <v>4838</v>
      </c>
      <c r="C1938" s="5" t="s">
        <v>715</v>
      </c>
      <c r="D1938" s="6">
        <v>1</v>
      </c>
      <c r="E1938" s="8">
        <f>단가대비표!K394</f>
        <v>258470</v>
      </c>
      <c r="F1938" s="9">
        <f>TRUNC(E1938*D1938,1)</f>
        <v>258470</v>
      </c>
      <c r="G1938" s="8">
        <f>단가대비표!L394</f>
        <v>0</v>
      </c>
      <c r="H1938" s="9">
        <f>TRUNC(G1938*D1938,1)</f>
        <v>0</v>
      </c>
      <c r="I1938" s="8">
        <f>단가대비표!S394</f>
        <v>0</v>
      </c>
      <c r="J1938" s="9">
        <f>TRUNC(I1938*D1938,1)</f>
        <v>0</v>
      </c>
      <c r="K1938" s="8">
        <f t="shared" ref="K1938:L1940" si="254">TRUNC(E1938+G1938+I1938,1)</f>
        <v>258470</v>
      </c>
      <c r="L1938" s="9">
        <f t="shared" si="254"/>
        <v>258470</v>
      </c>
      <c r="M1938" s="5" t="s">
        <v>4596</v>
      </c>
      <c r="N1938" s="1" t="s">
        <v>52</v>
      </c>
      <c r="O1938" s="1" t="s">
        <v>4839</v>
      </c>
      <c r="P1938" s="1" t="s">
        <v>62</v>
      </c>
      <c r="Q1938" s="1" t="s">
        <v>62</v>
      </c>
      <c r="R1938" s="1" t="s">
        <v>61</v>
      </c>
      <c r="AV1938" s="1" t="s">
        <v>52</v>
      </c>
      <c r="AW1938" s="1" t="s">
        <v>4840</v>
      </c>
      <c r="AX1938" s="1" t="s">
        <v>52</v>
      </c>
      <c r="AY1938" s="1" t="s">
        <v>4599</v>
      </c>
      <c r="AZ1938" s="203"/>
      <c r="BA1938" s="206" t="s">
        <v>7705</v>
      </c>
    </row>
    <row r="1939" spans="1:53" ht="30" customHeight="1">
      <c r="A1939" s="5" t="s">
        <v>4785</v>
      </c>
      <c r="B1939" s="5" t="s">
        <v>52</v>
      </c>
      <c r="C1939" s="5" t="s">
        <v>449</v>
      </c>
      <c r="D1939" s="6">
        <v>1</v>
      </c>
      <c r="E1939" s="8">
        <v>338134.4</v>
      </c>
      <c r="F1939" s="9">
        <f>TRUNC(E1939*D1939,1)</f>
        <v>338134.4</v>
      </c>
      <c r="G1939" s="8">
        <v>0</v>
      </c>
      <c r="H1939" s="9">
        <f>TRUNC(G1939*D1939,1)</f>
        <v>0</v>
      </c>
      <c r="I1939" s="8">
        <v>0</v>
      </c>
      <c r="J1939" s="9">
        <f>TRUNC(I1939*D1939,1)</f>
        <v>0</v>
      </c>
      <c r="K1939" s="8">
        <f t="shared" si="254"/>
        <v>338134.4</v>
      </c>
      <c r="L1939" s="9">
        <f t="shared" si="254"/>
        <v>338134.4</v>
      </c>
      <c r="M1939" s="5" t="s">
        <v>52</v>
      </c>
      <c r="N1939" s="1" t="s">
        <v>1584</v>
      </c>
      <c r="O1939" s="1" t="s">
        <v>2654</v>
      </c>
      <c r="P1939" s="1" t="s">
        <v>62</v>
      </c>
      <c r="Q1939" s="1" t="s">
        <v>62</v>
      </c>
      <c r="R1939" s="1" t="s">
        <v>62</v>
      </c>
      <c r="AV1939" s="1" t="s">
        <v>52</v>
      </c>
      <c r="AW1939" s="1" t="s">
        <v>4841</v>
      </c>
      <c r="AX1939" s="1" t="s">
        <v>52</v>
      </c>
      <c r="AY1939" s="1" t="s">
        <v>52</v>
      </c>
      <c r="AZ1939" s="203"/>
      <c r="BA1939" s="206"/>
    </row>
    <row r="1940" spans="1:53" ht="30" customHeight="1">
      <c r="A1940" s="5" t="s">
        <v>4734</v>
      </c>
      <c r="B1940" s="5" t="s">
        <v>52</v>
      </c>
      <c r="C1940" s="5" t="s">
        <v>58</v>
      </c>
      <c r="D1940" s="6">
        <v>0.9</v>
      </c>
      <c r="E1940" s="8">
        <f>일위대가목록!E637</f>
        <v>0</v>
      </c>
      <c r="F1940" s="9">
        <f>TRUNC(E1940*D1940,1)</f>
        <v>0</v>
      </c>
      <c r="G1940" s="8">
        <f>일위대가목록!F637</f>
        <v>15719</v>
      </c>
      <c r="H1940" s="9">
        <f>TRUNC(G1940*D1940,1)</f>
        <v>14147.1</v>
      </c>
      <c r="I1940" s="8">
        <f>일위대가목록!G637</f>
        <v>628</v>
      </c>
      <c r="J1940" s="9">
        <f>TRUNC(I1940*D1940,1)</f>
        <v>565.20000000000005</v>
      </c>
      <c r="K1940" s="8">
        <f t="shared" si="254"/>
        <v>16347</v>
      </c>
      <c r="L1940" s="9">
        <f t="shared" si="254"/>
        <v>14712.3</v>
      </c>
      <c r="M1940" s="5" t="s">
        <v>4735</v>
      </c>
      <c r="N1940" s="1" t="s">
        <v>1584</v>
      </c>
      <c r="O1940" s="1" t="s">
        <v>4736</v>
      </c>
      <c r="P1940" s="1" t="s">
        <v>61</v>
      </c>
      <c r="Q1940" s="1" t="s">
        <v>62</v>
      </c>
      <c r="R1940" s="1" t="s">
        <v>62</v>
      </c>
      <c r="AV1940" s="1" t="s">
        <v>52</v>
      </c>
      <c r="AW1940" s="1" t="s">
        <v>4842</v>
      </c>
      <c r="AX1940" s="1" t="s">
        <v>52</v>
      </c>
      <c r="AY1940" s="1" t="s">
        <v>52</v>
      </c>
      <c r="AZ1940" s="203"/>
      <c r="BA1940" s="209" t="s">
        <v>4735</v>
      </c>
    </row>
    <row r="1941" spans="1:53" ht="30" customHeight="1">
      <c r="A1941" s="5" t="s">
        <v>2487</v>
      </c>
      <c r="B1941" s="5" t="s">
        <v>52</v>
      </c>
      <c r="C1941" s="5" t="s">
        <v>52</v>
      </c>
      <c r="D1941" s="6"/>
      <c r="E1941" s="8"/>
      <c r="F1941" s="9">
        <f>TRUNC(SUMIF(N1938:N1940, N1937, F1938:F1940),0)</f>
        <v>338134</v>
      </c>
      <c r="G1941" s="8"/>
      <c r="H1941" s="9">
        <f>TRUNC(SUMIF(N1938:N1940, N1937, H1938:H1940),0)</f>
        <v>14147</v>
      </c>
      <c r="I1941" s="8"/>
      <c r="J1941" s="9">
        <f>TRUNC(SUMIF(N1938:N1940, N1937, J1938:J1940),0)</f>
        <v>565</v>
      </c>
      <c r="K1941" s="8"/>
      <c r="L1941" s="9">
        <f>F1941+H1941+J1941</f>
        <v>352846</v>
      </c>
      <c r="M1941" s="5" t="s">
        <v>52</v>
      </c>
      <c r="N1941" s="1" t="s">
        <v>124</v>
      </c>
      <c r="O1941" s="1" t="s">
        <v>124</v>
      </c>
      <c r="P1941" s="1" t="s">
        <v>52</v>
      </c>
      <c r="Q1941" s="1" t="s">
        <v>52</v>
      </c>
      <c r="R1941" s="1" t="s">
        <v>52</v>
      </c>
      <c r="AV1941" s="1" t="s">
        <v>52</v>
      </c>
      <c r="AW1941" s="1" t="s">
        <v>52</v>
      </c>
      <c r="AX1941" s="1" t="s">
        <v>52</v>
      </c>
      <c r="AY1941" s="1" t="s">
        <v>52</v>
      </c>
      <c r="AZ1941" s="203"/>
      <c r="BA1941" s="206"/>
    </row>
    <row r="1942" spans="1:53" ht="30" customHeight="1">
      <c r="A1942" s="6"/>
      <c r="B1942" s="6"/>
      <c r="C1942" s="6"/>
      <c r="D1942" s="6"/>
      <c r="E1942" s="8"/>
      <c r="F1942" s="9"/>
      <c r="G1942" s="8"/>
      <c r="H1942" s="9"/>
      <c r="I1942" s="8"/>
      <c r="J1942" s="9"/>
      <c r="K1942" s="8"/>
      <c r="L1942" s="9"/>
      <c r="M1942" s="6"/>
      <c r="BA1942" s="206"/>
    </row>
    <row r="1943" spans="1:53" ht="30" customHeight="1">
      <c r="A1943" s="308" t="s">
        <v>4843</v>
      </c>
      <c r="B1943" s="308"/>
      <c r="C1943" s="308"/>
      <c r="D1943" s="308"/>
      <c r="E1943" s="309"/>
      <c r="F1943" s="310"/>
      <c r="G1943" s="309"/>
      <c r="H1943" s="310"/>
      <c r="I1943" s="309"/>
      <c r="J1943" s="310"/>
      <c r="K1943" s="309"/>
      <c r="L1943" s="310"/>
      <c r="M1943" s="308"/>
      <c r="N1943" s="1" t="s">
        <v>1589</v>
      </c>
      <c r="BA1943" s="208"/>
    </row>
    <row r="1944" spans="1:53" ht="30" customHeight="1">
      <c r="A1944" s="5" t="s">
        <v>4779</v>
      </c>
      <c r="B1944" s="5" t="s">
        <v>1510</v>
      </c>
      <c r="C1944" s="5" t="s">
        <v>366</v>
      </c>
      <c r="D1944" s="6">
        <v>1</v>
      </c>
      <c r="E1944" s="8">
        <f>단가대비표!K386</f>
        <v>48400</v>
      </c>
      <c r="F1944" s="9">
        <f>TRUNC(E1944*D1944,1)</f>
        <v>48400</v>
      </c>
      <c r="G1944" s="8">
        <f>단가대비표!L386</f>
        <v>0</v>
      </c>
      <c r="H1944" s="9">
        <f>TRUNC(G1944*D1944,1)</f>
        <v>0</v>
      </c>
      <c r="I1944" s="8">
        <f>단가대비표!S386</f>
        <v>0</v>
      </c>
      <c r="J1944" s="9">
        <f>TRUNC(I1944*D1944,1)</f>
        <v>0</v>
      </c>
      <c r="K1944" s="8">
        <f>TRUNC(E1944+G1944+I1944,1)</f>
        <v>48400</v>
      </c>
      <c r="L1944" s="9">
        <f>TRUNC(F1944+H1944+J1944,1)</f>
        <v>48400</v>
      </c>
      <c r="M1944" s="5" t="s">
        <v>52</v>
      </c>
      <c r="N1944" s="1" t="s">
        <v>1589</v>
      </c>
      <c r="O1944" s="1" t="s">
        <v>4780</v>
      </c>
      <c r="P1944" s="1" t="s">
        <v>62</v>
      </c>
      <c r="Q1944" s="1" t="s">
        <v>62</v>
      </c>
      <c r="R1944" s="1" t="s">
        <v>61</v>
      </c>
      <c r="AV1944" s="1" t="s">
        <v>52</v>
      </c>
      <c r="AW1944" s="1" t="s">
        <v>4844</v>
      </c>
      <c r="AX1944" s="1" t="s">
        <v>52</v>
      </c>
      <c r="AY1944" s="1" t="s">
        <v>52</v>
      </c>
      <c r="AZ1944" s="203"/>
      <c r="BA1944" s="206" t="s">
        <v>7697</v>
      </c>
    </row>
    <row r="1945" spans="1:53" ht="30" customHeight="1">
      <c r="A1945" s="5" t="s">
        <v>4734</v>
      </c>
      <c r="B1945" s="5" t="s">
        <v>52</v>
      </c>
      <c r="C1945" s="5" t="s">
        <v>58</v>
      </c>
      <c r="D1945" s="6">
        <v>0.36</v>
      </c>
      <c r="E1945" s="8">
        <f>일위대가목록!E637</f>
        <v>0</v>
      </c>
      <c r="F1945" s="9">
        <f>TRUNC(E1945*D1945,1)</f>
        <v>0</v>
      </c>
      <c r="G1945" s="8">
        <f>일위대가목록!F637</f>
        <v>15719</v>
      </c>
      <c r="H1945" s="9">
        <f>TRUNC(G1945*D1945,1)</f>
        <v>5658.8</v>
      </c>
      <c r="I1945" s="8">
        <f>일위대가목록!G637</f>
        <v>628</v>
      </c>
      <c r="J1945" s="9">
        <f>TRUNC(I1945*D1945,1)</f>
        <v>226</v>
      </c>
      <c r="K1945" s="8">
        <f>TRUNC(E1945+G1945+I1945,1)</f>
        <v>16347</v>
      </c>
      <c r="L1945" s="9">
        <f>TRUNC(F1945+H1945+J1945,1)</f>
        <v>5884.8</v>
      </c>
      <c r="M1945" s="5" t="s">
        <v>4735</v>
      </c>
      <c r="N1945" s="1" t="s">
        <v>1589</v>
      </c>
      <c r="O1945" s="1" t="s">
        <v>4736</v>
      </c>
      <c r="P1945" s="1" t="s">
        <v>61</v>
      </c>
      <c r="Q1945" s="1" t="s">
        <v>62</v>
      </c>
      <c r="R1945" s="1" t="s">
        <v>62</v>
      </c>
      <c r="AV1945" s="1" t="s">
        <v>52</v>
      </c>
      <c r="AW1945" s="1" t="s">
        <v>4845</v>
      </c>
      <c r="AX1945" s="1" t="s">
        <v>52</v>
      </c>
      <c r="AY1945" s="1" t="s">
        <v>52</v>
      </c>
      <c r="AZ1945" s="203"/>
      <c r="BA1945" s="209" t="s">
        <v>4735</v>
      </c>
    </row>
    <row r="1946" spans="1:53" ht="30" customHeight="1">
      <c r="A1946" s="5" t="s">
        <v>2487</v>
      </c>
      <c r="B1946" s="5" t="s">
        <v>52</v>
      </c>
      <c r="C1946" s="5" t="s">
        <v>52</v>
      </c>
      <c r="D1946" s="6"/>
      <c r="E1946" s="8"/>
      <c r="F1946" s="9">
        <f>TRUNC(SUMIF(N1944:N1945, N1943, F1944:F1945),0)</f>
        <v>48400</v>
      </c>
      <c r="G1946" s="8"/>
      <c r="H1946" s="9">
        <f>TRUNC(SUMIF(N1944:N1945, N1943, H1944:H1945),0)</f>
        <v>5658</v>
      </c>
      <c r="I1946" s="8"/>
      <c r="J1946" s="9">
        <f>TRUNC(SUMIF(N1944:N1945, N1943, J1944:J1945),0)</f>
        <v>226</v>
      </c>
      <c r="K1946" s="8"/>
      <c r="L1946" s="9">
        <f>F1946+H1946+J1946</f>
        <v>54284</v>
      </c>
      <c r="M1946" s="5" t="s">
        <v>52</v>
      </c>
      <c r="N1946" s="1" t="s">
        <v>124</v>
      </c>
      <c r="O1946" s="1" t="s">
        <v>124</v>
      </c>
      <c r="P1946" s="1" t="s">
        <v>52</v>
      </c>
      <c r="Q1946" s="1" t="s">
        <v>52</v>
      </c>
      <c r="R1946" s="1" t="s">
        <v>52</v>
      </c>
      <c r="AV1946" s="1" t="s">
        <v>52</v>
      </c>
      <c r="AW1946" s="1" t="s">
        <v>52</v>
      </c>
      <c r="AX1946" s="1" t="s">
        <v>52</v>
      </c>
      <c r="AY1946" s="1" t="s">
        <v>52</v>
      </c>
      <c r="AZ1946" s="203"/>
      <c r="BA1946" s="206"/>
    </row>
    <row r="1947" spans="1:53" ht="30" customHeight="1">
      <c r="A1947" s="6"/>
      <c r="B1947" s="6"/>
      <c r="C1947" s="6"/>
      <c r="D1947" s="6"/>
      <c r="E1947" s="8"/>
      <c r="F1947" s="9"/>
      <c r="G1947" s="8"/>
      <c r="H1947" s="9"/>
      <c r="I1947" s="8"/>
      <c r="J1947" s="9"/>
      <c r="K1947" s="8"/>
      <c r="L1947" s="9"/>
      <c r="M1947" s="6"/>
      <c r="BA1947" s="206"/>
    </row>
    <row r="1948" spans="1:53" ht="30" customHeight="1">
      <c r="A1948" s="308" t="s">
        <v>4846</v>
      </c>
      <c r="B1948" s="308"/>
      <c r="C1948" s="308"/>
      <c r="D1948" s="308"/>
      <c r="E1948" s="309"/>
      <c r="F1948" s="310"/>
      <c r="G1948" s="309"/>
      <c r="H1948" s="310"/>
      <c r="I1948" s="309"/>
      <c r="J1948" s="310"/>
      <c r="K1948" s="309"/>
      <c r="L1948" s="310"/>
      <c r="M1948" s="308"/>
      <c r="N1948" s="1" t="s">
        <v>1594</v>
      </c>
      <c r="BA1948" s="208"/>
    </row>
    <row r="1949" spans="1:53" ht="30" customHeight="1">
      <c r="A1949" s="5" t="s">
        <v>4779</v>
      </c>
      <c r="B1949" s="5" t="s">
        <v>1510</v>
      </c>
      <c r="C1949" s="5" t="s">
        <v>366</v>
      </c>
      <c r="D1949" s="6">
        <v>1</v>
      </c>
      <c r="E1949" s="8">
        <f>단가대비표!K386</f>
        <v>48400</v>
      </c>
      <c r="F1949" s="9">
        <f>TRUNC(E1949*D1949,1)</f>
        <v>48400</v>
      </c>
      <c r="G1949" s="8">
        <f>단가대비표!L386</f>
        <v>0</v>
      </c>
      <c r="H1949" s="9">
        <f>TRUNC(G1949*D1949,1)</f>
        <v>0</v>
      </c>
      <c r="I1949" s="8">
        <f>단가대비표!S386</f>
        <v>0</v>
      </c>
      <c r="J1949" s="9">
        <f>TRUNC(I1949*D1949,1)</f>
        <v>0</v>
      </c>
      <c r="K1949" s="8">
        <f t="shared" ref="K1949:L1951" si="255">TRUNC(E1949+G1949+I1949,1)</f>
        <v>48400</v>
      </c>
      <c r="L1949" s="9">
        <f t="shared" si="255"/>
        <v>48400</v>
      </c>
      <c r="M1949" s="5" t="s">
        <v>4596</v>
      </c>
      <c r="N1949" s="1" t="s">
        <v>52</v>
      </c>
      <c r="O1949" s="1" t="s">
        <v>4780</v>
      </c>
      <c r="P1949" s="1" t="s">
        <v>62</v>
      </c>
      <c r="Q1949" s="1" t="s">
        <v>62</v>
      </c>
      <c r="R1949" s="1" t="s">
        <v>61</v>
      </c>
      <c r="AV1949" s="1" t="s">
        <v>52</v>
      </c>
      <c r="AW1949" s="1" t="s">
        <v>4847</v>
      </c>
      <c r="AX1949" s="1" t="s">
        <v>52</v>
      </c>
      <c r="AY1949" s="1" t="s">
        <v>4599</v>
      </c>
      <c r="AZ1949" s="203"/>
      <c r="BA1949" s="206" t="s">
        <v>7697</v>
      </c>
    </row>
    <row r="1950" spans="1:53" ht="30" customHeight="1">
      <c r="A1950" s="5" t="s">
        <v>4785</v>
      </c>
      <c r="B1950" s="5" t="s">
        <v>52</v>
      </c>
      <c r="C1950" s="5" t="s">
        <v>449</v>
      </c>
      <c r="D1950" s="6">
        <v>1</v>
      </c>
      <c r="E1950" s="8">
        <v>64533.3</v>
      </c>
      <c r="F1950" s="9">
        <f>TRUNC(E1950*D1950,1)</f>
        <v>64533.3</v>
      </c>
      <c r="G1950" s="8">
        <v>0</v>
      </c>
      <c r="H1950" s="9">
        <f>TRUNC(G1950*D1950,1)</f>
        <v>0</v>
      </c>
      <c r="I1950" s="8">
        <v>0</v>
      </c>
      <c r="J1950" s="9">
        <f>TRUNC(I1950*D1950,1)</f>
        <v>0</v>
      </c>
      <c r="K1950" s="8">
        <f t="shared" si="255"/>
        <v>64533.3</v>
      </c>
      <c r="L1950" s="9">
        <f t="shared" si="255"/>
        <v>64533.3</v>
      </c>
      <c r="M1950" s="5" t="s">
        <v>52</v>
      </c>
      <c r="N1950" s="1" t="s">
        <v>1594</v>
      </c>
      <c r="O1950" s="1" t="s">
        <v>2654</v>
      </c>
      <c r="P1950" s="1" t="s">
        <v>62</v>
      </c>
      <c r="Q1950" s="1" t="s">
        <v>62</v>
      </c>
      <c r="R1950" s="1" t="s">
        <v>62</v>
      </c>
      <c r="AV1950" s="1" t="s">
        <v>52</v>
      </c>
      <c r="AW1950" s="1" t="s">
        <v>4848</v>
      </c>
      <c r="AX1950" s="1" t="s">
        <v>52</v>
      </c>
      <c r="AY1950" s="1" t="s">
        <v>52</v>
      </c>
      <c r="AZ1950" s="203"/>
      <c r="BA1950" s="206"/>
    </row>
    <row r="1951" spans="1:53" ht="30" customHeight="1">
      <c r="A1951" s="5" t="s">
        <v>4734</v>
      </c>
      <c r="B1951" s="5" t="s">
        <v>52</v>
      </c>
      <c r="C1951" s="5" t="s">
        <v>58</v>
      </c>
      <c r="D1951" s="6">
        <v>0.48</v>
      </c>
      <c r="E1951" s="8">
        <f>일위대가목록!E637</f>
        <v>0</v>
      </c>
      <c r="F1951" s="9">
        <f>TRUNC(E1951*D1951,1)</f>
        <v>0</v>
      </c>
      <c r="G1951" s="8">
        <f>일위대가목록!F637</f>
        <v>15719</v>
      </c>
      <c r="H1951" s="9">
        <f>TRUNC(G1951*D1951,1)</f>
        <v>7545.1</v>
      </c>
      <c r="I1951" s="8">
        <f>일위대가목록!G637</f>
        <v>628</v>
      </c>
      <c r="J1951" s="9">
        <f>TRUNC(I1951*D1951,1)</f>
        <v>301.39999999999998</v>
      </c>
      <c r="K1951" s="8">
        <f t="shared" si="255"/>
        <v>16347</v>
      </c>
      <c r="L1951" s="9">
        <f t="shared" si="255"/>
        <v>7846.5</v>
      </c>
      <c r="M1951" s="5" t="s">
        <v>4735</v>
      </c>
      <c r="N1951" s="1" t="s">
        <v>1594</v>
      </c>
      <c r="O1951" s="1" t="s">
        <v>4736</v>
      </c>
      <c r="P1951" s="1" t="s">
        <v>61</v>
      </c>
      <c r="Q1951" s="1" t="s">
        <v>62</v>
      </c>
      <c r="R1951" s="1" t="s">
        <v>62</v>
      </c>
      <c r="AV1951" s="1" t="s">
        <v>52</v>
      </c>
      <c r="AW1951" s="1" t="s">
        <v>4849</v>
      </c>
      <c r="AX1951" s="1" t="s">
        <v>52</v>
      </c>
      <c r="AY1951" s="1" t="s">
        <v>52</v>
      </c>
      <c r="AZ1951" s="203"/>
      <c r="BA1951" s="209" t="s">
        <v>4735</v>
      </c>
    </row>
    <row r="1952" spans="1:53" ht="30" customHeight="1">
      <c r="A1952" s="5" t="s">
        <v>2487</v>
      </c>
      <c r="B1952" s="5" t="s">
        <v>52</v>
      </c>
      <c r="C1952" s="5" t="s">
        <v>52</v>
      </c>
      <c r="D1952" s="6"/>
      <c r="E1952" s="8"/>
      <c r="F1952" s="9">
        <f>TRUNC(SUMIF(N1949:N1951, N1948, F1949:F1951),0)</f>
        <v>64533</v>
      </c>
      <c r="G1952" s="8"/>
      <c r="H1952" s="9">
        <f>TRUNC(SUMIF(N1949:N1951, N1948, H1949:H1951),0)</f>
        <v>7545</v>
      </c>
      <c r="I1952" s="8"/>
      <c r="J1952" s="9">
        <f>TRUNC(SUMIF(N1949:N1951, N1948, J1949:J1951),0)</f>
        <v>301</v>
      </c>
      <c r="K1952" s="8"/>
      <c r="L1952" s="9">
        <f>F1952+H1952+J1952</f>
        <v>72379</v>
      </c>
      <c r="M1952" s="5" t="s">
        <v>52</v>
      </c>
      <c r="N1952" s="1" t="s">
        <v>124</v>
      </c>
      <c r="O1952" s="1" t="s">
        <v>124</v>
      </c>
      <c r="P1952" s="1" t="s">
        <v>52</v>
      </c>
      <c r="Q1952" s="1" t="s">
        <v>52</v>
      </c>
      <c r="R1952" s="1" t="s">
        <v>52</v>
      </c>
      <c r="AV1952" s="1" t="s">
        <v>52</v>
      </c>
      <c r="AW1952" s="1" t="s">
        <v>52</v>
      </c>
      <c r="AX1952" s="1" t="s">
        <v>52</v>
      </c>
      <c r="AY1952" s="1" t="s">
        <v>52</v>
      </c>
      <c r="AZ1952" s="203"/>
      <c r="BA1952" s="206"/>
    </row>
    <row r="1953" spans="1:54" ht="30" customHeight="1">
      <c r="A1953" s="6"/>
      <c r="B1953" s="6"/>
      <c r="C1953" s="6"/>
      <c r="D1953" s="6"/>
      <c r="E1953" s="8"/>
      <c r="F1953" s="9"/>
      <c r="G1953" s="8"/>
      <c r="H1953" s="9"/>
      <c r="I1953" s="8"/>
      <c r="J1953" s="9"/>
      <c r="K1953" s="8"/>
      <c r="L1953" s="9"/>
      <c r="M1953" s="6"/>
      <c r="BA1953" s="206"/>
    </row>
    <row r="1954" spans="1:54" ht="30" customHeight="1">
      <c r="A1954" s="308" t="s">
        <v>4850</v>
      </c>
      <c r="B1954" s="308"/>
      <c r="C1954" s="308"/>
      <c r="D1954" s="308"/>
      <c r="E1954" s="309"/>
      <c r="F1954" s="310"/>
      <c r="G1954" s="309"/>
      <c r="H1954" s="310"/>
      <c r="I1954" s="309"/>
      <c r="J1954" s="310"/>
      <c r="K1954" s="309"/>
      <c r="L1954" s="310"/>
      <c r="M1954" s="308"/>
      <c r="N1954" s="1" t="s">
        <v>1601</v>
      </c>
      <c r="BA1954" s="208"/>
    </row>
    <row r="1955" spans="1:54" ht="30" customHeight="1">
      <c r="A1955" s="5" t="s">
        <v>4779</v>
      </c>
      <c r="B1955" s="5" t="s">
        <v>1510</v>
      </c>
      <c r="C1955" s="5" t="s">
        <v>366</v>
      </c>
      <c r="D1955" s="6">
        <v>1</v>
      </c>
      <c r="E1955" s="8">
        <f>단가대비표!K386</f>
        <v>48400</v>
      </c>
      <c r="F1955" s="9">
        <f>TRUNC(E1955*D1955,1)</f>
        <v>48400</v>
      </c>
      <c r="G1955" s="8">
        <f>단가대비표!L386</f>
        <v>0</v>
      </c>
      <c r="H1955" s="9">
        <f>TRUNC(G1955*D1955,1)</f>
        <v>0</v>
      </c>
      <c r="I1955" s="8">
        <f>단가대비표!S386</f>
        <v>0</v>
      </c>
      <c r="J1955" s="9">
        <f>TRUNC(I1955*D1955,1)</f>
        <v>0</v>
      </c>
      <c r="K1955" s="8">
        <f>TRUNC(E1955+G1955+I1955,1)</f>
        <v>48400</v>
      </c>
      <c r="L1955" s="9">
        <f>TRUNC(F1955+H1955+J1955,1)</f>
        <v>48400</v>
      </c>
      <c r="M1955" s="5" t="s">
        <v>52</v>
      </c>
      <c r="N1955" s="1" t="s">
        <v>1601</v>
      </c>
      <c r="O1955" s="1" t="s">
        <v>4780</v>
      </c>
      <c r="P1955" s="1" t="s">
        <v>62</v>
      </c>
      <c r="Q1955" s="1" t="s">
        <v>62</v>
      </c>
      <c r="R1955" s="1" t="s">
        <v>61</v>
      </c>
      <c r="AV1955" s="1" t="s">
        <v>52</v>
      </c>
      <c r="AW1955" s="1" t="s">
        <v>4851</v>
      </c>
      <c r="AX1955" s="1" t="s">
        <v>52</v>
      </c>
      <c r="AY1955" s="1" t="s">
        <v>52</v>
      </c>
      <c r="AZ1955" s="203"/>
      <c r="BA1955" s="206" t="s">
        <v>7697</v>
      </c>
    </row>
    <row r="1956" spans="1:54" ht="30" customHeight="1">
      <c r="A1956" s="5" t="s">
        <v>4734</v>
      </c>
      <c r="B1956" s="5" t="s">
        <v>52</v>
      </c>
      <c r="C1956" s="5" t="s">
        <v>58</v>
      </c>
      <c r="D1956" s="6">
        <v>0.36</v>
      </c>
      <c r="E1956" s="8">
        <f>일위대가목록!E637</f>
        <v>0</v>
      </c>
      <c r="F1956" s="9">
        <f>TRUNC(E1956*D1956,1)</f>
        <v>0</v>
      </c>
      <c r="G1956" s="8">
        <f>일위대가목록!F637</f>
        <v>15719</v>
      </c>
      <c r="H1956" s="9">
        <f>TRUNC(G1956*D1956,1)</f>
        <v>5658.8</v>
      </c>
      <c r="I1956" s="8">
        <f>일위대가목록!G637</f>
        <v>628</v>
      </c>
      <c r="J1956" s="9">
        <f>TRUNC(I1956*D1956,1)</f>
        <v>226</v>
      </c>
      <c r="K1956" s="8">
        <f>TRUNC(E1956+G1956+I1956,1)</f>
        <v>16347</v>
      </c>
      <c r="L1956" s="9">
        <f>TRUNC(F1956+H1956+J1956,1)</f>
        <v>5884.8</v>
      </c>
      <c r="M1956" s="5" t="s">
        <v>4735</v>
      </c>
      <c r="N1956" s="1" t="s">
        <v>1601</v>
      </c>
      <c r="O1956" s="1" t="s">
        <v>4736</v>
      </c>
      <c r="P1956" s="1" t="s">
        <v>61</v>
      </c>
      <c r="Q1956" s="1" t="s">
        <v>62</v>
      </c>
      <c r="R1956" s="1" t="s">
        <v>62</v>
      </c>
      <c r="AV1956" s="1" t="s">
        <v>52</v>
      </c>
      <c r="AW1956" s="1" t="s">
        <v>4852</v>
      </c>
      <c r="AX1956" s="1" t="s">
        <v>52</v>
      </c>
      <c r="AY1956" s="1" t="s">
        <v>52</v>
      </c>
      <c r="AZ1956" s="203"/>
      <c r="BA1956" s="209" t="s">
        <v>4735</v>
      </c>
    </row>
    <row r="1957" spans="1:54" ht="30" customHeight="1">
      <c r="A1957" s="5" t="s">
        <v>2487</v>
      </c>
      <c r="B1957" s="5" t="s">
        <v>52</v>
      </c>
      <c r="C1957" s="5" t="s">
        <v>52</v>
      </c>
      <c r="D1957" s="6"/>
      <c r="E1957" s="8"/>
      <c r="F1957" s="9">
        <f>TRUNC(SUMIF(N1955:N1956, N1954, F1955:F1956),0)</f>
        <v>48400</v>
      </c>
      <c r="G1957" s="8"/>
      <c r="H1957" s="9">
        <f>TRUNC(SUMIF(N1955:N1956, N1954, H1955:H1956),0)</f>
        <v>5658</v>
      </c>
      <c r="I1957" s="8"/>
      <c r="J1957" s="9">
        <f>TRUNC(SUMIF(N1955:N1956, N1954, J1955:J1956),0)</f>
        <v>226</v>
      </c>
      <c r="K1957" s="8"/>
      <c r="L1957" s="9">
        <f>F1957+H1957+J1957</f>
        <v>54284</v>
      </c>
      <c r="M1957" s="5" t="s">
        <v>52</v>
      </c>
      <c r="N1957" s="1" t="s">
        <v>124</v>
      </c>
      <c r="O1957" s="1" t="s">
        <v>124</v>
      </c>
      <c r="P1957" s="1" t="s">
        <v>52</v>
      </c>
      <c r="Q1957" s="1" t="s">
        <v>52</v>
      </c>
      <c r="R1957" s="1" t="s">
        <v>52</v>
      </c>
      <c r="AV1957" s="1" t="s">
        <v>52</v>
      </c>
      <c r="AW1957" s="1" t="s">
        <v>52</v>
      </c>
      <c r="AX1957" s="1" t="s">
        <v>52</v>
      </c>
      <c r="AY1957" s="1" t="s">
        <v>52</v>
      </c>
      <c r="AZ1957" s="203"/>
      <c r="BA1957" s="206"/>
    </row>
    <row r="1958" spans="1:54" ht="30" customHeight="1">
      <c r="A1958" s="6"/>
      <c r="B1958" s="6"/>
      <c r="C1958" s="6"/>
      <c r="D1958" s="6"/>
      <c r="E1958" s="8"/>
      <c r="F1958" s="9"/>
      <c r="G1958" s="8"/>
      <c r="H1958" s="9"/>
      <c r="I1958" s="8"/>
      <c r="J1958" s="9"/>
      <c r="K1958" s="8"/>
      <c r="L1958" s="9"/>
      <c r="M1958" s="6"/>
      <c r="BA1958" s="206"/>
    </row>
    <row r="1959" spans="1:54" ht="30" customHeight="1">
      <c r="A1959" s="308" t="s">
        <v>4853</v>
      </c>
      <c r="B1959" s="308"/>
      <c r="C1959" s="308"/>
      <c r="D1959" s="308"/>
      <c r="E1959" s="309"/>
      <c r="F1959" s="310"/>
      <c r="G1959" s="309"/>
      <c r="H1959" s="310"/>
      <c r="I1959" s="309"/>
      <c r="J1959" s="310"/>
      <c r="K1959" s="309"/>
      <c r="L1959" s="310"/>
      <c r="M1959" s="308"/>
      <c r="N1959" s="1" t="s">
        <v>1606</v>
      </c>
      <c r="BA1959" s="208"/>
    </row>
    <row r="1960" spans="1:54" ht="30" customHeight="1">
      <c r="A1960" s="5" t="s">
        <v>4854</v>
      </c>
      <c r="B1960" s="5" t="s">
        <v>1604</v>
      </c>
      <c r="C1960" s="5" t="s">
        <v>366</v>
      </c>
      <c r="D1960" s="74">
        <v>0.8</v>
      </c>
      <c r="E1960" s="8">
        <f>단가대비표!K387</f>
        <v>132000</v>
      </c>
      <c r="F1960" s="9">
        <f>TRUNC(E1960*D1960,1)</f>
        <v>105600</v>
      </c>
      <c r="G1960" s="8">
        <f>단가대비표!L387</f>
        <v>0</v>
      </c>
      <c r="H1960" s="9">
        <f>TRUNC(G1960*D1960,1)</f>
        <v>0</v>
      </c>
      <c r="I1960" s="8">
        <f>단가대비표!S387</f>
        <v>0</v>
      </c>
      <c r="J1960" s="9">
        <f>TRUNC(I1960*D1960,1)</f>
        <v>0</v>
      </c>
      <c r="K1960" s="8">
        <f>TRUNC(E1960+G1960+I1960,1)</f>
        <v>132000</v>
      </c>
      <c r="L1960" s="9">
        <f>TRUNC(F1960+H1960+J1960,1)</f>
        <v>105600</v>
      </c>
      <c r="M1960" s="5" t="s">
        <v>52</v>
      </c>
      <c r="N1960" s="1" t="s">
        <v>1606</v>
      </c>
      <c r="O1960" s="1" t="s">
        <v>4855</v>
      </c>
      <c r="P1960" s="1" t="s">
        <v>62</v>
      </c>
      <c r="Q1960" s="1" t="s">
        <v>62</v>
      </c>
      <c r="R1960" s="1" t="s">
        <v>61</v>
      </c>
      <c r="AV1960" s="1" t="s">
        <v>52</v>
      </c>
      <c r="AW1960" s="1" t="s">
        <v>4856</v>
      </c>
      <c r="AX1960" s="1" t="s">
        <v>52</v>
      </c>
      <c r="AY1960" s="1" t="s">
        <v>52</v>
      </c>
      <c r="AZ1960" s="203"/>
      <c r="BA1960" s="206" t="s">
        <v>7698</v>
      </c>
      <c r="BB1960" s="99">
        <v>1</v>
      </c>
    </row>
    <row r="1961" spans="1:54" ht="30" customHeight="1">
      <c r="A1961" s="5" t="s">
        <v>4734</v>
      </c>
      <c r="B1961" s="5" t="s">
        <v>52</v>
      </c>
      <c r="C1961" s="5" t="s">
        <v>58</v>
      </c>
      <c r="D1961" s="6">
        <v>0.54</v>
      </c>
      <c r="E1961" s="8">
        <f>일위대가목록!E637</f>
        <v>0</v>
      </c>
      <c r="F1961" s="9">
        <f>TRUNC(E1961*D1961,1)</f>
        <v>0</v>
      </c>
      <c r="G1961" s="8">
        <f>일위대가목록!F637</f>
        <v>15719</v>
      </c>
      <c r="H1961" s="9">
        <f>TRUNC(G1961*D1961,1)</f>
        <v>8488.2000000000007</v>
      </c>
      <c r="I1961" s="8">
        <f>일위대가목록!G637</f>
        <v>628</v>
      </c>
      <c r="J1961" s="9">
        <f>TRUNC(I1961*D1961,1)</f>
        <v>339.1</v>
      </c>
      <c r="K1961" s="8">
        <f>TRUNC(E1961+G1961+I1961,1)</f>
        <v>16347</v>
      </c>
      <c r="L1961" s="9">
        <f>TRUNC(F1961+H1961+J1961,1)</f>
        <v>8827.2999999999993</v>
      </c>
      <c r="M1961" s="5" t="s">
        <v>4735</v>
      </c>
      <c r="N1961" s="1" t="s">
        <v>1606</v>
      </c>
      <c r="O1961" s="1" t="s">
        <v>4736</v>
      </c>
      <c r="P1961" s="1" t="s">
        <v>61</v>
      </c>
      <c r="Q1961" s="1" t="s">
        <v>62</v>
      </c>
      <c r="R1961" s="1" t="s">
        <v>62</v>
      </c>
      <c r="AV1961" s="1" t="s">
        <v>52</v>
      </c>
      <c r="AW1961" s="1" t="s">
        <v>4857</v>
      </c>
      <c r="AX1961" s="1" t="s">
        <v>52</v>
      </c>
      <c r="AY1961" s="1" t="s">
        <v>52</v>
      </c>
      <c r="AZ1961" s="203"/>
      <c r="BA1961" s="209" t="s">
        <v>4735</v>
      </c>
    </row>
    <row r="1962" spans="1:54" ht="30" customHeight="1">
      <c r="A1962" s="5" t="s">
        <v>2487</v>
      </c>
      <c r="B1962" s="5" t="s">
        <v>52</v>
      </c>
      <c r="C1962" s="5" t="s">
        <v>52</v>
      </c>
      <c r="D1962" s="6"/>
      <c r="E1962" s="8"/>
      <c r="F1962" s="9">
        <f>TRUNC(SUMIF(N1960:N1961, N1959, F1960:F1961),0)</f>
        <v>105600</v>
      </c>
      <c r="G1962" s="8"/>
      <c r="H1962" s="9">
        <f>TRUNC(SUMIF(N1960:N1961, N1959, H1960:H1961),0)</f>
        <v>8488</v>
      </c>
      <c r="I1962" s="8"/>
      <c r="J1962" s="9">
        <f>TRUNC(SUMIF(N1960:N1961, N1959, J1960:J1961),0)</f>
        <v>339</v>
      </c>
      <c r="K1962" s="8"/>
      <c r="L1962" s="9">
        <f>F1962+H1962+J1962</f>
        <v>114427</v>
      </c>
      <c r="M1962" s="5" t="s">
        <v>52</v>
      </c>
      <c r="N1962" s="1" t="s">
        <v>124</v>
      </c>
      <c r="O1962" s="1" t="s">
        <v>124</v>
      </c>
      <c r="P1962" s="1" t="s">
        <v>52</v>
      </c>
      <c r="Q1962" s="1" t="s">
        <v>52</v>
      </c>
      <c r="R1962" s="1" t="s">
        <v>52</v>
      </c>
      <c r="AV1962" s="1" t="s">
        <v>52</v>
      </c>
      <c r="AW1962" s="1" t="s">
        <v>52</v>
      </c>
      <c r="AX1962" s="1" t="s">
        <v>52</v>
      </c>
      <c r="AY1962" s="1" t="s">
        <v>52</v>
      </c>
      <c r="AZ1962" s="203"/>
      <c r="BA1962" s="206"/>
    </row>
    <row r="1963" spans="1:54" ht="30" customHeight="1">
      <c r="A1963" s="6"/>
      <c r="B1963" s="6"/>
      <c r="C1963" s="6"/>
      <c r="D1963" s="6"/>
      <c r="E1963" s="8"/>
      <c r="F1963" s="9"/>
      <c r="G1963" s="8"/>
      <c r="H1963" s="9"/>
      <c r="I1963" s="8"/>
      <c r="J1963" s="9"/>
      <c r="K1963" s="8"/>
      <c r="L1963" s="9"/>
      <c r="M1963" s="6"/>
      <c r="BA1963" s="206"/>
    </row>
    <row r="1964" spans="1:54" ht="30" customHeight="1">
      <c r="A1964" s="308" t="s">
        <v>4858</v>
      </c>
      <c r="B1964" s="308"/>
      <c r="C1964" s="308"/>
      <c r="D1964" s="308"/>
      <c r="E1964" s="309"/>
      <c r="F1964" s="310"/>
      <c r="G1964" s="309"/>
      <c r="H1964" s="310"/>
      <c r="I1964" s="309"/>
      <c r="J1964" s="310"/>
      <c r="K1964" s="309"/>
      <c r="L1964" s="310"/>
      <c r="M1964" s="308"/>
      <c r="N1964" s="1" t="s">
        <v>1614</v>
      </c>
      <c r="BA1964" s="208"/>
    </row>
    <row r="1965" spans="1:54" ht="30" customHeight="1">
      <c r="A1965" s="5" t="s">
        <v>4859</v>
      </c>
      <c r="B1965" s="5" t="s">
        <v>4860</v>
      </c>
      <c r="C1965" s="5" t="s">
        <v>588</v>
      </c>
      <c r="D1965" s="6">
        <v>8.0000000000000002E-3</v>
      </c>
      <c r="E1965" s="8">
        <f>일위대가목록!E638</f>
        <v>2035</v>
      </c>
      <c r="F1965" s="9">
        <f>TRUNC(E1965*D1965,1)</f>
        <v>16.2</v>
      </c>
      <c r="G1965" s="8">
        <f>일위대가목록!F638</f>
        <v>203513</v>
      </c>
      <c r="H1965" s="9">
        <f>TRUNC(G1965*D1965,1)</f>
        <v>1628.1</v>
      </c>
      <c r="I1965" s="8">
        <f>일위대가목록!G638</f>
        <v>1149</v>
      </c>
      <c r="J1965" s="9">
        <f>TRUNC(I1965*D1965,1)</f>
        <v>9.1</v>
      </c>
      <c r="K1965" s="8">
        <f t="shared" ref="K1965:L1967" si="256">TRUNC(E1965+G1965+I1965,1)</f>
        <v>206697</v>
      </c>
      <c r="L1965" s="9">
        <f t="shared" si="256"/>
        <v>1653.4</v>
      </c>
      <c r="M1965" s="5" t="s">
        <v>4861</v>
      </c>
      <c r="N1965" s="1" t="s">
        <v>1614</v>
      </c>
      <c r="O1965" s="1" t="s">
        <v>4862</v>
      </c>
      <c r="P1965" s="1" t="s">
        <v>61</v>
      </c>
      <c r="Q1965" s="1" t="s">
        <v>62</v>
      </c>
      <c r="R1965" s="1" t="s">
        <v>62</v>
      </c>
      <c r="AV1965" s="1" t="s">
        <v>52</v>
      </c>
      <c r="AW1965" s="1" t="s">
        <v>4863</v>
      </c>
      <c r="AX1965" s="1" t="s">
        <v>52</v>
      </c>
      <c r="AY1965" s="1" t="s">
        <v>52</v>
      </c>
      <c r="AZ1965" s="203"/>
      <c r="BA1965" s="209" t="s">
        <v>4861</v>
      </c>
    </row>
    <row r="1966" spans="1:54" ht="30" customHeight="1">
      <c r="A1966" s="5" t="s">
        <v>1616</v>
      </c>
      <c r="B1966" s="5" t="s">
        <v>1617</v>
      </c>
      <c r="C1966" s="5" t="s">
        <v>625</v>
      </c>
      <c r="D1966" s="6">
        <v>0.15</v>
      </c>
      <c r="E1966" s="8">
        <f>일위대가목록!E328</f>
        <v>0</v>
      </c>
      <c r="F1966" s="9">
        <f>TRUNC(E1966*D1966,1)</f>
        <v>0</v>
      </c>
      <c r="G1966" s="8">
        <f>일위대가목록!F328</f>
        <v>2559</v>
      </c>
      <c r="H1966" s="9">
        <f>TRUNC(G1966*D1966,1)</f>
        <v>383.8</v>
      </c>
      <c r="I1966" s="8">
        <f>일위대가목록!G328</f>
        <v>76</v>
      </c>
      <c r="J1966" s="9">
        <f>TRUNC(I1966*D1966,1)</f>
        <v>11.4</v>
      </c>
      <c r="K1966" s="8">
        <f t="shared" si="256"/>
        <v>2635</v>
      </c>
      <c r="L1966" s="9">
        <f t="shared" si="256"/>
        <v>395.2</v>
      </c>
      <c r="M1966" s="5" t="s">
        <v>1618</v>
      </c>
      <c r="N1966" s="1" t="s">
        <v>1614</v>
      </c>
      <c r="O1966" s="1" t="s">
        <v>1619</v>
      </c>
      <c r="P1966" s="1" t="s">
        <v>61</v>
      </c>
      <c r="Q1966" s="1" t="s">
        <v>62</v>
      </c>
      <c r="R1966" s="1" t="s">
        <v>62</v>
      </c>
      <c r="AV1966" s="1" t="s">
        <v>52</v>
      </c>
      <c r="AW1966" s="1" t="s">
        <v>4864</v>
      </c>
      <c r="AX1966" s="1" t="s">
        <v>52</v>
      </c>
      <c r="AY1966" s="1" t="s">
        <v>52</v>
      </c>
      <c r="AZ1966" s="203"/>
      <c r="BA1966" s="209" t="s">
        <v>1618</v>
      </c>
    </row>
    <row r="1967" spans="1:54" ht="30" customHeight="1">
      <c r="A1967" s="5" t="s">
        <v>4865</v>
      </c>
      <c r="B1967" s="5" t="s">
        <v>4866</v>
      </c>
      <c r="C1967" s="5" t="s">
        <v>58</v>
      </c>
      <c r="D1967" s="6">
        <v>0.15</v>
      </c>
      <c r="E1967" s="8">
        <f>일위대가목록!E639</f>
        <v>5901</v>
      </c>
      <c r="F1967" s="9">
        <f>TRUNC(E1967*D1967,1)</f>
        <v>885.1</v>
      </c>
      <c r="G1967" s="8">
        <f>일위대가목록!F639</f>
        <v>15272</v>
      </c>
      <c r="H1967" s="9">
        <f>TRUNC(G1967*D1967,1)</f>
        <v>2290.8000000000002</v>
      </c>
      <c r="I1967" s="8">
        <f>일위대가목록!G639</f>
        <v>0</v>
      </c>
      <c r="J1967" s="9">
        <f>TRUNC(I1967*D1967,1)</f>
        <v>0</v>
      </c>
      <c r="K1967" s="8">
        <f t="shared" si="256"/>
        <v>21173</v>
      </c>
      <c r="L1967" s="9">
        <f t="shared" si="256"/>
        <v>3175.9</v>
      </c>
      <c r="M1967" s="5" t="s">
        <v>4867</v>
      </c>
      <c r="N1967" s="1" t="s">
        <v>1614</v>
      </c>
      <c r="O1967" s="1" t="s">
        <v>4868</v>
      </c>
      <c r="P1967" s="1" t="s">
        <v>61</v>
      </c>
      <c r="Q1967" s="1" t="s">
        <v>62</v>
      </c>
      <c r="R1967" s="1" t="s">
        <v>62</v>
      </c>
      <c r="AV1967" s="1" t="s">
        <v>52</v>
      </c>
      <c r="AW1967" s="1" t="s">
        <v>4869</v>
      </c>
      <c r="AX1967" s="1" t="s">
        <v>52</v>
      </c>
      <c r="AY1967" s="1" t="s">
        <v>52</v>
      </c>
      <c r="AZ1967" s="203"/>
      <c r="BA1967" s="209" t="s">
        <v>4867</v>
      </c>
    </row>
    <row r="1968" spans="1:54" ht="30" customHeight="1">
      <c r="A1968" s="5" t="s">
        <v>2487</v>
      </c>
      <c r="B1968" s="5" t="s">
        <v>52</v>
      </c>
      <c r="C1968" s="5" t="s">
        <v>52</v>
      </c>
      <c r="D1968" s="6"/>
      <c r="E1968" s="8"/>
      <c r="F1968" s="9">
        <f>TRUNC(SUMIF(N1965:N1967, N1964, F1965:F1967),0)</f>
        <v>901</v>
      </c>
      <c r="G1968" s="8"/>
      <c r="H1968" s="9">
        <f>TRUNC(SUMIF(N1965:N1967, N1964, H1965:H1967),0)</f>
        <v>4302</v>
      </c>
      <c r="I1968" s="8"/>
      <c r="J1968" s="9">
        <f>TRUNC(SUMIF(N1965:N1967, N1964, J1965:J1967),0)</f>
        <v>20</v>
      </c>
      <c r="K1968" s="8"/>
      <c r="L1968" s="9">
        <f>F1968+H1968+J1968</f>
        <v>5223</v>
      </c>
      <c r="M1968" s="5" t="s">
        <v>52</v>
      </c>
      <c r="N1968" s="1" t="s">
        <v>124</v>
      </c>
      <c r="O1968" s="1" t="s">
        <v>124</v>
      </c>
      <c r="P1968" s="1" t="s">
        <v>52</v>
      </c>
      <c r="Q1968" s="1" t="s">
        <v>52</v>
      </c>
      <c r="R1968" s="1" t="s">
        <v>52</v>
      </c>
      <c r="AV1968" s="1" t="s">
        <v>52</v>
      </c>
      <c r="AW1968" s="1" t="s">
        <v>52</v>
      </c>
      <c r="AX1968" s="1" t="s">
        <v>52</v>
      </c>
      <c r="AY1968" s="1" t="s">
        <v>52</v>
      </c>
      <c r="AZ1968" s="203"/>
      <c r="BA1968" s="206"/>
    </row>
    <row r="1969" spans="1:54" ht="30" customHeight="1">
      <c r="A1969" s="6"/>
      <c r="B1969" s="6"/>
      <c r="C1969" s="6"/>
      <c r="D1969" s="6"/>
      <c r="E1969" s="8"/>
      <c r="F1969" s="9"/>
      <c r="G1969" s="8"/>
      <c r="H1969" s="9"/>
      <c r="I1969" s="8"/>
      <c r="J1969" s="9"/>
      <c r="K1969" s="8"/>
      <c r="L1969" s="9"/>
      <c r="M1969" s="6"/>
      <c r="BA1969" s="206"/>
    </row>
    <row r="1970" spans="1:54" ht="30" customHeight="1">
      <c r="A1970" s="308" t="s">
        <v>4870</v>
      </c>
      <c r="B1970" s="308"/>
      <c r="C1970" s="308"/>
      <c r="D1970" s="308"/>
      <c r="E1970" s="309"/>
      <c r="F1970" s="310"/>
      <c r="G1970" s="309"/>
      <c r="H1970" s="310"/>
      <c r="I1970" s="309"/>
      <c r="J1970" s="310"/>
      <c r="K1970" s="309"/>
      <c r="L1970" s="310"/>
      <c r="M1970" s="308"/>
      <c r="N1970" s="1" t="s">
        <v>1619</v>
      </c>
      <c r="BA1970" s="208"/>
    </row>
    <row r="1971" spans="1:54" ht="30" customHeight="1">
      <c r="A1971" s="5" t="s">
        <v>4871</v>
      </c>
      <c r="B1971" s="5" t="s">
        <v>2646</v>
      </c>
      <c r="C1971" s="5" t="s">
        <v>2210</v>
      </c>
      <c r="D1971" s="6">
        <v>1.0999999999999999E-2</v>
      </c>
      <c r="E1971" s="8">
        <f>단가대비표!K416</f>
        <v>0</v>
      </c>
      <c r="F1971" s="9">
        <f>TRUNC(E1971*D1971,1)</f>
        <v>0</v>
      </c>
      <c r="G1971" s="8">
        <f>단가대비표!L416</f>
        <v>232725</v>
      </c>
      <c r="H1971" s="9">
        <f>TRUNC(G1971*D1971,1)</f>
        <v>2559.9</v>
      </c>
      <c r="I1971" s="8">
        <f>단가대비표!S416</f>
        <v>0</v>
      </c>
      <c r="J1971" s="9">
        <f>TRUNC(I1971*D1971,1)</f>
        <v>0</v>
      </c>
      <c r="K1971" s="8">
        <f>TRUNC(E1971+G1971+I1971,1)</f>
        <v>232725</v>
      </c>
      <c r="L1971" s="9">
        <f>TRUNC(F1971+H1971+J1971,1)</f>
        <v>2559.9</v>
      </c>
      <c r="M1971" s="5" t="s">
        <v>52</v>
      </c>
      <c r="N1971" s="1" t="s">
        <v>1619</v>
      </c>
      <c r="O1971" s="1" t="s">
        <v>4872</v>
      </c>
      <c r="P1971" s="1" t="s">
        <v>62</v>
      </c>
      <c r="Q1971" s="1" t="s">
        <v>62</v>
      </c>
      <c r="R1971" s="1" t="s">
        <v>61</v>
      </c>
      <c r="V1971">
        <v>1</v>
      </c>
      <c r="AV1971" s="1" t="s">
        <v>52</v>
      </c>
      <c r="AW1971" s="1" t="s">
        <v>4873</v>
      </c>
      <c r="AX1971" s="1" t="s">
        <v>52</v>
      </c>
      <c r="AY1971" s="1" t="s">
        <v>52</v>
      </c>
      <c r="AZ1971" s="203"/>
      <c r="BA1971" s="206" t="s">
        <v>7731</v>
      </c>
    </row>
    <row r="1972" spans="1:54" ht="30" customHeight="1">
      <c r="A1972" s="5" t="s">
        <v>2652</v>
      </c>
      <c r="B1972" s="5" t="s">
        <v>2978</v>
      </c>
      <c r="C1972" s="5" t="s">
        <v>449</v>
      </c>
      <c r="D1972" s="6">
        <v>1</v>
      </c>
      <c r="E1972" s="8">
        <v>0</v>
      </c>
      <c r="F1972" s="9">
        <f>TRUNC(E1972*D1972,1)</f>
        <v>0</v>
      </c>
      <c r="G1972" s="8">
        <v>0</v>
      </c>
      <c r="H1972" s="9">
        <f>TRUNC(G1972*D1972,1)</f>
        <v>0</v>
      </c>
      <c r="I1972" s="8">
        <f>TRUNC(SUMIF(V1971:V1972, RIGHTB(O1972, 1), H1971:H1972)*U1972, 2)</f>
        <v>76.790000000000006</v>
      </c>
      <c r="J1972" s="9">
        <f>TRUNC(I1972*D1972,1)</f>
        <v>76.7</v>
      </c>
      <c r="K1972" s="8">
        <f>TRUNC(E1972+G1972+I1972,1)</f>
        <v>76.7</v>
      </c>
      <c r="L1972" s="9">
        <f>TRUNC(F1972+H1972+J1972,1)</f>
        <v>76.7</v>
      </c>
      <c r="M1972" s="5" t="s">
        <v>52</v>
      </c>
      <c r="N1972" s="1" t="s">
        <v>1619</v>
      </c>
      <c r="O1972" s="1" t="s">
        <v>2654</v>
      </c>
      <c r="P1972" s="1" t="s">
        <v>62</v>
      </c>
      <c r="Q1972" s="1" t="s">
        <v>62</v>
      </c>
      <c r="R1972" s="1" t="s">
        <v>62</v>
      </c>
      <c r="S1972">
        <v>1</v>
      </c>
      <c r="T1972">
        <v>2</v>
      </c>
      <c r="U1972">
        <v>0.03</v>
      </c>
      <c r="AV1972" s="1" t="s">
        <v>52</v>
      </c>
      <c r="AW1972" s="1" t="s">
        <v>4874</v>
      </c>
      <c r="AX1972" s="1" t="s">
        <v>52</v>
      </c>
      <c r="AY1972" s="1" t="s">
        <v>52</v>
      </c>
      <c r="AZ1972" s="203"/>
      <c r="BA1972" s="206"/>
    </row>
    <row r="1973" spans="1:54" ht="30" customHeight="1">
      <c r="A1973" s="5" t="s">
        <v>2487</v>
      </c>
      <c r="B1973" s="5" t="s">
        <v>52</v>
      </c>
      <c r="C1973" s="5" t="s">
        <v>52</v>
      </c>
      <c r="D1973" s="6"/>
      <c r="E1973" s="8"/>
      <c r="F1973" s="9">
        <f>TRUNC(SUMIF(N1971:N1972, N1970, F1971:F1972),0)</f>
        <v>0</v>
      </c>
      <c r="G1973" s="8"/>
      <c r="H1973" s="9">
        <f>TRUNC(SUMIF(N1971:N1972, N1970, H1971:H1972),0)</f>
        <v>2559</v>
      </c>
      <c r="I1973" s="8"/>
      <c r="J1973" s="9">
        <f>TRUNC(SUMIF(N1971:N1972, N1970, J1971:J1972),0)</f>
        <v>76</v>
      </c>
      <c r="K1973" s="8"/>
      <c r="L1973" s="9">
        <f>F1973+H1973+J1973</f>
        <v>2635</v>
      </c>
      <c r="M1973" s="5" t="s">
        <v>52</v>
      </c>
      <c r="N1973" s="1" t="s">
        <v>124</v>
      </c>
      <c r="O1973" s="1" t="s">
        <v>124</v>
      </c>
      <c r="P1973" s="1" t="s">
        <v>52</v>
      </c>
      <c r="Q1973" s="1" t="s">
        <v>52</v>
      </c>
      <c r="R1973" s="1" t="s">
        <v>52</v>
      </c>
      <c r="AV1973" s="1" t="s">
        <v>52</v>
      </c>
      <c r="AW1973" s="1" t="s">
        <v>52</v>
      </c>
      <c r="AX1973" s="1" t="s">
        <v>52</v>
      </c>
      <c r="AY1973" s="1" t="s">
        <v>52</v>
      </c>
      <c r="AZ1973" s="203"/>
      <c r="BA1973" s="206"/>
    </row>
    <row r="1974" spans="1:54" ht="30" customHeight="1">
      <c r="A1974" s="6"/>
      <c r="B1974" s="6"/>
      <c r="C1974" s="6"/>
      <c r="D1974" s="6"/>
      <c r="E1974" s="8"/>
      <c r="F1974" s="9"/>
      <c r="G1974" s="8"/>
      <c r="H1974" s="9"/>
      <c r="I1974" s="8"/>
      <c r="J1974" s="9"/>
      <c r="K1974" s="8"/>
      <c r="L1974" s="9"/>
      <c r="M1974" s="6"/>
      <c r="BA1974" s="206"/>
    </row>
    <row r="1975" spans="1:54" ht="30" customHeight="1">
      <c r="A1975" s="308" t="s">
        <v>4875</v>
      </c>
      <c r="B1975" s="308"/>
      <c r="C1975" s="308"/>
      <c r="D1975" s="308"/>
      <c r="E1975" s="309"/>
      <c r="F1975" s="310"/>
      <c r="G1975" s="309"/>
      <c r="H1975" s="310"/>
      <c r="I1975" s="309"/>
      <c r="J1975" s="310"/>
      <c r="K1975" s="309"/>
      <c r="L1975" s="310"/>
      <c r="M1975" s="308"/>
      <c r="N1975" s="1" t="s">
        <v>1624</v>
      </c>
      <c r="BA1975" s="208"/>
    </row>
    <row r="1976" spans="1:54" ht="30" customHeight="1">
      <c r="A1976" s="5" t="s">
        <v>4871</v>
      </c>
      <c r="B1976" s="5" t="s">
        <v>2646</v>
      </c>
      <c r="C1976" s="5" t="s">
        <v>2210</v>
      </c>
      <c r="D1976" s="74">
        <v>1.2E-2</v>
      </c>
      <c r="E1976" s="8">
        <f>단가대비표!K416</f>
        <v>0</v>
      </c>
      <c r="F1976" s="9">
        <f>TRUNC(E1976*D1976,1)</f>
        <v>0</v>
      </c>
      <c r="G1976" s="8">
        <f>단가대비표!L416</f>
        <v>232725</v>
      </c>
      <c r="H1976" s="9">
        <f>TRUNC(G1976*D1976,1)</f>
        <v>2792.7</v>
      </c>
      <c r="I1976" s="8">
        <f>단가대비표!S416</f>
        <v>0</v>
      </c>
      <c r="J1976" s="9">
        <f>TRUNC(I1976*D1976,1)</f>
        <v>0</v>
      </c>
      <c r="K1976" s="8">
        <f>TRUNC(E1976+G1976+I1976,1)</f>
        <v>232725</v>
      </c>
      <c r="L1976" s="9">
        <f>TRUNC(F1976+H1976+J1976,1)</f>
        <v>2792.7</v>
      </c>
      <c r="M1976" s="5" t="s">
        <v>52</v>
      </c>
      <c r="N1976" s="1" t="s">
        <v>1624</v>
      </c>
      <c r="O1976" s="1" t="s">
        <v>4872</v>
      </c>
      <c r="P1976" s="1" t="s">
        <v>62</v>
      </c>
      <c r="Q1976" s="1" t="s">
        <v>62</v>
      </c>
      <c r="R1976" s="1" t="s">
        <v>61</v>
      </c>
      <c r="V1976">
        <v>1</v>
      </c>
      <c r="AV1976" s="1" t="s">
        <v>52</v>
      </c>
      <c r="AW1976" s="1" t="s">
        <v>4876</v>
      </c>
      <c r="AX1976" s="1" t="s">
        <v>52</v>
      </c>
      <c r="AY1976" s="1" t="s">
        <v>52</v>
      </c>
      <c r="AZ1976" s="203"/>
      <c r="BA1976" s="206" t="s">
        <v>7731</v>
      </c>
      <c r="BB1976" s="99">
        <v>1.4E-2</v>
      </c>
    </row>
    <row r="1977" spans="1:54" ht="30" customHeight="1">
      <c r="A1977" s="5" t="s">
        <v>2652</v>
      </c>
      <c r="B1977" s="5" t="s">
        <v>2978</v>
      </c>
      <c r="C1977" s="5" t="s">
        <v>449</v>
      </c>
      <c r="D1977" s="6">
        <v>1</v>
      </c>
      <c r="E1977" s="8">
        <v>0</v>
      </c>
      <c r="F1977" s="9">
        <f>TRUNC(E1977*D1977,1)</f>
        <v>0</v>
      </c>
      <c r="G1977" s="8">
        <v>0</v>
      </c>
      <c r="H1977" s="9">
        <f>TRUNC(G1977*D1977,1)</f>
        <v>0</v>
      </c>
      <c r="I1977" s="8">
        <f>TRUNC(SUMIF(V1976:V1977, RIGHTB(O1977, 1), H1976:H1977)*U1977, 2)</f>
        <v>83.78</v>
      </c>
      <c r="J1977" s="9">
        <f>TRUNC(I1977*D1977,1)</f>
        <v>83.7</v>
      </c>
      <c r="K1977" s="8">
        <f>TRUNC(E1977+G1977+I1977,1)</f>
        <v>83.7</v>
      </c>
      <c r="L1977" s="9">
        <f>TRUNC(F1977+H1977+J1977,1)</f>
        <v>83.7</v>
      </c>
      <c r="M1977" s="5" t="s">
        <v>52</v>
      </c>
      <c r="N1977" s="1" t="s">
        <v>1624</v>
      </c>
      <c r="O1977" s="1" t="s">
        <v>2654</v>
      </c>
      <c r="P1977" s="1" t="s">
        <v>62</v>
      </c>
      <c r="Q1977" s="1" t="s">
        <v>62</v>
      </c>
      <c r="R1977" s="1" t="s">
        <v>62</v>
      </c>
      <c r="S1977">
        <v>1</v>
      </c>
      <c r="T1977">
        <v>2</v>
      </c>
      <c r="U1977">
        <v>0.03</v>
      </c>
      <c r="AV1977" s="1" t="s">
        <v>52</v>
      </c>
      <c r="AW1977" s="1" t="s">
        <v>4877</v>
      </c>
      <c r="AX1977" s="1" t="s">
        <v>52</v>
      </c>
      <c r="AY1977" s="1" t="s">
        <v>52</v>
      </c>
      <c r="AZ1977" s="203"/>
      <c r="BA1977" s="206"/>
    </row>
    <row r="1978" spans="1:54" ht="30" customHeight="1">
      <c r="A1978" s="5" t="s">
        <v>2487</v>
      </c>
      <c r="B1978" s="5" t="s">
        <v>52</v>
      </c>
      <c r="C1978" s="5" t="s">
        <v>52</v>
      </c>
      <c r="D1978" s="6"/>
      <c r="E1978" s="8"/>
      <c r="F1978" s="9">
        <f>TRUNC(SUMIF(N1976:N1977, N1975, F1976:F1977),0)</f>
        <v>0</v>
      </c>
      <c r="G1978" s="8"/>
      <c r="H1978" s="9">
        <f>TRUNC(SUMIF(N1976:N1977, N1975, H1976:H1977),0)</f>
        <v>2792</v>
      </c>
      <c r="I1978" s="8"/>
      <c r="J1978" s="9">
        <f>TRUNC(SUMIF(N1976:N1977, N1975, J1976:J1977),0)</f>
        <v>83</v>
      </c>
      <c r="K1978" s="8"/>
      <c r="L1978" s="9">
        <f>F1978+H1978+J1978</f>
        <v>2875</v>
      </c>
      <c r="M1978" s="5" t="s">
        <v>52</v>
      </c>
      <c r="N1978" s="1" t="s">
        <v>124</v>
      </c>
      <c r="O1978" s="1" t="s">
        <v>124</v>
      </c>
      <c r="P1978" s="1" t="s">
        <v>52</v>
      </c>
      <c r="Q1978" s="1" t="s">
        <v>52</v>
      </c>
      <c r="R1978" s="1" t="s">
        <v>52</v>
      </c>
      <c r="AV1978" s="1" t="s">
        <v>52</v>
      </c>
      <c r="AW1978" s="1" t="s">
        <v>52</v>
      </c>
      <c r="AX1978" s="1" t="s">
        <v>52</v>
      </c>
      <c r="AY1978" s="1" t="s">
        <v>52</v>
      </c>
      <c r="AZ1978" s="203"/>
      <c r="BA1978" s="206"/>
    </row>
    <row r="1979" spans="1:54" ht="30" customHeight="1">
      <c r="A1979" s="6"/>
      <c r="B1979" s="6"/>
      <c r="C1979" s="6"/>
      <c r="D1979" s="6"/>
      <c r="E1979" s="8"/>
      <c r="F1979" s="9"/>
      <c r="G1979" s="8"/>
      <c r="H1979" s="9"/>
      <c r="I1979" s="8"/>
      <c r="J1979" s="9"/>
      <c r="K1979" s="8"/>
      <c r="L1979" s="9"/>
      <c r="M1979" s="6"/>
      <c r="BA1979" s="206"/>
    </row>
    <row r="1980" spans="1:54" ht="30" customHeight="1">
      <c r="A1980" s="308" t="s">
        <v>4878</v>
      </c>
      <c r="B1980" s="308"/>
      <c r="C1980" s="308"/>
      <c r="D1980" s="308"/>
      <c r="E1980" s="309"/>
      <c r="F1980" s="310"/>
      <c r="G1980" s="309"/>
      <c r="H1980" s="310"/>
      <c r="I1980" s="309"/>
      <c r="J1980" s="310"/>
      <c r="K1980" s="309"/>
      <c r="L1980" s="310"/>
      <c r="M1980" s="308"/>
      <c r="N1980" s="1" t="s">
        <v>1629</v>
      </c>
      <c r="BA1980" s="208"/>
    </row>
    <row r="1981" spans="1:54" ht="30" customHeight="1">
      <c r="A1981" s="5" t="s">
        <v>4871</v>
      </c>
      <c r="B1981" s="5" t="s">
        <v>2646</v>
      </c>
      <c r="C1981" s="5" t="s">
        <v>2210</v>
      </c>
      <c r="D1981" s="74">
        <v>0.01</v>
      </c>
      <c r="E1981" s="8">
        <f>단가대비표!K416</f>
        <v>0</v>
      </c>
      <c r="F1981" s="9">
        <f>TRUNC(E1981*D1981,1)</f>
        <v>0</v>
      </c>
      <c r="G1981" s="8">
        <f>단가대비표!L416</f>
        <v>232725</v>
      </c>
      <c r="H1981" s="9">
        <f>TRUNC(G1981*D1981,1)</f>
        <v>2327.1999999999998</v>
      </c>
      <c r="I1981" s="8">
        <f>단가대비표!S416</f>
        <v>0</v>
      </c>
      <c r="J1981" s="9">
        <f>TRUNC(I1981*D1981,1)</f>
        <v>0</v>
      </c>
      <c r="K1981" s="8">
        <f t="shared" ref="K1981:L1983" si="257">TRUNC(E1981+G1981+I1981,1)</f>
        <v>232725</v>
      </c>
      <c r="L1981" s="9">
        <f t="shared" si="257"/>
        <v>2327.1999999999998</v>
      </c>
      <c r="M1981" s="5" t="s">
        <v>52</v>
      </c>
      <c r="N1981" s="1" t="s">
        <v>1629</v>
      </c>
      <c r="O1981" s="1" t="s">
        <v>4872</v>
      </c>
      <c r="P1981" s="1" t="s">
        <v>62</v>
      </c>
      <c r="Q1981" s="1" t="s">
        <v>62</v>
      </c>
      <c r="R1981" s="1" t="s">
        <v>61</v>
      </c>
      <c r="V1981">
        <v>1</v>
      </c>
      <c r="W1981">
        <v>2</v>
      </c>
      <c r="AV1981" s="1" t="s">
        <v>52</v>
      </c>
      <c r="AW1981" s="1" t="s">
        <v>4879</v>
      </c>
      <c r="AX1981" s="1" t="s">
        <v>52</v>
      </c>
      <c r="AY1981" s="1" t="s">
        <v>52</v>
      </c>
      <c r="AZ1981" s="203"/>
      <c r="BA1981" s="206" t="s">
        <v>7731</v>
      </c>
      <c r="BB1981" s="99">
        <v>1.0999999999999999E-2</v>
      </c>
    </row>
    <row r="1982" spans="1:54" ht="30" customHeight="1">
      <c r="A1982" s="5" t="s">
        <v>3403</v>
      </c>
      <c r="B1982" s="5" t="s">
        <v>4880</v>
      </c>
      <c r="C1982" s="5" t="s">
        <v>449</v>
      </c>
      <c r="D1982" s="6">
        <v>1</v>
      </c>
      <c r="E1982" s="8">
        <v>0</v>
      </c>
      <c r="F1982" s="9">
        <f>TRUNC(E1982*D1982,1)</f>
        <v>0</v>
      </c>
      <c r="G1982" s="8">
        <f>TRUNC(SUMIF(V1981:V1983, RIGHTB(O1982, 1), H1981:H1983)*U1982, 2)</f>
        <v>465.44</v>
      </c>
      <c r="H1982" s="9">
        <f>TRUNC(G1982*D1982,1)</f>
        <v>465.4</v>
      </c>
      <c r="I1982" s="8">
        <v>0</v>
      </c>
      <c r="J1982" s="9">
        <f>TRUNC(I1982*D1982,1)</f>
        <v>0</v>
      </c>
      <c r="K1982" s="8">
        <f t="shared" si="257"/>
        <v>465.4</v>
      </c>
      <c r="L1982" s="9">
        <f t="shared" si="257"/>
        <v>465.4</v>
      </c>
      <c r="M1982" s="5" t="s">
        <v>52</v>
      </c>
      <c r="N1982" s="1" t="s">
        <v>1629</v>
      </c>
      <c r="O1982" s="1" t="s">
        <v>2654</v>
      </c>
      <c r="P1982" s="1" t="s">
        <v>62</v>
      </c>
      <c r="Q1982" s="1" t="s">
        <v>62</v>
      </c>
      <c r="R1982" s="1" t="s">
        <v>62</v>
      </c>
      <c r="S1982">
        <v>1</v>
      </c>
      <c r="T1982">
        <v>1</v>
      </c>
      <c r="U1982">
        <v>0.2</v>
      </c>
      <c r="AV1982" s="1" t="s">
        <v>52</v>
      </c>
      <c r="AW1982" s="1" t="s">
        <v>4881</v>
      </c>
      <c r="AX1982" s="1" t="s">
        <v>52</v>
      </c>
      <c r="AY1982" s="1" t="s">
        <v>52</v>
      </c>
      <c r="AZ1982" s="203"/>
      <c r="BA1982" s="206"/>
    </row>
    <row r="1983" spans="1:54" ht="30" customHeight="1">
      <c r="A1983" s="5" t="s">
        <v>2652</v>
      </c>
      <c r="B1983" s="5" t="s">
        <v>2978</v>
      </c>
      <c r="C1983" s="5" t="s">
        <v>449</v>
      </c>
      <c r="D1983" s="6">
        <v>1</v>
      </c>
      <c r="E1983" s="8">
        <v>0</v>
      </c>
      <c r="F1983" s="9">
        <f>TRUNC(E1983*D1983,1)</f>
        <v>0</v>
      </c>
      <c r="G1983" s="8">
        <v>0</v>
      </c>
      <c r="H1983" s="9">
        <f>TRUNC(G1983*D1983,1)</f>
        <v>0</v>
      </c>
      <c r="I1983" s="8">
        <f>TRUNC(SUMIF(W1981:W1983, RIGHTB(O1983, 1), H1981:H1983)*U1983, 2)</f>
        <v>69.81</v>
      </c>
      <c r="J1983" s="9">
        <f>TRUNC(I1983*D1983,1)</f>
        <v>69.8</v>
      </c>
      <c r="K1983" s="8">
        <f t="shared" si="257"/>
        <v>69.8</v>
      </c>
      <c r="L1983" s="9">
        <f t="shared" si="257"/>
        <v>69.8</v>
      </c>
      <c r="M1983" s="5" t="s">
        <v>52</v>
      </c>
      <c r="N1983" s="1" t="s">
        <v>1629</v>
      </c>
      <c r="O1983" s="1" t="s">
        <v>3004</v>
      </c>
      <c r="P1983" s="1" t="s">
        <v>62</v>
      </c>
      <c r="Q1983" s="1" t="s">
        <v>62</v>
      </c>
      <c r="R1983" s="1" t="s">
        <v>62</v>
      </c>
      <c r="S1983">
        <v>1</v>
      </c>
      <c r="T1983">
        <v>2</v>
      </c>
      <c r="U1983">
        <v>0.03</v>
      </c>
      <c r="AV1983" s="1" t="s">
        <v>52</v>
      </c>
      <c r="AW1983" s="1" t="s">
        <v>4882</v>
      </c>
      <c r="AX1983" s="1" t="s">
        <v>52</v>
      </c>
      <c r="AY1983" s="1" t="s">
        <v>52</v>
      </c>
      <c r="AZ1983" s="203"/>
      <c r="BA1983" s="206"/>
    </row>
    <row r="1984" spans="1:54" ht="30" customHeight="1">
      <c r="A1984" s="5" t="s">
        <v>2487</v>
      </c>
      <c r="B1984" s="5" t="s">
        <v>52</v>
      </c>
      <c r="C1984" s="5" t="s">
        <v>52</v>
      </c>
      <c r="D1984" s="6"/>
      <c r="E1984" s="8"/>
      <c r="F1984" s="9">
        <f>TRUNC(SUMIF(N1981:N1983, N1980, F1981:F1983),0)</f>
        <v>0</v>
      </c>
      <c r="G1984" s="8"/>
      <c r="H1984" s="9">
        <f>TRUNC(SUMIF(N1981:N1983, N1980, H1981:H1983),0)</f>
        <v>2792</v>
      </c>
      <c r="I1984" s="8"/>
      <c r="J1984" s="9">
        <f>TRUNC(SUMIF(N1981:N1983, N1980, J1981:J1983),0)</f>
        <v>69</v>
      </c>
      <c r="K1984" s="8"/>
      <c r="L1984" s="9">
        <f>F1984+H1984+J1984</f>
        <v>2861</v>
      </c>
      <c r="M1984" s="5" t="s">
        <v>52</v>
      </c>
      <c r="N1984" s="1" t="s">
        <v>124</v>
      </c>
      <c r="O1984" s="1" t="s">
        <v>124</v>
      </c>
      <c r="P1984" s="1" t="s">
        <v>52</v>
      </c>
      <c r="Q1984" s="1" t="s">
        <v>52</v>
      </c>
      <c r="R1984" s="1" t="s">
        <v>52</v>
      </c>
      <c r="AV1984" s="1" t="s">
        <v>52</v>
      </c>
      <c r="AW1984" s="1" t="s">
        <v>52</v>
      </c>
      <c r="AX1984" s="1" t="s">
        <v>52</v>
      </c>
      <c r="AY1984" s="1" t="s">
        <v>52</v>
      </c>
      <c r="AZ1984" s="203"/>
      <c r="BA1984" s="206"/>
    </row>
    <row r="1985" spans="1:54" ht="30" customHeight="1">
      <c r="A1985" s="6"/>
      <c r="B1985" s="6"/>
      <c r="C1985" s="6"/>
      <c r="D1985" s="6"/>
      <c r="E1985" s="8"/>
      <c r="F1985" s="9"/>
      <c r="G1985" s="8"/>
      <c r="H1985" s="9"/>
      <c r="I1985" s="8"/>
      <c r="J1985" s="9"/>
      <c r="K1985" s="8"/>
      <c r="L1985" s="9"/>
      <c r="M1985" s="6"/>
      <c r="BA1985" s="206"/>
    </row>
    <row r="1986" spans="1:54" ht="30" customHeight="1">
      <c r="A1986" s="308" t="s">
        <v>4883</v>
      </c>
      <c r="B1986" s="308"/>
      <c r="C1986" s="308"/>
      <c r="D1986" s="308"/>
      <c r="E1986" s="309"/>
      <c r="F1986" s="310"/>
      <c r="G1986" s="309"/>
      <c r="H1986" s="310"/>
      <c r="I1986" s="309"/>
      <c r="J1986" s="310"/>
      <c r="K1986" s="309"/>
      <c r="L1986" s="310"/>
      <c r="M1986" s="308"/>
      <c r="N1986" s="1" t="s">
        <v>1634</v>
      </c>
      <c r="BA1986" s="208"/>
    </row>
    <row r="1987" spans="1:54" ht="30" customHeight="1">
      <c r="A1987" s="5" t="s">
        <v>4871</v>
      </c>
      <c r="B1987" s="5" t="s">
        <v>2646</v>
      </c>
      <c r="C1987" s="5" t="s">
        <v>2210</v>
      </c>
      <c r="D1987" s="74">
        <v>0.01</v>
      </c>
      <c r="E1987" s="8">
        <f>단가대비표!K416</f>
        <v>0</v>
      </c>
      <c r="F1987" s="9">
        <f>TRUNC(E1987*D1987,1)</f>
        <v>0</v>
      </c>
      <c r="G1987" s="8">
        <f>단가대비표!L416</f>
        <v>232725</v>
      </c>
      <c r="H1987" s="9">
        <f>TRUNC(G1987*D1987,1)</f>
        <v>2327.1999999999998</v>
      </c>
      <c r="I1987" s="8">
        <f>단가대비표!S416</f>
        <v>0</v>
      </c>
      <c r="J1987" s="9">
        <f>TRUNC(I1987*D1987,1)</f>
        <v>0</v>
      </c>
      <c r="K1987" s="8">
        <f t="shared" ref="K1987:L1989" si="258">TRUNC(E1987+G1987+I1987,1)</f>
        <v>232725</v>
      </c>
      <c r="L1987" s="9">
        <f t="shared" si="258"/>
        <v>2327.1999999999998</v>
      </c>
      <c r="M1987" s="5" t="s">
        <v>52</v>
      </c>
      <c r="N1987" s="1" t="s">
        <v>1634</v>
      </c>
      <c r="O1987" s="1" t="s">
        <v>4872</v>
      </c>
      <c r="P1987" s="1" t="s">
        <v>62</v>
      </c>
      <c r="Q1987" s="1" t="s">
        <v>62</v>
      </c>
      <c r="R1987" s="1" t="s">
        <v>61</v>
      </c>
      <c r="V1987">
        <v>1</v>
      </c>
      <c r="W1987">
        <v>2</v>
      </c>
      <c r="AV1987" s="1" t="s">
        <v>52</v>
      </c>
      <c r="AW1987" s="1" t="s">
        <v>4884</v>
      </c>
      <c r="AX1987" s="1" t="s">
        <v>52</v>
      </c>
      <c r="AY1987" s="1" t="s">
        <v>52</v>
      </c>
      <c r="AZ1987" s="203"/>
      <c r="BA1987" s="206" t="s">
        <v>7731</v>
      </c>
      <c r="BB1987" s="99">
        <v>1.4E-2</v>
      </c>
    </row>
    <row r="1988" spans="1:54" ht="30" customHeight="1">
      <c r="A1988" s="5" t="s">
        <v>2652</v>
      </c>
      <c r="B1988" s="5" t="s">
        <v>2978</v>
      </c>
      <c r="C1988" s="5" t="s">
        <v>449</v>
      </c>
      <c r="D1988" s="6">
        <v>1</v>
      </c>
      <c r="E1988" s="8">
        <v>0</v>
      </c>
      <c r="F1988" s="9">
        <f>TRUNC(E1988*D1988,1)</f>
        <v>0</v>
      </c>
      <c r="G1988" s="8">
        <v>0</v>
      </c>
      <c r="H1988" s="9">
        <f>TRUNC(G1988*D1988,1)</f>
        <v>0</v>
      </c>
      <c r="I1988" s="8">
        <f>TRUNC(SUMIF(V1987:V1989, RIGHTB(O1988, 1), H1987:H1989)*U1988, 2)</f>
        <v>69.81</v>
      </c>
      <c r="J1988" s="9">
        <f>TRUNC(I1988*D1988,1)</f>
        <v>69.8</v>
      </c>
      <c r="K1988" s="8">
        <f t="shared" si="258"/>
        <v>69.8</v>
      </c>
      <c r="L1988" s="9">
        <f t="shared" si="258"/>
        <v>69.8</v>
      </c>
      <c r="M1988" s="5" t="s">
        <v>52</v>
      </c>
      <c r="N1988" s="1" t="s">
        <v>1634</v>
      </c>
      <c r="O1988" s="1" t="s">
        <v>2654</v>
      </c>
      <c r="P1988" s="1" t="s">
        <v>62</v>
      </c>
      <c r="Q1988" s="1" t="s">
        <v>62</v>
      </c>
      <c r="R1988" s="1" t="s">
        <v>62</v>
      </c>
      <c r="S1988">
        <v>1</v>
      </c>
      <c r="T1988">
        <v>2</v>
      </c>
      <c r="U1988">
        <v>0.03</v>
      </c>
      <c r="AV1988" s="1" t="s">
        <v>52</v>
      </c>
      <c r="AW1988" s="1" t="s">
        <v>4885</v>
      </c>
      <c r="AX1988" s="1" t="s">
        <v>52</v>
      </c>
      <c r="AY1988" s="1" t="s">
        <v>52</v>
      </c>
      <c r="AZ1988" s="203"/>
      <c r="BA1988" s="206"/>
    </row>
    <row r="1989" spans="1:54" ht="30" customHeight="1">
      <c r="A1989" s="5" t="s">
        <v>3403</v>
      </c>
      <c r="B1989" s="5" t="s">
        <v>4880</v>
      </c>
      <c r="C1989" s="5" t="s">
        <v>449</v>
      </c>
      <c r="D1989" s="6">
        <v>1</v>
      </c>
      <c r="E1989" s="8">
        <v>0</v>
      </c>
      <c r="F1989" s="9">
        <f>TRUNC(E1989*D1989,1)</f>
        <v>0</v>
      </c>
      <c r="G1989" s="8">
        <f>TRUNC(SUMIF(W1987:W1989, RIGHTB(O1989, 1), H1987:H1989)*U1989, 2)</f>
        <v>465.44</v>
      </c>
      <c r="H1989" s="9">
        <f>TRUNC(G1989*D1989,1)</f>
        <v>465.4</v>
      </c>
      <c r="I1989" s="8">
        <v>0</v>
      </c>
      <c r="J1989" s="9">
        <f>TRUNC(I1989*D1989,1)</f>
        <v>0</v>
      </c>
      <c r="K1989" s="8">
        <f t="shared" si="258"/>
        <v>465.4</v>
      </c>
      <c r="L1989" s="9">
        <f t="shared" si="258"/>
        <v>465.4</v>
      </c>
      <c r="M1989" s="5" t="s">
        <v>52</v>
      </c>
      <c r="N1989" s="1" t="s">
        <v>1634</v>
      </c>
      <c r="O1989" s="1" t="s">
        <v>3004</v>
      </c>
      <c r="P1989" s="1" t="s">
        <v>62</v>
      </c>
      <c r="Q1989" s="1" t="s">
        <v>62</v>
      </c>
      <c r="R1989" s="1" t="s">
        <v>62</v>
      </c>
      <c r="S1989">
        <v>1</v>
      </c>
      <c r="T1989">
        <v>1</v>
      </c>
      <c r="U1989">
        <v>0.2</v>
      </c>
      <c r="AV1989" s="1" t="s">
        <v>52</v>
      </c>
      <c r="AW1989" s="1" t="s">
        <v>4886</v>
      </c>
      <c r="AX1989" s="1" t="s">
        <v>52</v>
      </c>
      <c r="AY1989" s="1" t="s">
        <v>52</v>
      </c>
      <c r="AZ1989" s="203"/>
      <c r="BA1989" s="206"/>
    </row>
    <row r="1990" spans="1:54" ht="30" customHeight="1">
      <c r="A1990" s="5" t="s">
        <v>2487</v>
      </c>
      <c r="B1990" s="5" t="s">
        <v>52</v>
      </c>
      <c r="C1990" s="5" t="s">
        <v>52</v>
      </c>
      <c r="D1990" s="6"/>
      <c r="E1990" s="8"/>
      <c r="F1990" s="9">
        <f>TRUNC(SUMIF(N1987:N1989, N1986, F1987:F1989),0)</f>
        <v>0</v>
      </c>
      <c r="G1990" s="8"/>
      <c r="H1990" s="9">
        <f>TRUNC(SUMIF(N1987:N1989, N1986, H1987:H1989),0)</f>
        <v>2792</v>
      </c>
      <c r="I1990" s="8"/>
      <c r="J1990" s="9">
        <f>TRUNC(SUMIF(N1987:N1989, N1986, J1987:J1989),0)</f>
        <v>69</v>
      </c>
      <c r="K1990" s="8"/>
      <c r="L1990" s="9">
        <f>F1990+H1990+J1990</f>
        <v>2861</v>
      </c>
      <c r="M1990" s="5" t="s">
        <v>52</v>
      </c>
      <c r="N1990" s="1" t="s">
        <v>124</v>
      </c>
      <c r="O1990" s="1" t="s">
        <v>124</v>
      </c>
      <c r="P1990" s="1" t="s">
        <v>52</v>
      </c>
      <c r="Q1990" s="1" t="s">
        <v>52</v>
      </c>
      <c r="R1990" s="1" t="s">
        <v>52</v>
      </c>
      <c r="AV1990" s="1" t="s">
        <v>52</v>
      </c>
      <c r="AW1990" s="1" t="s">
        <v>52</v>
      </c>
      <c r="AX1990" s="1" t="s">
        <v>52</v>
      </c>
      <c r="AY1990" s="1" t="s">
        <v>52</v>
      </c>
      <c r="AZ1990" s="203"/>
      <c r="BA1990" s="206"/>
    </row>
    <row r="1991" spans="1:54" ht="30" customHeight="1">
      <c r="A1991" s="6"/>
      <c r="B1991" s="6"/>
      <c r="C1991" s="6"/>
      <c r="D1991" s="6"/>
      <c r="E1991" s="8"/>
      <c r="F1991" s="9"/>
      <c r="G1991" s="8"/>
      <c r="H1991" s="9"/>
      <c r="I1991" s="8"/>
      <c r="J1991" s="9"/>
      <c r="K1991" s="8"/>
      <c r="L1991" s="9"/>
      <c r="M1991" s="6"/>
      <c r="BA1991" s="206"/>
    </row>
    <row r="1992" spans="1:54" ht="30" customHeight="1">
      <c r="A1992" s="308" t="s">
        <v>4887</v>
      </c>
      <c r="B1992" s="308"/>
      <c r="C1992" s="308"/>
      <c r="D1992" s="308"/>
      <c r="E1992" s="309"/>
      <c r="F1992" s="310"/>
      <c r="G1992" s="309"/>
      <c r="H1992" s="310"/>
      <c r="I1992" s="309"/>
      <c r="J1992" s="310"/>
      <c r="K1992" s="309"/>
      <c r="L1992" s="310"/>
      <c r="M1992" s="308"/>
      <c r="N1992" s="1" t="s">
        <v>1639</v>
      </c>
      <c r="BA1992" s="208"/>
    </row>
    <row r="1993" spans="1:54" ht="30" customHeight="1">
      <c r="A1993" s="5" t="s">
        <v>4888</v>
      </c>
      <c r="B1993" s="5" t="s">
        <v>4889</v>
      </c>
      <c r="C1993" s="5" t="s">
        <v>366</v>
      </c>
      <c r="D1993" s="6">
        <v>1</v>
      </c>
      <c r="E1993" s="8">
        <f>단가대비표!K319</f>
        <v>27350</v>
      </c>
      <c r="F1993" s="9">
        <f>TRUNC(E1993*D1993,1)</f>
        <v>27350</v>
      </c>
      <c r="G1993" s="8">
        <f>단가대비표!L319</f>
        <v>0</v>
      </c>
      <c r="H1993" s="9">
        <f>TRUNC(G1993*D1993,1)</f>
        <v>0</v>
      </c>
      <c r="I1993" s="8">
        <f>단가대비표!S319</f>
        <v>0</v>
      </c>
      <c r="J1993" s="9">
        <f>TRUNC(I1993*D1993,1)</f>
        <v>0</v>
      </c>
      <c r="K1993" s="8">
        <f t="shared" ref="K1993:L1995" si="259">TRUNC(E1993+G1993+I1993,1)</f>
        <v>27350</v>
      </c>
      <c r="L1993" s="9">
        <f t="shared" si="259"/>
        <v>27350</v>
      </c>
      <c r="M1993" s="5" t="s">
        <v>52</v>
      </c>
      <c r="N1993" s="1" t="s">
        <v>1639</v>
      </c>
      <c r="O1993" s="1" t="s">
        <v>4890</v>
      </c>
      <c r="P1993" s="1" t="s">
        <v>62</v>
      </c>
      <c r="Q1993" s="1" t="s">
        <v>62</v>
      </c>
      <c r="R1993" s="1" t="s">
        <v>61</v>
      </c>
      <c r="AV1993" s="1" t="s">
        <v>52</v>
      </c>
      <c r="AW1993" s="1" t="s">
        <v>4891</v>
      </c>
      <c r="AX1993" s="1" t="s">
        <v>52</v>
      </c>
      <c r="AY1993" s="1" t="s">
        <v>52</v>
      </c>
      <c r="AZ1993" s="203"/>
      <c r="BA1993" s="206" t="s">
        <v>7620</v>
      </c>
    </row>
    <row r="1994" spans="1:54" ht="30" customHeight="1">
      <c r="A1994" s="5" t="s">
        <v>4443</v>
      </c>
      <c r="B1994" s="5" t="s">
        <v>2646</v>
      </c>
      <c r="C1994" s="5" t="s">
        <v>2210</v>
      </c>
      <c r="D1994" s="6">
        <v>0.13</v>
      </c>
      <c r="E1994" s="8">
        <f>단가대비표!K437</f>
        <v>0</v>
      </c>
      <c r="F1994" s="9">
        <f>TRUNC(E1994*D1994,1)</f>
        <v>0</v>
      </c>
      <c r="G1994" s="8">
        <f>단가대비표!L437</f>
        <v>265406</v>
      </c>
      <c r="H1994" s="9">
        <f>TRUNC(G1994*D1994,1)</f>
        <v>34502.699999999997</v>
      </c>
      <c r="I1994" s="8">
        <f>단가대비표!S437</f>
        <v>0</v>
      </c>
      <c r="J1994" s="9">
        <f>TRUNC(I1994*D1994,1)</f>
        <v>0</v>
      </c>
      <c r="K1994" s="8">
        <f t="shared" si="259"/>
        <v>265406</v>
      </c>
      <c r="L1994" s="9">
        <f t="shared" si="259"/>
        <v>34502.699999999997</v>
      </c>
      <c r="M1994" s="5" t="s">
        <v>52</v>
      </c>
      <c r="N1994" s="1" t="s">
        <v>1639</v>
      </c>
      <c r="O1994" s="1" t="s">
        <v>4444</v>
      </c>
      <c r="P1994" s="1" t="s">
        <v>62</v>
      </c>
      <c r="Q1994" s="1" t="s">
        <v>62</v>
      </c>
      <c r="R1994" s="1" t="s">
        <v>61</v>
      </c>
      <c r="V1994">
        <v>1</v>
      </c>
      <c r="AV1994" s="1" t="s">
        <v>52</v>
      </c>
      <c r="AW1994" s="1" t="s">
        <v>4892</v>
      </c>
      <c r="AX1994" s="1" t="s">
        <v>52</v>
      </c>
      <c r="AY1994" s="1" t="s">
        <v>52</v>
      </c>
      <c r="AZ1994" s="203"/>
      <c r="BA1994" s="206" t="s">
        <v>7752</v>
      </c>
    </row>
    <row r="1995" spans="1:54" ht="30" customHeight="1">
      <c r="A1995" s="5" t="s">
        <v>2652</v>
      </c>
      <c r="B1995" s="5" t="s">
        <v>2978</v>
      </c>
      <c r="C1995" s="5" t="s">
        <v>449</v>
      </c>
      <c r="D1995" s="6">
        <v>1</v>
      </c>
      <c r="E1995" s="8">
        <f>TRUNC(SUMIF(V1993:V1995, RIGHTB(O1995, 1), H1993:H1995)*U1995, 2)</f>
        <v>1035.08</v>
      </c>
      <c r="F1995" s="9">
        <f>TRUNC(E1995*D1995,1)</f>
        <v>1035</v>
      </c>
      <c r="G1995" s="8">
        <v>0</v>
      </c>
      <c r="H1995" s="9">
        <f>TRUNC(G1995*D1995,1)</f>
        <v>0</v>
      </c>
      <c r="I1995" s="8">
        <v>0</v>
      </c>
      <c r="J1995" s="9">
        <f>TRUNC(I1995*D1995,1)</f>
        <v>0</v>
      </c>
      <c r="K1995" s="8">
        <f t="shared" si="259"/>
        <v>1035</v>
      </c>
      <c r="L1995" s="9">
        <f t="shared" si="259"/>
        <v>1035</v>
      </c>
      <c r="M1995" s="5" t="s">
        <v>52</v>
      </c>
      <c r="N1995" s="1" t="s">
        <v>1639</v>
      </c>
      <c r="O1995" s="1" t="s">
        <v>2654</v>
      </c>
      <c r="P1995" s="1" t="s">
        <v>62</v>
      </c>
      <c r="Q1995" s="1" t="s">
        <v>62</v>
      </c>
      <c r="R1995" s="1" t="s">
        <v>62</v>
      </c>
      <c r="S1995">
        <v>1</v>
      </c>
      <c r="T1995">
        <v>0</v>
      </c>
      <c r="U1995">
        <v>0.03</v>
      </c>
      <c r="AV1995" s="1" t="s">
        <v>52</v>
      </c>
      <c r="AW1995" s="1" t="s">
        <v>4893</v>
      </c>
      <c r="AX1995" s="1" t="s">
        <v>52</v>
      </c>
      <c r="AY1995" s="1" t="s">
        <v>52</v>
      </c>
      <c r="AZ1995" s="203"/>
      <c r="BA1995" s="206"/>
    </row>
    <row r="1996" spans="1:54" ht="30" customHeight="1">
      <c r="A1996" s="5" t="s">
        <v>2487</v>
      </c>
      <c r="B1996" s="5" t="s">
        <v>52</v>
      </c>
      <c r="C1996" s="5" t="s">
        <v>52</v>
      </c>
      <c r="D1996" s="6"/>
      <c r="E1996" s="8"/>
      <c r="F1996" s="9">
        <f>TRUNC(SUMIF(N1993:N1995, N1992, F1993:F1995),0)</f>
        <v>28385</v>
      </c>
      <c r="G1996" s="8"/>
      <c r="H1996" s="9">
        <f>TRUNC(SUMIF(N1993:N1995, N1992, H1993:H1995),0)</f>
        <v>34502</v>
      </c>
      <c r="I1996" s="8"/>
      <c r="J1996" s="9">
        <f>TRUNC(SUMIF(N1993:N1995, N1992, J1993:J1995),0)</f>
        <v>0</v>
      </c>
      <c r="K1996" s="8"/>
      <c r="L1996" s="9">
        <f>F1996+H1996+J1996</f>
        <v>62887</v>
      </c>
      <c r="M1996" s="5" t="s">
        <v>52</v>
      </c>
      <c r="N1996" s="1" t="s">
        <v>124</v>
      </c>
      <c r="O1996" s="1" t="s">
        <v>124</v>
      </c>
      <c r="P1996" s="1" t="s">
        <v>52</v>
      </c>
      <c r="Q1996" s="1" t="s">
        <v>52</v>
      </c>
      <c r="R1996" s="1" t="s">
        <v>52</v>
      </c>
      <c r="AV1996" s="1" t="s">
        <v>52</v>
      </c>
      <c r="AW1996" s="1" t="s">
        <v>52</v>
      </c>
      <c r="AX1996" s="1" t="s">
        <v>52</v>
      </c>
      <c r="AY1996" s="1" t="s">
        <v>52</v>
      </c>
      <c r="AZ1996" s="203"/>
      <c r="BA1996" s="206"/>
    </row>
    <row r="1997" spans="1:54" ht="30" customHeight="1">
      <c r="A1997" s="6"/>
      <c r="B1997" s="6"/>
      <c r="C1997" s="6"/>
      <c r="D1997" s="6"/>
      <c r="E1997" s="8"/>
      <c r="F1997" s="9"/>
      <c r="G1997" s="8"/>
      <c r="H1997" s="9"/>
      <c r="I1997" s="8"/>
      <c r="J1997" s="9"/>
      <c r="K1997" s="8"/>
      <c r="L1997" s="9"/>
      <c r="M1997" s="6"/>
      <c r="BA1997" s="206"/>
    </row>
    <row r="1998" spans="1:54" ht="30" customHeight="1">
      <c r="A1998" s="308" t="s">
        <v>4894</v>
      </c>
      <c r="B1998" s="308"/>
      <c r="C1998" s="308"/>
      <c r="D1998" s="308"/>
      <c r="E1998" s="309"/>
      <c r="F1998" s="310"/>
      <c r="G1998" s="309"/>
      <c r="H1998" s="310"/>
      <c r="I1998" s="309"/>
      <c r="J1998" s="310"/>
      <c r="K1998" s="309"/>
      <c r="L1998" s="310"/>
      <c r="M1998" s="308"/>
      <c r="N1998" s="1" t="s">
        <v>1644</v>
      </c>
      <c r="BA1998" s="208"/>
    </row>
    <row r="1999" spans="1:54" ht="30" customHeight="1">
      <c r="A1999" s="5" t="s">
        <v>4895</v>
      </c>
      <c r="B1999" s="5" t="s">
        <v>4896</v>
      </c>
      <c r="C1999" s="5" t="s">
        <v>366</v>
      </c>
      <c r="D1999" s="6">
        <v>1</v>
      </c>
      <c r="E1999" s="8">
        <f>단가대비표!K321</f>
        <v>9000</v>
      </c>
      <c r="F1999" s="9">
        <f>TRUNC(E1999*D1999,1)</f>
        <v>9000</v>
      </c>
      <c r="G1999" s="8">
        <f>단가대비표!L321</f>
        <v>0</v>
      </c>
      <c r="H1999" s="9">
        <f>TRUNC(G1999*D1999,1)</f>
        <v>0</v>
      </c>
      <c r="I1999" s="8">
        <f>단가대비표!S321</f>
        <v>0</v>
      </c>
      <c r="J1999" s="9">
        <f>TRUNC(I1999*D1999,1)</f>
        <v>0</v>
      </c>
      <c r="K1999" s="8">
        <f t="shared" ref="K1999:L2001" si="260">TRUNC(E1999+G1999+I1999,1)</f>
        <v>9000</v>
      </c>
      <c r="L1999" s="9">
        <f t="shared" si="260"/>
        <v>9000</v>
      </c>
      <c r="M1999" s="5" t="s">
        <v>52</v>
      </c>
      <c r="N1999" s="1" t="s">
        <v>1644</v>
      </c>
      <c r="O1999" s="1" t="s">
        <v>4897</v>
      </c>
      <c r="P1999" s="1" t="s">
        <v>62</v>
      </c>
      <c r="Q1999" s="1" t="s">
        <v>62</v>
      </c>
      <c r="R1999" s="1" t="s">
        <v>61</v>
      </c>
      <c r="AV1999" s="1" t="s">
        <v>52</v>
      </c>
      <c r="AW1999" s="1" t="s">
        <v>4898</v>
      </c>
      <c r="AX1999" s="1" t="s">
        <v>52</v>
      </c>
      <c r="AY1999" s="1" t="s">
        <v>52</v>
      </c>
      <c r="AZ1999" s="203"/>
      <c r="BA1999" s="206" t="s">
        <v>7622</v>
      </c>
    </row>
    <row r="2000" spans="1:54" ht="30" customHeight="1">
      <c r="A2000" s="5" t="s">
        <v>4443</v>
      </c>
      <c r="B2000" s="5" t="s">
        <v>2646</v>
      </c>
      <c r="C2000" s="5" t="s">
        <v>2210</v>
      </c>
      <c r="D2000" s="74">
        <v>0</v>
      </c>
      <c r="E2000" s="8">
        <f>단가대비표!K437</f>
        <v>0</v>
      </c>
      <c r="F2000" s="9">
        <f>TRUNC(E2000*D2000,1)</f>
        <v>0</v>
      </c>
      <c r="G2000" s="8">
        <f>단가대비표!L437</f>
        <v>265406</v>
      </c>
      <c r="H2000" s="9">
        <f>TRUNC(G2000*D2000,1)</f>
        <v>0</v>
      </c>
      <c r="I2000" s="8">
        <f>단가대비표!S437</f>
        <v>0</v>
      </c>
      <c r="J2000" s="9">
        <f>TRUNC(I2000*D2000,1)</f>
        <v>0</v>
      </c>
      <c r="K2000" s="8">
        <f t="shared" si="260"/>
        <v>265406</v>
      </c>
      <c r="L2000" s="9">
        <f t="shared" si="260"/>
        <v>0</v>
      </c>
      <c r="M2000" s="5" t="s">
        <v>52</v>
      </c>
      <c r="N2000" s="1" t="s">
        <v>1644</v>
      </c>
      <c r="O2000" s="1" t="s">
        <v>4444</v>
      </c>
      <c r="P2000" s="1" t="s">
        <v>62</v>
      </c>
      <c r="Q2000" s="1" t="s">
        <v>62</v>
      </c>
      <c r="R2000" s="1" t="s">
        <v>61</v>
      </c>
      <c r="V2000">
        <v>1</v>
      </c>
      <c r="AV2000" s="1" t="s">
        <v>52</v>
      </c>
      <c r="AW2000" s="1" t="s">
        <v>4899</v>
      </c>
      <c r="AX2000" s="1" t="s">
        <v>52</v>
      </c>
      <c r="AY2000" s="1" t="s">
        <v>52</v>
      </c>
      <c r="AZ2000" s="203"/>
      <c r="BA2000" s="206" t="s">
        <v>7752</v>
      </c>
      <c r="BB2000" s="99" t="s">
        <v>7932</v>
      </c>
    </row>
    <row r="2001" spans="1:55" ht="30" customHeight="1">
      <c r="A2001" s="5" t="s">
        <v>2652</v>
      </c>
      <c r="B2001" s="5" t="s">
        <v>2978</v>
      </c>
      <c r="C2001" s="5" t="s">
        <v>449</v>
      </c>
      <c r="D2001" s="6">
        <v>1</v>
      </c>
      <c r="E2001" s="8">
        <f>TRUNC(SUMIF(V1999:V2001, RIGHTB(O2001, 1), H1999:H2001)*U2001, 2)</f>
        <v>0</v>
      </c>
      <c r="F2001" s="9">
        <f>TRUNC(E2001*D2001,1)</f>
        <v>0</v>
      </c>
      <c r="G2001" s="8">
        <v>0</v>
      </c>
      <c r="H2001" s="9">
        <f>TRUNC(G2001*D2001,1)</f>
        <v>0</v>
      </c>
      <c r="I2001" s="8">
        <v>0</v>
      </c>
      <c r="J2001" s="9">
        <f>TRUNC(I2001*D2001,1)</f>
        <v>0</v>
      </c>
      <c r="K2001" s="8">
        <f t="shared" si="260"/>
        <v>0</v>
      </c>
      <c r="L2001" s="9">
        <f t="shared" si="260"/>
        <v>0</v>
      </c>
      <c r="M2001" s="5" t="s">
        <v>52</v>
      </c>
      <c r="N2001" s="1" t="s">
        <v>1644</v>
      </c>
      <c r="O2001" s="1" t="s">
        <v>2654</v>
      </c>
      <c r="P2001" s="1" t="s">
        <v>62</v>
      </c>
      <c r="Q2001" s="1" t="s">
        <v>62</v>
      </c>
      <c r="R2001" s="1" t="s">
        <v>62</v>
      </c>
      <c r="S2001">
        <v>1</v>
      </c>
      <c r="T2001">
        <v>0</v>
      </c>
      <c r="U2001">
        <v>0.03</v>
      </c>
      <c r="AV2001" s="1" t="s">
        <v>52</v>
      </c>
      <c r="AW2001" s="1" t="s">
        <v>4900</v>
      </c>
      <c r="AX2001" s="1" t="s">
        <v>52</v>
      </c>
      <c r="AY2001" s="1" t="s">
        <v>52</v>
      </c>
      <c r="AZ2001" s="203"/>
      <c r="BA2001" s="206"/>
    </row>
    <row r="2002" spans="1:55" ht="30" customHeight="1">
      <c r="A2002" s="5" t="s">
        <v>2487</v>
      </c>
      <c r="B2002" s="5" t="s">
        <v>52</v>
      </c>
      <c r="C2002" s="5" t="s">
        <v>52</v>
      </c>
      <c r="D2002" s="6"/>
      <c r="E2002" s="8"/>
      <c r="F2002" s="9">
        <f>TRUNC(SUMIF(N1999:N2001, N1998, F1999:F2001),0)</f>
        <v>9000</v>
      </c>
      <c r="G2002" s="8"/>
      <c r="H2002" s="9">
        <f>TRUNC(SUMIF(N1999:N2001, N1998, H1999:H2001),0)</f>
        <v>0</v>
      </c>
      <c r="I2002" s="8"/>
      <c r="J2002" s="9">
        <f>TRUNC(SUMIF(N1999:N2001, N1998, J1999:J2001),0)</f>
        <v>0</v>
      </c>
      <c r="K2002" s="8"/>
      <c r="L2002" s="9">
        <f>F2002+H2002+J2002</f>
        <v>9000</v>
      </c>
      <c r="M2002" s="5" t="s">
        <v>52</v>
      </c>
      <c r="N2002" s="1" t="s">
        <v>124</v>
      </c>
      <c r="O2002" s="1" t="s">
        <v>124</v>
      </c>
      <c r="P2002" s="1" t="s">
        <v>52</v>
      </c>
      <c r="Q2002" s="1" t="s">
        <v>52</v>
      </c>
      <c r="R2002" s="1" t="s">
        <v>52</v>
      </c>
      <c r="AV2002" s="1" t="s">
        <v>52</v>
      </c>
      <c r="AW2002" s="1" t="s">
        <v>52</v>
      </c>
      <c r="AX2002" s="1" t="s">
        <v>52</v>
      </c>
      <c r="AY2002" s="1" t="s">
        <v>52</v>
      </c>
      <c r="AZ2002" s="203"/>
      <c r="BA2002" s="206"/>
    </row>
    <row r="2003" spans="1:55" ht="30" customHeight="1">
      <c r="A2003" s="6"/>
      <c r="B2003" s="6"/>
      <c r="C2003" s="6"/>
      <c r="D2003" s="6"/>
      <c r="E2003" s="8"/>
      <c r="F2003" s="9"/>
      <c r="G2003" s="8"/>
      <c r="H2003" s="9"/>
      <c r="I2003" s="8"/>
      <c r="J2003" s="9"/>
      <c r="K2003" s="8"/>
      <c r="L2003" s="9"/>
      <c r="M2003" s="6"/>
      <c r="BA2003" s="206"/>
    </row>
    <row r="2004" spans="1:55" ht="30" customHeight="1">
      <c r="A2004" s="308" t="s">
        <v>4901</v>
      </c>
      <c r="B2004" s="308"/>
      <c r="C2004" s="308"/>
      <c r="D2004" s="308"/>
      <c r="E2004" s="309"/>
      <c r="F2004" s="310"/>
      <c r="G2004" s="309"/>
      <c r="H2004" s="310"/>
      <c r="I2004" s="309"/>
      <c r="J2004" s="310"/>
      <c r="K2004" s="309"/>
      <c r="L2004" s="310"/>
      <c r="M2004" s="308"/>
      <c r="N2004" s="1" t="s">
        <v>1649</v>
      </c>
      <c r="BA2004" s="208"/>
    </row>
    <row r="2005" spans="1:55" ht="30" customHeight="1">
      <c r="A2005" s="5" t="s">
        <v>4902</v>
      </c>
      <c r="B2005" s="5" t="s">
        <v>4903</v>
      </c>
      <c r="C2005" s="5" t="s">
        <v>366</v>
      </c>
      <c r="D2005" s="74">
        <v>1</v>
      </c>
      <c r="E2005" s="8">
        <f>단가대비표!K318</f>
        <v>3490</v>
      </c>
      <c r="F2005" s="9">
        <f>TRUNC(E2005*D2005,1)</f>
        <v>3490</v>
      </c>
      <c r="G2005" s="8">
        <f>단가대비표!L318</f>
        <v>0</v>
      </c>
      <c r="H2005" s="9">
        <f>TRUNC(G2005*D2005,1)</f>
        <v>0</v>
      </c>
      <c r="I2005" s="8">
        <f>단가대비표!S318</f>
        <v>0</v>
      </c>
      <c r="J2005" s="9">
        <f>TRUNC(I2005*D2005,1)</f>
        <v>0</v>
      </c>
      <c r="K2005" s="8">
        <f t="shared" ref="K2005:L2007" si="261">TRUNC(E2005+G2005+I2005,1)</f>
        <v>3490</v>
      </c>
      <c r="L2005" s="9">
        <f t="shared" si="261"/>
        <v>3490</v>
      </c>
      <c r="M2005" s="5" t="s">
        <v>52</v>
      </c>
      <c r="N2005" s="1" t="s">
        <v>1649</v>
      </c>
      <c r="O2005" s="1" t="s">
        <v>4904</v>
      </c>
      <c r="P2005" s="1" t="s">
        <v>62</v>
      </c>
      <c r="Q2005" s="1" t="s">
        <v>62</v>
      </c>
      <c r="R2005" s="1" t="s">
        <v>61</v>
      </c>
      <c r="AV2005" s="1" t="s">
        <v>52</v>
      </c>
      <c r="AW2005" s="1" t="s">
        <v>4905</v>
      </c>
      <c r="AX2005" s="1" t="s">
        <v>52</v>
      </c>
      <c r="AY2005" s="1" t="s">
        <v>52</v>
      </c>
      <c r="AZ2005" s="203"/>
      <c r="BA2005" s="206" t="s">
        <v>7618</v>
      </c>
      <c r="BB2005" s="99">
        <v>1</v>
      </c>
    </row>
    <row r="2006" spans="1:55" ht="30" customHeight="1">
      <c r="A2006" s="5" t="s">
        <v>4443</v>
      </c>
      <c r="B2006" s="5" t="s">
        <v>2646</v>
      </c>
      <c r="C2006" s="5" t="s">
        <v>2210</v>
      </c>
      <c r="D2006" s="6">
        <v>0</v>
      </c>
      <c r="E2006" s="8">
        <f>단가대비표!K437</f>
        <v>0</v>
      </c>
      <c r="F2006" s="9">
        <f>TRUNC(E2006*D2006,1)</f>
        <v>0</v>
      </c>
      <c r="G2006" s="8">
        <f>단가대비표!L437</f>
        <v>265406</v>
      </c>
      <c r="H2006" s="9">
        <f>TRUNC(G2006*D2006,1)</f>
        <v>0</v>
      </c>
      <c r="I2006" s="8">
        <f>단가대비표!S437</f>
        <v>0</v>
      </c>
      <c r="J2006" s="9">
        <f>TRUNC(I2006*D2006,1)</f>
        <v>0</v>
      </c>
      <c r="K2006" s="8">
        <f t="shared" si="261"/>
        <v>265406</v>
      </c>
      <c r="L2006" s="9">
        <f t="shared" si="261"/>
        <v>0</v>
      </c>
      <c r="M2006" s="5" t="s">
        <v>52</v>
      </c>
      <c r="N2006" s="1" t="s">
        <v>1649</v>
      </c>
      <c r="O2006" s="1" t="s">
        <v>4444</v>
      </c>
      <c r="P2006" s="1" t="s">
        <v>62</v>
      </c>
      <c r="Q2006" s="1" t="s">
        <v>62</v>
      </c>
      <c r="R2006" s="1" t="s">
        <v>61</v>
      </c>
      <c r="V2006">
        <v>1</v>
      </c>
      <c r="AV2006" s="1" t="s">
        <v>52</v>
      </c>
      <c r="AW2006" s="1" t="s">
        <v>4906</v>
      </c>
      <c r="AX2006" s="1" t="s">
        <v>52</v>
      </c>
      <c r="AY2006" s="1" t="s">
        <v>52</v>
      </c>
      <c r="AZ2006" s="203"/>
      <c r="BA2006" s="206" t="s">
        <v>7752</v>
      </c>
      <c r="BB2006" s="99" t="s">
        <v>7932</v>
      </c>
    </row>
    <row r="2007" spans="1:55" ht="30" customHeight="1">
      <c r="A2007" s="5" t="s">
        <v>2652</v>
      </c>
      <c r="B2007" s="5" t="s">
        <v>2978</v>
      </c>
      <c r="C2007" s="5" t="s">
        <v>449</v>
      </c>
      <c r="D2007" s="6">
        <v>1</v>
      </c>
      <c r="E2007" s="8">
        <f>TRUNC(SUMIF(V2005:V2007, RIGHTB(O2007, 1), H2005:H2007)*U2007, 2)</f>
        <v>0</v>
      </c>
      <c r="F2007" s="9">
        <f>TRUNC(E2007*D2007,1)</f>
        <v>0</v>
      </c>
      <c r="G2007" s="8">
        <v>0</v>
      </c>
      <c r="H2007" s="9">
        <f>TRUNC(G2007*D2007,1)</f>
        <v>0</v>
      </c>
      <c r="I2007" s="8">
        <v>0</v>
      </c>
      <c r="J2007" s="9">
        <f>TRUNC(I2007*D2007,1)</f>
        <v>0</v>
      </c>
      <c r="K2007" s="8">
        <f t="shared" si="261"/>
        <v>0</v>
      </c>
      <c r="L2007" s="9">
        <f t="shared" si="261"/>
        <v>0</v>
      </c>
      <c r="M2007" s="5" t="s">
        <v>52</v>
      </c>
      <c r="N2007" s="1" t="s">
        <v>1649</v>
      </c>
      <c r="O2007" s="1" t="s">
        <v>2654</v>
      </c>
      <c r="P2007" s="1" t="s">
        <v>62</v>
      </c>
      <c r="Q2007" s="1" t="s">
        <v>62</v>
      </c>
      <c r="R2007" s="1" t="s">
        <v>62</v>
      </c>
      <c r="S2007">
        <v>1</v>
      </c>
      <c r="T2007">
        <v>0</v>
      </c>
      <c r="U2007">
        <v>0.03</v>
      </c>
      <c r="AV2007" s="1" t="s">
        <v>52</v>
      </c>
      <c r="AW2007" s="1" t="s">
        <v>4907</v>
      </c>
      <c r="AX2007" s="1" t="s">
        <v>52</v>
      </c>
      <c r="AY2007" s="1" t="s">
        <v>52</v>
      </c>
      <c r="AZ2007" s="203"/>
      <c r="BA2007" s="206"/>
    </row>
    <row r="2008" spans="1:55" ht="30" customHeight="1">
      <c r="A2008" s="5" t="s">
        <v>2487</v>
      </c>
      <c r="B2008" s="5" t="s">
        <v>52</v>
      </c>
      <c r="C2008" s="5" t="s">
        <v>52</v>
      </c>
      <c r="D2008" s="6"/>
      <c r="E2008" s="8"/>
      <c r="F2008" s="9">
        <f>TRUNC(SUMIF(N2005:N2007, N2004, F2005:F2007),0)</f>
        <v>3490</v>
      </c>
      <c r="G2008" s="8"/>
      <c r="H2008" s="9">
        <f>TRUNC(SUMIF(N2005:N2007, N2004, H2005:H2007),0)</f>
        <v>0</v>
      </c>
      <c r="I2008" s="8"/>
      <c r="J2008" s="9">
        <f>TRUNC(SUMIF(N2005:N2007, N2004, J2005:J2007),0)</f>
        <v>0</v>
      </c>
      <c r="K2008" s="8"/>
      <c r="L2008" s="9">
        <f>F2008+H2008+J2008</f>
        <v>3490</v>
      </c>
      <c r="M2008" s="5" t="s">
        <v>52</v>
      </c>
      <c r="N2008" s="1" t="s">
        <v>124</v>
      </c>
      <c r="O2008" s="1" t="s">
        <v>124</v>
      </c>
      <c r="P2008" s="1" t="s">
        <v>52</v>
      </c>
      <c r="Q2008" s="1" t="s">
        <v>52</v>
      </c>
      <c r="R2008" s="1" t="s">
        <v>52</v>
      </c>
      <c r="AV2008" s="1" t="s">
        <v>52</v>
      </c>
      <c r="AW2008" s="1" t="s">
        <v>52</v>
      </c>
      <c r="AX2008" s="1" t="s">
        <v>52</v>
      </c>
      <c r="AY2008" s="1" t="s">
        <v>52</v>
      </c>
      <c r="AZ2008" s="203"/>
      <c r="BA2008" s="206"/>
    </row>
    <row r="2009" spans="1:55" ht="30" customHeight="1">
      <c r="A2009" s="6"/>
      <c r="B2009" s="6"/>
      <c r="C2009" s="6"/>
      <c r="D2009" s="6"/>
      <c r="E2009" s="8"/>
      <c r="F2009" s="9"/>
      <c r="G2009" s="8"/>
      <c r="H2009" s="9"/>
      <c r="I2009" s="8"/>
      <c r="J2009" s="9"/>
      <c r="K2009" s="8"/>
      <c r="L2009" s="9"/>
      <c r="M2009" s="6"/>
      <c r="BA2009" s="206"/>
    </row>
    <row r="2010" spans="1:55" s="202" customFormat="1" ht="30" customHeight="1">
      <c r="A2010" s="308" t="s">
        <v>8116</v>
      </c>
      <c r="B2010" s="308"/>
      <c r="C2010" s="308"/>
      <c r="D2010" s="308"/>
      <c r="E2010" s="309"/>
      <c r="F2010" s="310"/>
      <c r="G2010" s="309"/>
      <c r="H2010" s="310"/>
      <c r="I2010" s="309"/>
      <c r="J2010" s="310"/>
      <c r="K2010" s="309"/>
      <c r="L2010" s="310"/>
      <c r="M2010" s="308"/>
      <c r="N2010" s="211" t="s">
        <v>1649</v>
      </c>
      <c r="BA2010" s="206"/>
      <c r="BB2010" s="99"/>
      <c r="BC2010" s="101"/>
    </row>
    <row r="2011" spans="1:55" s="202" customFormat="1" ht="30" customHeight="1">
      <c r="A2011" s="213" t="s">
        <v>8117</v>
      </c>
      <c r="B2011" s="213" t="s">
        <v>8118</v>
      </c>
      <c r="C2011" s="213" t="s">
        <v>8119</v>
      </c>
      <c r="D2011" s="213">
        <v>1</v>
      </c>
      <c r="E2011" s="214">
        <f>단가대비표!K323</f>
        <v>25000</v>
      </c>
      <c r="F2011" s="215">
        <f>TRUNC(E2011*D2011,1)</f>
        <v>25000</v>
      </c>
      <c r="G2011" s="214">
        <f>단가대비표!L323</f>
        <v>0</v>
      </c>
      <c r="H2011" s="215">
        <f>TRUNC(G2011*F2011,1)</f>
        <v>0</v>
      </c>
      <c r="I2011" s="214">
        <f>단가대비표!S323</f>
        <v>0</v>
      </c>
      <c r="J2011" s="215">
        <f>TRUNC(I2011*H2011,1)</f>
        <v>0</v>
      </c>
      <c r="K2011" s="214">
        <f t="shared" ref="K2011:L2013" si="262">TRUNC(E2011+G2011+I2011,1)</f>
        <v>25000</v>
      </c>
      <c r="L2011" s="215">
        <f t="shared" si="262"/>
        <v>25000</v>
      </c>
      <c r="M2011" s="213"/>
      <c r="N2011" s="211" t="s">
        <v>1649</v>
      </c>
      <c r="O2011" s="211" t="s">
        <v>4904</v>
      </c>
      <c r="P2011" s="211" t="s">
        <v>62</v>
      </c>
      <c r="Q2011" s="211" t="s">
        <v>62</v>
      </c>
      <c r="R2011" s="211" t="s">
        <v>61</v>
      </c>
      <c r="AV2011" s="211" t="s">
        <v>52</v>
      </c>
      <c r="AW2011" s="211" t="s">
        <v>4905</v>
      </c>
      <c r="BA2011" s="206"/>
      <c r="BB2011" s="99"/>
      <c r="BC2011" s="101"/>
    </row>
    <row r="2012" spans="1:55" s="202" customFormat="1" ht="30" customHeight="1">
      <c r="A2012" s="191" t="s">
        <v>4443</v>
      </c>
      <c r="B2012" s="191" t="s">
        <v>2646</v>
      </c>
      <c r="C2012" s="191" t="s">
        <v>2210</v>
      </c>
      <c r="D2012" s="213">
        <v>0.03</v>
      </c>
      <c r="E2012" s="214">
        <f>단가대비표!K437</f>
        <v>0</v>
      </c>
      <c r="F2012" s="215">
        <f>TRUNC(E2012*D2012,1)</f>
        <v>0</v>
      </c>
      <c r="G2012" s="214">
        <f>단가대비표!L437</f>
        <v>265406</v>
      </c>
      <c r="H2012" s="215">
        <f>TRUNC(G2012*D2012,1)</f>
        <v>7962.1</v>
      </c>
      <c r="I2012" s="214">
        <f>단가대비표!S437</f>
        <v>0</v>
      </c>
      <c r="J2012" s="215">
        <f>TRUNC(I2012*D2012,1)</f>
        <v>0</v>
      </c>
      <c r="K2012" s="214">
        <f t="shared" si="262"/>
        <v>265406</v>
      </c>
      <c r="L2012" s="215">
        <f t="shared" si="262"/>
        <v>7962.1</v>
      </c>
      <c r="M2012" s="213"/>
      <c r="N2012" s="211" t="s">
        <v>1649</v>
      </c>
      <c r="O2012" s="211" t="s">
        <v>4444</v>
      </c>
      <c r="P2012" s="211" t="s">
        <v>62</v>
      </c>
      <c r="Q2012" s="211" t="s">
        <v>62</v>
      </c>
      <c r="R2012" s="211" t="s">
        <v>61</v>
      </c>
      <c r="V2012" s="202">
        <v>1</v>
      </c>
      <c r="AV2012" s="211" t="s">
        <v>52</v>
      </c>
      <c r="AW2012" s="211" t="s">
        <v>4906</v>
      </c>
      <c r="BA2012" s="206"/>
      <c r="BB2012" s="99"/>
      <c r="BC2012" s="101"/>
    </row>
    <row r="2013" spans="1:55" s="202" customFormat="1" ht="30" customHeight="1">
      <c r="A2013" s="191" t="s">
        <v>2652</v>
      </c>
      <c r="B2013" s="191" t="s">
        <v>2978</v>
      </c>
      <c r="C2013" s="191" t="s">
        <v>449</v>
      </c>
      <c r="D2013" s="213">
        <v>1</v>
      </c>
      <c r="E2013" s="214">
        <f>TRUNC(SUMIF(V2011:V2013, RIGHTB(O2013, 1), H2011:H2013)*U2013, 2)</f>
        <v>238.86</v>
      </c>
      <c r="F2013" s="215">
        <f>TRUNC(E2013*D2013,1)</f>
        <v>238.8</v>
      </c>
      <c r="G2013" s="214">
        <v>0</v>
      </c>
      <c r="H2013" s="215">
        <f>TRUNC(G2013*D2013,1)</f>
        <v>0</v>
      </c>
      <c r="I2013" s="214">
        <v>0</v>
      </c>
      <c r="J2013" s="215">
        <f>TRUNC(I2013*D2013,1)</f>
        <v>0</v>
      </c>
      <c r="K2013" s="214">
        <f t="shared" si="262"/>
        <v>238.8</v>
      </c>
      <c r="L2013" s="215">
        <f t="shared" si="262"/>
        <v>238.8</v>
      </c>
      <c r="M2013" s="213"/>
      <c r="N2013" s="211" t="s">
        <v>1649</v>
      </c>
      <c r="O2013" s="211" t="s">
        <v>2654</v>
      </c>
      <c r="P2013" s="211" t="s">
        <v>62</v>
      </c>
      <c r="Q2013" s="211" t="s">
        <v>62</v>
      </c>
      <c r="R2013" s="211" t="s">
        <v>62</v>
      </c>
      <c r="S2013" s="202">
        <v>1</v>
      </c>
      <c r="T2013" s="202">
        <v>0</v>
      </c>
      <c r="U2013" s="202">
        <v>0.03</v>
      </c>
      <c r="AV2013" s="211" t="s">
        <v>52</v>
      </c>
      <c r="AW2013" s="211" t="s">
        <v>4907</v>
      </c>
      <c r="BA2013" s="206"/>
      <c r="BB2013" s="99"/>
      <c r="BC2013" s="101"/>
    </row>
    <row r="2014" spans="1:55" s="202" customFormat="1" ht="30" customHeight="1">
      <c r="A2014" s="191" t="s">
        <v>2487</v>
      </c>
      <c r="B2014" s="213"/>
      <c r="C2014" s="213"/>
      <c r="D2014" s="213"/>
      <c r="E2014" s="214"/>
      <c r="F2014" s="215">
        <f>TRUNC(SUMIF(N2011:N2013, N2010, F2011:F2013),0)</f>
        <v>25238</v>
      </c>
      <c r="G2014" s="214"/>
      <c r="H2014" s="215">
        <f>TRUNC(SUMIF(N2011:N2013, N2010, H2011:H2013),0)</f>
        <v>7962</v>
      </c>
      <c r="I2014" s="214"/>
      <c r="J2014" s="215">
        <f>TRUNC(SUMIF(N2011:N2013, N2010, J2011:J2013),0)</f>
        <v>0</v>
      </c>
      <c r="K2014" s="214"/>
      <c r="L2014" s="215">
        <f>F2014+H2014+J2014</f>
        <v>33200</v>
      </c>
      <c r="M2014" s="213"/>
      <c r="N2014" s="211" t="s">
        <v>124</v>
      </c>
      <c r="O2014" s="211" t="s">
        <v>124</v>
      </c>
      <c r="P2014" s="211" t="s">
        <v>52</v>
      </c>
      <c r="Q2014" s="211" t="s">
        <v>52</v>
      </c>
      <c r="R2014" s="211" t="s">
        <v>52</v>
      </c>
      <c r="AV2014" s="211" t="s">
        <v>52</v>
      </c>
      <c r="AW2014" s="211" t="s">
        <v>52</v>
      </c>
      <c r="BA2014" s="206"/>
      <c r="BB2014" s="99"/>
      <c r="BC2014" s="101"/>
    </row>
    <row r="2015" spans="1:55" s="202" customFormat="1" ht="30" customHeight="1">
      <c r="A2015" s="213"/>
      <c r="B2015" s="213"/>
      <c r="C2015" s="213"/>
      <c r="D2015" s="213"/>
      <c r="E2015" s="214"/>
      <c r="F2015" s="215"/>
      <c r="G2015" s="214"/>
      <c r="H2015" s="215"/>
      <c r="I2015" s="214"/>
      <c r="J2015" s="215"/>
      <c r="K2015" s="214"/>
      <c r="L2015" s="215"/>
      <c r="M2015" s="213"/>
      <c r="N2015" s="211"/>
      <c r="O2015" s="211"/>
      <c r="P2015" s="211"/>
      <c r="Q2015" s="211"/>
      <c r="R2015" s="211"/>
      <c r="AV2015" s="211"/>
      <c r="AW2015" s="211"/>
      <c r="BA2015" s="206"/>
      <c r="BB2015" s="99"/>
      <c r="BC2015" s="101"/>
    </row>
    <row r="2016" spans="1:55" ht="30" customHeight="1">
      <c r="A2016" s="308" t="s">
        <v>4908</v>
      </c>
      <c r="B2016" s="308"/>
      <c r="C2016" s="308"/>
      <c r="D2016" s="308"/>
      <c r="E2016" s="309"/>
      <c r="F2016" s="310"/>
      <c r="G2016" s="309"/>
      <c r="H2016" s="310"/>
      <c r="I2016" s="309"/>
      <c r="J2016" s="310"/>
      <c r="K2016" s="309"/>
      <c r="L2016" s="310"/>
      <c r="M2016" s="308"/>
      <c r="N2016" s="1" t="s">
        <v>1657</v>
      </c>
      <c r="BA2016" s="208"/>
    </row>
    <row r="2017" spans="1:54" ht="30" customHeight="1">
      <c r="A2017" s="5" t="s">
        <v>4909</v>
      </c>
      <c r="B2017" s="5" t="s">
        <v>52</v>
      </c>
      <c r="C2017" s="5" t="s">
        <v>366</v>
      </c>
      <c r="D2017" s="6">
        <v>1</v>
      </c>
      <c r="E2017" s="8">
        <f>단가대비표!K322</f>
        <v>6640</v>
      </c>
      <c r="F2017" s="9">
        <f>TRUNC(E2017*D2017,1)</f>
        <v>6640</v>
      </c>
      <c r="G2017" s="8">
        <f>단가대비표!L322</f>
        <v>0</v>
      </c>
      <c r="H2017" s="9">
        <f>TRUNC(G2017*D2017,1)</f>
        <v>0</v>
      </c>
      <c r="I2017" s="8">
        <f>단가대비표!S322</f>
        <v>0</v>
      </c>
      <c r="J2017" s="9">
        <f>TRUNC(I2017*D2017,1)</f>
        <v>0</v>
      </c>
      <c r="K2017" s="8">
        <f t="shared" ref="K2017:L2019" si="263">TRUNC(E2017+G2017+I2017,1)</f>
        <v>6640</v>
      </c>
      <c r="L2017" s="9">
        <f t="shared" si="263"/>
        <v>6640</v>
      </c>
      <c r="M2017" s="5" t="s">
        <v>52</v>
      </c>
      <c r="N2017" s="1" t="s">
        <v>1657</v>
      </c>
      <c r="O2017" s="1" t="s">
        <v>4910</v>
      </c>
      <c r="P2017" s="1" t="s">
        <v>62</v>
      </c>
      <c r="Q2017" s="1" t="s">
        <v>62</v>
      </c>
      <c r="R2017" s="1" t="s">
        <v>61</v>
      </c>
      <c r="AV2017" s="1" t="s">
        <v>52</v>
      </c>
      <c r="AW2017" s="1" t="s">
        <v>4911</v>
      </c>
      <c r="AX2017" s="1" t="s">
        <v>52</v>
      </c>
      <c r="AY2017" s="1" t="s">
        <v>52</v>
      </c>
      <c r="AZ2017" s="203"/>
      <c r="BA2017" s="206" t="s">
        <v>7623</v>
      </c>
    </row>
    <row r="2018" spans="1:54" ht="30" customHeight="1">
      <c r="A2018" s="5" t="s">
        <v>4443</v>
      </c>
      <c r="B2018" s="5" t="s">
        <v>2646</v>
      </c>
      <c r="C2018" s="5" t="s">
        <v>2210</v>
      </c>
      <c r="D2018" s="74">
        <v>0.03</v>
      </c>
      <c r="E2018" s="8">
        <f>단가대비표!K437</f>
        <v>0</v>
      </c>
      <c r="F2018" s="9">
        <f>TRUNC(E2018*D2018,1)</f>
        <v>0</v>
      </c>
      <c r="G2018" s="8">
        <f>단가대비표!L437</f>
        <v>265406</v>
      </c>
      <c r="H2018" s="9">
        <f>TRUNC(G2018*D2018,1)</f>
        <v>7962.1</v>
      </c>
      <c r="I2018" s="8">
        <f>단가대비표!S437</f>
        <v>0</v>
      </c>
      <c r="J2018" s="9">
        <f>TRUNC(I2018*D2018,1)</f>
        <v>0</v>
      </c>
      <c r="K2018" s="8">
        <f t="shared" si="263"/>
        <v>265406</v>
      </c>
      <c r="L2018" s="9">
        <f t="shared" si="263"/>
        <v>7962.1</v>
      </c>
      <c r="M2018" s="5" t="s">
        <v>52</v>
      </c>
      <c r="N2018" s="1" t="s">
        <v>1657</v>
      </c>
      <c r="O2018" s="1" t="s">
        <v>4444</v>
      </c>
      <c r="P2018" s="1" t="s">
        <v>62</v>
      </c>
      <c r="Q2018" s="1" t="s">
        <v>62</v>
      </c>
      <c r="R2018" s="1" t="s">
        <v>61</v>
      </c>
      <c r="V2018">
        <v>1</v>
      </c>
      <c r="AV2018" s="1" t="s">
        <v>52</v>
      </c>
      <c r="AW2018" s="1" t="s">
        <v>4912</v>
      </c>
      <c r="AX2018" s="1" t="s">
        <v>52</v>
      </c>
      <c r="AY2018" s="1" t="s">
        <v>52</v>
      </c>
      <c r="AZ2018" s="203"/>
      <c r="BA2018" s="206" t="s">
        <v>7752</v>
      </c>
      <c r="BB2018" s="99">
        <v>0.05</v>
      </c>
    </row>
    <row r="2019" spans="1:54" ht="30" customHeight="1">
      <c r="A2019" s="5" t="s">
        <v>2652</v>
      </c>
      <c r="B2019" s="5" t="s">
        <v>2978</v>
      </c>
      <c r="C2019" s="5" t="s">
        <v>449</v>
      </c>
      <c r="D2019" s="6">
        <v>1</v>
      </c>
      <c r="E2019" s="8">
        <f>TRUNC(SUMIF(V2017:V2019, RIGHTB(O2019, 1), H2017:H2019)*U2019, 2)</f>
        <v>238.86</v>
      </c>
      <c r="F2019" s="9">
        <f>TRUNC(E2019*D2019,1)</f>
        <v>238.8</v>
      </c>
      <c r="G2019" s="8">
        <v>0</v>
      </c>
      <c r="H2019" s="9">
        <f>TRUNC(G2019*D2019,1)</f>
        <v>0</v>
      </c>
      <c r="I2019" s="8">
        <v>0</v>
      </c>
      <c r="J2019" s="9">
        <f>TRUNC(I2019*D2019,1)</f>
        <v>0</v>
      </c>
      <c r="K2019" s="8">
        <f t="shared" si="263"/>
        <v>238.8</v>
      </c>
      <c r="L2019" s="9">
        <f t="shared" si="263"/>
        <v>238.8</v>
      </c>
      <c r="M2019" s="5" t="s">
        <v>52</v>
      </c>
      <c r="N2019" s="1" t="s">
        <v>1657</v>
      </c>
      <c r="O2019" s="1" t="s">
        <v>2654</v>
      </c>
      <c r="P2019" s="1" t="s">
        <v>62</v>
      </c>
      <c r="Q2019" s="1" t="s">
        <v>62</v>
      </c>
      <c r="R2019" s="1" t="s">
        <v>62</v>
      </c>
      <c r="S2019">
        <v>1</v>
      </c>
      <c r="T2019">
        <v>0</v>
      </c>
      <c r="U2019">
        <v>0.03</v>
      </c>
      <c r="AV2019" s="1" t="s">
        <v>52</v>
      </c>
      <c r="AW2019" s="1" t="s">
        <v>4913</v>
      </c>
      <c r="AX2019" s="1" t="s">
        <v>52</v>
      </c>
      <c r="AY2019" s="1" t="s">
        <v>52</v>
      </c>
      <c r="AZ2019" s="203"/>
      <c r="BA2019" s="206"/>
    </row>
    <row r="2020" spans="1:54" ht="30" customHeight="1">
      <c r="A2020" s="5" t="s">
        <v>2487</v>
      </c>
      <c r="B2020" s="5" t="s">
        <v>52</v>
      </c>
      <c r="C2020" s="5" t="s">
        <v>52</v>
      </c>
      <c r="D2020" s="6"/>
      <c r="E2020" s="8"/>
      <c r="F2020" s="9">
        <f>TRUNC(SUMIF(N2017:N2019, N2016, F2017:F2019),0)</f>
        <v>6878</v>
      </c>
      <c r="G2020" s="8"/>
      <c r="H2020" s="9">
        <f>TRUNC(SUMIF(N2017:N2019, N2016, H2017:H2019),0)</f>
        <v>7962</v>
      </c>
      <c r="I2020" s="8"/>
      <c r="J2020" s="9">
        <f>TRUNC(SUMIF(N2017:N2019, N2016, J2017:J2019),0)</f>
        <v>0</v>
      </c>
      <c r="K2020" s="8"/>
      <c r="L2020" s="9">
        <f>F2020+H2020+J2020</f>
        <v>14840</v>
      </c>
      <c r="M2020" s="5" t="s">
        <v>52</v>
      </c>
      <c r="N2020" s="1" t="s">
        <v>124</v>
      </c>
      <c r="O2020" s="1" t="s">
        <v>124</v>
      </c>
      <c r="P2020" s="1" t="s">
        <v>52</v>
      </c>
      <c r="Q2020" s="1" t="s">
        <v>52</v>
      </c>
      <c r="R2020" s="1" t="s">
        <v>52</v>
      </c>
      <c r="AV2020" s="1" t="s">
        <v>52</v>
      </c>
      <c r="AW2020" s="1" t="s">
        <v>52</v>
      </c>
      <c r="AX2020" s="1" t="s">
        <v>52</v>
      </c>
      <c r="AY2020" s="1" t="s">
        <v>52</v>
      </c>
      <c r="AZ2020" s="203"/>
      <c r="BA2020" s="206"/>
    </row>
    <row r="2021" spans="1:54" ht="30" customHeight="1">
      <c r="A2021" s="6"/>
      <c r="B2021" s="6"/>
      <c r="C2021" s="6"/>
      <c r="D2021" s="6"/>
      <c r="E2021" s="8"/>
      <c r="F2021" s="9"/>
      <c r="G2021" s="8"/>
      <c r="H2021" s="9"/>
      <c r="I2021" s="8"/>
      <c r="J2021" s="9"/>
      <c r="K2021" s="8"/>
      <c r="L2021" s="9"/>
      <c r="M2021" s="6"/>
      <c r="BA2021" s="206"/>
    </row>
    <row r="2022" spans="1:54" ht="30" customHeight="1">
      <c r="A2022" s="308" t="s">
        <v>4914</v>
      </c>
      <c r="B2022" s="308"/>
      <c r="C2022" s="308"/>
      <c r="D2022" s="308"/>
      <c r="E2022" s="309"/>
      <c r="F2022" s="310"/>
      <c r="G2022" s="309"/>
      <c r="H2022" s="310"/>
      <c r="I2022" s="309"/>
      <c r="J2022" s="310"/>
      <c r="K2022" s="309"/>
      <c r="L2022" s="310"/>
      <c r="M2022" s="308"/>
      <c r="N2022" s="1" t="s">
        <v>1664</v>
      </c>
      <c r="BA2022" s="208"/>
    </row>
    <row r="2023" spans="1:54" ht="30" customHeight="1">
      <c r="A2023" s="5" t="s">
        <v>4888</v>
      </c>
      <c r="B2023" s="5" t="s">
        <v>4889</v>
      </c>
      <c r="C2023" s="5" t="s">
        <v>366</v>
      </c>
      <c r="D2023" s="6">
        <v>1</v>
      </c>
      <c r="E2023" s="8">
        <f>단가대비표!K319</f>
        <v>27350</v>
      </c>
      <c r="F2023" s="9">
        <f>TRUNC(E2023*D2023,1)</f>
        <v>27350</v>
      </c>
      <c r="G2023" s="8">
        <f>단가대비표!L319</f>
        <v>0</v>
      </c>
      <c r="H2023" s="9">
        <f>TRUNC(G2023*D2023,1)</f>
        <v>0</v>
      </c>
      <c r="I2023" s="8">
        <f>단가대비표!S319</f>
        <v>0</v>
      </c>
      <c r="J2023" s="9">
        <f>TRUNC(I2023*D2023,1)</f>
        <v>0</v>
      </c>
      <c r="K2023" s="8">
        <f t="shared" ref="K2023:L2026" si="264">TRUNC(E2023+G2023+I2023,1)</f>
        <v>27350</v>
      </c>
      <c r="L2023" s="9">
        <f t="shared" si="264"/>
        <v>27350</v>
      </c>
      <c r="M2023" s="5" t="s">
        <v>52</v>
      </c>
      <c r="N2023" s="1" t="s">
        <v>1664</v>
      </c>
      <c r="O2023" s="1" t="s">
        <v>4890</v>
      </c>
      <c r="P2023" s="1" t="s">
        <v>62</v>
      </c>
      <c r="Q2023" s="1" t="s">
        <v>62</v>
      </c>
      <c r="R2023" s="1" t="s">
        <v>61</v>
      </c>
      <c r="AV2023" s="1" t="s">
        <v>52</v>
      </c>
      <c r="AW2023" s="1" t="s">
        <v>4915</v>
      </c>
      <c r="AX2023" s="1" t="s">
        <v>52</v>
      </c>
      <c r="AY2023" s="1" t="s">
        <v>52</v>
      </c>
      <c r="AZ2023" s="203"/>
      <c r="BA2023" s="206" t="s">
        <v>7620</v>
      </c>
    </row>
    <row r="2024" spans="1:54" ht="30" customHeight="1">
      <c r="A2024" s="5" t="s">
        <v>4443</v>
      </c>
      <c r="B2024" s="5" t="s">
        <v>2646</v>
      </c>
      <c r="C2024" s="5" t="s">
        <v>2210</v>
      </c>
      <c r="D2024" s="6">
        <v>0.2</v>
      </c>
      <c r="E2024" s="8">
        <f>단가대비표!K437</f>
        <v>0</v>
      </c>
      <c r="F2024" s="9">
        <f>TRUNC(E2024*D2024,1)</f>
        <v>0</v>
      </c>
      <c r="G2024" s="8">
        <f>단가대비표!L437</f>
        <v>265406</v>
      </c>
      <c r="H2024" s="9">
        <f>TRUNC(G2024*D2024,1)</f>
        <v>53081.2</v>
      </c>
      <c r="I2024" s="8">
        <f>단가대비표!S437</f>
        <v>0</v>
      </c>
      <c r="J2024" s="9">
        <f>TRUNC(I2024*D2024,1)</f>
        <v>0</v>
      </c>
      <c r="K2024" s="8">
        <f t="shared" si="264"/>
        <v>265406</v>
      </c>
      <c r="L2024" s="9">
        <f t="shared" si="264"/>
        <v>53081.2</v>
      </c>
      <c r="M2024" s="5" t="s">
        <v>52</v>
      </c>
      <c r="N2024" s="1" t="s">
        <v>1664</v>
      </c>
      <c r="O2024" s="1" t="s">
        <v>4444</v>
      </c>
      <c r="P2024" s="1" t="s">
        <v>62</v>
      </c>
      <c r="Q2024" s="1" t="s">
        <v>62</v>
      </c>
      <c r="R2024" s="1" t="s">
        <v>61</v>
      </c>
      <c r="V2024">
        <v>1</v>
      </c>
      <c r="AV2024" s="1" t="s">
        <v>52</v>
      </c>
      <c r="AW2024" s="1" t="s">
        <v>4916</v>
      </c>
      <c r="AX2024" s="1" t="s">
        <v>52</v>
      </c>
      <c r="AY2024" s="1" t="s">
        <v>52</v>
      </c>
      <c r="AZ2024" s="203"/>
      <c r="BA2024" s="206" t="s">
        <v>7752</v>
      </c>
    </row>
    <row r="2025" spans="1:54" ht="30" customHeight="1">
      <c r="A2025" s="5" t="s">
        <v>2652</v>
      </c>
      <c r="B2025" s="5" t="s">
        <v>2978</v>
      </c>
      <c r="C2025" s="5" t="s">
        <v>449</v>
      </c>
      <c r="D2025" s="6">
        <v>1</v>
      </c>
      <c r="E2025" s="8">
        <f>TRUNC(SUMIF(V2023:V2026, RIGHTB(O2025, 1), H2023:H2026)*U2025, 2)</f>
        <v>1592.43</v>
      </c>
      <c r="F2025" s="9">
        <f>TRUNC(E2025*D2025,1)</f>
        <v>1592.4</v>
      </c>
      <c r="G2025" s="8">
        <v>0</v>
      </c>
      <c r="H2025" s="9">
        <f>TRUNC(G2025*D2025,1)</f>
        <v>0</v>
      </c>
      <c r="I2025" s="8">
        <v>0</v>
      </c>
      <c r="J2025" s="9">
        <f>TRUNC(I2025*D2025,1)</f>
        <v>0</v>
      </c>
      <c r="K2025" s="8">
        <f t="shared" si="264"/>
        <v>1592.4</v>
      </c>
      <c r="L2025" s="9">
        <f t="shared" si="264"/>
        <v>1592.4</v>
      </c>
      <c r="M2025" s="5" t="s">
        <v>52</v>
      </c>
      <c r="N2025" s="1" t="s">
        <v>1664</v>
      </c>
      <c r="O2025" s="1" t="s">
        <v>2654</v>
      </c>
      <c r="P2025" s="1" t="s">
        <v>62</v>
      </c>
      <c r="Q2025" s="1" t="s">
        <v>62</v>
      </c>
      <c r="R2025" s="1" t="s">
        <v>62</v>
      </c>
      <c r="S2025">
        <v>1</v>
      </c>
      <c r="T2025">
        <v>0</v>
      </c>
      <c r="U2025">
        <v>0.03</v>
      </c>
      <c r="AV2025" s="1" t="s">
        <v>52</v>
      </c>
      <c r="AW2025" s="1" t="s">
        <v>4917</v>
      </c>
      <c r="AX2025" s="1" t="s">
        <v>52</v>
      </c>
      <c r="AY2025" s="1" t="s">
        <v>52</v>
      </c>
      <c r="AZ2025" s="203"/>
      <c r="BA2025" s="206"/>
    </row>
    <row r="2026" spans="1:54" ht="30" customHeight="1">
      <c r="A2026" s="5" t="s">
        <v>4918</v>
      </c>
      <c r="B2026" s="5" t="s">
        <v>4919</v>
      </c>
      <c r="C2026" s="5" t="s">
        <v>1186</v>
      </c>
      <c r="D2026" s="6">
        <v>1</v>
      </c>
      <c r="E2026" s="8">
        <f>단가대비표!K320</f>
        <v>200000</v>
      </c>
      <c r="F2026" s="9">
        <f>TRUNC(E2026*D2026,1)</f>
        <v>200000</v>
      </c>
      <c r="G2026" s="8">
        <f>단가대비표!L320</f>
        <v>0</v>
      </c>
      <c r="H2026" s="9">
        <f>TRUNC(G2026*D2026,1)</f>
        <v>0</v>
      </c>
      <c r="I2026" s="8">
        <f>단가대비표!S320</f>
        <v>0</v>
      </c>
      <c r="J2026" s="9">
        <f>TRUNC(I2026*D2026,1)</f>
        <v>0</v>
      </c>
      <c r="K2026" s="8">
        <f t="shared" si="264"/>
        <v>200000</v>
      </c>
      <c r="L2026" s="9">
        <f t="shared" si="264"/>
        <v>200000</v>
      </c>
      <c r="M2026" s="5" t="s">
        <v>52</v>
      </c>
      <c r="N2026" s="1" t="s">
        <v>1664</v>
      </c>
      <c r="O2026" s="1" t="s">
        <v>4920</v>
      </c>
      <c r="P2026" s="1" t="s">
        <v>62</v>
      </c>
      <c r="Q2026" s="1" t="s">
        <v>62</v>
      </c>
      <c r="R2026" s="1" t="s">
        <v>61</v>
      </c>
      <c r="AV2026" s="1" t="s">
        <v>52</v>
      </c>
      <c r="AW2026" s="1" t="s">
        <v>4921</v>
      </c>
      <c r="AX2026" s="1" t="s">
        <v>52</v>
      </c>
      <c r="AY2026" s="1" t="s">
        <v>52</v>
      </c>
      <c r="AZ2026" s="203"/>
      <c r="BA2026" s="206" t="s">
        <v>7621</v>
      </c>
    </row>
    <row r="2027" spans="1:54" ht="30" customHeight="1">
      <c r="A2027" s="5" t="s">
        <v>2487</v>
      </c>
      <c r="B2027" s="5" t="s">
        <v>52</v>
      </c>
      <c r="C2027" s="5" t="s">
        <v>52</v>
      </c>
      <c r="D2027" s="6"/>
      <c r="E2027" s="8"/>
      <c r="F2027" s="9">
        <f>TRUNC(SUMIF(N2023:N2026, N2022, F2023:F2026),0)</f>
        <v>228942</v>
      </c>
      <c r="G2027" s="8"/>
      <c r="H2027" s="9">
        <f>TRUNC(SUMIF(N2023:N2026, N2022, H2023:H2026),0)</f>
        <v>53081</v>
      </c>
      <c r="I2027" s="8"/>
      <c r="J2027" s="9">
        <f>TRUNC(SUMIF(N2023:N2026, N2022, J2023:J2026),0)</f>
        <v>0</v>
      </c>
      <c r="K2027" s="8"/>
      <c r="L2027" s="9">
        <f>F2027+H2027+J2027</f>
        <v>282023</v>
      </c>
      <c r="M2027" s="5" t="s">
        <v>52</v>
      </c>
      <c r="N2027" s="1" t="s">
        <v>124</v>
      </c>
      <c r="O2027" s="1" t="s">
        <v>124</v>
      </c>
      <c r="P2027" s="1" t="s">
        <v>52</v>
      </c>
      <c r="Q2027" s="1" t="s">
        <v>52</v>
      </c>
      <c r="R2027" s="1" t="s">
        <v>52</v>
      </c>
      <c r="AV2027" s="1" t="s">
        <v>52</v>
      </c>
      <c r="AW2027" s="1" t="s">
        <v>52</v>
      </c>
      <c r="AX2027" s="1" t="s">
        <v>52</v>
      </c>
      <c r="AY2027" s="1" t="s">
        <v>52</v>
      </c>
      <c r="AZ2027" s="203"/>
      <c r="BA2027" s="206"/>
    </row>
    <row r="2028" spans="1:54" ht="30" customHeight="1">
      <c r="A2028" s="6"/>
      <c r="B2028" s="6"/>
      <c r="C2028" s="6"/>
      <c r="D2028" s="6"/>
      <c r="E2028" s="8"/>
      <c r="F2028" s="9"/>
      <c r="G2028" s="8"/>
      <c r="H2028" s="9"/>
      <c r="I2028" s="8"/>
      <c r="J2028" s="9"/>
      <c r="K2028" s="8"/>
      <c r="L2028" s="9"/>
      <c r="M2028" s="6"/>
      <c r="BA2028" s="206"/>
    </row>
    <row r="2029" spans="1:54" ht="30" customHeight="1">
      <c r="A2029" s="308" t="s">
        <v>4922</v>
      </c>
      <c r="B2029" s="308"/>
      <c r="C2029" s="308"/>
      <c r="D2029" s="308"/>
      <c r="E2029" s="309"/>
      <c r="F2029" s="310"/>
      <c r="G2029" s="309"/>
      <c r="H2029" s="310"/>
      <c r="I2029" s="309"/>
      <c r="J2029" s="310"/>
      <c r="K2029" s="309"/>
      <c r="L2029" s="310"/>
      <c r="M2029" s="308"/>
      <c r="N2029" s="1" t="s">
        <v>1673</v>
      </c>
      <c r="BA2029" s="208"/>
    </row>
    <row r="2030" spans="1:54" ht="30" customHeight="1">
      <c r="A2030" s="5" t="s">
        <v>4923</v>
      </c>
      <c r="B2030" s="5" t="s">
        <v>1671</v>
      </c>
      <c r="C2030" s="5" t="s">
        <v>366</v>
      </c>
      <c r="D2030" s="6">
        <v>1</v>
      </c>
      <c r="E2030" s="8">
        <f>단가대비표!K369</f>
        <v>9570</v>
      </c>
      <c r="F2030" s="9">
        <f>TRUNC(E2030*D2030,1)</f>
        <v>9570</v>
      </c>
      <c r="G2030" s="8">
        <f>단가대비표!L369</f>
        <v>0</v>
      </c>
      <c r="H2030" s="9">
        <f>TRUNC(G2030*D2030,1)</f>
        <v>0</v>
      </c>
      <c r="I2030" s="8">
        <f>단가대비표!S369</f>
        <v>0</v>
      </c>
      <c r="J2030" s="9">
        <f>TRUNC(I2030*D2030,1)</f>
        <v>0</v>
      </c>
      <c r="K2030" s="8">
        <f>TRUNC(E2030+G2030+I2030,1)</f>
        <v>9570</v>
      </c>
      <c r="L2030" s="9">
        <f>TRUNC(F2030+H2030+J2030,1)</f>
        <v>9570</v>
      </c>
      <c r="M2030" s="5" t="s">
        <v>52</v>
      </c>
      <c r="N2030" s="1" t="s">
        <v>1673</v>
      </c>
      <c r="O2030" s="1" t="s">
        <v>4924</v>
      </c>
      <c r="P2030" s="1" t="s">
        <v>62</v>
      </c>
      <c r="Q2030" s="1" t="s">
        <v>62</v>
      </c>
      <c r="R2030" s="1" t="s">
        <v>61</v>
      </c>
      <c r="AV2030" s="1" t="s">
        <v>52</v>
      </c>
      <c r="AW2030" s="1" t="s">
        <v>4925</v>
      </c>
      <c r="AX2030" s="1" t="s">
        <v>52</v>
      </c>
      <c r="AY2030" s="1" t="s">
        <v>52</v>
      </c>
      <c r="AZ2030" s="203"/>
      <c r="BA2030" s="206" t="s">
        <v>7678</v>
      </c>
    </row>
    <row r="2031" spans="1:54" ht="30" customHeight="1">
      <c r="A2031" s="5" t="s">
        <v>4264</v>
      </c>
      <c r="B2031" s="5" t="s">
        <v>3592</v>
      </c>
      <c r="C2031" s="5" t="s">
        <v>715</v>
      </c>
      <c r="D2031" s="6">
        <v>1</v>
      </c>
      <c r="E2031" s="8">
        <f>일위대가목록!E615</f>
        <v>0</v>
      </c>
      <c r="F2031" s="9">
        <f>TRUNC(E2031*D2031,1)</f>
        <v>0</v>
      </c>
      <c r="G2031" s="8">
        <f>일위대가목록!F615</f>
        <v>5680</v>
      </c>
      <c r="H2031" s="9">
        <f>TRUNC(G2031*D2031,1)</f>
        <v>5680</v>
      </c>
      <c r="I2031" s="8">
        <f>일위대가목록!G615</f>
        <v>113</v>
      </c>
      <c r="J2031" s="9">
        <f>TRUNC(I2031*D2031,1)</f>
        <v>113</v>
      </c>
      <c r="K2031" s="8">
        <f>TRUNC(E2031+G2031+I2031,1)</f>
        <v>5793</v>
      </c>
      <c r="L2031" s="9">
        <f>TRUNC(F2031+H2031+J2031,1)</f>
        <v>5793</v>
      </c>
      <c r="M2031" s="5" t="s">
        <v>4265</v>
      </c>
      <c r="N2031" s="1" t="s">
        <v>1673</v>
      </c>
      <c r="O2031" s="1" t="s">
        <v>4266</v>
      </c>
      <c r="P2031" s="1" t="s">
        <v>61</v>
      </c>
      <c r="Q2031" s="1" t="s">
        <v>62</v>
      </c>
      <c r="R2031" s="1" t="s">
        <v>62</v>
      </c>
      <c r="AV2031" s="1" t="s">
        <v>52</v>
      </c>
      <c r="AW2031" s="1" t="s">
        <v>4926</v>
      </c>
      <c r="AX2031" s="1" t="s">
        <v>52</v>
      </c>
      <c r="AY2031" s="1" t="s">
        <v>52</v>
      </c>
      <c r="AZ2031" s="203"/>
      <c r="BA2031" s="209" t="s">
        <v>4265</v>
      </c>
    </row>
    <row r="2032" spans="1:54" ht="30" customHeight="1">
      <c r="A2032" s="5" t="s">
        <v>2487</v>
      </c>
      <c r="B2032" s="5" t="s">
        <v>52</v>
      </c>
      <c r="C2032" s="5" t="s">
        <v>52</v>
      </c>
      <c r="D2032" s="6"/>
      <c r="E2032" s="8"/>
      <c r="F2032" s="9">
        <f>TRUNC(SUMIF(N2030:N2031, N2029, F2030:F2031),0)</f>
        <v>9570</v>
      </c>
      <c r="G2032" s="8"/>
      <c r="H2032" s="9">
        <f>TRUNC(SUMIF(N2030:N2031, N2029, H2030:H2031),0)</f>
        <v>5680</v>
      </c>
      <c r="I2032" s="8"/>
      <c r="J2032" s="9">
        <f>TRUNC(SUMIF(N2030:N2031, N2029, J2030:J2031),0)</f>
        <v>113</v>
      </c>
      <c r="K2032" s="8"/>
      <c r="L2032" s="9">
        <f>F2032+H2032+J2032</f>
        <v>15363</v>
      </c>
      <c r="M2032" s="5" t="s">
        <v>52</v>
      </c>
      <c r="N2032" s="1" t="s">
        <v>124</v>
      </c>
      <c r="O2032" s="1" t="s">
        <v>124</v>
      </c>
      <c r="P2032" s="1" t="s">
        <v>52</v>
      </c>
      <c r="Q2032" s="1" t="s">
        <v>52</v>
      </c>
      <c r="R2032" s="1" t="s">
        <v>52</v>
      </c>
      <c r="AV2032" s="1" t="s">
        <v>52</v>
      </c>
      <c r="AW2032" s="1" t="s">
        <v>52</v>
      </c>
      <c r="AX2032" s="1" t="s">
        <v>52</v>
      </c>
      <c r="AY2032" s="1" t="s">
        <v>52</v>
      </c>
      <c r="AZ2032" s="203"/>
      <c r="BA2032" s="206"/>
    </row>
    <row r="2033" spans="1:53" ht="30" customHeight="1">
      <c r="A2033" s="6"/>
      <c r="B2033" s="6"/>
      <c r="C2033" s="6"/>
      <c r="D2033" s="6"/>
      <c r="E2033" s="8"/>
      <c r="F2033" s="9"/>
      <c r="G2033" s="8"/>
      <c r="H2033" s="9"/>
      <c r="I2033" s="8"/>
      <c r="J2033" s="9"/>
      <c r="K2033" s="8"/>
      <c r="L2033" s="9"/>
      <c r="M2033" s="6"/>
      <c r="BA2033" s="206"/>
    </row>
    <row r="2034" spans="1:53" ht="30" customHeight="1">
      <c r="A2034" s="308" t="s">
        <v>4927</v>
      </c>
      <c r="B2034" s="308"/>
      <c r="C2034" s="308"/>
      <c r="D2034" s="308"/>
      <c r="E2034" s="309"/>
      <c r="F2034" s="310"/>
      <c r="G2034" s="309"/>
      <c r="H2034" s="310"/>
      <c r="I2034" s="309"/>
      <c r="J2034" s="310"/>
      <c r="K2034" s="309"/>
      <c r="L2034" s="310"/>
      <c r="M2034" s="308"/>
      <c r="N2034" s="1" t="s">
        <v>1678</v>
      </c>
      <c r="BA2034" s="208"/>
    </row>
    <row r="2035" spans="1:53" ht="30" customHeight="1">
      <c r="A2035" s="5" t="s">
        <v>2641</v>
      </c>
      <c r="B2035" s="5" t="s">
        <v>2642</v>
      </c>
      <c r="C2035" s="5" t="s">
        <v>58</v>
      </c>
      <c r="D2035" s="6">
        <v>1.2</v>
      </c>
      <c r="E2035" s="8">
        <f>단가대비표!K111</f>
        <v>10500</v>
      </c>
      <c r="F2035" s="9">
        <f>TRUNC(E2035*D2035,1)</f>
        <v>12600</v>
      </c>
      <c r="G2035" s="8">
        <f>단가대비표!L111</f>
        <v>0</v>
      </c>
      <c r="H2035" s="9">
        <f>TRUNC(G2035*D2035,1)</f>
        <v>0</v>
      </c>
      <c r="I2035" s="8">
        <f>단가대비표!S111</f>
        <v>0</v>
      </c>
      <c r="J2035" s="9">
        <f>TRUNC(I2035*D2035,1)</f>
        <v>0</v>
      </c>
      <c r="K2035" s="8">
        <f>TRUNC(E2035+G2035+I2035,1)</f>
        <v>10500</v>
      </c>
      <c r="L2035" s="9">
        <f>TRUNC(F2035+H2035+J2035,1)</f>
        <v>12600</v>
      </c>
      <c r="M2035" s="5" t="s">
        <v>52</v>
      </c>
      <c r="N2035" s="1" t="s">
        <v>1678</v>
      </c>
      <c r="O2035" s="1" t="s">
        <v>2643</v>
      </c>
      <c r="P2035" s="1" t="s">
        <v>62</v>
      </c>
      <c r="Q2035" s="1" t="s">
        <v>62</v>
      </c>
      <c r="R2035" s="1" t="s">
        <v>61</v>
      </c>
      <c r="AV2035" s="1" t="s">
        <v>52</v>
      </c>
      <c r="AW2035" s="1" t="s">
        <v>4928</v>
      </c>
      <c r="AX2035" s="1" t="s">
        <v>52</v>
      </c>
      <c r="AY2035" s="1" t="s">
        <v>52</v>
      </c>
      <c r="AZ2035" s="203"/>
      <c r="BA2035" s="206" t="s">
        <v>7356</v>
      </c>
    </row>
    <row r="2036" spans="1:53" ht="30" customHeight="1">
      <c r="A2036" s="5" t="s">
        <v>4929</v>
      </c>
      <c r="B2036" s="5" t="s">
        <v>4930</v>
      </c>
      <c r="C2036" s="5" t="s">
        <v>58</v>
      </c>
      <c r="D2036" s="6">
        <v>1</v>
      </c>
      <c r="E2036" s="8">
        <f>일위대가목록!E642</f>
        <v>500</v>
      </c>
      <c r="F2036" s="9">
        <f>TRUNC(E2036*D2036,1)</f>
        <v>500</v>
      </c>
      <c r="G2036" s="8">
        <f>일위대가목록!F642</f>
        <v>16677</v>
      </c>
      <c r="H2036" s="9">
        <f>TRUNC(G2036*D2036,1)</f>
        <v>16677</v>
      </c>
      <c r="I2036" s="8">
        <f>일위대가목록!G642</f>
        <v>0</v>
      </c>
      <c r="J2036" s="9">
        <f>TRUNC(I2036*D2036,1)</f>
        <v>0</v>
      </c>
      <c r="K2036" s="8">
        <f>TRUNC(E2036+G2036+I2036,1)</f>
        <v>17177</v>
      </c>
      <c r="L2036" s="9">
        <f>TRUNC(F2036+H2036+J2036,1)</f>
        <v>17177</v>
      </c>
      <c r="M2036" s="5" t="s">
        <v>4931</v>
      </c>
      <c r="N2036" s="1" t="s">
        <v>1678</v>
      </c>
      <c r="O2036" s="1" t="s">
        <v>4932</v>
      </c>
      <c r="P2036" s="1" t="s">
        <v>61</v>
      </c>
      <c r="Q2036" s="1" t="s">
        <v>62</v>
      </c>
      <c r="R2036" s="1" t="s">
        <v>62</v>
      </c>
      <c r="AV2036" s="1" t="s">
        <v>52</v>
      </c>
      <c r="AW2036" s="1" t="s">
        <v>4933</v>
      </c>
      <c r="AX2036" s="1" t="s">
        <v>52</v>
      </c>
      <c r="AY2036" s="1" t="s">
        <v>52</v>
      </c>
      <c r="AZ2036" s="203"/>
      <c r="BA2036" s="209" t="s">
        <v>4931</v>
      </c>
    </row>
    <row r="2037" spans="1:53" ht="30" customHeight="1">
      <c r="A2037" s="5" t="s">
        <v>2487</v>
      </c>
      <c r="B2037" s="5" t="s">
        <v>52</v>
      </c>
      <c r="C2037" s="5" t="s">
        <v>52</v>
      </c>
      <c r="D2037" s="6"/>
      <c r="E2037" s="8"/>
      <c r="F2037" s="9">
        <f>TRUNC(SUMIF(N2035:N2036, N2034, F2035:F2036),0)</f>
        <v>13100</v>
      </c>
      <c r="G2037" s="8"/>
      <c r="H2037" s="9">
        <f>TRUNC(SUMIF(N2035:N2036, N2034, H2035:H2036),0)</f>
        <v>16677</v>
      </c>
      <c r="I2037" s="8"/>
      <c r="J2037" s="9">
        <f>TRUNC(SUMIF(N2035:N2036, N2034, J2035:J2036),0)</f>
        <v>0</v>
      </c>
      <c r="K2037" s="8"/>
      <c r="L2037" s="9">
        <f>F2037+H2037+J2037</f>
        <v>29777</v>
      </c>
      <c r="M2037" s="5" t="s">
        <v>52</v>
      </c>
      <c r="N2037" s="1" t="s">
        <v>124</v>
      </c>
      <c r="O2037" s="1" t="s">
        <v>124</v>
      </c>
      <c r="P2037" s="1" t="s">
        <v>52</v>
      </c>
      <c r="Q2037" s="1" t="s">
        <v>52</v>
      </c>
      <c r="R2037" s="1" t="s">
        <v>52</v>
      </c>
      <c r="AV2037" s="1" t="s">
        <v>52</v>
      </c>
      <c r="AW2037" s="1" t="s">
        <v>52</v>
      </c>
      <c r="AX2037" s="1" t="s">
        <v>52</v>
      </c>
      <c r="AY2037" s="1" t="s">
        <v>52</v>
      </c>
      <c r="AZ2037" s="203"/>
      <c r="BA2037" s="206"/>
    </row>
    <row r="2038" spans="1:53" ht="30" customHeight="1">
      <c r="A2038" s="6"/>
      <c r="B2038" s="6"/>
      <c r="C2038" s="6"/>
      <c r="D2038" s="6"/>
      <c r="E2038" s="8"/>
      <c r="F2038" s="9"/>
      <c r="G2038" s="8"/>
      <c r="H2038" s="9"/>
      <c r="I2038" s="8"/>
      <c r="J2038" s="9"/>
      <c r="K2038" s="8"/>
      <c r="L2038" s="9"/>
      <c r="M2038" s="6"/>
      <c r="BA2038" s="206"/>
    </row>
    <row r="2039" spans="1:53" ht="30" customHeight="1">
      <c r="A2039" s="308" t="s">
        <v>4934</v>
      </c>
      <c r="B2039" s="308"/>
      <c r="C2039" s="308"/>
      <c r="D2039" s="308"/>
      <c r="E2039" s="309"/>
      <c r="F2039" s="310"/>
      <c r="G2039" s="309"/>
      <c r="H2039" s="310"/>
      <c r="I2039" s="309"/>
      <c r="J2039" s="310"/>
      <c r="K2039" s="309"/>
      <c r="L2039" s="310"/>
      <c r="M2039" s="308"/>
      <c r="N2039" s="1" t="s">
        <v>1682</v>
      </c>
      <c r="BA2039" s="208"/>
    </row>
    <row r="2040" spans="1:53" ht="30" customHeight="1">
      <c r="A2040" s="5" t="s">
        <v>2641</v>
      </c>
      <c r="B2040" s="5" t="s">
        <v>4935</v>
      </c>
      <c r="C2040" s="5" t="s">
        <v>58</v>
      </c>
      <c r="D2040" s="6">
        <v>1.2</v>
      </c>
      <c r="E2040" s="8">
        <f>단가대비표!K112</f>
        <v>11500</v>
      </c>
      <c r="F2040" s="9">
        <f>TRUNC(E2040*D2040,1)</f>
        <v>13800</v>
      </c>
      <c r="G2040" s="8">
        <f>단가대비표!L112</f>
        <v>0</v>
      </c>
      <c r="H2040" s="9">
        <f>TRUNC(G2040*D2040,1)</f>
        <v>0</v>
      </c>
      <c r="I2040" s="8">
        <f>단가대비표!S112</f>
        <v>0</v>
      </c>
      <c r="J2040" s="9">
        <f>TRUNC(I2040*D2040,1)</f>
        <v>0</v>
      </c>
      <c r="K2040" s="8">
        <f>TRUNC(E2040+G2040+I2040,1)</f>
        <v>11500</v>
      </c>
      <c r="L2040" s="9">
        <f>TRUNC(F2040+H2040+J2040,1)</f>
        <v>13800</v>
      </c>
      <c r="M2040" s="5" t="s">
        <v>52</v>
      </c>
      <c r="N2040" s="1" t="s">
        <v>1682</v>
      </c>
      <c r="O2040" s="1" t="s">
        <v>4936</v>
      </c>
      <c r="P2040" s="1" t="s">
        <v>62</v>
      </c>
      <c r="Q2040" s="1" t="s">
        <v>62</v>
      </c>
      <c r="R2040" s="1" t="s">
        <v>61</v>
      </c>
      <c r="AV2040" s="1" t="s">
        <v>52</v>
      </c>
      <c r="AW2040" s="1" t="s">
        <v>4937</v>
      </c>
      <c r="AX2040" s="1" t="s">
        <v>52</v>
      </c>
      <c r="AY2040" s="1" t="s">
        <v>52</v>
      </c>
      <c r="AZ2040" s="203"/>
      <c r="BA2040" s="206" t="s">
        <v>7357</v>
      </c>
    </row>
    <row r="2041" spans="1:53" ht="30" customHeight="1">
      <c r="A2041" s="5" t="s">
        <v>4929</v>
      </c>
      <c r="B2041" s="5" t="s">
        <v>4930</v>
      </c>
      <c r="C2041" s="5" t="s">
        <v>58</v>
      </c>
      <c r="D2041" s="6">
        <v>1</v>
      </c>
      <c r="E2041" s="8">
        <f>일위대가목록!E642</f>
        <v>500</v>
      </c>
      <c r="F2041" s="9">
        <f>TRUNC(E2041*D2041,1)</f>
        <v>500</v>
      </c>
      <c r="G2041" s="8">
        <f>일위대가목록!F642</f>
        <v>16677</v>
      </c>
      <c r="H2041" s="9">
        <f>TRUNC(G2041*D2041,1)</f>
        <v>16677</v>
      </c>
      <c r="I2041" s="8">
        <f>일위대가목록!G642</f>
        <v>0</v>
      </c>
      <c r="J2041" s="9">
        <f>TRUNC(I2041*D2041,1)</f>
        <v>0</v>
      </c>
      <c r="K2041" s="8">
        <f>TRUNC(E2041+G2041+I2041,1)</f>
        <v>17177</v>
      </c>
      <c r="L2041" s="9">
        <f>TRUNC(F2041+H2041+J2041,1)</f>
        <v>17177</v>
      </c>
      <c r="M2041" s="5" t="s">
        <v>4931</v>
      </c>
      <c r="N2041" s="1" t="s">
        <v>1682</v>
      </c>
      <c r="O2041" s="1" t="s">
        <v>4932</v>
      </c>
      <c r="P2041" s="1" t="s">
        <v>61</v>
      </c>
      <c r="Q2041" s="1" t="s">
        <v>62</v>
      </c>
      <c r="R2041" s="1" t="s">
        <v>62</v>
      </c>
      <c r="AV2041" s="1" t="s">
        <v>52</v>
      </c>
      <c r="AW2041" s="1" t="s">
        <v>4938</v>
      </c>
      <c r="AX2041" s="1" t="s">
        <v>52</v>
      </c>
      <c r="AY2041" s="1" t="s">
        <v>52</v>
      </c>
      <c r="AZ2041" s="203"/>
      <c r="BA2041" s="209" t="s">
        <v>4931</v>
      </c>
    </row>
    <row r="2042" spans="1:53" ht="30" customHeight="1">
      <c r="A2042" s="5" t="s">
        <v>2487</v>
      </c>
      <c r="B2042" s="5" t="s">
        <v>52</v>
      </c>
      <c r="C2042" s="5" t="s">
        <v>52</v>
      </c>
      <c r="D2042" s="6"/>
      <c r="E2042" s="8"/>
      <c r="F2042" s="9">
        <f>TRUNC(SUMIF(N2040:N2041, N2039, F2040:F2041),0)</f>
        <v>14300</v>
      </c>
      <c r="G2042" s="8"/>
      <c r="H2042" s="9">
        <f>TRUNC(SUMIF(N2040:N2041, N2039, H2040:H2041),0)</f>
        <v>16677</v>
      </c>
      <c r="I2042" s="8"/>
      <c r="J2042" s="9">
        <f>TRUNC(SUMIF(N2040:N2041, N2039, J2040:J2041),0)</f>
        <v>0</v>
      </c>
      <c r="K2042" s="8"/>
      <c r="L2042" s="9">
        <f>F2042+H2042+J2042</f>
        <v>30977</v>
      </c>
      <c r="M2042" s="5" t="s">
        <v>52</v>
      </c>
      <c r="N2042" s="1" t="s">
        <v>124</v>
      </c>
      <c r="O2042" s="1" t="s">
        <v>124</v>
      </c>
      <c r="P2042" s="1" t="s">
        <v>52</v>
      </c>
      <c r="Q2042" s="1" t="s">
        <v>52</v>
      </c>
      <c r="R2042" s="1" t="s">
        <v>52</v>
      </c>
      <c r="AV2042" s="1" t="s">
        <v>52</v>
      </c>
      <c r="AW2042" s="1" t="s">
        <v>52</v>
      </c>
      <c r="AX2042" s="1" t="s">
        <v>52</v>
      </c>
      <c r="AY2042" s="1" t="s">
        <v>52</v>
      </c>
      <c r="AZ2042" s="203"/>
      <c r="BA2042" s="206"/>
    </row>
    <row r="2043" spans="1:53" ht="30" customHeight="1">
      <c r="A2043" s="6"/>
      <c r="B2043" s="6"/>
      <c r="C2043" s="6"/>
      <c r="D2043" s="6"/>
      <c r="E2043" s="8"/>
      <c r="F2043" s="9"/>
      <c r="G2043" s="8"/>
      <c r="H2043" s="9"/>
      <c r="I2043" s="8"/>
      <c r="J2043" s="9"/>
      <c r="K2043" s="8"/>
      <c r="L2043" s="9"/>
      <c r="M2043" s="6"/>
      <c r="BA2043" s="206"/>
    </row>
    <row r="2044" spans="1:53" ht="30" customHeight="1">
      <c r="A2044" s="308" t="s">
        <v>4939</v>
      </c>
      <c r="B2044" s="308"/>
      <c r="C2044" s="308"/>
      <c r="D2044" s="308"/>
      <c r="E2044" s="309"/>
      <c r="F2044" s="310"/>
      <c r="G2044" s="309"/>
      <c r="H2044" s="310"/>
      <c r="I2044" s="309"/>
      <c r="J2044" s="310"/>
      <c r="K2044" s="309"/>
      <c r="L2044" s="310"/>
      <c r="M2044" s="308"/>
      <c r="N2044" s="1" t="s">
        <v>1687</v>
      </c>
      <c r="BA2044" s="208"/>
    </row>
    <row r="2045" spans="1:53" ht="30" customHeight="1">
      <c r="A2045" s="5" t="s">
        <v>4940</v>
      </c>
      <c r="B2045" s="5" t="s">
        <v>52</v>
      </c>
      <c r="C2045" s="5" t="s">
        <v>182</v>
      </c>
      <c r="D2045" s="6">
        <v>1.1000000000000001</v>
      </c>
      <c r="E2045" s="8">
        <f>단가대비표!K167</f>
        <v>8080</v>
      </c>
      <c r="F2045" s="9">
        <f>TRUNC(E2045*D2045,1)</f>
        <v>8888</v>
      </c>
      <c r="G2045" s="8">
        <f>단가대비표!L167</f>
        <v>0</v>
      </c>
      <c r="H2045" s="9">
        <f>TRUNC(G2045*D2045,1)</f>
        <v>0</v>
      </c>
      <c r="I2045" s="8">
        <f>단가대비표!S167</f>
        <v>0</v>
      </c>
      <c r="J2045" s="9">
        <f>TRUNC(I2045*D2045,1)</f>
        <v>0</v>
      </c>
      <c r="K2045" s="8">
        <f>TRUNC(E2045+G2045+I2045,1)</f>
        <v>8080</v>
      </c>
      <c r="L2045" s="9">
        <f>TRUNC(F2045+H2045+J2045,1)</f>
        <v>8888</v>
      </c>
      <c r="M2045" s="5" t="s">
        <v>52</v>
      </c>
      <c r="N2045" s="1" t="s">
        <v>1687</v>
      </c>
      <c r="O2045" s="1" t="s">
        <v>4941</v>
      </c>
      <c r="P2045" s="1" t="s">
        <v>62</v>
      </c>
      <c r="Q2045" s="1" t="s">
        <v>62</v>
      </c>
      <c r="R2045" s="1" t="s">
        <v>61</v>
      </c>
      <c r="AV2045" s="1" t="s">
        <v>52</v>
      </c>
      <c r="AW2045" s="1" t="s">
        <v>4942</v>
      </c>
      <c r="AX2045" s="1" t="s">
        <v>52</v>
      </c>
      <c r="AY2045" s="1" t="s">
        <v>52</v>
      </c>
      <c r="AZ2045" s="203"/>
      <c r="BA2045" s="206" t="s">
        <v>7421</v>
      </c>
    </row>
    <row r="2046" spans="1:53" ht="30" customHeight="1">
      <c r="A2046" s="5" t="s">
        <v>2668</v>
      </c>
      <c r="B2046" s="5" t="s">
        <v>52</v>
      </c>
      <c r="C2046" s="5" t="s">
        <v>182</v>
      </c>
      <c r="D2046" s="6">
        <v>1</v>
      </c>
      <c r="E2046" s="8">
        <f>일위대가목록!E507</f>
        <v>0</v>
      </c>
      <c r="F2046" s="9">
        <f>TRUNC(E2046*D2046,1)</f>
        <v>0</v>
      </c>
      <c r="G2046" s="8">
        <f>일위대가목록!F507</f>
        <v>2288</v>
      </c>
      <c r="H2046" s="9">
        <f>TRUNC(G2046*D2046,1)</f>
        <v>2288</v>
      </c>
      <c r="I2046" s="8">
        <f>일위대가목록!G507</f>
        <v>91</v>
      </c>
      <c r="J2046" s="9">
        <f>TRUNC(I2046*D2046,1)</f>
        <v>91</v>
      </c>
      <c r="K2046" s="8">
        <f>TRUNC(E2046+G2046+I2046,1)</f>
        <v>2379</v>
      </c>
      <c r="L2046" s="9">
        <f>TRUNC(F2046+H2046+J2046,1)</f>
        <v>2379</v>
      </c>
      <c r="M2046" s="5" t="s">
        <v>2669</v>
      </c>
      <c r="N2046" s="1" t="s">
        <v>1687</v>
      </c>
      <c r="O2046" s="1" t="s">
        <v>2670</v>
      </c>
      <c r="P2046" s="1" t="s">
        <v>61</v>
      </c>
      <c r="Q2046" s="1" t="s">
        <v>62</v>
      </c>
      <c r="R2046" s="1" t="s">
        <v>62</v>
      </c>
      <c r="AV2046" s="1" t="s">
        <v>52</v>
      </c>
      <c r="AW2046" s="1" t="s">
        <v>4943</v>
      </c>
      <c r="AX2046" s="1" t="s">
        <v>52</v>
      </c>
      <c r="AY2046" s="1" t="s">
        <v>52</v>
      </c>
      <c r="AZ2046" s="203"/>
      <c r="BA2046" s="209" t="s">
        <v>2669</v>
      </c>
    </row>
    <row r="2047" spans="1:53" ht="30" customHeight="1">
      <c r="A2047" s="5" t="s">
        <v>2487</v>
      </c>
      <c r="B2047" s="5" t="s">
        <v>52</v>
      </c>
      <c r="C2047" s="5" t="s">
        <v>52</v>
      </c>
      <c r="D2047" s="6"/>
      <c r="E2047" s="8"/>
      <c r="F2047" s="9">
        <f>TRUNC(SUMIF(N2045:N2046, N2044, F2045:F2046),0)</f>
        <v>8888</v>
      </c>
      <c r="G2047" s="8"/>
      <c r="H2047" s="9">
        <f>TRUNC(SUMIF(N2045:N2046, N2044, H2045:H2046),0)</f>
        <v>2288</v>
      </c>
      <c r="I2047" s="8"/>
      <c r="J2047" s="9">
        <f>TRUNC(SUMIF(N2045:N2046, N2044, J2045:J2046),0)</f>
        <v>91</v>
      </c>
      <c r="K2047" s="8"/>
      <c r="L2047" s="9">
        <f>F2047+H2047+J2047</f>
        <v>11267</v>
      </c>
      <c r="M2047" s="5" t="s">
        <v>52</v>
      </c>
      <c r="N2047" s="1" t="s">
        <v>124</v>
      </c>
      <c r="O2047" s="1" t="s">
        <v>124</v>
      </c>
      <c r="P2047" s="1" t="s">
        <v>52</v>
      </c>
      <c r="Q2047" s="1" t="s">
        <v>52</v>
      </c>
      <c r="R2047" s="1" t="s">
        <v>52</v>
      </c>
      <c r="AV2047" s="1" t="s">
        <v>52</v>
      </c>
      <c r="AW2047" s="1" t="s">
        <v>52</v>
      </c>
      <c r="AX2047" s="1" t="s">
        <v>52</v>
      </c>
      <c r="AY2047" s="1" t="s">
        <v>52</v>
      </c>
      <c r="AZ2047" s="203"/>
      <c r="BA2047" s="206"/>
    </row>
    <row r="2048" spans="1:53" ht="30" customHeight="1">
      <c r="A2048" s="6"/>
      <c r="B2048" s="6"/>
      <c r="C2048" s="6"/>
      <c r="D2048" s="6"/>
      <c r="E2048" s="8"/>
      <c r="F2048" s="9"/>
      <c r="G2048" s="8"/>
      <c r="H2048" s="9"/>
      <c r="I2048" s="8"/>
      <c r="J2048" s="9"/>
      <c r="K2048" s="8"/>
      <c r="L2048" s="9"/>
      <c r="M2048" s="6"/>
      <c r="BA2048" s="206"/>
    </row>
    <row r="2049" spans="1:53" ht="30" customHeight="1">
      <c r="A2049" s="308" t="s">
        <v>4944</v>
      </c>
      <c r="B2049" s="308"/>
      <c r="C2049" s="308"/>
      <c r="D2049" s="308"/>
      <c r="E2049" s="309"/>
      <c r="F2049" s="310"/>
      <c r="G2049" s="309"/>
      <c r="H2049" s="310"/>
      <c r="I2049" s="309"/>
      <c r="J2049" s="310"/>
      <c r="K2049" s="309"/>
      <c r="L2049" s="310"/>
      <c r="M2049" s="308"/>
      <c r="N2049" s="1" t="s">
        <v>1691</v>
      </c>
      <c r="BA2049" s="208"/>
    </row>
    <row r="2050" spans="1:53" ht="30" customHeight="1">
      <c r="A2050" s="5" t="s">
        <v>4945</v>
      </c>
      <c r="B2050" s="5" t="s">
        <v>4946</v>
      </c>
      <c r="C2050" s="5" t="s">
        <v>588</v>
      </c>
      <c r="D2050" s="6">
        <v>0.2</v>
      </c>
      <c r="E2050" s="8">
        <f>일위대가목록!E643</f>
        <v>9869</v>
      </c>
      <c r="F2050" s="9">
        <f>TRUNC(E2050*D2050,1)</f>
        <v>1973.8</v>
      </c>
      <c r="G2050" s="8">
        <f>일위대가목록!F643</f>
        <v>34278</v>
      </c>
      <c r="H2050" s="9">
        <f>TRUNC(G2050*D2050,1)</f>
        <v>6855.6</v>
      </c>
      <c r="I2050" s="8">
        <f>일위대가목록!G643</f>
        <v>18939</v>
      </c>
      <c r="J2050" s="9">
        <f>TRUNC(I2050*D2050,1)</f>
        <v>3787.8</v>
      </c>
      <c r="K2050" s="8">
        <f>TRUNC(E2050+G2050+I2050,1)</f>
        <v>63086</v>
      </c>
      <c r="L2050" s="9">
        <f>TRUNC(F2050+H2050+J2050,1)</f>
        <v>12617.2</v>
      </c>
      <c r="M2050" s="5" t="s">
        <v>4947</v>
      </c>
      <c r="N2050" s="1" t="s">
        <v>1691</v>
      </c>
      <c r="O2050" s="1" t="s">
        <v>4948</v>
      </c>
      <c r="P2050" s="1" t="s">
        <v>61</v>
      </c>
      <c r="Q2050" s="1" t="s">
        <v>62</v>
      </c>
      <c r="R2050" s="1" t="s">
        <v>62</v>
      </c>
      <c r="AV2050" s="1" t="s">
        <v>52</v>
      </c>
      <c r="AW2050" s="1" t="s">
        <v>4949</v>
      </c>
      <c r="AX2050" s="1" t="s">
        <v>52</v>
      </c>
      <c r="AY2050" s="1" t="s">
        <v>52</v>
      </c>
      <c r="AZ2050" s="203"/>
      <c r="BA2050" s="209" t="s">
        <v>4947</v>
      </c>
    </row>
    <row r="2051" spans="1:53" ht="30" customHeight="1">
      <c r="A2051" s="5" t="s">
        <v>2487</v>
      </c>
      <c r="B2051" s="5" t="s">
        <v>52</v>
      </c>
      <c r="C2051" s="5" t="s">
        <v>52</v>
      </c>
      <c r="D2051" s="6"/>
      <c r="E2051" s="8"/>
      <c r="F2051" s="9">
        <f>TRUNC(SUMIF(N2050:N2050, N2049, F2050:F2050),0)</f>
        <v>1973</v>
      </c>
      <c r="G2051" s="8"/>
      <c r="H2051" s="9">
        <f>TRUNC(SUMIF(N2050:N2050, N2049, H2050:H2050),0)</f>
        <v>6855</v>
      </c>
      <c r="I2051" s="8"/>
      <c r="J2051" s="9">
        <f>TRUNC(SUMIF(N2050:N2050, N2049, J2050:J2050),0)</f>
        <v>3787</v>
      </c>
      <c r="K2051" s="8"/>
      <c r="L2051" s="9">
        <f>F2051+H2051+J2051</f>
        <v>12615</v>
      </c>
      <c r="M2051" s="5" t="s">
        <v>52</v>
      </c>
      <c r="N2051" s="1" t="s">
        <v>124</v>
      </c>
      <c r="O2051" s="1" t="s">
        <v>124</v>
      </c>
      <c r="P2051" s="1" t="s">
        <v>52</v>
      </c>
      <c r="Q2051" s="1" t="s">
        <v>52</v>
      </c>
      <c r="R2051" s="1" t="s">
        <v>52</v>
      </c>
      <c r="AV2051" s="1" t="s">
        <v>52</v>
      </c>
      <c r="AW2051" s="1" t="s">
        <v>52</v>
      </c>
      <c r="AX2051" s="1" t="s">
        <v>52</v>
      </c>
      <c r="AY2051" s="1" t="s">
        <v>52</v>
      </c>
      <c r="AZ2051" s="203"/>
      <c r="BA2051" s="206"/>
    </row>
    <row r="2052" spans="1:53" ht="30" customHeight="1">
      <c r="A2052" s="6"/>
      <c r="B2052" s="6"/>
      <c r="C2052" s="6"/>
      <c r="D2052" s="6"/>
      <c r="E2052" s="8"/>
      <c r="F2052" s="9"/>
      <c r="G2052" s="8"/>
      <c r="H2052" s="9"/>
      <c r="I2052" s="8"/>
      <c r="J2052" s="9"/>
      <c r="K2052" s="8"/>
      <c r="L2052" s="9"/>
      <c r="M2052" s="6"/>
      <c r="BA2052" s="206"/>
    </row>
    <row r="2053" spans="1:53" ht="30" customHeight="1">
      <c r="A2053" s="308" t="s">
        <v>4950</v>
      </c>
      <c r="B2053" s="308"/>
      <c r="C2053" s="308"/>
      <c r="D2053" s="308"/>
      <c r="E2053" s="309"/>
      <c r="F2053" s="310"/>
      <c r="G2053" s="309"/>
      <c r="H2053" s="310"/>
      <c r="I2053" s="309"/>
      <c r="J2053" s="310"/>
      <c r="K2053" s="309"/>
      <c r="L2053" s="310"/>
      <c r="M2053" s="308"/>
      <c r="N2053" s="1" t="s">
        <v>1695</v>
      </c>
      <c r="BA2053" s="208"/>
    </row>
    <row r="2054" spans="1:53" ht="30" customHeight="1">
      <c r="A2054" s="5" t="s">
        <v>3476</v>
      </c>
      <c r="B2054" s="5" t="s">
        <v>2646</v>
      </c>
      <c r="C2054" s="5" t="s">
        <v>2210</v>
      </c>
      <c r="D2054" s="6">
        <v>1.7999999999999999E-2</v>
      </c>
      <c r="E2054" s="8">
        <f>단가대비표!K427</f>
        <v>0</v>
      </c>
      <c r="F2054" s="9">
        <f>TRUNC(E2054*D2054,1)</f>
        <v>0</v>
      </c>
      <c r="G2054" s="8">
        <f>단가대비표!L427</f>
        <v>209602</v>
      </c>
      <c r="H2054" s="9">
        <f>TRUNC(G2054*D2054,1)</f>
        <v>3772.8</v>
      </c>
      <c r="I2054" s="8">
        <f>단가대비표!S427</f>
        <v>0</v>
      </c>
      <c r="J2054" s="9">
        <f>TRUNC(I2054*D2054,1)</f>
        <v>0</v>
      </c>
      <c r="K2054" s="8">
        <f t="shared" ref="K2054:L2056" si="265">TRUNC(E2054+G2054+I2054,1)</f>
        <v>209602</v>
      </c>
      <c r="L2054" s="9">
        <f t="shared" si="265"/>
        <v>3772.8</v>
      </c>
      <c r="M2054" s="5" t="s">
        <v>52</v>
      </c>
      <c r="N2054" s="1" t="s">
        <v>1695</v>
      </c>
      <c r="O2054" s="1" t="s">
        <v>3477</v>
      </c>
      <c r="P2054" s="1" t="s">
        <v>62</v>
      </c>
      <c r="Q2054" s="1" t="s">
        <v>62</v>
      </c>
      <c r="R2054" s="1" t="s">
        <v>61</v>
      </c>
      <c r="V2054">
        <v>1</v>
      </c>
      <c r="AV2054" s="1" t="s">
        <v>52</v>
      </c>
      <c r="AW2054" s="1" t="s">
        <v>4951</v>
      </c>
      <c r="AX2054" s="1" t="s">
        <v>52</v>
      </c>
      <c r="AY2054" s="1" t="s">
        <v>52</v>
      </c>
      <c r="AZ2054" s="203"/>
      <c r="BA2054" s="206" t="s">
        <v>7742</v>
      </c>
    </row>
    <row r="2055" spans="1:53" ht="30" customHeight="1">
      <c r="A2055" s="5" t="s">
        <v>2649</v>
      </c>
      <c r="B2055" s="5" t="s">
        <v>2646</v>
      </c>
      <c r="C2055" s="5" t="s">
        <v>2210</v>
      </c>
      <c r="D2055" s="6">
        <v>1.2E-2</v>
      </c>
      <c r="E2055" s="8">
        <f>단가대비표!K405</f>
        <v>0</v>
      </c>
      <c r="F2055" s="9">
        <f>TRUNC(E2055*D2055,1)</f>
        <v>0</v>
      </c>
      <c r="G2055" s="8">
        <f>단가대비표!L405</f>
        <v>157068</v>
      </c>
      <c r="H2055" s="9">
        <f>TRUNC(G2055*D2055,1)</f>
        <v>1884.8</v>
      </c>
      <c r="I2055" s="8">
        <f>단가대비표!S405</f>
        <v>0</v>
      </c>
      <c r="J2055" s="9">
        <f>TRUNC(I2055*D2055,1)</f>
        <v>0</v>
      </c>
      <c r="K2055" s="8">
        <f t="shared" si="265"/>
        <v>157068</v>
      </c>
      <c r="L2055" s="9">
        <f t="shared" si="265"/>
        <v>1884.8</v>
      </c>
      <c r="M2055" s="5" t="s">
        <v>52</v>
      </c>
      <c r="N2055" s="1" t="s">
        <v>1695</v>
      </c>
      <c r="O2055" s="1" t="s">
        <v>2650</v>
      </c>
      <c r="P2055" s="1" t="s">
        <v>62</v>
      </c>
      <c r="Q2055" s="1" t="s">
        <v>62</v>
      </c>
      <c r="R2055" s="1" t="s">
        <v>61</v>
      </c>
      <c r="V2055">
        <v>1</v>
      </c>
      <c r="AV2055" s="1" t="s">
        <v>52</v>
      </c>
      <c r="AW2055" s="1" t="s">
        <v>4952</v>
      </c>
      <c r="AX2055" s="1" t="s">
        <v>52</v>
      </c>
      <c r="AY2055" s="1" t="s">
        <v>52</v>
      </c>
      <c r="AZ2055" s="203"/>
      <c r="BA2055" s="206" t="s">
        <v>7717</v>
      </c>
    </row>
    <row r="2056" spans="1:53" ht="30" customHeight="1">
      <c r="A2056" s="5" t="s">
        <v>2652</v>
      </c>
      <c r="B2056" s="5" t="s">
        <v>2978</v>
      </c>
      <c r="C2056" s="5" t="s">
        <v>449</v>
      </c>
      <c r="D2056" s="6">
        <v>1</v>
      </c>
      <c r="E2056" s="8">
        <v>0</v>
      </c>
      <c r="F2056" s="9">
        <f>TRUNC(E2056*D2056,1)</f>
        <v>0</v>
      </c>
      <c r="G2056" s="8">
        <v>0</v>
      </c>
      <c r="H2056" s="9">
        <f>TRUNC(G2056*D2056,1)</f>
        <v>0</v>
      </c>
      <c r="I2056" s="8">
        <f>TRUNC(SUMIF(V2054:V2056, RIGHTB(O2056, 1), H2054:H2056)*U2056, 2)</f>
        <v>169.72</v>
      </c>
      <c r="J2056" s="9">
        <f>TRUNC(I2056*D2056,1)</f>
        <v>169.7</v>
      </c>
      <c r="K2056" s="8">
        <f t="shared" si="265"/>
        <v>169.7</v>
      </c>
      <c r="L2056" s="9">
        <f t="shared" si="265"/>
        <v>169.7</v>
      </c>
      <c r="M2056" s="5" t="s">
        <v>52</v>
      </c>
      <c r="N2056" s="1" t="s">
        <v>1695</v>
      </c>
      <c r="O2056" s="1" t="s">
        <v>2654</v>
      </c>
      <c r="P2056" s="1" t="s">
        <v>62</v>
      </c>
      <c r="Q2056" s="1" t="s">
        <v>62</v>
      </c>
      <c r="R2056" s="1" t="s">
        <v>62</v>
      </c>
      <c r="S2056">
        <v>1</v>
      </c>
      <c r="T2056">
        <v>2</v>
      </c>
      <c r="U2056">
        <v>0.03</v>
      </c>
      <c r="AV2056" s="1" t="s">
        <v>52</v>
      </c>
      <c r="AW2056" s="1" t="s">
        <v>4953</v>
      </c>
      <c r="AX2056" s="1" t="s">
        <v>52</v>
      </c>
      <c r="AY2056" s="1" t="s">
        <v>52</v>
      </c>
      <c r="AZ2056" s="203"/>
      <c r="BA2056" s="206"/>
    </row>
    <row r="2057" spans="1:53" ht="30" customHeight="1">
      <c r="A2057" s="5" t="s">
        <v>2487</v>
      </c>
      <c r="B2057" s="5" t="s">
        <v>52</v>
      </c>
      <c r="C2057" s="5" t="s">
        <v>52</v>
      </c>
      <c r="D2057" s="6"/>
      <c r="E2057" s="8"/>
      <c r="F2057" s="9">
        <f>TRUNC(SUMIF(N2054:N2056, N2053, F2054:F2056),0)</f>
        <v>0</v>
      </c>
      <c r="G2057" s="8"/>
      <c r="H2057" s="9">
        <f>TRUNC(SUMIF(N2054:N2056, N2053, H2054:H2056),0)</f>
        <v>5657</v>
      </c>
      <c r="I2057" s="8"/>
      <c r="J2057" s="9">
        <f>TRUNC(SUMIF(N2054:N2056, N2053, J2054:J2056),0)</f>
        <v>169</v>
      </c>
      <c r="K2057" s="8"/>
      <c r="L2057" s="9">
        <f>F2057+H2057+J2057</f>
        <v>5826</v>
      </c>
      <c r="M2057" s="5" t="s">
        <v>52</v>
      </c>
      <c r="N2057" s="1" t="s">
        <v>124</v>
      </c>
      <c r="O2057" s="1" t="s">
        <v>124</v>
      </c>
      <c r="P2057" s="1" t="s">
        <v>52</v>
      </c>
      <c r="Q2057" s="1" t="s">
        <v>52</v>
      </c>
      <c r="R2057" s="1" t="s">
        <v>52</v>
      </c>
      <c r="AV2057" s="1" t="s">
        <v>52</v>
      </c>
      <c r="AW2057" s="1" t="s">
        <v>52</v>
      </c>
      <c r="AX2057" s="1" t="s">
        <v>52</v>
      </c>
      <c r="AY2057" s="1" t="s">
        <v>52</v>
      </c>
      <c r="AZ2057" s="203"/>
      <c r="BA2057" s="206"/>
    </row>
    <row r="2058" spans="1:53" ht="30" customHeight="1">
      <c r="A2058" s="6"/>
      <c r="B2058" s="6"/>
      <c r="C2058" s="6"/>
      <c r="D2058" s="6"/>
      <c r="E2058" s="8"/>
      <c r="F2058" s="9"/>
      <c r="G2058" s="8"/>
      <c r="H2058" s="9"/>
      <c r="I2058" s="8"/>
      <c r="J2058" s="9"/>
      <c r="K2058" s="8"/>
      <c r="L2058" s="9"/>
      <c r="M2058" s="6"/>
      <c r="BA2058" s="206"/>
    </row>
    <row r="2059" spans="1:53" ht="30" customHeight="1">
      <c r="A2059" s="308" t="s">
        <v>4954</v>
      </c>
      <c r="B2059" s="308"/>
      <c r="C2059" s="308"/>
      <c r="D2059" s="308"/>
      <c r="E2059" s="309"/>
      <c r="F2059" s="310"/>
      <c r="G2059" s="309"/>
      <c r="H2059" s="310"/>
      <c r="I2059" s="309"/>
      <c r="J2059" s="310"/>
      <c r="K2059" s="309"/>
      <c r="L2059" s="310"/>
      <c r="M2059" s="308"/>
      <c r="N2059" s="1" t="s">
        <v>1699</v>
      </c>
      <c r="BA2059" s="208"/>
    </row>
    <row r="2060" spans="1:53" ht="30" customHeight="1">
      <c r="A2060" s="5" t="s">
        <v>4955</v>
      </c>
      <c r="B2060" s="5" t="s">
        <v>2646</v>
      </c>
      <c r="C2060" s="5" t="s">
        <v>2210</v>
      </c>
      <c r="D2060" s="6">
        <v>1.2E-2</v>
      </c>
      <c r="E2060" s="8">
        <f>단가대비표!K431</f>
        <v>0</v>
      </c>
      <c r="F2060" s="9">
        <f>TRUNC(E2060*D2060,1)</f>
        <v>0</v>
      </c>
      <c r="G2060" s="8">
        <f>단가대비표!L431</f>
        <v>198718</v>
      </c>
      <c r="H2060" s="9">
        <f>TRUNC(G2060*D2060,1)</f>
        <v>2384.6</v>
      </c>
      <c r="I2060" s="8">
        <f>단가대비표!S431</f>
        <v>0</v>
      </c>
      <c r="J2060" s="9">
        <f>TRUNC(I2060*D2060,1)</f>
        <v>0</v>
      </c>
      <c r="K2060" s="8">
        <f>TRUNC(E2060+G2060+I2060,1)</f>
        <v>198718</v>
      </c>
      <c r="L2060" s="9">
        <f>TRUNC(F2060+H2060+J2060,1)</f>
        <v>2384.6</v>
      </c>
      <c r="M2060" s="5" t="s">
        <v>52</v>
      </c>
      <c r="N2060" s="1" t="s">
        <v>1699</v>
      </c>
      <c r="O2060" s="1" t="s">
        <v>4956</v>
      </c>
      <c r="P2060" s="1" t="s">
        <v>62</v>
      </c>
      <c r="Q2060" s="1" t="s">
        <v>62</v>
      </c>
      <c r="R2060" s="1" t="s">
        <v>61</v>
      </c>
      <c r="AV2060" s="1" t="s">
        <v>52</v>
      </c>
      <c r="AW2060" s="1" t="s">
        <v>4957</v>
      </c>
      <c r="AX2060" s="1" t="s">
        <v>52</v>
      </c>
      <c r="AY2060" s="1" t="s">
        <v>52</v>
      </c>
      <c r="AZ2060" s="203"/>
      <c r="BA2060" s="206" t="s">
        <v>7746</v>
      </c>
    </row>
    <row r="2061" spans="1:53" ht="30" customHeight="1">
      <c r="A2061" s="5" t="s">
        <v>2649</v>
      </c>
      <c r="B2061" s="5" t="s">
        <v>2646</v>
      </c>
      <c r="C2061" s="5" t="s">
        <v>2210</v>
      </c>
      <c r="D2061" s="6">
        <v>0.02</v>
      </c>
      <c r="E2061" s="8">
        <f>단가대비표!K405</f>
        <v>0</v>
      </c>
      <c r="F2061" s="9">
        <f>TRUNC(E2061*D2061,1)</f>
        <v>0</v>
      </c>
      <c r="G2061" s="8">
        <f>단가대비표!L405</f>
        <v>157068</v>
      </c>
      <c r="H2061" s="9">
        <f>TRUNC(G2061*D2061,1)</f>
        <v>3141.3</v>
      </c>
      <c r="I2061" s="8">
        <f>단가대비표!S405</f>
        <v>0</v>
      </c>
      <c r="J2061" s="9">
        <f>TRUNC(I2061*D2061,1)</f>
        <v>0</v>
      </c>
      <c r="K2061" s="8">
        <f>TRUNC(E2061+G2061+I2061,1)</f>
        <v>157068</v>
      </c>
      <c r="L2061" s="9">
        <f>TRUNC(F2061+H2061+J2061,1)</f>
        <v>3141.3</v>
      </c>
      <c r="M2061" s="5" t="s">
        <v>52</v>
      </c>
      <c r="N2061" s="1" t="s">
        <v>1699</v>
      </c>
      <c r="O2061" s="1" t="s">
        <v>2650</v>
      </c>
      <c r="P2061" s="1" t="s">
        <v>62</v>
      </c>
      <c r="Q2061" s="1" t="s">
        <v>62</v>
      </c>
      <c r="R2061" s="1" t="s">
        <v>61</v>
      </c>
      <c r="AV2061" s="1" t="s">
        <v>52</v>
      </c>
      <c r="AW2061" s="1" t="s">
        <v>4958</v>
      </c>
      <c r="AX2061" s="1" t="s">
        <v>52</v>
      </c>
      <c r="AY2061" s="1" t="s">
        <v>52</v>
      </c>
      <c r="AZ2061" s="203"/>
      <c r="BA2061" s="206" t="s">
        <v>7717</v>
      </c>
    </row>
    <row r="2062" spans="1:53" ht="30" customHeight="1">
      <c r="A2062" s="5" t="s">
        <v>2487</v>
      </c>
      <c r="B2062" s="5" t="s">
        <v>52</v>
      </c>
      <c r="C2062" s="5" t="s">
        <v>52</v>
      </c>
      <c r="D2062" s="6"/>
      <c r="E2062" s="8"/>
      <c r="F2062" s="9">
        <f>TRUNC(SUMIF(N2060:N2061, N2059, F2060:F2061),0)</f>
        <v>0</v>
      </c>
      <c r="G2062" s="8"/>
      <c r="H2062" s="9">
        <f>TRUNC(SUMIF(N2060:N2061, N2059, H2060:H2061),0)</f>
        <v>5525</v>
      </c>
      <c r="I2062" s="8"/>
      <c r="J2062" s="9">
        <f>TRUNC(SUMIF(N2060:N2061, N2059, J2060:J2061),0)</f>
        <v>0</v>
      </c>
      <c r="K2062" s="8"/>
      <c r="L2062" s="9">
        <f>F2062+H2062+J2062</f>
        <v>5525</v>
      </c>
      <c r="M2062" s="5" t="s">
        <v>52</v>
      </c>
      <c r="N2062" s="1" t="s">
        <v>124</v>
      </c>
      <c r="O2062" s="1" t="s">
        <v>124</v>
      </c>
      <c r="P2062" s="1" t="s">
        <v>52</v>
      </c>
      <c r="Q2062" s="1" t="s">
        <v>52</v>
      </c>
      <c r="R2062" s="1" t="s">
        <v>52</v>
      </c>
      <c r="AV2062" s="1" t="s">
        <v>52</v>
      </c>
      <c r="AW2062" s="1" t="s">
        <v>52</v>
      </c>
      <c r="AX2062" s="1" t="s">
        <v>52</v>
      </c>
      <c r="AY2062" s="1" t="s">
        <v>52</v>
      </c>
      <c r="AZ2062" s="203"/>
      <c r="BA2062" s="206"/>
    </row>
    <row r="2063" spans="1:53" ht="30" customHeight="1">
      <c r="A2063" s="6"/>
      <c r="B2063" s="6"/>
      <c r="C2063" s="6"/>
      <c r="D2063" s="6"/>
      <c r="E2063" s="8"/>
      <c r="F2063" s="9"/>
      <c r="G2063" s="8"/>
      <c r="H2063" s="9"/>
      <c r="I2063" s="8"/>
      <c r="J2063" s="9"/>
      <c r="K2063" s="8"/>
      <c r="L2063" s="9"/>
      <c r="M2063" s="6"/>
      <c r="BA2063" s="206"/>
    </row>
    <row r="2064" spans="1:53" ht="30" customHeight="1">
      <c r="A2064" s="308" t="s">
        <v>4959</v>
      </c>
      <c r="B2064" s="308"/>
      <c r="C2064" s="308"/>
      <c r="D2064" s="308"/>
      <c r="E2064" s="309"/>
      <c r="F2064" s="310"/>
      <c r="G2064" s="309"/>
      <c r="H2064" s="310"/>
      <c r="I2064" s="309"/>
      <c r="J2064" s="310"/>
      <c r="K2064" s="309"/>
      <c r="L2064" s="310"/>
      <c r="M2064" s="308"/>
      <c r="N2064" s="1" t="s">
        <v>1704</v>
      </c>
      <c r="BA2064" s="208"/>
    </row>
    <row r="2065" spans="1:54" ht="30" customHeight="1">
      <c r="A2065" s="5" t="s">
        <v>2649</v>
      </c>
      <c r="B2065" s="5" t="s">
        <v>2646</v>
      </c>
      <c r="C2065" s="5" t="s">
        <v>2210</v>
      </c>
      <c r="D2065" s="53">
        <v>6.3E-2</v>
      </c>
      <c r="E2065" s="8">
        <f>단가대비표!K405</f>
        <v>0</v>
      </c>
      <c r="F2065" s="9">
        <f>TRUNC(E2065*D2065,1)</f>
        <v>0</v>
      </c>
      <c r="G2065" s="8">
        <f>단가대비표!L405</f>
        <v>157068</v>
      </c>
      <c r="H2065" s="9">
        <f>TRUNC(G2065*D2065,1)</f>
        <v>9895.2000000000007</v>
      </c>
      <c r="I2065" s="8">
        <f>단가대비표!S405</f>
        <v>0</v>
      </c>
      <c r="J2065" s="9">
        <f>TRUNC(I2065*D2065,1)</f>
        <v>0</v>
      </c>
      <c r="K2065" s="8">
        <f>TRUNC(E2065+G2065+I2065,1)</f>
        <v>157068</v>
      </c>
      <c r="L2065" s="9">
        <f>TRUNC(F2065+H2065+J2065,1)</f>
        <v>9895.2000000000007</v>
      </c>
      <c r="M2065" s="5" t="s">
        <v>52</v>
      </c>
      <c r="N2065" s="1" t="s">
        <v>1704</v>
      </c>
      <c r="O2065" s="1" t="s">
        <v>2650</v>
      </c>
      <c r="P2065" s="1" t="s">
        <v>62</v>
      </c>
      <c r="Q2065" s="1" t="s">
        <v>62</v>
      </c>
      <c r="R2065" s="1" t="s">
        <v>61</v>
      </c>
      <c r="AV2065" s="1" t="s">
        <v>52</v>
      </c>
      <c r="AW2065" s="1" t="s">
        <v>4960</v>
      </c>
      <c r="AX2065" s="1" t="s">
        <v>52</v>
      </c>
      <c r="AY2065" s="1" t="s">
        <v>52</v>
      </c>
      <c r="AZ2065" s="203"/>
      <c r="BA2065" s="206" t="s">
        <v>7717</v>
      </c>
      <c r="BB2065" s="98" t="s">
        <v>7889</v>
      </c>
    </row>
    <row r="2066" spans="1:54" ht="30" customHeight="1">
      <c r="A2066" s="5" t="s">
        <v>2487</v>
      </c>
      <c r="B2066" s="5" t="s">
        <v>52</v>
      </c>
      <c r="C2066" s="5" t="s">
        <v>52</v>
      </c>
      <c r="D2066" s="6"/>
      <c r="E2066" s="8"/>
      <c r="F2066" s="9">
        <f>TRUNC(SUMIF(N2065:N2065, N2064, F2065:F2065),0)</f>
        <v>0</v>
      </c>
      <c r="G2066" s="8"/>
      <c r="H2066" s="9">
        <f>TRUNC(SUMIF(N2065:N2065, N2064, H2065:H2065),0)</f>
        <v>9895</v>
      </c>
      <c r="I2066" s="8"/>
      <c r="J2066" s="9">
        <f>TRUNC(SUMIF(N2065:N2065, N2064, J2065:J2065),0)</f>
        <v>0</v>
      </c>
      <c r="K2066" s="8"/>
      <c r="L2066" s="9">
        <f>F2066+H2066+J2066</f>
        <v>9895</v>
      </c>
      <c r="M2066" s="5" t="s">
        <v>52</v>
      </c>
      <c r="N2066" s="1" t="s">
        <v>124</v>
      </c>
      <c r="O2066" s="1" t="s">
        <v>124</v>
      </c>
      <c r="P2066" s="1" t="s">
        <v>52</v>
      </c>
      <c r="Q2066" s="1" t="s">
        <v>52</v>
      </c>
      <c r="R2066" s="1" t="s">
        <v>52</v>
      </c>
      <c r="AV2066" s="1" t="s">
        <v>52</v>
      </c>
      <c r="AW2066" s="1" t="s">
        <v>52</v>
      </c>
      <c r="AX2066" s="1" t="s">
        <v>52</v>
      </c>
      <c r="AY2066" s="1" t="s">
        <v>52</v>
      </c>
      <c r="AZ2066" s="203"/>
      <c r="BA2066" s="206"/>
    </row>
    <row r="2067" spans="1:54" ht="30" customHeight="1">
      <c r="A2067" s="6"/>
      <c r="B2067" s="6"/>
      <c r="C2067" s="6"/>
      <c r="D2067" s="6"/>
      <c r="E2067" s="8"/>
      <c r="F2067" s="9"/>
      <c r="G2067" s="8"/>
      <c r="H2067" s="9"/>
      <c r="I2067" s="8"/>
      <c r="J2067" s="9"/>
      <c r="K2067" s="8"/>
      <c r="L2067" s="9"/>
      <c r="M2067" s="6"/>
      <c r="BA2067" s="206"/>
    </row>
    <row r="2068" spans="1:54" ht="30" customHeight="1">
      <c r="A2068" s="308" t="s">
        <v>4961</v>
      </c>
      <c r="B2068" s="308"/>
      <c r="C2068" s="308"/>
      <c r="D2068" s="308"/>
      <c r="E2068" s="309"/>
      <c r="F2068" s="310"/>
      <c r="G2068" s="309"/>
      <c r="H2068" s="310"/>
      <c r="I2068" s="309"/>
      <c r="J2068" s="310"/>
      <c r="K2068" s="309"/>
      <c r="L2068" s="310"/>
      <c r="M2068" s="308"/>
      <c r="N2068" s="1" t="s">
        <v>1709</v>
      </c>
      <c r="BA2068" s="208"/>
    </row>
    <row r="2069" spans="1:54" ht="30" customHeight="1">
      <c r="A2069" s="5" t="s">
        <v>2649</v>
      </c>
      <c r="B2069" s="5" t="s">
        <v>2646</v>
      </c>
      <c r="C2069" s="5" t="s">
        <v>2210</v>
      </c>
      <c r="D2069" s="53">
        <v>6.3E-2</v>
      </c>
      <c r="E2069" s="8">
        <f>단가대비표!K405</f>
        <v>0</v>
      </c>
      <c r="F2069" s="9">
        <f>TRUNC(E2069*D2069,1)</f>
        <v>0</v>
      </c>
      <c r="G2069" s="8">
        <f>단가대비표!L405</f>
        <v>157068</v>
      </c>
      <c r="H2069" s="9">
        <f>TRUNC(G2069*D2069,1)</f>
        <v>9895.2000000000007</v>
      </c>
      <c r="I2069" s="8">
        <f>단가대비표!S405</f>
        <v>0</v>
      </c>
      <c r="J2069" s="9">
        <f>TRUNC(I2069*D2069,1)</f>
        <v>0</v>
      </c>
      <c r="K2069" s="8">
        <f>TRUNC(E2069+G2069+I2069,1)</f>
        <v>157068</v>
      </c>
      <c r="L2069" s="9">
        <f>TRUNC(F2069+H2069+J2069,1)</f>
        <v>9895.2000000000007</v>
      </c>
      <c r="M2069" s="5" t="s">
        <v>52</v>
      </c>
      <c r="N2069" s="1" t="s">
        <v>1709</v>
      </c>
      <c r="O2069" s="1" t="s">
        <v>2650</v>
      </c>
      <c r="P2069" s="1" t="s">
        <v>62</v>
      </c>
      <c r="Q2069" s="1" t="s">
        <v>62</v>
      </c>
      <c r="R2069" s="1" t="s">
        <v>61</v>
      </c>
      <c r="AV2069" s="1" t="s">
        <v>52</v>
      </c>
      <c r="AW2069" s="1" t="s">
        <v>4962</v>
      </c>
      <c r="AX2069" s="1" t="s">
        <v>52</v>
      </c>
      <c r="AY2069" s="1" t="s">
        <v>52</v>
      </c>
      <c r="AZ2069" s="203"/>
      <c r="BA2069" s="206" t="s">
        <v>7717</v>
      </c>
      <c r="BB2069" s="98" t="s">
        <v>7889</v>
      </c>
    </row>
    <row r="2070" spans="1:54" ht="30" customHeight="1">
      <c r="A2070" s="5" t="s">
        <v>2487</v>
      </c>
      <c r="B2070" s="5" t="s">
        <v>52</v>
      </c>
      <c r="C2070" s="5" t="s">
        <v>52</v>
      </c>
      <c r="D2070" s="6"/>
      <c r="E2070" s="8"/>
      <c r="F2070" s="9">
        <f>TRUNC(SUMIF(N2069:N2069, N2068, F2069:F2069),0)</f>
        <v>0</v>
      </c>
      <c r="G2070" s="8"/>
      <c r="H2070" s="9">
        <f>TRUNC(SUMIF(N2069:N2069, N2068, H2069:H2069),0)</f>
        <v>9895</v>
      </c>
      <c r="I2070" s="8"/>
      <c r="J2070" s="9">
        <f>TRUNC(SUMIF(N2069:N2069, N2068, J2069:J2069),0)</f>
        <v>0</v>
      </c>
      <c r="K2070" s="8"/>
      <c r="L2070" s="9">
        <f>F2070+H2070+J2070</f>
        <v>9895</v>
      </c>
      <c r="M2070" s="5" t="s">
        <v>52</v>
      </c>
      <c r="N2070" s="1" t="s">
        <v>124</v>
      </c>
      <c r="O2070" s="1" t="s">
        <v>124</v>
      </c>
      <c r="P2070" s="1" t="s">
        <v>52</v>
      </c>
      <c r="Q2070" s="1" t="s">
        <v>52</v>
      </c>
      <c r="R2070" s="1" t="s">
        <v>52</v>
      </c>
      <c r="AV2070" s="1" t="s">
        <v>52</v>
      </c>
      <c r="AW2070" s="1" t="s">
        <v>52</v>
      </c>
      <c r="AX2070" s="1" t="s">
        <v>52</v>
      </c>
      <c r="AY2070" s="1" t="s">
        <v>52</v>
      </c>
      <c r="AZ2070" s="203"/>
      <c r="BA2070" s="206"/>
    </row>
    <row r="2071" spans="1:54" ht="30" customHeight="1">
      <c r="A2071" s="6"/>
      <c r="B2071" s="6"/>
      <c r="C2071" s="6"/>
      <c r="D2071" s="6"/>
      <c r="E2071" s="8"/>
      <c r="F2071" s="9"/>
      <c r="G2071" s="8"/>
      <c r="H2071" s="9"/>
      <c r="I2071" s="8"/>
      <c r="J2071" s="9"/>
      <c r="K2071" s="8"/>
      <c r="L2071" s="9"/>
      <c r="M2071" s="6"/>
      <c r="BA2071" s="206"/>
    </row>
    <row r="2072" spans="1:54" ht="30" customHeight="1">
      <c r="A2072" s="308" t="s">
        <v>4963</v>
      </c>
      <c r="B2072" s="308"/>
      <c r="C2072" s="308"/>
      <c r="D2072" s="308"/>
      <c r="E2072" s="309"/>
      <c r="F2072" s="310"/>
      <c r="G2072" s="309"/>
      <c r="H2072" s="310"/>
      <c r="I2072" s="309"/>
      <c r="J2072" s="310"/>
      <c r="K2072" s="309"/>
      <c r="L2072" s="310"/>
      <c r="M2072" s="308"/>
      <c r="N2072" s="1" t="s">
        <v>1715</v>
      </c>
      <c r="BA2072" s="208"/>
    </row>
    <row r="2073" spans="1:54" ht="30" customHeight="1">
      <c r="A2073" s="5" t="s">
        <v>2975</v>
      </c>
      <c r="B2073" s="5" t="s">
        <v>2646</v>
      </c>
      <c r="C2073" s="5" t="s">
        <v>2210</v>
      </c>
      <c r="D2073" s="6">
        <v>0.317</v>
      </c>
      <c r="E2073" s="8">
        <f>단가대비표!K430</f>
        <v>0</v>
      </c>
      <c r="F2073" s="9">
        <f>TRUNC(E2073*D2073,1)</f>
        <v>0</v>
      </c>
      <c r="G2073" s="8">
        <f>단가대비표!L430</f>
        <v>202504</v>
      </c>
      <c r="H2073" s="9">
        <f>TRUNC(G2073*D2073,1)</f>
        <v>64193.7</v>
      </c>
      <c r="I2073" s="8">
        <f>단가대비표!S430</f>
        <v>0</v>
      </c>
      <c r="J2073" s="9">
        <f>TRUNC(I2073*D2073,1)</f>
        <v>0</v>
      </c>
      <c r="K2073" s="8">
        <f>TRUNC(E2073+G2073+I2073,1)</f>
        <v>202504</v>
      </c>
      <c r="L2073" s="9">
        <f>TRUNC(F2073+H2073+J2073,1)</f>
        <v>64193.7</v>
      </c>
      <c r="M2073" s="5" t="s">
        <v>52</v>
      </c>
      <c r="N2073" s="1" t="s">
        <v>1715</v>
      </c>
      <c r="O2073" s="1" t="s">
        <v>2976</v>
      </c>
      <c r="P2073" s="1" t="s">
        <v>62</v>
      </c>
      <c r="Q2073" s="1" t="s">
        <v>62</v>
      </c>
      <c r="R2073" s="1" t="s">
        <v>61</v>
      </c>
      <c r="AV2073" s="1" t="s">
        <v>52</v>
      </c>
      <c r="AW2073" s="1" t="s">
        <v>4964</v>
      </c>
      <c r="AX2073" s="1" t="s">
        <v>52</v>
      </c>
      <c r="AY2073" s="1" t="s">
        <v>52</v>
      </c>
      <c r="AZ2073" s="203"/>
      <c r="BA2073" s="206" t="s">
        <v>7745</v>
      </c>
    </row>
    <row r="2074" spans="1:54" ht="30" customHeight="1">
      <c r="A2074" s="5" t="s">
        <v>2649</v>
      </c>
      <c r="B2074" s="5" t="s">
        <v>2646</v>
      </c>
      <c r="C2074" s="5" t="s">
        <v>2210</v>
      </c>
      <c r="D2074" s="6">
        <v>0.10150000000000001</v>
      </c>
      <c r="E2074" s="8">
        <f>단가대비표!K405</f>
        <v>0</v>
      </c>
      <c r="F2074" s="9">
        <f>TRUNC(E2074*D2074,1)</f>
        <v>0</v>
      </c>
      <c r="G2074" s="8">
        <f>단가대비표!L405</f>
        <v>157068</v>
      </c>
      <c r="H2074" s="9">
        <f>TRUNC(G2074*D2074,1)</f>
        <v>15942.4</v>
      </c>
      <c r="I2074" s="8">
        <f>단가대비표!S405</f>
        <v>0</v>
      </c>
      <c r="J2074" s="9">
        <f>TRUNC(I2074*D2074,1)</f>
        <v>0</v>
      </c>
      <c r="K2074" s="8">
        <f>TRUNC(E2074+G2074+I2074,1)</f>
        <v>157068</v>
      </c>
      <c r="L2074" s="9">
        <f>TRUNC(F2074+H2074+J2074,1)</f>
        <v>15942.4</v>
      </c>
      <c r="M2074" s="5" t="s">
        <v>52</v>
      </c>
      <c r="N2074" s="1" t="s">
        <v>1715</v>
      </c>
      <c r="O2074" s="1" t="s">
        <v>2650</v>
      </c>
      <c r="P2074" s="1" t="s">
        <v>62</v>
      </c>
      <c r="Q2074" s="1" t="s">
        <v>62</v>
      </c>
      <c r="R2074" s="1" t="s">
        <v>61</v>
      </c>
      <c r="AV2074" s="1" t="s">
        <v>52</v>
      </c>
      <c r="AW2074" s="1" t="s">
        <v>4965</v>
      </c>
      <c r="AX2074" s="1" t="s">
        <v>52</v>
      </c>
      <c r="AY2074" s="1" t="s">
        <v>52</v>
      </c>
      <c r="AZ2074" s="203"/>
      <c r="BA2074" s="206" t="s">
        <v>7717</v>
      </c>
    </row>
    <row r="2075" spans="1:54" ht="30" customHeight="1">
      <c r="A2075" s="5" t="s">
        <v>2487</v>
      </c>
      <c r="B2075" s="5" t="s">
        <v>52</v>
      </c>
      <c r="C2075" s="5" t="s">
        <v>52</v>
      </c>
      <c r="D2075" s="6"/>
      <c r="E2075" s="8"/>
      <c r="F2075" s="9">
        <f>TRUNC(SUMIF(N2073:N2074, N2072, F2073:F2074),0)</f>
        <v>0</v>
      </c>
      <c r="G2075" s="8"/>
      <c r="H2075" s="9">
        <f>TRUNC(SUMIF(N2073:N2074, N2072, H2073:H2074),0)</f>
        <v>80136</v>
      </c>
      <c r="I2075" s="8"/>
      <c r="J2075" s="9">
        <f>TRUNC(SUMIF(N2073:N2074, N2072, J2073:J2074),0)</f>
        <v>0</v>
      </c>
      <c r="K2075" s="8"/>
      <c r="L2075" s="9">
        <f>F2075+H2075+J2075</f>
        <v>80136</v>
      </c>
      <c r="M2075" s="5" t="s">
        <v>52</v>
      </c>
      <c r="N2075" s="1" t="s">
        <v>124</v>
      </c>
      <c r="O2075" s="1" t="s">
        <v>124</v>
      </c>
      <c r="P2075" s="1" t="s">
        <v>52</v>
      </c>
      <c r="Q2075" s="1" t="s">
        <v>52</v>
      </c>
      <c r="R2075" s="1" t="s">
        <v>52</v>
      </c>
      <c r="AV2075" s="1" t="s">
        <v>52</v>
      </c>
      <c r="AW2075" s="1" t="s">
        <v>52</v>
      </c>
      <c r="AX2075" s="1" t="s">
        <v>52</v>
      </c>
      <c r="AY2075" s="1" t="s">
        <v>52</v>
      </c>
      <c r="AZ2075" s="203"/>
      <c r="BA2075" s="206"/>
    </row>
    <row r="2076" spans="1:54" ht="30" customHeight="1">
      <c r="A2076" s="6"/>
      <c r="B2076" s="6"/>
      <c r="C2076" s="6"/>
      <c r="D2076" s="6"/>
      <c r="E2076" s="8"/>
      <c r="F2076" s="9"/>
      <c r="G2076" s="8"/>
      <c r="H2076" s="9"/>
      <c r="I2076" s="8"/>
      <c r="J2076" s="9"/>
      <c r="K2076" s="8"/>
      <c r="L2076" s="9"/>
      <c r="M2076" s="6"/>
      <c r="BA2076" s="206"/>
    </row>
    <row r="2077" spans="1:54" ht="30" customHeight="1">
      <c r="A2077" s="308" t="s">
        <v>4966</v>
      </c>
      <c r="B2077" s="308"/>
      <c r="C2077" s="308"/>
      <c r="D2077" s="308"/>
      <c r="E2077" s="309"/>
      <c r="F2077" s="310"/>
      <c r="G2077" s="309"/>
      <c r="H2077" s="310"/>
      <c r="I2077" s="309"/>
      <c r="J2077" s="310"/>
      <c r="K2077" s="309"/>
      <c r="L2077" s="310"/>
      <c r="M2077" s="308"/>
      <c r="N2077" s="1" t="s">
        <v>1719</v>
      </c>
      <c r="BA2077" s="208"/>
    </row>
    <row r="2078" spans="1:54" ht="30" customHeight="1">
      <c r="A2078" s="5" t="s">
        <v>2649</v>
      </c>
      <c r="B2078" s="5" t="s">
        <v>2646</v>
      </c>
      <c r="C2078" s="5" t="s">
        <v>2210</v>
      </c>
      <c r="D2078" s="53">
        <v>6.2E-2</v>
      </c>
      <c r="E2078" s="8">
        <f>단가대비표!K405</f>
        <v>0</v>
      </c>
      <c r="F2078" s="9">
        <f>TRUNC(E2078*D2078,1)</f>
        <v>0</v>
      </c>
      <c r="G2078" s="8">
        <f>단가대비표!L405</f>
        <v>157068</v>
      </c>
      <c r="H2078" s="9">
        <f>TRUNC(G2078*D2078,1)</f>
        <v>9738.2000000000007</v>
      </c>
      <c r="I2078" s="8">
        <f>단가대비표!S405</f>
        <v>0</v>
      </c>
      <c r="J2078" s="9">
        <f>TRUNC(I2078*D2078,1)</f>
        <v>0</v>
      </c>
      <c r="K2078" s="8">
        <f>TRUNC(E2078+G2078+I2078,1)</f>
        <v>157068</v>
      </c>
      <c r="L2078" s="9">
        <f>TRUNC(F2078+H2078+J2078,1)</f>
        <v>9738.2000000000007</v>
      </c>
      <c r="M2078" s="5" t="s">
        <v>52</v>
      </c>
      <c r="N2078" s="1" t="s">
        <v>1719</v>
      </c>
      <c r="O2078" s="1" t="s">
        <v>2650</v>
      </c>
      <c r="P2078" s="1" t="s">
        <v>62</v>
      </c>
      <c r="Q2078" s="1" t="s">
        <v>62</v>
      </c>
      <c r="R2078" s="1" t="s">
        <v>61</v>
      </c>
      <c r="AV2078" s="1" t="s">
        <v>52</v>
      </c>
      <c r="AW2078" s="1" t="s">
        <v>4967</v>
      </c>
      <c r="AX2078" s="1" t="s">
        <v>52</v>
      </c>
      <c r="AY2078" s="1" t="s">
        <v>52</v>
      </c>
      <c r="AZ2078" s="203"/>
      <c r="BA2078" s="206" t="s">
        <v>7717</v>
      </c>
      <c r="BB2078" s="99" t="s">
        <v>7893</v>
      </c>
    </row>
    <row r="2079" spans="1:54" ht="30" customHeight="1">
      <c r="A2079" s="5" t="s">
        <v>2975</v>
      </c>
      <c r="B2079" s="5" t="s">
        <v>2646</v>
      </c>
      <c r="C2079" s="5" t="s">
        <v>2210</v>
      </c>
      <c r="D2079" s="53">
        <v>0.125</v>
      </c>
      <c r="E2079" s="8">
        <f>단가대비표!K430</f>
        <v>0</v>
      </c>
      <c r="F2079" s="9">
        <f>TRUNC(E2079*D2079,1)</f>
        <v>0</v>
      </c>
      <c r="G2079" s="8">
        <f>단가대비표!L430</f>
        <v>202504</v>
      </c>
      <c r="H2079" s="9">
        <f>TRUNC(G2079*D2079,1)</f>
        <v>25313</v>
      </c>
      <c r="I2079" s="8">
        <f>단가대비표!S430</f>
        <v>0</v>
      </c>
      <c r="J2079" s="9">
        <f>TRUNC(I2079*D2079,1)</f>
        <v>0</v>
      </c>
      <c r="K2079" s="8">
        <f>TRUNC(E2079+G2079+I2079,1)</f>
        <v>202504</v>
      </c>
      <c r="L2079" s="9">
        <f>TRUNC(F2079+H2079+J2079,1)</f>
        <v>25313</v>
      </c>
      <c r="M2079" s="5" t="s">
        <v>52</v>
      </c>
      <c r="N2079" s="1" t="s">
        <v>1719</v>
      </c>
      <c r="O2079" s="1" t="s">
        <v>2976</v>
      </c>
      <c r="P2079" s="1" t="s">
        <v>62</v>
      </c>
      <c r="Q2079" s="1" t="s">
        <v>62</v>
      </c>
      <c r="R2079" s="1" t="s">
        <v>61</v>
      </c>
      <c r="AV2079" s="1" t="s">
        <v>52</v>
      </c>
      <c r="AW2079" s="1" t="s">
        <v>4968</v>
      </c>
      <c r="AX2079" s="1" t="s">
        <v>52</v>
      </c>
      <c r="AY2079" s="1" t="s">
        <v>52</v>
      </c>
      <c r="AZ2079" s="203"/>
      <c r="BA2079" s="206" t="s">
        <v>7745</v>
      </c>
    </row>
    <row r="2080" spans="1:54" ht="30" customHeight="1">
      <c r="A2080" s="5" t="s">
        <v>2487</v>
      </c>
      <c r="B2080" s="5" t="s">
        <v>52</v>
      </c>
      <c r="C2080" s="5" t="s">
        <v>52</v>
      </c>
      <c r="D2080" s="6"/>
      <c r="E2080" s="8"/>
      <c r="F2080" s="9">
        <f>TRUNC(SUMIF(N2078:N2079, N2077, F2078:F2079),0)</f>
        <v>0</v>
      </c>
      <c r="G2080" s="8"/>
      <c r="H2080" s="9">
        <f>TRUNC(SUMIF(N2078:N2079, N2077, H2078:H2079),0)</f>
        <v>35051</v>
      </c>
      <c r="I2080" s="8"/>
      <c r="J2080" s="9">
        <f>TRUNC(SUMIF(N2078:N2079, N2077, J2078:J2079),0)</f>
        <v>0</v>
      </c>
      <c r="K2080" s="8"/>
      <c r="L2080" s="9">
        <f>F2080+H2080+J2080</f>
        <v>35051</v>
      </c>
      <c r="M2080" s="5" t="s">
        <v>52</v>
      </c>
      <c r="N2080" s="1" t="s">
        <v>124</v>
      </c>
      <c r="O2080" s="1" t="s">
        <v>124</v>
      </c>
      <c r="P2080" s="1" t="s">
        <v>52</v>
      </c>
      <c r="Q2080" s="1" t="s">
        <v>52</v>
      </c>
      <c r="R2080" s="1" t="s">
        <v>52</v>
      </c>
      <c r="AV2080" s="1" t="s">
        <v>52</v>
      </c>
      <c r="AW2080" s="1" t="s">
        <v>52</v>
      </c>
      <c r="AX2080" s="1" t="s">
        <v>52</v>
      </c>
      <c r="AY2080" s="1" t="s">
        <v>52</v>
      </c>
      <c r="AZ2080" s="203"/>
      <c r="BA2080" s="206"/>
    </row>
    <row r="2081" spans="1:54" ht="30" customHeight="1">
      <c r="A2081" s="6"/>
      <c r="B2081" s="6"/>
      <c r="C2081" s="6"/>
      <c r="D2081" s="6"/>
      <c r="E2081" s="8"/>
      <c r="F2081" s="9"/>
      <c r="G2081" s="8"/>
      <c r="H2081" s="9"/>
      <c r="I2081" s="8"/>
      <c r="J2081" s="9"/>
      <c r="K2081" s="8"/>
      <c r="L2081" s="9"/>
      <c r="M2081" s="6"/>
      <c r="BA2081" s="206"/>
    </row>
    <row r="2082" spans="1:54" ht="30" customHeight="1">
      <c r="A2082" s="308" t="s">
        <v>4969</v>
      </c>
      <c r="B2082" s="308"/>
      <c r="C2082" s="308"/>
      <c r="D2082" s="308"/>
      <c r="E2082" s="309"/>
      <c r="F2082" s="310"/>
      <c r="G2082" s="309"/>
      <c r="H2082" s="310"/>
      <c r="I2082" s="309"/>
      <c r="J2082" s="310"/>
      <c r="K2082" s="309"/>
      <c r="L2082" s="310"/>
      <c r="M2082" s="308"/>
      <c r="N2082" s="1" t="s">
        <v>1723</v>
      </c>
      <c r="BA2082" s="208"/>
    </row>
    <row r="2083" spans="1:54" ht="30" customHeight="1">
      <c r="A2083" s="5" t="s">
        <v>2975</v>
      </c>
      <c r="B2083" s="5" t="s">
        <v>2646</v>
      </c>
      <c r="C2083" s="5" t="s">
        <v>2210</v>
      </c>
      <c r="D2083" s="53">
        <v>6.2E-2</v>
      </c>
      <c r="E2083" s="8">
        <f>단가대비표!K430</f>
        <v>0</v>
      </c>
      <c r="F2083" s="9">
        <f>TRUNC(E2083*D2083,1)</f>
        <v>0</v>
      </c>
      <c r="G2083" s="8">
        <f>단가대비표!L430</f>
        <v>202504</v>
      </c>
      <c r="H2083" s="9">
        <f>TRUNC(G2083*D2083,1)</f>
        <v>12555.2</v>
      </c>
      <c r="I2083" s="8">
        <f>단가대비표!S430</f>
        <v>0</v>
      </c>
      <c r="J2083" s="9">
        <f>TRUNC(I2083*D2083,1)</f>
        <v>0</v>
      </c>
      <c r="K2083" s="8">
        <f>TRUNC(E2083+G2083+I2083,1)</f>
        <v>202504</v>
      </c>
      <c r="L2083" s="9">
        <f>TRUNC(F2083+H2083+J2083,1)</f>
        <v>12555.2</v>
      </c>
      <c r="M2083" s="5" t="s">
        <v>52</v>
      </c>
      <c r="N2083" s="1" t="s">
        <v>1723</v>
      </c>
      <c r="O2083" s="1" t="s">
        <v>2976</v>
      </c>
      <c r="P2083" s="1" t="s">
        <v>62</v>
      </c>
      <c r="Q2083" s="1" t="s">
        <v>62</v>
      </c>
      <c r="R2083" s="1" t="s">
        <v>61</v>
      </c>
      <c r="AV2083" s="1" t="s">
        <v>52</v>
      </c>
      <c r="AW2083" s="1" t="s">
        <v>4970</v>
      </c>
      <c r="AX2083" s="1" t="s">
        <v>52</v>
      </c>
      <c r="AY2083" s="1" t="s">
        <v>52</v>
      </c>
      <c r="AZ2083" s="203"/>
      <c r="BA2083" s="206" t="s">
        <v>7745</v>
      </c>
      <c r="BB2083" s="99" t="s">
        <v>7894</v>
      </c>
    </row>
    <row r="2084" spans="1:54" ht="30" customHeight="1">
      <c r="A2084" s="5" t="s">
        <v>2649</v>
      </c>
      <c r="B2084" s="5" t="s">
        <v>2646</v>
      </c>
      <c r="C2084" s="5" t="s">
        <v>2210</v>
      </c>
      <c r="D2084" s="53">
        <v>3.1E-2</v>
      </c>
      <c r="E2084" s="8">
        <f>단가대비표!K405</f>
        <v>0</v>
      </c>
      <c r="F2084" s="9">
        <f>TRUNC(E2084*D2084,1)</f>
        <v>0</v>
      </c>
      <c r="G2084" s="8">
        <f>단가대비표!L405</f>
        <v>157068</v>
      </c>
      <c r="H2084" s="9">
        <f>TRUNC(G2084*D2084,1)</f>
        <v>4869.1000000000004</v>
      </c>
      <c r="I2084" s="8">
        <f>단가대비표!S405</f>
        <v>0</v>
      </c>
      <c r="J2084" s="9">
        <f>TRUNC(I2084*D2084,1)</f>
        <v>0</v>
      </c>
      <c r="K2084" s="8">
        <f>TRUNC(E2084+G2084+I2084,1)</f>
        <v>157068</v>
      </c>
      <c r="L2084" s="9">
        <f>TRUNC(F2084+H2084+J2084,1)</f>
        <v>4869.1000000000004</v>
      </c>
      <c r="M2084" s="5" t="s">
        <v>52</v>
      </c>
      <c r="N2084" s="1" t="s">
        <v>1723</v>
      </c>
      <c r="O2084" s="1" t="s">
        <v>2650</v>
      </c>
      <c r="P2084" s="1" t="s">
        <v>62</v>
      </c>
      <c r="Q2084" s="1" t="s">
        <v>62</v>
      </c>
      <c r="R2084" s="1" t="s">
        <v>61</v>
      </c>
      <c r="AV2084" s="1" t="s">
        <v>52</v>
      </c>
      <c r="AW2084" s="1" t="s">
        <v>4971</v>
      </c>
      <c r="AX2084" s="1" t="s">
        <v>52</v>
      </c>
      <c r="AY2084" s="1" t="s">
        <v>52</v>
      </c>
      <c r="AZ2084" s="203"/>
      <c r="BA2084" s="206" t="s">
        <v>7717</v>
      </c>
    </row>
    <row r="2085" spans="1:54" ht="30" customHeight="1">
      <c r="A2085" s="5" t="s">
        <v>2487</v>
      </c>
      <c r="B2085" s="5" t="s">
        <v>52</v>
      </c>
      <c r="C2085" s="5" t="s">
        <v>52</v>
      </c>
      <c r="D2085" s="6"/>
      <c r="E2085" s="8"/>
      <c r="F2085" s="9">
        <f>TRUNC(SUMIF(N2083:N2084, N2082, F2083:F2084),0)</f>
        <v>0</v>
      </c>
      <c r="G2085" s="8"/>
      <c r="H2085" s="9">
        <f>TRUNC(SUMIF(N2083:N2084, N2082, H2083:H2084),0)</f>
        <v>17424</v>
      </c>
      <c r="I2085" s="8"/>
      <c r="J2085" s="9">
        <f>TRUNC(SUMIF(N2083:N2084, N2082, J2083:J2084),0)</f>
        <v>0</v>
      </c>
      <c r="K2085" s="8"/>
      <c r="L2085" s="9">
        <f>F2085+H2085+J2085</f>
        <v>17424</v>
      </c>
      <c r="M2085" s="5" t="s">
        <v>52</v>
      </c>
      <c r="N2085" s="1" t="s">
        <v>124</v>
      </c>
      <c r="O2085" s="1" t="s">
        <v>124</v>
      </c>
      <c r="P2085" s="1" t="s">
        <v>52</v>
      </c>
      <c r="Q2085" s="1" t="s">
        <v>52</v>
      </c>
      <c r="R2085" s="1" t="s">
        <v>52</v>
      </c>
      <c r="AV2085" s="1" t="s">
        <v>52</v>
      </c>
      <c r="AW2085" s="1" t="s">
        <v>52</v>
      </c>
      <c r="AX2085" s="1" t="s">
        <v>52</v>
      </c>
      <c r="AY2085" s="1" t="s">
        <v>52</v>
      </c>
      <c r="AZ2085" s="203"/>
      <c r="BA2085" s="206"/>
    </row>
    <row r="2086" spans="1:54" ht="30" customHeight="1">
      <c r="A2086" s="6"/>
      <c r="B2086" s="6"/>
      <c r="C2086" s="6"/>
      <c r="D2086" s="6"/>
      <c r="E2086" s="8"/>
      <c r="F2086" s="9"/>
      <c r="G2086" s="8"/>
      <c r="H2086" s="9"/>
      <c r="I2086" s="8"/>
      <c r="J2086" s="9"/>
      <c r="K2086" s="8"/>
      <c r="L2086" s="9"/>
      <c r="M2086" s="6"/>
      <c r="BA2086" s="206"/>
    </row>
    <row r="2087" spans="1:54" ht="30" customHeight="1">
      <c r="A2087" s="308" t="s">
        <v>4972</v>
      </c>
      <c r="B2087" s="308"/>
      <c r="C2087" s="308"/>
      <c r="D2087" s="308"/>
      <c r="E2087" s="309"/>
      <c r="F2087" s="310"/>
      <c r="G2087" s="309"/>
      <c r="H2087" s="310"/>
      <c r="I2087" s="309"/>
      <c r="J2087" s="310"/>
      <c r="K2087" s="309"/>
      <c r="L2087" s="310"/>
      <c r="M2087" s="308"/>
      <c r="N2087" s="1" t="s">
        <v>1727</v>
      </c>
      <c r="BA2087" s="208"/>
    </row>
    <row r="2088" spans="1:54" ht="30" customHeight="1">
      <c r="A2088" s="5" t="s">
        <v>4973</v>
      </c>
      <c r="B2088" s="5" t="s">
        <v>2646</v>
      </c>
      <c r="C2088" s="5" t="s">
        <v>2210</v>
      </c>
      <c r="D2088" s="6">
        <v>4.1000000000000002E-2</v>
      </c>
      <c r="E2088" s="8">
        <f>단가대비표!K422</f>
        <v>0</v>
      </c>
      <c r="F2088" s="9">
        <f>TRUNC(E2088*D2088,1)</f>
        <v>0</v>
      </c>
      <c r="G2088" s="8">
        <f>단가대비표!L422</f>
        <v>258576</v>
      </c>
      <c r="H2088" s="9">
        <f>TRUNC(G2088*D2088,1)</f>
        <v>10601.6</v>
      </c>
      <c r="I2088" s="8">
        <f>단가대비표!S422</f>
        <v>0</v>
      </c>
      <c r="J2088" s="9">
        <f>TRUNC(I2088*D2088,1)</f>
        <v>0</v>
      </c>
      <c r="K2088" s="8">
        <f t="shared" ref="K2088:L2090" si="266">TRUNC(E2088+G2088+I2088,1)</f>
        <v>258576</v>
      </c>
      <c r="L2088" s="9">
        <f t="shared" si="266"/>
        <v>10601.6</v>
      </c>
      <c r="M2088" s="5" t="s">
        <v>52</v>
      </c>
      <c r="N2088" s="1" t="s">
        <v>1727</v>
      </c>
      <c r="O2088" s="1" t="s">
        <v>4974</v>
      </c>
      <c r="P2088" s="1" t="s">
        <v>62</v>
      </c>
      <c r="Q2088" s="1" t="s">
        <v>62</v>
      </c>
      <c r="R2088" s="1" t="s">
        <v>61</v>
      </c>
      <c r="V2088">
        <v>1</v>
      </c>
      <c r="AV2088" s="1" t="s">
        <v>52</v>
      </c>
      <c r="AW2088" s="1" t="s">
        <v>4975</v>
      </c>
      <c r="AX2088" s="1" t="s">
        <v>52</v>
      </c>
      <c r="AY2088" s="1" t="s">
        <v>52</v>
      </c>
      <c r="AZ2088" s="203"/>
      <c r="BA2088" s="206" t="s">
        <v>7737</v>
      </c>
    </row>
    <row r="2089" spans="1:54" ht="30" customHeight="1">
      <c r="A2089" s="5" t="s">
        <v>2649</v>
      </c>
      <c r="B2089" s="5" t="s">
        <v>2646</v>
      </c>
      <c r="C2089" s="5" t="s">
        <v>2210</v>
      </c>
      <c r="D2089" s="6">
        <v>2.7E-2</v>
      </c>
      <c r="E2089" s="8">
        <f>단가대비표!K405</f>
        <v>0</v>
      </c>
      <c r="F2089" s="9">
        <f>TRUNC(E2089*D2089,1)</f>
        <v>0</v>
      </c>
      <c r="G2089" s="8">
        <f>단가대비표!L405</f>
        <v>157068</v>
      </c>
      <c r="H2089" s="9">
        <f>TRUNC(G2089*D2089,1)</f>
        <v>4240.8</v>
      </c>
      <c r="I2089" s="8">
        <f>단가대비표!S405</f>
        <v>0</v>
      </c>
      <c r="J2089" s="9">
        <f>TRUNC(I2089*D2089,1)</f>
        <v>0</v>
      </c>
      <c r="K2089" s="8">
        <f t="shared" si="266"/>
        <v>157068</v>
      </c>
      <c r="L2089" s="9">
        <f t="shared" si="266"/>
        <v>4240.8</v>
      </c>
      <c r="M2089" s="5" t="s">
        <v>52</v>
      </c>
      <c r="N2089" s="1" t="s">
        <v>1727</v>
      </c>
      <c r="O2089" s="1" t="s">
        <v>2650</v>
      </c>
      <c r="P2089" s="1" t="s">
        <v>62</v>
      </c>
      <c r="Q2089" s="1" t="s">
        <v>62</v>
      </c>
      <c r="R2089" s="1" t="s">
        <v>61</v>
      </c>
      <c r="V2089">
        <v>1</v>
      </c>
      <c r="AV2089" s="1" t="s">
        <v>52</v>
      </c>
      <c r="AW2089" s="1" t="s">
        <v>4976</v>
      </c>
      <c r="AX2089" s="1" t="s">
        <v>52</v>
      </c>
      <c r="AY2089" s="1" t="s">
        <v>52</v>
      </c>
      <c r="AZ2089" s="203"/>
      <c r="BA2089" s="206" t="s">
        <v>7717</v>
      </c>
    </row>
    <row r="2090" spans="1:54" ht="30" customHeight="1">
      <c r="A2090" s="5" t="s">
        <v>2652</v>
      </c>
      <c r="B2090" s="5" t="s">
        <v>2961</v>
      </c>
      <c r="C2090" s="5" t="s">
        <v>449</v>
      </c>
      <c r="D2090" s="6">
        <v>1</v>
      </c>
      <c r="E2090" s="8">
        <v>0</v>
      </c>
      <c r="F2090" s="9">
        <f>TRUNC(E2090*D2090,1)</f>
        <v>0</v>
      </c>
      <c r="G2090" s="8">
        <v>0</v>
      </c>
      <c r="H2090" s="9">
        <f>TRUNC(G2090*D2090,1)</f>
        <v>0</v>
      </c>
      <c r="I2090" s="8">
        <f>TRUNC(SUMIF(V2088:V2090, RIGHTB(O2090, 1), H2088:H2090)*U2090, 2)</f>
        <v>890.54</v>
      </c>
      <c r="J2090" s="9">
        <f>TRUNC(I2090*D2090,1)</f>
        <v>890.5</v>
      </c>
      <c r="K2090" s="8">
        <f t="shared" si="266"/>
        <v>890.5</v>
      </c>
      <c r="L2090" s="9">
        <f t="shared" si="266"/>
        <v>890.5</v>
      </c>
      <c r="M2090" s="5" t="s">
        <v>52</v>
      </c>
      <c r="N2090" s="1" t="s">
        <v>1727</v>
      </c>
      <c r="O2090" s="1" t="s">
        <v>2654</v>
      </c>
      <c r="P2090" s="1" t="s">
        <v>62</v>
      </c>
      <c r="Q2090" s="1" t="s">
        <v>62</v>
      </c>
      <c r="R2090" s="1" t="s">
        <v>62</v>
      </c>
      <c r="S2090">
        <v>1</v>
      </c>
      <c r="T2090">
        <v>2</v>
      </c>
      <c r="U2090">
        <v>0.06</v>
      </c>
      <c r="AV2090" s="1" t="s">
        <v>52</v>
      </c>
      <c r="AW2090" s="1" t="s">
        <v>4977</v>
      </c>
      <c r="AX2090" s="1" t="s">
        <v>52</v>
      </c>
      <c r="AY2090" s="1" t="s">
        <v>52</v>
      </c>
      <c r="AZ2090" s="203"/>
      <c r="BA2090" s="206"/>
    </row>
    <row r="2091" spans="1:54" ht="30" customHeight="1">
      <c r="A2091" s="5" t="s">
        <v>2487</v>
      </c>
      <c r="B2091" s="5" t="s">
        <v>52</v>
      </c>
      <c r="C2091" s="5" t="s">
        <v>52</v>
      </c>
      <c r="D2091" s="6"/>
      <c r="E2091" s="8"/>
      <c r="F2091" s="9">
        <f>TRUNC(SUMIF(N2088:N2090, N2087, F2088:F2090),0)</f>
        <v>0</v>
      </c>
      <c r="G2091" s="8"/>
      <c r="H2091" s="9">
        <f>TRUNC(SUMIF(N2088:N2090, N2087, H2088:H2090),0)</f>
        <v>14842</v>
      </c>
      <c r="I2091" s="8"/>
      <c r="J2091" s="9">
        <f>TRUNC(SUMIF(N2088:N2090, N2087, J2088:J2090),0)</f>
        <v>890</v>
      </c>
      <c r="K2091" s="8"/>
      <c r="L2091" s="9">
        <f>F2091+H2091+J2091</f>
        <v>15732</v>
      </c>
      <c r="M2091" s="5" t="s">
        <v>52</v>
      </c>
      <c r="N2091" s="1" t="s">
        <v>124</v>
      </c>
      <c r="O2091" s="1" t="s">
        <v>124</v>
      </c>
      <c r="P2091" s="1" t="s">
        <v>52</v>
      </c>
      <c r="Q2091" s="1" t="s">
        <v>52</v>
      </c>
      <c r="R2091" s="1" t="s">
        <v>52</v>
      </c>
      <c r="AV2091" s="1" t="s">
        <v>52</v>
      </c>
      <c r="AW2091" s="1" t="s">
        <v>52</v>
      </c>
      <c r="AX2091" s="1" t="s">
        <v>52</v>
      </c>
      <c r="AY2091" s="1" t="s">
        <v>52</v>
      </c>
      <c r="AZ2091" s="203"/>
      <c r="BA2091" s="206"/>
    </row>
    <row r="2092" spans="1:54" ht="30" customHeight="1">
      <c r="A2092" s="6"/>
      <c r="B2092" s="6"/>
      <c r="C2092" s="6"/>
      <c r="D2092" s="6"/>
      <c r="E2092" s="8"/>
      <c r="F2092" s="9"/>
      <c r="G2092" s="8"/>
      <c r="H2092" s="9"/>
      <c r="I2092" s="8"/>
      <c r="J2092" s="9"/>
      <c r="K2092" s="8"/>
      <c r="L2092" s="9"/>
      <c r="M2092" s="6"/>
      <c r="BA2092" s="206"/>
    </row>
    <row r="2093" spans="1:54" ht="30" customHeight="1">
      <c r="A2093" s="308" t="s">
        <v>4978</v>
      </c>
      <c r="B2093" s="308"/>
      <c r="C2093" s="308"/>
      <c r="D2093" s="308"/>
      <c r="E2093" s="309"/>
      <c r="F2093" s="310"/>
      <c r="G2093" s="309"/>
      <c r="H2093" s="310"/>
      <c r="I2093" s="309"/>
      <c r="J2093" s="310"/>
      <c r="K2093" s="309"/>
      <c r="L2093" s="310"/>
      <c r="M2093" s="308"/>
      <c r="N2093" s="1" t="s">
        <v>1731</v>
      </c>
      <c r="BA2093" s="208"/>
    </row>
    <row r="2094" spans="1:54" ht="30" customHeight="1">
      <c r="A2094" s="5" t="s">
        <v>4973</v>
      </c>
      <c r="B2094" s="5" t="s">
        <v>2646</v>
      </c>
      <c r="C2094" s="5" t="s">
        <v>2210</v>
      </c>
      <c r="D2094" s="6">
        <v>3.6999999999999998E-2</v>
      </c>
      <c r="E2094" s="8">
        <f>단가대비표!K422</f>
        <v>0</v>
      </c>
      <c r="F2094" s="9">
        <f>TRUNC(E2094*D2094,1)</f>
        <v>0</v>
      </c>
      <c r="G2094" s="8">
        <f>단가대비표!L422</f>
        <v>258576</v>
      </c>
      <c r="H2094" s="9">
        <f>TRUNC(G2094*D2094,1)</f>
        <v>9567.2999999999993</v>
      </c>
      <c r="I2094" s="8">
        <f>단가대비표!S422</f>
        <v>0</v>
      </c>
      <c r="J2094" s="9">
        <f>TRUNC(I2094*D2094,1)</f>
        <v>0</v>
      </c>
      <c r="K2094" s="8">
        <f t="shared" ref="K2094:L2096" si="267">TRUNC(E2094+G2094+I2094,1)</f>
        <v>258576</v>
      </c>
      <c r="L2094" s="9">
        <f t="shared" si="267"/>
        <v>9567.2999999999993</v>
      </c>
      <c r="M2094" s="5" t="s">
        <v>52</v>
      </c>
      <c r="N2094" s="1" t="s">
        <v>1731</v>
      </c>
      <c r="O2094" s="1" t="s">
        <v>4974</v>
      </c>
      <c r="P2094" s="1" t="s">
        <v>62</v>
      </c>
      <c r="Q2094" s="1" t="s">
        <v>62</v>
      </c>
      <c r="R2094" s="1" t="s">
        <v>61</v>
      </c>
      <c r="V2094">
        <v>1</v>
      </c>
      <c r="AV2094" s="1" t="s">
        <v>52</v>
      </c>
      <c r="AW2094" s="1" t="s">
        <v>4979</v>
      </c>
      <c r="AX2094" s="1" t="s">
        <v>52</v>
      </c>
      <c r="AY2094" s="1" t="s">
        <v>52</v>
      </c>
      <c r="AZ2094" s="203"/>
      <c r="BA2094" s="206" t="s">
        <v>7737</v>
      </c>
    </row>
    <row r="2095" spans="1:54" ht="30" customHeight="1">
      <c r="A2095" s="5" t="s">
        <v>2649</v>
      </c>
      <c r="B2095" s="5" t="s">
        <v>2646</v>
      </c>
      <c r="C2095" s="5" t="s">
        <v>2210</v>
      </c>
      <c r="D2095" s="6">
        <v>2.4E-2</v>
      </c>
      <c r="E2095" s="8">
        <f>단가대비표!K405</f>
        <v>0</v>
      </c>
      <c r="F2095" s="9">
        <f>TRUNC(E2095*D2095,1)</f>
        <v>0</v>
      </c>
      <c r="G2095" s="8">
        <f>단가대비표!L405</f>
        <v>157068</v>
      </c>
      <c r="H2095" s="9">
        <f>TRUNC(G2095*D2095,1)</f>
        <v>3769.6</v>
      </c>
      <c r="I2095" s="8">
        <f>단가대비표!S405</f>
        <v>0</v>
      </c>
      <c r="J2095" s="9">
        <f>TRUNC(I2095*D2095,1)</f>
        <v>0</v>
      </c>
      <c r="K2095" s="8">
        <f t="shared" si="267"/>
        <v>157068</v>
      </c>
      <c r="L2095" s="9">
        <f t="shared" si="267"/>
        <v>3769.6</v>
      </c>
      <c r="M2095" s="5" t="s">
        <v>52</v>
      </c>
      <c r="N2095" s="1" t="s">
        <v>1731</v>
      </c>
      <c r="O2095" s="1" t="s">
        <v>2650</v>
      </c>
      <c r="P2095" s="1" t="s">
        <v>62</v>
      </c>
      <c r="Q2095" s="1" t="s">
        <v>62</v>
      </c>
      <c r="R2095" s="1" t="s">
        <v>61</v>
      </c>
      <c r="V2095">
        <v>1</v>
      </c>
      <c r="AV2095" s="1" t="s">
        <v>52</v>
      </c>
      <c r="AW2095" s="1" t="s">
        <v>4980</v>
      </c>
      <c r="AX2095" s="1" t="s">
        <v>52</v>
      </c>
      <c r="AY2095" s="1" t="s">
        <v>52</v>
      </c>
      <c r="AZ2095" s="203"/>
      <c r="BA2095" s="206" t="s">
        <v>7717</v>
      </c>
    </row>
    <row r="2096" spans="1:54" ht="30" customHeight="1">
      <c r="A2096" s="5" t="s">
        <v>2652</v>
      </c>
      <c r="B2096" s="5" t="s">
        <v>2961</v>
      </c>
      <c r="C2096" s="5" t="s">
        <v>449</v>
      </c>
      <c r="D2096" s="6">
        <v>1</v>
      </c>
      <c r="E2096" s="8">
        <v>0</v>
      </c>
      <c r="F2096" s="9">
        <f>TRUNC(E2096*D2096,1)</f>
        <v>0</v>
      </c>
      <c r="G2096" s="8">
        <v>0</v>
      </c>
      <c r="H2096" s="9">
        <f>TRUNC(G2096*D2096,1)</f>
        <v>0</v>
      </c>
      <c r="I2096" s="8">
        <f>TRUNC(SUMIF(V2094:V2096, RIGHTB(O2096, 1), H2094:H2096)*U2096, 2)</f>
        <v>800.21</v>
      </c>
      <c r="J2096" s="9">
        <f>TRUNC(I2096*D2096,1)</f>
        <v>800.2</v>
      </c>
      <c r="K2096" s="8">
        <f t="shared" si="267"/>
        <v>800.2</v>
      </c>
      <c r="L2096" s="9">
        <f t="shared" si="267"/>
        <v>800.2</v>
      </c>
      <c r="M2096" s="5" t="s">
        <v>52</v>
      </c>
      <c r="N2096" s="1" t="s">
        <v>1731</v>
      </c>
      <c r="O2096" s="1" t="s">
        <v>2654</v>
      </c>
      <c r="P2096" s="1" t="s">
        <v>62</v>
      </c>
      <c r="Q2096" s="1" t="s">
        <v>62</v>
      </c>
      <c r="R2096" s="1" t="s">
        <v>62</v>
      </c>
      <c r="S2096">
        <v>1</v>
      </c>
      <c r="T2096">
        <v>2</v>
      </c>
      <c r="U2096">
        <v>0.06</v>
      </c>
      <c r="AV2096" s="1" t="s">
        <v>52</v>
      </c>
      <c r="AW2096" s="1" t="s">
        <v>4981</v>
      </c>
      <c r="AX2096" s="1" t="s">
        <v>52</v>
      </c>
      <c r="AY2096" s="1" t="s">
        <v>52</v>
      </c>
      <c r="AZ2096" s="203"/>
      <c r="BA2096" s="206"/>
    </row>
    <row r="2097" spans="1:53" ht="30" customHeight="1">
      <c r="A2097" s="5" t="s">
        <v>2487</v>
      </c>
      <c r="B2097" s="5" t="s">
        <v>52</v>
      </c>
      <c r="C2097" s="5" t="s">
        <v>52</v>
      </c>
      <c r="D2097" s="6"/>
      <c r="E2097" s="8"/>
      <c r="F2097" s="9">
        <f>TRUNC(SUMIF(N2094:N2096, N2093, F2094:F2096),0)</f>
        <v>0</v>
      </c>
      <c r="G2097" s="8"/>
      <c r="H2097" s="9">
        <f>TRUNC(SUMIF(N2094:N2096, N2093, H2094:H2096),0)</f>
        <v>13336</v>
      </c>
      <c r="I2097" s="8"/>
      <c r="J2097" s="9">
        <f>TRUNC(SUMIF(N2094:N2096, N2093, J2094:J2096),0)</f>
        <v>800</v>
      </c>
      <c r="K2097" s="8"/>
      <c r="L2097" s="9">
        <f>F2097+H2097+J2097</f>
        <v>14136</v>
      </c>
      <c r="M2097" s="5" t="s">
        <v>52</v>
      </c>
      <c r="N2097" s="1" t="s">
        <v>124</v>
      </c>
      <c r="O2097" s="1" t="s">
        <v>124</v>
      </c>
      <c r="P2097" s="1" t="s">
        <v>52</v>
      </c>
      <c r="Q2097" s="1" t="s">
        <v>52</v>
      </c>
      <c r="R2097" s="1" t="s">
        <v>52</v>
      </c>
      <c r="AV2097" s="1" t="s">
        <v>52</v>
      </c>
      <c r="AW2097" s="1" t="s">
        <v>52</v>
      </c>
      <c r="AX2097" s="1" t="s">
        <v>52</v>
      </c>
      <c r="AY2097" s="1" t="s">
        <v>52</v>
      </c>
      <c r="AZ2097" s="203"/>
      <c r="BA2097" s="206"/>
    </row>
    <row r="2098" spans="1:53" ht="30" customHeight="1">
      <c r="A2098" s="6"/>
      <c r="B2098" s="6"/>
      <c r="C2098" s="6"/>
      <c r="D2098" s="6"/>
      <c r="E2098" s="8"/>
      <c r="F2098" s="9"/>
      <c r="G2098" s="8"/>
      <c r="H2098" s="9"/>
      <c r="I2098" s="8"/>
      <c r="J2098" s="9"/>
      <c r="K2098" s="8"/>
      <c r="L2098" s="9"/>
      <c r="M2098" s="6"/>
      <c r="BA2098" s="206"/>
    </row>
    <row r="2099" spans="1:53" ht="30" customHeight="1">
      <c r="A2099" s="308" t="s">
        <v>4982</v>
      </c>
      <c r="B2099" s="308"/>
      <c r="C2099" s="308"/>
      <c r="D2099" s="308"/>
      <c r="E2099" s="309"/>
      <c r="F2099" s="310"/>
      <c r="G2099" s="309"/>
      <c r="H2099" s="310"/>
      <c r="I2099" s="309"/>
      <c r="J2099" s="310"/>
      <c r="K2099" s="309"/>
      <c r="L2099" s="310"/>
      <c r="M2099" s="308"/>
      <c r="N2099" s="1" t="s">
        <v>1737</v>
      </c>
      <c r="BA2099" s="208"/>
    </row>
    <row r="2100" spans="1:53" ht="30" customHeight="1">
      <c r="A2100" s="5" t="s">
        <v>4983</v>
      </c>
      <c r="B2100" s="5" t="s">
        <v>4984</v>
      </c>
      <c r="C2100" s="5" t="s">
        <v>3711</v>
      </c>
      <c r="D2100" s="6">
        <v>0.21729999999999999</v>
      </c>
      <c r="E2100" s="8">
        <f>일위대가목록!E547</f>
        <v>18340</v>
      </c>
      <c r="F2100" s="9">
        <f>TRUNC(E2100*D2100,1)</f>
        <v>3985.2</v>
      </c>
      <c r="G2100" s="8">
        <f>일위대가목록!F547</f>
        <v>50686</v>
      </c>
      <c r="H2100" s="9">
        <f>TRUNC(G2100*D2100,1)</f>
        <v>11014</v>
      </c>
      <c r="I2100" s="8">
        <f>일위대가목록!G547</f>
        <v>22383</v>
      </c>
      <c r="J2100" s="9">
        <f>TRUNC(I2100*D2100,1)</f>
        <v>4863.8</v>
      </c>
      <c r="K2100" s="8">
        <f t="shared" ref="K2100:L2103" si="268">TRUNC(E2100+G2100+I2100,1)</f>
        <v>91409</v>
      </c>
      <c r="L2100" s="9">
        <f t="shared" si="268"/>
        <v>19863</v>
      </c>
      <c r="M2100" s="5" t="s">
        <v>4985</v>
      </c>
      <c r="N2100" s="1" t="s">
        <v>1737</v>
      </c>
      <c r="O2100" s="1" t="s">
        <v>4986</v>
      </c>
      <c r="P2100" s="1" t="s">
        <v>61</v>
      </c>
      <c r="Q2100" s="1" t="s">
        <v>62</v>
      </c>
      <c r="R2100" s="1" t="s">
        <v>62</v>
      </c>
      <c r="AV2100" s="1" t="s">
        <v>52</v>
      </c>
      <c r="AW2100" s="1" t="s">
        <v>4987</v>
      </c>
      <c r="AX2100" s="1" t="s">
        <v>52</v>
      </c>
      <c r="AY2100" s="1" t="s">
        <v>52</v>
      </c>
      <c r="AZ2100" s="203"/>
      <c r="BA2100" s="209" t="s">
        <v>4985</v>
      </c>
    </row>
    <row r="2101" spans="1:53" ht="30" customHeight="1">
      <c r="A2101" s="5" t="s">
        <v>4988</v>
      </c>
      <c r="B2101" s="5" t="s">
        <v>4989</v>
      </c>
      <c r="C2101" s="5" t="s">
        <v>3711</v>
      </c>
      <c r="D2101" s="6">
        <v>0.21729999999999999</v>
      </c>
      <c r="E2101" s="8">
        <f>일위대가목록!E647</f>
        <v>0</v>
      </c>
      <c r="F2101" s="9">
        <f>TRUNC(E2101*D2101,1)</f>
        <v>0</v>
      </c>
      <c r="G2101" s="8">
        <f>일위대가목록!F647</f>
        <v>0</v>
      </c>
      <c r="H2101" s="9">
        <f>TRUNC(G2101*D2101,1)</f>
        <v>0</v>
      </c>
      <c r="I2101" s="8">
        <f>일위대가목록!G647</f>
        <v>10315</v>
      </c>
      <c r="J2101" s="9">
        <f>TRUNC(I2101*D2101,1)</f>
        <v>2241.4</v>
      </c>
      <c r="K2101" s="8">
        <f t="shared" si="268"/>
        <v>10315</v>
      </c>
      <c r="L2101" s="9">
        <f t="shared" si="268"/>
        <v>2241.4</v>
      </c>
      <c r="M2101" s="5" t="s">
        <v>4990</v>
      </c>
      <c r="N2101" s="1" t="s">
        <v>1737</v>
      </c>
      <c r="O2101" s="1" t="s">
        <v>4991</v>
      </c>
      <c r="P2101" s="1" t="s">
        <v>61</v>
      </c>
      <c r="Q2101" s="1" t="s">
        <v>62</v>
      </c>
      <c r="R2101" s="1" t="s">
        <v>62</v>
      </c>
      <c r="AV2101" s="1" t="s">
        <v>52</v>
      </c>
      <c r="AW2101" s="1" t="s">
        <v>4992</v>
      </c>
      <c r="AX2101" s="1" t="s">
        <v>52</v>
      </c>
      <c r="AY2101" s="1" t="s">
        <v>52</v>
      </c>
      <c r="AZ2101" s="203"/>
      <c r="BA2101" s="209" t="s">
        <v>4990</v>
      </c>
    </row>
    <row r="2102" spans="1:53" ht="30" customHeight="1">
      <c r="A2102" s="5" t="s">
        <v>4993</v>
      </c>
      <c r="B2102" s="5" t="s">
        <v>4994</v>
      </c>
      <c r="C2102" s="5" t="s">
        <v>3711</v>
      </c>
      <c r="D2102" s="6">
        <v>0.21729999999999999</v>
      </c>
      <c r="E2102" s="8">
        <f>일위대가목록!E648</f>
        <v>0</v>
      </c>
      <c r="F2102" s="9">
        <f>TRUNC(E2102*D2102,1)</f>
        <v>0</v>
      </c>
      <c r="G2102" s="8">
        <f>일위대가목록!F648</f>
        <v>0</v>
      </c>
      <c r="H2102" s="9">
        <f>TRUNC(G2102*D2102,1)</f>
        <v>0</v>
      </c>
      <c r="I2102" s="8">
        <f>일위대가목록!G648</f>
        <v>2230</v>
      </c>
      <c r="J2102" s="9">
        <f>TRUNC(I2102*D2102,1)</f>
        <v>484.5</v>
      </c>
      <c r="K2102" s="8">
        <f t="shared" si="268"/>
        <v>2230</v>
      </c>
      <c r="L2102" s="9">
        <f t="shared" si="268"/>
        <v>484.5</v>
      </c>
      <c r="M2102" s="5" t="s">
        <v>4995</v>
      </c>
      <c r="N2102" s="1" t="s">
        <v>1737</v>
      </c>
      <c r="O2102" s="1" t="s">
        <v>4996</v>
      </c>
      <c r="P2102" s="1" t="s">
        <v>61</v>
      </c>
      <c r="Q2102" s="1" t="s">
        <v>62</v>
      </c>
      <c r="R2102" s="1" t="s">
        <v>62</v>
      </c>
      <c r="AV2102" s="1" t="s">
        <v>52</v>
      </c>
      <c r="AW2102" s="1" t="s">
        <v>4997</v>
      </c>
      <c r="AX2102" s="1" t="s">
        <v>52</v>
      </c>
      <c r="AY2102" s="1" t="s">
        <v>52</v>
      </c>
      <c r="AZ2102" s="203"/>
      <c r="BA2102" s="209" t="s">
        <v>4995</v>
      </c>
    </row>
    <row r="2103" spans="1:53" ht="30" customHeight="1">
      <c r="A2103" s="5" t="s">
        <v>2649</v>
      </c>
      <c r="B2103" s="5" t="s">
        <v>2646</v>
      </c>
      <c r="C2103" s="5" t="s">
        <v>2210</v>
      </c>
      <c r="D2103" s="6">
        <v>2.7199999999999998E-2</v>
      </c>
      <c r="E2103" s="8">
        <f>단가대비표!K405</f>
        <v>0</v>
      </c>
      <c r="F2103" s="9">
        <f>TRUNC(E2103*D2103,1)</f>
        <v>0</v>
      </c>
      <c r="G2103" s="8">
        <f>단가대비표!L405</f>
        <v>157068</v>
      </c>
      <c r="H2103" s="9">
        <f>TRUNC(G2103*D2103,1)</f>
        <v>4272.2</v>
      </c>
      <c r="I2103" s="8">
        <f>단가대비표!S405</f>
        <v>0</v>
      </c>
      <c r="J2103" s="9">
        <f>TRUNC(I2103*D2103,1)</f>
        <v>0</v>
      </c>
      <c r="K2103" s="8">
        <f t="shared" si="268"/>
        <v>157068</v>
      </c>
      <c r="L2103" s="9">
        <f t="shared" si="268"/>
        <v>4272.2</v>
      </c>
      <c r="M2103" s="5" t="s">
        <v>52</v>
      </c>
      <c r="N2103" s="1" t="s">
        <v>1737</v>
      </c>
      <c r="O2103" s="1" t="s">
        <v>2650</v>
      </c>
      <c r="P2103" s="1" t="s">
        <v>62</v>
      </c>
      <c r="Q2103" s="1" t="s">
        <v>62</v>
      </c>
      <c r="R2103" s="1" t="s">
        <v>61</v>
      </c>
      <c r="AV2103" s="1" t="s">
        <v>52</v>
      </c>
      <c r="AW2103" s="1" t="s">
        <v>4998</v>
      </c>
      <c r="AX2103" s="1" t="s">
        <v>52</v>
      </c>
      <c r="AY2103" s="1" t="s">
        <v>52</v>
      </c>
      <c r="AZ2103" s="203"/>
      <c r="BA2103" s="206" t="s">
        <v>7717</v>
      </c>
    </row>
    <row r="2104" spans="1:53" ht="30" customHeight="1">
      <c r="A2104" s="5" t="s">
        <v>2487</v>
      </c>
      <c r="B2104" s="5" t="s">
        <v>52</v>
      </c>
      <c r="C2104" s="5" t="s">
        <v>52</v>
      </c>
      <c r="D2104" s="6"/>
      <c r="E2104" s="8"/>
      <c r="F2104" s="9">
        <f>TRUNC(SUMIF(N2100:N2103, N2099, F2100:F2103),0)</f>
        <v>3985</v>
      </c>
      <c r="G2104" s="8"/>
      <c r="H2104" s="9">
        <f>TRUNC(SUMIF(N2100:N2103, N2099, H2100:H2103),0)</f>
        <v>15286</v>
      </c>
      <c r="I2104" s="8"/>
      <c r="J2104" s="9">
        <f>TRUNC(SUMIF(N2100:N2103, N2099, J2100:J2103),0)</f>
        <v>7589</v>
      </c>
      <c r="K2104" s="8"/>
      <c r="L2104" s="9">
        <f>F2104+H2104+J2104</f>
        <v>26860</v>
      </c>
      <c r="M2104" s="5" t="s">
        <v>52</v>
      </c>
      <c r="N2104" s="1" t="s">
        <v>124</v>
      </c>
      <c r="O2104" s="1" t="s">
        <v>124</v>
      </c>
      <c r="P2104" s="1" t="s">
        <v>52</v>
      </c>
      <c r="Q2104" s="1" t="s">
        <v>52</v>
      </c>
      <c r="R2104" s="1" t="s">
        <v>52</v>
      </c>
      <c r="AV2104" s="1" t="s">
        <v>52</v>
      </c>
      <c r="AW2104" s="1" t="s">
        <v>52</v>
      </c>
      <c r="AX2104" s="1" t="s">
        <v>52</v>
      </c>
      <c r="AY2104" s="1" t="s">
        <v>52</v>
      </c>
      <c r="AZ2104" s="203"/>
      <c r="BA2104" s="206"/>
    </row>
    <row r="2105" spans="1:53" ht="30" customHeight="1">
      <c r="A2105" s="6"/>
      <c r="B2105" s="6"/>
      <c r="C2105" s="6"/>
      <c r="D2105" s="6"/>
      <c r="E2105" s="8"/>
      <c r="F2105" s="9"/>
      <c r="G2105" s="8"/>
      <c r="H2105" s="9"/>
      <c r="I2105" s="8"/>
      <c r="J2105" s="9"/>
      <c r="K2105" s="8"/>
      <c r="L2105" s="9"/>
      <c r="M2105" s="6"/>
      <c r="BA2105" s="206"/>
    </row>
    <row r="2106" spans="1:53" ht="30" customHeight="1">
      <c r="A2106" s="308" t="s">
        <v>4999</v>
      </c>
      <c r="B2106" s="308"/>
      <c r="C2106" s="308"/>
      <c r="D2106" s="308"/>
      <c r="E2106" s="309"/>
      <c r="F2106" s="310"/>
      <c r="G2106" s="309"/>
      <c r="H2106" s="310"/>
      <c r="I2106" s="309"/>
      <c r="J2106" s="310"/>
      <c r="K2106" s="309"/>
      <c r="L2106" s="310"/>
      <c r="M2106" s="308"/>
      <c r="N2106" s="1" t="s">
        <v>1741</v>
      </c>
      <c r="BA2106" s="208"/>
    </row>
    <row r="2107" spans="1:53" ht="30" customHeight="1">
      <c r="A2107" s="5" t="s">
        <v>4983</v>
      </c>
      <c r="B2107" s="5" t="s">
        <v>4984</v>
      </c>
      <c r="C2107" s="5" t="s">
        <v>3711</v>
      </c>
      <c r="D2107" s="6">
        <v>0.2777</v>
      </c>
      <c r="E2107" s="8">
        <f>일위대가목록!E547</f>
        <v>18340</v>
      </c>
      <c r="F2107" s="9">
        <f>TRUNC(E2107*D2107,1)</f>
        <v>5093</v>
      </c>
      <c r="G2107" s="8">
        <f>일위대가목록!F547</f>
        <v>50686</v>
      </c>
      <c r="H2107" s="9">
        <f>TRUNC(G2107*D2107,1)</f>
        <v>14075.5</v>
      </c>
      <c r="I2107" s="8">
        <f>일위대가목록!G547</f>
        <v>22383</v>
      </c>
      <c r="J2107" s="9">
        <f>TRUNC(I2107*D2107,1)</f>
        <v>6215.7</v>
      </c>
      <c r="K2107" s="8">
        <f t="shared" ref="K2107:L2110" si="269">TRUNC(E2107+G2107+I2107,1)</f>
        <v>91409</v>
      </c>
      <c r="L2107" s="9">
        <f t="shared" si="269"/>
        <v>25384.2</v>
      </c>
      <c r="M2107" s="5" t="s">
        <v>4985</v>
      </c>
      <c r="N2107" s="1" t="s">
        <v>1741</v>
      </c>
      <c r="O2107" s="1" t="s">
        <v>4986</v>
      </c>
      <c r="P2107" s="1" t="s">
        <v>61</v>
      </c>
      <c r="Q2107" s="1" t="s">
        <v>62</v>
      </c>
      <c r="R2107" s="1" t="s">
        <v>62</v>
      </c>
      <c r="AV2107" s="1" t="s">
        <v>52</v>
      </c>
      <c r="AW2107" s="1" t="s">
        <v>5000</v>
      </c>
      <c r="AX2107" s="1" t="s">
        <v>52</v>
      </c>
      <c r="AY2107" s="1" t="s">
        <v>52</v>
      </c>
      <c r="AZ2107" s="203"/>
      <c r="BA2107" s="209" t="s">
        <v>4985</v>
      </c>
    </row>
    <row r="2108" spans="1:53" ht="30" customHeight="1">
      <c r="A2108" s="5" t="s">
        <v>4988</v>
      </c>
      <c r="B2108" s="5" t="s">
        <v>4989</v>
      </c>
      <c r="C2108" s="5" t="s">
        <v>3711</v>
      </c>
      <c r="D2108" s="6">
        <v>0.2777</v>
      </c>
      <c r="E2108" s="8">
        <f>일위대가목록!E647</f>
        <v>0</v>
      </c>
      <c r="F2108" s="9">
        <f>TRUNC(E2108*D2108,1)</f>
        <v>0</v>
      </c>
      <c r="G2108" s="8">
        <f>일위대가목록!F647</f>
        <v>0</v>
      </c>
      <c r="H2108" s="9">
        <f>TRUNC(G2108*D2108,1)</f>
        <v>0</v>
      </c>
      <c r="I2108" s="8">
        <f>일위대가목록!G647</f>
        <v>10315</v>
      </c>
      <c r="J2108" s="9">
        <f>TRUNC(I2108*D2108,1)</f>
        <v>2864.4</v>
      </c>
      <c r="K2108" s="8">
        <f t="shared" si="269"/>
        <v>10315</v>
      </c>
      <c r="L2108" s="9">
        <f t="shared" si="269"/>
        <v>2864.4</v>
      </c>
      <c r="M2108" s="5" t="s">
        <v>4990</v>
      </c>
      <c r="N2108" s="1" t="s">
        <v>1741</v>
      </c>
      <c r="O2108" s="1" t="s">
        <v>4991</v>
      </c>
      <c r="P2108" s="1" t="s">
        <v>61</v>
      </c>
      <c r="Q2108" s="1" t="s">
        <v>62</v>
      </c>
      <c r="R2108" s="1" t="s">
        <v>62</v>
      </c>
      <c r="AV2108" s="1" t="s">
        <v>52</v>
      </c>
      <c r="AW2108" s="1" t="s">
        <v>5001</v>
      </c>
      <c r="AX2108" s="1" t="s">
        <v>52</v>
      </c>
      <c r="AY2108" s="1" t="s">
        <v>52</v>
      </c>
      <c r="AZ2108" s="203"/>
      <c r="BA2108" s="209" t="s">
        <v>4990</v>
      </c>
    </row>
    <row r="2109" spans="1:53" ht="30" customHeight="1">
      <c r="A2109" s="5" t="s">
        <v>4993</v>
      </c>
      <c r="B2109" s="5" t="s">
        <v>4994</v>
      </c>
      <c r="C2109" s="5" t="s">
        <v>3711</v>
      </c>
      <c r="D2109" s="6">
        <v>0.2777</v>
      </c>
      <c r="E2109" s="8">
        <f>일위대가목록!E648</f>
        <v>0</v>
      </c>
      <c r="F2109" s="9">
        <f>TRUNC(E2109*D2109,1)</f>
        <v>0</v>
      </c>
      <c r="G2109" s="8">
        <f>일위대가목록!F648</f>
        <v>0</v>
      </c>
      <c r="H2109" s="9">
        <f>TRUNC(G2109*D2109,1)</f>
        <v>0</v>
      </c>
      <c r="I2109" s="8">
        <f>일위대가목록!G648</f>
        <v>2230</v>
      </c>
      <c r="J2109" s="9">
        <f>TRUNC(I2109*D2109,1)</f>
        <v>619.20000000000005</v>
      </c>
      <c r="K2109" s="8">
        <f t="shared" si="269"/>
        <v>2230</v>
      </c>
      <c r="L2109" s="9">
        <f t="shared" si="269"/>
        <v>619.20000000000005</v>
      </c>
      <c r="M2109" s="5" t="s">
        <v>4995</v>
      </c>
      <c r="N2109" s="1" t="s">
        <v>1741</v>
      </c>
      <c r="O2109" s="1" t="s">
        <v>4996</v>
      </c>
      <c r="P2109" s="1" t="s">
        <v>61</v>
      </c>
      <c r="Q2109" s="1" t="s">
        <v>62</v>
      </c>
      <c r="R2109" s="1" t="s">
        <v>62</v>
      </c>
      <c r="AV2109" s="1" t="s">
        <v>52</v>
      </c>
      <c r="AW2109" s="1" t="s">
        <v>5002</v>
      </c>
      <c r="AX2109" s="1" t="s">
        <v>52</v>
      </c>
      <c r="AY2109" s="1" t="s">
        <v>52</v>
      </c>
      <c r="AZ2109" s="203"/>
      <c r="BA2109" s="209" t="s">
        <v>4995</v>
      </c>
    </row>
    <row r="2110" spans="1:53" ht="30" customHeight="1">
      <c r="A2110" s="5" t="s">
        <v>2649</v>
      </c>
      <c r="B2110" s="5" t="s">
        <v>2646</v>
      </c>
      <c r="C2110" s="5" t="s">
        <v>2210</v>
      </c>
      <c r="D2110" s="6">
        <v>3.4700000000000002E-2</v>
      </c>
      <c r="E2110" s="8">
        <f>단가대비표!K405</f>
        <v>0</v>
      </c>
      <c r="F2110" s="9">
        <f>TRUNC(E2110*D2110,1)</f>
        <v>0</v>
      </c>
      <c r="G2110" s="8">
        <f>단가대비표!L405</f>
        <v>157068</v>
      </c>
      <c r="H2110" s="9">
        <f>TRUNC(G2110*D2110,1)</f>
        <v>5450.2</v>
      </c>
      <c r="I2110" s="8">
        <f>단가대비표!S405</f>
        <v>0</v>
      </c>
      <c r="J2110" s="9">
        <f>TRUNC(I2110*D2110,1)</f>
        <v>0</v>
      </c>
      <c r="K2110" s="8">
        <f t="shared" si="269"/>
        <v>157068</v>
      </c>
      <c r="L2110" s="9">
        <f t="shared" si="269"/>
        <v>5450.2</v>
      </c>
      <c r="M2110" s="5" t="s">
        <v>52</v>
      </c>
      <c r="N2110" s="1" t="s">
        <v>1741</v>
      </c>
      <c r="O2110" s="1" t="s">
        <v>2650</v>
      </c>
      <c r="P2110" s="1" t="s">
        <v>62</v>
      </c>
      <c r="Q2110" s="1" t="s">
        <v>62</v>
      </c>
      <c r="R2110" s="1" t="s">
        <v>61</v>
      </c>
      <c r="AV2110" s="1" t="s">
        <v>52</v>
      </c>
      <c r="AW2110" s="1" t="s">
        <v>5003</v>
      </c>
      <c r="AX2110" s="1" t="s">
        <v>52</v>
      </c>
      <c r="AY2110" s="1" t="s">
        <v>52</v>
      </c>
      <c r="AZ2110" s="203"/>
      <c r="BA2110" s="206" t="s">
        <v>7717</v>
      </c>
    </row>
    <row r="2111" spans="1:53" ht="30" customHeight="1">
      <c r="A2111" s="5" t="s">
        <v>2487</v>
      </c>
      <c r="B2111" s="5" t="s">
        <v>52</v>
      </c>
      <c r="C2111" s="5" t="s">
        <v>52</v>
      </c>
      <c r="D2111" s="6"/>
      <c r="E2111" s="8"/>
      <c r="F2111" s="9">
        <f>TRUNC(SUMIF(N2107:N2110, N2106, F2107:F2110),0)</f>
        <v>5093</v>
      </c>
      <c r="G2111" s="8"/>
      <c r="H2111" s="9">
        <f>TRUNC(SUMIF(N2107:N2110, N2106, H2107:H2110),0)</f>
        <v>19525</v>
      </c>
      <c r="I2111" s="8"/>
      <c r="J2111" s="9">
        <f>TRUNC(SUMIF(N2107:N2110, N2106, J2107:J2110),0)</f>
        <v>9699</v>
      </c>
      <c r="K2111" s="8"/>
      <c r="L2111" s="9">
        <f>F2111+H2111+J2111</f>
        <v>34317</v>
      </c>
      <c r="M2111" s="5" t="s">
        <v>52</v>
      </c>
      <c r="N2111" s="1" t="s">
        <v>124</v>
      </c>
      <c r="O2111" s="1" t="s">
        <v>124</v>
      </c>
      <c r="P2111" s="1" t="s">
        <v>52</v>
      </c>
      <c r="Q2111" s="1" t="s">
        <v>52</v>
      </c>
      <c r="R2111" s="1" t="s">
        <v>52</v>
      </c>
      <c r="AV2111" s="1" t="s">
        <v>52</v>
      </c>
      <c r="AW2111" s="1" t="s">
        <v>52</v>
      </c>
      <c r="AX2111" s="1" t="s">
        <v>52</v>
      </c>
      <c r="AY2111" s="1" t="s">
        <v>52</v>
      </c>
      <c r="AZ2111" s="203"/>
      <c r="BA2111" s="206"/>
    </row>
    <row r="2112" spans="1:53" ht="30" customHeight="1">
      <c r="A2112" s="6"/>
      <c r="B2112" s="6"/>
      <c r="C2112" s="6"/>
      <c r="D2112" s="6"/>
      <c r="E2112" s="8"/>
      <c r="F2112" s="9"/>
      <c r="G2112" s="8"/>
      <c r="H2112" s="9"/>
      <c r="I2112" s="8"/>
      <c r="J2112" s="9"/>
      <c r="K2112" s="8"/>
      <c r="L2112" s="9"/>
      <c r="M2112" s="6"/>
      <c r="BA2112" s="206"/>
    </row>
    <row r="2113" spans="1:53" ht="30" customHeight="1">
      <c r="A2113" s="308" t="s">
        <v>5004</v>
      </c>
      <c r="B2113" s="308"/>
      <c r="C2113" s="308"/>
      <c r="D2113" s="308"/>
      <c r="E2113" s="309"/>
      <c r="F2113" s="310"/>
      <c r="G2113" s="309"/>
      <c r="H2113" s="310"/>
      <c r="I2113" s="309"/>
      <c r="J2113" s="310"/>
      <c r="K2113" s="309"/>
      <c r="L2113" s="310"/>
      <c r="M2113" s="308"/>
      <c r="N2113" s="1" t="s">
        <v>1745</v>
      </c>
      <c r="BA2113" s="208"/>
    </row>
    <row r="2114" spans="1:53" ht="30" customHeight="1">
      <c r="A2114" s="5" t="s">
        <v>2994</v>
      </c>
      <c r="B2114" s="5" t="s">
        <v>2646</v>
      </c>
      <c r="C2114" s="5" t="s">
        <v>2210</v>
      </c>
      <c r="D2114" s="6">
        <v>6.0000000000000001E-3</v>
      </c>
      <c r="E2114" s="8">
        <f>단가대비표!K424</f>
        <v>0</v>
      </c>
      <c r="F2114" s="9">
        <f>TRUNC(E2114*D2114,1)</f>
        <v>0</v>
      </c>
      <c r="G2114" s="8">
        <f>단가대비표!L424</f>
        <v>228883</v>
      </c>
      <c r="H2114" s="9">
        <f>TRUNC(G2114*D2114,1)</f>
        <v>1373.2</v>
      </c>
      <c r="I2114" s="8">
        <f>단가대비표!S424</f>
        <v>0</v>
      </c>
      <c r="J2114" s="9">
        <f>TRUNC(I2114*D2114,1)</f>
        <v>0</v>
      </c>
      <c r="K2114" s="8">
        <f>TRUNC(E2114+G2114+I2114,1)</f>
        <v>228883</v>
      </c>
      <c r="L2114" s="9">
        <f>TRUNC(F2114+H2114+J2114,1)</f>
        <v>1373.2</v>
      </c>
      <c r="M2114" s="5" t="s">
        <v>52</v>
      </c>
      <c r="N2114" s="1" t="s">
        <v>1745</v>
      </c>
      <c r="O2114" s="1" t="s">
        <v>2995</v>
      </c>
      <c r="P2114" s="1" t="s">
        <v>62</v>
      </c>
      <c r="Q2114" s="1" t="s">
        <v>62</v>
      </c>
      <c r="R2114" s="1" t="s">
        <v>61</v>
      </c>
      <c r="AV2114" s="1" t="s">
        <v>52</v>
      </c>
      <c r="AW2114" s="1" t="s">
        <v>5005</v>
      </c>
      <c r="AX2114" s="1" t="s">
        <v>52</v>
      </c>
      <c r="AY2114" s="1" t="s">
        <v>52</v>
      </c>
      <c r="AZ2114" s="203"/>
      <c r="BA2114" s="206" t="s">
        <v>7739</v>
      </c>
    </row>
    <row r="2115" spans="1:53" ht="30" customHeight="1">
      <c r="A2115" s="5" t="s">
        <v>2649</v>
      </c>
      <c r="B2115" s="5" t="s">
        <v>2646</v>
      </c>
      <c r="C2115" s="5" t="s">
        <v>2210</v>
      </c>
      <c r="D2115" s="6">
        <v>4.0000000000000001E-3</v>
      </c>
      <c r="E2115" s="8">
        <f>단가대비표!K405</f>
        <v>0</v>
      </c>
      <c r="F2115" s="9">
        <f>TRUNC(E2115*D2115,1)</f>
        <v>0</v>
      </c>
      <c r="G2115" s="8">
        <f>단가대비표!L405</f>
        <v>157068</v>
      </c>
      <c r="H2115" s="9">
        <f>TRUNC(G2115*D2115,1)</f>
        <v>628.20000000000005</v>
      </c>
      <c r="I2115" s="8">
        <f>단가대비표!S405</f>
        <v>0</v>
      </c>
      <c r="J2115" s="9">
        <f>TRUNC(I2115*D2115,1)</f>
        <v>0</v>
      </c>
      <c r="K2115" s="8">
        <f>TRUNC(E2115+G2115+I2115,1)</f>
        <v>157068</v>
      </c>
      <c r="L2115" s="9">
        <f>TRUNC(F2115+H2115+J2115,1)</f>
        <v>628.20000000000005</v>
      </c>
      <c r="M2115" s="5" t="s">
        <v>52</v>
      </c>
      <c r="N2115" s="1" t="s">
        <v>1745</v>
      </c>
      <c r="O2115" s="1" t="s">
        <v>2650</v>
      </c>
      <c r="P2115" s="1" t="s">
        <v>62</v>
      </c>
      <c r="Q2115" s="1" t="s">
        <v>62</v>
      </c>
      <c r="R2115" s="1" t="s">
        <v>61</v>
      </c>
      <c r="AV2115" s="1" t="s">
        <v>52</v>
      </c>
      <c r="AW2115" s="1" t="s">
        <v>5006</v>
      </c>
      <c r="AX2115" s="1" t="s">
        <v>52</v>
      </c>
      <c r="AY2115" s="1" t="s">
        <v>52</v>
      </c>
      <c r="AZ2115" s="203"/>
      <c r="BA2115" s="206" t="s">
        <v>7717</v>
      </c>
    </row>
    <row r="2116" spans="1:53" ht="30" customHeight="1">
      <c r="A2116" s="5" t="s">
        <v>2487</v>
      </c>
      <c r="B2116" s="5" t="s">
        <v>52</v>
      </c>
      <c r="C2116" s="5" t="s">
        <v>52</v>
      </c>
      <c r="D2116" s="6"/>
      <c r="E2116" s="8"/>
      <c r="F2116" s="9">
        <f>TRUNC(SUMIF(N2114:N2115, N2113, F2114:F2115),0)</f>
        <v>0</v>
      </c>
      <c r="G2116" s="8"/>
      <c r="H2116" s="9">
        <f>TRUNC(SUMIF(N2114:N2115, N2113, H2114:H2115),0)</f>
        <v>2001</v>
      </c>
      <c r="I2116" s="8"/>
      <c r="J2116" s="9">
        <f>TRUNC(SUMIF(N2114:N2115, N2113, J2114:J2115),0)</f>
        <v>0</v>
      </c>
      <c r="K2116" s="8"/>
      <c r="L2116" s="9">
        <f>F2116+H2116+J2116</f>
        <v>2001</v>
      </c>
      <c r="M2116" s="5" t="s">
        <v>52</v>
      </c>
      <c r="N2116" s="1" t="s">
        <v>124</v>
      </c>
      <c r="O2116" s="1" t="s">
        <v>124</v>
      </c>
      <c r="P2116" s="1" t="s">
        <v>52</v>
      </c>
      <c r="Q2116" s="1" t="s">
        <v>52</v>
      </c>
      <c r="R2116" s="1" t="s">
        <v>52</v>
      </c>
      <c r="AV2116" s="1" t="s">
        <v>52</v>
      </c>
      <c r="AW2116" s="1" t="s">
        <v>52</v>
      </c>
      <c r="AX2116" s="1" t="s">
        <v>52</v>
      </c>
      <c r="AY2116" s="1" t="s">
        <v>52</v>
      </c>
      <c r="AZ2116" s="203"/>
      <c r="BA2116" s="206"/>
    </row>
    <row r="2117" spans="1:53" ht="30" customHeight="1">
      <c r="A2117" s="6"/>
      <c r="B2117" s="6"/>
      <c r="C2117" s="6"/>
      <c r="D2117" s="6"/>
      <c r="E2117" s="8"/>
      <c r="F2117" s="9"/>
      <c r="G2117" s="8"/>
      <c r="H2117" s="9"/>
      <c r="I2117" s="8"/>
      <c r="J2117" s="9"/>
      <c r="K2117" s="8"/>
      <c r="L2117" s="9"/>
      <c r="M2117" s="6"/>
      <c r="BA2117" s="206"/>
    </row>
    <row r="2118" spans="1:53" ht="30" customHeight="1">
      <c r="A2118" s="308" t="s">
        <v>5007</v>
      </c>
      <c r="B2118" s="308"/>
      <c r="C2118" s="308"/>
      <c r="D2118" s="308"/>
      <c r="E2118" s="309"/>
      <c r="F2118" s="310"/>
      <c r="G2118" s="309"/>
      <c r="H2118" s="310"/>
      <c r="I2118" s="309"/>
      <c r="J2118" s="310"/>
      <c r="K2118" s="309"/>
      <c r="L2118" s="310"/>
      <c r="M2118" s="308"/>
      <c r="N2118" s="1" t="s">
        <v>1750</v>
      </c>
      <c r="BA2118" s="208"/>
    </row>
    <row r="2119" spans="1:53" ht="30" customHeight="1">
      <c r="A2119" s="5" t="s">
        <v>5008</v>
      </c>
      <c r="B2119" s="5" t="s">
        <v>2646</v>
      </c>
      <c r="C2119" s="5" t="s">
        <v>2210</v>
      </c>
      <c r="D2119" s="6">
        <v>8.0000000000000002E-3</v>
      </c>
      <c r="E2119" s="8">
        <f>단가대비표!K425</f>
        <v>0</v>
      </c>
      <c r="F2119" s="9">
        <f>TRUNC(E2119*D2119,1)</f>
        <v>0</v>
      </c>
      <c r="G2119" s="8">
        <f>단가대비표!L425</f>
        <v>205156</v>
      </c>
      <c r="H2119" s="9">
        <f>TRUNC(G2119*D2119,1)</f>
        <v>1641.2</v>
      </c>
      <c r="I2119" s="8">
        <f>단가대비표!S425</f>
        <v>0</v>
      </c>
      <c r="J2119" s="9">
        <f>TRUNC(I2119*D2119,1)</f>
        <v>0</v>
      </c>
      <c r="K2119" s="8">
        <f>TRUNC(E2119+G2119+I2119,1)</f>
        <v>205156</v>
      </c>
      <c r="L2119" s="9">
        <f>TRUNC(F2119+H2119+J2119,1)</f>
        <v>1641.2</v>
      </c>
      <c r="M2119" s="5" t="s">
        <v>52</v>
      </c>
      <c r="N2119" s="1" t="s">
        <v>1750</v>
      </c>
      <c r="O2119" s="1" t="s">
        <v>5009</v>
      </c>
      <c r="P2119" s="1" t="s">
        <v>62</v>
      </c>
      <c r="Q2119" s="1" t="s">
        <v>62</v>
      </c>
      <c r="R2119" s="1" t="s">
        <v>61</v>
      </c>
      <c r="AV2119" s="1" t="s">
        <v>52</v>
      </c>
      <c r="AW2119" s="1" t="s">
        <v>5010</v>
      </c>
      <c r="AX2119" s="1" t="s">
        <v>52</v>
      </c>
      <c r="AY2119" s="1" t="s">
        <v>52</v>
      </c>
      <c r="AZ2119" s="203"/>
      <c r="BA2119" s="206" t="s">
        <v>7740</v>
      </c>
    </row>
    <row r="2120" spans="1:53" ht="30" customHeight="1">
      <c r="A2120" s="5" t="s">
        <v>2649</v>
      </c>
      <c r="B2120" s="5" t="s">
        <v>2646</v>
      </c>
      <c r="C2120" s="5" t="s">
        <v>2210</v>
      </c>
      <c r="D2120" s="6">
        <v>5.0000000000000001E-3</v>
      </c>
      <c r="E2120" s="8">
        <f>단가대비표!K405</f>
        <v>0</v>
      </c>
      <c r="F2120" s="9">
        <f>TRUNC(E2120*D2120,1)</f>
        <v>0</v>
      </c>
      <c r="G2120" s="8">
        <f>단가대비표!L405</f>
        <v>157068</v>
      </c>
      <c r="H2120" s="9">
        <f>TRUNC(G2120*D2120,1)</f>
        <v>785.3</v>
      </c>
      <c r="I2120" s="8">
        <f>단가대비표!S405</f>
        <v>0</v>
      </c>
      <c r="J2120" s="9">
        <f>TRUNC(I2120*D2120,1)</f>
        <v>0</v>
      </c>
      <c r="K2120" s="8">
        <f>TRUNC(E2120+G2120+I2120,1)</f>
        <v>157068</v>
      </c>
      <c r="L2120" s="9">
        <f>TRUNC(F2120+H2120+J2120,1)</f>
        <v>785.3</v>
      </c>
      <c r="M2120" s="5" t="s">
        <v>52</v>
      </c>
      <c r="N2120" s="1" t="s">
        <v>1750</v>
      </c>
      <c r="O2120" s="1" t="s">
        <v>2650</v>
      </c>
      <c r="P2120" s="1" t="s">
        <v>62</v>
      </c>
      <c r="Q2120" s="1" t="s">
        <v>62</v>
      </c>
      <c r="R2120" s="1" t="s">
        <v>61</v>
      </c>
      <c r="AV2120" s="1" t="s">
        <v>52</v>
      </c>
      <c r="AW2120" s="1" t="s">
        <v>5011</v>
      </c>
      <c r="AX2120" s="1" t="s">
        <v>52</v>
      </c>
      <c r="AY2120" s="1" t="s">
        <v>52</v>
      </c>
      <c r="AZ2120" s="203"/>
      <c r="BA2120" s="206" t="s">
        <v>7717</v>
      </c>
    </row>
    <row r="2121" spans="1:53" ht="30" customHeight="1">
      <c r="A2121" s="5" t="s">
        <v>2487</v>
      </c>
      <c r="B2121" s="5" t="s">
        <v>52</v>
      </c>
      <c r="C2121" s="5" t="s">
        <v>52</v>
      </c>
      <c r="D2121" s="6"/>
      <c r="E2121" s="8"/>
      <c r="F2121" s="9">
        <f>TRUNC(SUMIF(N2119:N2120, N2118, F2119:F2120),0)</f>
        <v>0</v>
      </c>
      <c r="G2121" s="8"/>
      <c r="H2121" s="9">
        <f>TRUNC(SUMIF(N2119:N2120, N2118, H2119:H2120),0)</f>
        <v>2426</v>
      </c>
      <c r="I2121" s="8"/>
      <c r="J2121" s="9">
        <f>TRUNC(SUMIF(N2119:N2120, N2118, J2119:J2120),0)</f>
        <v>0</v>
      </c>
      <c r="K2121" s="8"/>
      <c r="L2121" s="9">
        <f>F2121+H2121+J2121</f>
        <v>2426</v>
      </c>
      <c r="M2121" s="5" t="s">
        <v>52</v>
      </c>
      <c r="N2121" s="1" t="s">
        <v>124</v>
      </c>
      <c r="O2121" s="1" t="s">
        <v>124</v>
      </c>
      <c r="P2121" s="1" t="s">
        <v>52</v>
      </c>
      <c r="Q2121" s="1" t="s">
        <v>52</v>
      </c>
      <c r="R2121" s="1" t="s">
        <v>52</v>
      </c>
      <c r="AV2121" s="1" t="s">
        <v>52</v>
      </c>
      <c r="AW2121" s="1" t="s">
        <v>52</v>
      </c>
      <c r="AX2121" s="1" t="s">
        <v>52</v>
      </c>
      <c r="AY2121" s="1" t="s">
        <v>52</v>
      </c>
      <c r="AZ2121" s="203"/>
      <c r="BA2121" s="206"/>
    </row>
    <row r="2122" spans="1:53" ht="30" customHeight="1">
      <c r="A2122" s="6"/>
      <c r="B2122" s="6"/>
      <c r="C2122" s="6"/>
      <c r="D2122" s="6"/>
      <c r="E2122" s="8"/>
      <c r="F2122" s="9"/>
      <c r="G2122" s="8"/>
      <c r="H2122" s="9"/>
      <c r="I2122" s="8"/>
      <c r="J2122" s="9"/>
      <c r="K2122" s="8"/>
      <c r="L2122" s="9"/>
      <c r="M2122" s="6"/>
      <c r="BA2122" s="206"/>
    </row>
    <row r="2123" spans="1:53" ht="30" customHeight="1">
      <c r="A2123" s="308" t="s">
        <v>5012</v>
      </c>
      <c r="B2123" s="308"/>
      <c r="C2123" s="308"/>
      <c r="D2123" s="308"/>
      <c r="E2123" s="309"/>
      <c r="F2123" s="310"/>
      <c r="G2123" s="309"/>
      <c r="H2123" s="310"/>
      <c r="I2123" s="309"/>
      <c r="J2123" s="310"/>
      <c r="K2123" s="309"/>
      <c r="L2123" s="310"/>
      <c r="M2123" s="308"/>
      <c r="N2123" s="1" t="s">
        <v>1755</v>
      </c>
      <c r="BA2123" s="208"/>
    </row>
    <row r="2124" spans="1:53" ht="30" customHeight="1">
      <c r="A2124" s="5" t="s">
        <v>5008</v>
      </c>
      <c r="B2124" s="5" t="s">
        <v>2646</v>
      </c>
      <c r="C2124" s="5" t="s">
        <v>2210</v>
      </c>
      <c r="D2124" s="6">
        <v>0.01</v>
      </c>
      <c r="E2124" s="8">
        <f>단가대비표!K425</f>
        <v>0</v>
      </c>
      <c r="F2124" s="9">
        <f>TRUNC(E2124*D2124,1)</f>
        <v>0</v>
      </c>
      <c r="G2124" s="8">
        <f>단가대비표!L425</f>
        <v>205156</v>
      </c>
      <c r="H2124" s="9">
        <f>TRUNC(G2124*D2124,1)</f>
        <v>2051.5</v>
      </c>
      <c r="I2124" s="8">
        <f>단가대비표!S425</f>
        <v>0</v>
      </c>
      <c r="J2124" s="9">
        <f>TRUNC(I2124*D2124,1)</f>
        <v>0</v>
      </c>
      <c r="K2124" s="8">
        <f>TRUNC(E2124+G2124+I2124,1)</f>
        <v>205156</v>
      </c>
      <c r="L2124" s="9">
        <f>TRUNC(F2124+H2124+J2124,1)</f>
        <v>2051.5</v>
      </c>
      <c r="M2124" s="5" t="s">
        <v>52</v>
      </c>
      <c r="N2124" s="1" t="s">
        <v>1755</v>
      </c>
      <c r="O2124" s="1" t="s">
        <v>5009</v>
      </c>
      <c r="P2124" s="1" t="s">
        <v>62</v>
      </c>
      <c r="Q2124" s="1" t="s">
        <v>62</v>
      </c>
      <c r="R2124" s="1" t="s">
        <v>61</v>
      </c>
      <c r="AV2124" s="1" t="s">
        <v>52</v>
      </c>
      <c r="AW2124" s="1" t="s">
        <v>5013</v>
      </c>
      <c r="AX2124" s="1" t="s">
        <v>52</v>
      </c>
      <c r="AY2124" s="1" t="s">
        <v>52</v>
      </c>
      <c r="AZ2124" s="203"/>
      <c r="BA2124" s="206" t="s">
        <v>7740</v>
      </c>
    </row>
    <row r="2125" spans="1:53" ht="30" customHeight="1">
      <c r="A2125" s="5" t="s">
        <v>2649</v>
      </c>
      <c r="B2125" s="5" t="s">
        <v>2646</v>
      </c>
      <c r="C2125" s="5" t="s">
        <v>2210</v>
      </c>
      <c r="D2125" s="6">
        <v>7.0000000000000001E-3</v>
      </c>
      <c r="E2125" s="8">
        <f>단가대비표!K405</f>
        <v>0</v>
      </c>
      <c r="F2125" s="9">
        <f>TRUNC(E2125*D2125,1)</f>
        <v>0</v>
      </c>
      <c r="G2125" s="8">
        <f>단가대비표!L405</f>
        <v>157068</v>
      </c>
      <c r="H2125" s="9">
        <f>TRUNC(G2125*D2125,1)</f>
        <v>1099.4000000000001</v>
      </c>
      <c r="I2125" s="8">
        <f>단가대비표!S405</f>
        <v>0</v>
      </c>
      <c r="J2125" s="9">
        <f>TRUNC(I2125*D2125,1)</f>
        <v>0</v>
      </c>
      <c r="K2125" s="8">
        <f>TRUNC(E2125+G2125+I2125,1)</f>
        <v>157068</v>
      </c>
      <c r="L2125" s="9">
        <f>TRUNC(F2125+H2125+J2125,1)</f>
        <v>1099.4000000000001</v>
      </c>
      <c r="M2125" s="5" t="s">
        <v>52</v>
      </c>
      <c r="N2125" s="1" t="s">
        <v>1755</v>
      </c>
      <c r="O2125" s="1" t="s">
        <v>2650</v>
      </c>
      <c r="P2125" s="1" t="s">
        <v>62</v>
      </c>
      <c r="Q2125" s="1" t="s">
        <v>62</v>
      </c>
      <c r="R2125" s="1" t="s">
        <v>61</v>
      </c>
      <c r="AV2125" s="1" t="s">
        <v>52</v>
      </c>
      <c r="AW2125" s="1" t="s">
        <v>5014</v>
      </c>
      <c r="AX2125" s="1" t="s">
        <v>52</v>
      </c>
      <c r="AY2125" s="1" t="s">
        <v>52</v>
      </c>
      <c r="AZ2125" s="203"/>
      <c r="BA2125" s="206" t="s">
        <v>7717</v>
      </c>
    </row>
    <row r="2126" spans="1:53" ht="30" customHeight="1">
      <c r="A2126" s="5" t="s">
        <v>2487</v>
      </c>
      <c r="B2126" s="5" t="s">
        <v>52</v>
      </c>
      <c r="C2126" s="5" t="s">
        <v>52</v>
      </c>
      <c r="D2126" s="6"/>
      <c r="E2126" s="8"/>
      <c r="F2126" s="9">
        <f>TRUNC(SUMIF(N2124:N2125, N2123, F2124:F2125),0)</f>
        <v>0</v>
      </c>
      <c r="G2126" s="8"/>
      <c r="H2126" s="9">
        <f>TRUNC(SUMIF(N2124:N2125, N2123, H2124:H2125),0)</f>
        <v>3150</v>
      </c>
      <c r="I2126" s="8"/>
      <c r="J2126" s="9">
        <f>TRUNC(SUMIF(N2124:N2125, N2123, J2124:J2125),0)</f>
        <v>0</v>
      </c>
      <c r="K2126" s="8"/>
      <c r="L2126" s="9">
        <f>F2126+H2126+J2126</f>
        <v>3150</v>
      </c>
      <c r="M2126" s="5" t="s">
        <v>52</v>
      </c>
      <c r="N2126" s="1" t="s">
        <v>124</v>
      </c>
      <c r="O2126" s="1" t="s">
        <v>124</v>
      </c>
      <c r="P2126" s="1" t="s">
        <v>52</v>
      </c>
      <c r="Q2126" s="1" t="s">
        <v>52</v>
      </c>
      <c r="R2126" s="1" t="s">
        <v>52</v>
      </c>
      <c r="AV2126" s="1" t="s">
        <v>52</v>
      </c>
      <c r="AW2126" s="1" t="s">
        <v>52</v>
      </c>
      <c r="AX2126" s="1" t="s">
        <v>52</v>
      </c>
      <c r="AY2126" s="1" t="s">
        <v>52</v>
      </c>
      <c r="AZ2126" s="203"/>
      <c r="BA2126" s="206"/>
    </row>
    <row r="2127" spans="1:53" ht="30" customHeight="1">
      <c r="A2127" s="6"/>
      <c r="B2127" s="6"/>
      <c r="C2127" s="6"/>
      <c r="D2127" s="6"/>
      <c r="E2127" s="8"/>
      <c r="F2127" s="9"/>
      <c r="G2127" s="8"/>
      <c r="H2127" s="9"/>
      <c r="I2127" s="8"/>
      <c r="J2127" s="9"/>
      <c r="K2127" s="8"/>
      <c r="L2127" s="9"/>
      <c r="M2127" s="6"/>
      <c r="BA2127" s="206"/>
    </row>
    <row r="2128" spans="1:53" ht="30" customHeight="1">
      <c r="A2128" s="308" t="s">
        <v>5015</v>
      </c>
      <c r="B2128" s="308"/>
      <c r="C2128" s="308"/>
      <c r="D2128" s="308"/>
      <c r="E2128" s="309"/>
      <c r="F2128" s="310"/>
      <c r="G2128" s="309"/>
      <c r="H2128" s="310"/>
      <c r="I2128" s="309"/>
      <c r="J2128" s="310"/>
      <c r="K2128" s="309"/>
      <c r="L2128" s="310"/>
      <c r="M2128" s="308"/>
      <c r="N2128" s="1" t="s">
        <v>1762</v>
      </c>
      <c r="BA2128" s="208"/>
    </row>
    <row r="2129" spans="1:54" ht="30" customHeight="1">
      <c r="A2129" s="5" t="s">
        <v>2649</v>
      </c>
      <c r="B2129" s="5" t="s">
        <v>2646</v>
      </c>
      <c r="C2129" s="5" t="s">
        <v>2210</v>
      </c>
      <c r="D2129" s="6">
        <v>0.12</v>
      </c>
      <c r="E2129" s="8">
        <f>단가대비표!K405</f>
        <v>0</v>
      </c>
      <c r="F2129" s="9">
        <f>TRUNC(E2129*D2129,1)</f>
        <v>0</v>
      </c>
      <c r="G2129" s="8">
        <f>단가대비표!L405</f>
        <v>157068</v>
      </c>
      <c r="H2129" s="9">
        <f>TRUNC(G2129*D2129,1)</f>
        <v>18848.099999999999</v>
      </c>
      <c r="I2129" s="8">
        <f>단가대비표!S405</f>
        <v>0</v>
      </c>
      <c r="J2129" s="9">
        <f>TRUNC(I2129*D2129,1)</f>
        <v>0</v>
      </c>
      <c r="K2129" s="8">
        <f>TRUNC(E2129+G2129+I2129,1)</f>
        <v>157068</v>
      </c>
      <c r="L2129" s="9">
        <f>TRUNC(F2129+H2129+J2129,1)</f>
        <v>18848.099999999999</v>
      </c>
      <c r="M2129" s="5" t="s">
        <v>52</v>
      </c>
      <c r="N2129" s="1" t="s">
        <v>1762</v>
      </c>
      <c r="O2129" s="1" t="s">
        <v>2650</v>
      </c>
      <c r="P2129" s="1" t="s">
        <v>62</v>
      </c>
      <c r="Q2129" s="1" t="s">
        <v>62</v>
      </c>
      <c r="R2129" s="1" t="s">
        <v>61</v>
      </c>
      <c r="AV2129" s="1" t="s">
        <v>52</v>
      </c>
      <c r="AW2129" s="1" t="s">
        <v>5016</v>
      </c>
      <c r="AX2129" s="1" t="s">
        <v>52</v>
      </c>
      <c r="AY2129" s="1" t="s">
        <v>52</v>
      </c>
      <c r="AZ2129" s="203"/>
      <c r="BA2129" s="206" t="s">
        <v>7717</v>
      </c>
    </row>
    <row r="2130" spans="1:54" ht="30" customHeight="1">
      <c r="A2130" s="5" t="s">
        <v>2487</v>
      </c>
      <c r="B2130" s="5" t="s">
        <v>52</v>
      </c>
      <c r="C2130" s="5" t="s">
        <v>52</v>
      </c>
      <c r="D2130" s="6"/>
      <c r="E2130" s="8"/>
      <c r="F2130" s="9">
        <f>TRUNC(SUMIF(N2129:N2129, N2128, F2129:F2129),0)</f>
        <v>0</v>
      </c>
      <c r="G2130" s="8"/>
      <c r="H2130" s="9">
        <f>TRUNC(SUMIF(N2129:N2129, N2128, H2129:H2129),0)</f>
        <v>18848</v>
      </c>
      <c r="I2130" s="8"/>
      <c r="J2130" s="9">
        <f>TRUNC(SUMIF(N2129:N2129, N2128, J2129:J2129),0)</f>
        <v>0</v>
      </c>
      <c r="K2130" s="8"/>
      <c r="L2130" s="9">
        <f>F2130+H2130+J2130</f>
        <v>18848</v>
      </c>
      <c r="M2130" s="5" t="s">
        <v>52</v>
      </c>
      <c r="N2130" s="1" t="s">
        <v>124</v>
      </c>
      <c r="O2130" s="1" t="s">
        <v>124</v>
      </c>
      <c r="P2130" s="1" t="s">
        <v>52</v>
      </c>
      <c r="Q2130" s="1" t="s">
        <v>52</v>
      </c>
      <c r="R2130" s="1" t="s">
        <v>52</v>
      </c>
      <c r="AV2130" s="1" t="s">
        <v>52</v>
      </c>
      <c r="AW2130" s="1" t="s">
        <v>52</v>
      </c>
      <c r="AX2130" s="1" t="s">
        <v>52</v>
      </c>
      <c r="AY2130" s="1" t="s">
        <v>52</v>
      </c>
      <c r="AZ2130" s="203"/>
      <c r="BA2130" s="206"/>
    </row>
    <row r="2131" spans="1:54" ht="30" customHeight="1">
      <c r="A2131" s="6"/>
      <c r="B2131" s="6"/>
      <c r="C2131" s="6"/>
      <c r="D2131" s="6"/>
      <c r="E2131" s="8"/>
      <c r="F2131" s="9"/>
      <c r="G2131" s="8"/>
      <c r="H2131" s="9"/>
      <c r="I2131" s="8"/>
      <c r="J2131" s="9"/>
      <c r="K2131" s="8"/>
      <c r="L2131" s="9"/>
      <c r="M2131" s="6"/>
      <c r="BA2131" s="206"/>
    </row>
    <row r="2132" spans="1:54" ht="30" customHeight="1">
      <c r="A2132" s="308" t="s">
        <v>5017</v>
      </c>
      <c r="B2132" s="308"/>
      <c r="C2132" s="308"/>
      <c r="D2132" s="308"/>
      <c r="E2132" s="309"/>
      <c r="F2132" s="310"/>
      <c r="G2132" s="309"/>
      <c r="H2132" s="310"/>
      <c r="I2132" s="309"/>
      <c r="J2132" s="310"/>
      <c r="K2132" s="309"/>
      <c r="L2132" s="310"/>
      <c r="M2132" s="308"/>
      <c r="N2132" s="1" t="s">
        <v>1766</v>
      </c>
      <c r="BA2132" s="208"/>
    </row>
    <row r="2133" spans="1:54" ht="30" customHeight="1">
      <c r="A2133" s="5" t="s">
        <v>2649</v>
      </c>
      <c r="B2133" s="5" t="s">
        <v>2646</v>
      </c>
      <c r="C2133" s="5" t="s">
        <v>2210</v>
      </c>
      <c r="D2133" s="6">
        <v>0.03</v>
      </c>
      <c r="E2133" s="8">
        <f>단가대비표!K405</f>
        <v>0</v>
      </c>
      <c r="F2133" s="9">
        <f>TRUNC(E2133*D2133,1)</f>
        <v>0</v>
      </c>
      <c r="G2133" s="8">
        <f>단가대비표!L405</f>
        <v>157068</v>
      </c>
      <c r="H2133" s="9">
        <f>TRUNC(G2133*D2133,1)</f>
        <v>4712</v>
      </c>
      <c r="I2133" s="8">
        <f>단가대비표!S405</f>
        <v>0</v>
      </c>
      <c r="J2133" s="9">
        <f>TRUNC(I2133*D2133,1)</f>
        <v>0</v>
      </c>
      <c r="K2133" s="8">
        <f>TRUNC(E2133+G2133+I2133,1)</f>
        <v>157068</v>
      </c>
      <c r="L2133" s="9">
        <f>TRUNC(F2133+H2133+J2133,1)</f>
        <v>4712</v>
      </c>
      <c r="M2133" s="5" t="s">
        <v>52</v>
      </c>
      <c r="N2133" s="1" t="s">
        <v>1766</v>
      </c>
      <c r="O2133" s="1" t="s">
        <v>2650</v>
      </c>
      <c r="P2133" s="1" t="s">
        <v>62</v>
      </c>
      <c r="Q2133" s="1" t="s">
        <v>62</v>
      </c>
      <c r="R2133" s="1" t="s">
        <v>61</v>
      </c>
      <c r="AV2133" s="1" t="s">
        <v>52</v>
      </c>
      <c r="AW2133" s="1" t="s">
        <v>5018</v>
      </c>
      <c r="AX2133" s="1" t="s">
        <v>52</v>
      </c>
      <c r="AY2133" s="1" t="s">
        <v>52</v>
      </c>
      <c r="AZ2133" s="203"/>
      <c r="BA2133" s="206" t="s">
        <v>7717</v>
      </c>
    </row>
    <row r="2134" spans="1:54" ht="30" customHeight="1">
      <c r="A2134" s="5" t="s">
        <v>2487</v>
      </c>
      <c r="B2134" s="5" t="s">
        <v>52</v>
      </c>
      <c r="C2134" s="5" t="s">
        <v>52</v>
      </c>
      <c r="D2134" s="6"/>
      <c r="E2134" s="8"/>
      <c r="F2134" s="9">
        <f>TRUNC(SUMIF(N2133:N2133, N2132, F2133:F2133),0)</f>
        <v>0</v>
      </c>
      <c r="G2134" s="8"/>
      <c r="H2134" s="9">
        <f>TRUNC(SUMIF(N2133:N2133, N2132, H2133:H2133),0)</f>
        <v>4712</v>
      </c>
      <c r="I2134" s="8"/>
      <c r="J2134" s="9">
        <f>TRUNC(SUMIF(N2133:N2133, N2132, J2133:J2133),0)</f>
        <v>0</v>
      </c>
      <c r="K2134" s="8"/>
      <c r="L2134" s="9">
        <f>F2134+H2134+J2134</f>
        <v>4712</v>
      </c>
      <c r="M2134" s="5" t="s">
        <v>52</v>
      </c>
      <c r="N2134" s="1" t="s">
        <v>124</v>
      </c>
      <c r="O2134" s="1" t="s">
        <v>124</v>
      </c>
      <c r="P2134" s="1" t="s">
        <v>52</v>
      </c>
      <c r="Q2134" s="1" t="s">
        <v>52</v>
      </c>
      <c r="R2134" s="1" t="s">
        <v>52</v>
      </c>
      <c r="AV2134" s="1" t="s">
        <v>52</v>
      </c>
      <c r="AW2134" s="1" t="s">
        <v>52</v>
      </c>
      <c r="AX2134" s="1" t="s">
        <v>52</v>
      </c>
      <c r="AY2134" s="1" t="s">
        <v>52</v>
      </c>
      <c r="AZ2134" s="203"/>
      <c r="BA2134" s="206"/>
    </row>
    <row r="2135" spans="1:54" ht="30" customHeight="1">
      <c r="A2135" s="6"/>
      <c r="B2135" s="6"/>
      <c r="C2135" s="6"/>
      <c r="D2135" s="6"/>
      <c r="E2135" s="8"/>
      <c r="F2135" s="9"/>
      <c r="G2135" s="8"/>
      <c r="H2135" s="9"/>
      <c r="I2135" s="8"/>
      <c r="J2135" s="9"/>
      <c r="K2135" s="8"/>
      <c r="L2135" s="9"/>
      <c r="M2135" s="6"/>
      <c r="BA2135" s="206"/>
    </row>
    <row r="2136" spans="1:54" ht="30" customHeight="1">
      <c r="A2136" s="308" t="s">
        <v>5019</v>
      </c>
      <c r="B2136" s="308"/>
      <c r="C2136" s="308"/>
      <c r="D2136" s="308"/>
      <c r="E2136" s="309"/>
      <c r="F2136" s="310"/>
      <c r="G2136" s="309"/>
      <c r="H2136" s="310"/>
      <c r="I2136" s="309"/>
      <c r="J2136" s="310"/>
      <c r="K2136" s="309"/>
      <c r="L2136" s="310"/>
      <c r="M2136" s="308"/>
      <c r="N2136" s="1" t="s">
        <v>1770</v>
      </c>
      <c r="BA2136" s="208"/>
    </row>
    <row r="2137" spans="1:54" ht="30" customHeight="1">
      <c r="A2137" s="5" t="s">
        <v>2994</v>
      </c>
      <c r="B2137" s="5" t="s">
        <v>2646</v>
      </c>
      <c r="C2137" s="5" t="s">
        <v>2210</v>
      </c>
      <c r="D2137" s="113">
        <v>0.02</v>
      </c>
      <c r="E2137" s="8">
        <f>단가대비표!K424</f>
        <v>0</v>
      </c>
      <c r="F2137" s="9">
        <f>TRUNC(E2137*D2137,1)</f>
        <v>0</v>
      </c>
      <c r="G2137" s="8">
        <f>단가대비표!L424</f>
        <v>228883</v>
      </c>
      <c r="H2137" s="9">
        <f>TRUNC(G2137*D2137,1)</f>
        <v>4577.6000000000004</v>
      </c>
      <c r="I2137" s="8">
        <f>단가대비표!S424</f>
        <v>0</v>
      </c>
      <c r="J2137" s="9">
        <f>TRUNC(I2137*D2137,1)</f>
        <v>0</v>
      </c>
      <c r="K2137" s="8">
        <f>TRUNC(E2137+G2137+I2137,1)</f>
        <v>228883</v>
      </c>
      <c r="L2137" s="9">
        <f>TRUNC(F2137+H2137+J2137,1)</f>
        <v>4577.6000000000004</v>
      </c>
      <c r="M2137" s="5" t="s">
        <v>52</v>
      </c>
      <c r="N2137" s="1" t="s">
        <v>1770</v>
      </c>
      <c r="O2137" s="1" t="s">
        <v>2995</v>
      </c>
      <c r="P2137" s="1" t="s">
        <v>62</v>
      </c>
      <c r="Q2137" s="1" t="s">
        <v>62</v>
      </c>
      <c r="R2137" s="1" t="s">
        <v>61</v>
      </c>
      <c r="AV2137" s="1" t="s">
        <v>52</v>
      </c>
      <c r="AW2137" s="1" t="s">
        <v>5020</v>
      </c>
      <c r="AX2137" s="1" t="s">
        <v>52</v>
      </c>
      <c r="AY2137" s="1" t="s">
        <v>52</v>
      </c>
      <c r="AZ2137" s="203"/>
      <c r="BA2137" s="206" t="s">
        <v>7739</v>
      </c>
      <c r="BB2137" s="99">
        <v>6.0000000000000001E-3</v>
      </c>
    </row>
    <row r="2138" spans="1:54" ht="30" customHeight="1">
      <c r="A2138" s="5" t="s">
        <v>2649</v>
      </c>
      <c r="B2138" s="5" t="s">
        <v>2646</v>
      </c>
      <c r="C2138" s="5" t="s">
        <v>2210</v>
      </c>
      <c r="D2138" s="113">
        <v>0.01</v>
      </c>
      <c r="E2138" s="8">
        <f>단가대비표!K405</f>
        <v>0</v>
      </c>
      <c r="F2138" s="9">
        <f>TRUNC(E2138*D2138,1)</f>
        <v>0</v>
      </c>
      <c r="G2138" s="8">
        <f>단가대비표!L405</f>
        <v>157068</v>
      </c>
      <c r="H2138" s="9">
        <f>TRUNC(G2138*D2138,1)</f>
        <v>1570.6</v>
      </c>
      <c r="I2138" s="8">
        <f>단가대비표!S405</f>
        <v>0</v>
      </c>
      <c r="J2138" s="9">
        <f>TRUNC(I2138*D2138,1)</f>
        <v>0</v>
      </c>
      <c r="K2138" s="8">
        <f>TRUNC(E2138+G2138+I2138,1)</f>
        <v>157068</v>
      </c>
      <c r="L2138" s="9">
        <f>TRUNC(F2138+H2138+J2138,1)</f>
        <v>1570.6</v>
      </c>
      <c r="M2138" s="5" t="s">
        <v>52</v>
      </c>
      <c r="N2138" s="1" t="s">
        <v>1770</v>
      </c>
      <c r="O2138" s="1" t="s">
        <v>2650</v>
      </c>
      <c r="P2138" s="1" t="s">
        <v>62</v>
      </c>
      <c r="Q2138" s="1" t="s">
        <v>62</v>
      </c>
      <c r="R2138" s="1" t="s">
        <v>61</v>
      </c>
      <c r="AV2138" s="1" t="s">
        <v>52</v>
      </c>
      <c r="AW2138" s="1" t="s">
        <v>5021</v>
      </c>
      <c r="AX2138" s="1" t="s">
        <v>52</v>
      </c>
      <c r="AY2138" s="1" t="s">
        <v>52</v>
      </c>
      <c r="AZ2138" s="203"/>
      <c r="BA2138" s="206" t="s">
        <v>7717</v>
      </c>
      <c r="BB2138" s="99">
        <v>4.0000000000000001E-3</v>
      </c>
    </row>
    <row r="2139" spans="1:54" ht="30" customHeight="1">
      <c r="A2139" s="5" t="s">
        <v>2487</v>
      </c>
      <c r="B2139" s="5" t="s">
        <v>52</v>
      </c>
      <c r="C2139" s="5" t="s">
        <v>52</v>
      </c>
      <c r="D2139" s="6"/>
      <c r="E2139" s="8"/>
      <c r="F2139" s="9">
        <f>TRUNC(SUMIF(N2137:N2138, N2136, F2137:F2138),0)</f>
        <v>0</v>
      </c>
      <c r="G2139" s="8"/>
      <c r="H2139" s="9">
        <f>TRUNC(SUMIF(N2137:N2138, N2136, H2137:H2138),0)</f>
        <v>6148</v>
      </c>
      <c r="I2139" s="8"/>
      <c r="J2139" s="9">
        <f>TRUNC(SUMIF(N2137:N2138, N2136, J2137:J2138),0)</f>
        <v>0</v>
      </c>
      <c r="K2139" s="8"/>
      <c r="L2139" s="9">
        <f>F2139+H2139+J2139</f>
        <v>6148</v>
      </c>
      <c r="M2139" s="5" t="s">
        <v>52</v>
      </c>
      <c r="N2139" s="1" t="s">
        <v>124</v>
      </c>
      <c r="O2139" s="1" t="s">
        <v>124</v>
      </c>
      <c r="P2139" s="1" t="s">
        <v>52</v>
      </c>
      <c r="Q2139" s="1" t="s">
        <v>52</v>
      </c>
      <c r="R2139" s="1" t="s">
        <v>52</v>
      </c>
      <c r="AV2139" s="1" t="s">
        <v>52</v>
      </c>
      <c r="AW2139" s="1" t="s">
        <v>52</v>
      </c>
      <c r="AX2139" s="1" t="s">
        <v>52</v>
      </c>
      <c r="AY2139" s="1" t="s">
        <v>52</v>
      </c>
      <c r="AZ2139" s="203"/>
      <c r="BA2139" s="206"/>
    </row>
    <row r="2140" spans="1:54" ht="30" customHeight="1">
      <c r="A2140" s="6"/>
      <c r="B2140" s="6"/>
      <c r="C2140" s="6"/>
      <c r="D2140" s="6"/>
      <c r="E2140" s="8"/>
      <c r="F2140" s="9"/>
      <c r="G2140" s="8"/>
      <c r="H2140" s="9"/>
      <c r="I2140" s="8"/>
      <c r="J2140" s="9"/>
      <c r="K2140" s="8"/>
      <c r="L2140" s="9"/>
      <c r="M2140" s="6"/>
      <c r="BA2140" s="206"/>
    </row>
    <row r="2141" spans="1:54" ht="30" customHeight="1">
      <c r="A2141" s="308" t="s">
        <v>5022</v>
      </c>
      <c r="B2141" s="308"/>
      <c r="C2141" s="308"/>
      <c r="D2141" s="308"/>
      <c r="E2141" s="309"/>
      <c r="F2141" s="310"/>
      <c r="G2141" s="309"/>
      <c r="H2141" s="310"/>
      <c r="I2141" s="309"/>
      <c r="J2141" s="310"/>
      <c r="K2141" s="309"/>
      <c r="L2141" s="310"/>
      <c r="M2141" s="308"/>
      <c r="N2141" s="1" t="s">
        <v>1774</v>
      </c>
      <c r="BA2141" s="208"/>
    </row>
    <row r="2142" spans="1:54" ht="30" customHeight="1">
      <c r="A2142" s="5" t="s">
        <v>2649</v>
      </c>
      <c r="B2142" s="5" t="s">
        <v>2646</v>
      </c>
      <c r="C2142" s="5" t="s">
        <v>2210</v>
      </c>
      <c r="D2142" s="113">
        <v>0.06</v>
      </c>
      <c r="E2142" s="8">
        <f>단가대비표!K405</f>
        <v>0</v>
      </c>
      <c r="F2142" s="9">
        <f>TRUNC(E2142*D2142,1)</f>
        <v>0</v>
      </c>
      <c r="G2142" s="8">
        <f>단가대비표!L405</f>
        <v>157068</v>
      </c>
      <c r="H2142" s="9">
        <f>TRUNC(G2142*D2142,1)</f>
        <v>9424</v>
      </c>
      <c r="I2142" s="8">
        <f>단가대비표!S405</f>
        <v>0</v>
      </c>
      <c r="J2142" s="9">
        <f>TRUNC(I2142*D2142,1)</f>
        <v>0</v>
      </c>
      <c r="K2142" s="8">
        <f>TRUNC(E2142+G2142+I2142,1)</f>
        <v>157068</v>
      </c>
      <c r="L2142" s="9">
        <f>TRUNC(F2142+H2142+J2142,1)</f>
        <v>9424</v>
      </c>
      <c r="M2142" s="5" t="s">
        <v>52</v>
      </c>
      <c r="N2142" s="1" t="s">
        <v>1774</v>
      </c>
      <c r="O2142" s="1" t="s">
        <v>2650</v>
      </c>
      <c r="P2142" s="1" t="s">
        <v>62</v>
      </c>
      <c r="Q2142" s="1" t="s">
        <v>62</v>
      </c>
      <c r="R2142" s="1" t="s">
        <v>61</v>
      </c>
      <c r="AV2142" s="1" t="s">
        <v>52</v>
      </c>
      <c r="AW2142" s="1" t="s">
        <v>5023</v>
      </c>
      <c r="AX2142" s="1" t="s">
        <v>52</v>
      </c>
      <c r="AY2142" s="1" t="s">
        <v>52</v>
      </c>
      <c r="AZ2142" s="203"/>
      <c r="BA2142" s="206" t="s">
        <v>7717</v>
      </c>
      <c r="BB2142" s="99">
        <v>0.03</v>
      </c>
    </row>
    <row r="2143" spans="1:54" ht="30" customHeight="1">
      <c r="A2143" s="5" t="s">
        <v>2487</v>
      </c>
      <c r="B2143" s="5" t="s">
        <v>52</v>
      </c>
      <c r="C2143" s="5" t="s">
        <v>52</v>
      </c>
      <c r="D2143" s="6"/>
      <c r="E2143" s="8"/>
      <c r="F2143" s="9">
        <f>TRUNC(SUMIF(N2142:N2142, N2141, F2142:F2142),0)</f>
        <v>0</v>
      </c>
      <c r="G2143" s="8"/>
      <c r="H2143" s="9">
        <f>TRUNC(SUMIF(N2142:N2142, N2141, H2142:H2142),0)</f>
        <v>9424</v>
      </c>
      <c r="I2143" s="8"/>
      <c r="J2143" s="9">
        <f>TRUNC(SUMIF(N2142:N2142, N2141, J2142:J2142),0)</f>
        <v>0</v>
      </c>
      <c r="K2143" s="8"/>
      <c r="L2143" s="9">
        <f>F2143+H2143+J2143</f>
        <v>9424</v>
      </c>
      <c r="M2143" s="5" t="s">
        <v>52</v>
      </c>
      <c r="N2143" s="1" t="s">
        <v>124</v>
      </c>
      <c r="O2143" s="1" t="s">
        <v>124</v>
      </c>
      <c r="P2143" s="1" t="s">
        <v>52</v>
      </c>
      <c r="Q2143" s="1" t="s">
        <v>52</v>
      </c>
      <c r="R2143" s="1" t="s">
        <v>52</v>
      </c>
      <c r="AV2143" s="1" t="s">
        <v>52</v>
      </c>
      <c r="AW2143" s="1" t="s">
        <v>52</v>
      </c>
      <c r="AX2143" s="1" t="s">
        <v>52</v>
      </c>
      <c r="AY2143" s="1" t="s">
        <v>52</v>
      </c>
      <c r="AZ2143" s="203"/>
      <c r="BA2143" s="206"/>
    </row>
    <row r="2144" spans="1:54" ht="30" customHeight="1">
      <c r="A2144" s="6"/>
      <c r="B2144" s="6"/>
      <c r="C2144" s="6"/>
      <c r="D2144" s="6"/>
      <c r="E2144" s="8"/>
      <c r="F2144" s="9"/>
      <c r="G2144" s="8"/>
      <c r="H2144" s="9"/>
      <c r="I2144" s="8"/>
      <c r="J2144" s="9"/>
      <c r="K2144" s="8"/>
      <c r="L2144" s="9"/>
      <c r="M2144" s="6"/>
      <c r="BA2144" s="206"/>
    </row>
    <row r="2145" spans="1:53" ht="30" customHeight="1">
      <c r="A2145" s="308" t="s">
        <v>5024</v>
      </c>
      <c r="B2145" s="308"/>
      <c r="C2145" s="308"/>
      <c r="D2145" s="308"/>
      <c r="E2145" s="309"/>
      <c r="F2145" s="310"/>
      <c r="G2145" s="309"/>
      <c r="H2145" s="310"/>
      <c r="I2145" s="309"/>
      <c r="J2145" s="310"/>
      <c r="K2145" s="309"/>
      <c r="L2145" s="310"/>
      <c r="M2145" s="308"/>
      <c r="N2145" s="1" t="s">
        <v>1779</v>
      </c>
      <c r="BA2145" s="208"/>
    </row>
    <row r="2146" spans="1:53" ht="30" customHeight="1">
      <c r="A2146" s="5" t="s">
        <v>5025</v>
      </c>
      <c r="B2146" s="5" t="s">
        <v>2646</v>
      </c>
      <c r="C2146" s="5" t="s">
        <v>2210</v>
      </c>
      <c r="D2146" s="6">
        <v>0.12</v>
      </c>
      <c r="E2146" s="8">
        <f>단가대비표!K439</f>
        <v>0</v>
      </c>
      <c r="F2146" s="9">
        <f>TRUNC(E2146*D2146,1)</f>
        <v>0</v>
      </c>
      <c r="G2146" s="8">
        <f>단가대비표!L439</f>
        <v>198675</v>
      </c>
      <c r="H2146" s="9">
        <f>TRUNC(G2146*D2146,1)</f>
        <v>23841</v>
      </c>
      <c r="I2146" s="8">
        <f>단가대비표!S439</f>
        <v>0</v>
      </c>
      <c r="J2146" s="9">
        <f>TRUNC(I2146*D2146,1)</f>
        <v>0</v>
      </c>
      <c r="K2146" s="8">
        <f>TRUNC(E2146+G2146+I2146,1)</f>
        <v>198675</v>
      </c>
      <c r="L2146" s="9">
        <f>TRUNC(F2146+H2146+J2146,1)</f>
        <v>23841</v>
      </c>
      <c r="M2146" s="5" t="s">
        <v>52</v>
      </c>
      <c r="N2146" s="1" t="s">
        <v>1779</v>
      </c>
      <c r="O2146" s="1" t="s">
        <v>5026</v>
      </c>
      <c r="P2146" s="1" t="s">
        <v>62</v>
      </c>
      <c r="Q2146" s="1" t="s">
        <v>62</v>
      </c>
      <c r="R2146" s="1" t="s">
        <v>61</v>
      </c>
      <c r="AV2146" s="1" t="s">
        <v>52</v>
      </c>
      <c r="AW2146" s="1" t="s">
        <v>5027</v>
      </c>
      <c r="AX2146" s="1" t="s">
        <v>52</v>
      </c>
      <c r="AY2146" s="1" t="s">
        <v>52</v>
      </c>
      <c r="AZ2146" s="203"/>
      <c r="BA2146" s="206" t="s">
        <v>7754</v>
      </c>
    </row>
    <row r="2147" spans="1:53" ht="30" customHeight="1">
      <c r="A2147" s="5" t="s">
        <v>2649</v>
      </c>
      <c r="B2147" s="5" t="s">
        <v>2646</v>
      </c>
      <c r="C2147" s="5" t="s">
        <v>2210</v>
      </c>
      <c r="D2147" s="6">
        <v>1.7000000000000001E-2</v>
      </c>
      <c r="E2147" s="8">
        <f>단가대비표!K405</f>
        <v>0</v>
      </c>
      <c r="F2147" s="9">
        <f>TRUNC(E2147*D2147,1)</f>
        <v>0</v>
      </c>
      <c r="G2147" s="8">
        <f>단가대비표!L405</f>
        <v>157068</v>
      </c>
      <c r="H2147" s="9">
        <f>TRUNC(G2147*D2147,1)</f>
        <v>2670.1</v>
      </c>
      <c r="I2147" s="8">
        <f>단가대비표!S405</f>
        <v>0</v>
      </c>
      <c r="J2147" s="9">
        <f>TRUNC(I2147*D2147,1)</f>
        <v>0</v>
      </c>
      <c r="K2147" s="8">
        <f>TRUNC(E2147+G2147+I2147,1)</f>
        <v>157068</v>
      </c>
      <c r="L2147" s="9">
        <f>TRUNC(F2147+H2147+J2147,1)</f>
        <v>2670.1</v>
      </c>
      <c r="M2147" s="5" t="s">
        <v>52</v>
      </c>
      <c r="N2147" s="1" t="s">
        <v>1779</v>
      </c>
      <c r="O2147" s="1" t="s">
        <v>2650</v>
      </c>
      <c r="P2147" s="1" t="s">
        <v>62</v>
      </c>
      <c r="Q2147" s="1" t="s">
        <v>62</v>
      </c>
      <c r="R2147" s="1" t="s">
        <v>61</v>
      </c>
      <c r="AV2147" s="1" t="s">
        <v>52</v>
      </c>
      <c r="AW2147" s="1" t="s">
        <v>5028</v>
      </c>
      <c r="AX2147" s="1" t="s">
        <v>52</v>
      </c>
      <c r="AY2147" s="1" t="s">
        <v>52</v>
      </c>
      <c r="AZ2147" s="203"/>
      <c r="BA2147" s="206" t="s">
        <v>7717</v>
      </c>
    </row>
    <row r="2148" spans="1:53" ht="30" customHeight="1">
      <c r="A2148" s="5" t="s">
        <v>2487</v>
      </c>
      <c r="B2148" s="5" t="s">
        <v>52</v>
      </c>
      <c r="C2148" s="5" t="s">
        <v>52</v>
      </c>
      <c r="D2148" s="6"/>
      <c r="E2148" s="8"/>
      <c r="F2148" s="9">
        <f>TRUNC(SUMIF(N2146:N2147, N2145, F2146:F2147),0)</f>
        <v>0</v>
      </c>
      <c r="G2148" s="8"/>
      <c r="H2148" s="9">
        <f>TRUNC(SUMIF(N2146:N2147, N2145, H2146:H2147),0)</f>
        <v>26511</v>
      </c>
      <c r="I2148" s="8"/>
      <c r="J2148" s="9">
        <f>TRUNC(SUMIF(N2146:N2147, N2145, J2146:J2147),0)</f>
        <v>0</v>
      </c>
      <c r="K2148" s="8"/>
      <c r="L2148" s="9">
        <f>F2148+H2148+J2148</f>
        <v>26511</v>
      </c>
      <c r="M2148" s="5" t="s">
        <v>52</v>
      </c>
      <c r="N2148" s="1" t="s">
        <v>124</v>
      </c>
      <c r="O2148" s="1" t="s">
        <v>124</v>
      </c>
      <c r="P2148" s="1" t="s">
        <v>52</v>
      </c>
      <c r="Q2148" s="1" t="s">
        <v>52</v>
      </c>
      <c r="R2148" s="1" t="s">
        <v>52</v>
      </c>
      <c r="AV2148" s="1" t="s">
        <v>52</v>
      </c>
      <c r="AW2148" s="1" t="s">
        <v>52</v>
      </c>
      <c r="AX2148" s="1" t="s">
        <v>52</v>
      </c>
      <c r="AY2148" s="1" t="s">
        <v>52</v>
      </c>
      <c r="AZ2148" s="203"/>
      <c r="BA2148" s="206"/>
    </row>
    <row r="2149" spans="1:53" ht="30" customHeight="1">
      <c r="A2149" s="6"/>
      <c r="B2149" s="6"/>
      <c r="C2149" s="6"/>
      <c r="D2149" s="6"/>
      <c r="E2149" s="8"/>
      <c r="F2149" s="9"/>
      <c r="G2149" s="8"/>
      <c r="H2149" s="9"/>
      <c r="I2149" s="8"/>
      <c r="J2149" s="9"/>
      <c r="K2149" s="8"/>
      <c r="L2149" s="9"/>
      <c r="M2149" s="6"/>
      <c r="BA2149" s="206"/>
    </row>
    <row r="2150" spans="1:53" ht="30" customHeight="1">
      <c r="A2150" s="308" t="s">
        <v>5029</v>
      </c>
      <c r="B2150" s="308"/>
      <c r="C2150" s="308"/>
      <c r="D2150" s="308"/>
      <c r="E2150" s="309"/>
      <c r="F2150" s="310"/>
      <c r="G2150" s="309"/>
      <c r="H2150" s="310"/>
      <c r="I2150" s="309"/>
      <c r="J2150" s="310"/>
      <c r="K2150" s="309"/>
      <c r="L2150" s="310"/>
      <c r="M2150" s="308"/>
      <c r="N2150" s="1" t="s">
        <v>1784</v>
      </c>
      <c r="BA2150" s="208"/>
    </row>
    <row r="2151" spans="1:53" ht="30" customHeight="1">
      <c r="A2151" s="5" t="s">
        <v>5025</v>
      </c>
      <c r="B2151" s="5" t="s">
        <v>2646</v>
      </c>
      <c r="C2151" s="5" t="s">
        <v>2210</v>
      </c>
      <c r="D2151" s="6">
        <v>4.4999999999999998E-2</v>
      </c>
      <c r="E2151" s="8">
        <f>단가대비표!K439</f>
        <v>0</v>
      </c>
      <c r="F2151" s="9">
        <f>TRUNC(E2151*D2151,1)</f>
        <v>0</v>
      </c>
      <c r="G2151" s="8">
        <f>단가대비표!L439</f>
        <v>198675</v>
      </c>
      <c r="H2151" s="9">
        <f>TRUNC(G2151*D2151,1)</f>
        <v>8940.2999999999993</v>
      </c>
      <c r="I2151" s="8">
        <f>단가대비표!S439</f>
        <v>0</v>
      </c>
      <c r="J2151" s="9">
        <f>TRUNC(I2151*D2151,1)</f>
        <v>0</v>
      </c>
      <c r="K2151" s="8">
        <f>TRUNC(E2151+G2151+I2151,1)</f>
        <v>198675</v>
      </c>
      <c r="L2151" s="9">
        <f>TRUNC(F2151+H2151+J2151,1)</f>
        <v>8940.2999999999993</v>
      </c>
      <c r="M2151" s="5" t="s">
        <v>52</v>
      </c>
      <c r="N2151" s="1" t="s">
        <v>1784</v>
      </c>
      <c r="O2151" s="1" t="s">
        <v>5026</v>
      </c>
      <c r="P2151" s="1" t="s">
        <v>62</v>
      </c>
      <c r="Q2151" s="1" t="s">
        <v>62</v>
      </c>
      <c r="R2151" s="1" t="s">
        <v>61</v>
      </c>
      <c r="AV2151" s="1" t="s">
        <v>52</v>
      </c>
      <c r="AW2151" s="1" t="s">
        <v>5030</v>
      </c>
      <c r="AX2151" s="1" t="s">
        <v>52</v>
      </c>
      <c r="AY2151" s="1" t="s">
        <v>52</v>
      </c>
      <c r="AZ2151" s="203"/>
      <c r="BA2151" s="206" t="s">
        <v>7754</v>
      </c>
    </row>
    <row r="2152" spans="1:53" ht="30" customHeight="1">
      <c r="A2152" s="5" t="s">
        <v>2649</v>
      </c>
      <c r="B2152" s="5" t="s">
        <v>2646</v>
      </c>
      <c r="C2152" s="5" t="s">
        <v>2210</v>
      </c>
      <c r="D2152" s="6">
        <v>1.0999999999999999E-2</v>
      </c>
      <c r="E2152" s="8">
        <f>단가대비표!K405</f>
        <v>0</v>
      </c>
      <c r="F2152" s="9">
        <f>TRUNC(E2152*D2152,1)</f>
        <v>0</v>
      </c>
      <c r="G2152" s="8">
        <f>단가대비표!L405</f>
        <v>157068</v>
      </c>
      <c r="H2152" s="9">
        <f>TRUNC(G2152*D2152,1)</f>
        <v>1727.7</v>
      </c>
      <c r="I2152" s="8">
        <f>단가대비표!S405</f>
        <v>0</v>
      </c>
      <c r="J2152" s="9">
        <f>TRUNC(I2152*D2152,1)</f>
        <v>0</v>
      </c>
      <c r="K2152" s="8">
        <f>TRUNC(E2152+G2152+I2152,1)</f>
        <v>157068</v>
      </c>
      <c r="L2152" s="9">
        <f>TRUNC(F2152+H2152+J2152,1)</f>
        <v>1727.7</v>
      </c>
      <c r="M2152" s="5" t="s">
        <v>52</v>
      </c>
      <c r="N2152" s="1" t="s">
        <v>1784</v>
      </c>
      <c r="O2152" s="1" t="s">
        <v>2650</v>
      </c>
      <c r="P2152" s="1" t="s">
        <v>62</v>
      </c>
      <c r="Q2152" s="1" t="s">
        <v>62</v>
      </c>
      <c r="R2152" s="1" t="s">
        <v>61</v>
      </c>
      <c r="AV2152" s="1" t="s">
        <v>52</v>
      </c>
      <c r="AW2152" s="1" t="s">
        <v>5031</v>
      </c>
      <c r="AX2152" s="1" t="s">
        <v>52</v>
      </c>
      <c r="AY2152" s="1" t="s">
        <v>52</v>
      </c>
      <c r="AZ2152" s="203"/>
      <c r="BA2152" s="206" t="s">
        <v>7717</v>
      </c>
    </row>
    <row r="2153" spans="1:53" ht="30" customHeight="1">
      <c r="A2153" s="5" t="s">
        <v>2487</v>
      </c>
      <c r="B2153" s="5" t="s">
        <v>52</v>
      </c>
      <c r="C2153" s="5" t="s">
        <v>52</v>
      </c>
      <c r="D2153" s="6"/>
      <c r="E2153" s="8"/>
      <c r="F2153" s="9">
        <f>TRUNC(SUMIF(N2151:N2152, N2150, F2151:F2152),0)</f>
        <v>0</v>
      </c>
      <c r="G2153" s="8"/>
      <c r="H2153" s="9">
        <f>TRUNC(SUMIF(N2151:N2152, N2150, H2151:H2152),0)</f>
        <v>10668</v>
      </c>
      <c r="I2153" s="8"/>
      <c r="J2153" s="9">
        <f>TRUNC(SUMIF(N2151:N2152, N2150, J2151:J2152),0)</f>
        <v>0</v>
      </c>
      <c r="K2153" s="8"/>
      <c r="L2153" s="9">
        <f>F2153+H2153+J2153</f>
        <v>10668</v>
      </c>
      <c r="M2153" s="5" t="s">
        <v>52</v>
      </c>
      <c r="N2153" s="1" t="s">
        <v>124</v>
      </c>
      <c r="O2153" s="1" t="s">
        <v>124</v>
      </c>
      <c r="P2153" s="1" t="s">
        <v>52</v>
      </c>
      <c r="Q2153" s="1" t="s">
        <v>52</v>
      </c>
      <c r="R2153" s="1" t="s">
        <v>52</v>
      </c>
      <c r="AV2153" s="1" t="s">
        <v>52</v>
      </c>
      <c r="AW2153" s="1" t="s">
        <v>52</v>
      </c>
      <c r="AX2153" s="1" t="s">
        <v>52</v>
      </c>
      <c r="AY2153" s="1" t="s">
        <v>52</v>
      </c>
      <c r="AZ2153" s="203"/>
      <c r="BA2153" s="206"/>
    </row>
    <row r="2154" spans="1:53" ht="30" customHeight="1">
      <c r="A2154" s="6"/>
      <c r="B2154" s="6"/>
      <c r="C2154" s="6"/>
      <c r="D2154" s="6"/>
      <c r="E2154" s="8"/>
      <c r="F2154" s="9"/>
      <c r="G2154" s="8"/>
      <c r="H2154" s="9"/>
      <c r="I2154" s="8"/>
      <c r="J2154" s="9"/>
      <c r="K2154" s="8"/>
      <c r="L2154" s="9"/>
      <c r="M2154" s="6"/>
      <c r="BA2154" s="206"/>
    </row>
    <row r="2155" spans="1:53" ht="30" customHeight="1">
      <c r="A2155" s="308" t="s">
        <v>5032</v>
      </c>
      <c r="B2155" s="308"/>
      <c r="C2155" s="308"/>
      <c r="D2155" s="308"/>
      <c r="E2155" s="309"/>
      <c r="F2155" s="310"/>
      <c r="G2155" s="309"/>
      <c r="H2155" s="310"/>
      <c r="I2155" s="309"/>
      <c r="J2155" s="310"/>
      <c r="K2155" s="309"/>
      <c r="L2155" s="310"/>
      <c r="M2155" s="308"/>
      <c r="N2155" s="1" t="s">
        <v>1789</v>
      </c>
      <c r="BA2155" s="208"/>
    </row>
    <row r="2156" spans="1:53" ht="30" customHeight="1">
      <c r="A2156" s="5" t="s">
        <v>5025</v>
      </c>
      <c r="B2156" s="5" t="s">
        <v>2646</v>
      </c>
      <c r="C2156" s="5" t="s">
        <v>2210</v>
      </c>
      <c r="D2156" s="6">
        <v>0.5</v>
      </c>
      <c r="E2156" s="8">
        <f>단가대비표!K439</f>
        <v>0</v>
      </c>
      <c r="F2156" s="9">
        <f>TRUNC(E2156*D2156,1)</f>
        <v>0</v>
      </c>
      <c r="G2156" s="8">
        <f>단가대비표!L439</f>
        <v>198675</v>
      </c>
      <c r="H2156" s="9">
        <f>TRUNC(G2156*D2156,1)</f>
        <v>99337.5</v>
      </c>
      <c r="I2156" s="8">
        <f>단가대비표!S439</f>
        <v>0</v>
      </c>
      <c r="J2156" s="9">
        <f>TRUNC(I2156*D2156,1)</f>
        <v>0</v>
      </c>
      <c r="K2156" s="8">
        <f>TRUNC(E2156+G2156+I2156,1)</f>
        <v>198675</v>
      </c>
      <c r="L2156" s="9">
        <f>TRUNC(F2156+H2156+J2156,1)</f>
        <v>99337.5</v>
      </c>
      <c r="M2156" s="5" t="s">
        <v>52</v>
      </c>
      <c r="N2156" s="1" t="s">
        <v>1789</v>
      </c>
      <c r="O2156" s="1" t="s">
        <v>5026</v>
      </c>
      <c r="P2156" s="1" t="s">
        <v>62</v>
      </c>
      <c r="Q2156" s="1" t="s">
        <v>62</v>
      </c>
      <c r="R2156" s="1" t="s">
        <v>61</v>
      </c>
      <c r="AV2156" s="1" t="s">
        <v>52</v>
      </c>
      <c r="AW2156" s="1" t="s">
        <v>5033</v>
      </c>
      <c r="AX2156" s="1" t="s">
        <v>52</v>
      </c>
      <c r="AY2156" s="1" t="s">
        <v>52</v>
      </c>
      <c r="AZ2156" s="203"/>
      <c r="BA2156" s="206" t="s">
        <v>7754</v>
      </c>
    </row>
    <row r="2157" spans="1:53" ht="30" customHeight="1">
      <c r="A2157" s="5" t="s">
        <v>2487</v>
      </c>
      <c r="B2157" s="5" t="s">
        <v>52</v>
      </c>
      <c r="C2157" s="5" t="s">
        <v>52</v>
      </c>
      <c r="D2157" s="6"/>
      <c r="E2157" s="8"/>
      <c r="F2157" s="9">
        <f>TRUNC(SUMIF(N2156:N2156, N2155, F2156:F2156),0)</f>
        <v>0</v>
      </c>
      <c r="G2157" s="8"/>
      <c r="H2157" s="9">
        <f>TRUNC(SUMIF(N2156:N2156, N2155, H2156:H2156),0)</f>
        <v>99337</v>
      </c>
      <c r="I2157" s="8"/>
      <c r="J2157" s="9">
        <f>TRUNC(SUMIF(N2156:N2156, N2155, J2156:J2156),0)</f>
        <v>0</v>
      </c>
      <c r="K2157" s="8"/>
      <c r="L2157" s="9">
        <f>F2157+H2157+J2157</f>
        <v>99337</v>
      </c>
      <c r="M2157" s="5" t="s">
        <v>52</v>
      </c>
      <c r="N2157" s="1" t="s">
        <v>124</v>
      </c>
      <c r="O2157" s="1" t="s">
        <v>124</v>
      </c>
      <c r="P2157" s="1" t="s">
        <v>52</v>
      </c>
      <c r="Q2157" s="1" t="s">
        <v>52</v>
      </c>
      <c r="R2157" s="1" t="s">
        <v>52</v>
      </c>
      <c r="AV2157" s="1" t="s">
        <v>52</v>
      </c>
      <c r="AW2157" s="1" t="s">
        <v>52</v>
      </c>
      <c r="AX2157" s="1" t="s">
        <v>52</v>
      </c>
      <c r="AY2157" s="1" t="s">
        <v>52</v>
      </c>
      <c r="AZ2157" s="203"/>
      <c r="BA2157" s="206"/>
    </row>
    <row r="2158" spans="1:53" ht="30" customHeight="1">
      <c r="A2158" s="6"/>
      <c r="B2158" s="6"/>
      <c r="C2158" s="6"/>
      <c r="D2158" s="6"/>
      <c r="E2158" s="8"/>
      <c r="F2158" s="9"/>
      <c r="G2158" s="8"/>
      <c r="H2158" s="9"/>
      <c r="I2158" s="8"/>
      <c r="J2158" s="9"/>
      <c r="K2158" s="8"/>
      <c r="L2158" s="9"/>
      <c r="M2158" s="6"/>
      <c r="BA2158" s="206"/>
    </row>
    <row r="2159" spans="1:53" ht="30" customHeight="1">
      <c r="A2159" s="308" t="s">
        <v>5034</v>
      </c>
      <c r="B2159" s="308"/>
      <c r="C2159" s="308"/>
      <c r="D2159" s="308"/>
      <c r="E2159" s="309"/>
      <c r="F2159" s="310"/>
      <c r="G2159" s="309"/>
      <c r="H2159" s="310"/>
      <c r="I2159" s="309"/>
      <c r="J2159" s="310"/>
      <c r="K2159" s="309"/>
      <c r="L2159" s="310"/>
      <c r="M2159" s="308"/>
      <c r="N2159" s="1" t="s">
        <v>1794</v>
      </c>
      <c r="BA2159" s="208"/>
    </row>
    <row r="2160" spans="1:53" ht="30" customHeight="1">
      <c r="A2160" s="5" t="s">
        <v>5035</v>
      </c>
      <c r="B2160" s="5" t="s">
        <v>2646</v>
      </c>
      <c r="C2160" s="5" t="s">
        <v>2210</v>
      </c>
      <c r="D2160" s="6">
        <v>0.06</v>
      </c>
      <c r="E2160" s="8">
        <f>단가대비표!K414</f>
        <v>0</v>
      </c>
      <c r="F2160" s="9">
        <f>TRUNC(E2160*D2160,1)</f>
        <v>0</v>
      </c>
      <c r="G2160" s="8">
        <f>단가대비표!L414</f>
        <v>194463</v>
      </c>
      <c r="H2160" s="9">
        <f>TRUNC(G2160*D2160,1)</f>
        <v>11667.7</v>
      </c>
      <c r="I2160" s="8">
        <f>단가대비표!S414</f>
        <v>0</v>
      </c>
      <c r="J2160" s="9">
        <f>TRUNC(I2160*D2160,1)</f>
        <v>0</v>
      </c>
      <c r="K2160" s="8">
        <f t="shared" ref="K2160:L2163" si="270">TRUNC(E2160+G2160+I2160,1)</f>
        <v>194463</v>
      </c>
      <c r="L2160" s="9">
        <f t="shared" si="270"/>
        <v>11667.7</v>
      </c>
      <c r="M2160" s="5" t="s">
        <v>52</v>
      </c>
      <c r="N2160" s="1" t="s">
        <v>1794</v>
      </c>
      <c r="O2160" s="1" t="s">
        <v>5036</v>
      </c>
      <c r="P2160" s="1" t="s">
        <v>62</v>
      </c>
      <c r="Q2160" s="1" t="s">
        <v>62</v>
      </c>
      <c r="R2160" s="1" t="s">
        <v>61</v>
      </c>
      <c r="AV2160" s="1" t="s">
        <v>52</v>
      </c>
      <c r="AW2160" s="1" t="s">
        <v>5037</v>
      </c>
      <c r="AX2160" s="1" t="s">
        <v>52</v>
      </c>
      <c r="AY2160" s="1" t="s">
        <v>52</v>
      </c>
      <c r="AZ2160" s="203"/>
      <c r="BA2160" s="206" t="s">
        <v>7729</v>
      </c>
    </row>
    <row r="2161" spans="1:53" ht="30" customHeight="1">
      <c r="A2161" s="5" t="s">
        <v>2649</v>
      </c>
      <c r="B2161" s="5" t="s">
        <v>2646</v>
      </c>
      <c r="C2161" s="5" t="s">
        <v>2210</v>
      </c>
      <c r="D2161" s="6">
        <v>0.22</v>
      </c>
      <c r="E2161" s="8">
        <f>단가대비표!K405</f>
        <v>0</v>
      </c>
      <c r="F2161" s="9">
        <f>TRUNC(E2161*D2161,1)</f>
        <v>0</v>
      </c>
      <c r="G2161" s="8">
        <f>단가대비표!L405</f>
        <v>157068</v>
      </c>
      <c r="H2161" s="9">
        <f>TRUNC(G2161*D2161,1)</f>
        <v>34554.9</v>
      </c>
      <c r="I2161" s="8">
        <f>단가대비표!S405</f>
        <v>0</v>
      </c>
      <c r="J2161" s="9">
        <f>TRUNC(I2161*D2161,1)</f>
        <v>0</v>
      </c>
      <c r="K2161" s="8">
        <f t="shared" si="270"/>
        <v>157068</v>
      </c>
      <c r="L2161" s="9">
        <f t="shared" si="270"/>
        <v>34554.9</v>
      </c>
      <c r="M2161" s="5" t="s">
        <v>52</v>
      </c>
      <c r="N2161" s="1" t="s">
        <v>1794</v>
      </c>
      <c r="O2161" s="1" t="s">
        <v>2650</v>
      </c>
      <c r="P2161" s="1" t="s">
        <v>62</v>
      </c>
      <c r="Q2161" s="1" t="s">
        <v>62</v>
      </c>
      <c r="R2161" s="1" t="s">
        <v>61</v>
      </c>
      <c r="AV2161" s="1" t="s">
        <v>52</v>
      </c>
      <c r="AW2161" s="1" t="s">
        <v>5038</v>
      </c>
      <c r="AX2161" s="1" t="s">
        <v>52</v>
      </c>
      <c r="AY2161" s="1" t="s">
        <v>52</v>
      </c>
      <c r="AZ2161" s="203"/>
      <c r="BA2161" s="206" t="s">
        <v>7717</v>
      </c>
    </row>
    <row r="2162" spans="1:53" ht="30" customHeight="1">
      <c r="A2162" s="5" t="s">
        <v>5039</v>
      </c>
      <c r="B2162" s="5" t="s">
        <v>5040</v>
      </c>
      <c r="C2162" s="5" t="s">
        <v>3711</v>
      </c>
      <c r="D2162" s="6">
        <v>0.1</v>
      </c>
      <c r="E2162" s="8">
        <f>일위대가목록!E649</f>
        <v>0</v>
      </c>
      <c r="F2162" s="9">
        <f>TRUNC(E2162*D2162,1)</f>
        <v>0</v>
      </c>
      <c r="G2162" s="8">
        <f>일위대가목록!F649</f>
        <v>0</v>
      </c>
      <c r="H2162" s="9">
        <f>TRUNC(G2162*D2162,1)</f>
        <v>0</v>
      </c>
      <c r="I2162" s="8">
        <f>일위대가목록!G649</f>
        <v>439</v>
      </c>
      <c r="J2162" s="9">
        <f>TRUNC(I2162*D2162,1)</f>
        <v>43.9</v>
      </c>
      <c r="K2162" s="8">
        <f t="shared" si="270"/>
        <v>439</v>
      </c>
      <c r="L2162" s="9">
        <f t="shared" si="270"/>
        <v>43.9</v>
      </c>
      <c r="M2162" s="5" t="s">
        <v>5041</v>
      </c>
      <c r="N2162" s="1" t="s">
        <v>1794</v>
      </c>
      <c r="O2162" s="1" t="s">
        <v>5042</v>
      </c>
      <c r="P2162" s="1" t="s">
        <v>61</v>
      </c>
      <c r="Q2162" s="1" t="s">
        <v>62</v>
      </c>
      <c r="R2162" s="1" t="s">
        <v>62</v>
      </c>
      <c r="AV2162" s="1" t="s">
        <v>52</v>
      </c>
      <c r="AW2162" s="1" t="s">
        <v>5043</v>
      </c>
      <c r="AX2162" s="1" t="s">
        <v>52</v>
      </c>
      <c r="AY2162" s="1" t="s">
        <v>52</v>
      </c>
      <c r="AZ2162" s="203"/>
      <c r="BA2162" s="209" t="s">
        <v>5041</v>
      </c>
    </row>
    <row r="2163" spans="1:53" ht="30" customHeight="1">
      <c r="A2163" s="5" t="s">
        <v>5044</v>
      </c>
      <c r="B2163" s="5" t="s">
        <v>5045</v>
      </c>
      <c r="C2163" s="5" t="s">
        <v>3711</v>
      </c>
      <c r="D2163" s="6">
        <v>0.05</v>
      </c>
      <c r="E2163" s="8">
        <f>일위대가목록!E650</f>
        <v>9320</v>
      </c>
      <c r="F2163" s="9">
        <f>TRUNC(E2163*D2163,1)</f>
        <v>466</v>
      </c>
      <c r="G2163" s="8">
        <f>일위대가목록!F650</f>
        <v>50686</v>
      </c>
      <c r="H2163" s="9">
        <f>TRUNC(G2163*D2163,1)</f>
        <v>2534.3000000000002</v>
      </c>
      <c r="I2163" s="8">
        <f>일위대가목록!G650</f>
        <v>2194</v>
      </c>
      <c r="J2163" s="9">
        <f>TRUNC(I2163*D2163,1)</f>
        <v>109.7</v>
      </c>
      <c r="K2163" s="8">
        <f t="shared" si="270"/>
        <v>62200</v>
      </c>
      <c r="L2163" s="9">
        <f t="shared" si="270"/>
        <v>3110</v>
      </c>
      <c r="M2163" s="5" t="s">
        <v>5046</v>
      </c>
      <c r="N2163" s="1" t="s">
        <v>1794</v>
      </c>
      <c r="O2163" s="1" t="s">
        <v>5047</v>
      </c>
      <c r="P2163" s="1" t="s">
        <v>61</v>
      </c>
      <c r="Q2163" s="1" t="s">
        <v>62</v>
      </c>
      <c r="R2163" s="1" t="s">
        <v>62</v>
      </c>
      <c r="AV2163" s="1" t="s">
        <v>52</v>
      </c>
      <c r="AW2163" s="1" t="s">
        <v>5048</v>
      </c>
      <c r="AX2163" s="1" t="s">
        <v>52</v>
      </c>
      <c r="AY2163" s="1" t="s">
        <v>52</v>
      </c>
      <c r="AZ2163" s="203"/>
      <c r="BA2163" s="209" t="s">
        <v>5046</v>
      </c>
    </row>
    <row r="2164" spans="1:53" ht="30" customHeight="1">
      <c r="A2164" s="5" t="s">
        <v>2487</v>
      </c>
      <c r="B2164" s="5" t="s">
        <v>52</v>
      </c>
      <c r="C2164" s="5" t="s">
        <v>52</v>
      </c>
      <c r="D2164" s="6"/>
      <c r="E2164" s="8"/>
      <c r="F2164" s="9">
        <f>TRUNC(SUMIF(N2160:N2163, N2159, F2160:F2163),0)</f>
        <v>466</v>
      </c>
      <c r="G2164" s="8"/>
      <c r="H2164" s="9">
        <f>TRUNC(SUMIF(N2160:N2163, N2159, H2160:H2163),0)</f>
        <v>48756</v>
      </c>
      <c r="I2164" s="8"/>
      <c r="J2164" s="9">
        <f>TRUNC(SUMIF(N2160:N2163, N2159, J2160:J2163),0)</f>
        <v>153</v>
      </c>
      <c r="K2164" s="8"/>
      <c r="L2164" s="9">
        <f>F2164+H2164+J2164</f>
        <v>49375</v>
      </c>
      <c r="M2164" s="5" t="s">
        <v>52</v>
      </c>
      <c r="N2164" s="1" t="s">
        <v>124</v>
      </c>
      <c r="O2164" s="1" t="s">
        <v>124</v>
      </c>
      <c r="P2164" s="1" t="s">
        <v>52</v>
      </c>
      <c r="Q2164" s="1" t="s">
        <v>52</v>
      </c>
      <c r="R2164" s="1" t="s">
        <v>52</v>
      </c>
      <c r="AV2164" s="1" t="s">
        <v>52</v>
      </c>
      <c r="AW2164" s="1" t="s">
        <v>52</v>
      </c>
      <c r="AX2164" s="1" t="s">
        <v>52</v>
      </c>
      <c r="AY2164" s="1" t="s">
        <v>52</v>
      </c>
      <c r="AZ2164" s="203"/>
      <c r="BA2164" s="206"/>
    </row>
    <row r="2165" spans="1:53" ht="30" customHeight="1">
      <c r="A2165" s="6"/>
      <c r="B2165" s="6"/>
      <c r="C2165" s="6"/>
      <c r="D2165" s="6"/>
      <c r="E2165" s="8"/>
      <c r="F2165" s="9"/>
      <c r="G2165" s="8"/>
      <c r="H2165" s="9"/>
      <c r="I2165" s="8"/>
      <c r="J2165" s="9"/>
      <c r="K2165" s="8"/>
      <c r="L2165" s="9"/>
      <c r="M2165" s="6"/>
      <c r="BA2165" s="206"/>
    </row>
    <row r="2166" spans="1:53" ht="30" customHeight="1">
      <c r="A2166" s="308" t="s">
        <v>5049</v>
      </c>
      <c r="B2166" s="308"/>
      <c r="C2166" s="308"/>
      <c r="D2166" s="308"/>
      <c r="E2166" s="309"/>
      <c r="F2166" s="310"/>
      <c r="G2166" s="309"/>
      <c r="H2166" s="310"/>
      <c r="I2166" s="309"/>
      <c r="J2166" s="310"/>
      <c r="K2166" s="309"/>
      <c r="L2166" s="310"/>
      <c r="M2166" s="308"/>
      <c r="N2166" s="1" t="s">
        <v>1799</v>
      </c>
      <c r="BA2166" s="208"/>
    </row>
    <row r="2167" spans="1:53" ht="30" customHeight="1">
      <c r="A2167" s="5" t="s">
        <v>5035</v>
      </c>
      <c r="B2167" s="5" t="s">
        <v>2646</v>
      </c>
      <c r="C2167" s="5" t="s">
        <v>2210</v>
      </c>
      <c r="D2167" s="6">
        <v>0.06</v>
      </c>
      <c r="E2167" s="8">
        <f>단가대비표!K414</f>
        <v>0</v>
      </c>
      <c r="F2167" s="9">
        <f>TRUNC(E2167*D2167,1)</f>
        <v>0</v>
      </c>
      <c r="G2167" s="8">
        <f>단가대비표!L414</f>
        <v>194463</v>
      </c>
      <c r="H2167" s="9">
        <f>TRUNC(G2167*D2167,1)</f>
        <v>11667.7</v>
      </c>
      <c r="I2167" s="8">
        <f>단가대비표!S414</f>
        <v>0</v>
      </c>
      <c r="J2167" s="9">
        <f>TRUNC(I2167*D2167,1)</f>
        <v>0</v>
      </c>
      <c r="K2167" s="8">
        <f t="shared" ref="K2167:L2171" si="271">TRUNC(E2167+G2167+I2167,1)</f>
        <v>194463</v>
      </c>
      <c r="L2167" s="9">
        <f t="shared" si="271"/>
        <v>11667.7</v>
      </c>
      <c r="M2167" s="5" t="s">
        <v>52</v>
      </c>
      <c r="N2167" s="1" t="s">
        <v>1799</v>
      </c>
      <c r="O2167" s="1" t="s">
        <v>5036</v>
      </c>
      <c r="P2167" s="1" t="s">
        <v>62</v>
      </c>
      <c r="Q2167" s="1" t="s">
        <v>62</v>
      </c>
      <c r="R2167" s="1" t="s">
        <v>61</v>
      </c>
      <c r="V2167">
        <v>1</v>
      </c>
      <c r="AV2167" s="1" t="s">
        <v>52</v>
      </c>
      <c r="AW2167" s="1" t="s">
        <v>5050</v>
      </c>
      <c r="AX2167" s="1" t="s">
        <v>52</v>
      </c>
      <c r="AY2167" s="1" t="s">
        <v>52</v>
      </c>
      <c r="AZ2167" s="203"/>
      <c r="BA2167" s="206" t="s">
        <v>7729</v>
      </c>
    </row>
    <row r="2168" spans="1:53" ht="30" customHeight="1">
      <c r="A2168" s="5" t="s">
        <v>2649</v>
      </c>
      <c r="B2168" s="5" t="s">
        <v>2646</v>
      </c>
      <c r="C2168" s="5" t="s">
        <v>2210</v>
      </c>
      <c r="D2168" s="6">
        <v>0.22</v>
      </c>
      <c r="E2168" s="8">
        <f>단가대비표!K405</f>
        <v>0</v>
      </c>
      <c r="F2168" s="9">
        <f>TRUNC(E2168*D2168,1)</f>
        <v>0</v>
      </c>
      <c r="G2168" s="8">
        <f>단가대비표!L405</f>
        <v>157068</v>
      </c>
      <c r="H2168" s="9">
        <f>TRUNC(G2168*D2168,1)</f>
        <v>34554.9</v>
      </c>
      <c r="I2168" s="8">
        <f>단가대비표!S405</f>
        <v>0</v>
      </c>
      <c r="J2168" s="9">
        <f>TRUNC(I2168*D2168,1)</f>
        <v>0</v>
      </c>
      <c r="K2168" s="8">
        <f t="shared" si="271"/>
        <v>157068</v>
      </c>
      <c r="L2168" s="9">
        <f t="shared" si="271"/>
        <v>34554.9</v>
      </c>
      <c r="M2168" s="5" t="s">
        <v>52</v>
      </c>
      <c r="N2168" s="1" t="s">
        <v>1799</v>
      </c>
      <c r="O2168" s="1" t="s">
        <v>2650</v>
      </c>
      <c r="P2168" s="1" t="s">
        <v>62</v>
      </c>
      <c r="Q2168" s="1" t="s">
        <v>62</v>
      </c>
      <c r="R2168" s="1" t="s">
        <v>61</v>
      </c>
      <c r="V2168">
        <v>1</v>
      </c>
      <c r="AV2168" s="1" t="s">
        <v>52</v>
      </c>
      <c r="AW2168" s="1" t="s">
        <v>5051</v>
      </c>
      <c r="AX2168" s="1" t="s">
        <v>52</v>
      </c>
      <c r="AY2168" s="1" t="s">
        <v>52</v>
      </c>
      <c r="AZ2168" s="203"/>
      <c r="BA2168" s="206" t="s">
        <v>7717</v>
      </c>
    </row>
    <row r="2169" spans="1:53" ht="30" customHeight="1">
      <c r="A2169" s="5" t="s">
        <v>3403</v>
      </c>
      <c r="B2169" s="5" t="s">
        <v>5052</v>
      </c>
      <c r="C2169" s="5" t="s">
        <v>449</v>
      </c>
      <c r="D2169" s="6">
        <v>1</v>
      </c>
      <c r="E2169" s="8">
        <v>0</v>
      </c>
      <c r="F2169" s="9">
        <f>TRUNC(E2169*D2169,1)</f>
        <v>0</v>
      </c>
      <c r="G2169" s="8">
        <f>TRUNC(SUMIF(V2167:V2171, RIGHTB(O2169, 1), H2167:H2171)*U2169, 2)</f>
        <v>18489.04</v>
      </c>
      <c r="H2169" s="9">
        <f>TRUNC(G2169*D2169,1)</f>
        <v>18489</v>
      </c>
      <c r="I2169" s="8">
        <v>0</v>
      </c>
      <c r="J2169" s="9">
        <f>TRUNC(I2169*D2169,1)</f>
        <v>0</v>
      </c>
      <c r="K2169" s="8">
        <f t="shared" si="271"/>
        <v>18489</v>
      </c>
      <c r="L2169" s="9">
        <f t="shared" si="271"/>
        <v>18489</v>
      </c>
      <c r="M2169" s="5" t="s">
        <v>52</v>
      </c>
      <c r="N2169" s="1" t="s">
        <v>1799</v>
      </c>
      <c r="O2169" s="1" t="s">
        <v>2654</v>
      </c>
      <c r="P2169" s="1" t="s">
        <v>62</v>
      </c>
      <c r="Q2169" s="1" t="s">
        <v>62</v>
      </c>
      <c r="R2169" s="1" t="s">
        <v>62</v>
      </c>
      <c r="S2169">
        <v>1</v>
      </c>
      <c r="T2169">
        <v>1</v>
      </c>
      <c r="U2169">
        <v>0.4</v>
      </c>
      <c r="AV2169" s="1" t="s">
        <v>52</v>
      </c>
      <c r="AW2169" s="1" t="s">
        <v>5053</v>
      </c>
      <c r="AX2169" s="1" t="s">
        <v>52</v>
      </c>
      <c r="AY2169" s="1" t="s">
        <v>52</v>
      </c>
      <c r="AZ2169" s="203"/>
      <c r="BA2169" s="206"/>
    </row>
    <row r="2170" spans="1:53" ht="30" customHeight="1">
      <c r="A2170" s="5" t="s">
        <v>5039</v>
      </c>
      <c r="B2170" s="5" t="s">
        <v>5040</v>
      </c>
      <c r="C2170" s="5" t="s">
        <v>3711</v>
      </c>
      <c r="D2170" s="6">
        <v>0.14000000000000001</v>
      </c>
      <c r="E2170" s="8">
        <f>일위대가목록!E649</f>
        <v>0</v>
      </c>
      <c r="F2170" s="9">
        <f>TRUNC(E2170*D2170,1)</f>
        <v>0</v>
      </c>
      <c r="G2170" s="8">
        <f>일위대가목록!F649</f>
        <v>0</v>
      </c>
      <c r="H2170" s="9">
        <f>TRUNC(G2170*D2170,1)</f>
        <v>0</v>
      </c>
      <c r="I2170" s="8">
        <f>일위대가목록!G649</f>
        <v>439</v>
      </c>
      <c r="J2170" s="9">
        <f>TRUNC(I2170*D2170,1)</f>
        <v>61.4</v>
      </c>
      <c r="K2170" s="8">
        <f t="shared" si="271"/>
        <v>439</v>
      </c>
      <c r="L2170" s="9">
        <f t="shared" si="271"/>
        <v>61.4</v>
      </c>
      <c r="M2170" s="5" t="s">
        <v>5041</v>
      </c>
      <c r="N2170" s="1" t="s">
        <v>1799</v>
      </c>
      <c r="O2170" s="1" t="s">
        <v>5042</v>
      </c>
      <c r="P2170" s="1" t="s">
        <v>61</v>
      </c>
      <c r="Q2170" s="1" t="s">
        <v>62</v>
      </c>
      <c r="R2170" s="1" t="s">
        <v>62</v>
      </c>
      <c r="AV2170" s="1" t="s">
        <v>52</v>
      </c>
      <c r="AW2170" s="1" t="s">
        <v>5054</v>
      </c>
      <c r="AX2170" s="1" t="s">
        <v>52</v>
      </c>
      <c r="AY2170" s="1" t="s">
        <v>52</v>
      </c>
      <c r="AZ2170" s="203"/>
      <c r="BA2170" s="209" t="s">
        <v>5041</v>
      </c>
    </row>
    <row r="2171" spans="1:53" ht="30" customHeight="1">
      <c r="A2171" s="5" t="s">
        <v>5044</v>
      </c>
      <c r="B2171" s="5" t="s">
        <v>5045</v>
      </c>
      <c r="C2171" s="5" t="s">
        <v>3711</v>
      </c>
      <c r="D2171" s="6">
        <v>7.0000000000000007E-2</v>
      </c>
      <c r="E2171" s="8">
        <f>일위대가목록!E650</f>
        <v>9320</v>
      </c>
      <c r="F2171" s="9">
        <f>TRUNC(E2171*D2171,1)</f>
        <v>652.4</v>
      </c>
      <c r="G2171" s="8">
        <f>일위대가목록!F650</f>
        <v>50686</v>
      </c>
      <c r="H2171" s="9">
        <f>TRUNC(G2171*D2171,1)</f>
        <v>3548</v>
      </c>
      <c r="I2171" s="8">
        <f>일위대가목록!G650</f>
        <v>2194</v>
      </c>
      <c r="J2171" s="9">
        <f>TRUNC(I2171*D2171,1)</f>
        <v>153.5</v>
      </c>
      <c r="K2171" s="8">
        <f t="shared" si="271"/>
        <v>62200</v>
      </c>
      <c r="L2171" s="9">
        <f t="shared" si="271"/>
        <v>4353.8999999999996</v>
      </c>
      <c r="M2171" s="5" t="s">
        <v>5046</v>
      </c>
      <c r="N2171" s="1" t="s">
        <v>1799</v>
      </c>
      <c r="O2171" s="1" t="s">
        <v>5047</v>
      </c>
      <c r="P2171" s="1" t="s">
        <v>61</v>
      </c>
      <c r="Q2171" s="1" t="s">
        <v>62</v>
      </c>
      <c r="R2171" s="1" t="s">
        <v>62</v>
      </c>
      <c r="AV2171" s="1" t="s">
        <v>52</v>
      </c>
      <c r="AW2171" s="1" t="s">
        <v>5055</v>
      </c>
      <c r="AX2171" s="1" t="s">
        <v>52</v>
      </c>
      <c r="AY2171" s="1" t="s">
        <v>52</v>
      </c>
      <c r="AZ2171" s="203"/>
      <c r="BA2171" s="209" t="s">
        <v>5046</v>
      </c>
    </row>
    <row r="2172" spans="1:53" ht="30" customHeight="1">
      <c r="A2172" s="5" t="s">
        <v>2487</v>
      </c>
      <c r="B2172" s="5" t="s">
        <v>52</v>
      </c>
      <c r="C2172" s="5" t="s">
        <v>52</v>
      </c>
      <c r="D2172" s="6"/>
      <c r="E2172" s="8"/>
      <c r="F2172" s="9">
        <f>TRUNC(SUMIF(N2167:N2171, N2166, F2167:F2171),0)</f>
        <v>652</v>
      </c>
      <c r="G2172" s="8"/>
      <c r="H2172" s="9">
        <f>TRUNC(SUMIF(N2167:N2171, N2166, H2167:H2171),0)</f>
        <v>68259</v>
      </c>
      <c r="I2172" s="8"/>
      <c r="J2172" s="9">
        <f>TRUNC(SUMIF(N2167:N2171, N2166, J2167:J2171),0)</f>
        <v>214</v>
      </c>
      <c r="K2172" s="8"/>
      <c r="L2172" s="9">
        <f>F2172+H2172+J2172</f>
        <v>69125</v>
      </c>
      <c r="M2172" s="5" t="s">
        <v>52</v>
      </c>
      <c r="N2172" s="1" t="s">
        <v>124</v>
      </c>
      <c r="O2172" s="1" t="s">
        <v>124</v>
      </c>
      <c r="P2172" s="1" t="s">
        <v>52</v>
      </c>
      <c r="Q2172" s="1" t="s">
        <v>52</v>
      </c>
      <c r="R2172" s="1" t="s">
        <v>52</v>
      </c>
      <c r="AV2172" s="1" t="s">
        <v>52</v>
      </c>
      <c r="AW2172" s="1" t="s">
        <v>52</v>
      </c>
      <c r="AX2172" s="1" t="s">
        <v>52</v>
      </c>
      <c r="AY2172" s="1" t="s">
        <v>52</v>
      </c>
      <c r="AZ2172" s="203"/>
      <c r="BA2172" s="206"/>
    </row>
    <row r="2173" spans="1:53" ht="30" customHeight="1">
      <c r="A2173" s="6"/>
      <c r="B2173" s="6"/>
      <c r="C2173" s="6"/>
      <c r="D2173" s="6"/>
      <c r="E2173" s="8"/>
      <c r="F2173" s="9"/>
      <c r="G2173" s="8"/>
      <c r="H2173" s="9"/>
      <c r="I2173" s="8"/>
      <c r="J2173" s="9"/>
      <c r="K2173" s="8"/>
      <c r="L2173" s="9"/>
      <c r="M2173" s="6"/>
      <c r="BA2173" s="206"/>
    </row>
    <row r="2174" spans="1:53" ht="30" customHeight="1">
      <c r="A2174" s="308" t="s">
        <v>5056</v>
      </c>
      <c r="B2174" s="308"/>
      <c r="C2174" s="308"/>
      <c r="D2174" s="308"/>
      <c r="E2174" s="309"/>
      <c r="F2174" s="310"/>
      <c r="G2174" s="309"/>
      <c r="H2174" s="310"/>
      <c r="I2174" s="309"/>
      <c r="J2174" s="310"/>
      <c r="K2174" s="309"/>
      <c r="L2174" s="310"/>
      <c r="M2174" s="308"/>
      <c r="N2174" s="1" t="s">
        <v>1804</v>
      </c>
      <c r="BA2174" s="208"/>
    </row>
    <row r="2175" spans="1:53" ht="30" customHeight="1">
      <c r="A2175" s="5" t="s">
        <v>5035</v>
      </c>
      <c r="B2175" s="5" t="s">
        <v>2646</v>
      </c>
      <c r="C2175" s="5" t="s">
        <v>2210</v>
      </c>
      <c r="D2175" s="6">
        <v>0.56999999999999995</v>
      </c>
      <c r="E2175" s="8">
        <f>단가대비표!K414</f>
        <v>0</v>
      </c>
      <c r="F2175" s="9">
        <f>TRUNC(E2175*D2175,1)</f>
        <v>0</v>
      </c>
      <c r="G2175" s="8">
        <f>단가대비표!L414</f>
        <v>194463</v>
      </c>
      <c r="H2175" s="9">
        <f>TRUNC(G2175*D2175,1)</f>
        <v>110843.9</v>
      </c>
      <c r="I2175" s="8">
        <f>단가대비표!S414</f>
        <v>0</v>
      </c>
      <c r="J2175" s="9">
        <f>TRUNC(I2175*D2175,1)</f>
        <v>0</v>
      </c>
      <c r="K2175" s="8">
        <f t="shared" ref="K2175:L2179" si="272">TRUNC(E2175+G2175+I2175,1)</f>
        <v>194463</v>
      </c>
      <c r="L2175" s="9">
        <f t="shared" si="272"/>
        <v>110843.9</v>
      </c>
      <c r="M2175" s="5" t="s">
        <v>52</v>
      </c>
      <c r="N2175" s="1" t="s">
        <v>1804</v>
      </c>
      <c r="O2175" s="1" t="s">
        <v>5036</v>
      </c>
      <c r="P2175" s="1" t="s">
        <v>62</v>
      </c>
      <c r="Q2175" s="1" t="s">
        <v>62</v>
      </c>
      <c r="R2175" s="1" t="s">
        <v>61</v>
      </c>
      <c r="V2175">
        <v>1</v>
      </c>
      <c r="AV2175" s="1" t="s">
        <v>52</v>
      </c>
      <c r="AW2175" s="1" t="s">
        <v>5057</v>
      </c>
      <c r="AX2175" s="1" t="s">
        <v>52</v>
      </c>
      <c r="AY2175" s="1" t="s">
        <v>52</v>
      </c>
      <c r="AZ2175" s="203"/>
      <c r="BA2175" s="206" t="s">
        <v>7729</v>
      </c>
    </row>
    <row r="2176" spans="1:53" ht="30" customHeight="1">
      <c r="A2176" s="5" t="s">
        <v>2649</v>
      </c>
      <c r="B2176" s="5" t="s">
        <v>2646</v>
      </c>
      <c r="C2176" s="5" t="s">
        <v>2210</v>
      </c>
      <c r="D2176" s="6">
        <v>0.37</v>
      </c>
      <c r="E2176" s="8">
        <f>단가대비표!K405</f>
        <v>0</v>
      </c>
      <c r="F2176" s="9">
        <f>TRUNC(E2176*D2176,1)</f>
        <v>0</v>
      </c>
      <c r="G2176" s="8">
        <f>단가대비표!L405</f>
        <v>157068</v>
      </c>
      <c r="H2176" s="9">
        <f>TRUNC(G2176*D2176,1)</f>
        <v>58115.1</v>
      </c>
      <c r="I2176" s="8">
        <f>단가대비표!S405</f>
        <v>0</v>
      </c>
      <c r="J2176" s="9">
        <f>TRUNC(I2176*D2176,1)</f>
        <v>0</v>
      </c>
      <c r="K2176" s="8">
        <f t="shared" si="272"/>
        <v>157068</v>
      </c>
      <c r="L2176" s="9">
        <f t="shared" si="272"/>
        <v>58115.1</v>
      </c>
      <c r="M2176" s="5" t="s">
        <v>52</v>
      </c>
      <c r="N2176" s="1" t="s">
        <v>1804</v>
      </c>
      <c r="O2176" s="1" t="s">
        <v>2650</v>
      </c>
      <c r="P2176" s="1" t="s">
        <v>62</v>
      </c>
      <c r="Q2176" s="1" t="s">
        <v>62</v>
      </c>
      <c r="R2176" s="1" t="s">
        <v>61</v>
      </c>
      <c r="V2176">
        <v>1</v>
      </c>
      <c r="AV2176" s="1" t="s">
        <v>52</v>
      </c>
      <c r="AW2176" s="1" t="s">
        <v>5058</v>
      </c>
      <c r="AX2176" s="1" t="s">
        <v>52</v>
      </c>
      <c r="AY2176" s="1" t="s">
        <v>52</v>
      </c>
      <c r="AZ2176" s="203"/>
      <c r="BA2176" s="206" t="s">
        <v>7717</v>
      </c>
    </row>
    <row r="2177" spans="1:54" ht="30" customHeight="1">
      <c r="A2177" s="5" t="s">
        <v>5039</v>
      </c>
      <c r="B2177" s="5" t="s">
        <v>5040</v>
      </c>
      <c r="C2177" s="5" t="s">
        <v>3711</v>
      </c>
      <c r="D2177" s="6">
        <v>1</v>
      </c>
      <c r="E2177" s="8">
        <f>일위대가목록!E649</f>
        <v>0</v>
      </c>
      <c r="F2177" s="9">
        <f>TRUNC(E2177*D2177,1)</f>
        <v>0</v>
      </c>
      <c r="G2177" s="8">
        <f>일위대가목록!F649</f>
        <v>0</v>
      </c>
      <c r="H2177" s="9">
        <f>TRUNC(G2177*D2177,1)</f>
        <v>0</v>
      </c>
      <c r="I2177" s="8">
        <f>일위대가목록!G649</f>
        <v>439</v>
      </c>
      <c r="J2177" s="9">
        <f>TRUNC(I2177*D2177,1)</f>
        <v>439</v>
      </c>
      <c r="K2177" s="8">
        <f t="shared" si="272"/>
        <v>439</v>
      </c>
      <c r="L2177" s="9">
        <f t="shared" si="272"/>
        <v>439</v>
      </c>
      <c r="M2177" s="5" t="s">
        <v>5041</v>
      </c>
      <c r="N2177" s="1" t="s">
        <v>1804</v>
      </c>
      <c r="O2177" s="1" t="s">
        <v>5042</v>
      </c>
      <c r="P2177" s="1" t="s">
        <v>61</v>
      </c>
      <c r="Q2177" s="1" t="s">
        <v>62</v>
      </c>
      <c r="R2177" s="1" t="s">
        <v>62</v>
      </c>
      <c r="AV2177" s="1" t="s">
        <v>52</v>
      </c>
      <c r="AW2177" s="1" t="s">
        <v>5059</v>
      </c>
      <c r="AX2177" s="1" t="s">
        <v>52</v>
      </c>
      <c r="AY2177" s="1" t="s">
        <v>52</v>
      </c>
      <c r="AZ2177" s="203"/>
      <c r="BA2177" s="209" t="s">
        <v>5041</v>
      </c>
    </row>
    <row r="2178" spans="1:54" ht="30" customHeight="1">
      <c r="A2178" s="5" t="s">
        <v>5044</v>
      </c>
      <c r="B2178" s="5" t="s">
        <v>5045</v>
      </c>
      <c r="C2178" s="5" t="s">
        <v>3711</v>
      </c>
      <c r="D2178" s="6">
        <v>0.5</v>
      </c>
      <c r="E2178" s="8">
        <f>일위대가목록!E650</f>
        <v>9320</v>
      </c>
      <c r="F2178" s="9">
        <f>TRUNC(E2178*D2178,1)</f>
        <v>4660</v>
      </c>
      <c r="G2178" s="8">
        <f>일위대가목록!F650</f>
        <v>50686</v>
      </c>
      <c r="H2178" s="9">
        <f>TRUNC(G2178*D2178,1)</f>
        <v>25343</v>
      </c>
      <c r="I2178" s="8">
        <f>일위대가목록!G650</f>
        <v>2194</v>
      </c>
      <c r="J2178" s="9">
        <f>TRUNC(I2178*D2178,1)</f>
        <v>1097</v>
      </c>
      <c r="K2178" s="8">
        <f t="shared" si="272"/>
        <v>62200</v>
      </c>
      <c r="L2178" s="9">
        <f t="shared" si="272"/>
        <v>31100</v>
      </c>
      <c r="M2178" s="5" t="s">
        <v>5046</v>
      </c>
      <c r="N2178" s="1" t="s">
        <v>1804</v>
      </c>
      <c r="O2178" s="1" t="s">
        <v>5047</v>
      </c>
      <c r="P2178" s="1" t="s">
        <v>61</v>
      </c>
      <c r="Q2178" s="1" t="s">
        <v>62</v>
      </c>
      <c r="R2178" s="1" t="s">
        <v>62</v>
      </c>
      <c r="AV2178" s="1" t="s">
        <v>52</v>
      </c>
      <c r="AW2178" s="1" t="s">
        <v>5060</v>
      </c>
      <c r="AX2178" s="1" t="s">
        <v>52</v>
      </c>
      <c r="AY2178" s="1" t="s">
        <v>52</v>
      </c>
      <c r="AZ2178" s="203"/>
      <c r="BA2178" s="209" t="s">
        <v>5046</v>
      </c>
    </row>
    <row r="2179" spans="1:54" ht="30" customHeight="1">
      <c r="A2179" s="5" t="s">
        <v>2665</v>
      </c>
      <c r="B2179" s="5" t="s">
        <v>2998</v>
      </c>
      <c r="C2179" s="5" t="s">
        <v>449</v>
      </c>
      <c r="D2179" s="6">
        <v>1</v>
      </c>
      <c r="E2179" s="8">
        <f>TRUNC(SUMIF(V2175:V2179, RIGHTB(O2179, 1), H2175:H2179)*U2179, 2)</f>
        <v>1689.59</v>
      </c>
      <c r="F2179" s="9">
        <f>TRUNC(E2179*D2179,1)</f>
        <v>1689.5</v>
      </c>
      <c r="G2179" s="8">
        <v>0</v>
      </c>
      <c r="H2179" s="9">
        <f>TRUNC(G2179*D2179,1)</f>
        <v>0</v>
      </c>
      <c r="I2179" s="8">
        <v>0</v>
      </c>
      <c r="J2179" s="9">
        <f>TRUNC(I2179*D2179,1)</f>
        <v>0</v>
      </c>
      <c r="K2179" s="8">
        <f t="shared" si="272"/>
        <v>1689.5</v>
      </c>
      <c r="L2179" s="9">
        <f t="shared" si="272"/>
        <v>1689.5</v>
      </c>
      <c r="M2179" s="5" t="s">
        <v>52</v>
      </c>
      <c r="N2179" s="1" t="s">
        <v>1804</v>
      </c>
      <c r="O2179" s="1" t="s">
        <v>2654</v>
      </c>
      <c r="P2179" s="1" t="s">
        <v>62</v>
      </c>
      <c r="Q2179" s="1" t="s">
        <v>62</v>
      </c>
      <c r="R2179" s="1" t="s">
        <v>62</v>
      </c>
      <c r="S2179">
        <v>1</v>
      </c>
      <c r="T2179">
        <v>0</v>
      </c>
      <c r="U2179">
        <v>0.01</v>
      </c>
      <c r="AV2179" s="1" t="s">
        <v>52</v>
      </c>
      <c r="AW2179" s="1" t="s">
        <v>5061</v>
      </c>
      <c r="AX2179" s="1" t="s">
        <v>52</v>
      </c>
      <c r="AY2179" s="1" t="s">
        <v>52</v>
      </c>
      <c r="AZ2179" s="203"/>
      <c r="BA2179" s="206"/>
    </row>
    <row r="2180" spans="1:54" ht="30" customHeight="1">
      <c r="A2180" s="5" t="s">
        <v>2487</v>
      </c>
      <c r="B2180" s="5" t="s">
        <v>52</v>
      </c>
      <c r="C2180" s="5" t="s">
        <v>52</v>
      </c>
      <c r="D2180" s="6"/>
      <c r="E2180" s="8"/>
      <c r="F2180" s="9">
        <f>TRUNC(SUMIF(N2175:N2179, N2174, F2175:F2179),0)</f>
        <v>6349</v>
      </c>
      <c r="G2180" s="8"/>
      <c r="H2180" s="9">
        <f>TRUNC(SUMIF(N2175:N2179, N2174, H2175:H2179),0)</f>
        <v>194302</v>
      </c>
      <c r="I2180" s="8"/>
      <c r="J2180" s="9">
        <f>TRUNC(SUMIF(N2175:N2179, N2174, J2175:J2179),0)</f>
        <v>1536</v>
      </c>
      <c r="K2180" s="8"/>
      <c r="L2180" s="9">
        <f>F2180+H2180+J2180</f>
        <v>202187</v>
      </c>
      <c r="M2180" s="5" t="s">
        <v>52</v>
      </c>
      <c r="N2180" s="1" t="s">
        <v>124</v>
      </c>
      <c r="O2180" s="1" t="s">
        <v>124</v>
      </c>
      <c r="P2180" s="1" t="s">
        <v>52</v>
      </c>
      <c r="Q2180" s="1" t="s">
        <v>52</v>
      </c>
      <c r="R2180" s="1" t="s">
        <v>52</v>
      </c>
      <c r="AV2180" s="1" t="s">
        <v>52</v>
      </c>
      <c r="AW2180" s="1" t="s">
        <v>52</v>
      </c>
      <c r="AX2180" s="1" t="s">
        <v>52</v>
      </c>
      <c r="AY2180" s="1" t="s">
        <v>52</v>
      </c>
      <c r="AZ2180" s="203"/>
      <c r="BA2180" s="206"/>
    </row>
    <row r="2181" spans="1:54" ht="30" customHeight="1">
      <c r="A2181" s="6"/>
      <c r="B2181" s="6"/>
      <c r="C2181" s="6"/>
      <c r="D2181" s="6"/>
      <c r="E2181" s="8"/>
      <c r="F2181" s="9"/>
      <c r="G2181" s="8"/>
      <c r="H2181" s="9"/>
      <c r="I2181" s="8"/>
      <c r="J2181" s="9"/>
      <c r="K2181" s="8"/>
      <c r="L2181" s="9"/>
      <c r="M2181" s="6"/>
      <c r="BA2181" s="206"/>
    </row>
    <row r="2182" spans="1:54" ht="30" customHeight="1">
      <c r="A2182" s="308" t="s">
        <v>5062</v>
      </c>
      <c r="B2182" s="308"/>
      <c r="C2182" s="308"/>
      <c r="D2182" s="308"/>
      <c r="E2182" s="309"/>
      <c r="F2182" s="310"/>
      <c r="G2182" s="309"/>
      <c r="H2182" s="310"/>
      <c r="I2182" s="309"/>
      <c r="J2182" s="310"/>
      <c r="K2182" s="309"/>
      <c r="L2182" s="310"/>
      <c r="M2182" s="308"/>
      <c r="N2182" s="1" t="s">
        <v>1809</v>
      </c>
      <c r="BA2182" s="208"/>
    </row>
    <row r="2183" spans="1:54" ht="30" customHeight="1">
      <c r="A2183" s="5" t="s">
        <v>5063</v>
      </c>
      <c r="B2183" s="5" t="s">
        <v>2646</v>
      </c>
      <c r="C2183" s="5" t="s">
        <v>2210</v>
      </c>
      <c r="D2183" s="74">
        <v>3.5000000000000003E-2</v>
      </c>
      <c r="E2183" s="8">
        <f>단가대비표!K418</f>
        <v>0</v>
      </c>
      <c r="F2183" s="9">
        <f>TRUNC(E2183*D2183,1)</f>
        <v>0</v>
      </c>
      <c r="G2183" s="8">
        <f>단가대비표!L418</f>
        <v>236675</v>
      </c>
      <c r="H2183" s="9">
        <f>TRUNC(G2183*D2183,1)</f>
        <v>8283.6</v>
      </c>
      <c r="I2183" s="8">
        <f>단가대비표!S418</f>
        <v>0</v>
      </c>
      <c r="J2183" s="9">
        <f>TRUNC(I2183*D2183,1)</f>
        <v>0</v>
      </c>
      <c r="K2183" s="8">
        <f t="shared" ref="K2183:L2185" si="273">TRUNC(E2183+G2183+I2183,1)</f>
        <v>236675</v>
      </c>
      <c r="L2183" s="9">
        <f t="shared" si="273"/>
        <v>8283.6</v>
      </c>
      <c r="M2183" s="5" t="s">
        <v>52</v>
      </c>
      <c r="N2183" s="1" t="s">
        <v>1809</v>
      </c>
      <c r="O2183" s="1" t="s">
        <v>5064</v>
      </c>
      <c r="P2183" s="1" t="s">
        <v>62</v>
      </c>
      <c r="Q2183" s="1" t="s">
        <v>62</v>
      </c>
      <c r="R2183" s="1" t="s">
        <v>61</v>
      </c>
      <c r="V2183">
        <v>1</v>
      </c>
      <c r="AV2183" s="1" t="s">
        <v>52</v>
      </c>
      <c r="AW2183" s="1" t="s">
        <v>5065</v>
      </c>
      <c r="AX2183" s="1" t="s">
        <v>52</v>
      </c>
      <c r="AY2183" s="1" t="s">
        <v>52</v>
      </c>
      <c r="AZ2183" s="203"/>
      <c r="BA2183" s="206" t="s">
        <v>7733</v>
      </c>
      <c r="BB2183" s="99">
        <v>8.4500000000000006E-2</v>
      </c>
    </row>
    <row r="2184" spans="1:54" ht="30" customHeight="1">
      <c r="A2184" s="5" t="s">
        <v>2649</v>
      </c>
      <c r="B2184" s="5" t="s">
        <v>2646</v>
      </c>
      <c r="C2184" s="5" t="s">
        <v>2210</v>
      </c>
      <c r="D2184" s="74">
        <v>5.0000000000000001E-3</v>
      </c>
      <c r="E2184" s="8">
        <f>단가대비표!K405</f>
        <v>0</v>
      </c>
      <c r="F2184" s="9">
        <f>TRUNC(E2184*D2184,1)</f>
        <v>0</v>
      </c>
      <c r="G2184" s="8">
        <f>단가대비표!L405</f>
        <v>157068</v>
      </c>
      <c r="H2184" s="9">
        <f>TRUNC(G2184*D2184,1)</f>
        <v>785.3</v>
      </c>
      <c r="I2184" s="8">
        <f>단가대비표!S405</f>
        <v>0</v>
      </c>
      <c r="J2184" s="9">
        <f>TRUNC(I2184*D2184,1)</f>
        <v>0</v>
      </c>
      <c r="K2184" s="8">
        <f t="shared" si="273"/>
        <v>157068</v>
      </c>
      <c r="L2184" s="9">
        <f t="shared" si="273"/>
        <v>785.3</v>
      </c>
      <c r="M2184" s="5" t="s">
        <v>52</v>
      </c>
      <c r="N2184" s="1" t="s">
        <v>1809</v>
      </c>
      <c r="O2184" s="1" t="s">
        <v>2650</v>
      </c>
      <c r="P2184" s="1" t="s">
        <v>62</v>
      </c>
      <c r="Q2184" s="1" t="s">
        <v>62</v>
      </c>
      <c r="R2184" s="1" t="s">
        <v>61</v>
      </c>
      <c r="V2184">
        <v>1</v>
      </c>
      <c r="AV2184" s="1" t="s">
        <v>52</v>
      </c>
      <c r="AW2184" s="1" t="s">
        <v>5066</v>
      </c>
      <c r="AX2184" s="1" t="s">
        <v>52</v>
      </c>
      <c r="AY2184" s="1" t="s">
        <v>52</v>
      </c>
      <c r="AZ2184" s="203"/>
      <c r="BA2184" s="206" t="s">
        <v>7717</v>
      </c>
      <c r="BB2184" s="99">
        <v>1.8499999999999999E-2</v>
      </c>
    </row>
    <row r="2185" spans="1:54" ht="30" customHeight="1">
      <c r="A2185" s="5" t="s">
        <v>2652</v>
      </c>
      <c r="B2185" s="5" t="s">
        <v>2653</v>
      </c>
      <c r="C2185" s="5" t="s">
        <v>449</v>
      </c>
      <c r="D2185" s="6">
        <v>1</v>
      </c>
      <c r="E2185" s="8">
        <v>0</v>
      </c>
      <c r="F2185" s="9">
        <f>TRUNC(E2185*D2185,1)</f>
        <v>0</v>
      </c>
      <c r="G2185" s="8">
        <v>0</v>
      </c>
      <c r="H2185" s="9">
        <f>TRUNC(G2185*D2185,1)</f>
        <v>0</v>
      </c>
      <c r="I2185" s="8">
        <f>TRUNC(SUMIF(V2183:V2185, RIGHTB(O2185, 1), H2183:H2185)*U2185, 2)</f>
        <v>181.37</v>
      </c>
      <c r="J2185" s="9">
        <f>TRUNC(I2185*D2185,1)</f>
        <v>181.3</v>
      </c>
      <c r="K2185" s="8">
        <f t="shared" si="273"/>
        <v>181.3</v>
      </c>
      <c r="L2185" s="9">
        <f t="shared" si="273"/>
        <v>181.3</v>
      </c>
      <c r="M2185" s="5" t="s">
        <v>52</v>
      </c>
      <c r="N2185" s="1" t="s">
        <v>1809</v>
      </c>
      <c r="O2185" s="1" t="s">
        <v>2654</v>
      </c>
      <c r="P2185" s="1" t="s">
        <v>62</v>
      </c>
      <c r="Q2185" s="1" t="s">
        <v>62</v>
      </c>
      <c r="R2185" s="1" t="s">
        <v>62</v>
      </c>
      <c r="S2185">
        <v>1</v>
      </c>
      <c r="T2185">
        <v>2</v>
      </c>
      <c r="U2185">
        <v>0.02</v>
      </c>
      <c r="AV2185" s="1" t="s">
        <v>52</v>
      </c>
      <c r="AW2185" s="1" t="s">
        <v>5067</v>
      </c>
      <c r="AX2185" s="1" t="s">
        <v>52</v>
      </c>
      <c r="AY2185" s="1" t="s">
        <v>52</v>
      </c>
      <c r="AZ2185" s="203"/>
      <c r="BA2185" s="206"/>
      <c r="BB2185" s="99">
        <v>1</v>
      </c>
    </row>
    <row r="2186" spans="1:54" ht="30" customHeight="1">
      <c r="A2186" s="5" t="s">
        <v>2487</v>
      </c>
      <c r="B2186" s="5" t="s">
        <v>52</v>
      </c>
      <c r="C2186" s="5" t="s">
        <v>52</v>
      </c>
      <c r="D2186" s="6"/>
      <c r="E2186" s="8"/>
      <c r="F2186" s="9">
        <f>TRUNC(SUMIF(N2183:N2185, N2182, F2183:F2185),0)</f>
        <v>0</v>
      </c>
      <c r="G2186" s="8"/>
      <c r="H2186" s="9">
        <f>TRUNC(SUMIF(N2183:N2185, N2182, H2183:H2185),0)</f>
        <v>9068</v>
      </c>
      <c r="I2186" s="8"/>
      <c r="J2186" s="9">
        <f>TRUNC(SUMIF(N2183:N2185, N2182, J2183:J2185),0)</f>
        <v>181</v>
      </c>
      <c r="K2186" s="8"/>
      <c r="L2186" s="9">
        <f>F2186+H2186+J2186</f>
        <v>9249</v>
      </c>
      <c r="M2186" s="5" t="s">
        <v>52</v>
      </c>
      <c r="N2186" s="1" t="s">
        <v>124</v>
      </c>
      <c r="O2186" s="1" t="s">
        <v>124</v>
      </c>
      <c r="P2186" s="1" t="s">
        <v>52</v>
      </c>
      <c r="Q2186" s="1" t="s">
        <v>52</v>
      </c>
      <c r="R2186" s="1" t="s">
        <v>52</v>
      </c>
      <c r="AV2186" s="1" t="s">
        <v>52</v>
      </c>
      <c r="AW2186" s="1" t="s">
        <v>52</v>
      </c>
      <c r="AX2186" s="1" t="s">
        <v>52</v>
      </c>
      <c r="AY2186" s="1" t="s">
        <v>52</v>
      </c>
      <c r="AZ2186" s="203"/>
      <c r="BA2186" s="206"/>
    </row>
    <row r="2187" spans="1:54" ht="30" customHeight="1">
      <c r="A2187" s="6"/>
      <c r="B2187" s="6"/>
      <c r="C2187" s="6"/>
      <c r="D2187" s="6"/>
      <c r="E2187" s="8"/>
      <c r="F2187" s="9"/>
      <c r="G2187" s="8"/>
      <c r="H2187" s="9"/>
      <c r="I2187" s="8"/>
      <c r="J2187" s="9"/>
      <c r="K2187" s="8"/>
      <c r="L2187" s="9"/>
      <c r="M2187" s="6"/>
      <c r="BA2187" s="206"/>
    </row>
    <row r="2188" spans="1:54" ht="30" customHeight="1">
      <c r="A2188" s="308" t="s">
        <v>5068</v>
      </c>
      <c r="B2188" s="308"/>
      <c r="C2188" s="308"/>
      <c r="D2188" s="308"/>
      <c r="E2188" s="309"/>
      <c r="F2188" s="310"/>
      <c r="G2188" s="309"/>
      <c r="H2188" s="310"/>
      <c r="I2188" s="309"/>
      <c r="J2188" s="310"/>
      <c r="K2188" s="309"/>
      <c r="L2188" s="310"/>
      <c r="M2188" s="308"/>
      <c r="N2188" s="1" t="s">
        <v>1816</v>
      </c>
      <c r="BA2188" s="208"/>
    </row>
    <row r="2189" spans="1:54" ht="30" customHeight="1">
      <c r="A2189" s="5" t="s">
        <v>5063</v>
      </c>
      <c r="B2189" s="5" t="s">
        <v>2646</v>
      </c>
      <c r="C2189" s="5" t="s">
        <v>2210</v>
      </c>
      <c r="D2189" s="74">
        <v>4.4999999999999998E-2</v>
      </c>
      <c r="E2189" s="8">
        <f>단가대비표!K418</f>
        <v>0</v>
      </c>
      <c r="F2189" s="9">
        <f>TRUNC(E2189*D2189,1)</f>
        <v>0</v>
      </c>
      <c r="G2189" s="8">
        <f>단가대비표!L418</f>
        <v>236675</v>
      </c>
      <c r="H2189" s="9">
        <f>TRUNC(G2189*D2189,1)</f>
        <v>10650.3</v>
      </c>
      <c r="I2189" s="8">
        <f>단가대비표!S418</f>
        <v>0</v>
      </c>
      <c r="J2189" s="9">
        <f>TRUNC(I2189*D2189,1)</f>
        <v>0</v>
      </c>
      <c r="K2189" s="8">
        <f t="shared" ref="K2189:L2191" si="274">TRUNC(E2189+G2189+I2189,1)</f>
        <v>236675</v>
      </c>
      <c r="L2189" s="9">
        <f t="shared" si="274"/>
        <v>10650.3</v>
      </c>
      <c r="M2189" s="5" t="s">
        <v>52</v>
      </c>
      <c r="N2189" s="1" t="s">
        <v>1816</v>
      </c>
      <c r="O2189" s="1" t="s">
        <v>5064</v>
      </c>
      <c r="P2189" s="1" t="s">
        <v>62</v>
      </c>
      <c r="Q2189" s="1" t="s">
        <v>62</v>
      </c>
      <c r="R2189" s="1" t="s">
        <v>61</v>
      </c>
      <c r="V2189">
        <v>1</v>
      </c>
      <c r="AV2189" s="1" t="s">
        <v>52</v>
      </c>
      <c r="AW2189" s="1" t="s">
        <v>5069</v>
      </c>
      <c r="AX2189" s="1" t="s">
        <v>52</v>
      </c>
      <c r="AY2189" s="1" t="s">
        <v>52</v>
      </c>
      <c r="AZ2189" s="203"/>
      <c r="BA2189" s="206" t="s">
        <v>7733</v>
      </c>
      <c r="BB2189" s="99">
        <v>0.1</v>
      </c>
    </row>
    <row r="2190" spans="1:54" ht="30" customHeight="1">
      <c r="A2190" s="5" t="s">
        <v>2649</v>
      </c>
      <c r="B2190" s="5" t="s">
        <v>2646</v>
      </c>
      <c r="C2190" s="5" t="s">
        <v>2210</v>
      </c>
      <c r="D2190" s="74">
        <v>0.01</v>
      </c>
      <c r="E2190" s="8">
        <f>단가대비표!K405</f>
        <v>0</v>
      </c>
      <c r="F2190" s="9">
        <f>TRUNC(E2190*D2190,1)</f>
        <v>0</v>
      </c>
      <c r="G2190" s="8">
        <f>단가대비표!L405</f>
        <v>157068</v>
      </c>
      <c r="H2190" s="9">
        <f>TRUNC(G2190*D2190,1)</f>
        <v>1570.6</v>
      </c>
      <c r="I2190" s="8">
        <f>단가대비표!S405</f>
        <v>0</v>
      </c>
      <c r="J2190" s="9">
        <f>TRUNC(I2190*D2190,1)</f>
        <v>0</v>
      </c>
      <c r="K2190" s="8">
        <f t="shared" si="274"/>
        <v>157068</v>
      </c>
      <c r="L2190" s="9">
        <f t="shared" si="274"/>
        <v>1570.6</v>
      </c>
      <c r="M2190" s="5" t="s">
        <v>52</v>
      </c>
      <c r="N2190" s="1" t="s">
        <v>1816</v>
      </c>
      <c r="O2190" s="1" t="s">
        <v>2650</v>
      </c>
      <c r="P2190" s="1" t="s">
        <v>62</v>
      </c>
      <c r="Q2190" s="1" t="s">
        <v>62</v>
      </c>
      <c r="R2190" s="1" t="s">
        <v>61</v>
      </c>
      <c r="V2190">
        <v>1</v>
      </c>
      <c r="AV2190" s="1" t="s">
        <v>52</v>
      </c>
      <c r="AW2190" s="1" t="s">
        <v>5070</v>
      </c>
      <c r="AX2190" s="1" t="s">
        <v>52</v>
      </c>
      <c r="AY2190" s="1" t="s">
        <v>52</v>
      </c>
      <c r="AZ2190" s="203"/>
      <c r="BA2190" s="206" t="s">
        <v>7717</v>
      </c>
      <c r="BB2190" s="99">
        <v>2.1999999999999999E-2</v>
      </c>
    </row>
    <row r="2191" spans="1:54" ht="30" customHeight="1">
      <c r="A2191" s="5" t="s">
        <v>2652</v>
      </c>
      <c r="B2191" s="5" t="s">
        <v>2653</v>
      </c>
      <c r="C2191" s="5" t="s">
        <v>449</v>
      </c>
      <c r="D2191" s="6">
        <v>1</v>
      </c>
      <c r="E2191" s="8">
        <v>0</v>
      </c>
      <c r="F2191" s="9">
        <f>TRUNC(E2191*D2191,1)</f>
        <v>0</v>
      </c>
      <c r="G2191" s="8">
        <v>0</v>
      </c>
      <c r="H2191" s="9">
        <f>TRUNC(G2191*D2191,1)</f>
        <v>0</v>
      </c>
      <c r="I2191" s="8">
        <f>TRUNC(SUMIF(V2189:V2191, RIGHTB(O2191, 1), H2189:H2191)*U2191, 2)</f>
        <v>244.41</v>
      </c>
      <c r="J2191" s="9">
        <f>TRUNC(I2191*D2191,1)</f>
        <v>244.4</v>
      </c>
      <c r="K2191" s="8">
        <f t="shared" si="274"/>
        <v>244.4</v>
      </c>
      <c r="L2191" s="9">
        <f t="shared" si="274"/>
        <v>244.4</v>
      </c>
      <c r="M2191" s="5" t="s">
        <v>52</v>
      </c>
      <c r="N2191" s="1" t="s">
        <v>1816</v>
      </c>
      <c r="O2191" s="1" t="s">
        <v>2654</v>
      </c>
      <c r="P2191" s="1" t="s">
        <v>62</v>
      </c>
      <c r="Q2191" s="1" t="s">
        <v>62</v>
      </c>
      <c r="R2191" s="1" t="s">
        <v>62</v>
      </c>
      <c r="S2191">
        <v>1</v>
      </c>
      <c r="T2191">
        <v>2</v>
      </c>
      <c r="U2191">
        <v>0.02</v>
      </c>
      <c r="AV2191" s="1" t="s">
        <v>52</v>
      </c>
      <c r="AW2191" s="1" t="s">
        <v>5071</v>
      </c>
      <c r="AX2191" s="1" t="s">
        <v>52</v>
      </c>
      <c r="AY2191" s="1" t="s">
        <v>52</v>
      </c>
      <c r="AZ2191" s="203"/>
      <c r="BA2191" s="206"/>
    </row>
    <row r="2192" spans="1:54" ht="30" customHeight="1">
      <c r="A2192" s="5" t="s">
        <v>2487</v>
      </c>
      <c r="B2192" s="5" t="s">
        <v>52</v>
      </c>
      <c r="C2192" s="5" t="s">
        <v>52</v>
      </c>
      <c r="D2192" s="6"/>
      <c r="E2192" s="8"/>
      <c r="F2192" s="9">
        <f>TRUNC(SUMIF(N2189:N2191, N2188, F2189:F2191),0)</f>
        <v>0</v>
      </c>
      <c r="G2192" s="8"/>
      <c r="H2192" s="9">
        <f>TRUNC(SUMIF(N2189:N2191, N2188, H2189:H2191),0)</f>
        <v>12220</v>
      </c>
      <c r="I2192" s="8"/>
      <c r="J2192" s="9">
        <f>TRUNC(SUMIF(N2189:N2191, N2188, J2189:J2191),0)</f>
        <v>244</v>
      </c>
      <c r="K2192" s="8"/>
      <c r="L2192" s="9">
        <f>F2192+H2192+J2192</f>
        <v>12464</v>
      </c>
      <c r="M2192" s="5" t="s">
        <v>52</v>
      </c>
      <c r="N2192" s="1" t="s">
        <v>124</v>
      </c>
      <c r="O2192" s="1" t="s">
        <v>124</v>
      </c>
      <c r="P2192" s="1" t="s">
        <v>52</v>
      </c>
      <c r="Q2192" s="1" t="s">
        <v>52</v>
      </c>
      <c r="R2192" s="1" t="s">
        <v>52</v>
      </c>
      <c r="AV2192" s="1" t="s">
        <v>52</v>
      </c>
      <c r="AW2192" s="1" t="s">
        <v>52</v>
      </c>
      <c r="AX2192" s="1" t="s">
        <v>52</v>
      </c>
      <c r="AY2192" s="1" t="s">
        <v>52</v>
      </c>
      <c r="AZ2192" s="203"/>
      <c r="BA2192" s="206"/>
    </row>
    <row r="2193" spans="1:55" ht="30" customHeight="1">
      <c r="A2193" s="6"/>
      <c r="B2193" s="6"/>
      <c r="C2193" s="6"/>
      <c r="D2193" s="6"/>
      <c r="E2193" s="8"/>
      <c r="F2193" s="9"/>
      <c r="G2193" s="8"/>
      <c r="H2193" s="9"/>
      <c r="I2193" s="8"/>
      <c r="J2193" s="9"/>
      <c r="K2193" s="8"/>
      <c r="L2193" s="9"/>
      <c r="M2193" s="6"/>
      <c r="BA2193" s="206"/>
    </row>
    <row r="2194" spans="1:55" ht="30" customHeight="1">
      <c r="A2194" s="308" t="s">
        <v>5072</v>
      </c>
      <c r="B2194" s="308"/>
      <c r="C2194" s="308"/>
      <c r="D2194" s="308"/>
      <c r="E2194" s="309"/>
      <c r="F2194" s="310"/>
      <c r="G2194" s="309"/>
      <c r="H2194" s="310"/>
      <c r="I2194" s="309"/>
      <c r="J2194" s="310"/>
      <c r="K2194" s="309"/>
      <c r="L2194" s="310"/>
      <c r="M2194" s="308"/>
      <c r="N2194" s="1" t="s">
        <v>1820</v>
      </c>
      <c r="BA2194" s="208"/>
    </row>
    <row r="2195" spans="1:55" ht="30" customHeight="1">
      <c r="A2195" s="5" t="s">
        <v>4220</v>
      </c>
      <c r="B2195" s="5" t="s">
        <v>4221</v>
      </c>
      <c r="C2195" s="5" t="s">
        <v>715</v>
      </c>
      <c r="D2195" s="74">
        <v>0.09</v>
      </c>
      <c r="E2195" s="8">
        <f>일위대가목록!E611</f>
        <v>0</v>
      </c>
      <c r="F2195" s="9">
        <f>TRUNC(E2195*D2195,1)</f>
        <v>0</v>
      </c>
      <c r="G2195" s="8">
        <f>일위대가목록!F611</f>
        <v>118421</v>
      </c>
      <c r="H2195" s="9">
        <f>TRUNC(G2195*D2195,1)</f>
        <v>10657.8</v>
      </c>
      <c r="I2195" s="8">
        <f>일위대가목록!G611</f>
        <v>3552</v>
      </c>
      <c r="J2195" s="9">
        <f>TRUNC(I2195*D2195,1)</f>
        <v>319.60000000000002</v>
      </c>
      <c r="K2195" s="8">
        <f>TRUNC(E2195+G2195+I2195,1)</f>
        <v>121973</v>
      </c>
      <c r="L2195" s="9">
        <f>TRUNC(F2195+H2195+J2195,1)</f>
        <v>10977.4</v>
      </c>
      <c r="M2195" s="5" t="s">
        <v>4222</v>
      </c>
      <c r="N2195" s="1" t="s">
        <v>1820</v>
      </c>
      <c r="O2195" s="1" t="s">
        <v>4223</v>
      </c>
      <c r="P2195" s="1" t="s">
        <v>61</v>
      </c>
      <c r="Q2195" s="1" t="s">
        <v>62</v>
      </c>
      <c r="R2195" s="1" t="s">
        <v>62</v>
      </c>
      <c r="AV2195" s="1" t="s">
        <v>52</v>
      </c>
      <c r="AW2195" s="1" t="s">
        <v>5073</v>
      </c>
      <c r="AX2195" s="1" t="s">
        <v>52</v>
      </c>
      <c r="AY2195" s="1" t="s">
        <v>52</v>
      </c>
      <c r="AZ2195" s="203"/>
      <c r="BA2195" s="209" t="s">
        <v>4222</v>
      </c>
      <c r="BB2195" s="99">
        <v>0.1565</v>
      </c>
      <c r="BC2195" s="101" t="s">
        <v>7948</v>
      </c>
    </row>
    <row r="2196" spans="1:55" ht="30" customHeight="1">
      <c r="A2196" s="5" t="s">
        <v>2487</v>
      </c>
      <c r="B2196" s="5" t="s">
        <v>52</v>
      </c>
      <c r="C2196" s="5" t="s">
        <v>52</v>
      </c>
      <c r="D2196" s="6"/>
      <c r="E2196" s="8"/>
      <c r="F2196" s="9">
        <f>TRUNC(SUMIF(N2195:N2195, N2194, F2195:F2195),0)</f>
        <v>0</v>
      </c>
      <c r="G2196" s="8"/>
      <c r="H2196" s="9">
        <f>TRUNC(SUMIF(N2195:N2195, N2194, H2195:H2195),0)</f>
        <v>10657</v>
      </c>
      <c r="I2196" s="8"/>
      <c r="J2196" s="9">
        <f>TRUNC(SUMIF(N2195:N2195, N2194, J2195:J2195),0)</f>
        <v>319</v>
      </c>
      <c r="K2196" s="8"/>
      <c r="L2196" s="9">
        <f>F2196+H2196+J2196</f>
        <v>10976</v>
      </c>
      <c r="M2196" s="5" t="s">
        <v>52</v>
      </c>
      <c r="N2196" s="1" t="s">
        <v>124</v>
      </c>
      <c r="O2196" s="1" t="s">
        <v>124</v>
      </c>
      <c r="P2196" s="1" t="s">
        <v>52</v>
      </c>
      <c r="Q2196" s="1" t="s">
        <v>52</v>
      </c>
      <c r="R2196" s="1" t="s">
        <v>52</v>
      </c>
      <c r="AV2196" s="1" t="s">
        <v>52</v>
      </c>
      <c r="AW2196" s="1" t="s">
        <v>52</v>
      </c>
      <c r="AX2196" s="1" t="s">
        <v>52</v>
      </c>
      <c r="AY2196" s="1" t="s">
        <v>52</v>
      </c>
      <c r="AZ2196" s="203"/>
      <c r="BA2196" s="206"/>
    </row>
    <row r="2197" spans="1:55" ht="30" customHeight="1">
      <c r="A2197" s="6"/>
      <c r="B2197" s="6"/>
      <c r="C2197" s="6"/>
      <c r="D2197" s="6"/>
      <c r="E2197" s="8"/>
      <c r="F2197" s="9"/>
      <c r="G2197" s="8"/>
      <c r="H2197" s="9"/>
      <c r="I2197" s="8"/>
      <c r="J2197" s="9"/>
      <c r="K2197" s="8"/>
      <c r="L2197" s="9"/>
      <c r="M2197" s="6"/>
      <c r="BA2197" s="206"/>
    </row>
    <row r="2198" spans="1:55" ht="30" customHeight="1">
      <c r="A2198" s="308" t="s">
        <v>5074</v>
      </c>
      <c r="B2198" s="308"/>
      <c r="C2198" s="308"/>
      <c r="D2198" s="308"/>
      <c r="E2198" s="309"/>
      <c r="F2198" s="310"/>
      <c r="G2198" s="309"/>
      <c r="H2198" s="310"/>
      <c r="I2198" s="309"/>
      <c r="J2198" s="310"/>
      <c r="K2198" s="309"/>
      <c r="L2198" s="310"/>
      <c r="M2198" s="308"/>
      <c r="N2198" s="1" t="s">
        <v>1825</v>
      </c>
      <c r="BA2198" s="208"/>
    </row>
    <row r="2199" spans="1:55" ht="30" customHeight="1">
      <c r="A2199" s="5" t="s">
        <v>4220</v>
      </c>
      <c r="B2199" s="5" t="s">
        <v>4221</v>
      </c>
      <c r="C2199" s="5" t="s">
        <v>715</v>
      </c>
      <c r="D2199" s="74">
        <v>0.25</v>
      </c>
      <c r="E2199" s="8">
        <f>일위대가목록!E611</f>
        <v>0</v>
      </c>
      <c r="F2199" s="9">
        <f>TRUNC(E2199*D2199,1)</f>
        <v>0</v>
      </c>
      <c r="G2199" s="8">
        <f>일위대가목록!F611</f>
        <v>118421</v>
      </c>
      <c r="H2199" s="9">
        <f>TRUNC(G2199*D2199,1)</f>
        <v>29605.200000000001</v>
      </c>
      <c r="I2199" s="8">
        <f>일위대가목록!G611</f>
        <v>3552</v>
      </c>
      <c r="J2199" s="9">
        <f>TRUNC(I2199*D2199,1)</f>
        <v>888</v>
      </c>
      <c r="K2199" s="8">
        <f>TRUNC(E2199+G2199+I2199,1)</f>
        <v>121973</v>
      </c>
      <c r="L2199" s="9">
        <f>TRUNC(F2199+H2199+J2199,1)</f>
        <v>30493.200000000001</v>
      </c>
      <c r="M2199" s="5" t="s">
        <v>4222</v>
      </c>
      <c r="N2199" s="1" t="s">
        <v>1825</v>
      </c>
      <c r="O2199" s="1" t="s">
        <v>4223</v>
      </c>
      <c r="P2199" s="1" t="s">
        <v>61</v>
      </c>
      <c r="Q2199" s="1" t="s">
        <v>62</v>
      </c>
      <c r="R2199" s="1" t="s">
        <v>62</v>
      </c>
      <c r="AV2199" s="1" t="s">
        <v>52</v>
      </c>
      <c r="AW2199" s="1" t="s">
        <v>5075</v>
      </c>
      <c r="AX2199" s="1" t="s">
        <v>52</v>
      </c>
      <c r="AY2199" s="1" t="s">
        <v>52</v>
      </c>
      <c r="AZ2199" s="203"/>
      <c r="BA2199" s="209" t="s">
        <v>4222</v>
      </c>
      <c r="BB2199" s="99">
        <v>0.28499999999999998</v>
      </c>
      <c r="BC2199" s="101" t="s">
        <v>7949</v>
      </c>
    </row>
    <row r="2200" spans="1:55" ht="30" customHeight="1">
      <c r="A2200" s="5" t="s">
        <v>5076</v>
      </c>
      <c r="B2200" s="5" t="s">
        <v>1617</v>
      </c>
      <c r="C2200" s="5" t="s">
        <v>58</v>
      </c>
      <c r="D2200" s="74">
        <v>1.24</v>
      </c>
      <c r="E2200" s="8">
        <f>일위대가목록!E651</f>
        <v>201</v>
      </c>
      <c r="F2200" s="9">
        <f>TRUNC(E2200*D2200,1)</f>
        <v>249.2</v>
      </c>
      <c r="G2200" s="8">
        <f>일위대가목록!F651</f>
        <v>5382</v>
      </c>
      <c r="H2200" s="9">
        <f>TRUNC(G2200*D2200,1)</f>
        <v>6673.6</v>
      </c>
      <c r="I2200" s="8">
        <f>일위대가목록!G651</f>
        <v>0</v>
      </c>
      <c r="J2200" s="9">
        <f>TRUNC(I2200*D2200,1)</f>
        <v>0</v>
      </c>
      <c r="K2200" s="8">
        <f>TRUNC(E2200+G2200+I2200,1)</f>
        <v>5583</v>
      </c>
      <c r="L2200" s="9">
        <f>TRUNC(F2200+H2200+J2200,1)</f>
        <v>6922.8</v>
      </c>
      <c r="M2200" s="5" t="s">
        <v>5077</v>
      </c>
      <c r="N2200" s="1" t="s">
        <v>1825</v>
      </c>
      <c r="O2200" s="1" t="s">
        <v>5078</v>
      </c>
      <c r="P2200" s="1" t="s">
        <v>61</v>
      </c>
      <c r="Q2200" s="1" t="s">
        <v>62</v>
      </c>
      <c r="R2200" s="1" t="s">
        <v>62</v>
      </c>
      <c r="AV2200" s="1" t="s">
        <v>52</v>
      </c>
      <c r="AW2200" s="1" t="s">
        <v>5079</v>
      </c>
      <c r="AX2200" s="1" t="s">
        <v>52</v>
      </c>
      <c r="AY2200" s="1" t="s">
        <v>52</v>
      </c>
      <c r="AZ2200" s="203"/>
      <c r="BA2200" s="209" t="s">
        <v>5077</v>
      </c>
      <c r="BB2200" s="99">
        <v>1.24</v>
      </c>
    </row>
    <row r="2201" spans="1:55" ht="30" customHeight="1">
      <c r="A2201" s="5" t="s">
        <v>2487</v>
      </c>
      <c r="B2201" s="5" t="s">
        <v>52</v>
      </c>
      <c r="C2201" s="5" t="s">
        <v>52</v>
      </c>
      <c r="D2201" s="6"/>
      <c r="E2201" s="8"/>
      <c r="F2201" s="9">
        <f>TRUNC(SUMIF(N2199:N2200, N2198, F2199:F2200),0)</f>
        <v>249</v>
      </c>
      <c r="G2201" s="8"/>
      <c r="H2201" s="9">
        <f>TRUNC(SUMIF(N2199:N2200, N2198, H2199:H2200),0)</f>
        <v>36278</v>
      </c>
      <c r="I2201" s="8"/>
      <c r="J2201" s="9">
        <f>TRUNC(SUMIF(N2199:N2200, N2198, J2199:J2200),0)</f>
        <v>888</v>
      </c>
      <c r="K2201" s="8"/>
      <c r="L2201" s="9">
        <f>F2201+H2201+J2201</f>
        <v>37415</v>
      </c>
      <c r="M2201" s="5" t="s">
        <v>52</v>
      </c>
      <c r="N2201" s="1" t="s">
        <v>124</v>
      </c>
      <c r="O2201" s="1" t="s">
        <v>124</v>
      </c>
      <c r="P2201" s="1" t="s">
        <v>52</v>
      </c>
      <c r="Q2201" s="1" t="s">
        <v>52</v>
      </c>
      <c r="R2201" s="1" t="s">
        <v>52</v>
      </c>
      <c r="AV2201" s="1" t="s">
        <v>52</v>
      </c>
      <c r="AW2201" s="1" t="s">
        <v>52</v>
      </c>
      <c r="AX2201" s="1" t="s">
        <v>52</v>
      </c>
      <c r="AY2201" s="1" t="s">
        <v>52</v>
      </c>
      <c r="AZ2201" s="203"/>
      <c r="BA2201" s="206"/>
    </row>
    <row r="2202" spans="1:55" ht="30" customHeight="1">
      <c r="A2202" s="6"/>
      <c r="B2202" s="6"/>
      <c r="C2202" s="6"/>
      <c r="D2202" s="6"/>
      <c r="E2202" s="8"/>
      <c r="F2202" s="9"/>
      <c r="G2202" s="8"/>
      <c r="H2202" s="9"/>
      <c r="I2202" s="8"/>
      <c r="J2202" s="9"/>
      <c r="K2202" s="8"/>
      <c r="L2202" s="9"/>
      <c r="M2202" s="6"/>
      <c r="BA2202" s="206"/>
    </row>
    <row r="2203" spans="1:55" ht="30" customHeight="1">
      <c r="A2203" s="308" t="s">
        <v>5080</v>
      </c>
      <c r="B2203" s="308"/>
      <c r="C2203" s="308"/>
      <c r="D2203" s="308"/>
      <c r="E2203" s="309"/>
      <c r="F2203" s="310"/>
      <c r="G2203" s="309"/>
      <c r="H2203" s="310"/>
      <c r="I2203" s="309"/>
      <c r="J2203" s="310"/>
      <c r="K2203" s="309"/>
      <c r="L2203" s="310"/>
      <c r="M2203" s="308"/>
      <c r="N2203" s="1" t="s">
        <v>1829</v>
      </c>
      <c r="BA2203" s="208"/>
    </row>
    <row r="2204" spans="1:55" ht="30" customHeight="1">
      <c r="A2204" s="5" t="s">
        <v>5081</v>
      </c>
      <c r="B2204" s="5" t="s">
        <v>3998</v>
      </c>
      <c r="C2204" s="5" t="s">
        <v>715</v>
      </c>
      <c r="D2204" s="6">
        <v>0.4</v>
      </c>
      <c r="E2204" s="54">
        <f>일위대가목록!E652</f>
        <v>0</v>
      </c>
      <c r="F2204" s="9">
        <f>TRUNC(E2204*D2204,1)</f>
        <v>0</v>
      </c>
      <c r="G2204" s="8">
        <f>일위대가목록!F652</f>
        <v>56926</v>
      </c>
      <c r="H2204" s="9">
        <f>TRUNC(G2204*D2204,1)</f>
        <v>22770.400000000001</v>
      </c>
      <c r="I2204" s="8">
        <f>일위대가목록!G652</f>
        <v>1138</v>
      </c>
      <c r="J2204" s="9">
        <f>TRUNC(I2204*D2204,1)</f>
        <v>455.2</v>
      </c>
      <c r="K2204" s="8">
        <f>TRUNC(E2204+G2204+I2204,1)</f>
        <v>58064</v>
      </c>
      <c r="L2204" s="9">
        <f>TRUNC(F2204+H2204+J2204,1)</f>
        <v>23225.599999999999</v>
      </c>
      <c r="M2204" s="5" t="s">
        <v>5082</v>
      </c>
      <c r="N2204" s="1" t="s">
        <v>1829</v>
      </c>
      <c r="O2204" s="1" t="s">
        <v>5083</v>
      </c>
      <c r="P2204" s="1" t="s">
        <v>61</v>
      </c>
      <c r="Q2204" s="1" t="s">
        <v>62</v>
      </c>
      <c r="R2204" s="1" t="s">
        <v>62</v>
      </c>
      <c r="AV2204" s="1" t="s">
        <v>52</v>
      </c>
      <c r="AW2204" s="1" t="s">
        <v>5084</v>
      </c>
      <c r="AX2204" s="1" t="s">
        <v>52</v>
      </c>
      <c r="AY2204" s="1" t="s">
        <v>52</v>
      </c>
      <c r="AZ2204" s="203"/>
      <c r="BA2204" s="209" t="s">
        <v>5082</v>
      </c>
      <c r="BC2204" s="101" t="s">
        <v>7950</v>
      </c>
    </row>
    <row r="2205" spans="1:55" ht="30" customHeight="1">
      <c r="A2205" s="5" t="s">
        <v>5076</v>
      </c>
      <c r="B2205" s="5" t="s">
        <v>1617</v>
      </c>
      <c r="C2205" s="5" t="s">
        <v>58</v>
      </c>
      <c r="D2205" s="6">
        <v>1.24</v>
      </c>
      <c r="E2205" s="8">
        <f>일위대가목록!E651</f>
        <v>201</v>
      </c>
      <c r="F2205" s="9">
        <f>TRUNC(E2205*D2205,1)</f>
        <v>249.2</v>
      </c>
      <c r="G2205" s="8">
        <f>일위대가목록!F651</f>
        <v>5382</v>
      </c>
      <c r="H2205" s="9">
        <f>TRUNC(G2205*D2205,1)</f>
        <v>6673.6</v>
      </c>
      <c r="I2205" s="8">
        <f>일위대가목록!G651</f>
        <v>0</v>
      </c>
      <c r="J2205" s="9">
        <f>TRUNC(I2205*D2205,1)</f>
        <v>0</v>
      </c>
      <c r="K2205" s="8">
        <f>TRUNC(E2205+G2205+I2205,1)</f>
        <v>5583</v>
      </c>
      <c r="L2205" s="9">
        <f>TRUNC(F2205+H2205+J2205,1)</f>
        <v>6922.8</v>
      </c>
      <c r="M2205" s="5" t="s">
        <v>5077</v>
      </c>
      <c r="N2205" s="1" t="s">
        <v>1829</v>
      </c>
      <c r="O2205" s="1" t="s">
        <v>5078</v>
      </c>
      <c r="P2205" s="1" t="s">
        <v>61</v>
      </c>
      <c r="Q2205" s="1" t="s">
        <v>62</v>
      </c>
      <c r="R2205" s="1" t="s">
        <v>62</v>
      </c>
      <c r="AV2205" s="1" t="s">
        <v>52</v>
      </c>
      <c r="AW2205" s="1" t="s">
        <v>5085</v>
      </c>
      <c r="AX2205" s="1" t="s">
        <v>52</v>
      </c>
      <c r="AY2205" s="1" t="s">
        <v>52</v>
      </c>
      <c r="AZ2205" s="203"/>
      <c r="BA2205" s="209" t="s">
        <v>5077</v>
      </c>
    </row>
    <row r="2206" spans="1:55" ht="30" customHeight="1">
      <c r="A2206" s="5" t="s">
        <v>2487</v>
      </c>
      <c r="B2206" s="5" t="s">
        <v>52</v>
      </c>
      <c r="C2206" s="5" t="s">
        <v>52</v>
      </c>
      <c r="D2206" s="6"/>
      <c r="E2206" s="8"/>
      <c r="F2206" s="9">
        <f>TRUNC(SUMIF(N2204:N2205, N2203, F2204:F2205),0)</f>
        <v>249</v>
      </c>
      <c r="G2206" s="8"/>
      <c r="H2206" s="9">
        <f>TRUNC(SUMIF(N2204:N2205, N2203, H2204:H2205),0)</f>
        <v>29444</v>
      </c>
      <c r="I2206" s="8"/>
      <c r="J2206" s="9">
        <f>TRUNC(SUMIF(N2204:N2205, N2203, J2204:J2205),0)</f>
        <v>455</v>
      </c>
      <c r="K2206" s="8"/>
      <c r="L2206" s="9">
        <f>F2206+H2206+J2206</f>
        <v>30148</v>
      </c>
      <c r="M2206" s="5" t="s">
        <v>52</v>
      </c>
      <c r="N2206" s="1" t="s">
        <v>124</v>
      </c>
      <c r="O2206" s="1" t="s">
        <v>124</v>
      </c>
      <c r="P2206" s="1" t="s">
        <v>52</v>
      </c>
      <c r="Q2206" s="1" t="s">
        <v>52</v>
      </c>
      <c r="R2206" s="1" t="s">
        <v>52</v>
      </c>
      <c r="AV2206" s="1" t="s">
        <v>52</v>
      </c>
      <c r="AW2206" s="1" t="s">
        <v>52</v>
      </c>
      <c r="AX2206" s="1" t="s">
        <v>52</v>
      </c>
      <c r="AY2206" s="1" t="s">
        <v>52</v>
      </c>
      <c r="AZ2206" s="203"/>
      <c r="BA2206" s="206"/>
    </row>
    <row r="2207" spans="1:55" ht="30" customHeight="1">
      <c r="A2207" s="6"/>
      <c r="B2207" s="6"/>
      <c r="C2207" s="6"/>
      <c r="D2207" s="6"/>
      <c r="E2207" s="8"/>
      <c r="F2207" s="9"/>
      <c r="G2207" s="8"/>
      <c r="H2207" s="9"/>
      <c r="I2207" s="8"/>
      <c r="J2207" s="9"/>
      <c r="K2207" s="8"/>
      <c r="L2207" s="9"/>
      <c r="M2207" s="6"/>
      <c r="BA2207" s="206"/>
    </row>
    <row r="2208" spans="1:55" ht="30" customHeight="1">
      <c r="A2208" s="308" t="s">
        <v>5086</v>
      </c>
      <c r="B2208" s="308"/>
      <c r="C2208" s="308"/>
      <c r="D2208" s="308"/>
      <c r="E2208" s="309"/>
      <c r="F2208" s="310"/>
      <c r="G2208" s="309"/>
      <c r="H2208" s="310"/>
      <c r="I2208" s="309"/>
      <c r="J2208" s="310"/>
      <c r="K2208" s="309"/>
      <c r="L2208" s="310"/>
      <c r="M2208" s="308"/>
      <c r="N2208" s="1" t="s">
        <v>1833</v>
      </c>
      <c r="BA2208" s="208"/>
    </row>
    <row r="2209" spans="1:54" ht="30" customHeight="1">
      <c r="A2209" s="5" t="s">
        <v>4220</v>
      </c>
      <c r="B2209" s="5" t="s">
        <v>4230</v>
      </c>
      <c r="C2209" s="5" t="s">
        <v>715</v>
      </c>
      <c r="D2209" s="74">
        <v>0.2</v>
      </c>
      <c r="E2209" s="8">
        <f>일위대가목록!E612</f>
        <v>0</v>
      </c>
      <c r="F2209" s="9">
        <f>TRUNC(E2209*D2209,1)</f>
        <v>0</v>
      </c>
      <c r="G2209" s="8">
        <f>일위대가목록!F612</f>
        <v>153585</v>
      </c>
      <c r="H2209" s="9">
        <f>TRUNC(G2209*D2209,1)</f>
        <v>30717</v>
      </c>
      <c r="I2209" s="8">
        <f>일위대가목록!G612</f>
        <v>4607</v>
      </c>
      <c r="J2209" s="9">
        <f>TRUNC(I2209*D2209,1)</f>
        <v>921.4</v>
      </c>
      <c r="K2209" s="8">
        <f>TRUNC(E2209+G2209+I2209,1)</f>
        <v>158192</v>
      </c>
      <c r="L2209" s="9">
        <f>TRUNC(F2209+H2209+J2209,1)</f>
        <v>31638.400000000001</v>
      </c>
      <c r="M2209" s="5" t="s">
        <v>4231</v>
      </c>
      <c r="N2209" s="1" t="s">
        <v>1833</v>
      </c>
      <c r="O2209" s="1" t="s">
        <v>4232</v>
      </c>
      <c r="P2209" s="1" t="s">
        <v>61</v>
      </c>
      <c r="Q2209" s="1" t="s">
        <v>62</v>
      </c>
      <c r="R2209" s="1" t="s">
        <v>62</v>
      </c>
      <c r="AV2209" s="1" t="s">
        <v>52</v>
      </c>
      <c r="AW2209" s="1" t="s">
        <v>5087</v>
      </c>
      <c r="AX2209" s="1" t="s">
        <v>52</v>
      </c>
      <c r="AY2209" s="1" t="s">
        <v>52</v>
      </c>
      <c r="AZ2209" s="203"/>
      <c r="BA2209" s="209" t="s">
        <v>4231</v>
      </c>
      <c r="BB2209" s="99">
        <v>0.4</v>
      </c>
    </row>
    <row r="2210" spans="1:54" ht="30" customHeight="1">
      <c r="A2210" s="5" t="s">
        <v>5076</v>
      </c>
      <c r="B2210" s="5" t="s">
        <v>1617</v>
      </c>
      <c r="C2210" s="5" t="s">
        <v>58</v>
      </c>
      <c r="D2210" s="74">
        <v>1</v>
      </c>
      <c r="E2210" s="8">
        <f>일위대가목록!E651</f>
        <v>201</v>
      </c>
      <c r="F2210" s="9">
        <f>TRUNC(E2210*D2210,1)</f>
        <v>201</v>
      </c>
      <c r="G2210" s="8">
        <f>일위대가목록!F651</f>
        <v>5382</v>
      </c>
      <c r="H2210" s="9">
        <f>TRUNC(G2210*D2210,1)</f>
        <v>5382</v>
      </c>
      <c r="I2210" s="8">
        <f>일위대가목록!G651</f>
        <v>0</v>
      </c>
      <c r="J2210" s="9">
        <f>TRUNC(I2210*D2210,1)</f>
        <v>0</v>
      </c>
      <c r="K2210" s="8">
        <f>TRUNC(E2210+G2210+I2210,1)</f>
        <v>5583</v>
      </c>
      <c r="L2210" s="9">
        <f>TRUNC(F2210+H2210+J2210,1)</f>
        <v>5583</v>
      </c>
      <c r="M2210" s="5" t="s">
        <v>5077</v>
      </c>
      <c r="N2210" s="1" t="s">
        <v>1833</v>
      </c>
      <c r="O2210" s="1" t="s">
        <v>5078</v>
      </c>
      <c r="P2210" s="1" t="s">
        <v>61</v>
      </c>
      <c r="Q2210" s="1" t="s">
        <v>62</v>
      </c>
      <c r="R2210" s="1" t="s">
        <v>62</v>
      </c>
      <c r="AV2210" s="1" t="s">
        <v>52</v>
      </c>
      <c r="AW2210" s="1" t="s">
        <v>5088</v>
      </c>
      <c r="AX2210" s="1" t="s">
        <v>52</v>
      </c>
      <c r="AY2210" s="1" t="s">
        <v>52</v>
      </c>
      <c r="AZ2210" s="203"/>
      <c r="BA2210" s="209" t="s">
        <v>5077</v>
      </c>
      <c r="BB2210" s="99">
        <v>1.4</v>
      </c>
    </row>
    <row r="2211" spans="1:54" ht="30" customHeight="1">
      <c r="A2211" s="5" t="s">
        <v>2487</v>
      </c>
      <c r="B2211" s="5" t="s">
        <v>52</v>
      </c>
      <c r="C2211" s="5" t="s">
        <v>52</v>
      </c>
      <c r="D2211" s="6"/>
      <c r="E2211" s="8"/>
      <c r="F2211" s="9">
        <f>TRUNC(SUMIF(N2209:N2210, N2208, F2209:F2210),0)</f>
        <v>201</v>
      </c>
      <c r="G2211" s="8"/>
      <c r="H2211" s="9">
        <f>TRUNC(SUMIF(N2209:N2210, N2208, H2209:H2210),0)</f>
        <v>36099</v>
      </c>
      <c r="I2211" s="8"/>
      <c r="J2211" s="9">
        <f>TRUNC(SUMIF(N2209:N2210, N2208, J2209:J2210),0)</f>
        <v>921</v>
      </c>
      <c r="K2211" s="8"/>
      <c r="L2211" s="9">
        <f>F2211+H2211+J2211</f>
        <v>37221</v>
      </c>
      <c r="M2211" s="5" t="s">
        <v>52</v>
      </c>
      <c r="N2211" s="1" t="s">
        <v>124</v>
      </c>
      <c r="O2211" s="1" t="s">
        <v>124</v>
      </c>
      <c r="P2211" s="1" t="s">
        <v>52</v>
      </c>
      <c r="Q2211" s="1" t="s">
        <v>52</v>
      </c>
      <c r="R2211" s="1" t="s">
        <v>52</v>
      </c>
      <c r="AV2211" s="1" t="s">
        <v>52</v>
      </c>
      <c r="AW2211" s="1" t="s">
        <v>52</v>
      </c>
      <c r="AX2211" s="1" t="s">
        <v>52</v>
      </c>
      <c r="AY2211" s="1" t="s">
        <v>52</v>
      </c>
      <c r="AZ2211" s="203"/>
      <c r="BA2211" s="206"/>
    </row>
    <row r="2212" spans="1:54" ht="30" customHeight="1">
      <c r="A2212" s="6"/>
      <c r="B2212" s="6"/>
      <c r="C2212" s="6"/>
      <c r="D2212" s="6"/>
      <c r="E2212" s="8"/>
      <c r="F2212" s="9"/>
      <c r="G2212" s="8"/>
      <c r="H2212" s="9"/>
      <c r="I2212" s="8"/>
      <c r="J2212" s="9"/>
      <c r="K2212" s="8"/>
      <c r="L2212" s="9"/>
      <c r="M2212" s="6"/>
      <c r="BA2212" s="206"/>
    </row>
    <row r="2213" spans="1:54" ht="30" customHeight="1">
      <c r="A2213" s="308" t="s">
        <v>5089</v>
      </c>
      <c r="B2213" s="308"/>
      <c r="C2213" s="308"/>
      <c r="D2213" s="308"/>
      <c r="E2213" s="309"/>
      <c r="F2213" s="310"/>
      <c r="G2213" s="309"/>
      <c r="H2213" s="310"/>
      <c r="I2213" s="309"/>
      <c r="J2213" s="310"/>
      <c r="K2213" s="309"/>
      <c r="L2213" s="310"/>
      <c r="M2213" s="308"/>
      <c r="N2213" s="1" t="s">
        <v>1837</v>
      </c>
      <c r="BA2213" s="208"/>
    </row>
    <row r="2214" spans="1:54" ht="30" customHeight="1">
      <c r="A2214" s="5" t="s">
        <v>4220</v>
      </c>
      <c r="B2214" s="5" t="s">
        <v>4230</v>
      </c>
      <c r="C2214" s="5" t="s">
        <v>715</v>
      </c>
      <c r="D2214" s="74">
        <v>0.2</v>
      </c>
      <c r="E2214" s="8">
        <f>일위대가목록!E612</f>
        <v>0</v>
      </c>
      <c r="F2214" s="9">
        <f>TRUNC(E2214*D2214,1)</f>
        <v>0</v>
      </c>
      <c r="G2214" s="8">
        <f>일위대가목록!F612</f>
        <v>153585</v>
      </c>
      <c r="H2214" s="9">
        <f>TRUNC(G2214*D2214,1)</f>
        <v>30717</v>
      </c>
      <c r="I2214" s="8">
        <f>일위대가목록!G612</f>
        <v>4607</v>
      </c>
      <c r="J2214" s="9">
        <f>TRUNC(I2214*D2214,1)</f>
        <v>921.4</v>
      </c>
      <c r="K2214" s="8">
        <f>TRUNC(E2214+G2214+I2214,1)</f>
        <v>158192</v>
      </c>
      <c r="L2214" s="9">
        <f>TRUNC(F2214+H2214+J2214,1)</f>
        <v>31638.400000000001</v>
      </c>
      <c r="M2214" s="5" t="s">
        <v>4231</v>
      </c>
      <c r="N2214" s="1" t="s">
        <v>1837</v>
      </c>
      <c r="O2214" s="1" t="s">
        <v>4232</v>
      </c>
      <c r="P2214" s="1" t="s">
        <v>61</v>
      </c>
      <c r="Q2214" s="1" t="s">
        <v>62</v>
      </c>
      <c r="R2214" s="1" t="s">
        <v>62</v>
      </c>
      <c r="AV2214" s="1" t="s">
        <v>52</v>
      </c>
      <c r="AW2214" s="1" t="s">
        <v>5090</v>
      </c>
      <c r="AX2214" s="1" t="s">
        <v>52</v>
      </c>
      <c r="AY2214" s="1" t="s">
        <v>52</v>
      </c>
      <c r="AZ2214" s="203"/>
      <c r="BA2214" s="209" t="s">
        <v>4231</v>
      </c>
      <c r="BB2214" s="99">
        <v>0.4</v>
      </c>
    </row>
    <row r="2215" spans="1:54" ht="30" customHeight="1">
      <c r="A2215" s="5" t="s">
        <v>5076</v>
      </c>
      <c r="B2215" s="5" t="s">
        <v>1617</v>
      </c>
      <c r="C2215" s="5" t="s">
        <v>58</v>
      </c>
      <c r="D2215" s="74">
        <v>1</v>
      </c>
      <c r="E2215" s="8">
        <f>일위대가목록!E651</f>
        <v>201</v>
      </c>
      <c r="F2215" s="9">
        <f>TRUNC(E2215*D2215,1)</f>
        <v>201</v>
      </c>
      <c r="G2215" s="8">
        <f>일위대가목록!F651</f>
        <v>5382</v>
      </c>
      <c r="H2215" s="9">
        <f>TRUNC(G2215*D2215,1)</f>
        <v>5382</v>
      </c>
      <c r="I2215" s="8">
        <f>일위대가목록!G651</f>
        <v>0</v>
      </c>
      <c r="J2215" s="9">
        <f>TRUNC(I2215*D2215,1)</f>
        <v>0</v>
      </c>
      <c r="K2215" s="8">
        <f>TRUNC(E2215+G2215+I2215,1)</f>
        <v>5583</v>
      </c>
      <c r="L2215" s="9">
        <f>TRUNC(F2215+H2215+J2215,1)</f>
        <v>5583</v>
      </c>
      <c r="M2215" s="5" t="s">
        <v>5077</v>
      </c>
      <c r="N2215" s="1" t="s">
        <v>1837</v>
      </c>
      <c r="O2215" s="1" t="s">
        <v>5078</v>
      </c>
      <c r="P2215" s="1" t="s">
        <v>61</v>
      </c>
      <c r="Q2215" s="1" t="s">
        <v>62</v>
      </c>
      <c r="R2215" s="1" t="s">
        <v>62</v>
      </c>
      <c r="AV2215" s="1" t="s">
        <v>52</v>
      </c>
      <c r="AW2215" s="1" t="s">
        <v>5091</v>
      </c>
      <c r="AX2215" s="1" t="s">
        <v>52</v>
      </c>
      <c r="AY2215" s="1" t="s">
        <v>52</v>
      </c>
      <c r="AZ2215" s="203"/>
      <c r="BA2215" s="209" t="s">
        <v>5077</v>
      </c>
      <c r="BB2215" s="99">
        <v>1.4</v>
      </c>
    </row>
    <row r="2216" spans="1:54" ht="30" customHeight="1">
      <c r="A2216" s="5" t="s">
        <v>2487</v>
      </c>
      <c r="B2216" s="5" t="s">
        <v>52</v>
      </c>
      <c r="C2216" s="5" t="s">
        <v>52</v>
      </c>
      <c r="D2216" s="6"/>
      <c r="E2216" s="8"/>
      <c r="F2216" s="9">
        <f>TRUNC(SUMIF(N2214:N2215, N2213, F2214:F2215),0)</f>
        <v>201</v>
      </c>
      <c r="G2216" s="8"/>
      <c r="H2216" s="9">
        <f>TRUNC(SUMIF(N2214:N2215, N2213, H2214:H2215),0)</f>
        <v>36099</v>
      </c>
      <c r="I2216" s="8"/>
      <c r="J2216" s="9">
        <f>TRUNC(SUMIF(N2214:N2215, N2213, J2214:J2215),0)</f>
        <v>921</v>
      </c>
      <c r="K2216" s="8"/>
      <c r="L2216" s="9">
        <f>F2216+H2216+J2216</f>
        <v>37221</v>
      </c>
      <c r="M2216" s="5" t="s">
        <v>52</v>
      </c>
      <c r="N2216" s="1" t="s">
        <v>124</v>
      </c>
      <c r="O2216" s="1" t="s">
        <v>124</v>
      </c>
      <c r="P2216" s="1" t="s">
        <v>52</v>
      </c>
      <c r="Q2216" s="1" t="s">
        <v>52</v>
      </c>
      <c r="R2216" s="1" t="s">
        <v>52</v>
      </c>
      <c r="AV2216" s="1" t="s">
        <v>52</v>
      </c>
      <c r="AW2216" s="1" t="s">
        <v>52</v>
      </c>
      <c r="AX2216" s="1" t="s">
        <v>52</v>
      </c>
      <c r="AY2216" s="1" t="s">
        <v>52</v>
      </c>
      <c r="AZ2216" s="203"/>
      <c r="BA2216" s="206"/>
    </row>
    <row r="2217" spans="1:54" ht="30" customHeight="1">
      <c r="A2217" s="6"/>
      <c r="B2217" s="6"/>
      <c r="C2217" s="6"/>
      <c r="D2217" s="6"/>
      <c r="E2217" s="8"/>
      <c r="F2217" s="9"/>
      <c r="G2217" s="8"/>
      <c r="H2217" s="9"/>
      <c r="I2217" s="8"/>
      <c r="J2217" s="9"/>
      <c r="K2217" s="8"/>
      <c r="L2217" s="9"/>
      <c r="M2217" s="6"/>
      <c r="BA2217" s="206"/>
    </row>
    <row r="2218" spans="1:54" ht="30" customHeight="1">
      <c r="A2218" s="308" t="s">
        <v>5092</v>
      </c>
      <c r="B2218" s="308"/>
      <c r="C2218" s="308"/>
      <c r="D2218" s="308"/>
      <c r="E2218" s="309"/>
      <c r="F2218" s="310"/>
      <c r="G2218" s="309"/>
      <c r="H2218" s="310"/>
      <c r="I2218" s="309"/>
      <c r="J2218" s="310"/>
      <c r="K2218" s="309"/>
      <c r="L2218" s="310"/>
      <c r="M2218" s="308"/>
      <c r="N2218" s="1" t="s">
        <v>1841</v>
      </c>
      <c r="BA2218" s="208"/>
    </row>
    <row r="2219" spans="1:54" ht="30" customHeight="1">
      <c r="A2219" s="5" t="s">
        <v>4220</v>
      </c>
      <c r="B2219" s="5" t="s">
        <v>4221</v>
      </c>
      <c r="C2219" s="5" t="s">
        <v>715</v>
      </c>
      <c r="D2219" s="74">
        <v>0.25</v>
      </c>
      <c r="E2219" s="8">
        <f>일위대가목록!E611</f>
        <v>0</v>
      </c>
      <c r="F2219" s="9">
        <f>TRUNC(E2219*D2219,1)</f>
        <v>0</v>
      </c>
      <c r="G2219" s="8">
        <f>일위대가목록!F611</f>
        <v>118421</v>
      </c>
      <c r="H2219" s="9">
        <f>TRUNC(G2219*D2219,1)</f>
        <v>29605.200000000001</v>
      </c>
      <c r="I2219" s="8">
        <f>일위대가목록!G611</f>
        <v>3552</v>
      </c>
      <c r="J2219" s="9">
        <f>TRUNC(I2219*D2219,1)</f>
        <v>888</v>
      </c>
      <c r="K2219" s="8">
        <f>TRUNC(E2219+G2219+I2219,1)</f>
        <v>121973</v>
      </c>
      <c r="L2219" s="9">
        <f>TRUNC(F2219+H2219+J2219,1)</f>
        <v>30493.200000000001</v>
      </c>
      <c r="M2219" s="5" t="s">
        <v>4222</v>
      </c>
      <c r="N2219" s="1" t="s">
        <v>1841</v>
      </c>
      <c r="O2219" s="1" t="s">
        <v>4223</v>
      </c>
      <c r="P2219" s="1" t="s">
        <v>61</v>
      </c>
      <c r="Q2219" s="1" t="s">
        <v>62</v>
      </c>
      <c r="R2219" s="1" t="s">
        <v>62</v>
      </c>
      <c r="AV2219" s="1" t="s">
        <v>52</v>
      </c>
      <c r="AW2219" s="1" t="s">
        <v>5093</v>
      </c>
      <c r="AX2219" s="1" t="s">
        <v>52</v>
      </c>
      <c r="AY2219" s="1" t="s">
        <v>52</v>
      </c>
      <c r="AZ2219" s="203"/>
      <c r="BA2219" s="209" t="s">
        <v>4222</v>
      </c>
      <c r="BB2219" s="99">
        <v>0.4</v>
      </c>
    </row>
    <row r="2220" spans="1:54" ht="30" customHeight="1">
      <c r="A2220" s="5" t="s">
        <v>5076</v>
      </c>
      <c r="B2220" s="5" t="s">
        <v>1617</v>
      </c>
      <c r="C2220" s="5" t="s">
        <v>58</v>
      </c>
      <c r="D2220" s="74">
        <v>1</v>
      </c>
      <c r="E2220" s="8">
        <f>일위대가목록!E651</f>
        <v>201</v>
      </c>
      <c r="F2220" s="9">
        <f>TRUNC(E2220*D2220,1)</f>
        <v>201</v>
      </c>
      <c r="G2220" s="8">
        <f>일위대가목록!F651</f>
        <v>5382</v>
      </c>
      <c r="H2220" s="9">
        <f>TRUNC(G2220*D2220,1)</f>
        <v>5382</v>
      </c>
      <c r="I2220" s="8">
        <f>일위대가목록!G651</f>
        <v>0</v>
      </c>
      <c r="J2220" s="9">
        <f>TRUNC(I2220*D2220,1)</f>
        <v>0</v>
      </c>
      <c r="K2220" s="8">
        <f>TRUNC(E2220+G2220+I2220,1)</f>
        <v>5583</v>
      </c>
      <c r="L2220" s="9">
        <f>TRUNC(F2220+H2220+J2220,1)</f>
        <v>5583</v>
      </c>
      <c r="M2220" s="5" t="s">
        <v>5077</v>
      </c>
      <c r="N2220" s="1" t="s">
        <v>1841</v>
      </c>
      <c r="O2220" s="1" t="s">
        <v>5078</v>
      </c>
      <c r="P2220" s="1" t="s">
        <v>61</v>
      </c>
      <c r="Q2220" s="1" t="s">
        <v>62</v>
      </c>
      <c r="R2220" s="1" t="s">
        <v>62</v>
      </c>
      <c r="AV2220" s="1" t="s">
        <v>52</v>
      </c>
      <c r="AW2220" s="1" t="s">
        <v>5094</v>
      </c>
      <c r="AX2220" s="1" t="s">
        <v>52</v>
      </c>
      <c r="AY2220" s="1" t="s">
        <v>52</v>
      </c>
      <c r="AZ2220" s="203"/>
      <c r="BA2220" s="209" t="s">
        <v>5077</v>
      </c>
      <c r="BB2220" s="99">
        <v>1.24</v>
      </c>
    </row>
    <row r="2221" spans="1:54" ht="30" customHeight="1">
      <c r="A2221" s="5" t="s">
        <v>2487</v>
      </c>
      <c r="B2221" s="5" t="s">
        <v>52</v>
      </c>
      <c r="C2221" s="5" t="s">
        <v>52</v>
      </c>
      <c r="D2221" s="6"/>
      <c r="E2221" s="8"/>
      <c r="F2221" s="9">
        <f>TRUNC(SUMIF(N2219:N2220, N2218, F2219:F2220),0)</f>
        <v>201</v>
      </c>
      <c r="G2221" s="8"/>
      <c r="H2221" s="9">
        <f>TRUNC(SUMIF(N2219:N2220, N2218, H2219:H2220),0)</f>
        <v>34987</v>
      </c>
      <c r="I2221" s="8"/>
      <c r="J2221" s="9">
        <f>TRUNC(SUMIF(N2219:N2220, N2218, J2219:J2220),0)</f>
        <v>888</v>
      </c>
      <c r="K2221" s="8"/>
      <c r="L2221" s="9">
        <f>F2221+H2221+J2221</f>
        <v>36076</v>
      </c>
      <c r="M2221" s="5" t="s">
        <v>52</v>
      </c>
      <c r="N2221" s="1" t="s">
        <v>124</v>
      </c>
      <c r="O2221" s="1" t="s">
        <v>124</v>
      </c>
      <c r="P2221" s="1" t="s">
        <v>52</v>
      </c>
      <c r="Q2221" s="1" t="s">
        <v>52</v>
      </c>
      <c r="R2221" s="1" t="s">
        <v>52</v>
      </c>
      <c r="AV2221" s="1" t="s">
        <v>52</v>
      </c>
      <c r="AW2221" s="1" t="s">
        <v>52</v>
      </c>
      <c r="AX2221" s="1" t="s">
        <v>52</v>
      </c>
      <c r="AY2221" s="1" t="s">
        <v>52</v>
      </c>
      <c r="AZ2221" s="203"/>
      <c r="BA2221" s="206"/>
    </row>
    <row r="2222" spans="1:54" ht="30" customHeight="1">
      <c r="A2222" s="6"/>
      <c r="B2222" s="6"/>
      <c r="C2222" s="6"/>
      <c r="D2222" s="6"/>
      <c r="E2222" s="8"/>
      <c r="F2222" s="9"/>
      <c r="G2222" s="8"/>
      <c r="H2222" s="9"/>
      <c r="I2222" s="8"/>
      <c r="J2222" s="9"/>
      <c r="K2222" s="8"/>
      <c r="L2222" s="9"/>
      <c r="M2222" s="6"/>
      <c r="BA2222" s="206"/>
    </row>
    <row r="2223" spans="1:54" ht="30" customHeight="1">
      <c r="A2223" s="308" t="s">
        <v>5095</v>
      </c>
      <c r="B2223" s="308"/>
      <c r="C2223" s="308"/>
      <c r="D2223" s="308"/>
      <c r="E2223" s="309"/>
      <c r="F2223" s="310"/>
      <c r="G2223" s="309"/>
      <c r="H2223" s="310"/>
      <c r="I2223" s="309"/>
      <c r="J2223" s="310"/>
      <c r="K2223" s="309"/>
      <c r="L2223" s="310"/>
      <c r="M2223" s="308"/>
      <c r="N2223" s="1" t="s">
        <v>1845</v>
      </c>
      <c r="BA2223" s="208"/>
    </row>
    <row r="2224" spans="1:54" ht="30" customHeight="1">
      <c r="A2224" s="5" t="s">
        <v>4220</v>
      </c>
      <c r="B2224" s="5" t="s">
        <v>4230</v>
      </c>
      <c r="C2224" s="5" t="s">
        <v>715</v>
      </c>
      <c r="D2224" s="74">
        <v>0.2</v>
      </c>
      <c r="E2224" s="8">
        <f>일위대가목록!E612</f>
        <v>0</v>
      </c>
      <c r="F2224" s="9">
        <f>TRUNC(E2224*D2224,1)</f>
        <v>0</v>
      </c>
      <c r="G2224" s="8">
        <f>일위대가목록!F612</f>
        <v>153585</v>
      </c>
      <c r="H2224" s="9">
        <f>TRUNC(G2224*D2224,1)</f>
        <v>30717</v>
      </c>
      <c r="I2224" s="8">
        <f>일위대가목록!G612</f>
        <v>4607</v>
      </c>
      <c r="J2224" s="9">
        <f>TRUNC(I2224*D2224,1)</f>
        <v>921.4</v>
      </c>
      <c r="K2224" s="8">
        <f>TRUNC(E2224+G2224+I2224,1)</f>
        <v>158192</v>
      </c>
      <c r="L2224" s="9">
        <f>TRUNC(F2224+H2224+J2224,1)</f>
        <v>31638.400000000001</v>
      </c>
      <c r="M2224" s="5" t="s">
        <v>4231</v>
      </c>
      <c r="N2224" s="1" t="s">
        <v>1845</v>
      </c>
      <c r="O2224" s="1" t="s">
        <v>4232</v>
      </c>
      <c r="P2224" s="1" t="s">
        <v>61</v>
      </c>
      <c r="Q2224" s="1" t="s">
        <v>62</v>
      </c>
      <c r="R2224" s="1" t="s">
        <v>62</v>
      </c>
      <c r="AV2224" s="1" t="s">
        <v>52</v>
      </c>
      <c r="AW2224" s="1" t="s">
        <v>5096</v>
      </c>
      <c r="AX2224" s="1" t="s">
        <v>52</v>
      </c>
      <c r="AY2224" s="1" t="s">
        <v>52</v>
      </c>
      <c r="AZ2224" s="203"/>
      <c r="BA2224" s="209" t="s">
        <v>4231</v>
      </c>
      <c r="BB2224" s="99">
        <v>0.4</v>
      </c>
    </row>
    <row r="2225" spans="1:55" ht="30" customHeight="1">
      <c r="A2225" s="5" t="s">
        <v>5076</v>
      </c>
      <c r="B2225" s="5" t="s">
        <v>1617</v>
      </c>
      <c r="C2225" s="5" t="s">
        <v>58</v>
      </c>
      <c r="D2225" s="74">
        <v>1</v>
      </c>
      <c r="E2225" s="8">
        <f>일위대가목록!E651</f>
        <v>201</v>
      </c>
      <c r="F2225" s="9">
        <f>TRUNC(E2225*D2225,1)</f>
        <v>201</v>
      </c>
      <c r="G2225" s="8">
        <f>일위대가목록!F651</f>
        <v>5382</v>
      </c>
      <c r="H2225" s="9">
        <f>TRUNC(G2225*D2225,1)</f>
        <v>5382</v>
      </c>
      <c r="I2225" s="8">
        <f>일위대가목록!G651</f>
        <v>0</v>
      </c>
      <c r="J2225" s="9">
        <f>TRUNC(I2225*D2225,1)</f>
        <v>0</v>
      </c>
      <c r="K2225" s="8">
        <f>TRUNC(E2225+G2225+I2225,1)</f>
        <v>5583</v>
      </c>
      <c r="L2225" s="9">
        <f>TRUNC(F2225+H2225+J2225,1)</f>
        <v>5583</v>
      </c>
      <c r="M2225" s="5" t="s">
        <v>5077</v>
      </c>
      <c r="N2225" s="1" t="s">
        <v>1845</v>
      </c>
      <c r="O2225" s="1" t="s">
        <v>5078</v>
      </c>
      <c r="P2225" s="1" t="s">
        <v>61</v>
      </c>
      <c r="Q2225" s="1" t="s">
        <v>62</v>
      </c>
      <c r="R2225" s="1" t="s">
        <v>62</v>
      </c>
      <c r="AV2225" s="1" t="s">
        <v>52</v>
      </c>
      <c r="AW2225" s="1" t="s">
        <v>5097</v>
      </c>
      <c r="AX2225" s="1" t="s">
        <v>52</v>
      </c>
      <c r="AY2225" s="1" t="s">
        <v>52</v>
      </c>
      <c r="AZ2225" s="203"/>
      <c r="BA2225" s="209" t="s">
        <v>5077</v>
      </c>
      <c r="BB2225" s="99">
        <v>1.4</v>
      </c>
    </row>
    <row r="2226" spans="1:55" ht="30" customHeight="1">
      <c r="A2226" s="5" t="s">
        <v>2487</v>
      </c>
      <c r="B2226" s="5" t="s">
        <v>52</v>
      </c>
      <c r="C2226" s="5" t="s">
        <v>52</v>
      </c>
      <c r="D2226" s="6"/>
      <c r="E2226" s="8"/>
      <c r="F2226" s="9">
        <f>TRUNC(SUMIF(N2224:N2225, N2223, F2224:F2225),0)</f>
        <v>201</v>
      </c>
      <c r="G2226" s="8"/>
      <c r="H2226" s="9">
        <f>TRUNC(SUMIF(N2224:N2225, N2223, H2224:H2225),0)</f>
        <v>36099</v>
      </c>
      <c r="I2226" s="8"/>
      <c r="J2226" s="9">
        <f>TRUNC(SUMIF(N2224:N2225, N2223, J2224:J2225),0)</f>
        <v>921</v>
      </c>
      <c r="K2226" s="8"/>
      <c r="L2226" s="9">
        <f>F2226+H2226+J2226</f>
        <v>37221</v>
      </c>
      <c r="M2226" s="5" t="s">
        <v>52</v>
      </c>
      <c r="N2226" s="1" t="s">
        <v>124</v>
      </c>
      <c r="O2226" s="1" t="s">
        <v>124</v>
      </c>
      <c r="P2226" s="1" t="s">
        <v>52</v>
      </c>
      <c r="Q2226" s="1" t="s">
        <v>52</v>
      </c>
      <c r="R2226" s="1" t="s">
        <v>52</v>
      </c>
      <c r="AV2226" s="1" t="s">
        <v>52</v>
      </c>
      <c r="AW2226" s="1" t="s">
        <v>52</v>
      </c>
      <c r="AX2226" s="1" t="s">
        <v>52</v>
      </c>
      <c r="AY2226" s="1" t="s">
        <v>52</v>
      </c>
      <c r="AZ2226" s="203"/>
      <c r="BA2226" s="206"/>
    </row>
    <row r="2227" spans="1:55" ht="30" customHeight="1">
      <c r="A2227" s="6"/>
      <c r="B2227" s="6"/>
      <c r="C2227" s="6"/>
      <c r="D2227" s="6"/>
      <c r="E2227" s="8"/>
      <c r="F2227" s="9"/>
      <c r="G2227" s="8"/>
      <c r="H2227" s="9"/>
      <c r="I2227" s="8"/>
      <c r="J2227" s="9"/>
      <c r="K2227" s="8"/>
      <c r="L2227" s="9"/>
      <c r="M2227" s="6"/>
      <c r="BA2227" s="206"/>
    </row>
    <row r="2228" spans="1:55" ht="30" customHeight="1">
      <c r="A2228" s="308" t="s">
        <v>5098</v>
      </c>
      <c r="B2228" s="308"/>
      <c r="C2228" s="308"/>
      <c r="D2228" s="308"/>
      <c r="E2228" s="309"/>
      <c r="F2228" s="310"/>
      <c r="G2228" s="309"/>
      <c r="H2228" s="310"/>
      <c r="I2228" s="309"/>
      <c r="J2228" s="310"/>
      <c r="K2228" s="309"/>
      <c r="L2228" s="310"/>
      <c r="M2228" s="308"/>
      <c r="N2228" s="1" t="s">
        <v>1850</v>
      </c>
      <c r="BA2228" s="206"/>
    </row>
    <row r="2229" spans="1:55" ht="30" customHeight="1">
      <c r="A2229" s="5" t="s">
        <v>2649</v>
      </c>
      <c r="B2229" s="5" t="s">
        <v>2646</v>
      </c>
      <c r="C2229" s="5" t="s">
        <v>2210</v>
      </c>
      <c r="D2229" s="74">
        <v>0.05</v>
      </c>
      <c r="E2229" s="8">
        <f>단가대비표!K405</f>
        <v>0</v>
      </c>
      <c r="F2229" s="9">
        <f>TRUNC(E2229*D2229,1)</f>
        <v>0</v>
      </c>
      <c r="G2229" s="8">
        <f>단가대비표!L405</f>
        <v>157068</v>
      </c>
      <c r="H2229" s="9">
        <f>TRUNC(G2229*D2229,1)</f>
        <v>7853.4</v>
      </c>
      <c r="I2229" s="8">
        <f>단가대비표!S405</f>
        <v>0</v>
      </c>
      <c r="J2229" s="9">
        <f>TRUNC(I2229*D2229,1)</f>
        <v>0</v>
      </c>
      <c r="K2229" s="8">
        <f>TRUNC(E2229+G2229+I2229,1)</f>
        <v>157068</v>
      </c>
      <c r="L2229" s="9">
        <f>TRUNC(F2229+H2229+J2229,1)</f>
        <v>7853.4</v>
      </c>
      <c r="M2229" s="5" t="s">
        <v>52</v>
      </c>
      <c r="N2229" s="1" t="s">
        <v>1850</v>
      </c>
      <c r="O2229" s="1" t="s">
        <v>2650</v>
      </c>
      <c r="P2229" s="1" t="s">
        <v>62</v>
      </c>
      <c r="Q2229" s="1" t="s">
        <v>62</v>
      </c>
      <c r="R2229" s="1" t="s">
        <v>61</v>
      </c>
      <c r="AV2229" s="1" t="s">
        <v>52</v>
      </c>
      <c r="AW2229" s="1" t="s">
        <v>5099</v>
      </c>
      <c r="AX2229" s="1" t="s">
        <v>52</v>
      </c>
      <c r="AY2229" s="1" t="s">
        <v>52</v>
      </c>
      <c r="AZ2229" s="203"/>
      <c r="BA2229" s="207" t="s">
        <v>7717</v>
      </c>
      <c r="BB2229" s="99">
        <v>7.0000000000000007E-2</v>
      </c>
    </row>
    <row r="2230" spans="1:55" ht="30" customHeight="1">
      <c r="A2230" s="5" t="s">
        <v>2487</v>
      </c>
      <c r="B2230" s="5" t="s">
        <v>52</v>
      </c>
      <c r="C2230" s="5" t="s">
        <v>52</v>
      </c>
      <c r="D2230" s="6"/>
      <c r="E2230" s="8"/>
      <c r="F2230" s="9">
        <f>TRUNC(SUMIF(N2229:N2229, N2228, F2229:F2229),0)</f>
        <v>0</v>
      </c>
      <c r="G2230" s="8"/>
      <c r="H2230" s="9">
        <f>TRUNC(SUMIF(N2229:N2229, N2228, H2229:H2229),0)</f>
        <v>7853</v>
      </c>
      <c r="I2230" s="8"/>
      <c r="J2230" s="9">
        <f>TRUNC(SUMIF(N2229:N2229, N2228, J2229:J2229),0)</f>
        <v>0</v>
      </c>
      <c r="K2230" s="8"/>
      <c r="L2230" s="9">
        <f>F2230+H2230+J2230</f>
        <v>7853</v>
      </c>
      <c r="M2230" s="5" t="s">
        <v>52</v>
      </c>
      <c r="N2230" s="1" t="s">
        <v>124</v>
      </c>
      <c r="O2230" s="1" t="s">
        <v>124</v>
      </c>
      <c r="P2230" s="1" t="s">
        <v>52</v>
      </c>
      <c r="Q2230" s="1" t="s">
        <v>52</v>
      </c>
      <c r="R2230" s="1" t="s">
        <v>52</v>
      </c>
      <c r="AV2230" s="1" t="s">
        <v>52</v>
      </c>
      <c r="AW2230" s="1" t="s">
        <v>52</v>
      </c>
      <c r="AX2230" s="1" t="s">
        <v>52</v>
      </c>
      <c r="AY2230" s="1" t="s">
        <v>52</v>
      </c>
      <c r="AZ2230" s="203"/>
      <c r="BA2230" s="207"/>
    </row>
    <row r="2231" spans="1:55" s="190" customFormat="1" ht="30" customHeight="1">
      <c r="A2231" s="191"/>
      <c r="B2231" s="191"/>
      <c r="C2231" s="191"/>
      <c r="D2231" s="152"/>
      <c r="E2231" s="153"/>
      <c r="F2231" s="154"/>
      <c r="G2231" s="153"/>
      <c r="H2231" s="154"/>
      <c r="I2231" s="153"/>
      <c r="J2231" s="154"/>
      <c r="K2231" s="153"/>
      <c r="L2231" s="154"/>
      <c r="M2231" s="191"/>
      <c r="N2231" s="150"/>
      <c r="O2231" s="150"/>
      <c r="P2231" s="150"/>
      <c r="Q2231" s="150"/>
      <c r="R2231" s="150"/>
      <c r="AV2231" s="150"/>
      <c r="AW2231" s="150"/>
      <c r="AX2231" s="150"/>
      <c r="AY2231" s="150"/>
      <c r="AZ2231" s="203"/>
      <c r="BA2231" s="207"/>
      <c r="BB2231" s="99"/>
      <c r="BC2231" s="101"/>
    </row>
    <row r="2232" spans="1:55" s="190" customFormat="1" ht="30" customHeight="1">
      <c r="A2232" s="311" t="s">
        <v>8094</v>
      </c>
      <c r="B2232" s="311"/>
      <c r="C2232" s="311"/>
      <c r="D2232" s="311"/>
      <c r="E2232" s="312"/>
      <c r="F2232" s="313"/>
      <c r="G2232" s="312"/>
      <c r="H2232" s="313"/>
      <c r="I2232" s="312"/>
      <c r="J2232" s="313"/>
      <c r="K2232" s="312"/>
      <c r="L2232" s="313"/>
      <c r="M2232" s="311"/>
      <c r="N2232" s="150" t="s">
        <v>1850</v>
      </c>
      <c r="AX2232" s="150"/>
      <c r="AY2232" s="150"/>
      <c r="AZ2232" s="203"/>
      <c r="BA2232" s="207"/>
      <c r="BB2232" s="99"/>
      <c r="BC2232" s="101"/>
    </row>
    <row r="2233" spans="1:55" s="190" customFormat="1" ht="30" customHeight="1">
      <c r="A2233" s="191" t="s">
        <v>8095</v>
      </c>
      <c r="B2233" s="191"/>
      <c r="C2233" s="191" t="s">
        <v>8093</v>
      </c>
      <c r="D2233" s="152">
        <v>1</v>
      </c>
      <c r="E2233" s="153"/>
      <c r="F2233" s="154"/>
      <c r="G2233" s="153"/>
      <c r="H2233" s="154"/>
      <c r="I2233" s="153">
        <f>'단가대비표(추가)'!S12</f>
        <v>100000</v>
      </c>
      <c r="J2233" s="154">
        <f>TRUNC(I2233*D2233,1)</f>
        <v>100000</v>
      </c>
      <c r="K2233" s="153">
        <f>TRUNC(E2233+G2233+I2233,1)</f>
        <v>100000</v>
      </c>
      <c r="L2233" s="154">
        <f>TRUNC(F2233+H2233+J2233,1)</f>
        <v>100000</v>
      </c>
      <c r="M2233" s="191"/>
      <c r="N2233" s="150" t="s">
        <v>1850</v>
      </c>
      <c r="O2233" s="150" t="s">
        <v>2650</v>
      </c>
      <c r="P2233" s="150" t="s">
        <v>62</v>
      </c>
      <c r="Q2233" s="150" t="s">
        <v>62</v>
      </c>
      <c r="R2233" s="150" t="s">
        <v>61</v>
      </c>
      <c r="AV2233" s="150" t="s">
        <v>52</v>
      </c>
      <c r="AW2233" s="150" t="s">
        <v>5099</v>
      </c>
      <c r="AX2233" s="150"/>
      <c r="AY2233" s="150"/>
      <c r="AZ2233" s="203"/>
      <c r="BA2233" s="207"/>
      <c r="BB2233" s="99"/>
      <c r="BC2233" s="101"/>
    </row>
    <row r="2234" spans="1:55" ht="30" customHeight="1">
      <c r="A2234" s="191" t="s">
        <v>2487</v>
      </c>
      <c r="B2234" s="6"/>
      <c r="C2234" s="6"/>
      <c r="D2234" s="6"/>
      <c r="E2234" s="8"/>
      <c r="F2234" s="154">
        <f>TRUNC(SUMIF(N2233:N2233, N2232, F2233:F2233),0)</f>
        <v>0</v>
      </c>
      <c r="G2234" s="8"/>
      <c r="H2234" s="154">
        <f>TRUNC(SUMIF(N2233:N2233, N2232, H2233:H2233),0)</f>
        <v>0</v>
      </c>
      <c r="I2234" s="8"/>
      <c r="J2234" s="154">
        <f>TRUNC(SUMIF(N2233:N2233, N2232, J2233:J2233),0)</f>
        <v>100000</v>
      </c>
      <c r="K2234" s="8"/>
      <c r="L2234" s="154">
        <f>F2234+H2234+J2234</f>
        <v>100000</v>
      </c>
      <c r="M2234" s="6"/>
      <c r="N2234" s="150" t="s">
        <v>124</v>
      </c>
      <c r="O2234" s="150" t="s">
        <v>124</v>
      </c>
      <c r="P2234" s="150" t="s">
        <v>52</v>
      </c>
      <c r="Q2234" s="150" t="s">
        <v>52</v>
      </c>
      <c r="R2234" s="150" t="s">
        <v>52</v>
      </c>
      <c r="S2234" s="190"/>
      <c r="T2234" s="190"/>
      <c r="U2234" s="190"/>
      <c r="V2234" s="190"/>
      <c r="W2234" s="190"/>
      <c r="X2234" s="190"/>
      <c r="Y2234" s="190"/>
      <c r="Z2234" s="190"/>
      <c r="AA2234" s="190"/>
      <c r="AB2234" s="190"/>
      <c r="AC2234" s="190"/>
      <c r="AD2234" s="190"/>
      <c r="AE2234" s="190"/>
      <c r="AF2234" s="190"/>
      <c r="AG2234" s="190"/>
      <c r="AH2234" s="190"/>
      <c r="AI2234" s="190"/>
      <c r="AJ2234" s="190"/>
      <c r="AK2234" s="190"/>
      <c r="AL2234" s="190"/>
      <c r="AM2234" s="190"/>
      <c r="AN2234" s="190"/>
      <c r="AO2234" s="190"/>
      <c r="AP2234" s="190"/>
      <c r="AQ2234" s="190"/>
      <c r="AR2234" s="190"/>
      <c r="AS2234" s="190"/>
      <c r="AT2234" s="190"/>
      <c r="AU2234" s="190"/>
      <c r="AV2234" s="150" t="s">
        <v>52</v>
      </c>
      <c r="AW2234" s="150" t="s">
        <v>52</v>
      </c>
      <c r="BA2234" s="206"/>
    </row>
    <row r="2235" spans="1:55" s="190" customFormat="1" ht="30" customHeight="1">
      <c r="A2235" s="152"/>
      <c r="B2235" s="152"/>
      <c r="C2235" s="152"/>
      <c r="D2235" s="152"/>
      <c r="E2235" s="153"/>
      <c r="F2235" s="154"/>
      <c r="G2235" s="153"/>
      <c r="H2235" s="154"/>
      <c r="I2235" s="153"/>
      <c r="J2235" s="154"/>
      <c r="K2235" s="153"/>
      <c r="L2235" s="154"/>
      <c r="M2235" s="152"/>
      <c r="AZ2235" s="202"/>
      <c r="BA2235" s="206"/>
      <c r="BB2235" s="99"/>
      <c r="BC2235" s="101"/>
    </row>
    <row r="2236" spans="1:55" ht="30" customHeight="1">
      <c r="A2236" s="308" t="s">
        <v>5100</v>
      </c>
      <c r="B2236" s="308"/>
      <c r="C2236" s="308"/>
      <c r="D2236" s="308"/>
      <c r="E2236" s="309"/>
      <c r="F2236" s="310"/>
      <c r="G2236" s="309"/>
      <c r="H2236" s="310"/>
      <c r="I2236" s="309"/>
      <c r="J2236" s="310"/>
      <c r="K2236" s="309"/>
      <c r="L2236" s="310"/>
      <c r="M2236" s="308"/>
      <c r="N2236" s="1" t="s">
        <v>1854</v>
      </c>
      <c r="BA2236" s="206"/>
    </row>
    <row r="2237" spans="1:55" ht="30" customHeight="1">
      <c r="A2237" s="5" t="s">
        <v>2809</v>
      </c>
      <c r="B2237" s="5" t="s">
        <v>2646</v>
      </c>
      <c r="C2237" s="5" t="s">
        <v>2210</v>
      </c>
      <c r="D2237" s="6">
        <v>0.03</v>
      </c>
      <c r="E2237" s="8">
        <f>단가대비표!K417</f>
        <v>0</v>
      </c>
      <c r="F2237" s="9">
        <f>TRUNC(E2237*D2237,1)</f>
        <v>0</v>
      </c>
      <c r="G2237" s="8">
        <f>단가대비표!L417</f>
        <v>254714</v>
      </c>
      <c r="H2237" s="9">
        <f>TRUNC(G2237*D2237,1)</f>
        <v>7641.4</v>
      </c>
      <c r="I2237" s="8">
        <f>단가대비표!S417</f>
        <v>0</v>
      </c>
      <c r="J2237" s="9">
        <f>TRUNC(I2237*D2237,1)</f>
        <v>0</v>
      </c>
      <c r="K2237" s="8">
        <f>TRUNC(E2237+G2237+I2237,1)</f>
        <v>254714</v>
      </c>
      <c r="L2237" s="9">
        <f>TRUNC(F2237+H2237+J2237,1)</f>
        <v>7641.4</v>
      </c>
      <c r="M2237" s="5" t="s">
        <v>52</v>
      </c>
      <c r="N2237" s="1" t="s">
        <v>1854</v>
      </c>
      <c r="O2237" s="1" t="s">
        <v>2810</v>
      </c>
      <c r="P2237" s="1" t="s">
        <v>62</v>
      </c>
      <c r="Q2237" s="1" t="s">
        <v>62</v>
      </c>
      <c r="R2237" s="1" t="s">
        <v>61</v>
      </c>
      <c r="AV2237" s="1" t="s">
        <v>52</v>
      </c>
      <c r="AW2237" s="1" t="s">
        <v>5101</v>
      </c>
      <c r="AX2237" s="1" t="s">
        <v>52</v>
      </c>
      <c r="AY2237" s="1" t="s">
        <v>52</v>
      </c>
      <c r="AZ2237" s="203"/>
      <c r="BA2237" s="207" t="s">
        <v>7732</v>
      </c>
    </row>
    <row r="2238" spans="1:55" ht="30" customHeight="1">
      <c r="A2238" s="5" t="s">
        <v>2649</v>
      </c>
      <c r="B2238" s="5" t="s">
        <v>2646</v>
      </c>
      <c r="C2238" s="5" t="s">
        <v>2210</v>
      </c>
      <c r="D2238" s="6">
        <v>2.5000000000000001E-2</v>
      </c>
      <c r="E2238" s="8">
        <f>단가대비표!K405</f>
        <v>0</v>
      </c>
      <c r="F2238" s="9">
        <f>TRUNC(E2238*D2238,1)</f>
        <v>0</v>
      </c>
      <c r="G2238" s="8">
        <f>단가대비표!L405</f>
        <v>157068</v>
      </c>
      <c r="H2238" s="9">
        <f>TRUNC(G2238*D2238,1)</f>
        <v>3926.7</v>
      </c>
      <c r="I2238" s="8">
        <f>단가대비표!S405</f>
        <v>0</v>
      </c>
      <c r="J2238" s="9">
        <f>TRUNC(I2238*D2238,1)</f>
        <v>0</v>
      </c>
      <c r="K2238" s="8">
        <f>TRUNC(E2238+G2238+I2238,1)</f>
        <v>157068</v>
      </c>
      <c r="L2238" s="9">
        <f>TRUNC(F2238+H2238+J2238,1)</f>
        <v>3926.7</v>
      </c>
      <c r="M2238" s="5" t="s">
        <v>52</v>
      </c>
      <c r="N2238" s="1" t="s">
        <v>1854</v>
      </c>
      <c r="O2238" s="1" t="s">
        <v>2650</v>
      </c>
      <c r="P2238" s="1" t="s">
        <v>62</v>
      </c>
      <c r="Q2238" s="1" t="s">
        <v>62</v>
      </c>
      <c r="R2238" s="1" t="s">
        <v>61</v>
      </c>
      <c r="AV2238" s="1" t="s">
        <v>52</v>
      </c>
      <c r="AW2238" s="1" t="s">
        <v>5102</v>
      </c>
      <c r="AX2238" s="1" t="s">
        <v>52</v>
      </c>
      <c r="AY2238" s="1" t="s">
        <v>52</v>
      </c>
      <c r="AZ2238" s="203"/>
      <c r="BA2238" s="207" t="s">
        <v>7717</v>
      </c>
    </row>
    <row r="2239" spans="1:55" ht="30" customHeight="1">
      <c r="A2239" s="5" t="s">
        <v>2487</v>
      </c>
      <c r="B2239" s="5" t="s">
        <v>52</v>
      </c>
      <c r="C2239" s="5" t="s">
        <v>52</v>
      </c>
      <c r="D2239" s="6"/>
      <c r="E2239" s="8"/>
      <c r="F2239" s="9">
        <f>TRUNC(SUMIF(N2237:N2238, N2236, F2237:F2238),0)</f>
        <v>0</v>
      </c>
      <c r="G2239" s="8"/>
      <c r="H2239" s="9">
        <f>TRUNC(SUMIF(N2237:N2238, N2236, H2237:H2238),0)</f>
        <v>11568</v>
      </c>
      <c r="I2239" s="8"/>
      <c r="J2239" s="9">
        <f>TRUNC(SUMIF(N2237:N2238, N2236, J2237:J2238),0)</f>
        <v>0</v>
      </c>
      <c r="K2239" s="8"/>
      <c r="L2239" s="9">
        <f>F2239+H2239+J2239</f>
        <v>11568</v>
      </c>
      <c r="M2239" s="5" t="s">
        <v>52</v>
      </c>
      <c r="N2239" s="1" t="s">
        <v>124</v>
      </c>
      <c r="O2239" s="1" t="s">
        <v>124</v>
      </c>
      <c r="P2239" s="1" t="s">
        <v>52</v>
      </c>
      <c r="Q2239" s="1" t="s">
        <v>52</v>
      </c>
      <c r="R2239" s="1" t="s">
        <v>52</v>
      </c>
      <c r="AV2239" s="1" t="s">
        <v>52</v>
      </c>
      <c r="AW2239" s="1" t="s">
        <v>52</v>
      </c>
      <c r="AX2239" s="1" t="s">
        <v>52</v>
      </c>
      <c r="AY2239" s="1" t="s">
        <v>52</v>
      </c>
      <c r="AZ2239" s="203"/>
      <c r="BA2239" s="207"/>
    </row>
    <row r="2240" spans="1:55" ht="30" customHeight="1">
      <c r="A2240" s="6"/>
      <c r="B2240" s="6"/>
      <c r="C2240" s="6"/>
      <c r="D2240" s="6"/>
      <c r="E2240" s="8"/>
      <c r="F2240" s="9"/>
      <c r="G2240" s="8"/>
      <c r="H2240" s="9"/>
      <c r="I2240" s="8"/>
      <c r="J2240" s="9"/>
      <c r="K2240" s="8"/>
      <c r="L2240" s="9"/>
      <c r="M2240" s="6"/>
      <c r="BA2240" s="206"/>
    </row>
    <row r="2241" spans="1:54" ht="30" customHeight="1">
      <c r="A2241" s="308" t="s">
        <v>5103</v>
      </c>
      <c r="B2241" s="308"/>
      <c r="C2241" s="308"/>
      <c r="D2241" s="308"/>
      <c r="E2241" s="309"/>
      <c r="F2241" s="310"/>
      <c r="G2241" s="309"/>
      <c r="H2241" s="310"/>
      <c r="I2241" s="309"/>
      <c r="J2241" s="310"/>
      <c r="K2241" s="309"/>
      <c r="L2241" s="310"/>
      <c r="M2241" s="308"/>
      <c r="N2241" s="1" t="s">
        <v>1861</v>
      </c>
      <c r="BA2241" s="206"/>
    </row>
    <row r="2242" spans="1:54" ht="30" customHeight="1">
      <c r="A2242" s="5" t="s">
        <v>2994</v>
      </c>
      <c r="B2242" s="5" t="s">
        <v>2646</v>
      </c>
      <c r="C2242" s="5" t="s">
        <v>2210</v>
      </c>
      <c r="D2242" s="74">
        <v>1.6E-2</v>
      </c>
      <c r="E2242" s="8">
        <f>단가대비표!K424</f>
        <v>0</v>
      </c>
      <c r="F2242" s="9">
        <f>TRUNC(E2242*D2242,1)</f>
        <v>0</v>
      </c>
      <c r="G2242" s="8">
        <f>단가대비표!L424</f>
        <v>228883</v>
      </c>
      <c r="H2242" s="9">
        <f>TRUNC(G2242*D2242,1)</f>
        <v>3662.1</v>
      </c>
      <c r="I2242" s="8">
        <f>단가대비표!S424</f>
        <v>0</v>
      </c>
      <c r="J2242" s="9">
        <f>TRUNC(I2242*D2242,1)</f>
        <v>0</v>
      </c>
      <c r="K2242" s="8">
        <f>TRUNC(E2242+G2242+I2242,1)</f>
        <v>228883</v>
      </c>
      <c r="L2242" s="9">
        <f>TRUNC(F2242+H2242+J2242,1)</f>
        <v>3662.1</v>
      </c>
      <c r="M2242" s="5" t="s">
        <v>52</v>
      </c>
      <c r="N2242" s="1" t="s">
        <v>1861</v>
      </c>
      <c r="O2242" s="1" t="s">
        <v>2995</v>
      </c>
      <c r="P2242" s="1" t="s">
        <v>62</v>
      </c>
      <c r="Q2242" s="1" t="s">
        <v>62</v>
      </c>
      <c r="R2242" s="1" t="s">
        <v>61</v>
      </c>
      <c r="AV2242" s="1" t="s">
        <v>52</v>
      </c>
      <c r="AW2242" s="1" t="s">
        <v>5104</v>
      </c>
      <c r="AX2242" s="1" t="s">
        <v>52</v>
      </c>
      <c r="AY2242" s="1" t="s">
        <v>52</v>
      </c>
      <c r="AZ2242" s="203"/>
      <c r="BA2242" s="207" t="s">
        <v>7739</v>
      </c>
      <c r="BB2242" s="99">
        <v>1.6E-2</v>
      </c>
    </row>
    <row r="2243" spans="1:54" ht="30" customHeight="1">
      <c r="A2243" s="5" t="s">
        <v>2649</v>
      </c>
      <c r="B2243" s="5" t="s">
        <v>2646</v>
      </c>
      <c r="C2243" s="5" t="s">
        <v>2210</v>
      </c>
      <c r="D2243" s="74">
        <v>0.01</v>
      </c>
      <c r="E2243" s="8">
        <f>단가대비표!K405</f>
        <v>0</v>
      </c>
      <c r="F2243" s="9">
        <f>TRUNC(E2243*D2243,1)</f>
        <v>0</v>
      </c>
      <c r="G2243" s="8">
        <f>단가대비표!L405</f>
        <v>157068</v>
      </c>
      <c r="H2243" s="9">
        <f>TRUNC(G2243*D2243,1)</f>
        <v>1570.6</v>
      </c>
      <c r="I2243" s="8">
        <f>단가대비표!S405</f>
        <v>0</v>
      </c>
      <c r="J2243" s="9">
        <f>TRUNC(I2243*D2243,1)</f>
        <v>0</v>
      </c>
      <c r="K2243" s="8">
        <f>TRUNC(E2243+G2243+I2243,1)</f>
        <v>157068</v>
      </c>
      <c r="L2243" s="9">
        <f>TRUNC(F2243+H2243+J2243,1)</f>
        <v>1570.6</v>
      </c>
      <c r="M2243" s="5" t="s">
        <v>52</v>
      </c>
      <c r="N2243" s="1" t="s">
        <v>1861</v>
      </c>
      <c r="O2243" s="1" t="s">
        <v>2650</v>
      </c>
      <c r="P2243" s="1" t="s">
        <v>62</v>
      </c>
      <c r="Q2243" s="1" t="s">
        <v>62</v>
      </c>
      <c r="R2243" s="1" t="s">
        <v>61</v>
      </c>
      <c r="AV2243" s="1" t="s">
        <v>52</v>
      </c>
      <c r="AW2243" s="1" t="s">
        <v>5105</v>
      </c>
      <c r="AX2243" s="1" t="s">
        <v>52</v>
      </c>
      <c r="AY2243" s="1" t="s">
        <v>52</v>
      </c>
      <c r="AZ2243" s="203"/>
      <c r="BA2243" s="207" t="s">
        <v>7717</v>
      </c>
      <c r="BB2243" s="99">
        <v>1.0999999999999999E-2</v>
      </c>
    </row>
    <row r="2244" spans="1:54" ht="30" customHeight="1">
      <c r="A2244" s="5" t="s">
        <v>2487</v>
      </c>
      <c r="B2244" s="5" t="s">
        <v>52</v>
      </c>
      <c r="C2244" s="5" t="s">
        <v>52</v>
      </c>
      <c r="D2244" s="6"/>
      <c r="E2244" s="8"/>
      <c r="F2244" s="9">
        <f>TRUNC(SUMIF(N2242:N2243, N2241, F2242:F2243),0)</f>
        <v>0</v>
      </c>
      <c r="G2244" s="8"/>
      <c r="H2244" s="9">
        <f>TRUNC(SUMIF(N2242:N2243, N2241, H2242:H2243),0)</f>
        <v>5232</v>
      </c>
      <c r="I2244" s="8"/>
      <c r="J2244" s="9">
        <f>TRUNC(SUMIF(N2242:N2243, N2241, J2242:J2243),0)</f>
        <v>0</v>
      </c>
      <c r="K2244" s="8"/>
      <c r="L2244" s="9">
        <f>F2244+H2244+J2244</f>
        <v>5232</v>
      </c>
      <c r="M2244" s="5" t="s">
        <v>52</v>
      </c>
      <c r="N2244" s="1" t="s">
        <v>124</v>
      </c>
      <c r="O2244" s="1" t="s">
        <v>124</v>
      </c>
      <c r="P2244" s="1" t="s">
        <v>52</v>
      </c>
      <c r="Q2244" s="1" t="s">
        <v>52</v>
      </c>
      <c r="R2244" s="1" t="s">
        <v>52</v>
      </c>
      <c r="AV2244" s="1" t="s">
        <v>52</v>
      </c>
      <c r="AW2244" s="1" t="s">
        <v>52</v>
      </c>
      <c r="AX2244" s="1" t="s">
        <v>52</v>
      </c>
      <c r="AY2244" s="1" t="s">
        <v>52</v>
      </c>
      <c r="AZ2244" s="203"/>
      <c r="BA2244" s="207"/>
    </row>
    <row r="2245" spans="1:54" ht="30" customHeight="1">
      <c r="A2245" s="6"/>
      <c r="B2245" s="6"/>
      <c r="C2245" s="6"/>
      <c r="D2245" s="6"/>
      <c r="E2245" s="8"/>
      <c r="F2245" s="9"/>
      <c r="G2245" s="8"/>
      <c r="H2245" s="9"/>
      <c r="I2245" s="8"/>
      <c r="J2245" s="9"/>
      <c r="K2245" s="8"/>
      <c r="L2245" s="9"/>
      <c r="M2245" s="6"/>
      <c r="BA2245" s="206"/>
    </row>
    <row r="2246" spans="1:54" ht="30" customHeight="1">
      <c r="A2246" s="308" t="s">
        <v>5106</v>
      </c>
      <c r="B2246" s="308"/>
      <c r="C2246" s="308"/>
      <c r="D2246" s="308"/>
      <c r="E2246" s="309"/>
      <c r="F2246" s="310"/>
      <c r="G2246" s="309"/>
      <c r="H2246" s="310"/>
      <c r="I2246" s="309"/>
      <c r="J2246" s="310"/>
      <c r="K2246" s="309"/>
      <c r="L2246" s="310"/>
      <c r="M2246" s="308"/>
      <c r="N2246" s="1" t="s">
        <v>1866</v>
      </c>
      <c r="BA2246" s="206"/>
    </row>
    <row r="2247" spans="1:54" ht="30" customHeight="1">
      <c r="A2247" s="5" t="s">
        <v>2994</v>
      </c>
      <c r="B2247" s="5" t="s">
        <v>2646</v>
      </c>
      <c r="C2247" s="5" t="s">
        <v>2210</v>
      </c>
      <c r="D2247" s="74">
        <v>1.2E-2</v>
      </c>
      <c r="E2247" s="8">
        <f>단가대비표!K424</f>
        <v>0</v>
      </c>
      <c r="F2247" s="9">
        <f>TRUNC(E2247*D2247,1)</f>
        <v>0</v>
      </c>
      <c r="G2247" s="8">
        <f>단가대비표!L424</f>
        <v>228883</v>
      </c>
      <c r="H2247" s="9">
        <f>TRUNC(G2247*D2247,1)</f>
        <v>2746.5</v>
      </c>
      <c r="I2247" s="8">
        <f>단가대비표!S424</f>
        <v>0</v>
      </c>
      <c r="J2247" s="9">
        <f>TRUNC(I2247*D2247,1)</f>
        <v>0</v>
      </c>
      <c r="K2247" s="8">
        <f t="shared" ref="K2247:L2249" si="275">TRUNC(E2247+G2247+I2247,1)</f>
        <v>228883</v>
      </c>
      <c r="L2247" s="9">
        <f t="shared" si="275"/>
        <v>2746.5</v>
      </c>
      <c r="M2247" s="5" t="s">
        <v>52</v>
      </c>
      <c r="N2247" s="1" t="s">
        <v>1866</v>
      </c>
      <c r="O2247" s="1" t="s">
        <v>2995</v>
      </c>
      <c r="P2247" s="1" t="s">
        <v>62</v>
      </c>
      <c r="Q2247" s="1" t="s">
        <v>62</v>
      </c>
      <c r="R2247" s="1" t="s">
        <v>61</v>
      </c>
      <c r="V2247">
        <v>1</v>
      </c>
      <c r="AV2247" s="1" t="s">
        <v>52</v>
      </c>
      <c r="AW2247" s="1" t="s">
        <v>5107</v>
      </c>
      <c r="AX2247" s="1" t="s">
        <v>52</v>
      </c>
      <c r="AY2247" s="1" t="s">
        <v>52</v>
      </c>
      <c r="AZ2247" s="203"/>
      <c r="BA2247" s="207" t="s">
        <v>7739</v>
      </c>
      <c r="BB2247" s="99">
        <v>1.4E-2</v>
      </c>
    </row>
    <row r="2248" spans="1:54" ht="30" customHeight="1">
      <c r="A2248" s="5" t="s">
        <v>2649</v>
      </c>
      <c r="B2248" s="5" t="s">
        <v>2646</v>
      </c>
      <c r="C2248" s="5" t="s">
        <v>2210</v>
      </c>
      <c r="D2248" s="74">
        <v>5.0000000000000001E-3</v>
      </c>
      <c r="E2248" s="8">
        <f>단가대비표!K405</f>
        <v>0</v>
      </c>
      <c r="F2248" s="9">
        <f>TRUNC(E2248*D2248,1)</f>
        <v>0</v>
      </c>
      <c r="G2248" s="8">
        <f>단가대비표!L405</f>
        <v>157068</v>
      </c>
      <c r="H2248" s="9">
        <f>TRUNC(G2248*D2248,1)</f>
        <v>785.3</v>
      </c>
      <c r="I2248" s="8">
        <f>단가대비표!S405</f>
        <v>0</v>
      </c>
      <c r="J2248" s="9">
        <f>TRUNC(I2248*D2248,1)</f>
        <v>0</v>
      </c>
      <c r="K2248" s="8">
        <f t="shared" si="275"/>
        <v>157068</v>
      </c>
      <c r="L2248" s="9">
        <f t="shared" si="275"/>
        <v>785.3</v>
      </c>
      <c r="M2248" s="5" t="s">
        <v>52</v>
      </c>
      <c r="N2248" s="1" t="s">
        <v>1866</v>
      </c>
      <c r="O2248" s="1" t="s">
        <v>2650</v>
      </c>
      <c r="P2248" s="1" t="s">
        <v>62</v>
      </c>
      <c r="Q2248" s="1" t="s">
        <v>62</v>
      </c>
      <c r="R2248" s="1" t="s">
        <v>61</v>
      </c>
      <c r="V2248">
        <v>1</v>
      </c>
      <c r="AV2248" s="1" t="s">
        <v>52</v>
      </c>
      <c r="AW2248" s="1" t="s">
        <v>5108</v>
      </c>
      <c r="AX2248" s="1" t="s">
        <v>52</v>
      </c>
      <c r="AY2248" s="1" t="s">
        <v>52</v>
      </c>
      <c r="AZ2248" s="203"/>
      <c r="BA2248" s="207" t="s">
        <v>7717</v>
      </c>
      <c r="BB2248" s="99">
        <v>0.01</v>
      </c>
    </row>
    <row r="2249" spans="1:54" ht="30" customHeight="1">
      <c r="A2249" s="5" t="s">
        <v>2652</v>
      </c>
      <c r="B2249" s="5" t="s">
        <v>2653</v>
      </c>
      <c r="C2249" s="5" t="s">
        <v>449</v>
      </c>
      <c r="D2249" s="6">
        <v>1</v>
      </c>
      <c r="E2249" s="8">
        <v>0</v>
      </c>
      <c r="F2249" s="9">
        <f>TRUNC(E2249*D2249,1)</f>
        <v>0</v>
      </c>
      <c r="G2249" s="8">
        <v>0</v>
      </c>
      <c r="H2249" s="9">
        <f>TRUNC(G2249*D2249,1)</f>
        <v>0</v>
      </c>
      <c r="I2249" s="8">
        <f>TRUNC(SUMIF(V2247:V2249, RIGHTB(O2249, 1), H2247:H2249)*U2249, 2)</f>
        <v>70.63</v>
      </c>
      <c r="J2249" s="9">
        <f>TRUNC(I2249*D2249,1)</f>
        <v>70.599999999999994</v>
      </c>
      <c r="K2249" s="8">
        <f t="shared" si="275"/>
        <v>70.599999999999994</v>
      </c>
      <c r="L2249" s="9">
        <f t="shared" si="275"/>
        <v>70.599999999999994</v>
      </c>
      <c r="M2249" s="5" t="s">
        <v>52</v>
      </c>
      <c r="N2249" s="1" t="s">
        <v>1866</v>
      </c>
      <c r="O2249" s="1" t="s">
        <v>2654</v>
      </c>
      <c r="P2249" s="1" t="s">
        <v>62</v>
      </c>
      <c r="Q2249" s="1" t="s">
        <v>62</v>
      </c>
      <c r="R2249" s="1" t="s">
        <v>62</v>
      </c>
      <c r="S2249">
        <v>1</v>
      </c>
      <c r="T2249">
        <v>2</v>
      </c>
      <c r="U2249">
        <v>0.02</v>
      </c>
      <c r="AV2249" s="1" t="s">
        <v>52</v>
      </c>
      <c r="AW2249" s="1" t="s">
        <v>5109</v>
      </c>
      <c r="AX2249" s="1" t="s">
        <v>52</v>
      </c>
      <c r="AY2249" s="1" t="s">
        <v>52</v>
      </c>
      <c r="AZ2249" s="203"/>
      <c r="BA2249" s="207"/>
    </row>
    <row r="2250" spans="1:54" ht="30" customHeight="1">
      <c r="A2250" s="5" t="s">
        <v>2487</v>
      </c>
      <c r="B2250" s="5" t="s">
        <v>52</v>
      </c>
      <c r="C2250" s="5" t="s">
        <v>52</v>
      </c>
      <c r="D2250" s="6"/>
      <c r="E2250" s="8"/>
      <c r="F2250" s="9">
        <f>TRUNC(SUMIF(N2247:N2249, N2246, F2247:F2249),0)</f>
        <v>0</v>
      </c>
      <c r="G2250" s="8"/>
      <c r="H2250" s="9">
        <f>TRUNC(SUMIF(N2247:N2249, N2246, H2247:H2249),0)</f>
        <v>3531</v>
      </c>
      <c r="I2250" s="8"/>
      <c r="J2250" s="9">
        <f>TRUNC(SUMIF(N2247:N2249, N2246, J2247:J2249),0)</f>
        <v>70</v>
      </c>
      <c r="K2250" s="8"/>
      <c r="L2250" s="9">
        <f>F2250+H2250+J2250</f>
        <v>3601</v>
      </c>
      <c r="M2250" s="5" t="s">
        <v>52</v>
      </c>
      <c r="N2250" s="1" t="s">
        <v>124</v>
      </c>
      <c r="O2250" s="1" t="s">
        <v>124</v>
      </c>
      <c r="P2250" s="1" t="s">
        <v>52</v>
      </c>
      <c r="Q2250" s="1" t="s">
        <v>52</v>
      </c>
      <c r="R2250" s="1" t="s">
        <v>52</v>
      </c>
      <c r="AV2250" s="1" t="s">
        <v>52</v>
      </c>
      <c r="AW2250" s="1" t="s">
        <v>52</v>
      </c>
      <c r="AX2250" s="1" t="s">
        <v>52</v>
      </c>
      <c r="AY2250" s="1" t="s">
        <v>52</v>
      </c>
      <c r="AZ2250" s="203"/>
      <c r="BA2250" s="207"/>
    </row>
    <row r="2251" spans="1:54" ht="30" customHeight="1">
      <c r="A2251" s="6"/>
      <c r="B2251" s="6"/>
      <c r="C2251" s="6"/>
      <c r="D2251" s="6"/>
      <c r="E2251" s="8"/>
      <c r="F2251" s="9"/>
      <c r="G2251" s="8"/>
      <c r="H2251" s="9"/>
      <c r="I2251" s="8"/>
      <c r="J2251" s="9"/>
      <c r="K2251" s="8"/>
      <c r="L2251" s="9"/>
      <c r="M2251" s="6"/>
      <c r="BA2251" s="206"/>
    </row>
    <row r="2252" spans="1:54" ht="30" customHeight="1">
      <c r="A2252" s="308" t="s">
        <v>5110</v>
      </c>
      <c r="B2252" s="308"/>
      <c r="C2252" s="308"/>
      <c r="D2252" s="308"/>
      <c r="E2252" s="309"/>
      <c r="F2252" s="310"/>
      <c r="G2252" s="309"/>
      <c r="H2252" s="310"/>
      <c r="I2252" s="309"/>
      <c r="J2252" s="310"/>
      <c r="K2252" s="309"/>
      <c r="L2252" s="310"/>
      <c r="M2252" s="308"/>
      <c r="N2252" s="1" t="s">
        <v>1870</v>
      </c>
      <c r="BA2252" s="206"/>
    </row>
    <row r="2253" spans="1:54" ht="30" customHeight="1">
      <c r="A2253" s="5" t="s">
        <v>2994</v>
      </c>
      <c r="B2253" s="5" t="s">
        <v>2646</v>
      </c>
      <c r="C2253" s="5" t="s">
        <v>2210</v>
      </c>
      <c r="D2253" s="74">
        <v>1.6E-2</v>
      </c>
      <c r="E2253" s="8">
        <f>단가대비표!K424</f>
        <v>0</v>
      </c>
      <c r="F2253" s="9">
        <f>TRUNC(E2253*D2253,1)</f>
        <v>0</v>
      </c>
      <c r="G2253" s="8">
        <f>단가대비표!L424</f>
        <v>228883</v>
      </c>
      <c r="H2253" s="9">
        <f>TRUNC(G2253*D2253,1)</f>
        <v>3662.1</v>
      </c>
      <c r="I2253" s="8">
        <f>단가대비표!S424</f>
        <v>0</v>
      </c>
      <c r="J2253" s="9">
        <f>TRUNC(I2253*D2253,1)</f>
        <v>0</v>
      </c>
      <c r="K2253" s="8">
        <f t="shared" ref="K2253:L2255" si="276">TRUNC(E2253+G2253+I2253,1)</f>
        <v>228883</v>
      </c>
      <c r="L2253" s="9">
        <f t="shared" si="276"/>
        <v>3662.1</v>
      </c>
      <c r="M2253" s="5" t="s">
        <v>52</v>
      </c>
      <c r="N2253" s="1" t="s">
        <v>1870</v>
      </c>
      <c r="O2253" s="1" t="s">
        <v>2995</v>
      </c>
      <c r="P2253" s="1" t="s">
        <v>62</v>
      </c>
      <c r="Q2253" s="1" t="s">
        <v>62</v>
      </c>
      <c r="R2253" s="1" t="s">
        <v>61</v>
      </c>
      <c r="V2253">
        <v>1</v>
      </c>
      <c r="AV2253" s="1" t="s">
        <v>52</v>
      </c>
      <c r="AW2253" s="1" t="s">
        <v>5111</v>
      </c>
      <c r="AX2253" s="1" t="s">
        <v>52</v>
      </c>
      <c r="AY2253" s="1" t="s">
        <v>52</v>
      </c>
      <c r="AZ2253" s="203"/>
      <c r="BA2253" s="207" t="s">
        <v>7739</v>
      </c>
      <c r="BB2253" s="99">
        <v>1.6E-2</v>
      </c>
    </row>
    <row r="2254" spans="1:54" ht="30" customHeight="1">
      <c r="A2254" s="5" t="s">
        <v>2649</v>
      </c>
      <c r="B2254" s="5" t="s">
        <v>2646</v>
      </c>
      <c r="C2254" s="5" t="s">
        <v>2210</v>
      </c>
      <c r="D2254" s="74">
        <v>8.0000000000000002E-3</v>
      </c>
      <c r="E2254" s="8">
        <f>단가대비표!K405</f>
        <v>0</v>
      </c>
      <c r="F2254" s="9">
        <f>TRUNC(E2254*D2254,1)</f>
        <v>0</v>
      </c>
      <c r="G2254" s="8">
        <f>단가대비표!L405</f>
        <v>157068</v>
      </c>
      <c r="H2254" s="9">
        <f>TRUNC(G2254*D2254,1)</f>
        <v>1256.5</v>
      </c>
      <c r="I2254" s="8">
        <f>단가대비표!S405</f>
        <v>0</v>
      </c>
      <c r="J2254" s="9">
        <f>TRUNC(I2254*D2254,1)</f>
        <v>0</v>
      </c>
      <c r="K2254" s="8">
        <f t="shared" si="276"/>
        <v>157068</v>
      </c>
      <c r="L2254" s="9">
        <f t="shared" si="276"/>
        <v>1256.5</v>
      </c>
      <c r="M2254" s="5" t="s">
        <v>52</v>
      </c>
      <c r="N2254" s="1" t="s">
        <v>1870</v>
      </c>
      <c r="O2254" s="1" t="s">
        <v>2650</v>
      </c>
      <c r="P2254" s="1" t="s">
        <v>62</v>
      </c>
      <c r="Q2254" s="1" t="s">
        <v>62</v>
      </c>
      <c r="R2254" s="1" t="s">
        <v>61</v>
      </c>
      <c r="V2254">
        <v>1</v>
      </c>
      <c r="AV2254" s="1" t="s">
        <v>52</v>
      </c>
      <c r="AW2254" s="1" t="s">
        <v>5112</v>
      </c>
      <c r="AX2254" s="1" t="s">
        <v>52</v>
      </c>
      <c r="AY2254" s="1" t="s">
        <v>52</v>
      </c>
      <c r="AZ2254" s="203"/>
      <c r="BA2254" s="207" t="s">
        <v>7717</v>
      </c>
      <c r="BB2254" s="99">
        <v>1.2E-2</v>
      </c>
    </row>
    <row r="2255" spans="1:54" ht="30" customHeight="1">
      <c r="A2255" s="5" t="s">
        <v>2652</v>
      </c>
      <c r="B2255" s="5" t="s">
        <v>2653</v>
      </c>
      <c r="C2255" s="5" t="s">
        <v>449</v>
      </c>
      <c r="D2255" s="6">
        <v>1</v>
      </c>
      <c r="E2255" s="8">
        <v>0</v>
      </c>
      <c r="F2255" s="9">
        <f>TRUNC(E2255*D2255,1)</f>
        <v>0</v>
      </c>
      <c r="G2255" s="8">
        <v>0</v>
      </c>
      <c r="H2255" s="9">
        <f>TRUNC(G2255*D2255,1)</f>
        <v>0</v>
      </c>
      <c r="I2255" s="8">
        <f>TRUNC(SUMIF(V2253:V2255, RIGHTB(O2255, 1), H2253:H2255)*U2255, 2)</f>
        <v>98.37</v>
      </c>
      <c r="J2255" s="9">
        <f>TRUNC(I2255*D2255,1)</f>
        <v>98.3</v>
      </c>
      <c r="K2255" s="8">
        <f t="shared" si="276"/>
        <v>98.3</v>
      </c>
      <c r="L2255" s="9">
        <f t="shared" si="276"/>
        <v>98.3</v>
      </c>
      <c r="M2255" s="5" t="s">
        <v>52</v>
      </c>
      <c r="N2255" s="1" t="s">
        <v>1870</v>
      </c>
      <c r="O2255" s="1" t="s">
        <v>2654</v>
      </c>
      <c r="P2255" s="1" t="s">
        <v>62</v>
      </c>
      <c r="Q2255" s="1" t="s">
        <v>62</v>
      </c>
      <c r="R2255" s="1" t="s">
        <v>62</v>
      </c>
      <c r="S2255">
        <v>1</v>
      </c>
      <c r="T2255">
        <v>2</v>
      </c>
      <c r="U2255">
        <v>0.02</v>
      </c>
      <c r="AV2255" s="1" t="s">
        <v>52</v>
      </c>
      <c r="AW2255" s="1" t="s">
        <v>5113</v>
      </c>
      <c r="AX2255" s="1" t="s">
        <v>52</v>
      </c>
      <c r="AY2255" s="1" t="s">
        <v>52</v>
      </c>
      <c r="AZ2255" s="203"/>
      <c r="BA2255" s="207"/>
    </row>
    <row r="2256" spans="1:54" ht="30" customHeight="1">
      <c r="A2256" s="5" t="s">
        <v>2487</v>
      </c>
      <c r="B2256" s="5" t="s">
        <v>52</v>
      </c>
      <c r="C2256" s="5" t="s">
        <v>52</v>
      </c>
      <c r="D2256" s="6"/>
      <c r="E2256" s="8"/>
      <c r="F2256" s="9">
        <f>TRUNC(SUMIF(N2253:N2255, N2252, F2253:F2255),0)</f>
        <v>0</v>
      </c>
      <c r="G2256" s="8"/>
      <c r="H2256" s="9">
        <f>TRUNC(SUMIF(N2253:N2255, N2252, H2253:H2255),0)</f>
        <v>4918</v>
      </c>
      <c r="I2256" s="8"/>
      <c r="J2256" s="9">
        <f>TRUNC(SUMIF(N2253:N2255, N2252, J2253:J2255),0)</f>
        <v>98</v>
      </c>
      <c r="K2256" s="8"/>
      <c r="L2256" s="9">
        <f>F2256+H2256+J2256</f>
        <v>5016</v>
      </c>
      <c r="M2256" s="5" t="s">
        <v>52</v>
      </c>
      <c r="N2256" s="1" t="s">
        <v>124</v>
      </c>
      <c r="O2256" s="1" t="s">
        <v>124</v>
      </c>
      <c r="P2256" s="1" t="s">
        <v>52</v>
      </c>
      <c r="Q2256" s="1" t="s">
        <v>52</v>
      </c>
      <c r="R2256" s="1" t="s">
        <v>52</v>
      </c>
      <c r="AV2256" s="1" t="s">
        <v>52</v>
      </c>
      <c r="AW2256" s="1" t="s">
        <v>52</v>
      </c>
      <c r="AX2256" s="1" t="s">
        <v>52</v>
      </c>
      <c r="AY2256" s="1" t="s">
        <v>52</v>
      </c>
      <c r="AZ2256" s="203"/>
      <c r="BA2256" s="207"/>
    </row>
    <row r="2257" spans="1:53" ht="30" customHeight="1">
      <c r="A2257" s="6"/>
      <c r="B2257" s="6"/>
      <c r="C2257" s="6"/>
      <c r="D2257" s="6"/>
      <c r="E2257" s="8"/>
      <c r="F2257" s="9"/>
      <c r="G2257" s="8"/>
      <c r="H2257" s="9"/>
      <c r="I2257" s="8"/>
      <c r="J2257" s="9"/>
      <c r="K2257" s="8"/>
      <c r="L2257" s="9"/>
      <c r="M2257" s="6"/>
      <c r="BA2257" s="206"/>
    </row>
    <row r="2258" spans="1:53" ht="30" customHeight="1">
      <c r="A2258" s="308" t="s">
        <v>5114</v>
      </c>
      <c r="B2258" s="308"/>
      <c r="C2258" s="308"/>
      <c r="D2258" s="308"/>
      <c r="E2258" s="309"/>
      <c r="F2258" s="310"/>
      <c r="G2258" s="309"/>
      <c r="H2258" s="310"/>
      <c r="I2258" s="309"/>
      <c r="J2258" s="310"/>
      <c r="K2258" s="309"/>
      <c r="L2258" s="310"/>
      <c r="M2258" s="308"/>
      <c r="N2258" s="1" t="s">
        <v>1874</v>
      </c>
      <c r="BA2258" s="206"/>
    </row>
    <row r="2259" spans="1:53" ht="30" customHeight="1">
      <c r="A2259" s="5" t="s">
        <v>2994</v>
      </c>
      <c r="B2259" s="5" t="s">
        <v>2646</v>
      </c>
      <c r="C2259" s="5" t="s">
        <v>2210</v>
      </c>
      <c r="D2259" s="6">
        <v>1.4E-2</v>
      </c>
      <c r="E2259" s="8">
        <f>단가대비표!K424</f>
        <v>0</v>
      </c>
      <c r="F2259" s="9">
        <f>TRUNC(E2259*D2259,1)</f>
        <v>0</v>
      </c>
      <c r="G2259" s="8">
        <f>단가대비표!L424</f>
        <v>228883</v>
      </c>
      <c r="H2259" s="9">
        <f>TRUNC(G2259*D2259,1)</f>
        <v>3204.3</v>
      </c>
      <c r="I2259" s="8">
        <f>단가대비표!S424</f>
        <v>0</v>
      </c>
      <c r="J2259" s="9">
        <f>TRUNC(I2259*D2259,1)</f>
        <v>0</v>
      </c>
      <c r="K2259" s="8">
        <f t="shared" ref="K2259:L2261" si="277">TRUNC(E2259+G2259+I2259,1)</f>
        <v>228883</v>
      </c>
      <c r="L2259" s="9">
        <f t="shared" si="277"/>
        <v>3204.3</v>
      </c>
      <c r="M2259" s="5" t="s">
        <v>52</v>
      </c>
      <c r="N2259" s="1" t="s">
        <v>1874</v>
      </c>
      <c r="O2259" s="1" t="s">
        <v>2995</v>
      </c>
      <c r="P2259" s="1" t="s">
        <v>62</v>
      </c>
      <c r="Q2259" s="1" t="s">
        <v>62</v>
      </c>
      <c r="R2259" s="1" t="s">
        <v>61</v>
      </c>
      <c r="V2259">
        <v>1</v>
      </c>
      <c r="AV2259" s="1" t="s">
        <v>52</v>
      </c>
      <c r="AW2259" s="1" t="s">
        <v>5115</v>
      </c>
      <c r="AX2259" s="1" t="s">
        <v>52</v>
      </c>
      <c r="AY2259" s="1" t="s">
        <v>52</v>
      </c>
      <c r="AZ2259" s="203"/>
      <c r="BA2259" s="207" t="s">
        <v>7739</v>
      </c>
    </row>
    <row r="2260" spans="1:53" ht="30" customHeight="1">
      <c r="A2260" s="5" t="s">
        <v>2649</v>
      </c>
      <c r="B2260" s="5" t="s">
        <v>2646</v>
      </c>
      <c r="C2260" s="5" t="s">
        <v>2210</v>
      </c>
      <c r="D2260" s="6">
        <v>0.01</v>
      </c>
      <c r="E2260" s="8">
        <f>단가대비표!K405</f>
        <v>0</v>
      </c>
      <c r="F2260" s="9">
        <f>TRUNC(E2260*D2260,1)</f>
        <v>0</v>
      </c>
      <c r="G2260" s="8">
        <f>단가대비표!L405</f>
        <v>157068</v>
      </c>
      <c r="H2260" s="9">
        <f>TRUNC(G2260*D2260,1)</f>
        <v>1570.6</v>
      </c>
      <c r="I2260" s="8">
        <f>단가대비표!S405</f>
        <v>0</v>
      </c>
      <c r="J2260" s="9">
        <f>TRUNC(I2260*D2260,1)</f>
        <v>0</v>
      </c>
      <c r="K2260" s="8">
        <f t="shared" si="277"/>
        <v>157068</v>
      </c>
      <c r="L2260" s="9">
        <f t="shared" si="277"/>
        <v>1570.6</v>
      </c>
      <c r="M2260" s="5" t="s">
        <v>52</v>
      </c>
      <c r="N2260" s="1" t="s">
        <v>1874</v>
      </c>
      <c r="O2260" s="1" t="s">
        <v>2650</v>
      </c>
      <c r="P2260" s="1" t="s">
        <v>62</v>
      </c>
      <c r="Q2260" s="1" t="s">
        <v>62</v>
      </c>
      <c r="R2260" s="1" t="s">
        <v>61</v>
      </c>
      <c r="V2260">
        <v>1</v>
      </c>
      <c r="AV2260" s="1" t="s">
        <v>52</v>
      </c>
      <c r="AW2260" s="1" t="s">
        <v>5116</v>
      </c>
      <c r="AX2260" s="1" t="s">
        <v>52</v>
      </c>
      <c r="AY2260" s="1" t="s">
        <v>52</v>
      </c>
      <c r="AZ2260" s="203"/>
      <c r="BA2260" s="207" t="s">
        <v>7717</v>
      </c>
    </row>
    <row r="2261" spans="1:53" ht="30" customHeight="1">
      <c r="A2261" s="5" t="s">
        <v>2652</v>
      </c>
      <c r="B2261" s="5" t="s">
        <v>2653</v>
      </c>
      <c r="C2261" s="5" t="s">
        <v>449</v>
      </c>
      <c r="D2261" s="6">
        <v>1</v>
      </c>
      <c r="E2261" s="8">
        <v>0</v>
      </c>
      <c r="F2261" s="9">
        <f>TRUNC(E2261*D2261,1)</f>
        <v>0</v>
      </c>
      <c r="G2261" s="8">
        <v>0</v>
      </c>
      <c r="H2261" s="9">
        <f>TRUNC(G2261*D2261,1)</f>
        <v>0</v>
      </c>
      <c r="I2261" s="8">
        <f>TRUNC(SUMIF(V2259:V2261, RIGHTB(O2261, 1), H2259:H2261)*U2261, 2)</f>
        <v>95.49</v>
      </c>
      <c r="J2261" s="9">
        <f>TRUNC(I2261*D2261,1)</f>
        <v>95.4</v>
      </c>
      <c r="K2261" s="8">
        <f t="shared" si="277"/>
        <v>95.4</v>
      </c>
      <c r="L2261" s="9">
        <f t="shared" si="277"/>
        <v>95.4</v>
      </c>
      <c r="M2261" s="5" t="s">
        <v>52</v>
      </c>
      <c r="N2261" s="1" t="s">
        <v>1874</v>
      </c>
      <c r="O2261" s="1" t="s">
        <v>2654</v>
      </c>
      <c r="P2261" s="1" t="s">
        <v>62</v>
      </c>
      <c r="Q2261" s="1" t="s">
        <v>62</v>
      </c>
      <c r="R2261" s="1" t="s">
        <v>62</v>
      </c>
      <c r="S2261">
        <v>1</v>
      </c>
      <c r="T2261">
        <v>2</v>
      </c>
      <c r="U2261">
        <v>0.02</v>
      </c>
      <c r="AV2261" s="1" t="s">
        <v>52</v>
      </c>
      <c r="AW2261" s="1" t="s">
        <v>5117</v>
      </c>
      <c r="AX2261" s="1" t="s">
        <v>52</v>
      </c>
      <c r="AY2261" s="1" t="s">
        <v>52</v>
      </c>
      <c r="AZ2261" s="203"/>
      <c r="BA2261" s="207"/>
    </row>
    <row r="2262" spans="1:53" ht="30" customHeight="1">
      <c r="A2262" s="5" t="s">
        <v>2487</v>
      </c>
      <c r="B2262" s="5" t="s">
        <v>52</v>
      </c>
      <c r="C2262" s="5" t="s">
        <v>52</v>
      </c>
      <c r="D2262" s="6"/>
      <c r="E2262" s="8"/>
      <c r="F2262" s="9">
        <f>TRUNC(SUMIF(N2259:N2261, N2258, F2259:F2261),0)</f>
        <v>0</v>
      </c>
      <c r="G2262" s="8"/>
      <c r="H2262" s="9">
        <f>TRUNC(SUMIF(N2259:N2261, N2258, H2259:H2261),0)</f>
        <v>4774</v>
      </c>
      <c r="I2262" s="8"/>
      <c r="J2262" s="9">
        <f>TRUNC(SUMIF(N2259:N2261, N2258, J2259:J2261),0)</f>
        <v>95</v>
      </c>
      <c r="K2262" s="8"/>
      <c r="L2262" s="9">
        <f>F2262+H2262+J2262</f>
        <v>4869</v>
      </c>
      <c r="M2262" s="5" t="s">
        <v>52</v>
      </c>
      <c r="N2262" s="1" t="s">
        <v>124</v>
      </c>
      <c r="O2262" s="1" t="s">
        <v>124</v>
      </c>
      <c r="P2262" s="1" t="s">
        <v>52</v>
      </c>
      <c r="Q2262" s="1" t="s">
        <v>52</v>
      </c>
      <c r="R2262" s="1" t="s">
        <v>52</v>
      </c>
      <c r="AV2262" s="1" t="s">
        <v>52</v>
      </c>
      <c r="AW2262" s="1" t="s">
        <v>52</v>
      </c>
      <c r="AX2262" s="1" t="s">
        <v>52</v>
      </c>
      <c r="AY2262" s="1" t="s">
        <v>52</v>
      </c>
      <c r="AZ2262" s="203"/>
      <c r="BA2262" s="207"/>
    </row>
    <row r="2263" spans="1:53" ht="30" customHeight="1">
      <c r="A2263" s="6"/>
      <c r="B2263" s="6"/>
      <c r="C2263" s="6"/>
      <c r="D2263" s="6"/>
      <c r="E2263" s="8"/>
      <c r="F2263" s="9"/>
      <c r="G2263" s="8"/>
      <c r="H2263" s="9"/>
      <c r="I2263" s="8"/>
      <c r="J2263" s="9"/>
      <c r="K2263" s="8"/>
      <c r="L2263" s="9"/>
      <c r="M2263" s="6"/>
      <c r="BA2263" s="206"/>
    </row>
    <row r="2264" spans="1:53" ht="30" customHeight="1">
      <c r="A2264" s="308" t="s">
        <v>5118</v>
      </c>
      <c r="B2264" s="308"/>
      <c r="C2264" s="308"/>
      <c r="D2264" s="308"/>
      <c r="E2264" s="309"/>
      <c r="F2264" s="310"/>
      <c r="G2264" s="309"/>
      <c r="H2264" s="310"/>
      <c r="I2264" s="309"/>
      <c r="J2264" s="310"/>
      <c r="K2264" s="309"/>
      <c r="L2264" s="310"/>
      <c r="M2264" s="308"/>
      <c r="N2264" s="1" t="s">
        <v>1879</v>
      </c>
      <c r="BA2264" s="206"/>
    </row>
    <row r="2265" spans="1:53" ht="30" customHeight="1">
      <c r="A2265" s="5" t="s">
        <v>2994</v>
      </c>
      <c r="B2265" s="5" t="s">
        <v>2646</v>
      </c>
      <c r="C2265" s="5" t="s">
        <v>2210</v>
      </c>
      <c r="D2265" s="6">
        <v>1.7999999999999999E-2</v>
      </c>
      <c r="E2265" s="8">
        <f>단가대비표!K424</f>
        <v>0</v>
      </c>
      <c r="F2265" s="9">
        <f>TRUNC(E2265*D2265,1)</f>
        <v>0</v>
      </c>
      <c r="G2265" s="8">
        <f>단가대비표!L424</f>
        <v>228883</v>
      </c>
      <c r="H2265" s="9">
        <f>TRUNC(G2265*D2265,1)</f>
        <v>4119.8</v>
      </c>
      <c r="I2265" s="8">
        <f>단가대비표!S424</f>
        <v>0</v>
      </c>
      <c r="J2265" s="9">
        <f>TRUNC(I2265*D2265,1)</f>
        <v>0</v>
      </c>
      <c r="K2265" s="8">
        <f t="shared" ref="K2265:L2267" si="278">TRUNC(E2265+G2265+I2265,1)</f>
        <v>228883</v>
      </c>
      <c r="L2265" s="9">
        <f t="shared" si="278"/>
        <v>4119.8</v>
      </c>
      <c r="M2265" s="5" t="s">
        <v>52</v>
      </c>
      <c r="N2265" s="1" t="s">
        <v>1879</v>
      </c>
      <c r="O2265" s="1" t="s">
        <v>2995</v>
      </c>
      <c r="P2265" s="1" t="s">
        <v>62</v>
      </c>
      <c r="Q2265" s="1" t="s">
        <v>62</v>
      </c>
      <c r="R2265" s="1" t="s">
        <v>61</v>
      </c>
      <c r="V2265">
        <v>1</v>
      </c>
      <c r="AV2265" s="1" t="s">
        <v>52</v>
      </c>
      <c r="AW2265" s="1" t="s">
        <v>5119</v>
      </c>
      <c r="AX2265" s="1" t="s">
        <v>52</v>
      </c>
      <c r="AY2265" s="1" t="s">
        <v>52</v>
      </c>
      <c r="AZ2265" s="203"/>
      <c r="BA2265" s="207" t="s">
        <v>7739</v>
      </c>
    </row>
    <row r="2266" spans="1:53" ht="30" customHeight="1">
      <c r="A2266" s="5" t="s">
        <v>2649</v>
      </c>
      <c r="B2266" s="5" t="s">
        <v>2646</v>
      </c>
      <c r="C2266" s="5" t="s">
        <v>2210</v>
      </c>
      <c r="D2266" s="6">
        <v>1.2E-2</v>
      </c>
      <c r="E2266" s="8">
        <f>단가대비표!K405</f>
        <v>0</v>
      </c>
      <c r="F2266" s="9">
        <f>TRUNC(E2266*D2266,1)</f>
        <v>0</v>
      </c>
      <c r="G2266" s="8">
        <f>단가대비표!L405</f>
        <v>157068</v>
      </c>
      <c r="H2266" s="9">
        <f>TRUNC(G2266*D2266,1)</f>
        <v>1884.8</v>
      </c>
      <c r="I2266" s="8">
        <f>단가대비표!S405</f>
        <v>0</v>
      </c>
      <c r="J2266" s="9">
        <f>TRUNC(I2266*D2266,1)</f>
        <v>0</v>
      </c>
      <c r="K2266" s="8">
        <f t="shared" si="278"/>
        <v>157068</v>
      </c>
      <c r="L2266" s="9">
        <f t="shared" si="278"/>
        <v>1884.8</v>
      </c>
      <c r="M2266" s="5" t="s">
        <v>52</v>
      </c>
      <c r="N2266" s="1" t="s">
        <v>1879</v>
      </c>
      <c r="O2266" s="1" t="s">
        <v>2650</v>
      </c>
      <c r="P2266" s="1" t="s">
        <v>62</v>
      </c>
      <c r="Q2266" s="1" t="s">
        <v>62</v>
      </c>
      <c r="R2266" s="1" t="s">
        <v>61</v>
      </c>
      <c r="V2266">
        <v>1</v>
      </c>
      <c r="AV2266" s="1" t="s">
        <v>52</v>
      </c>
      <c r="AW2266" s="1" t="s">
        <v>5120</v>
      </c>
      <c r="AX2266" s="1" t="s">
        <v>52</v>
      </c>
      <c r="AY2266" s="1" t="s">
        <v>52</v>
      </c>
      <c r="AZ2266" s="203"/>
      <c r="BA2266" s="207" t="s">
        <v>7717</v>
      </c>
    </row>
    <row r="2267" spans="1:53" ht="30" customHeight="1">
      <c r="A2267" s="5" t="s">
        <v>2652</v>
      </c>
      <c r="B2267" s="5" t="s">
        <v>2653</v>
      </c>
      <c r="C2267" s="5" t="s">
        <v>449</v>
      </c>
      <c r="D2267" s="6">
        <v>1</v>
      </c>
      <c r="E2267" s="8">
        <v>0</v>
      </c>
      <c r="F2267" s="9">
        <f>TRUNC(E2267*D2267,1)</f>
        <v>0</v>
      </c>
      <c r="G2267" s="8">
        <v>0</v>
      </c>
      <c r="H2267" s="9">
        <f>TRUNC(G2267*D2267,1)</f>
        <v>0</v>
      </c>
      <c r="I2267" s="8">
        <f>TRUNC(SUMIF(V2265:V2267, RIGHTB(O2267, 1), H2265:H2267)*U2267, 2)</f>
        <v>120.09</v>
      </c>
      <c r="J2267" s="9">
        <f>TRUNC(I2267*D2267,1)</f>
        <v>120</v>
      </c>
      <c r="K2267" s="8">
        <f t="shared" si="278"/>
        <v>120</v>
      </c>
      <c r="L2267" s="9">
        <f t="shared" si="278"/>
        <v>120</v>
      </c>
      <c r="M2267" s="5" t="s">
        <v>52</v>
      </c>
      <c r="N2267" s="1" t="s">
        <v>1879</v>
      </c>
      <c r="O2267" s="1" t="s">
        <v>2654</v>
      </c>
      <c r="P2267" s="1" t="s">
        <v>62</v>
      </c>
      <c r="Q2267" s="1" t="s">
        <v>62</v>
      </c>
      <c r="R2267" s="1" t="s">
        <v>62</v>
      </c>
      <c r="S2267">
        <v>1</v>
      </c>
      <c r="T2267">
        <v>2</v>
      </c>
      <c r="U2267">
        <v>0.02</v>
      </c>
      <c r="AV2267" s="1" t="s">
        <v>52</v>
      </c>
      <c r="AW2267" s="1" t="s">
        <v>5121</v>
      </c>
      <c r="AX2267" s="1" t="s">
        <v>52</v>
      </c>
      <c r="AY2267" s="1" t="s">
        <v>52</v>
      </c>
      <c r="AZ2267" s="203"/>
      <c r="BA2267" s="207"/>
    </row>
    <row r="2268" spans="1:53" ht="30" customHeight="1">
      <c r="A2268" s="5" t="s">
        <v>2487</v>
      </c>
      <c r="B2268" s="5" t="s">
        <v>52</v>
      </c>
      <c r="C2268" s="5" t="s">
        <v>52</v>
      </c>
      <c r="D2268" s="6"/>
      <c r="E2268" s="8"/>
      <c r="F2268" s="9">
        <f>TRUNC(SUMIF(N2265:N2267, N2264, F2265:F2267),0)</f>
        <v>0</v>
      </c>
      <c r="G2268" s="8"/>
      <c r="H2268" s="9">
        <f>TRUNC(SUMIF(N2265:N2267, N2264, H2265:H2267),0)</f>
        <v>6004</v>
      </c>
      <c r="I2268" s="8"/>
      <c r="J2268" s="9">
        <f>TRUNC(SUMIF(N2265:N2267, N2264, J2265:J2267),0)</f>
        <v>120</v>
      </c>
      <c r="K2268" s="8"/>
      <c r="L2268" s="9">
        <f>F2268+H2268+J2268</f>
        <v>6124</v>
      </c>
      <c r="M2268" s="5" t="s">
        <v>52</v>
      </c>
      <c r="N2268" s="1" t="s">
        <v>124</v>
      </c>
      <c r="O2268" s="1" t="s">
        <v>124</v>
      </c>
      <c r="P2268" s="1" t="s">
        <v>52</v>
      </c>
      <c r="Q2268" s="1" t="s">
        <v>52</v>
      </c>
      <c r="R2268" s="1" t="s">
        <v>52</v>
      </c>
      <c r="AV2268" s="1" t="s">
        <v>52</v>
      </c>
      <c r="AW2268" s="1" t="s">
        <v>52</v>
      </c>
      <c r="AX2268" s="1" t="s">
        <v>52</v>
      </c>
      <c r="AY2268" s="1" t="s">
        <v>52</v>
      </c>
      <c r="AZ2268" s="203"/>
      <c r="BA2268" s="207"/>
    </row>
    <row r="2269" spans="1:53" ht="30" customHeight="1">
      <c r="A2269" s="6"/>
      <c r="B2269" s="6"/>
      <c r="C2269" s="6"/>
      <c r="D2269" s="6"/>
      <c r="E2269" s="8"/>
      <c r="F2269" s="9"/>
      <c r="G2269" s="8"/>
      <c r="H2269" s="9"/>
      <c r="I2269" s="8"/>
      <c r="J2269" s="9"/>
      <c r="K2269" s="8"/>
      <c r="L2269" s="9"/>
      <c r="M2269" s="6"/>
      <c r="BA2269" s="206"/>
    </row>
    <row r="2270" spans="1:53" ht="30" customHeight="1">
      <c r="A2270" s="308" t="s">
        <v>5122</v>
      </c>
      <c r="B2270" s="308"/>
      <c r="C2270" s="308"/>
      <c r="D2270" s="308"/>
      <c r="E2270" s="309"/>
      <c r="F2270" s="310"/>
      <c r="G2270" s="309"/>
      <c r="H2270" s="310"/>
      <c r="I2270" s="309"/>
      <c r="J2270" s="310"/>
      <c r="K2270" s="309"/>
      <c r="L2270" s="310"/>
      <c r="M2270" s="308"/>
      <c r="N2270" s="1" t="s">
        <v>1883</v>
      </c>
      <c r="BA2270" s="206"/>
    </row>
    <row r="2271" spans="1:53" ht="30" customHeight="1">
      <c r="A2271" s="5" t="s">
        <v>2994</v>
      </c>
      <c r="B2271" s="5" t="s">
        <v>2646</v>
      </c>
      <c r="C2271" s="5" t="s">
        <v>2210</v>
      </c>
      <c r="D2271" s="6">
        <v>1.7500000000000002E-2</v>
      </c>
      <c r="E2271" s="8">
        <f>단가대비표!K424</f>
        <v>0</v>
      </c>
      <c r="F2271" s="9">
        <f>TRUNC(E2271*D2271,1)</f>
        <v>0</v>
      </c>
      <c r="G2271" s="8">
        <f>단가대비표!L424</f>
        <v>228883</v>
      </c>
      <c r="H2271" s="9">
        <f>TRUNC(G2271*D2271,1)</f>
        <v>4005.4</v>
      </c>
      <c r="I2271" s="8">
        <f>단가대비표!S424</f>
        <v>0</v>
      </c>
      <c r="J2271" s="9">
        <f>TRUNC(I2271*D2271,1)</f>
        <v>0</v>
      </c>
      <c r="K2271" s="8">
        <f>TRUNC(E2271+G2271+I2271,1)</f>
        <v>228883</v>
      </c>
      <c r="L2271" s="9">
        <f>TRUNC(F2271+H2271+J2271,1)</f>
        <v>4005.4</v>
      </c>
      <c r="M2271" s="5" t="s">
        <v>52</v>
      </c>
      <c r="N2271" s="1" t="s">
        <v>1883</v>
      </c>
      <c r="O2271" s="1" t="s">
        <v>2995</v>
      </c>
      <c r="P2271" s="1" t="s">
        <v>62</v>
      </c>
      <c r="Q2271" s="1" t="s">
        <v>62</v>
      </c>
      <c r="R2271" s="1" t="s">
        <v>61</v>
      </c>
      <c r="V2271">
        <v>1</v>
      </c>
      <c r="AV2271" s="1" t="s">
        <v>52</v>
      </c>
      <c r="AW2271" s="1" t="s">
        <v>5123</v>
      </c>
      <c r="AX2271" s="1" t="s">
        <v>52</v>
      </c>
      <c r="AY2271" s="1" t="s">
        <v>52</v>
      </c>
      <c r="AZ2271" s="203"/>
      <c r="BA2271" s="207" t="s">
        <v>7739</v>
      </c>
    </row>
    <row r="2272" spans="1:53" ht="30" customHeight="1">
      <c r="A2272" s="5" t="s">
        <v>2652</v>
      </c>
      <c r="B2272" s="5" t="s">
        <v>5124</v>
      </c>
      <c r="C2272" s="5" t="s">
        <v>449</v>
      </c>
      <c r="D2272" s="6">
        <v>1</v>
      </c>
      <c r="E2272" s="8">
        <v>0</v>
      </c>
      <c r="F2272" s="9">
        <f>TRUNC(E2272*D2272,1)</f>
        <v>0</v>
      </c>
      <c r="G2272" s="8">
        <v>0</v>
      </c>
      <c r="H2272" s="9">
        <f>TRUNC(G2272*D2272,1)</f>
        <v>0</v>
      </c>
      <c r="I2272" s="8">
        <f>TRUNC(SUMIF(V2271:V2272, RIGHTB(O2272, 1), H2271:H2272)*U2272, 2)</f>
        <v>160.21</v>
      </c>
      <c r="J2272" s="9">
        <f>TRUNC(I2272*D2272,1)</f>
        <v>160.19999999999999</v>
      </c>
      <c r="K2272" s="8">
        <f>TRUNC(E2272+G2272+I2272,1)</f>
        <v>160.19999999999999</v>
      </c>
      <c r="L2272" s="9">
        <f>TRUNC(F2272+H2272+J2272,1)</f>
        <v>160.19999999999999</v>
      </c>
      <c r="M2272" s="5" t="s">
        <v>52</v>
      </c>
      <c r="N2272" s="1" t="s">
        <v>1883</v>
      </c>
      <c r="O2272" s="1" t="s">
        <v>2654</v>
      </c>
      <c r="P2272" s="1" t="s">
        <v>62</v>
      </c>
      <c r="Q2272" s="1" t="s">
        <v>62</v>
      </c>
      <c r="R2272" s="1" t="s">
        <v>62</v>
      </c>
      <c r="S2272">
        <v>1</v>
      </c>
      <c r="T2272">
        <v>2</v>
      </c>
      <c r="U2272">
        <v>0.04</v>
      </c>
      <c r="AV2272" s="1" t="s">
        <v>52</v>
      </c>
      <c r="AW2272" s="1" t="s">
        <v>5125</v>
      </c>
      <c r="AX2272" s="1" t="s">
        <v>52</v>
      </c>
      <c r="AY2272" s="1" t="s">
        <v>52</v>
      </c>
      <c r="AZ2272" s="203"/>
      <c r="BA2272" s="207"/>
    </row>
    <row r="2273" spans="1:55" ht="30" customHeight="1">
      <c r="A2273" s="5" t="s">
        <v>2487</v>
      </c>
      <c r="B2273" s="5" t="s">
        <v>52</v>
      </c>
      <c r="C2273" s="5" t="s">
        <v>52</v>
      </c>
      <c r="D2273" s="6"/>
      <c r="E2273" s="8"/>
      <c r="F2273" s="9">
        <f>TRUNC(SUMIF(N2271:N2272, N2270, F2271:F2272),0)</f>
        <v>0</v>
      </c>
      <c r="G2273" s="8"/>
      <c r="H2273" s="9">
        <f>TRUNC(SUMIF(N2271:N2272, N2270, H2271:H2272),0)</f>
        <v>4005</v>
      </c>
      <c r="I2273" s="8"/>
      <c r="J2273" s="9">
        <f>TRUNC(SUMIF(N2271:N2272, N2270, J2271:J2272),0)</f>
        <v>160</v>
      </c>
      <c r="K2273" s="8"/>
      <c r="L2273" s="9">
        <f>F2273+H2273+J2273</f>
        <v>4165</v>
      </c>
      <c r="M2273" s="5" t="s">
        <v>52</v>
      </c>
      <c r="N2273" s="1" t="s">
        <v>124</v>
      </c>
      <c r="O2273" s="1" t="s">
        <v>124</v>
      </c>
      <c r="P2273" s="1" t="s">
        <v>52</v>
      </c>
      <c r="Q2273" s="1" t="s">
        <v>52</v>
      </c>
      <c r="R2273" s="1" t="s">
        <v>52</v>
      </c>
      <c r="AV2273" s="1" t="s">
        <v>52</v>
      </c>
      <c r="AW2273" s="1" t="s">
        <v>52</v>
      </c>
      <c r="AX2273" s="1" t="s">
        <v>52</v>
      </c>
      <c r="AY2273" s="1" t="s">
        <v>52</v>
      </c>
      <c r="AZ2273" s="203"/>
      <c r="BA2273" s="207"/>
    </row>
    <row r="2274" spans="1:55" s="202" customFormat="1" ht="30" customHeight="1">
      <c r="A2274" s="191"/>
      <c r="B2274" s="191"/>
      <c r="C2274" s="191"/>
      <c r="D2274" s="213"/>
      <c r="E2274" s="214"/>
      <c r="F2274" s="215"/>
      <c r="G2274" s="214"/>
      <c r="H2274" s="215"/>
      <c r="I2274" s="214"/>
      <c r="J2274" s="215"/>
      <c r="K2274" s="214"/>
      <c r="L2274" s="215"/>
      <c r="M2274" s="191"/>
      <c r="N2274" s="211"/>
      <c r="O2274" s="211"/>
      <c r="P2274" s="211"/>
      <c r="Q2274" s="211"/>
      <c r="R2274" s="211"/>
      <c r="AV2274" s="211"/>
      <c r="AW2274" s="211"/>
      <c r="AX2274" s="211"/>
      <c r="AY2274" s="211"/>
      <c r="AZ2274" s="211"/>
      <c r="BA2274" s="212"/>
      <c r="BB2274" s="99"/>
      <c r="BC2274" s="101"/>
    </row>
    <row r="2275" spans="1:55" s="202" customFormat="1" ht="30" customHeight="1">
      <c r="A2275" s="308" t="s">
        <v>8135</v>
      </c>
      <c r="B2275" s="308"/>
      <c r="C2275" s="308"/>
      <c r="D2275" s="308"/>
      <c r="E2275" s="309"/>
      <c r="F2275" s="310"/>
      <c r="G2275" s="309"/>
      <c r="H2275" s="310"/>
      <c r="I2275" s="309"/>
      <c r="J2275" s="310"/>
      <c r="K2275" s="309"/>
      <c r="L2275" s="310"/>
      <c r="M2275" s="308"/>
      <c r="N2275" s="211" t="s">
        <v>1850</v>
      </c>
      <c r="O2275" s="211"/>
      <c r="P2275" s="211"/>
      <c r="Q2275" s="211"/>
      <c r="R2275" s="211"/>
      <c r="AV2275" s="211"/>
      <c r="AW2275" s="211"/>
      <c r="AX2275" s="211"/>
      <c r="AY2275" s="211"/>
      <c r="AZ2275" s="211"/>
      <c r="BA2275" s="212"/>
      <c r="BB2275" s="99"/>
      <c r="BC2275" s="101"/>
    </row>
    <row r="2276" spans="1:55" s="202" customFormat="1" ht="30" customHeight="1">
      <c r="A2276" s="191" t="s">
        <v>8137</v>
      </c>
      <c r="B2276" s="191" t="s">
        <v>8136</v>
      </c>
      <c r="C2276" s="191" t="s">
        <v>8138</v>
      </c>
      <c r="D2276" s="213">
        <v>1</v>
      </c>
      <c r="E2276" s="214">
        <f>단가대비표!K395</f>
        <v>0</v>
      </c>
      <c r="F2276" s="215">
        <f>TRUNC(E2276*D2276,1)</f>
        <v>0</v>
      </c>
      <c r="G2276" s="214">
        <f>단가대비표!L395</f>
        <v>0</v>
      </c>
      <c r="H2276" s="215">
        <f>TRUNC(G2276*D2276,1)</f>
        <v>0</v>
      </c>
      <c r="I2276" s="214">
        <f>단가대비표!S395</f>
        <v>65072</v>
      </c>
      <c r="J2276" s="215">
        <f>TRUNC(I2276*D2276,1)</f>
        <v>65072</v>
      </c>
      <c r="K2276" s="214">
        <f>TRUNC(E2276+G2276+I2276,1)</f>
        <v>65072</v>
      </c>
      <c r="L2276" s="215">
        <f>TRUNC(F2276+H2276+J2276,1)</f>
        <v>65072</v>
      </c>
      <c r="M2276" s="191"/>
      <c r="N2276" s="211" t="s">
        <v>1850</v>
      </c>
      <c r="O2276" s="211" t="s">
        <v>2650</v>
      </c>
      <c r="P2276" s="211" t="s">
        <v>62</v>
      </c>
      <c r="Q2276" s="211" t="s">
        <v>62</v>
      </c>
      <c r="R2276" s="211" t="s">
        <v>61</v>
      </c>
      <c r="AV2276" s="211" t="s">
        <v>52</v>
      </c>
      <c r="AW2276" s="211" t="s">
        <v>5099</v>
      </c>
      <c r="AX2276" s="211"/>
      <c r="AY2276" s="211"/>
      <c r="AZ2276" s="211"/>
      <c r="BA2276" s="212"/>
      <c r="BB2276" s="99"/>
      <c r="BC2276" s="101"/>
    </row>
    <row r="2277" spans="1:55" s="202" customFormat="1" ht="30" customHeight="1">
      <c r="A2277" s="191" t="s">
        <v>2487</v>
      </c>
      <c r="B2277" s="191"/>
      <c r="C2277" s="191"/>
      <c r="D2277" s="213"/>
      <c r="E2277" s="214"/>
      <c r="F2277" s="215">
        <f ca="1">TRUNC(SUMIF(N2276:N2277, N2275, F2276),0)</f>
        <v>0</v>
      </c>
      <c r="G2277" s="214"/>
      <c r="H2277" s="215">
        <f ca="1">TRUNC(SUMIF(N2276:N2277, N2275, H2276),0)</f>
        <v>0</v>
      </c>
      <c r="I2277" s="214"/>
      <c r="J2277" s="215">
        <f>TRUNC(SUMIF(N2276, N2275, J2276),0)</f>
        <v>65072</v>
      </c>
      <c r="K2277" s="214"/>
      <c r="L2277" s="215">
        <f ca="1">F2277+H2277+J2277</f>
        <v>65072</v>
      </c>
      <c r="M2277" s="191"/>
      <c r="N2277" s="211" t="s">
        <v>124</v>
      </c>
      <c r="O2277" s="211" t="s">
        <v>124</v>
      </c>
      <c r="P2277" s="211" t="s">
        <v>52</v>
      </c>
      <c r="Q2277" s="211" t="s">
        <v>52</v>
      </c>
      <c r="R2277" s="211" t="s">
        <v>52</v>
      </c>
      <c r="AV2277" s="211" t="s">
        <v>52</v>
      </c>
      <c r="AW2277" s="211" t="s">
        <v>52</v>
      </c>
      <c r="AX2277" s="211"/>
      <c r="AY2277" s="211"/>
      <c r="AZ2277" s="211"/>
      <c r="BA2277" s="212"/>
      <c r="BB2277" s="99"/>
      <c r="BC2277" s="101"/>
    </row>
    <row r="2278" spans="1:55" ht="30" customHeight="1">
      <c r="A2278" s="6"/>
      <c r="B2278" s="6"/>
      <c r="C2278" s="6"/>
      <c r="D2278" s="6"/>
      <c r="E2278" s="8"/>
      <c r="F2278" s="9"/>
      <c r="G2278" s="8"/>
      <c r="H2278" s="9"/>
      <c r="I2278" s="8"/>
      <c r="J2278" s="9"/>
      <c r="K2278" s="8"/>
      <c r="L2278" s="9"/>
      <c r="M2278" s="6"/>
      <c r="BA2278" s="206"/>
    </row>
    <row r="2279" spans="1:55" ht="30" customHeight="1">
      <c r="A2279" s="311" t="s">
        <v>5126</v>
      </c>
      <c r="B2279" s="311"/>
      <c r="C2279" s="311"/>
      <c r="D2279" s="311"/>
      <c r="E2279" s="312"/>
      <c r="F2279" s="313"/>
      <c r="G2279" s="312"/>
      <c r="H2279" s="313"/>
      <c r="I2279" s="312"/>
      <c r="J2279" s="313"/>
      <c r="K2279" s="312"/>
      <c r="L2279" s="313"/>
      <c r="M2279" s="311"/>
      <c r="N2279" s="1" t="s">
        <v>1900</v>
      </c>
      <c r="BA2279" s="206"/>
    </row>
    <row r="2280" spans="1:55" ht="30" customHeight="1">
      <c r="A2280" s="5" t="s">
        <v>5127</v>
      </c>
      <c r="B2280" s="5" t="s">
        <v>5128</v>
      </c>
      <c r="C2280" s="5" t="s">
        <v>517</v>
      </c>
      <c r="D2280" s="6">
        <v>1</v>
      </c>
      <c r="E2280" s="8">
        <f>단가대비표!K168</f>
        <v>18000</v>
      </c>
      <c r="F2280" s="9">
        <f>TRUNC(E2280*D2280,1)</f>
        <v>18000</v>
      </c>
      <c r="G2280" s="8">
        <f>단가대비표!L168</f>
        <v>0</v>
      </c>
      <c r="H2280" s="9">
        <f>TRUNC(G2280*D2280,1)</f>
        <v>0</v>
      </c>
      <c r="I2280" s="8">
        <f>단가대비표!S168</f>
        <v>0</v>
      </c>
      <c r="J2280" s="9">
        <f>TRUNC(I2280*D2280,1)</f>
        <v>0</v>
      </c>
      <c r="K2280" s="8">
        <f>TRUNC(E2280+G2280+I2280,1)</f>
        <v>18000</v>
      </c>
      <c r="L2280" s="9">
        <f>TRUNC(F2280+H2280+J2280,1)</f>
        <v>18000</v>
      </c>
      <c r="M2280" s="5" t="s">
        <v>52</v>
      </c>
      <c r="N2280" s="1" t="s">
        <v>1900</v>
      </c>
      <c r="O2280" s="1" t="s">
        <v>5129</v>
      </c>
      <c r="P2280" s="1" t="s">
        <v>62</v>
      </c>
      <c r="Q2280" s="1" t="s">
        <v>62</v>
      </c>
      <c r="R2280" s="1" t="s">
        <v>61</v>
      </c>
      <c r="AV2280" s="1" t="s">
        <v>52</v>
      </c>
      <c r="AW2280" s="1" t="s">
        <v>5130</v>
      </c>
      <c r="AX2280" s="1" t="s">
        <v>52</v>
      </c>
      <c r="AY2280" s="1" t="s">
        <v>52</v>
      </c>
      <c r="AZ2280" s="203"/>
      <c r="BA2280" s="207" t="s">
        <v>7423</v>
      </c>
      <c r="BB2280" s="98" t="s">
        <v>7911</v>
      </c>
    </row>
    <row r="2281" spans="1:55" ht="30" customHeight="1">
      <c r="A2281" s="32" t="s">
        <v>5131</v>
      </c>
      <c r="B2281" s="5" t="s">
        <v>5132</v>
      </c>
      <c r="C2281" s="5" t="s">
        <v>366</v>
      </c>
      <c r="D2281" s="6">
        <v>1</v>
      </c>
      <c r="E2281" s="8">
        <f>일위대가목록!E653</f>
        <v>0</v>
      </c>
      <c r="F2281" s="9">
        <f>TRUNC(E2281*D2281,1)</f>
        <v>0</v>
      </c>
      <c r="G2281" s="8">
        <f>일위대가목록!F653</f>
        <v>4036</v>
      </c>
      <c r="H2281" s="9">
        <f>TRUNC(G2281*D2281,1)</f>
        <v>4036</v>
      </c>
      <c r="I2281" s="8">
        <f>일위대가목록!G653</f>
        <v>0</v>
      </c>
      <c r="J2281" s="9">
        <f>TRUNC(I2281*D2281,1)</f>
        <v>0</v>
      </c>
      <c r="K2281" s="8">
        <f>TRUNC(E2281+G2281+I2281,1)</f>
        <v>4036</v>
      </c>
      <c r="L2281" s="9">
        <f>TRUNC(F2281+H2281+J2281,1)</f>
        <v>4036</v>
      </c>
      <c r="M2281" s="5" t="s">
        <v>5133</v>
      </c>
      <c r="N2281" s="1" t="s">
        <v>1900</v>
      </c>
      <c r="O2281" s="1" t="s">
        <v>5134</v>
      </c>
      <c r="P2281" s="1" t="s">
        <v>61</v>
      </c>
      <c r="Q2281" s="1" t="s">
        <v>62</v>
      </c>
      <c r="R2281" s="1" t="s">
        <v>62</v>
      </c>
      <c r="AV2281" s="1" t="s">
        <v>52</v>
      </c>
      <c r="AW2281" s="1" t="s">
        <v>5135</v>
      </c>
      <c r="AX2281" s="1" t="s">
        <v>52</v>
      </c>
      <c r="AY2281" s="1" t="s">
        <v>52</v>
      </c>
      <c r="AZ2281" s="203"/>
      <c r="BA2281" s="207" t="s">
        <v>5133</v>
      </c>
    </row>
    <row r="2282" spans="1:55" ht="30" customHeight="1">
      <c r="A2282" s="5" t="s">
        <v>2487</v>
      </c>
      <c r="B2282" s="5" t="s">
        <v>52</v>
      </c>
      <c r="C2282" s="5" t="s">
        <v>52</v>
      </c>
      <c r="D2282" s="6"/>
      <c r="E2282" s="8"/>
      <c r="F2282" s="9">
        <f>TRUNC(SUMIF(N2280:N2281, N2279, F2280:F2281),0)</f>
        <v>18000</v>
      </c>
      <c r="G2282" s="8"/>
      <c r="H2282" s="9">
        <f>TRUNC(SUMIF(N2280:N2281, N2279, H2280:H2281),0)</f>
        <v>4036</v>
      </c>
      <c r="I2282" s="8"/>
      <c r="J2282" s="9">
        <f>TRUNC(SUMIF(N2280:N2281, N2279, J2280:J2281),0)</f>
        <v>0</v>
      </c>
      <c r="K2282" s="8"/>
      <c r="L2282" s="9">
        <f>F2282+H2282+J2282</f>
        <v>22036</v>
      </c>
      <c r="M2282" s="5" t="s">
        <v>52</v>
      </c>
      <c r="N2282" s="1" t="s">
        <v>124</v>
      </c>
      <c r="O2282" s="1" t="s">
        <v>124</v>
      </c>
      <c r="P2282" s="1" t="s">
        <v>52</v>
      </c>
      <c r="Q2282" s="1" t="s">
        <v>52</v>
      </c>
      <c r="R2282" s="1" t="s">
        <v>52</v>
      </c>
      <c r="AV2282" s="1" t="s">
        <v>52</v>
      </c>
      <c r="AW2282" s="1" t="s">
        <v>52</v>
      </c>
      <c r="AX2282" s="1" t="s">
        <v>52</v>
      </c>
      <c r="AY2282" s="1" t="s">
        <v>52</v>
      </c>
      <c r="AZ2282" s="203"/>
      <c r="BA2282" s="207"/>
    </row>
    <row r="2283" spans="1:55" ht="30" customHeight="1">
      <c r="A2283" s="6"/>
      <c r="B2283" s="6"/>
      <c r="C2283" s="6"/>
      <c r="D2283" s="6"/>
      <c r="E2283" s="8"/>
      <c r="F2283" s="9"/>
      <c r="G2283" s="8"/>
      <c r="H2283" s="9"/>
      <c r="I2283" s="8"/>
      <c r="J2283" s="9"/>
      <c r="K2283" s="8"/>
      <c r="L2283" s="9"/>
      <c r="M2283" s="6"/>
      <c r="BA2283" s="206"/>
    </row>
    <row r="2284" spans="1:55" ht="30" customHeight="1">
      <c r="A2284" s="311" t="s">
        <v>5136</v>
      </c>
      <c r="B2284" s="311"/>
      <c r="C2284" s="311"/>
      <c r="D2284" s="311"/>
      <c r="E2284" s="312"/>
      <c r="F2284" s="313"/>
      <c r="G2284" s="312"/>
      <c r="H2284" s="313"/>
      <c r="I2284" s="312"/>
      <c r="J2284" s="313"/>
      <c r="K2284" s="312"/>
      <c r="L2284" s="313"/>
      <c r="M2284" s="311"/>
      <c r="N2284" s="1" t="s">
        <v>1904</v>
      </c>
      <c r="BA2284" s="206"/>
    </row>
    <row r="2285" spans="1:55" ht="30" customHeight="1">
      <c r="A2285" s="5" t="s">
        <v>5137</v>
      </c>
      <c r="B2285" s="5" t="s">
        <v>52</v>
      </c>
      <c r="C2285" s="5" t="s">
        <v>517</v>
      </c>
      <c r="D2285" s="6">
        <v>1</v>
      </c>
      <c r="E2285" s="8">
        <f>단가대비표!K169</f>
        <v>34000</v>
      </c>
      <c r="F2285" s="9">
        <f>TRUNC(E2285*D2285,1)</f>
        <v>34000</v>
      </c>
      <c r="G2285" s="8">
        <f>단가대비표!L169</f>
        <v>0</v>
      </c>
      <c r="H2285" s="9">
        <f>TRUNC(G2285*D2285,1)</f>
        <v>0</v>
      </c>
      <c r="I2285" s="8">
        <f>단가대비표!S169</f>
        <v>0</v>
      </c>
      <c r="J2285" s="9">
        <f>TRUNC(I2285*D2285,1)</f>
        <v>0</v>
      </c>
      <c r="K2285" s="8">
        <f>TRUNC(E2285+G2285+I2285,1)</f>
        <v>34000</v>
      </c>
      <c r="L2285" s="9">
        <f>TRUNC(F2285+H2285+J2285,1)</f>
        <v>34000</v>
      </c>
      <c r="M2285" s="5" t="s">
        <v>52</v>
      </c>
      <c r="N2285" s="1" t="s">
        <v>1904</v>
      </c>
      <c r="O2285" s="1" t="s">
        <v>5138</v>
      </c>
      <c r="P2285" s="1" t="s">
        <v>62</v>
      </c>
      <c r="Q2285" s="1" t="s">
        <v>62</v>
      </c>
      <c r="R2285" s="1" t="s">
        <v>61</v>
      </c>
      <c r="AV2285" s="1" t="s">
        <v>52</v>
      </c>
      <c r="AW2285" s="1" t="s">
        <v>5139</v>
      </c>
      <c r="AX2285" s="1" t="s">
        <v>52</v>
      </c>
      <c r="AY2285" s="1" t="s">
        <v>52</v>
      </c>
      <c r="AZ2285" s="203"/>
      <c r="BA2285" s="207" t="s">
        <v>7424</v>
      </c>
      <c r="BB2285" s="98" t="s">
        <v>7911</v>
      </c>
    </row>
    <row r="2286" spans="1:55" ht="30" customHeight="1">
      <c r="A2286" s="32" t="s">
        <v>5131</v>
      </c>
      <c r="B2286" s="5" t="s">
        <v>5140</v>
      </c>
      <c r="C2286" s="5" t="s">
        <v>366</v>
      </c>
      <c r="D2286" s="6">
        <v>1</v>
      </c>
      <c r="E2286" s="8">
        <f>일위대가목록!E654</f>
        <v>0</v>
      </c>
      <c r="F2286" s="9">
        <f>TRUNC(E2286*D2286,1)</f>
        <v>0</v>
      </c>
      <c r="G2286" s="8">
        <f>일위대가목록!F654</f>
        <v>5623</v>
      </c>
      <c r="H2286" s="9">
        <f>TRUNC(G2286*D2286,1)</f>
        <v>5623</v>
      </c>
      <c r="I2286" s="8">
        <f>일위대가목록!G654</f>
        <v>0</v>
      </c>
      <c r="J2286" s="9">
        <f>TRUNC(I2286*D2286,1)</f>
        <v>0</v>
      </c>
      <c r="K2286" s="8">
        <f>TRUNC(E2286+G2286+I2286,1)</f>
        <v>5623</v>
      </c>
      <c r="L2286" s="9">
        <f>TRUNC(F2286+H2286+J2286,1)</f>
        <v>5623</v>
      </c>
      <c r="M2286" s="5" t="s">
        <v>5141</v>
      </c>
      <c r="N2286" s="1" t="s">
        <v>1904</v>
      </c>
      <c r="O2286" s="1" t="s">
        <v>5142</v>
      </c>
      <c r="P2286" s="1" t="s">
        <v>61</v>
      </c>
      <c r="Q2286" s="1" t="s">
        <v>62</v>
      </c>
      <c r="R2286" s="1" t="s">
        <v>62</v>
      </c>
      <c r="AV2286" s="1" t="s">
        <v>52</v>
      </c>
      <c r="AW2286" s="1" t="s">
        <v>5143</v>
      </c>
      <c r="AX2286" s="1" t="s">
        <v>52</v>
      </c>
      <c r="AY2286" s="1" t="s">
        <v>52</v>
      </c>
      <c r="AZ2286" s="203"/>
      <c r="BA2286" s="207" t="s">
        <v>5141</v>
      </c>
    </row>
    <row r="2287" spans="1:55" ht="30" customHeight="1">
      <c r="A2287" s="5" t="s">
        <v>2487</v>
      </c>
      <c r="B2287" s="5" t="s">
        <v>52</v>
      </c>
      <c r="C2287" s="5" t="s">
        <v>52</v>
      </c>
      <c r="D2287" s="6"/>
      <c r="E2287" s="8"/>
      <c r="F2287" s="9">
        <f>TRUNC(SUMIF(N2285:N2286, N2284, F2285:F2286),0)</f>
        <v>34000</v>
      </c>
      <c r="G2287" s="8"/>
      <c r="H2287" s="9">
        <f>TRUNC(SUMIF(N2285:N2286, N2284, H2285:H2286),0)</f>
        <v>5623</v>
      </c>
      <c r="I2287" s="8"/>
      <c r="J2287" s="9">
        <f>TRUNC(SUMIF(N2285:N2286, N2284, J2285:J2286),0)</f>
        <v>0</v>
      </c>
      <c r="K2287" s="8"/>
      <c r="L2287" s="9">
        <f>F2287+H2287+J2287</f>
        <v>39623</v>
      </c>
      <c r="M2287" s="5" t="s">
        <v>52</v>
      </c>
      <c r="N2287" s="1" t="s">
        <v>124</v>
      </c>
      <c r="O2287" s="1" t="s">
        <v>124</v>
      </c>
      <c r="P2287" s="1" t="s">
        <v>52</v>
      </c>
      <c r="Q2287" s="1" t="s">
        <v>52</v>
      </c>
      <c r="R2287" s="1" t="s">
        <v>52</v>
      </c>
      <c r="AV2287" s="1" t="s">
        <v>52</v>
      </c>
      <c r="AW2287" s="1" t="s">
        <v>52</v>
      </c>
      <c r="AX2287" s="1" t="s">
        <v>52</v>
      </c>
      <c r="AY2287" s="1" t="s">
        <v>52</v>
      </c>
      <c r="AZ2287" s="203"/>
      <c r="BA2287" s="207"/>
    </row>
    <row r="2288" spans="1:55" ht="30" customHeight="1">
      <c r="A2288" s="6"/>
      <c r="B2288" s="6"/>
      <c r="C2288" s="6"/>
      <c r="D2288" s="6"/>
      <c r="E2288" s="8"/>
      <c r="F2288" s="9"/>
      <c r="G2288" s="8"/>
      <c r="H2288" s="9"/>
      <c r="I2288" s="8"/>
      <c r="J2288" s="9"/>
      <c r="K2288" s="8"/>
      <c r="L2288" s="9"/>
      <c r="M2288" s="6"/>
      <c r="BA2288" s="206"/>
    </row>
    <row r="2289" spans="1:54" ht="30" customHeight="1">
      <c r="A2289" s="311" t="s">
        <v>5144</v>
      </c>
      <c r="B2289" s="311"/>
      <c r="C2289" s="311"/>
      <c r="D2289" s="311"/>
      <c r="E2289" s="312"/>
      <c r="F2289" s="313"/>
      <c r="G2289" s="312"/>
      <c r="H2289" s="313"/>
      <c r="I2289" s="312"/>
      <c r="J2289" s="313"/>
      <c r="K2289" s="312"/>
      <c r="L2289" s="313"/>
      <c r="M2289" s="311"/>
      <c r="N2289" s="1" t="s">
        <v>1908</v>
      </c>
      <c r="BA2289" s="206"/>
    </row>
    <row r="2290" spans="1:54" ht="30" customHeight="1">
      <c r="A2290" s="5" t="s">
        <v>5145</v>
      </c>
      <c r="B2290" s="5" t="s">
        <v>52</v>
      </c>
      <c r="C2290" s="5" t="s">
        <v>517</v>
      </c>
      <c r="D2290" s="6">
        <v>1</v>
      </c>
      <c r="E2290" s="8">
        <f>단가대비표!K170</f>
        <v>35000</v>
      </c>
      <c r="F2290" s="9">
        <f>TRUNC(E2290*D2290,1)</f>
        <v>35000</v>
      </c>
      <c r="G2290" s="8">
        <f>단가대비표!L170</f>
        <v>0</v>
      </c>
      <c r="H2290" s="9">
        <f>TRUNC(G2290*D2290,1)</f>
        <v>0</v>
      </c>
      <c r="I2290" s="8">
        <f>단가대비표!S170</f>
        <v>0</v>
      </c>
      <c r="J2290" s="9">
        <f>TRUNC(I2290*D2290,1)</f>
        <v>0</v>
      </c>
      <c r="K2290" s="8">
        <f>TRUNC(E2290+G2290+I2290,1)</f>
        <v>35000</v>
      </c>
      <c r="L2290" s="9">
        <f>TRUNC(F2290+H2290+J2290,1)</f>
        <v>35000</v>
      </c>
      <c r="M2290" s="5" t="s">
        <v>52</v>
      </c>
      <c r="N2290" s="1" t="s">
        <v>1908</v>
      </c>
      <c r="O2290" s="1" t="s">
        <v>5146</v>
      </c>
      <c r="P2290" s="1" t="s">
        <v>62</v>
      </c>
      <c r="Q2290" s="1" t="s">
        <v>62</v>
      </c>
      <c r="R2290" s="1" t="s">
        <v>61</v>
      </c>
      <c r="AV2290" s="1" t="s">
        <v>52</v>
      </c>
      <c r="AW2290" s="1" t="s">
        <v>5147</v>
      </c>
      <c r="AX2290" s="1" t="s">
        <v>52</v>
      </c>
      <c r="AY2290" s="1" t="s">
        <v>52</v>
      </c>
      <c r="AZ2290" s="203"/>
      <c r="BA2290" s="207" t="s">
        <v>7425</v>
      </c>
      <c r="BB2290" s="98" t="s">
        <v>7911</v>
      </c>
    </row>
    <row r="2291" spans="1:54" ht="30" customHeight="1">
      <c r="A2291" s="32" t="s">
        <v>5131</v>
      </c>
      <c r="B2291" s="5" t="s">
        <v>5148</v>
      </c>
      <c r="C2291" s="5" t="s">
        <v>366</v>
      </c>
      <c r="D2291" s="6">
        <v>1</v>
      </c>
      <c r="E2291" s="8">
        <f>일위대가목록!E655</f>
        <v>0</v>
      </c>
      <c r="F2291" s="9">
        <f>TRUNC(E2291*D2291,1)</f>
        <v>0</v>
      </c>
      <c r="G2291" s="8">
        <f>일위대가목록!F655</f>
        <v>7625</v>
      </c>
      <c r="H2291" s="9">
        <f>TRUNC(G2291*D2291,1)</f>
        <v>7625</v>
      </c>
      <c r="I2291" s="8">
        <f>일위대가목록!G655</f>
        <v>0</v>
      </c>
      <c r="J2291" s="9">
        <f>TRUNC(I2291*D2291,1)</f>
        <v>0</v>
      </c>
      <c r="K2291" s="8">
        <f>TRUNC(E2291+G2291+I2291,1)</f>
        <v>7625</v>
      </c>
      <c r="L2291" s="9">
        <f>TRUNC(F2291+H2291+J2291,1)</f>
        <v>7625</v>
      </c>
      <c r="M2291" s="5" t="s">
        <v>5149</v>
      </c>
      <c r="N2291" s="1" t="s">
        <v>1908</v>
      </c>
      <c r="O2291" s="1" t="s">
        <v>5150</v>
      </c>
      <c r="P2291" s="1" t="s">
        <v>61</v>
      </c>
      <c r="Q2291" s="1" t="s">
        <v>62</v>
      </c>
      <c r="R2291" s="1" t="s">
        <v>62</v>
      </c>
      <c r="AV2291" s="1" t="s">
        <v>52</v>
      </c>
      <c r="AW2291" s="1" t="s">
        <v>5151</v>
      </c>
      <c r="AX2291" s="1" t="s">
        <v>52</v>
      </c>
      <c r="AY2291" s="1" t="s">
        <v>52</v>
      </c>
      <c r="AZ2291" s="203"/>
      <c r="BA2291" s="207" t="s">
        <v>5149</v>
      </c>
    </row>
    <row r="2292" spans="1:54" ht="30" customHeight="1">
      <c r="A2292" s="5" t="s">
        <v>2487</v>
      </c>
      <c r="B2292" s="5" t="s">
        <v>52</v>
      </c>
      <c r="C2292" s="5" t="s">
        <v>52</v>
      </c>
      <c r="D2292" s="6"/>
      <c r="E2292" s="8"/>
      <c r="F2292" s="9">
        <f>TRUNC(SUMIF(N2290:N2291, N2289, F2290:F2291),0)</f>
        <v>35000</v>
      </c>
      <c r="G2292" s="8"/>
      <c r="H2292" s="9">
        <f>TRUNC(SUMIF(N2290:N2291, N2289, H2290:H2291),0)</f>
        <v>7625</v>
      </c>
      <c r="I2292" s="8"/>
      <c r="J2292" s="9">
        <f>TRUNC(SUMIF(N2290:N2291, N2289, J2290:J2291),0)</f>
        <v>0</v>
      </c>
      <c r="K2292" s="8"/>
      <c r="L2292" s="9">
        <f>F2292+H2292+J2292</f>
        <v>42625</v>
      </c>
      <c r="M2292" s="5" t="s">
        <v>52</v>
      </c>
      <c r="N2292" s="1" t="s">
        <v>124</v>
      </c>
      <c r="O2292" s="1" t="s">
        <v>124</v>
      </c>
      <c r="P2292" s="1" t="s">
        <v>52</v>
      </c>
      <c r="Q2292" s="1" t="s">
        <v>52</v>
      </c>
      <c r="R2292" s="1" t="s">
        <v>52</v>
      </c>
      <c r="AV2292" s="1" t="s">
        <v>52</v>
      </c>
      <c r="AW2292" s="1" t="s">
        <v>52</v>
      </c>
      <c r="AX2292" s="1" t="s">
        <v>52</v>
      </c>
      <c r="AY2292" s="1" t="s">
        <v>52</v>
      </c>
      <c r="AZ2292" s="203"/>
      <c r="BA2292" s="207"/>
    </row>
    <row r="2293" spans="1:54" ht="30" customHeight="1">
      <c r="A2293" s="6"/>
      <c r="B2293" s="6"/>
      <c r="C2293" s="6"/>
      <c r="D2293" s="6"/>
      <c r="E2293" s="8"/>
      <c r="F2293" s="9"/>
      <c r="G2293" s="8"/>
      <c r="H2293" s="9"/>
      <c r="I2293" s="8"/>
      <c r="J2293" s="9"/>
      <c r="K2293" s="8"/>
      <c r="L2293" s="9"/>
      <c r="M2293" s="6"/>
      <c r="BA2293" s="206"/>
    </row>
    <row r="2294" spans="1:54" ht="30" customHeight="1">
      <c r="A2294" s="311" t="s">
        <v>5152</v>
      </c>
      <c r="B2294" s="311"/>
      <c r="C2294" s="311"/>
      <c r="D2294" s="311"/>
      <c r="E2294" s="312"/>
      <c r="F2294" s="313"/>
      <c r="G2294" s="312"/>
      <c r="H2294" s="313"/>
      <c r="I2294" s="312"/>
      <c r="J2294" s="313"/>
      <c r="K2294" s="312"/>
      <c r="L2294" s="313"/>
      <c r="M2294" s="311"/>
      <c r="N2294" s="1" t="s">
        <v>1914</v>
      </c>
      <c r="BA2294" s="206"/>
    </row>
    <row r="2295" spans="1:54" ht="30" customHeight="1">
      <c r="A2295" s="5" t="s">
        <v>5153</v>
      </c>
      <c r="B2295" s="5" t="s">
        <v>52</v>
      </c>
      <c r="C2295" s="5" t="s">
        <v>517</v>
      </c>
      <c r="D2295" s="6">
        <v>1</v>
      </c>
      <c r="E2295" s="8">
        <f>단가대비표!K171</f>
        <v>40000</v>
      </c>
      <c r="F2295" s="9">
        <f>TRUNC(E2295*D2295,1)</f>
        <v>40000</v>
      </c>
      <c r="G2295" s="8">
        <f>단가대비표!L171</f>
        <v>0</v>
      </c>
      <c r="H2295" s="9">
        <f>TRUNC(G2295*D2295,1)</f>
        <v>0</v>
      </c>
      <c r="I2295" s="8">
        <f>단가대비표!S171</f>
        <v>0</v>
      </c>
      <c r="J2295" s="9">
        <f>TRUNC(I2295*D2295,1)</f>
        <v>0</v>
      </c>
      <c r="K2295" s="8">
        <f>TRUNC(E2295+G2295+I2295,1)</f>
        <v>40000</v>
      </c>
      <c r="L2295" s="9">
        <f>TRUNC(F2295+H2295+J2295,1)</f>
        <v>40000</v>
      </c>
      <c r="M2295" s="5" t="s">
        <v>52</v>
      </c>
      <c r="N2295" s="1" t="s">
        <v>1914</v>
      </c>
      <c r="O2295" s="1" t="s">
        <v>5154</v>
      </c>
      <c r="P2295" s="1" t="s">
        <v>62</v>
      </c>
      <c r="Q2295" s="1" t="s">
        <v>62</v>
      </c>
      <c r="R2295" s="1" t="s">
        <v>61</v>
      </c>
      <c r="AV2295" s="1" t="s">
        <v>52</v>
      </c>
      <c r="AW2295" s="1" t="s">
        <v>5155</v>
      </c>
      <c r="AX2295" s="1" t="s">
        <v>52</v>
      </c>
      <c r="AY2295" s="1" t="s">
        <v>52</v>
      </c>
      <c r="AZ2295" s="203"/>
      <c r="BA2295" s="207" t="s">
        <v>7426</v>
      </c>
      <c r="BB2295" s="98" t="s">
        <v>7911</v>
      </c>
    </row>
    <row r="2296" spans="1:54" ht="30" customHeight="1">
      <c r="A2296" s="32" t="s">
        <v>5131</v>
      </c>
      <c r="B2296" s="5" t="s">
        <v>5156</v>
      </c>
      <c r="C2296" s="5" t="s">
        <v>366</v>
      </c>
      <c r="D2296" s="6">
        <v>1</v>
      </c>
      <c r="E2296" s="8">
        <f>일위대가목록!E656</f>
        <v>0</v>
      </c>
      <c r="F2296" s="9">
        <f>TRUNC(E2296*D2296,1)</f>
        <v>0</v>
      </c>
      <c r="G2296" s="8">
        <f>일위대가목록!F656</f>
        <v>8763</v>
      </c>
      <c r="H2296" s="9">
        <f>TRUNC(G2296*D2296,1)</f>
        <v>8763</v>
      </c>
      <c r="I2296" s="8">
        <f>일위대가목록!G656</f>
        <v>0</v>
      </c>
      <c r="J2296" s="9">
        <f>TRUNC(I2296*D2296,1)</f>
        <v>0</v>
      </c>
      <c r="K2296" s="8">
        <f>TRUNC(E2296+G2296+I2296,1)</f>
        <v>8763</v>
      </c>
      <c r="L2296" s="9">
        <f>TRUNC(F2296+H2296+J2296,1)</f>
        <v>8763</v>
      </c>
      <c r="M2296" s="5" t="s">
        <v>5157</v>
      </c>
      <c r="N2296" s="1" t="s">
        <v>1914</v>
      </c>
      <c r="O2296" s="1" t="s">
        <v>5158</v>
      </c>
      <c r="P2296" s="1" t="s">
        <v>61</v>
      </c>
      <c r="Q2296" s="1" t="s">
        <v>62</v>
      </c>
      <c r="R2296" s="1" t="s">
        <v>62</v>
      </c>
      <c r="AV2296" s="1" t="s">
        <v>52</v>
      </c>
      <c r="AW2296" s="1" t="s">
        <v>5159</v>
      </c>
      <c r="AX2296" s="1" t="s">
        <v>52</v>
      </c>
      <c r="AY2296" s="1" t="s">
        <v>52</v>
      </c>
      <c r="AZ2296" s="203"/>
      <c r="BA2296" s="207" t="s">
        <v>5157</v>
      </c>
    </row>
    <row r="2297" spans="1:54" ht="30" customHeight="1">
      <c r="A2297" s="5" t="s">
        <v>2487</v>
      </c>
      <c r="B2297" s="5" t="s">
        <v>52</v>
      </c>
      <c r="C2297" s="5" t="s">
        <v>52</v>
      </c>
      <c r="D2297" s="6"/>
      <c r="E2297" s="8"/>
      <c r="F2297" s="9">
        <f>TRUNC(SUMIF(N2295:N2296, N2294, F2295:F2296),0)</f>
        <v>40000</v>
      </c>
      <c r="G2297" s="8"/>
      <c r="H2297" s="9">
        <f>TRUNC(SUMIF(N2295:N2296, N2294, H2295:H2296),0)</f>
        <v>8763</v>
      </c>
      <c r="I2297" s="8"/>
      <c r="J2297" s="9">
        <f>TRUNC(SUMIF(N2295:N2296, N2294, J2295:J2296),0)</f>
        <v>0</v>
      </c>
      <c r="K2297" s="8"/>
      <c r="L2297" s="9">
        <f>F2297+H2297+J2297</f>
        <v>48763</v>
      </c>
      <c r="M2297" s="5" t="s">
        <v>52</v>
      </c>
      <c r="N2297" s="1" t="s">
        <v>124</v>
      </c>
      <c r="O2297" s="1" t="s">
        <v>124</v>
      </c>
      <c r="P2297" s="1" t="s">
        <v>52</v>
      </c>
      <c r="Q2297" s="1" t="s">
        <v>52</v>
      </c>
      <c r="R2297" s="1" t="s">
        <v>52</v>
      </c>
      <c r="AV2297" s="1" t="s">
        <v>52</v>
      </c>
      <c r="AW2297" s="1" t="s">
        <v>52</v>
      </c>
      <c r="AX2297" s="1" t="s">
        <v>52</v>
      </c>
      <c r="AY2297" s="1" t="s">
        <v>52</v>
      </c>
      <c r="AZ2297" s="203"/>
      <c r="BA2297" s="207"/>
    </row>
    <row r="2298" spans="1:54" ht="30" customHeight="1">
      <c r="A2298" s="6"/>
      <c r="B2298" s="6"/>
      <c r="C2298" s="6"/>
      <c r="D2298" s="6"/>
      <c r="E2298" s="8"/>
      <c r="F2298" s="9"/>
      <c r="G2298" s="8"/>
      <c r="H2298" s="9"/>
      <c r="I2298" s="8"/>
      <c r="J2298" s="9"/>
      <c r="K2298" s="8"/>
      <c r="L2298" s="9"/>
      <c r="M2298" s="6"/>
      <c r="BA2298" s="206"/>
    </row>
    <row r="2299" spans="1:54" ht="30" customHeight="1">
      <c r="A2299" s="311" t="s">
        <v>5160</v>
      </c>
      <c r="B2299" s="311"/>
      <c r="C2299" s="311"/>
      <c r="D2299" s="311"/>
      <c r="E2299" s="312"/>
      <c r="F2299" s="313"/>
      <c r="G2299" s="312"/>
      <c r="H2299" s="313"/>
      <c r="I2299" s="312"/>
      <c r="J2299" s="313"/>
      <c r="K2299" s="312"/>
      <c r="L2299" s="313"/>
      <c r="M2299" s="311"/>
      <c r="N2299" s="1" t="s">
        <v>1918</v>
      </c>
      <c r="BA2299" s="206"/>
    </row>
    <row r="2300" spans="1:54" ht="30" customHeight="1">
      <c r="A2300" s="5" t="s">
        <v>5161</v>
      </c>
      <c r="B2300" s="5" t="s">
        <v>52</v>
      </c>
      <c r="C2300" s="5" t="s">
        <v>517</v>
      </c>
      <c r="D2300" s="6">
        <v>1</v>
      </c>
      <c r="E2300" s="8">
        <f>단가대비표!K172</f>
        <v>63800</v>
      </c>
      <c r="F2300" s="9">
        <f>TRUNC(E2300*D2300,1)</f>
        <v>63800</v>
      </c>
      <c r="G2300" s="8">
        <f>단가대비표!L172</f>
        <v>0</v>
      </c>
      <c r="H2300" s="9">
        <f>TRUNC(G2300*D2300,1)</f>
        <v>0</v>
      </c>
      <c r="I2300" s="8">
        <f>단가대비표!S172</f>
        <v>0</v>
      </c>
      <c r="J2300" s="9">
        <f>TRUNC(I2300*D2300,1)</f>
        <v>0</v>
      </c>
      <c r="K2300" s="8">
        <f>TRUNC(E2300+G2300+I2300,1)</f>
        <v>63800</v>
      </c>
      <c r="L2300" s="9">
        <f>TRUNC(F2300+H2300+J2300,1)</f>
        <v>63800</v>
      </c>
      <c r="M2300" s="5" t="s">
        <v>52</v>
      </c>
      <c r="N2300" s="1" t="s">
        <v>1918</v>
      </c>
      <c r="O2300" s="1" t="s">
        <v>5162</v>
      </c>
      <c r="P2300" s="1" t="s">
        <v>62</v>
      </c>
      <c r="Q2300" s="1" t="s">
        <v>62</v>
      </c>
      <c r="R2300" s="1" t="s">
        <v>61</v>
      </c>
      <c r="AV2300" s="1" t="s">
        <v>52</v>
      </c>
      <c r="AW2300" s="1" t="s">
        <v>5163</v>
      </c>
      <c r="AX2300" s="1" t="s">
        <v>52</v>
      </c>
      <c r="AY2300" s="1" t="s">
        <v>52</v>
      </c>
      <c r="AZ2300" s="203"/>
      <c r="BA2300" s="207" t="s">
        <v>7427</v>
      </c>
      <c r="BB2300" s="98" t="s">
        <v>7911</v>
      </c>
    </row>
    <row r="2301" spans="1:54" ht="30" customHeight="1">
      <c r="A2301" s="32" t="s">
        <v>5131</v>
      </c>
      <c r="B2301" s="5" t="s">
        <v>5164</v>
      </c>
      <c r="C2301" s="5" t="s">
        <v>366</v>
      </c>
      <c r="D2301" s="6">
        <v>1</v>
      </c>
      <c r="E2301" s="8">
        <f>일위대가목록!E657</f>
        <v>0</v>
      </c>
      <c r="F2301" s="9">
        <f>TRUNC(E2301*D2301,1)</f>
        <v>0</v>
      </c>
      <c r="G2301" s="8">
        <f>일위대가목록!F657</f>
        <v>8763</v>
      </c>
      <c r="H2301" s="9">
        <f>TRUNC(G2301*D2301,1)</f>
        <v>8763</v>
      </c>
      <c r="I2301" s="8">
        <f>일위대가목록!G657</f>
        <v>0</v>
      </c>
      <c r="J2301" s="9">
        <f>TRUNC(I2301*D2301,1)</f>
        <v>0</v>
      </c>
      <c r="K2301" s="8">
        <f>TRUNC(E2301+G2301+I2301,1)</f>
        <v>8763</v>
      </c>
      <c r="L2301" s="9">
        <f>TRUNC(F2301+H2301+J2301,1)</f>
        <v>8763</v>
      </c>
      <c r="M2301" s="5" t="s">
        <v>5165</v>
      </c>
      <c r="N2301" s="1" t="s">
        <v>1918</v>
      </c>
      <c r="O2301" s="1" t="s">
        <v>5166</v>
      </c>
      <c r="P2301" s="1" t="s">
        <v>61</v>
      </c>
      <c r="Q2301" s="1" t="s">
        <v>62</v>
      </c>
      <c r="R2301" s="1" t="s">
        <v>62</v>
      </c>
      <c r="AV2301" s="1" t="s">
        <v>52</v>
      </c>
      <c r="AW2301" s="1" t="s">
        <v>5167</v>
      </c>
      <c r="AX2301" s="1" t="s">
        <v>52</v>
      </c>
      <c r="AY2301" s="1" t="s">
        <v>52</v>
      </c>
      <c r="AZ2301" s="203"/>
      <c r="BA2301" s="207" t="s">
        <v>5165</v>
      </c>
    </row>
    <row r="2302" spans="1:54" ht="30" customHeight="1">
      <c r="A2302" s="5" t="s">
        <v>2487</v>
      </c>
      <c r="B2302" s="5" t="s">
        <v>52</v>
      </c>
      <c r="C2302" s="5" t="s">
        <v>52</v>
      </c>
      <c r="D2302" s="6"/>
      <c r="E2302" s="8"/>
      <c r="F2302" s="9">
        <f>TRUNC(SUMIF(N2300:N2301, N2299, F2300:F2301),0)</f>
        <v>63800</v>
      </c>
      <c r="G2302" s="8"/>
      <c r="H2302" s="9">
        <f>TRUNC(SUMIF(N2300:N2301, N2299, H2300:H2301),0)</f>
        <v>8763</v>
      </c>
      <c r="I2302" s="8"/>
      <c r="J2302" s="9">
        <f>TRUNC(SUMIF(N2300:N2301, N2299, J2300:J2301),0)</f>
        <v>0</v>
      </c>
      <c r="K2302" s="8"/>
      <c r="L2302" s="9">
        <f>F2302+H2302+J2302</f>
        <v>72563</v>
      </c>
      <c r="M2302" s="5" t="s">
        <v>52</v>
      </c>
      <c r="N2302" s="1" t="s">
        <v>124</v>
      </c>
      <c r="O2302" s="1" t="s">
        <v>124</v>
      </c>
      <c r="P2302" s="1" t="s">
        <v>52</v>
      </c>
      <c r="Q2302" s="1" t="s">
        <v>52</v>
      </c>
      <c r="R2302" s="1" t="s">
        <v>52</v>
      </c>
      <c r="AV2302" s="1" t="s">
        <v>52</v>
      </c>
      <c r="AW2302" s="1" t="s">
        <v>52</v>
      </c>
      <c r="AX2302" s="1" t="s">
        <v>52</v>
      </c>
      <c r="AY2302" s="1" t="s">
        <v>52</v>
      </c>
      <c r="AZ2302" s="203"/>
      <c r="BA2302" s="207"/>
    </row>
    <row r="2303" spans="1:54" ht="30" customHeight="1">
      <c r="A2303" s="6"/>
      <c r="B2303" s="6"/>
      <c r="C2303" s="6"/>
      <c r="D2303" s="6"/>
      <c r="E2303" s="8"/>
      <c r="F2303" s="9"/>
      <c r="G2303" s="8"/>
      <c r="H2303" s="9"/>
      <c r="I2303" s="8"/>
      <c r="J2303" s="9"/>
      <c r="K2303" s="8"/>
      <c r="L2303" s="9"/>
      <c r="M2303" s="6"/>
      <c r="BA2303" s="206"/>
    </row>
    <row r="2304" spans="1:54" ht="30" customHeight="1">
      <c r="A2304" s="311" t="s">
        <v>5168</v>
      </c>
      <c r="B2304" s="311"/>
      <c r="C2304" s="311"/>
      <c r="D2304" s="311"/>
      <c r="E2304" s="312"/>
      <c r="F2304" s="313"/>
      <c r="G2304" s="312"/>
      <c r="H2304" s="313"/>
      <c r="I2304" s="312"/>
      <c r="J2304" s="313"/>
      <c r="K2304" s="312"/>
      <c r="L2304" s="313"/>
      <c r="M2304" s="311"/>
      <c r="N2304" s="1" t="s">
        <v>1922</v>
      </c>
      <c r="BA2304" s="206"/>
    </row>
    <row r="2305" spans="1:54" ht="30" customHeight="1">
      <c r="A2305" s="5" t="s">
        <v>5169</v>
      </c>
      <c r="B2305" s="5" t="s">
        <v>52</v>
      </c>
      <c r="C2305" s="5" t="s">
        <v>517</v>
      </c>
      <c r="D2305" s="6">
        <v>1</v>
      </c>
      <c r="E2305" s="8">
        <f>단가대비표!K173</f>
        <v>175000</v>
      </c>
      <c r="F2305" s="9">
        <f>TRUNC(E2305*D2305,1)</f>
        <v>175000</v>
      </c>
      <c r="G2305" s="8">
        <f>단가대비표!L173</f>
        <v>0</v>
      </c>
      <c r="H2305" s="9">
        <f>TRUNC(G2305*D2305,1)</f>
        <v>0</v>
      </c>
      <c r="I2305" s="8">
        <f>단가대비표!S173</f>
        <v>0</v>
      </c>
      <c r="J2305" s="9">
        <f>TRUNC(I2305*D2305,1)</f>
        <v>0</v>
      </c>
      <c r="K2305" s="8">
        <f>TRUNC(E2305+G2305+I2305,1)</f>
        <v>175000</v>
      </c>
      <c r="L2305" s="9">
        <f>TRUNC(F2305+H2305+J2305,1)</f>
        <v>175000</v>
      </c>
      <c r="M2305" s="5" t="s">
        <v>52</v>
      </c>
      <c r="N2305" s="1" t="s">
        <v>1922</v>
      </c>
      <c r="O2305" s="1" t="s">
        <v>5170</v>
      </c>
      <c r="P2305" s="1" t="s">
        <v>62</v>
      </c>
      <c r="Q2305" s="1" t="s">
        <v>62</v>
      </c>
      <c r="R2305" s="1" t="s">
        <v>61</v>
      </c>
      <c r="AV2305" s="1" t="s">
        <v>52</v>
      </c>
      <c r="AW2305" s="1" t="s">
        <v>5171</v>
      </c>
      <c r="AX2305" s="1" t="s">
        <v>52</v>
      </c>
      <c r="AY2305" s="1" t="s">
        <v>52</v>
      </c>
      <c r="AZ2305" s="203"/>
      <c r="BA2305" s="207" t="s">
        <v>7428</v>
      </c>
      <c r="BB2305" s="98" t="s">
        <v>7872</v>
      </c>
    </row>
    <row r="2306" spans="1:54" ht="30" customHeight="1">
      <c r="A2306" s="32" t="s">
        <v>5131</v>
      </c>
      <c r="B2306" s="5" t="s">
        <v>5164</v>
      </c>
      <c r="C2306" s="5" t="s">
        <v>366</v>
      </c>
      <c r="D2306" s="6">
        <v>1</v>
      </c>
      <c r="E2306" s="8">
        <f>일위대가목록!E657</f>
        <v>0</v>
      </c>
      <c r="F2306" s="9">
        <f>TRUNC(E2306*D2306,1)</f>
        <v>0</v>
      </c>
      <c r="G2306" s="8">
        <f>일위대가목록!F657</f>
        <v>8763</v>
      </c>
      <c r="H2306" s="9">
        <f>TRUNC(G2306*D2306,1)</f>
        <v>8763</v>
      </c>
      <c r="I2306" s="8">
        <f>일위대가목록!G657</f>
        <v>0</v>
      </c>
      <c r="J2306" s="9">
        <f>TRUNC(I2306*D2306,1)</f>
        <v>0</v>
      </c>
      <c r="K2306" s="8">
        <f>TRUNC(E2306+G2306+I2306,1)</f>
        <v>8763</v>
      </c>
      <c r="L2306" s="9">
        <f>TRUNC(F2306+H2306+J2306,1)</f>
        <v>8763</v>
      </c>
      <c r="M2306" s="5" t="s">
        <v>5165</v>
      </c>
      <c r="N2306" s="1" t="s">
        <v>1922</v>
      </c>
      <c r="O2306" s="1" t="s">
        <v>5166</v>
      </c>
      <c r="P2306" s="1" t="s">
        <v>61</v>
      </c>
      <c r="Q2306" s="1" t="s">
        <v>62</v>
      </c>
      <c r="R2306" s="1" t="s">
        <v>62</v>
      </c>
      <c r="AV2306" s="1" t="s">
        <v>52</v>
      </c>
      <c r="AW2306" s="1" t="s">
        <v>5172</v>
      </c>
      <c r="AX2306" s="1" t="s">
        <v>52</v>
      </c>
      <c r="AY2306" s="1" t="s">
        <v>52</v>
      </c>
      <c r="AZ2306" s="203"/>
      <c r="BA2306" s="207" t="s">
        <v>5165</v>
      </c>
    </row>
    <row r="2307" spans="1:54" ht="30" customHeight="1">
      <c r="A2307" s="5" t="s">
        <v>2487</v>
      </c>
      <c r="B2307" s="5" t="s">
        <v>52</v>
      </c>
      <c r="C2307" s="5" t="s">
        <v>52</v>
      </c>
      <c r="D2307" s="6"/>
      <c r="E2307" s="8"/>
      <c r="F2307" s="9">
        <f>TRUNC(SUMIF(N2305:N2306, N2304, F2305:F2306),0)</f>
        <v>175000</v>
      </c>
      <c r="G2307" s="8"/>
      <c r="H2307" s="9">
        <f>TRUNC(SUMIF(N2305:N2306, N2304, H2305:H2306),0)</f>
        <v>8763</v>
      </c>
      <c r="I2307" s="8"/>
      <c r="J2307" s="9">
        <f>TRUNC(SUMIF(N2305:N2306, N2304, J2305:J2306),0)</f>
        <v>0</v>
      </c>
      <c r="K2307" s="8"/>
      <c r="L2307" s="9">
        <f>F2307+H2307+J2307</f>
        <v>183763</v>
      </c>
      <c r="M2307" s="5" t="s">
        <v>52</v>
      </c>
      <c r="N2307" s="1" t="s">
        <v>124</v>
      </c>
      <c r="O2307" s="1" t="s">
        <v>124</v>
      </c>
      <c r="P2307" s="1" t="s">
        <v>52</v>
      </c>
      <c r="Q2307" s="1" t="s">
        <v>52</v>
      </c>
      <c r="R2307" s="1" t="s">
        <v>52</v>
      </c>
      <c r="AV2307" s="1" t="s">
        <v>52</v>
      </c>
      <c r="AW2307" s="1" t="s">
        <v>52</v>
      </c>
      <c r="AX2307" s="1" t="s">
        <v>52</v>
      </c>
      <c r="AY2307" s="1" t="s">
        <v>52</v>
      </c>
      <c r="AZ2307" s="203"/>
      <c r="BA2307" s="207"/>
    </row>
    <row r="2308" spans="1:54" ht="30" customHeight="1">
      <c r="A2308" s="6"/>
      <c r="B2308" s="6"/>
      <c r="C2308" s="6"/>
      <c r="D2308" s="6"/>
      <c r="E2308" s="8"/>
      <c r="F2308" s="9"/>
      <c r="G2308" s="8"/>
      <c r="H2308" s="9"/>
      <c r="I2308" s="8"/>
      <c r="J2308" s="9"/>
      <c r="K2308" s="8"/>
      <c r="L2308" s="9"/>
      <c r="M2308" s="6"/>
      <c r="BA2308" s="206"/>
    </row>
    <row r="2309" spans="1:54" ht="30" customHeight="1">
      <c r="A2309" s="311" t="s">
        <v>5173</v>
      </c>
      <c r="B2309" s="311"/>
      <c r="C2309" s="311"/>
      <c r="D2309" s="311"/>
      <c r="E2309" s="312"/>
      <c r="F2309" s="313"/>
      <c r="G2309" s="312"/>
      <c r="H2309" s="313"/>
      <c r="I2309" s="312"/>
      <c r="J2309" s="313"/>
      <c r="K2309" s="312"/>
      <c r="L2309" s="313"/>
      <c r="M2309" s="311"/>
      <c r="N2309" s="1" t="s">
        <v>1926</v>
      </c>
      <c r="BA2309" s="206"/>
    </row>
    <row r="2310" spans="1:54" ht="30" customHeight="1">
      <c r="A2310" s="5" t="s">
        <v>5174</v>
      </c>
      <c r="B2310" s="5" t="s">
        <v>52</v>
      </c>
      <c r="C2310" s="5" t="s">
        <v>517</v>
      </c>
      <c r="D2310" s="6">
        <v>1</v>
      </c>
      <c r="E2310" s="8">
        <f>단가대비표!K174</f>
        <v>100500</v>
      </c>
      <c r="F2310" s="9">
        <f>TRUNC(E2310*D2310,1)</f>
        <v>100500</v>
      </c>
      <c r="G2310" s="8">
        <f>단가대비표!L174</f>
        <v>0</v>
      </c>
      <c r="H2310" s="9">
        <f>TRUNC(G2310*D2310,1)</f>
        <v>0</v>
      </c>
      <c r="I2310" s="8">
        <f>단가대비표!S174</f>
        <v>0</v>
      </c>
      <c r="J2310" s="9">
        <f>TRUNC(I2310*D2310,1)</f>
        <v>0</v>
      </c>
      <c r="K2310" s="8">
        <f>TRUNC(E2310+G2310+I2310,1)</f>
        <v>100500</v>
      </c>
      <c r="L2310" s="9">
        <f>TRUNC(F2310+H2310+J2310,1)</f>
        <v>100500</v>
      </c>
      <c r="M2310" s="5" t="s">
        <v>52</v>
      </c>
      <c r="N2310" s="1" t="s">
        <v>1926</v>
      </c>
      <c r="O2310" s="1" t="s">
        <v>5175</v>
      </c>
      <c r="P2310" s="1" t="s">
        <v>62</v>
      </c>
      <c r="Q2310" s="1" t="s">
        <v>62</v>
      </c>
      <c r="R2310" s="1" t="s">
        <v>61</v>
      </c>
      <c r="AV2310" s="1" t="s">
        <v>52</v>
      </c>
      <c r="AW2310" s="1" t="s">
        <v>5176</v>
      </c>
      <c r="AX2310" s="1" t="s">
        <v>52</v>
      </c>
      <c r="AY2310" s="1" t="s">
        <v>52</v>
      </c>
      <c r="AZ2310" s="203"/>
      <c r="BA2310" s="207" t="s">
        <v>7429</v>
      </c>
      <c r="BB2310" s="98" t="s">
        <v>7911</v>
      </c>
    </row>
    <row r="2311" spans="1:54" ht="30" customHeight="1">
      <c r="A2311" s="32" t="s">
        <v>5131</v>
      </c>
      <c r="B2311" s="5" t="s">
        <v>5177</v>
      </c>
      <c r="C2311" s="5" t="s">
        <v>366</v>
      </c>
      <c r="D2311" s="6">
        <v>1</v>
      </c>
      <c r="E2311" s="8">
        <f>일위대가목록!E658</f>
        <v>0</v>
      </c>
      <c r="F2311" s="9">
        <f>TRUNC(E2311*D2311,1)</f>
        <v>0</v>
      </c>
      <c r="G2311" s="8">
        <f>일위대가목록!F658</f>
        <v>8763</v>
      </c>
      <c r="H2311" s="9">
        <f>TRUNC(G2311*D2311,1)</f>
        <v>8763</v>
      </c>
      <c r="I2311" s="8">
        <f>일위대가목록!G658</f>
        <v>0</v>
      </c>
      <c r="J2311" s="9">
        <f>TRUNC(I2311*D2311,1)</f>
        <v>0</v>
      </c>
      <c r="K2311" s="8">
        <f>TRUNC(E2311+G2311+I2311,1)</f>
        <v>8763</v>
      </c>
      <c r="L2311" s="9">
        <f>TRUNC(F2311+H2311+J2311,1)</f>
        <v>8763</v>
      </c>
      <c r="M2311" s="5" t="s">
        <v>5178</v>
      </c>
      <c r="N2311" s="1" t="s">
        <v>1926</v>
      </c>
      <c r="O2311" s="1" t="s">
        <v>5179</v>
      </c>
      <c r="P2311" s="1" t="s">
        <v>61</v>
      </c>
      <c r="Q2311" s="1" t="s">
        <v>62</v>
      </c>
      <c r="R2311" s="1" t="s">
        <v>62</v>
      </c>
      <c r="AV2311" s="1" t="s">
        <v>52</v>
      </c>
      <c r="AW2311" s="1" t="s">
        <v>5180</v>
      </c>
      <c r="AX2311" s="1" t="s">
        <v>52</v>
      </c>
      <c r="AY2311" s="1" t="s">
        <v>52</v>
      </c>
      <c r="AZ2311" s="203"/>
      <c r="BA2311" s="207" t="s">
        <v>5178</v>
      </c>
    </row>
    <row r="2312" spans="1:54" ht="30" customHeight="1">
      <c r="A2312" s="5" t="s">
        <v>2487</v>
      </c>
      <c r="B2312" s="5" t="s">
        <v>52</v>
      </c>
      <c r="C2312" s="5" t="s">
        <v>52</v>
      </c>
      <c r="D2312" s="6"/>
      <c r="E2312" s="8"/>
      <c r="F2312" s="9">
        <f>TRUNC(SUMIF(N2310:N2311, N2309, F2310:F2311),0)</f>
        <v>100500</v>
      </c>
      <c r="G2312" s="8"/>
      <c r="H2312" s="9">
        <f>TRUNC(SUMIF(N2310:N2311, N2309, H2310:H2311),0)</f>
        <v>8763</v>
      </c>
      <c r="I2312" s="8"/>
      <c r="J2312" s="9">
        <f>TRUNC(SUMIF(N2310:N2311, N2309, J2310:J2311),0)</f>
        <v>0</v>
      </c>
      <c r="K2312" s="8"/>
      <c r="L2312" s="9">
        <f>F2312+H2312+J2312</f>
        <v>109263</v>
      </c>
      <c r="M2312" s="5" t="s">
        <v>52</v>
      </c>
      <c r="N2312" s="1" t="s">
        <v>124</v>
      </c>
      <c r="O2312" s="1" t="s">
        <v>124</v>
      </c>
      <c r="P2312" s="1" t="s">
        <v>52</v>
      </c>
      <c r="Q2312" s="1" t="s">
        <v>52</v>
      </c>
      <c r="R2312" s="1" t="s">
        <v>52</v>
      </c>
      <c r="AV2312" s="1" t="s">
        <v>52</v>
      </c>
      <c r="AW2312" s="1" t="s">
        <v>52</v>
      </c>
      <c r="AX2312" s="1" t="s">
        <v>52</v>
      </c>
      <c r="AY2312" s="1" t="s">
        <v>52</v>
      </c>
      <c r="AZ2312" s="203"/>
      <c r="BA2312" s="207"/>
    </row>
    <row r="2313" spans="1:54" ht="30" customHeight="1">
      <c r="A2313" s="6"/>
      <c r="B2313" s="6"/>
      <c r="C2313" s="6"/>
      <c r="D2313" s="6"/>
      <c r="E2313" s="8"/>
      <c r="F2313" s="9"/>
      <c r="G2313" s="8"/>
      <c r="H2313" s="9"/>
      <c r="I2313" s="8"/>
      <c r="J2313" s="9"/>
      <c r="K2313" s="8"/>
      <c r="L2313" s="9"/>
      <c r="M2313" s="6"/>
      <c r="BA2313" s="206"/>
    </row>
    <row r="2314" spans="1:54" ht="30" customHeight="1">
      <c r="A2314" s="311" t="s">
        <v>5181</v>
      </c>
      <c r="B2314" s="311"/>
      <c r="C2314" s="311"/>
      <c r="D2314" s="311"/>
      <c r="E2314" s="312"/>
      <c r="F2314" s="313"/>
      <c r="G2314" s="312"/>
      <c r="H2314" s="313"/>
      <c r="I2314" s="312"/>
      <c r="J2314" s="313"/>
      <c r="K2314" s="312"/>
      <c r="L2314" s="313"/>
      <c r="M2314" s="311"/>
      <c r="N2314" s="1" t="s">
        <v>1930</v>
      </c>
      <c r="BA2314" s="206"/>
    </row>
    <row r="2315" spans="1:54" ht="30" customHeight="1">
      <c r="A2315" s="5" t="s">
        <v>5182</v>
      </c>
      <c r="B2315" s="5" t="s">
        <v>52</v>
      </c>
      <c r="C2315" s="5" t="s">
        <v>517</v>
      </c>
      <c r="D2315" s="6">
        <v>1</v>
      </c>
      <c r="E2315" s="8">
        <f>단가대비표!K175</f>
        <v>160000</v>
      </c>
      <c r="F2315" s="9">
        <f>TRUNC(E2315*D2315,1)</f>
        <v>160000</v>
      </c>
      <c r="G2315" s="8">
        <f>단가대비표!L175</f>
        <v>0</v>
      </c>
      <c r="H2315" s="9">
        <f>TRUNC(G2315*D2315,1)</f>
        <v>0</v>
      </c>
      <c r="I2315" s="8">
        <f>단가대비표!S175</f>
        <v>0</v>
      </c>
      <c r="J2315" s="9">
        <f>TRUNC(I2315*D2315,1)</f>
        <v>0</v>
      </c>
      <c r="K2315" s="8">
        <f>TRUNC(E2315+G2315+I2315,1)</f>
        <v>160000</v>
      </c>
      <c r="L2315" s="9">
        <f>TRUNC(F2315+H2315+J2315,1)</f>
        <v>160000</v>
      </c>
      <c r="M2315" s="5" t="s">
        <v>52</v>
      </c>
      <c r="N2315" s="1" t="s">
        <v>1930</v>
      </c>
      <c r="O2315" s="1" t="s">
        <v>5183</v>
      </c>
      <c r="P2315" s="1" t="s">
        <v>62</v>
      </c>
      <c r="Q2315" s="1" t="s">
        <v>62</v>
      </c>
      <c r="R2315" s="1" t="s">
        <v>61</v>
      </c>
      <c r="AV2315" s="1" t="s">
        <v>52</v>
      </c>
      <c r="AW2315" s="1" t="s">
        <v>5184</v>
      </c>
      <c r="AX2315" s="1" t="s">
        <v>52</v>
      </c>
      <c r="AY2315" s="1" t="s">
        <v>52</v>
      </c>
      <c r="AZ2315" s="203"/>
      <c r="BA2315" s="207" t="s">
        <v>7430</v>
      </c>
      <c r="BB2315" s="98" t="s">
        <v>7911</v>
      </c>
    </row>
    <row r="2316" spans="1:54" ht="30" customHeight="1">
      <c r="A2316" s="32" t="s">
        <v>5131</v>
      </c>
      <c r="B2316" s="5" t="s">
        <v>5185</v>
      </c>
      <c r="C2316" s="5" t="s">
        <v>366</v>
      </c>
      <c r="D2316" s="6">
        <v>1</v>
      </c>
      <c r="E2316" s="8">
        <f>일위대가목록!E659</f>
        <v>0</v>
      </c>
      <c r="F2316" s="9">
        <f>TRUNC(E2316*D2316,1)</f>
        <v>0</v>
      </c>
      <c r="G2316" s="8">
        <f>일위대가목록!F659</f>
        <v>9902</v>
      </c>
      <c r="H2316" s="9">
        <f>TRUNC(G2316*D2316,1)</f>
        <v>9902</v>
      </c>
      <c r="I2316" s="8">
        <f>일위대가목록!G659</f>
        <v>0</v>
      </c>
      <c r="J2316" s="9">
        <f>TRUNC(I2316*D2316,1)</f>
        <v>0</v>
      </c>
      <c r="K2316" s="8">
        <f>TRUNC(E2316+G2316+I2316,1)</f>
        <v>9902</v>
      </c>
      <c r="L2316" s="9">
        <f>TRUNC(F2316+H2316+J2316,1)</f>
        <v>9902</v>
      </c>
      <c r="M2316" s="5" t="s">
        <v>5186</v>
      </c>
      <c r="N2316" s="1" t="s">
        <v>1930</v>
      </c>
      <c r="O2316" s="1" t="s">
        <v>5187</v>
      </c>
      <c r="P2316" s="1" t="s">
        <v>61</v>
      </c>
      <c r="Q2316" s="1" t="s">
        <v>62</v>
      </c>
      <c r="R2316" s="1" t="s">
        <v>62</v>
      </c>
      <c r="AV2316" s="1" t="s">
        <v>52</v>
      </c>
      <c r="AW2316" s="1" t="s">
        <v>5188</v>
      </c>
      <c r="AX2316" s="1" t="s">
        <v>52</v>
      </c>
      <c r="AY2316" s="1" t="s">
        <v>52</v>
      </c>
      <c r="AZ2316" s="203"/>
      <c r="BA2316" s="207" t="s">
        <v>5186</v>
      </c>
    </row>
    <row r="2317" spans="1:54" ht="30" customHeight="1">
      <c r="A2317" s="5" t="s">
        <v>2487</v>
      </c>
      <c r="B2317" s="5" t="s">
        <v>52</v>
      </c>
      <c r="C2317" s="5" t="s">
        <v>52</v>
      </c>
      <c r="D2317" s="6"/>
      <c r="E2317" s="8"/>
      <c r="F2317" s="9">
        <f>TRUNC(SUMIF(N2315:N2316, N2314, F2315:F2316),0)</f>
        <v>160000</v>
      </c>
      <c r="G2317" s="8"/>
      <c r="H2317" s="9">
        <f>TRUNC(SUMIF(N2315:N2316, N2314, H2315:H2316),0)</f>
        <v>9902</v>
      </c>
      <c r="I2317" s="8"/>
      <c r="J2317" s="9">
        <f>TRUNC(SUMIF(N2315:N2316, N2314, J2315:J2316),0)</f>
        <v>0</v>
      </c>
      <c r="K2317" s="8"/>
      <c r="L2317" s="9">
        <f>F2317+H2317+J2317</f>
        <v>169902</v>
      </c>
      <c r="M2317" s="5" t="s">
        <v>52</v>
      </c>
      <c r="N2317" s="1" t="s">
        <v>124</v>
      </c>
      <c r="O2317" s="1" t="s">
        <v>124</v>
      </c>
      <c r="P2317" s="1" t="s">
        <v>52</v>
      </c>
      <c r="Q2317" s="1" t="s">
        <v>52</v>
      </c>
      <c r="R2317" s="1" t="s">
        <v>52</v>
      </c>
      <c r="AV2317" s="1" t="s">
        <v>52</v>
      </c>
      <c r="AW2317" s="1" t="s">
        <v>52</v>
      </c>
      <c r="AX2317" s="1" t="s">
        <v>52</v>
      </c>
      <c r="AY2317" s="1" t="s">
        <v>52</v>
      </c>
      <c r="AZ2317" s="203"/>
      <c r="BA2317" s="207"/>
    </row>
    <row r="2318" spans="1:54" ht="30" customHeight="1">
      <c r="A2318" s="6"/>
      <c r="B2318" s="6"/>
      <c r="C2318" s="6"/>
      <c r="D2318" s="6"/>
      <c r="E2318" s="8"/>
      <c r="F2318" s="9"/>
      <c r="G2318" s="8"/>
      <c r="H2318" s="9"/>
      <c r="I2318" s="8"/>
      <c r="J2318" s="9"/>
      <c r="K2318" s="8"/>
      <c r="L2318" s="9"/>
      <c r="M2318" s="6"/>
      <c r="BA2318" s="206"/>
    </row>
    <row r="2319" spans="1:54" ht="30" customHeight="1">
      <c r="A2319" s="308" t="s">
        <v>5189</v>
      </c>
      <c r="B2319" s="308"/>
      <c r="C2319" s="308"/>
      <c r="D2319" s="308"/>
      <c r="E2319" s="309"/>
      <c r="F2319" s="310"/>
      <c r="G2319" s="309"/>
      <c r="H2319" s="310"/>
      <c r="I2319" s="309"/>
      <c r="J2319" s="310"/>
      <c r="K2319" s="309"/>
      <c r="L2319" s="310"/>
      <c r="M2319" s="308"/>
      <c r="N2319" s="1" t="s">
        <v>1935</v>
      </c>
      <c r="BA2319" s="206"/>
    </row>
    <row r="2320" spans="1:54" ht="30" customHeight="1">
      <c r="A2320" s="5" t="s">
        <v>5190</v>
      </c>
      <c r="B2320" s="5" t="s">
        <v>52</v>
      </c>
      <c r="C2320" s="5" t="s">
        <v>517</v>
      </c>
      <c r="D2320" s="6">
        <v>1</v>
      </c>
      <c r="E2320" s="8">
        <f>단가대비표!K176</f>
        <v>21800</v>
      </c>
      <c r="F2320" s="9">
        <f>TRUNC(E2320*D2320,1)</f>
        <v>21800</v>
      </c>
      <c r="G2320" s="8">
        <f>단가대비표!L176</f>
        <v>0</v>
      </c>
      <c r="H2320" s="9">
        <f>TRUNC(G2320*D2320,1)</f>
        <v>0</v>
      </c>
      <c r="I2320" s="8">
        <f>단가대비표!S176</f>
        <v>0</v>
      </c>
      <c r="J2320" s="9">
        <f>TRUNC(I2320*D2320,1)</f>
        <v>0</v>
      </c>
      <c r="K2320" s="8">
        <f>TRUNC(E2320+G2320+I2320,1)</f>
        <v>21800</v>
      </c>
      <c r="L2320" s="9">
        <f>TRUNC(F2320+H2320+J2320,1)</f>
        <v>21800</v>
      </c>
      <c r="M2320" s="5" t="s">
        <v>52</v>
      </c>
      <c r="N2320" s="1" t="s">
        <v>1935</v>
      </c>
      <c r="O2320" s="1" t="s">
        <v>5191</v>
      </c>
      <c r="P2320" s="1" t="s">
        <v>62</v>
      </c>
      <c r="Q2320" s="1" t="s">
        <v>62</v>
      </c>
      <c r="R2320" s="1" t="s">
        <v>61</v>
      </c>
      <c r="AV2320" s="1" t="s">
        <v>52</v>
      </c>
      <c r="AW2320" s="1" t="s">
        <v>5192</v>
      </c>
      <c r="AX2320" s="1" t="s">
        <v>52</v>
      </c>
      <c r="AY2320" s="1" t="s">
        <v>52</v>
      </c>
      <c r="AZ2320" s="203"/>
      <c r="BA2320" s="207" t="s">
        <v>7431</v>
      </c>
    </row>
    <row r="2321" spans="1:53" ht="30" customHeight="1">
      <c r="A2321" s="5" t="s">
        <v>4443</v>
      </c>
      <c r="B2321" s="5" t="s">
        <v>2646</v>
      </c>
      <c r="C2321" s="5" t="s">
        <v>2210</v>
      </c>
      <c r="D2321" s="6">
        <v>0.02</v>
      </c>
      <c r="E2321" s="8">
        <f>단가대비표!K437</f>
        <v>0</v>
      </c>
      <c r="F2321" s="9">
        <f>TRUNC(E2321*D2321,1)</f>
        <v>0</v>
      </c>
      <c r="G2321" s="8">
        <f>단가대비표!L437</f>
        <v>265406</v>
      </c>
      <c r="H2321" s="9">
        <f>TRUNC(G2321*D2321,1)</f>
        <v>5308.1</v>
      </c>
      <c r="I2321" s="8">
        <f>단가대비표!S437</f>
        <v>0</v>
      </c>
      <c r="J2321" s="9">
        <f>TRUNC(I2321*D2321,1)</f>
        <v>0</v>
      </c>
      <c r="K2321" s="8">
        <f>TRUNC(E2321+G2321+I2321,1)</f>
        <v>265406</v>
      </c>
      <c r="L2321" s="9">
        <f>TRUNC(F2321+H2321+J2321,1)</f>
        <v>5308.1</v>
      </c>
      <c r="M2321" s="5" t="s">
        <v>52</v>
      </c>
      <c r="N2321" s="1" t="s">
        <v>1935</v>
      </c>
      <c r="O2321" s="1" t="s">
        <v>4444</v>
      </c>
      <c r="P2321" s="1" t="s">
        <v>62</v>
      </c>
      <c r="Q2321" s="1" t="s">
        <v>62</v>
      </c>
      <c r="R2321" s="1" t="s">
        <v>61</v>
      </c>
      <c r="AV2321" s="1" t="s">
        <v>52</v>
      </c>
      <c r="AW2321" s="1" t="s">
        <v>5193</v>
      </c>
      <c r="AX2321" s="1" t="s">
        <v>52</v>
      </c>
      <c r="AY2321" s="1" t="s">
        <v>52</v>
      </c>
      <c r="AZ2321" s="203"/>
      <c r="BA2321" s="207" t="s">
        <v>7752</v>
      </c>
    </row>
    <row r="2322" spans="1:53" ht="30" customHeight="1">
      <c r="A2322" s="5" t="s">
        <v>2487</v>
      </c>
      <c r="B2322" s="5" t="s">
        <v>52</v>
      </c>
      <c r="C2322" s="5" t="s">
        <v>52</v>
      </c>
      <c r="D2322" s="6"/>
      <c r="E2322" s="8"/>
      <c r="F2322" s="9">
        <f>TRUNC(SUMIF(N2320:N2321, N2319, F2320:F2321),0)</f>
        <v>21800</v>
      </c>
      <c r="G2322" s="8"/>
      <c r="H2322" s="9">
        <f>TRUNC(SUMIF(N2320:N2321, N2319, H2320:H2321),0)</f>
        <v>5308</v>
      </c>
      <c r="I2322" s="8"/>
      <c r="J2322" s="9">
        <f>TRUNC(SUMIF(N2320:N2321, N2319, J2320:J2321),0)</f>
        <v>0</v>
      </c>
      <c r="K2322" s="8"/>
      <c r="L2322" s="9">
        <f>F2322+H2322+J2322</f>
        <v>27108</v>
      </c>
      <c r="M2322" s="5" t="s">
        <v>52</v>
      </c>
      <c r="N2322" s="1" t="s">
        <v>124</v>
      </c>
      <c r="O2322" s="1" t="s">
        <v>124</v>
      </c>
      <c r="P2322" s="1" t="s">
        <v>52</v>
      </c>
      <c r="Q2322" s="1" t="s">
        <v>52</v>
      </c>
      <c r="R2322" s="1" t="s">
        <v>52</v>
      </c>
      <c r="AV2322" s="1" t="s">
        <v>52</v>
      </c>
      <c r="AW2322" s="1" t="s">
        <v>52</v>
      </c>
      <c r="AX2322" s="1" t="s">
        <v>52</v>
      </c>
      <c r="AY2322" s="1" t="s">
        <v>52</v>
      </c>
      <c r="AZ2322" s="203"/>
      <c r="BA2322" s="207"/>
    </row>
    <row r="2323" spans="1:53" ht="30" customHeight="1">
      <c r="A2323" s="6"/>
      <c r="B2323" s="6"/>
      <c r="C2323" s="6"/>
      <c r="D2323" s="6"/>
      <c r="E2323" s="8"/>
      <c r="F2323" s="9"/>
      <c r="G2323" s="8"/>
      <c r="H2323" s="9"/>
      <c r="I2323" s="8"/>
      <c r="J2323" s="9"/>
      <c r="K2323" s="8"/>
      <c r="L2323" s="9"/>
      <c r="M2323" s="6"/>
      <c r="BA2323" s="206"/>
    </row>
    <row r="2324" spans="1:53" ht="30" customHeight="1">
      <c r="A2324" s="308" t="s">
        <v>5194</v>
      </c>
      <c r="B2324" s="308"/>
      <c r="C2324" s="308"/>
      <c r="D2324" s="308"/>
      <c r="E2324" s="309"/>
      <c r="F2324" s="310"/>
      <c r="G2324" s="309"/>
      <c r="H2324" s="310"/>
      <c r="I2324" s="309"/>
      <c r="J2324" s="310"/>
      <c r="K2324" s="309"/>
      <c r="L2324" s="310"/>
      <c r="M2324" s="308"/>
      <c r="N2324" s="1" t="s">
        <v>1940</v>
      </c>
      <c r="BA2324" s="206"/>
    </row>
    <row r="2325" spans="1:53" ht="30" customHeight="1">
      <c r="A2325" s="5" t="s">
        <v>5195</v>
      </c>
      <c r="B2325" s="5" t="s">
        <v>52</v>
      </c>
      <c r="C2325" s="5" t="s">
        <v>436</v>
      </c>
      <c r="D2325" s="6">
        <v>1</v>
      </c>
      <c r="E2325" s="8">
        <f>단가대비표!K271</f>
        <v>140000</v>
      </c>
      <c r="F2325" s="9">
        <f>TRUNC(E2325*D2325,1)</f>
        <v>140000</v>
      </c>
      <c r="G2325" s="8">
        <f>단가대비표!L271</f>
        <v>0</v>
      </c>
      <c r="H2325" s="9">
        <f>TRUNC(G2325*D2325,1)</f>
        <v>0</v>
      </c>
      <c r="I2325" s="8">
        <f>단가대비표!S271</f>
        <v>0</v>
      </c>
      <c r="J2325" s="9">
        <f>TRUNC(I2325*D2325,1)</f>
        <v>0</v>
      </c>
      <c r="K2325" s="8">
        <f t="shared" ref="K2325:L2327" si="279">TRUNC(E2325+G2325+I2325,1)</f>
        <v>140000</v>
      </c>
      <c r="L2325" s="9">
        <f t="shared" si="279"/>
        <v>140000</v>
      </c>
      <c r="M2325" s="5" t="s">
        <v>52</v>
      </c>
      <c r="N2325" s="1" t="s">
        <v>1940</v>
      </c>
      <c r="O2325" s="1" t="s">
        <v>5196</v>
      </c>
      <c r="P2325" s="1" t="s">
        <v>62</v>
      </c>
      <c r="Q2325" s="1" t="s">
        <v>62</v>
      </c>
      <c r="R2325" s="1" t="s">
        <v>61</v>
      </c>
      <c r="AV2325" s="1" t="s">
        <v>52</v>
      </c>
      <c r="AW2325" s="1" t="s">
        <v>5197</v>
      </c>
      <c r="AX2325" s="1" t="s">
        <v>52</v>
      </c>
      <c r="AY2325" s="1" t="s">
        <v>52</v>
      </c>
      <c r="AZ2325" s="203"/>
      <c r="BA2325" s="207" t="s">
        <v>7560</v>
      </c>
    </row>
    <row r="2326" spans="1:53" ht="30" customHeight="1">
      <c r="A2326" s="5" t="s">
        <v>4443</v>
      </c>
      <c r="B2326" s="5" t="s">
        <v>2646</v>
      </c>
      <c r="C2326" s="5" t="s">
        <v>2210</v>
      </c>
      <c r="D2326" s="6">
        <v>0.13300000000000001</v>
      </c>
      <c r="E2326" s="8">
        <f>단가대비표!K437</f>
        <v>0</v>
      </c>
      <c r="F2326" s="9">
        <f>TRUNC(E2326*D2326,1)</f>
        <v>0</v>
      </c>
      <c r="G2326" s="8">
        <f>단가대비표!L437</f>
        <v>265406</v>
      </c>
      <c r="H2326" s="9">
        <f>TRUNC(G2326*D2326,1)</f>
        <v>35298.9</v>
      </c>
      <c r="I2326" s="8">
        <f>단가대비표!S437</f>
        <v>0</v>
      </c>
      <c r="J2326" s="9">
        <f>TRUNC(I2326*D2326,1)</f>
        <v>0</v>
      </c>
      <c r="K2326" s="8">
        <f t="shared" si="279"/>
        <v>265406</v>
      </c>
      <c r="L2326" s="9">
        <f t="shared" si="279"/>
        <v>35298.9</v>
      </c>
      <c r="M2326" s="5" t="s">
        <v>52</v>
      </c>
      <c r="N2326" s="1" t="s">
        <v>1940</v>
      </c>
      <c r="O2326" s="1" t="s">
        <v>4444</v>
      </c>
      <c r="P2326" s="1" t="s">
        <v>62</v>
      </c>
      <c r="Q2326" s="1" t="s">
        <v>62</v>
      </c>
      <c r="R2326" s="1" t="s">
        <v>61</v>
      </c>
      <c r="V2326">
        <v>1</v>
      </c>
      <c r="AV2326" s="1" t="s">
        <v>52</v>
      </c>
      <c r="AW2326" s="1" t="s">
        <v>5198</v>
      </c>
      <c r="AX2326" s="1" t="s">
        <v>52</v>
      </c>
      <c r="AY2326" s="1" t="s">
        <v>52</v>
      </c>
      <c r="AZ2326" s="203"/>
      <c r="BA2326" s="207" t="s">
        <v>7752</v>
      </c>
    </row>
    <row r="2327" spans="1:53" ht="30" customHeight="1">
      <c r="A2327" s="5" t="s">
        <v>2652</v>
      </c>
      <c r="B2327" s="5" t="s">
        <v>2978</v>
      </c>
      <c r="C2327" s="5" t="s">
        <v>449</v>
      </c>
      <c r="D2327" s="6">
        <v>1</v>
      </c>
      <c r="E2327" s="8">
        <f>TRUNC(SUMIF(V2325:V2327, RIGHTB(O2327, 1), H2325:H2327)*U2327, 2)</f>
        <v>1058.96</v>
      </c>
      <c r="F2327" s="9">
        <f>TRUNC(E2327*D2327,1)</f>
        <v>1058.9000000000001</v>
      </c>
      <c r="G2327" s="8">
        <v>0</v>
      </c>
      <c r="H2327" s="9">
        <f>TRUNC(G2327*D2327,1)</f>
        <v>0</v>
      </c>
      <c r="I2327" s="8">
        <v>0</v>
      </c>
      <c r="J2327" s="9">
        <f>TRUNC(I2327*D2327,1)</f>
        <v>0</v>
      </c>
      <c r="K2327" s="8">
        <f t="shared" si="279"/>
        <v>1058.9000000000001</v>
      </c>
      <c r="L2327" s="9">
        <f t="shared" si="279"/>
        <v>1058.9000000000001</v>
      </c>
      <c r="M2327" s="5" t="s">
        <v>52</v>
      </c>
      <c r="N2327" s="1" t="s">
        <v>1940</v>
      </c>
      <c r="O2327" s="1" t="s">
        <v>2654</v>
      </c>
      <c r="P2327" s="1" t="s">
        <v>62</v>
      </c>
      <c r="Q2327" s="1" t="s">
        <v>62</v>
      </c>
      <c r="R2327" s="1" t="s">
        <v>62</v>
      </c>
      <c r="S2327">
        <v>1</v>
      </c>
      <c r="T2327">
        <v>0</v>
      </c>
      <c r="U2327">
        <v>0.03</v>
      </c>
      <c r="AV2327" s="1" t="s">
        <v>52</v>
      </c>
      <c r="AW2327" s="1" t="s">
        <v>5199</v>
      </c>
      <c r="AX2327" s="1" t="s">
        <v>52</v>
      </c>
      <c r="AY2327" s="1" t="s">
        <v>52</v>
      </c>
      <c r="AZ2327" s="203"/>
      <c r="BA2327" s="207"/>
    </row>
    <row r="2328" spans="1:53" ht="30" customHeight="1">
      <c r="A2328" s="5" t="s">
        <v>2487</v>
      </c>
      <c r="B2328" s="5" t="s">
        <v>52</v>
      </c>
      <c r="C2328" s="5" t="s">
        <v>52</v>
      </c>
      <c r="D2328" s="6"/>
      <c r="E2328" s="8"/>
      <c r="F2328" s="9">
        <f>TRUNC(SUMIF(N2325:N2327, N2324, F2325:F2327),0)</f>
        <v>141058</v>
      </c>
      <c r="G2328" s="8"/>
      <c r="H2328" s="9">
        <f>TRUNC(SUMIF(N2325:N2327, N2324, H2325:H2327),0)</f>
        <v>35298</v>
      </c>
      <c r="I2328" s="8"/>
      <c r="J2328" s="9">
        <f>TRUNC(SUMIF(N2325:N2327, N2324, J2325:J2327),0)</f>
        <v>0</v>
      </c>
      <c r="K2328" s="8"/>
      <c r="L2328" s="9">
        <f>F2328+H2328+J2328</f>
        <v>176356</v>
      </c>
      <c r="M2328" s="5" t="s">
        <v>52</v>
      </c>
      <c r="N2328" s="1" t="s">
        <v>124</v>
      </c>
      <c r="O2328" s="1" t="s">
        <v>124</v>
      </c>
      <c r="P2328" s="1" t="s">
        <v>52</v>
      </c>
      <c r="Q2328" s="1" t="s">
        <v>52</v>
      </c>
      <c r="R2328" s="1" t="s">
        <v>52</v>
      </c>
      <c r="AV2328" s="1" t="s">
        <v>52</v>
      </c>
      <c r="AW2328" s="1" t="s">
        <v>52</v>
      </c>
      <c r="AX2328" s="1" t="s">
        <v>52</v>
      </c>
      <c r="AY2328" s="1" t="s">
        <v>52</v>
      </c>
      <c r="AZ2328" s="203"/>
      <c r="BA2328" s="207"/>
    </row>
    <row r="2329" spans="1:53" ht="30" customHeight="1">
      <c r="A2329" s="6"/>
      <c r="B2329" s="6"/>
      <c r="C2329" s="6"/>
      <c r="D2329" s="6"/>
      <c r="E2329" s="8"/>
      <c r="F2329" s="9"/>
      <c r="G2329" s="8"/>
      <c r="H2329" s="9"/>
      <c r="I2329" s="8"/>
      <c r="J2329" s="9"/>
      <c r="K2329" s="8"/>
      <c r="L2329" s="9"/>
      <c r="M2329" s="6"/>
      <c r="BA2329" s="206"/>
    </row>
    <row r="2330" spans="1:53" ht="30" customHeight="1">
      <c r="A2330" s="308" t="s">
        <v>5200</v>
      </c>
      <c r="B2330" s="308"/>
      <c r="C2330" s="308"/>
      <c r="D2330" s="308"/>
      <c r="E2330" s="309"/>
      <c r="F2330" s="310"/>
      <c r="G2330" s="309"/>
      <c r="H2330" s="310"/>
      <c r="I2330" s="309"/>
      <c r="J2330" s="310"/>
      <c r="K2330" s="309"/>
      <c r="L2330" s="310"/>
      <c r="M2330" s="308"/>
      <c r="N2330" s="1" t="s">
        <v>1945</v>
      </c>
      <c r="BA2330" s="206"/>
    </row>
    <row r="2331" spans="1:53" ht="30" customHeight="1">
      <c r="A2331" s="5" t="s">
        <v>5201</v>
      </c>
      <c r="B2331" s="5" t="s">
        <v>5202</v>
      </c>
      <c r="C2331" s="5" t="s">
        <v>182</v>
      </c>
      <c r="D2331" s="6">
        <v>1.1000000000000001</v>
      </c>
      <c r="E2331" s="8">
        <f>단가대비표!K58</f>
        <v>263</v>
      </c>
      <c r="F2331" s="9">
        <f>TRUNC(E2331*D2331,1)</f>
        <v>289.3</v>
      </c>
      <c r="G2331" s="8">
        <f>단가대비표!L58</f>
        <v>0</v>
      </c>
      <c r="H2331" s="9">
        <f>TRUNC(G2331*D2331,1)</f>
        <v>0</v>
      </c>
      <c r="I2331" s="8">
        <f>단가대비표!S58</f>
        <v>0</v>
      </c>
      <c r="J2331" s="9">
        <f>TRUNC(I2331*D2331,1)</f>
        <v>0</v>
      </c>
      <c r="K2331" s="8">
        <f t="shared" ref="K2331:L2334" si="280">TRUNC(E2331+G2331+I2331,1)</f>
        <v>263</v>
      </c>
      <c r="L2331" s="9">
        <f t="shared" si="280"/>
        <v>289.3</v>
      </c>
      <c r="M2331" s="5" t="s">
        <v>52</v>
      </c>
      <c r="N2331" s="1" t="s">
        <v>1945</v>
      </c>
      <c r="O2331" s="1" t="s">
        <v>5203</v>
      </c>
      <c r="P2331" s="1" t="s">
        <v>62</v>
      </c>
      <c r="Q2331" s="1" t="s">
        <v>62</v>
      </c>
      <c r="R2331" s="1" t="s">
        <v>61</v>
      </c>
      <c r="V2331">
        <v>1</v>
      </c>
      <c r="AV2331" s="1" t="s">
        <v>52</v>
      </c>
      <c r="AW2331" s="1" t="s">
        <v>5204</v>
      </c>
      <c r="AX2331" s="1" t="s">
        <v>52</v>
      </c>
      <c r="AY2331" s="1" t="s">
        <v>52</v>
      </c>
      <c r="AZ2331" s="203"/>
      <c r="BA2331" s="207" t="s">
        <v>7280</v>
      </c>
    </row>
    <row r="2332" spans="1:53" ht="30" customHeight="1">
      <c r="A2332" s="5" t="s">
        <v>3300</v>
      </c>
      <c r="B2332" s="5" t="s">
        <v>5205</v>
      </c>
      <c r="C2332" s="5" t="s">
        <v>449</v>
      </c>
      <c r="D2332" s="6">
        <v>1</v>
      </c>
      <c r="E2332" s="8">
        <f>TRUNC(SUMIF(V2331:V2334, RIGHTB(O2332, 1), F2331:F2334)*U2332, 2)</f>
        <v>5.78</v>
      </c>
      <c r="F2332" s="9">
        <f>TRUNC(E2332*D2332,1)</f>
        <v>5.7</v>
      </c>
      <c r="G2332" s="8">
        <v>0</v>
      </c>
      <c r="H2332" s="9">
        <f>TRUNC(G2332*D2332,1)</f>
        <v>0</v>
      </c>
      <c r="I2332" s="8">
        <v>0</v>
      </c>
      <c r="J2332" s="9">
        <f>TRUNC(I2332*D2332,1)</f>
        <v>0</v>
      </c>
      <c r="K2332" s="8">
        <f t="shared" si="280"/>
        <v>5.7</v>
      </c>
      <c r="L2332" s="9">
        <f t="shared" si="280"/>
        <v>5.7</v>
      </c>
      <c r="M2332" s="5" t="s">
        <v>52</v>
      </c>
      <c r="N2332" s="1" t="s">
        <v>1945</v>
      </c>
      <c r="O2332" s="1" t="s">
        <v>2654</v>
      </c>
      <c r="P2332" s="1" t="s">
        <v>62</v>
      </c>
      <c r="Q2332" s="1" t="s">
        <v>62</v>
      </c>
      <c r="R2332" s="1" t="s">
        <v>62</v>
      </c>
      <c r="S2332">
        <v>0</v>
      </c>
      <c r="T2332">
        <v>0</v>
      </c>
      <c r="U2332">
        <v>0.02</v>
      </c>
      <c r="AV2332" s="1" t="s">
        <v>52</v>
      </c>
      <c r="AW2332" s="1" t="s">
        <v>5206</v>
      </c>
      <c r="AX2332" s="1" t="s">
        <v>52</v>
      </c>
      <c r="AY2332" s="1" t="s">
        <v>52</v>
      </c>
      <c r="AZ2332" s="203"/>
      <c r="BA2332" s="207"/>
    </row>
    <row r="2333" spans="1:53" ht="30" customHeight="1">
      <c r="A2333" s="5" t="s">
        <v>4443</v>
      </c>
      <c r="B2333" s="5" t="s">
        <v>2646</v>
      </c>
      <c r="C2333" s="5" t="s">
        <v>2210</v>
      </c>
      <c r="D2333" s="6">
        <v>0.01</v>
      </c>
      <c r="E2333" s="8">
        <f>단가대비표!K437</f>
        <v>0</v>
      </c>
      <c r="F2333" s="9">
        <f>TRUNC(E2333*D2333,1)</f>
        <v>0</v>
      </c>
      <c r="G2333" s="8">
        <f>단가대비표!L437</f>
        <v>265406</v>
      </c>
      <c r="H2333" s="9">
        <f>TRUNC(G2333*D2333,1)</f>
        <v>2654</v>
      </c>
      <c r="I2333" s="8">
        <f>단가대비표!S437</f>
        <v>0</v>
      </c>
      <c r="J2333" s="9">
        <f>TRUNC(I2333*D2333,1)</f>
        <v>0</v>
      </c>
      <c r="K2333" s="8">
        <f t="shared" si="280"/>
        <v>265406</v>
      </c>
      <c r="L2333" s="9">
        <f t="shared" si="280"/>
        <v>2654</v>
      </c>
      <c r="M2333" s="5" t="s">
        <v>52</v>
      </c>
      <c r="N2333" s="1" t="s">
        <v>1945</v>
      </c>
      <c r="O2333" s="1" t="s">
        <v>4444</v>
      </c>
      <c r="P2333" s="1" t="s">
        <v>62</v>
      </c>
      <c r="Q2333" s="1" t="s">
        <v>62</v>
      </c>
      <c r="R2333" s="1" t="s">
        <v>61</v>
      </c>
      <c r="W2333">
        <v>2</v>
      </c>
      <c r="AV2333" s="1" t="s">
        <v>52</v>
      </c>
      <c r="AW2333" s="1" t="s">
        <v>5207</v>
      </c>
      <c r="AX2333" s="1" t="s">
        <v>52</v>
      </c>
      <c r="AY2333" s="1" t="s">
        <v>52</v>
      </c>
      <c r="AZ2333" s="203"/>
      <c r="BA2333" s="207" t="s">
        <v>7752</v>
      </c>
    </row>
    <row r="2334" spans="1:53" ht="30" customHeight="1">
      <c r="A2334" s="5" t="s">
        <v>2652</v>
      </c>
      <c r="B2334" s="5" t="s">
        <v>2978</v>
      </c>
      <c r="C2334" s="5" t="s">
        <v>449</v>
      </c>
      <c r="D2334" s="6">
        <v>1</v>
      </c>
      <c r="E2334" s="8">
        <f>TRUNC(SUMIF(W2331:W2334, RIGHTB(O2334, 1), H2331:H2334)*U2334, 2)</f>
        <v>79.62</v>
      </c>
      <c r="F2334" s="9">
        <f>TRUNC(E2334*D2334,1)</f>
        <v>79.599999999999994</v>
      </c>
      <c r="G2334" s="8">
        <v>0</v>
      </c>
      <c r="H2334" s="9">
        <f>TRUNC(G2334*D2334,1)</f>
        <v>0</v>
      </c>
      <c r="I2334" s="8">
        <v>0</v>
      </c>
      <c r="J2334" s="9">
        <f>TRUNC(I2334*D2334,1)</f>
        <v>0</v>
      </c>
      <c r="K2334" s="8">
        <f t="shared" si="280"/>
        <v>79.599999999999994</v>
      </c>
      <c r="L2334" s="9">
        <f t="shared" si="280"/>
        <v>79.599999999999994</v>
      </c>
      <c r="M2334" s="5" t="s">
        <v>52</v>
      </c>
      <c r="N2334" s="1" t="s">
        <v>1945</v>
      </c>
      <c r="O2334" s="1" t="s">
        <v>3004</v>
      </c>
      <c r="P2334" s="1" t="s">
        <v>62</v>
      </c>
      <c r="Q2334" s="1" t="s">
        <v>62</v>
      </c>
      <c r="R2334" s="1" t="s">
        <v>62</v>
      </c>
      <c r="S2334">
        <v>1</v>
      </c>
      <c r="T2334">
        <v>0</v>
      </c>
      <c r="U2334">
        <v>0.03</v>
      </c>
      <c r="AV2334" s="1" t="s">
        <v>52</v>
      </c>
      <c r="AW2334" s="1" t="s">
        <v>5208</v>
      </c>
      <c r="AX2334" s="1" t="s">
        <v>52</v>
      </c>
      <c r="AY2334" s="1" t="s">
        <v>52</v>
      </c>
      <c r="AZ2334" s="203"/>
      <c r="BA2334" s="207"/>
    </row>
    <row r="2335" spans="1:53" ht="30" customHeight="1">
      <c r="A2335" s="5" t="s">
        <v>2487</v>
      </c>
      <c r="B2335" s="5" t="s">
        <v>52</v>
      </c>
      <c r="C2335" s="5" t="s">
        <v>52</v>
      </c>
      <c r="D2335" s="6"/>
      <c r="E2335" s="8"/>
      <c r="F2335" s="9">
        <f>TRUNC(SUMIF(N2331:N2334, N2330, F2331:F2334),0)</f>
        <v>374</v>
      </c>
      <c r="G2335" s="8"/>
      <c r="H2335" s="9">
        <f>TRUNC(SUMIF(N2331:N2334, N2330, H2331:H2334),0)</f>
        <v>2654</v>
      </c>
      <c r="I2335" s="8"/>
      <c r="J2335" s="9">
        <f>TRUNC(SUMIF(N2331:N2334, N2330, J2331:J2334),0)</f>
        <v>0</v>
      </c>
      <c r="K2335" s="8"/>
      <c r="L2335" s="9">
        <f>F2335+H2335+J2335</f>
        <v>3028</v>
      </c>
      <c r="M2335" s="5" t="s">
        <v>52</v>
      </c>
      <c r="N2335" s="1" t="s">
        <v>124</v>
      </c>
      <c r="O2335" s="1" t="s">
        <v>124</v>
      </c>
      <c r="P2335" s="1" t="s">
        <v>52</v>
      </c>
      <c r="Q2335" s="1" t="s">
        <v>52</v>
      </c>
      <c r="R2335" s="1" t="s">
        <v>52</v>
      </c>
      <c r="AV2335" s="1" t="s">
        <v>52</v>
      </c>
      <c r="AW2335" s="1" t="s">
        <v>52</v>
      </c>
      <c r="AX2335" s="1" t="s">
        <v>52</v>
      </c>
      <c r="AY2335" s="1" t="s">
        <v>52</v>
      </c>
      <c r="AZ2335" s="203"/>
      <c r="BA2335" s="207"/>
    </row>
    <row r="2336" spans="1:53" ht="30" customHeight="1">
      <c r="A2336" s="6"/>
      <c r="B2336" s="6"/>
      <c r="C2336" s="6"/>
      <c r="D2336" s="6"/>
      <c r="E2336" s="8"/>
      <c r="F2336" s="9"/>
      <c r="G2336" s="8"/>
      <c r="H2336" s="9"/>
      <c r="I2336" s="8"/>
      <c r="J2336" s="9"/>
      <c r="K2336" s="8"/>
      <c r="L2336" s="9"/>
      <c r="M2336" s="6"/>
      <c r="BA2336" s="206"/>
    </row>
    <row r="2337" spans="1:54" ht="30" customHeight="1">
      <c r="A2337" s="308" t="s">
        <v>5209</v>
      </c>
      <c r="B2337" s="308"/>
      <c r="C2337" s="308"/>
      <c r="D2337" s="308"/>
      <c r="E2337" s="309"/>
      <c r="F2337" s="310"/>
      <c r="G2337" s="309"/>
      <c r="H2337" s="310"/>
      <c r="I2337" s="309"/>
      <c r="J2337" s="310"/>
      <c r="K2337" s="309"/>
      <c r="L2337" s="310"/>
      <c r="M2337" s="308"/>
      <c r="N2337" s="1" t="s">
        <v>1950</v>
      </c>
      <c r="BA2337" s="206"/>
    </row>
    <row r="2338" spans="1:54" ht="30" customHeight="1">
      <c r="A2338" s="5" t="s">
        <v>5201</v>
      </c>
      <c r="B2338" s="5" t="s">
        <v>5202</v>
      </c>
      <c r="C2338" s="5" t="s">
        <v>182</v>
      </c>
      <c r="D2338" s="6">
        <v>1.1000000000000001</v>
      </c>
      <c r="E2338" s="8">
        <f>단가대비표!K58</f>
        <v>263</v>
      </c>
      <c r="F2338" s="9">
        <f>TRUNC(E2338*D2338,1)</f>
        <v>289.3</v>
      </c>
      <c r="G2338" s="8">
        <f>단가대비표!L58</f>
        <v>0</v>
      </c>
      <c r="H2338" s="9">
        <f>TRUNC(G2338*D2338,1)</f>
        <v>0</v>
      </c>
      <c r="I2338" s="8">
        <f>단가대비표!S58</f>
        <v>0</v>
      </c>
      <c r="J2338" s="9">
        <f>TRUNC(I2338*D2338,1)</f>
        <v>0</v>
      </c>
      <c r="K2338" s="8">
        <f t="shared" ref="K2338:L2341" si="281">TRUNC(E2338+G2338+I2338,1)</f>
        <v>263</v>
      </c>
      <c r="L2338" s="9">
        <f t="shared" si="281"/>
        <v>289.3</v>
      </c>
      <c r="M2338" s="5" t="s">
        <v>52</v>
      </c>
      <c r="N2338" s="1" t="s">
        <v>1950</v>
      </c>
      <c r="O2338" s="1" t="s">
        <v>5203</v>
      </c>
      <c r="P2338" s="1" t="s">
        <v>62</v>
      </c>
      <c r="Q2338" s="1" t="s">
        <v>62</v>
      </c>
      <c r="R2338" s="1" t="s">
        <v>61</v>
      </c>
      <c r="V2338">
        <v>1</v>
      </c>
      <c r="AV2338" s="1" t="s">
        <v>52</v>
      </c>
      <c r="AW2338" s="1" t="s">
        <v>5210</v>
      </c>
      <c r="AX2338" s="1" t="s">
        <v>52</v>
      </c>
      <c r="AY2338" s="1" t="s">
        <v>52</v>
      </c>
      <c r="AZ2338" s="203"/>
      <c r="BA2338" s="207" t="s">
        <v>7280</v>
      </c>
    </row>
    <row r="2339" spans="1:54" ht="30" customHeight="1">
      <c r="A2339" s="5" t="s">
        <v>3300</v>
      </c>
      <c r="B2339" s="5" t="s">
        <v>5205</v>
      </c>
      <c r="C2339" s="5" t="s">
        <v>449</v>
      </c>
      <c r="D2339" s="6">
        <v>1</v>
      </c>
      <c r="E2339" s="8">
        <f>TRUNC(SUMIF(V2338:V2341, RIGHTB(O2339, 1), F2338:F2341)*U2339, 2)</f>
        <v>5.78</v>
      </c>
      <c r="F2339" s="9">
        <f>TRUNC(E2339*D2339,1)</f>
        <v>5.7</v>
      </c>
      <c r="G2339" s="8">
        <v>0</v>
      </c>
      <c r="H2339" s="9">
        <f>TRUNC(G2339*D2339,1)</f>
        <v>0</v>
      </c>
      <c r="I2339" s="8">
        <v>0</v>
      </c>
      <c r="J2339" s="9">
        <f>TRUNC(I2339*D2339,1)</f>
        <v>0</v>
      </c>
      <c r="K2339" s="8">
        <f t="shared" si="281"/>
        <v>5.7</v>
      </c>
      <c r="L2339" s="9">
        <f t="shared" si="281"/>
        <v>5.7</v>
      </c>
      <c r="M2339" s="5" t="s">
        <v>52</v>
      </c>
      <c r="N2339" s="1" t="s">
        <v>1950</v>
      </c>
      <c r="O2339" s="1" t="s">
        <v>2654</v>
      </c>
      <c r="P2339" s="1" t="s">
        <v>62</v>
      </c>
      <c r="Q2339" s="1" t="s">
        <v>62</v>
      </c>
      <c r="R2339" s="1" t="s">
        <v>62</v>
      </c>
      <c r="S2339">
        <v>0</v>
      </c>
      <c r="T2339">
        <v>0</v>
      </c>
      <c r="U2339">
        <v>0.02</v>
      </c>
      <c r="AV2339" s="1" t="s">
        <v>52</v>
      </c>
      <c r="AW2339" s="1" t="s">
        <v>5211</v>
      </c>
      <c r="AX2339" s="1" t="s">
        <v>52</v>
      </c>
      <c r="AY2339" s="1" t="s">
        <v>52</v>
      </c>
      <c r="AZ2339" s="203"/>
      <c r="BA2339" s="207"/>
    </row>
    <row r="2340" spans="1:54" ht="30" customHeight="1">
      <c r="A2340" s="5" t="s">
        <v>4443</v>
      </c>
      <c r="B2340" s="5" t="s">
        <v>2646</v>
      </c>
      <c r="C2340" s="5" t="s">
        <v>2210</v>
      </c>
      <c r="D2340" s="6">
        <v>8.0000000000000002E-3</v>
      </c>
      <c r="E2340" s="8">
        <f>단가대비표!K437</f>
        <v>0</v>
      </c>
      <c r="F2340" s="9">
        <f>TRUNC(E2340*D2340,1)</f>
        <v>0</v>
      </c>
      <c r="G2340" s="8">
        <f>단가대비표!L437</f>
        <v>265406</v>
      </c>
      <c r="H2340" s="9">
        <f>TRUNC(G2340*D2340,1)</f>
        <v>2123.1999999999998</v>
      </c>
      <c r="I2340" s="8">
        <f>단가대비표!S437</f>
        <v>0</v>
      </c>
      <c r="J2340" s="9">
        <f>TRUNC(I2340*D2340,1)</f>
        <v>0</v>
      </c>
      <c r="K2340" s="8">
        <f t="shared" si="281"/>
        <v>265406</v>
      </c>
      <c r="L2340" s="9">
        <f t="shared" si="281"/>
        <v>2123.1999999999998</v>
      </c>
      <c r="M2340" s="5" t="s">
        <v>52</v>
      </c>
      <c r="N2340" s="1" t="s">
        <v>1950</v>
      </c>
      <c r="O2340" s="1" t="s">
        <v>4444</v>
      </c>
      <c r="P2340" s="1" t="s">
        <v>62</v>
      </c>
      <c r="Q2340" s="1" t="s">
        <v>62</v>
      </c>
      <c r="R2340" s="1" t="s">
        <v>61</v>
      </c>
      <c r="W2340">
        <v>2</v>
      </c>
      <c r="AV2340" s="1" t="s">
        <v>52</v>
      </c>
      <c r="AW2340" s="1" t="s">
        <v>5212</v>
      </c>
      <c r="AX2340" s="1" t="s">
        <v>52</v>
      </c>
      <c r="AY2340" s="1" t="s">
        <v>52</v>
      </c>
      <c r="AZ2340" s="203"/>
      <c r="BA2340" s="207" t="s">
        <v>7752</v>
      </c>
    </row>
    <row r="2341" spans="1:54" ht="30" customHeight="1">
      <c r="A2341" s="5" t="s">
        <v>2652</v>
      </c>
      <c r="B2341" s="5" t="s">
        <v>2978</v>
      </c>
      <c r="C2341" s="5" t="s">
        <v>449</v>
      </c>
      <c r="D2341" s="6">
        <v>1</v>
      </c>
      <c r="E2341" s="8">
        <f>TRUNC(SUMIF(W2338:W2341, RIGHTB(O2341, 1), H2338:H2341)*U2341, 2)</f>
        <v>63.69</v>
      </c>
      <c r="F2341" s="9">
        <f>TRUNC(E2341*D2341,1)</f>
        <v>63.6</v>
      </c>
      <c r="G2341" s="8">
        <v>0</v>
      </c>
      <c r="H2341" s="9">
        <f>TRUNC(G2341*D2341,1)</f>
        <v>0</v>
      </c>
      <c r="I2341" s="8">
        <v>0</v>
      </c>
      <c r="J2341" s="9">
        <f>TRUNC(I2341*D2341,1)</f>
        <v>0</v>
      </c>
      <c r="K2341" s="8">
        <f t="shared" si="281"/>
        <v>63.6</v>
      </c>
      <c r="L2341" s="9">
        <f t="shared" si="281"/>
        <v>63.6</v>
      </c>
      <c r="M2341" s="5" t="s">
        <v>52</v>
      </c>
      <c r="N2341" s="1" t="s">
        <v>1950</v>
      </c>
      <c r="O2341" s="1" t="s">
        <v>3004</v>
      </c>
      <c r="P2341" s="1" t="s">
        <v>62</v>
      </c>
      <c r="Q2341" s="1" t="s">
        <v>62</v>
      </c>
      <c r="R2341" s="1" t="s">
        <v>62</v>
      </c>
      <c r="S2341">
        <v>1</v>
      </c>
      <c r="T2341">
        <v>0</v>
      </c>
      <c r="U2341">
        <v>0.03</v>
      </c>
      <c r="AV2341" s="1" t="s">
        <v>52</v>
      </c>
      <c r="AW2341" s="1" t="s">
        <v>5213</v>
      </c>
      <c r="AX2341" s="1" t="s">
        <v>52</v>
      </c>
      <c r="AY2341" s="1" t="s">
        <v>52</v>
      </c>
      <c r="AZ2341" s="203"/>
      <c r="BA2341" s="207"/>
    </row>
    <row r="2342" spans="1:54" ht="30" customHeight="1">
      <c r="A2342" s="5" t="s">
        <v>2487</v>
      </c>
      <c r="B2342" s="5" t="s">
        <v>52</v>
      </c>
      <c r="C2342" s="5" t="s">
        <v>52</v>
      </c>
      <c r="D2342" s="6"/>
      <c r="E2342" s="8"/>
      <c r="F2342" s="9">
        <f>TRUNC(SUMIF(N2338:N2341, N2337, F2338:F2341),0)</f>
        <v>358</v>
      </c>
      <c r="G2342" s="8"/>
      <c r="H2342" s="9">
        <f>TRUNC(SUMIF(N2338:N2341, N2337, H2338:H2341),0)</f>
        <v>2123</v>
      </c>
      <c r="I2342" s="8"/>
      <c r="J2342" s="9">
        <f>TRUNC(SUMIF(N2338:N2341, N2337, J2338:J2341),0)</f>
        <v>0</v>
      </c>
      <c r="K2342" s="8"/>
      <c r="L2342" s="9">
        <f>F2342+H2342+J2342</f>
        <v>2481</v>
      </c>
      <c r="M2342" s="5" t="s">
        <v>52</v>
      </c>
      <c r="N2342" s="1" t="s">
        <v>124</v>
      </c>
      <c r="O2342" s="1" t="s">
        <v>124</v>
      </c>
      <c r="P2342" s="1" t="s">
        <v>52</v>
      </c>
      <c r="Q2342" s="1" t="s">
        <v>52</v>
      </c>
      <c r="R2342" s="1" t="s">
        <v>52</v>
      </c>
      <c r="AV2342" s="1" t="s">
        <v>52</v>
      </c>
      <c r="AW2342" s="1" t="s">
        <v>52</v>
      </c>
      <c r="AX2342" s="1" t="s">
        <v>52</v>
      </c>
      <c r="AY2342" s="1" t="s">
        <v>52</v>
      </c>
      <c r="AZ2342" s="203"/>
      <c r="BA2342" s="207"/>
    </row>
    <row r="2343" spans="1:54" ht="30" customHeight="1">
      <c r="A2343" s="6"/>
      <c r="B2343" s="6"/>
      <c r="C2343" s="6"/>
      <c r="D2343" s="6"/>
      <c r="E2343" s="8"/>
      <c r="F2343" s="9"/>
      <c r="G2343" s="8"/>
      <c r="H2343" s="9"/>
      <c r="I2343" s="8"/>
      <c r="J2343" s="9"/>
      <c r="K2343" s="8"/>
      <c r="L2343" s="9"/>
      <c r="M2343" s="6"/>
      <c r="BA2343" s="206"/>
    </row>
    <row r="2344" spans="1:54" ht="30" customHeight="1">
      <c r="A2344" s="308" t="s">
        <v>5214</v>
      </c>
      <c r="B2344" s="308"/>
      <c r="C2344" s="308"/>
      <c r="D2344" s="308"/>
      <c r="E2344" s="309"/>
      <c r="F2344" s="310"/>
      <c r="G2344" s="309"/>
      <c r="H2344" s="310"/>
      <c r="I2344" s="309"/>
      <c r="J2344" s="310"/>
      <c r="K2344" s="309"/>
      <c r="L2344" s="310"/>
      <c r="M2344" s="308"/>
      <c r="N2344" s="1" t="s">
        <v>1955</v>
      </c>
      <c r="BA2344" s="206"/>
    </row>
    <row r="2345" spans="1:54" ht="30" customHeight="1">
      <c r="A2345" s="5" t="s">
        <v>5201</v>
      </c>
      <c r="B2345" s="5" t="s">
        <v>5202</v>
      </c>
      <c r="C2345" s="5" t="s">
        <v>182</v>
      </c>
      <c r="D2345" s="6">
        <v>1.1000000000000001</v>
      </c>
      <c r="E2345" s="8">
        <f>단가대비표!K58</f>
        <v>263</v>
      </c>
      <c r="F2345" s="9">
        <f>TRUNC(E2345*D2345,1)</f>
        <v>289.3</v>
      </c>
      <c r="G2345" s="8">
        <f>단가대비표!L58</f>
        <v>0</v>
      </c>
      <c r="H2345" s="9">
        <f>TRUNC(G2345*D2345,1)</f>
        <v>0</v>
      </c>
      <c r="I2345" s="8">
        <f>단가대비표!S58</f>
        <v>0</v>
      </c>
      <c r="J2345" s="9">
        <f>TRUNC(I2345*D2345,1)</f>
        <v>0</v>
      </c>
      <c r="K2345" s="8">
        <f t="shared" ref="K2345:L2348" si="282">TRUNC(E2345+G2345+I2345,1)</f>
        <v>263</v>
      </c>
      <c r="L2345" s="9">
        <f t="shared" si="282"/>
        <v>289.3</v>
      </c>
      <c r="M2345" s="5" t="s">
        <v>52</v>
      </c>
      <c r="N2345" s="1" t="s">
        <v>1955</v>
      </c>
      <c r="O2345" s="1" t="s">
        <v>5203</v>
      </c>
      <c r="P2345" s="1" t="s">
        <v>62</v>
      </c>
      <c r="Q2345" s="1" t="s">
        <v>62</v>
      </c>
      <c r="R2345" s="1" t="s">
        <v>61</v>
      </c>
      <c r="V2345">
        <v>1</v>
      </c>
      <c r="AV2345" s="1" t="s">
        <v>52</v>
      </c>
      <c r="AW2345" s="1" t="s">
        <v>5215</v>
      </c>
      <c r="AX2345" s="1" t="s">
        <v>52</v>
      </c>
      <c r="AY2345" s="1" t="s">
        <v>52</v>
      </c>
      <c r="AZ2345" s="203"/>
      <c r="BA2345" s="207" t="s">
        <v>7280</v>
      </c>
    </row>
    <row r="2346" spans="1:54" ht="30" customHeight="1">
      <c r="A2346" s="5" t="s">
        <v>3300</v>
      </c>
      <c r="B2346" s="5" t="s">
        <v>5205</v>
      </c>
      <c r="C2346" s="5" t="s">
        <v>449</v>
      </c>
      <c r="D2346" s="6">
        <v>1</v>
      </c>
      <c r="E2346" s="8">
        <f>TRUNC(SUMIF(V2345:V2348, RIGHTB(O2346, 1), F2345:F2348)*U2346, 2)</f>
        <v>5.78</v>
      </c>
      <c r="F2346" s="9">
        <f>TRUNC(E2346*D2346,1)</f>
        <v>5.7</v>
      </c>
      <c r="G2346" s="8">
        <v>0</v>
      </c>
      <c r="H2346" s="9">
        <f>TRUNC(G2346*D2346,1)</f>
        <v>0</v>
      </c>
      <c r="I2346" s="8">
        <v>0</v>
      </c>
      <c r="J2346" s="9">
        <f>TRUNC(I2346*D2346,1)</f>
        <v>0</v>
      </c>
      <c r="K2346" s="8">
        <f t="shared" si="282"/>
        <v>5.7</v>
      </c>
      <c r="L2346" s="9">
        <f t="shared" si="282"/>
        <v>5.7</v>
      </c>
      <c r="M2346" s="5" t="s">
        <v>52</v>
      </c>
      <c r="N2346" s="1" t="s">
        <v>1955</v>
      </c>
      <c r="O2346" s="1" t="s">
        <v>2654</v>
      </c>
      <c r="P2346" s="1" t="s">
        <v>62</v>
      </c>
      <c r="Q2346" s="1" t="s">
        <v>62</v>
      </c>
      <c r="R2346" s="1" t="s">
        <v>62</v>
      </c>
      <c r="S2346">
        <v>0</v>
      </c>
      <c r="T2346">
        <v>0</v>
      </c>
      <c r="U2346">
        <v>0.02</v>
      </c>
      <c r="AV2346" s="1" t="s">
        <v>52</v>
      </c>
      <c r="AW2346" s="1" t="s">
        <v>5216</v>
      </c>
      <c r="AX2346" s="1" t="s">
        <v>52</v>
      </c>
      <c r="AY2346" s="1" t="s">
        <v>52</v>
      </c>
      <c r="AZ2346" s="203"/>
      <c r="BA2346" s="207"/>
    </row>
    <row r="2347" spans="1:54" ht="30" customHeight="1">
      <c r="A2347" s="5" t="s">
        <v>4443</v>
      </c>
      <c r="B2347" s="5" t="s">
        <v>2646</v>
      </c>
      <c r="C2347" s="5" t="s">
        <v>2210</v>
      </c>
      <c r="D2347" s="74">
        <v>1.2E-2</v>
      </c>
      <c r="E2347" s="8">
        <f>단가대비표!K437</f>
        <v>0</v>
      </c>
      <c r="F2347" s="9">
        <f>TRUNC(E2347*D2347,1)</f>
        <v>0</v>
      </c>
      <c r="G2347" s="8">
        <f>단가대비표!L437</f>
        <v>265406</v>
      </c>
      <c r="H2347" s="9">
        <f>TRUNC(G2347*D2347,1)</f>
        <v>3184.8</v>
      </c>
      <c r="I2347" s="8">
        <f>단가대비표!S437</f>
        <v>0</v>
      </c>
      <c r="J2347" s="9">
        <f>TRUNC(I2347*D2347,1)</f>
        <v>0</v>
      </c>
      <c r="K2347" s="8">
        <f t="shared" si="282"/>
        <v>265406</v>
      </c>
      <c r="L2347" s="9">
        <f t="shared" si="282"/>
        <v>3184.8</v>
      </c>
      <c r="M2347" s="5" t="s">
        <v>52</v>
      </c>
      <c r="N2347" s="1" t="s">
        <v>1955</v>
      </c>
      <c r="O2347" s="1" t="s">
        <v>4444</v>
      </c>
      <c r="P2347" s="1" t="s">
        <v>62</v>
      </c>
      <c r="Q2347" s="1" t="s">
        <v>62</v>
      </c>
      <c r="R2347" s="1" t="s">
        <v>61</v>
      </c>
      <c r="W2347">
        <v>2</v>
      </c>
      <c r="AV2347" s="1" t="s">
        <v>52</v>
      </c>
      <c r="AW2347" s="1" t="s">
        <v>5217</v>
      </c>
      <c r="AX2347" s="1" t="s">
        <v>52</v>
      </c>
      <c r="AY2347" s="1" t="s">
        <v>52</v>
      </c>
      <c r="AZ2347" s="203"/>
      <c r="BA2347" s="207" t="s">
        <v>7752</v>
      </c>
      <c r="BB2347" s="99">
        <v>0.02</v>
      </c>
    </row>
    <row r="2348" spans="1:54" ht="30" customHeight="1">
      <c r="A2348" s="5" t="s">
        <v>2652</v>
      </c>
      <c r="B2348" s="5" t="s">
        <v>2978</v>
      </c>
      <c r="C2348" s="5" t="s">
        <v>449</v>
      </c>
      <c r="D2348" s="6">
        <v>1</v>
      </c>
      <c r="E2348" s="8">
        <f>TRUNC(SUMIF(W2345:W2348, RIGHTB(O2348, 1), H2345:H2348)*U2348, 2)</f>
        <v>95.54</v>
      </c>
      <c r="F2348" s="9">
        <f>TRUNC(E2348*D2348,1)</f>
        <v>95.5</v>
      </c>
      <c r="G2348" s="8">
        <v>0</v>
      </c>
      <c r="H2348" s="9">
        <f>TRUNC(G2348*D2348,1)</f>
        <v>0</v>
      </c>
      <c r="I2348" s="8">
        <v>0</v>
      </c>
      <c r="J2348" s="9">
        <f>TRUNC(I2348*D2348,1)</f>
        <v>0</v>
      </c>
      <c r="K2348" s="8">
        <f t="shared" si="282"/>
        <v>95.5</v>
      </c>
      <c r="L2348" s="9">
        <f t="shared" si="282"/>
        <v>95.5</v>
      </c>
      <c r="M2348" s="5" t="s">
        <v>52</v>
      </c>
      <c r="N2348" s="1" t="s">
        <v>1955</v>
      </c>
      <c r="O2348" s="1" t="s">
        <v>3004</v>
      </c>
      <c r="P2348" s="1" t="s">
        <v>62</v>
      </c>
      <c r="Q2348" s="1" t="s">
        <v>62</v>
      </c>
      <c r="R2348" s="1" t="s">
        <v>62</v>
      </c>
      <c r="S2348">
        <v>1</v>
      </c>
      <c r="T2348">
        <v>0</v>
      </c>
      <c r="U2348">
        <v>0.03</v>
      </c>
      <c r="AV2348" s="1" t="s">
        <v>52</v>
      </c>
      <c r="AW2348" s="1" t="s">
        <v>5218</v>
      </c>
      <c r="AX2348" s="1" t="s">
        <v>52</v>
      </c>
      <c r="AY2348" s="1" t="s">
        <v>52</v>
      </c>
      <c r="AZ2348" s="203"/>
      <c r="BA2348" s="207"/>
    </row>
    <row r="2349" spans="1:54" ht="30" customHeight="1">
      <c r="A2349" s="5" t="s">
        <v>2487</v>
      </c>
      <c r="B2349" s="5" t="s">
        <v>52</v>
      </c>
      <c r="C2349" s="5" t="s">
        <v>52</v>
      </c>
      <c r="D2349" s="6"/>
      <c r="E2349" s="8"/>
      <c r="F2349" s="9">
        <f>TRUNC(SUMIF(N2345:N2348, N2344, F2345:F2348),0)</f>
        <v>390</v>
      </c>
      <c r="G2349" s="8"/>
      <c r="H2349" s="9">
        <f>TRUNC(SUMIF(N2345:N2348, N2344, H2345:H2348),0)</f>
        <v>3184</v>
      </c>
      <c r="I2349" s="8"/>
      <c r="J2349" s="9">
        <f>TRUNC(SUMIF(N2345:N2348, N2344, J2345:J2348),0)</f>
        <v>0</v>
      </c>
      <c r="K2349" s="8"/>
      <c r="L2349" s="9">
        <f>F2349+H2349+J2349</f>
        <v>3574</v>
      </c>
      <c r="M2349" s="5" t="s">
        <v>52</v>
      </c>
      <c r="N2349" s="1" t="s">
        <v>124</v>
      </c>
      <c r="O2349" s="1" t="s">
        <v>124</v>
      </c>
      <c r="P2349" s="1" t="s">
        <v>52</v>
      </c>
      <c r="Q2349" s="1" t="s">
        <v>52</v>
      </c>
      <c r="R2349" s="1" t="s">
        <v>52</v>
      </c>
      <c r="AV2349" s="1" t="s">
        <v>52</v>
      </c>
      <c r="AW2349" s="1" t="s">
        <v>52</v>
      </c>
      <c r="AX2349" s="1" t="s">
        <v>52</v>
      </c>
      <c r="AY2349" s="1" t="s">
        <v>52</v>
      </c>
      <c r="AZ2349" s="203"/>
      <c r="BA2349" s="207"/>
    </row>
    <row r="2350" spans="1:54" ht="30" customHeight="1">
      <c r="A2350" s="6"/>
      <c r="B2350" s="6"/>
      <c r="C2350" s="6"/>
      <c r="D2350" s="6"/>
      <c r="E2350" s="8"/>
      <c r="F2350" s="9"/>
      <c r="G2350" s="8"/>
      <c r="H2350" s="9"/>
      <c r="I2350" s="8"/>
      <c r="J2350" s="9"/>
      <c r="K2350" s="8"/>
      <c r="L2350" s="9"/>
      <c r="M2350" s="6"/>
      <c r="BA2350" s="206"/>
    </row>
    <row r="2351" spans="1:54" ht="30" customHeight="1">
      <c r="A2351" s="308" t="s">
        <v>5219</v>
      </c>
      <c r="B2351" s="308"/>
      <c r="C2351" s="308"/>
      <c r="D2351" s="308"/>
      <c r="E2351" s="309"/>
      <c r="F2351" s="310"/>
      <c r="G2351" s="309"/>
      <c r="H2351" s="310"/>
      <c r="I2351" s="309"/>
      <c r="J2351" s="310"/>
      <c r="K2351" s="309"/>
      <c r="L2351" s="310"/>
      <c r="M2351" s="308"/>
      <c r="N2351" s="1" t="s">
        <v>1960</v>
      </c>
      <c r="BA2351" s="206"/>
    </row>
    <row r="2352" spans="1:54" ht="30" customHeight="1">
      <c r="A2352" s="5" t="s">
        <v>5201</v>
      </c>
      <c r="B2352" s="5" t="s">
        <v>5202</v>
      </c>
      <c r="C2352" s="5" t="s">
        <v>182</v>
      </c>
      <c r="D2352" s="6">
        <v>1.1000000000000001</v>
      </c>
      <c r="E2352" s="8">
        <f>단가대비표!K58</f>
        <v>263</v>
      </c>
      <c r="F2352" s="9">
        <f>TRUNC(E2352*D2352,1)</f>
        <v>289.3</v>
      </c>
      <c r="G2352" s="8">
        <f>단가대비표!L58</f>
        <v>0</v>
      </c>
      <c r="H2352" s="9">
        <f>TRUNC(G2352*D2352,1)</f>
        <v>0</v>
      </c>
      <c r="I2352" s="8">
        <f>단가대비표!S58</f>
        <v>0</v>
      </c>
      <c r="J2352" s="9">
        <f>TRUNC(I2352*D2352,1)</f>
        <v>0</v>
      </c>
      <c r="K2352" s="8">
        <f t="shared" ref="K2352:L2355" si="283">TRUNC(E2352+G2352+I2352,1)</f>
        <v>263</v>
      </c>
      <c r="L2352" s="9">
        <f t="shared" si="283"/>
        <v>289.3</v>
      </c>
      <c r="M2352" s="5" t="s">
        <v>52</v>
      </c>
      <c r="N2352" s="1" t="s">
        <v>1960</v>
      </c>
      <c r="O2352" s="1" t="s">
        <v>5203</v>
      </c>
      <c r="P2352" s="1" t="s">
        <v>62</v>
      </c>
      <c r="Q2352" s="1" t="s">
        <v>62</v>
      </c>
      <c r="R2352" s="1" t="s">
        <v>61</v>
      </c>
      <c r="V2352">
        <v>1</v>
      </c>
      <c r="AV2352" s="1" t="s">
        <v>52</v>
      </c>
      <c r="AW2352" s="1" t="s">
        <v>5220</v>
      </c>
      <c r="AX2352" s="1" t="s">
        <v>52</v>
      </c>
      <c r="AY2352" s="1" t="s">
        <v>52</v>
      </c>
      <c r="AZ2352" s="203"/>
      <c r="BA2352" s="207" t="s">
        <v>7280</v>
      </c>
    </row>
    <row r="2353" spans="1:55" ht="30" customHeight="1">
      <c r="A2353" s="5" t="s">
        <v>3300</v>
      </c>
      <c r="B2353" s="5" t="s">
        <v>5205</v>
      </c>
      <c r="C2353" s="5" t="s">
        <v>449</v>
      </c>
      <c r="D2353" s="6">
        <v>1</v>
      </c>
      <c r="E2353" s="8">
        <f>TRUNC(SUMIF(V2352:V2355, RIGHTB(O2353, 1), F2352:F2355)*U2353, 2)</f>
        <v>5.78</v>
      </c>
      <c r="F2353" s="9">
        <f>TRUNC(E2353*D2353,1)</f>
        <v>5.7</v>
      </c>
      <c r="G2353" s="8">
        <v>0</v>
      </c>
      <c r="H2353" s="9">
        <f>TRUNC(G2353*D2353,1)</f>
        <v>0</v>
      </c>
      <c r="I2353" s="8">
        <v>0</v>
      </c>
      <c r="J2353" s="9">
        <f>TRUNC(I2353*D2353,1)</f>
        <v>0</v>
      </c>
      <c r="K2353" s="8">
        <f t="shared" si="283"/>
        <v>5.7</v>
      </c>
      <c r="L2353" s="9">
        <f t="shared" si="283"/>
        <v>5.7</v>
      </c>
      <c r="M2353" s="5" t="s">
        <v>52</v>
      </c>
      <c r="N2353" s="1" t="s">
        <v>1960</v>
      </c>
      <c r="O2353" s="1" t="s">
        <v>2654</v>
      </c>
      <c r="P2353" s="1" t="s">
        <v>62</v>
      </c>
      <c r="Q2353" s="1" t="s">
        <v>62</v>
      </c>
      <c r="R2353" s="1" t="s">
        <v>62</v>
      </c>
      <c r="S2353">
        <v>0</v>
      </c>
      <c r="T2353">
        <v>0</v>
      </c>
      <c r="U2353">
        <v>0.02</v>
      </c>
      <c r="AV2353" s="1" t="s">
        <v>52</v>
      </c>
      <c r="AW2353" s="1" t="s">
        <v>5221</v>
      </c>
      <c r="AX2353" s="1" t="s">
        <v>52</v>
      </c>
      <c r="AY2353" s="1" t="s">
        <v>52</v>
      </c>
      <c r="AZ2353" s="203"/>
      <c r="BA2353" s="207"/>
    </row>
    <row r="2354" spans="1:55" ht="30" customHeight="1">
      <c r="A2354" s="5" t="s">
        <v>4443</v>
      </c>
      <c r="B2354" s="5" t="s">
        <v>2646</v>
      </c>
      <c r="C2354" s="5" t="s">
        <v>2210</v>
      </c>
      <c r="D2354" s="74">
        <v>1.2E-2</v>
      </c>
      <c r="E2354" s="8">
        <f>단가대비표!K437</f>
        <v>0</v>
      </c>
      <c r="F2354" s="9">
        <f>TRUNC(E2354*D2354,1)</f>
        <v>0</v>
      </c>
      <c r="G2354" s="8">
        <f>단가대비표!L437</f>
        <v>265406</v>
      </c>
      <c r="H2354" s="9">
        <f>TRUNC(G2354*D2354,1)</f>
        <v>3184.8</v>
      </c>
      <c r="I2354" s="8">
        <f>단가대비표!S437</f>
        <v>0</v>
      </c>
      <c r="J2354" s="9">
        <f>TRUNC(I2354*D2354,1)</f>
        <v>0</v>
      </c>
      <c r="K2354" s="8">
        <f t="shared" si="283"/>
        <v>265406</v>
      </c>
      <c r="L2354" s="9">
        <f t="shared" si="283"/>
        <v>3184.8</v>
      </c>
      <c r="M2354" s="5" t="s">
        <v>52</v>
      </c>
      <c r="N2354" s="1" t="s">
        <v>1960</v>
      </c>
      <c r="O2354" s="1" t="s">
        <v>4444</v>
      </c>
      <c r="P2354" s="1" t="s">
        <v>62</v>
      </c>
      <c r="Q2354" s="1" t="s">
        <v>62</v>
      </c>
      <c r="R2354" s="1" t="s">
        <v>61</v>
      </c>
      <c r="W2354">
        <v>2</v>
      </c>
      <c r="AV2354" s="1" t="s">
        <v>52</v>
      </c>
      <c r="AW2354" s="1" t="s">
        <v>5222</v>
      </c>
      <c r="AX2354" s="1" t="s">
        <v>52</v>
      </c>
      <c r="AY2354" s="1" t="s">
        <v>52</v>
      </c>
      <c r="AZ2354" s="203"/>
      <c r="BA2354" s="207" t="s">
        <v>7752</v>
      </c>
      <c r="BB2354" s="99">
        <v>1.4999999999999999E-2</v>
      </c>
    </row>
    <row r="2355" spans="1:55" ht="30" customHeight="1">
      <c r="A2355" s="5" t="s">
        <v>2652</v>
      </c>
      <c r="B2355" s="5" t="s">
        <v>2978</v>
      </c>
      <c r="C2355" s="5" t="s">
        <v>449</v>
      </c>
      <c r="D2355" s="6">
        <v>1</v>
      </c>
      <c r="E2355" s="8">
        <f>TRUNC(SUMIF(W2352:W2355, RIGHTB(O2355, 1), H2352:H2355)*U2355, 2)</f>
        <v>95.54</v>
      </c>
      <c r="F2355" s="9">
        <f>TRUNC(E2355*D2355,1)</f>
        <v>95.5</v>
      </c>
      <c r="G2355" s="8">
        <v>0</v>
      </c>
      <c r="H2355" s="9">
        <f>TRUNC(G2355*D2355,1)</f>
        <v>0</v>
      </c>
      <c r="I2355" s="8">
        <v>0</v>
      </c>
      <c r="J2355" s="9">
        <f>TRUNC(I2355*D2355,1)</f>
        <v>0</v>
      </c>
      <c r="K2355" s="8">
        <f t="shared" si="283"/>
        <v>95.5</v>
      </c>
      <c r="L2355" s="9">
        <f t="shared" si="283"/>
        <v>95.5</v>
      </c>
      <c r="M2355" s="5" t="s">
        <v>52</v>
      </c>
      <c r="N2355" s="1" t="s">
        <v>1960</v>
      </c>
      <c r="O2355" s="1" t="s">
        <v>3004</v>
      </c>
      <c r="P2355" s="1" t="s">
        <v>62</v>
      </c>
      <c r="Q2355" s="1" t="s">
        <v>62</v>
      </c>
      <c r="R2355" s="1" t="s">
        <v>62</v>
      </c>
      <c r="S2355">
        <v>1</v>
      </c>
      <c r="T2355">
        <v>0</v>
      </c>
      <c r="U2355">
        <v>0.03</v>
      </c>
      <c r="AV2355" s="1" t="s">
        <v>52</v>
      </c>
      <c r="AW2355" s="1" t="s">
        <v>5223</v>
      </c>
      <c r="AX2355" s="1" t="s">
        <v>52</v>
      </c>
      <c r="AY2355" s="1" t="s">
        <v>52</v>
      </c>
      <c r="AZ2355" s="203"/>
      <c r="BA2355" s="207"/>
    </row>
    <row r="2356" spans="1:55" ht="30" customHeight="1">
      <c r="A2356" s="5" t="s">
        <v>2487</v>
      </c>
      <c r="B2356" s="5" t="s">
        <v>52</v>
      </c>
      <c r="C2356" s="5" t="s">
        <v>52</v>
      </c>
      <c r="D2356" s="6"/>
      <c r="E2356" s="8"/>
      <c r="F2356" s="9">
        <f>TRUNC(SUMIF(N2352:N2355, N2351, F2352:F2355),0)</f>
        <v>390</v>
      </c>
      <c r="G2356" s="8"/>
      <c r="H2356" s="9">
        <f>TRUNC(SUMIF(N2352:N2355, N2351, H2352:H2355),0)</f>
        <v>3184</v>
      </c>
      <c r="I2356" s="8"/>
      <c r="J2356" s="9">
        <f>TRUNC(SUMIF(N2352:N2355, N2351, J2352:J2355),0)</f>
        <v>0</v>
      </c>
      <c r="K2356" s="8"/>
      <c r="L2356" s="9">
        <f>F2356+H2356+J2356</f>
        <v>3574</v>
      </c>
      <c r="M2356" s="5" t="s">
        <v>52</v>
      </c>
      <c r="N2356" s="1" t="s">
        <v>124</v>
      </c>
      <c r="O2356" s="1" t="s">
        <v>124</v>
      </c>
      <c r="P2356" s="1" t="s">
        <v>52</v>
      </c>
      <c r="Q2356" s="1" t="s">
        <v>52</v>
      </c>
      <c r="R2356" s="1" t="s">
        <v>52</v>
      </c>
      <c r="AV2356" s="1" t="s">
        <v>52</v>
      </c>
      <c r="AW2356" s="1" t="s">
        <v>52</v>
      </c>
      <c r="AX2356" s="1" t="s">
        <v>52</v>
      </c>
      <c r="AY2356" s="1" t="s">
        <v>52</v>
      </c>
      <c r="AZ2356" s="203"/>
      <c r="BA2356" s="207"/>
    </row>
    <row r="2357" spans="1:55" ht="30" customHeight="1">
      <c r="A2357" s="6"/>
      <c r="B2357" s="6"/>
      <c r="C2357" s="6"/>
      <c r="D2357" s="6"/>
      <c r="E2357" s="8"/>
      <c r="F2357" s="9"/>
      <c r="G2357" s="8"/>
      <c r="H2357" s="9"/>
      <c r="I2357" s="8"/>
      <c r="J2357" s="9"/>
      <c r="K2357" s="8"/>
      <c r="L2357" s="9"/>
      <c r="M2357" s="6"/>
      <c r="BA2357" s="206"/>
    </row>
    <row r="2358" spans="1:55" ht="30" customHeight="1">
      <c r="A2358" s="308" t="s">
        <v>5224</v>
      </c>
      <c r="B2358" s="308"/>
      <c r="C2358" s="308"/>
      <c r="D2358" s="308"/>
      <c r="E2358" s="309"/>
      <c r="F2358" s="310"/>
      <c r="G2358" s="309"/>
      <c r="H2358" s="310"/>
      <c r="I2358" s="309"/>
      <c r="J2358" s="310"/>
      <c r="K2358" s="309"/>
      <c r="L2358" s="310"/>
      <c r="M2358" s="308"/>
      <c r="N2358" s="1" t="s">
        <v>1965</v>
      </c>
      <c r="BA2358" s="206"/>
    </row>
    <row r="2359" spans="1:55" ht="30" customHeight="1">
      <c r="A2359" s="5" t="s">
        <v>5201</v>
      </c>
      <c r="B2359" s="5" t="s">
        <v>5202</v>
      </c>
      <c r="C2359" s="5" t="s">
        <v>182</v>
      </c>
      <c r="D2359" s="6">
        <v>1.1000000000000001</v>
      </c>
      <c r="E2359" s="8">
        <f>단가대비표!K58</f>
        <v>263</v>
      </c>
      <c r="F2359" s="9">
        <f>TRUNC(E2359*D2359,1)</f>
        <v>289.3</v>
      </c>
      <c r="G2359" s="8">
        <f>단가대비표!L58</f>
        <v>0</v>
      </c>
      <c r="H2359" s="9">
        <f>TRUNC(G2359*D2359,1)</f>
        <v>0</v>
      </c>
      <c r="I2359" s="8">
        <f>단가대비표!S58</f>
        <v>0</v>
      </c>
      <c r="J2359" s="9">
        <f>TRUNC(I2359*D2359,1)</f>
        <v>0</v>
      </c>
      <c r="K2359" s="8">
        <f t="shared" ref="K2359:L2362" si="284">TRUNC(E2359+G2359+I2359,1)</f>
        <v>263</v>
      </c>
      <c r="L2359" s="9">
        <f t="shared" si="284"/>
        <v>289.3</v>
      </c>
      <c r="M2359" s="5" t="s">
        <v>52</v>
      </c>
      <c r="N2359" s="1" t="s">
        <v>1965</v>
      </c>
      <c r="O2359" s="1" t="s">
        <v>5203</v>
      </c>
      <c r="P2359" s="1" t="s">
        <v>62</v>
      </c>
      <c r="Q2359" s="1" t="s">
        <v>62</v>
      </c>
      <c r="R2359" s="1" t="s">
        <v>61</v>
      </c>
      <c r="V2359">
        <v>1</v>
      </c>
      <c r="AV2359" s="1" t="s">
        <v>52</v>
      </c>
      <c r="AW2359" s="1" t="s">
        <v>5225</v>
      </c>
      <c r="AX2359" s="1" t="s">
        <v>52</v>
      </c>
      <c r="AY2359" s="1" t="s">
        <v>52</v>
      </c>
      <c r="AZ2359" s="203"/>
      <c r="BA2359" s="207" t="s">
        <v>7280</v>
      </c>
    </row>
    <row r="2360" spans="1:55" ht="30" customHeight="1">
      <c r="A2360" s="5" t="s">
        <v>3300</v>
      </c>
      <c r="B2360" s="5" t="s">
        <v>5205</v>
      </c>
      <c r="C2360" s="5" t="s">
        <v>449</v>
      </c>
      <c r="D2360" s="6">
        <v>1</v>
      </c>
      <c r="E2360" s="8">
        <f>TRUNC(SUMIF(V2359:V2362, RIGHTB(O2360, 1), F2359:F2362)*U2360, 2)</f>
        <v>5.78</v>
      </c>
      <c r="F2360" s="9">
        <f>TRUNC(E2360*D2360,1)</f>
        <v>5.7</v>
      </c>
      <c r="G2360" s="8">
        <v>0</v>
      </c>
      <c r="H2360" s="9">
        <f>TRUNC(G2360*D2360,1)</f>
        <v>0</v>
      </c>
      <c r="I2360" s="8">
        <v>0</v>
      </c>
      <c r="J2360" s="9">
        <f>TRUNC(I2360*D2360,1)</f>
        <v>0</v>
      </c>
      <c r="K2360" s="8">
        <f t="shared" si="284"/>
        <v>5.7</v>
      </c>
      <c r="L2360" s="9">
        <f t="shared" si="284"/>
        <v>5.7</v>
      </c>
      <c r="M2360" s="5" t="s">
        <v>52</v>
      </c>
      <c r="N2360" s="1" t="s">
        <v>1965</v>
      </c>
      <c r="O2360" s="1" t="s">
        <v>2654</v>
      </c>
      <c r="P2360" s="1" t="s">
        <v>62</v>
      </c>
      <c r="Q2360" s="1" t="s">
        <v>62</v>
      </c>
      <c r="R2360" s="1" t="s">
        <v>62</v>
      </c>
      <c r="S2360">
        <v>0</v>
      </c>
      <c r="T2360">
        <v>0</v>
      </c>
      <c r="U2360">
        <v>0.02</v>
      </c>
      <c r="AV2360" s="1" t="s">
        <v>52</v>
      </c>
      <c r="AW2360" s="1" t="s">
        <v>5226</v>
      </c>
      <c r="AX2360" s="1" t="s">
        <v>52</v>
      </c>
      <c r="AY2360" s="1" t="s">
        <v>52</v>
      </c>
      <c r="AZ2360" s="203"/>
      <c r="BA2360" s="207"/>
    </row>
    <row r="2361" spans="1:55" ht="30" customHeight="1">
      <c r="A2361" s="5" t="s">
        <v>4443</v>
      </c>
      <c r="B2361" s="5" t="s">
        <v>2646</v>
      </c>
      <c r="C2361" s="5" t="s">
        <v>2210</v>
      </c>
      <c r="D2361" s="74">
        <v>1.2E-2</v>
      </c>
      <c r="E2361" s="8">
        <f>단가대비표!K437</f>
        <v>0</v>
      </c>
      <c r="F2361" s="9">
        <f>TRUNC(E2361*D2361,1)</f>
        <v>0</v>
      </c>
      <c r="G2361" s="8">
        <f>단가대비표!L437</f>
        <v>265406</v>
      </c>
      <c r="H2361" s="9">
        <f>TRUNC(G2361*D2361,1)</f>
        <v>3184.8</v>
      </c>
      <c r="I2361" s="8">
        <f>단가대비표!S437</f>
        <v>0</v>
      </c>
      <c r="J2361" s="9">
        <f>TRUNC(I2361*D2361,1)</f>
        <v>0</v>
      </c>
      <c r="K2361" s="8">
        <f t="shared" si="284"/>
        <v>265406</v>
      </c>
      <c r="L2361" s="9">
        <f t="shared" si="284"/>
        <v>3184.8</v>
      </c>
      <c r="M2361" s="5" t="s">
        <v>52</v>
      </c>
      <c r="N2361" s="1" t="s">
        <v>1965</v>
      </c>
      <c r="O2361" s="1" t="s">
        <v>4444</v>
      </c>
      <c r="P2361" s="1" t="s">
        <v>62</v>
      </c>
      <c r="Q2361" s="1" t="s">
        <v>62</v>
      </c>
      <c r="R2361" s="1" t="s">
        <v>61</v>
      </c>
      <c r="W2361">
        <v>2</v>
      </c>
      <c r="AV2361" s="1" t="s">
        <v>52</v>
      </c>
      <c r="AW2361" s="1" t="s">
        <v>5227</v>
      </c>
      <c r="AX2361" s="1" t="s">
        <v>52</v>
      </c>
      <c r="AY2361" s="1" t="s">
        <v>52</v>
      </c>
      <c r="AZ2361" s="203"/>
      <c r="BA2361" s="207" t="s">
        <v>7752</v>
      </c>
      <c r="BB2361" s="99">
        <v>1.2999999999999999E-2</v>
      </c>
    </row>
    <row r="2362" spans="1:55" ht="30" customHeight="1">
      <c r="A2362" s="5" t="s">
        <v>2652</v>
      </c>
      <c r="B2362" s="5" t="s">
        <v>2978</v>
      </c>
      <c r="C2362" s="5" t="s">
        <v>449</v>
      </c>
      <c r="D2362" s="6">
        <v>1</v>
      </c>
      <c r="E2362" s="8">
        <f>TRUNC(SUMIF(W2359:W2362, RIGHTB(O2362, 1), H2359:H2362)*U2362, 2)</f>
        <v>95.54</v>
      </c>
      <c r="F2362" s="9">
        <f>TRUNC(E2362*D2362,1)</f>
        <v>95.5</v>
      </c>
      <c r="G2362" s="8">
        <v>0</v>
      </c>
      <c r="H2362" s="9">
        <f>TRUNC(G2362*D2362,1)</f>
        <v>0</v>
      </c>
      <c r="I2362" s="8">
        <v>0</v>
      </c>
      <c r="J2362" s="9">
        <f>TRUNC(I2362*D2362,1)</f>
        <v>0</v>
      </c>
      <c r="K2362" s="8">
        <f t="shared" si="284"/>
        <v>95.5</v>
      </c>
      <c r="L2362" s="9">
        <f t="shared" si="284"/>
        <v>95.5</v>
      </c>
      <c r="M2362" s="5" t="s">
        <v>52</v>
      </c>
      <c r="N2362" s="1" t="s">
        <v>1965</v>
      </c>
      <c r="O2362" s="1" t="s">
        <v>3004</v>
      </c>
      <c r="P2362" s="1" t="s">
        <v>62</v>
      </c>
      <c r="Q2362" s="1" t="s">
        <v>62</v>
      </c>
      <c r="R2362" s="1" t="s">
        <v>62</v>
      </c>
      <c r="S2362">
        <v>1</v>
      </c>
      <c r="T2362">
        <v>0</v>
      </c>
      <c r="U2362">
        <v>0.03</v>
      </c>
      <c r="AV2362" s="1" t="s">
        <v>52</v>
      </c>
      <c r="AW2362" s="1" t="s">
        <v>5228</v>
      </c>
      <c r="AX2362" s="1" t="s">
        <v>52</v>
      </c>
      <c r="AY2362" s="1" t="s">
        <v>52</v>
      </c>
      <c r="AZ2362" s="203"/>
      <c r="BA2362" s="207"/>
    </row>
    <row r="2363" spans="1:55" ht="30" customHeight="1">
      <c r="A2363" s="5" t="s">
        <v>2487</v>
      </c>
      <c r="B2363" s="5" t="s">
        <v>52</v>
      </c>
      <c r="C2363" s="5" t="s">
        <v>52</v>
      </c>
      <c r="D2363" s="6"/>
      <c r="E2363" s="8"/>
      <c r="F2363" s="9">
        <f>TRUNC(SUMIF(N2359:N2362, N2358, F2359:F2362),0)</f>
        <v>390</v>
      </c>
      <c r="G2363" s="8"/>
      <c r="H2363" s="9">
        <f>TRUNC(SUMIF(N2359:N2362, N2358, H2359:H2362),0)</f>
        <v>3184</v>
      </c>
      <c r="I2363" s="8"/>
      <c r="J2363" s="9">
        <f>TRUNC(SUMIF(N2359:N2362, N2358, J2359:J2362),0)</f>
        <v>0</v>
      </c>
      <c r="K2363" s="8"/>
      <c r="L2363" s="9">
        <f>F2363+H2363+J2363</f>
        <v>3574</v>
      </c>
      <c r="M2363" s="5" t="s">
        <v>52</v>
      </c>
      <c r="N2363" s="1" t="s">
        <v>124</v>
      </c>
      <c r="O2363" s="1" t="s">
        <v>124</v>
      </c>
      <c r="P2363" s="1" t="s">
        <v>52</v>
      </c>
      <c r="Q2363" s="1" t="s">
        <v>52</v>
      </c>
      <c r="R2363" s="1" t="s">
        <v>52</v>
      </c>
      <c r="AV2363" s="1" t="s">
        <v>52</v>
      </c>
      <c r="AW2363" s="1" t="s">
        <v>52</v>
      </c>
      <c r="AX2363" s="1" t="s">
        <v>52</v>
      </c>
      <c r="AY2363" s="1" t="s">
        <v>52</v>
      </c>
      <c r="AZ2363" s="203"/>
      <c r="BA2363" s="207"/>
    </row>
    <row r="2364" spans="1:55" ht="30" customHeight="1">
      <c r="A2364" s="6"/>
      <c r="B2364" s="6"/>
      <c r="C2364" s="6"/>
      <c r="D2364" s="6"/>
      <c r="E2364" s="8"/>
      <c r="F2364" s="9"/>
      <c r="G2364" s="8"/>
      <c r="H2364" s="9"/>
      <c r="I2364" s="8"/>
      <c r="J2364" s="9"/>
      <c r="K2364" s="8"/>
      <c r="L2364" s="9"/>
      <c r="M2364" s="6"/>
      <c r="BA2364" s="206"/>
    </row>
    <row r="2365" spans="1:55" ht="30" customHeight="1">
      <c r="A2365" s="311" t="s">
        <v>5229</v>
      </c>
      <c r="B2365" s="311"/>
      <c r="C2365" s="311"/>
      <c r="D2365" s="311"/>
      <c r="E2365" s="312"/>
      <c r="F2365" s="313"/>
      <c r="G2365" s="312"/>
      <c r="H2365" s="313"/>
      <c r="I2365" s="312"/>
      <c r="J2365" s="313"/>
      <c r="K2365" s="312"/>
      <c r="L2365" s="313"/>
      <c r="M2365" s="311"/>
      <c r="N2365" s="1" t="s">
        <v>1970</v>
      </c>
      <c r="BA2365" s="206"/>
      <c r="BB2365" s="98"/>
      <c r="BC2365" s="98" t="s">
        <v>7873</v>
      </c>
    </row>
    <row r="2366" spans="1:55" ht="30" customHeight="1">
      <c r="A2366" s="5" t="s">
        <v>5230</v>
      </c>
      <c r="B2366" s="5" t="s">
        <v>1968</v>
      </c>
      <c r="C2366" s="5" t="s">
        <v>709</v>
      </c>
      <c r="D2366" s="6">
        <v>0.9</v>
      </c>
      <c r="E2366" s="8">
        <f>단가대비표!K282</f>
        <v>4020</v>
      </c>
      <c r="F2366" s="9">
        <f>TRUNC(E2366*D2366,1)</f>
        <v>3618</v>
      </c>
      <c r="G2366" s="8">
        <f>단가대비표!L282</f>
        <v>0</v>
      </c>
      <c r="H2366" s="9">
        <f>TRUNC(G2366*D2366,1)</f>
        <v>0</v>
      </c>
      <c r="I2366" s="8">
        <f>단가대비표!S282</f>
        <v>0</v>
      </c>
      <c r="J2366" s="9">
        <f>TRUNC(I2366*D2366,1)</f>
        <v>0</v>
      </c>
      <c r="K2366" s="8">
        <f t="shared" ref="K2366:L2368" si="285">TRUNC(E2366+G2366+I2366,1)</f>
        <v>4020</v>
      </c>
      <c r="L2366" s="9">
        <f t="shared" si="285"/>
        <v>3618</v>
      </c>
      <c r="M2366" s="5" t="s">
        <v>52</v>
      </c>
      <c r="N2366" s="1" t="s">
        <v>1970</v>
      </c>
      <c r="O2366" s="1" t="s">
        <v>5231</v>
      </c>
      <c r="P2366" s="1" t="s">
        <v>62</v>
      </c>
      <c r="Q2366" s="1" t="s">
        <v>62</v>
      </c>
      <c r="R2366" s="1" t="s">
        <v>61</v>
      </c>
      <c r="AV2366" s="1" t="s">
        <v>52</v>
      </c>
      <c r="AW2366" s="1" t="s">
        <v>5232</v>
      </c>
      <c r="AX2366" s="1" t="s">
        <v>52</v>
      </c>
      <c r="AY2366" s="1" t="s">
        <v>52</v>
      </c>
      <c r="AZ2366" s="203"/>
      <c r="BA2366" s="207" t="s">
        <v>7572</v>
      </c>
      <c r="BB2366" s="99">
        <v>1.05</v>
      </c>
      <c r="BC2366" s="99"/>
    </row>
    <row r="2367" spans="1:55" ht="30" customHeight="1">
      <c r="A2367" s="5" t="s">
        <v>5233</v>
      </c>
      <c r="B2367" s="5" t="s">
        <v>2646</v>
      </c>
      <c r="C2367" s="5" t="s">
        <v>2210</v>
      </c>
      <c r="D2367" s="74">
        <v>0.01</v>
      </c>
      <c r="E2367" s="8">
        <f>단가대비표!K438</f>
        <v>0</v>
      </c>
      <c r="F2367" s="9">
        <f>TRUNC(E2367*D2367,1)</f>
        <v>0</v>
      </c>
      <c r="G2367" s="8">
        <f>단가대비표!L438</f>
        <v>251790</v>
      </c>
      <c r="H2367" s="9">
        <f>TRUNC(G2367*D2367,1)</f>
        <v>2517.9</v>
      </c>
      <c r="I2367" s="8">
        <f>단가대비표!S438</f>
        <v>0</v>
      </c>
      <c r="J2367" s="9">
        <f>TRUNC(I2367*D2367,1)</f>
        <v>0</v>
      </c>
      <c r="K2367" s="8">
        <f t="shared" si="285"/>
        <v>251790</v>
      </c>
      <c r="L2367" s="9">
        <f t="shared" si="285"/>
        <v>2517.9</v>
      </c>
      <c r="M2367" s="5" t="s">
        <v>52</v>
      </c>
      <c r="N2367" s="1" t="s">
        <v>1970</v>
      </c>
      <c r="O2367" s="1" t="s">
        <v>5234</v>
      </c>
      <c r="P2367" s="1" t="s">
        <v>62</v>
      </c>
      <c r="Q2367" s="1" t="s">
        <v>62</v>
      </c>
      <c r="R2367" s="1" t="s">
        <v>61</v>
      </c>
      <c r="V2367">
        <v>1</v>
      </c>
      <c r="AV2367" s="1" t="s">
        <v>52</v>
      </c>
      <c r="AW2367" s="1" t="s">
        <v>5235</v>
      </c>
      <c r="AX2367" s="1" t="s">
        <v>52</v>
      </c>
      <c r="AY2367" s="1" t="s">
        <v>52</v>
      </c>
      <c r="AZ2367" s="203"/>
      <c r="BA2367" s="207" t="s">
        <v>7753</v>
      </c>
      <c r="BB2367" s="98">
        <v>2.5000000000000001E-2</v>
      </c>
      <c r="BC2367" s="98" t="s">
        <v>7874</v>
      </c>
    </row>
    <row r="2368" spans="1:55" ht="30" customHeight="1">
      <c r="A2368" s="5" t="s">
        <v>2652</v>
      </c>
      <c r="B2368" s="5" t="s">
        <v>2978</v>
      </c>
      <c r="C2368" s="5" t="s">
        <v>449</v>
      </c>
      <c r="D2368" s="6">
        <v>1</v>
      </c>
      <c r="E2368" s="8">
        <f>TRUNC(SUMIF(V2366:V2368, RIGHTB(O2368, 1), H2366:H2368)*U2368, 2)</f>
        <v>75.53</v>
      </c>
      <c r="F2368" s="9">
        <f>TRUNC(E2368*D2368,1)</f>
        <v>75.5</v>
      </c>
      <c r="G2368" s="8">
        <v>0</v>
      </c>
      <c r="H2368" s="9">
        <f>TRUNC(G2368*D2368,1)</f>
        <v>0</v>
      </c>
      <c r="I2368" s="8">
        <v>0</v>
      </c>
      <c r="J2368" s="9">
        <f>TRUNC(I2368*D2368,1)</f>
        <v>0</v>
      </c>
      <c r="K2368" s="8">
        <f t="shared" si="285"/>
        <v>75.5</v>
      </c>
      <c r="L2368" s="9">
        <f t="shared" si="285"/>
        <v>75.5</v>
      </c>
      <c r="M2368" s="5" t="s">
        <v>52</v>
      </c>
      <c r="N2368" s="1" t="s">
        <v>1970</v>
      </c>
      <c r="O2368" s="1" t="s">
        <v>2654</v>
      </c>
      <c r="P2368" s="1" t="s">
        <v>62</v>
      </c>
      <c r="Q2368" s="1" t="s">
        <v>62</v>
      </c>
      <c r="R2368" s="1" t="s">
        <v>62</v>
      </c>
      <c r="S2368">
        <v>1</v>
      </c>
      <c r="T2368">
        <v>0</v>
      </c>
      <c r="U2368">
        <v>0.03</v>
      </c>
      <c r="AV2368" s="1" t="s">
        <v>52</v>
      </c>
      <c r="AW2368" s="1" t="s">
        <v>5236</v>
      </c>
      <c r="AX2368" s="1" t="s">
        <v>52</v>
      </c>
      <c r="AY2368" s="1" t="s">
        <v>52</v>
      </c>
      <c r="AZ2368" s="203"/>
      <c r="BA2368" s="207"/>
      <c r="BB2368" s="99">
        <v>1</v>
      </c>
      <c r="BC2368" s="99"/>
    </row>
    <row r="2369" spans="1:55" ht="30" customHeight="1">
      <c r="A2369" s="5" t="s">
        <v>2487</v>
      </c>
      <c r="B2369" s="5" t="s">
        <v>52</v>
      </c>
      <c r="C2369" s="5" t="s">
        <v>52</v>
      </c>
      <c r="D2369" s="6"/>
      <c r="E2369" s="8"/>
      <c r="F2369" s="9">
        <f>TRUNC(SUMIF(N2366:N2368, N2365, F2366:F2368),0)</f>
        <v>3693</v>
      </c>
      <c r="G2369" s="8"/>
      <c r="H2369" s="9">
        <f>TRUNC(SUMIF(N2366:N2368, N2365, H2366:H2368),0)</f>
        <v>2517</v>
      </c>
      <c r="I2369" s="8"/>
      <c r="J2369" s="9">
        <f>TRUNC(SUMIF(N2366:N2368, N2365, J2366:J2368),0)</f>
        <v>0</v>
      </c>
      <c r="K2369" s="8"/>
      <c r="L2369" s="9">
        <f>F2369+H2369+J2369</f>
        <v>6210</v>
      </c>
      <c r="M2369" s="5" t="s">
        <v>52</v>
      </c>
      <c r="N2369" s="1" t="s">
        <v>124</v>
      </c>
      <c r="O2369" s="1" t="s">
        <v>124</v>
      </c>
      <c r="P2369" s="1" t="s">
        <v>52</v>
      </c>
      <c r="Q2369" s="1" t="s">
        <v>52</v>
      </c>
      <c r="R2369" s="1" t="s">
        <v>52</v>
      </c>
      <c r="AV2369" s="1" t="s">
        <v>52</v>
      </c>
      <c r="AW2369" s="1" t="s">
        <v>52</v>
      </c>
      <c r="AX2369" s="1" t="s">
        <v>52</v>
      </c>
      <c r="AY2369" s="1" t="s">
        <v>52</v>
      </c>
      <c r="AZ2369" s="203"/>
      <c r="BA2369" s="207"/>
      <c r="BC2369" s="99"/>
    </row>
    <row r="2370" spans="1:55" ht="30" customHeight="1">
      <c r="A2370" s="6"/>
      <c r="B2370" s="6"/>
      <c r="C2370" s="6"/>
      <c r="D2370" s="6"/>
      <c r="E2370" s="8"/>
      <c r="F2370" s="9"/>
      <c r="G2370" s="8"/>
      <c r="H2370" s="9"/>
      <c r="I2370" s="8"/>
      <c r="J2370" s="9"/>
      <c r="K2370" s="8"/>
      <c r="L2370" s="9"/>
      <c r="M2370" s="6"/>
      <c r="BA2370" s="206"/>
      <c r="BC2370" s="99"/>
    </row>
    <row r="2371" spans="1:55" ht="30" customHeight="1">
      <c r="A2371" s="311" t="s">
        <v>5237</v>
      </c>
      <c r="B2371" s="311"/>
      <c r="C2371" s="311"/>
      <c r="D2371" s="311"/>
      <c r="E2371" s="312"/>
      <c r="F2371" s="313"/>
      <c r="G2371" s="312"/>
      <c r="H2371" s="313"/>
      <c r="I2371" s="312"/>
      <c r="J2371" s="313"/>
      <c r="K2371" s="312"/>
      <c r="L2371" s="313"/>
      <c r="M2371" s="311"/>
      <c r="N2371" s="1" t="s">
        <v>1975</v>
      </c>
      <c r="BA2371" s="206"/>
      <c r="BB2371" s="98"/>
      <c r="BC2371" s="98" t="s">
        <v>7873</v>
      </c>
    </row>
    <row r="2372" spans="1:55" ht="30" customHeight="1">
      <c r="A2372" s="5" t="s">
        <v>5238</v>
      </c>
      <c r="B2372" s="5" t="s">
        <v>5239</v>
      </c>
      <c r="C2372" s="5" t="s">
        <v>709</v>
      </c>
      <c r="D2372" s="6">
        <v>1.05</v>
      </c>
      <c r="E2372" s="8">
        <f>단가대비표!K276</f>
        <v>1789.77</v>
      </c>
      <c r="F2372" s="9">
        <f>TRUNC(E2372*D2372,1)</f>
        <v>1879.2</v>
      </c>
      <c r="G2372" s="8">
        <f>단가대비표!L276</f>
        <v>0</v>
      </c>
      <c r="H2372" s="9">
        <f>TRUNC(G2372*D2372,1)</f>
        <v>0</v>
      </c>
      <c r="I2372" s="8">
        <f>단가대비표!S276</f>
        <v>0</v>
      </c>
      <c r="J2372" s="9">
        <f>TRUNC(I2372*D2372,1)</f>
        <v>0</v>
      </c>
      <c r="K2372" s="8">
        <f t="shared" ref="K2372:L2374" si="286">TRUNC(E2372+G2372+I2372,1)</f>
        <v>1789.7</v>
      </c>
      <c r="L2372" s="9">
        <f t="shared" si="286"/>
        <v>1879.2</v>
      </c>
      <c r="M2372" s="5" t="s">
        <v>52</v>
      </c>
      <c r="N2372" s="1" t="s">
        <v>1975</v>
      </c>
      <c r="O2372" s="1" t="s">
        <v>5240</v>
      </c>
      <c r="P2372" s="1" t="s">
        <v>62</v>
      </c>
      <c r="Q2372" s="1" t="s">
        <v>62</v>
      </c>
      <c r="R2372" s="1" t="s">
        <v>61</v>
      </c>
      <c r="AV2372" s="1" t="s">
        <v>52</v>
      </c>
      <c r="AW2372" s="1" t="s">
        <v>5241</v>
      </c>
      <c r="AX2372" s="1" t="s">
        <v>52</v>
      </c>
      <c r="AY2372" s="1" t="s">
        <v>52</v>
      </c>
      <c r="AZ2372" s="203"/>
      <c r="BA2372" s="207" t="s">
        <v>7566</v>
      </c>
      <c r="BC2372" s="99"/>
    </row>
    <row r="2373" spans="1:55" ht="30" customHeight="1">
      <c r="A2373" s="5" t="s">
        <v>5233</v>
      </c>
      <c r="B2373" s="5" t="s">
        <v>2646</v>
      </c>
      <c r="C2373" s="5" t="s">
        <v>2210</v>
      </c>
      <c r="D2373" s="74">
        <v>0.01</v>
      </c>
      <c r="E2373" s="8">
        <f>단가대비표!K438</f>
        <v>0</v>
      </c>
      <c r="F2373" s="9">
        <f>TRUNC(E2373*D2373,1)</f>
        <v>0</v>
      </c>
      <c r="G2373" s="8">
        <f>단가대비표!L438</f>
        <v>251790</v>
      </c>
      <c r="H2373" s="9">
        <f>TRUNC(G2373*D2373,1)</f>
        <v>2517.9</v>
      </c>
      <c r="I2373" s="8">
        <f>단가대비표!S438</f>
        <v>0</v>
      </c>
      <c r="J2373" s="9">
        <f>TRUNC(I2373*D2373,1)</f>
        <v>0</v>
      </c>
      <c r="K2373" s="8">
        <f t="shared" si="286"/>
        <v>251790</v>
      </c>
      <c r="L2373" s="9">
        <f t="shared" si="286"/>
        <v>2517.9</v>
      </c>
      <c r="M2373" s="5" t="s">
        <v>52</v>
      </c>
      <c r="N2373" s="1" t="s">
        <v>1975</v>
      </c>
      <c r="O2373" s="1" t="s">
        <v>5234</v>
      </c>
      <c r="P2373" s="1" t="s">
        <v>62</v>
      </c>
      <c r="Q2373" s="1" t="s">
        <v>62</v>
      </c>
      <c r="R2373" s="1" t="s">
        <v>61</v>
      </c>
      <c r="V2373">
        <v>1</v>
      </c>
      <c r="AV2373" s="1" t="s">
        <v>52</v>
      </c>
      <c r="AW2373" s="1" t="s">
        <v>5242</v>
      </c>
      <c r="AX2373" s="1" t="s">
        <v>52</v>
      </c>
      <c r="AY2373" s="1" t="s">
        <v>52</v>
      </c>
      <c r="AZ2373" s="203"/>
      <c r="BA2373" s="207" t="s">
        <v>7753</v>
      </c>
      <c r="BB2373" s="98">
        <v>2.5000000000000001E-2</v>
      </c>
      <c r="BC2373" s="98" t="s">
        <v>7874</v>
      </c>
    </row>
    <row r="2374" spans="1:55" ht="30" customHeight="1">
      <c r="A2374" s="5" t="s">
        <v>2652</v>
      </c>
      <c r="B2374" s="5" t="s">
        <v>2978</v>
      </c>
      <c r="C2374" s="5" t="s">
        <v>449</v>
      </c>
      <c r="D2374" s="6">
        <v>1</v>
      </c>
      <c r="E2374" s="8">
        <f>TRUNC(SUMIF(V2372:V2374, RIGHTB(O2374, 1), H2372:H2374)*U2374, 2)</f>
        <v>75.53</v>
      </c>
      <c r="F2374" s="9">
        <f>TRUNC(E2374*D2374,1)</f>
        <v>75.5</v>
      </c>
      <c r="G2374" s="8">
        <v>0</v>
      </c>
      <c r="H2374" s="9">
        <f>TRUNC(G2374*D2374,1)</f>
        <v>0</v>
      </c>
      <c r="I2374" s="8">
        <v>0</v>
      </c>
      <c r="J2374" s="9">
        <f>TRUNC(I2374*D2374,1)</f>
        <v>0</v>
      </c>
      <c r="K2374" s="8">
        <f t="shared" si="286"/>
        <v>75.5</v>
      </c>
      <c r="L2374" s="9">
        <f t="shared" si="286"/>
        <v>75.5</v>
      </c>
      <c r="M2374" s="5" t="s">
        <v>52</v>
      </c>
      <c r="N2374" s="1" t="s">
        <v>1975</v>
      </c>
      <c r="O2374" s="1" t="s">
        <v>2654</v>
      </c>
      <c r="P2374" s="1" t="s">
        <v>62</v>
      </c>
      <c r="Q2374" s="1" t="s">
        <v>62</v>
      </c>
      <c r="R2374" s="1" t="s">
        <v>62</v>
      </c>
      <c r="S2374">
        <v>1</v>
      </c>
      <c r="T2374">
        <v>0</v>
      </c>
      <c r="U2374">
        <v>0.03</v>
      </c>
      <c r="AV2374" s="1" t="s">
        <v>52</v>
      </c>
      <c r="AW2374" s="1" t="s">
        <v>5243</v>
      </c>
      <c r="AX2374" s="1" t="s">
        <v>52</v>
      </c>
      <c r="AY2374" s="1" t="s">
        <v>52</v>
      </c>
      <c r="AZ2374" s="203"/>
      <c r="BA2374" s="207"/>
      <c r="BC2374" s="99"/>
    </row>
    <row r="2375" spans="1:55" ht="30" customHeight="1">
      <c r="A2375" s="5" t="s">
        <v>2487</v>
      </c>
      <c r="B2375" s="5" t="s">
        <v>52</v>
      </c>
      <c r="C2375" s="5" t="s">
        <v>52</v>
      </c>
      <c r="D2375" s="6"/>
      <c r="E2375" s="8"/>
      <c r="F2375" s="9">
        <f>TRUNC(SUMIF(N2372:N2374, N2371, F2372:F2374),0)</f>
        <v>1954</v>
      </c>
      <c r="G2375" s="8"/>
      <c r="H2375" s="9">
        <f>TRUNC(SUMIF(N2372:N2374, N2371, H2372:H2374),0)</f>
        <v>2517</v>
      </c>
      <c r="I2375" s="8"/>
      <c r="J2375" s="9">
        <f>TRUNC(SUMIF(N2372:N2374, N2371, J2372:J2374),0)</f>
        <v>0</v>
      </c>
      <c r="K2375" s="8"/>
      <c r="L2375" s="9">
        <f>F2375+H2375+J2375</f>
        <v>4471</v>
      </c>
      <c r="M2375" s="5" t="s">
        <v>52</v>
      </c>
      <c r="N2375" s="1" t="s">
        <v>124</v>
      </c>
      <c r="O2375" s="1" t="s">
        <v>124</v>
      </c>
      <c r="P2375" s="1" t="s">
        <v>52</v>
      </c>
      <c r="Q2375" s="1" t="s">
        <v>52</v>
      </c>
      <c r="R2375" s="1" t="s">
        <v>52</v>
      </c>
      <c r="AV2375" s="1" t="s">
        <v>52</v>
      </c>
      <c r="AW2375" s="1" t="s">
        <v>52</v>
      </c>
      <c r="AX2375" s="1" t="s">
        <v>52</v>
      </c>
      <c r="AY2375" s="1" t="s">
        <v>52</v>
      </c>
      <c r="AZ2375" s="203"/>
      <c r="BA2375" s="207"/>
      <c r="BC2375" s="99"/>
    </row>
    <row r="2376" spans="1:55" ht="30" customHeight="1">
      <c r="A2376" s="6"/>
      <c r="B2376" s="6"/>
      <c r="C2376" s="6"/>
      <c r="D2376" s="6"/>
      <c r="E2376" s="8"/>
      <c r="F2376" s="9"/>
      <c r="G2376" s="8"/>
      <c r="H2376" s="9"/>
      <c r="I2376" s="8"/>
      <c r="J2376" s="9"/>
      <c r="K2376" s="8"/>
      <c r="L2376" s="9"/>
      <c r="M2376" s="6"/>
      <c r="BA2376" s="206"/>
      <c r="BC2376" s="99"/>
    </row>
    <row r="2377" spans="1:55" ht="30" customHeight="1">
      <c r="A2377" s="311" t="s">
        <v>5244</v>
      </c>
      <c r="B2377" s="311"/>
      <c r="C2377" s="311"/>
      <c r="D2377" s="311"/>
      <c r="E2377" s="312"/>
      <c r="F2377" s="313"/>
      <c r="G2377" s="312"/>
      <c r="H2377" s="313"/>
      <c r="I2377" s="312"/>
      <c r="J2377" s="313"/>
      <c r="K2377" s="312"/>
      <c r="L2377" s="313"/>
      <c r="M2377" s="311"/>
      <c r="N2377" s="1" t="s">
        <v>1980</v>
      </c>
      <c r="BA2377" s="206"/>
      <c r="BB2377" s="98"/>
      <c r="BC2377" s="98" t="s">
        <v>7873</v>
      </c>
    </row>
    <row r="2378" spans="1:55" ht="30" customHeight="1">
      <c r="A2378" s="5" t="s">
        <v>5238</v>
      </c>
      <c r="B2378" s="5" t="s">
        <v>5245</v>
      </c>
      <c r="C2378" s="5" t="s">
        <v>709</v>
      </c>
      <c r="D2378" s="6">
        <v>1.05</v>
      </c>
      <c r="E2378" s="8">
        <f>단가대비표!K279</f>
        <v>692.81</v>
      </c>
      <c r="F2378" s="9">
        <f>TRUNC(E2378*D2378,1)</f>
        <v>727.4</v>
      </c>
      <c r="G2378" s="8">
        <f>단가대비표!L279</f>
        <v>0</v>
      </c>
      <c r="H2378" s="9">
        <f>TRUNC(G2378*D2378,1)</f>
        <v>0</v>
      </c>
      <c r="I2378" s="8">
        <f>단가대비표!S279</f>
        <v>0</v>
      </c>
      <c r="J2378" s="9">
        <f>TRUNC(I2378*D2378,1)</f>
        <v>0</v>
      </c>
      <c r="K2378" s="8">
        <f t="shared" ref="K2378:L2380" si="287">TRUNC(E2378+G2378+I2378,1)</f>
        <v>692.8</v>
      </c>
      <c r="L2378" s="9">
        <f t="shared" si="287"/>
        <v>727.4</v>
      </c>
      <c r="M2378" s="5" t="s">
        <v>52</v>
      </c>
      <c r="N2378" s="1" t="s">
        <v>1980</v>
      </c>
      <c r="O2378" s="1" t="s">
        <v>5246</v>
      </c>
      <c r="P2378" s="1" t="s">
        <v>62</v>
      </c>
      <c r="Q2378" s="1" t="s">
        <v>62</v>
      </c>
      <c r="R2378" s="1" t="s">
        <v>61</v>
      </c>
      <c r="AV2378" s="1" t="s">
        <v>52</v>
      </c>
      <c r="AW2378" s="1" t="s">
        <v>5247</v>
      </c>
      <c r="AX2378" s="1" t="s">
        <v>52</v>
      </c>
      <c r="AY2378" s="1" t="s">
        <v>52</v>
      </c>
      <c r="AZ2378" s="203"/>
      <c r="BA2378" s="207" t="s">
        <v>7569</v>
      </c>
      <c r="BC2378" s="99"/>
    </row>
    <row r="2379" spans="1:55" ht="30" customHeight="1">
      <c r="A2379" s="5" t="s">
        <v>5233</v>
      </c>
      <c r="B2379" s="5" t="s">
        <v>2646</v>
      </c>
      <c r="C2379" s="5" t="s">
        <v>2210</v>
      </c>
      <c r="D2379" s="74">
        <v>0.01</v>
      </c>
      <c r="E2379" s="8">
        <f>단가대비표!K438</f>
        <v>0</v>
      </c>
      <c r="F2379" s="9">
        <f>TRUNC(E2379*D2379,1)</f>
        <v>0</v>
      </c>
      <c r="G2379" s="8">
        <f>단가대비표!L438</f>
        <v>251790</v>
      </c>
      <c r="H2379" s="9">
        <f>TRUNC(G2379*D2379,1)</f>
        <v>2517.9</v>
      </c>
      <c r="I2379" s="8">
        <f>단가대비표!S438</f>
        <v>0</v>
      </c>
      <c r="J2379" s="9">
        <f>TRUNC(I2379*D2379,1)</f>
        <v>0</v>
      </c>
      <c r="K2379" s="8">
        <f t="shared" si="287"/>
        <v>251790</v>
      </c>
      <c r="L2379" s="9">
        <f t="shared" si="287"/>
        <v>2517.9</v>
      </c>
      <c r="M2379" s="5" t="s">
        <v>52</v>
      </c>
      <c r="N2379" s="1" t="s">
        <v>1980</v>
      </c>
      <c r="O2379" s="1" t="s">
        <v>5234</v>
      </c>
      <c r="P2379" s="1" t="s">
        <v>62</v>
      </c>
      <c r="Q2379" s="1" t="s">
        <v>62</v>
      </c>
      <c r="R2379" s="1" t="s">
        <v>61</v>
      </c>
      <c r="V2379">
        <v>1</v>
      </c>
      <c r="AV2379" s="1" t="s">
        <v>52</v>
      </c>
      <c r="AW2379" s="1" t="s">
        <v>5248</v>
      </c>
      <c r="AX2379" s="1" t="s">
        <v>52</v>
      </c>
      <c r="AY2379" s="1" t="s">
        <v>52</v>
      </c>
      <c r="AZ2379" s="203"/>
      <c r="BA2379" s="207" t="s">
        <v>7753</v>
      </c>
      <c r="BB2379" s="98">
        <v>2.5000000000000001E-2</v>
      </c>
      <c r="BC2379" s="98" t="s">
        <v>7874</v>
      </c>
    </row>
    <row r="2380" spans="1:55" ht="30" customHeight="1">
      <c r="A2380" s="5" t="s">
        <v>2652</v>
      </c>
      <c r="B2380" s="5" t="s">
        <v>2978</v>
      </c>
      <c r="C2380" s="5" t="s">
        <v>449</v>
      </c>
      <c r="D2380" s="6">
        <v>1</v>
      </c>
      <c r="E2380" s="8">
        <f>TRUNC(SUMIF(V2378:V2380, RIGHTB(O2380, 1), H2378:H2380)*U2380, 2)</f>
        <v>75.53</v>
      </c>
      <c r="F2380" s="9">
        <f>TRUNC(E2380*D2380,1)</f>
        <v>75.5</v>
      </c>
      <c r="G2380" s="8">
        <v>0</v>
      </c>
      <c r="H2380" s="9">
        <f>TRUNC(G2380*D2380,1)</f>
        <v>0</v>
      </c>
      <c r="I2380" s="8">
        <v>0</v>
      </c>
      <c r="J2380" s="9">
        <f>TRUNC(I2380*D2380,1)</f>
        <v>0</v>
      </c>
      <c r="K2380" s="8">
        <f t="shared" si="287"/>
        <v>75.5</v>
      </c>
      <c r="L2380" s="9">
        <f t="shared" si="287"/>
        <v>75.5</v>
      </c>
      <c r="M2380" s="5" t="s">
        <v>52</v>
      </c>
      <c r="N2380" s="1" t="s">
        <v>1980</v>
      </c>
      <c r="O2380" s="1" t="s">
        <v>2654</v>
      </c>
      <c r="P2380" s="1" t="s">
        <v>62</v>
      </c>
      <c r="Q2380" s="1" t="s">
        <v>62</v>
      </c>
      <c r="R2380" s="1" t="s">
        <v>62</v>
      </c>
      <c r="S2380">
        <v>1</v>
      </c>
      <c r="T2380">
        <v>0</v>
      </c>
      <c r="U2380">
        <v>0.03</v>
      </c>
      <c r="AV2380" s="1" t="s">
        <v>52</v>
      </c>
      <c r="AW2380" s="1" t="s">
        <v>5249</v>
      </c>
      <c r="AX2380" s="1" t="s">
        <v>52</v>
      </c>
      <c r="AY2380" s="1" t="s">
        <v>52</v>
      </c>
      <c r="AZ2380" s="203"/>
      <c r="BA2380" s="207"/>
      <c r="BC2380" s="99"/>
    </row>
    <row r="2381" spans="1:55" ht="30" customHeight="1">
      <c r="A2381" s="5" t="s">
        <v>2487</v>
      </c>
      <c r="B2381" s="5" t="s">
        <v>52</v>
      </c>
      <c r="C2381" s="5" t="s">
        <v>52</v>
      </c>
      <c r="D2381" s="6"/>
      <c r="E2381" s="8"/>
      <c r="F2381" s="9">
        <f>TRUNC(SUMIF(N2378:N2380, N2377, F2378:F2380),0)</f>
        <v>802</v>
      </c>
      <c r="G2381" s="8"/>
      <c r="H2381" s="9">
        <f>TRUNC(SUMIF(N2378:N2380, N2377, H2378:H2380),0)</f>
        <v>2517</v>
      </c>
      <c r="I2381" s="8"/>
      <c r="J2381" s="9">
        <f>TRUNC(SUMIF(N2378:N2380, N2377, J2378:J2380),0)</f>
        <v>0</v>
      </c>
      <c r="K2381" s="8"/>
      <c r="L2381" s="9">
        <f>F2381+H2381+J2381</f>
        <v>3319</v>
      </c>
      <c r="M2381" s="5" t="s">
        <v>52</v>
      </c>
      <c r="N2381" s="1" t="s">
        <v>124</v>
      </c>
      <c r="O2381" s="1" t="s">
        <v>124</v>
      </c>
      <c r="P2381" s="1" t="s">
        <v>52</v>
      </c>
      <c r="Q2381" s="1" t="s">
        <v>52</v>
      </c>
      <c r="R2381" s="1" t="s">
        <v>52</v>
      </c>
      <c r="AV2381" s="1" t="s">
        <v>52</v>
      </c>
      <c r="AW2381" s="1" t="s">
        <v>52</v>
      </c>
      <c r="AX2381" s="1" t="s">
        <v>52</v>
      </c>
      <c r="AY2381" s="1" t="s">
        <v>52</v>
      </c>
      <c r="AZ2381" s="203"/>
      <c r="BA2381" s="207"/>
      <c r="BC2381" s="99"/>
    </row>
    <row r="2382" spans="1:55" ht="30" customHeight="1">
      <c r="A2382" s="6"/>
      <c r="B2382" s="6"/>
      <c r="C2382" s="6"/>
      <c r="D2382" s="6"/>
      <c r="E2382" s="8"/>
      <c r="F2382" s="9"/>
      <c r="G2382" s="8"/>
      <c r="H2382" s="9"/>
      <c r="I2382" s="8"/>
      <c r="J2382" s="9"/>
      <c r="K2382" s="8"/>
      <c r="L2382" s="9"/>
      <c r="M2382" s="6"/>
      <c r="BA2382" s="206"/>
      <c r="BC2382" s="99"/>
    </row>
    <row r="2383" spans="1:55" ht="30" customHeight="1">
      <c r="A2383" s="311" t="s">
        <v>5250</v>
      </c>
      <c r="B2383" s="311"/>
      <c r="C2383" s="311"/>
      <c r="D2383" s="311"/>
      <c r="E2383" s="312"/>
      <c r="F2383" s="313"/>
      <c r="G2383" s="312"/>
      <c r="H2383" s="313"/>
      <c r="I2383" s="312"/>
      <c r="J2383" s="313"/>
      <c r="K2383" s="312"/>
      <c r="L2383" s="313"/>
      <c r="M2383" s="311"/>
      <c r="N2383" s="1" t="s">
        <v>1987</v>
      </c>
      <c r="BA2383" s="206"/>
      <c r="BB2383" s="98"/>
      <c r="BC2383" s="98" t="s">
        <v>7873</v>
      </c>
    </row>
    <row r="2384" spans="1:55" ht="30" customHeight="1">
      <c r="A2384" s="5" t="s">
        <v>5238</v>
      </c>
      <c r="B2384" s="5" t="s">
        <v>5251</v>
      </c>
      <c r="C2384" s="5" t="s">
        <v>709</v>
      </c>
      <c r="D2384" s="6">
        <v>1.05</v>
      </c>
      <c r="E2384" s="8">
        <f>단가대비표!K277</f>
        <v>2590.9</v>
      </c>
      <c r="F2384" s="9">
        <f>TRUNC(E2384*D2384,1)</f>
        <v>2720.4</v>
      </c>
      <c r="G2384" s="8">
        <f>단가대비표!L277</f>
        <v>0</v>
      </c>
      <c r="H2384" s="9">
        <f>TRUNC(G2384*D2384,1)</f>
        <v>0</v>
      </c>
      <c r="I2384" s="8">
        <f>단가대비표!S277</f>
        <v>0</v>
      </c>
      <c r="J2384" s="9">
        <f>TRUNC(I2384*D2384,1)</f>
        <v>0</v>
      </c>
      <c r="K2384" s="8">
        <f t="shared" ref="K2384:L2386" si="288">TRUNC(E2384+G2384+I2384,1)</f>
        <v>2590.9</v>
      </c>
      <c r="L2384" s="9">
        <f t="shared" si="288"/>
        <v>2720.4</v>
      </c>
      <c r="M2384" s="5" t="s">
        <v>52</v>
      </c>
      <c r="N2384" s="1" t="s">
        <v>1987</v>
      </c>
      <c r="O2384" s="1" t="s">
        <v>5252</v>
      </c>
      <c r="P2384" s="1" t="s">
        <v>62</v>
      </c>
      <c r="Q2384" s="1" t="s">
        <v>62</v>
      </c>
      <c r="R2384" s="1" t="s">
        <v>61</v>
      </c>
      <c r="AV2384" s="1" t="s">
        <v>52</v>
      </c>
      <c r="AW2384" s="1" t="s">
        <v>5253</v>
      </c>
      <c r="AX2384" s="1" t="s">
        <v>52</v>
      </c>
      <c r="AY2384" s="1" t="s">
        <v>52</v>
      </c>
      <c r="AZ2384" s="203"/>
      <c r="BA2384" s="207" t="s">
        <v>7567</v>
      </c>
      <c r="BC2384" s="99"/>
    </row>
    <row r="2385" spans="1:55" ht="30" customHeight="1">
      <c r="A2385" s="5" t="s">
        <v>5233</v>
      </c>
      <c r="B2385" s="5" t="s">
        <v>2646</v>
      </c>
      <c r="C2385" s="5" t="s">
        <v>2210</v>
      </c>
      <c r="D2385" s="74">
        <v>0.01</v>
      </c>
      <c r="E2385" s="8">
        <f>단가대비표!K438</f>
        <v>0</v>
      </c>
      <c r="F2385" s="9">
        <f>TRUNC(E2385*D2385,1)</f>
        <v>0</v>
      </c>
      <c r="G2385" s="8">
        <f>단가대비표!L438</f>
        <v>251790</v>
      </c>
      <c r="H2385" s="9">
        <f>TRUNC(G2385*D2385,1)</f>
        <v>2517.9</v>
      </c>
      <c r="I2385" s="8">
        <f>단가대비표!S438</f>
        <v>0</v>
      </c>
      <c r="J2385" s="9">
        <f>TRUNC(I2385*D2385,1)</f>
        <v>0</v>
      </c>
      <c r="K2385" s="8">
        <f t="shared" si="288"/>
        <v>251790</v>
      </c>
      <c r="L2385" s="9">
        <f t="shared" si="288"/>
        <v>2517.9</v>
      </c>
      <c r="M2385" s="5" t="s">
        <v>52</v>
      </c>
      <c r="N2385" s="1" t="s">
        <v>1987</v>
      </c>
      <c r="O2385" s="1" t="s">
        <v>5234</v>
      </c>
      <c r="P2385" s="1" t="s">
        <v>62</v>
      </c>
      <c r="Q2385" s="1" t="s">
        <v>62</v>
      </c>
      <c r="R2385" s="1" t="s">
        <v>61</v>
      </c>
      <c r="V2385">
        <v>1</v>
      </c>
      <c r="AV2385" s="1" t="s">
        <v>52</v>
      </c>
      <c r="AW2385" s="1" t="s">
        <v>5254</v>
      </c>
      <c r="AX2385" s="1" t="s">
        <v>52</v>
      </c>
      <c r="AY2385" s="1" t="s">
        <v>52</v>
      </c>
      <c r="AZ2385" s="203"/>
      <c r="BA2385" s="207" t="s">
        <v>7753</v>
      </c>
      <c r="BB2385" s="98">
        <v>2.5000000000000001E-2</v>
      </c>
      <c r="BC2385" s="98" t="s">
        <v>7874</v>
      </c>
    </row>
    <row r="2386" spans="1:55" ht="30" customHeight="1">
      <c r="A2386" s="5" t="s">
        <v>2652</v>
      </c>
      <c r="B2386" s="5" t="s">
        <v>2978</v>
      </c>
      <c r="C2386" s="5" t="s">
        <v>449</v>
      </c>
      <c r="D2386" s="6">
        <v>1</v>
      </c>
      <c r="E2386" s="8">
        <f>TRUNC(SUMIF(V2384:V2386, RIGHTB(O2386, 1), H2384:H2386)*U2386, 2)</f>
        <v>75.53</v>
      </c>
      <c r="F2386" s="9">
        <f>TRUNC(E2386*D2386,1)</f>
        <v>75.5</v>
      </c>
      <c r="G2386" s="8">
        <v>0</v>
      </c>
      <c r="H2386" s="9">
        <f>TRUNC(G2386*D2386,1)</f>
        <v>0</v>
      </c>
      <c r="I2386" s="8">
        <v>0</v>
      </c>
      <c r="J2386" s="9">
        <f>TRUNC(I2386*D2386,1)</f>
        <v>0</v>
      </c>
      <c r="K2386" s="8">
        <f t="shared" si="288"/>
        <v>75.5</v>
      </c>
      <c r="L2386" s="9">
        <f t="shared" si="288"/>
        <v>75.5</v>
      </c>
      <c r="M2386" s="5" t="s">
        <v>52</v>
      </c>
      <c r="N2386" s="1" t="s">
        <v>1987</v>
      </c>
      <c r="O2386" s="1" t="s">
        <v>2654</v>
      </c>
      <c r="P2386" s="1" t="s">
        <v>62</v>
      </c>
      <c r="Q2386" s="1" t="s">
        <v>62</v>
      </c>
      <c r="R2386" s="1" t="s">
        <v>62</v>
      </c>
      <c r="S2386">
        <v>1</v>
      </c>
      <c r="T2386">
        <v>0</v>
      </c>
      <c r="U2386">
        <v>0.03</v>
      </c>
      <c r="AV2386" s="1" t="s">
        <v>52</v>
      </c>
      <c r="AW2386" s="1" t="s">
        <v>5255</v>
      </c>
      <c r="AX2386" s="1" t="s">
        <v>52</v>
      </c>
      <c r="AY2386" s="1" t="s">
        <v>52</v>
      </c>
      <c r="AZ2386" s="203"/>
      <c r="BA2386" s="207"/>
      <c r="BC2386" s="99"/>
    </row>
    <row r="2387" spans="1:55" ht="30" customHeight="1">
      <c r="A2387" s="5" t="s">
        <v>2487</v>
      </c>
      <c r="B2387" s="5" t="s">
        <v>52</v>
      </c>
      <c r="C2387" s="5" t="s">
        <v>52</v>
      </c>
      <c r="D2387" s="6"/>
      <c r="E2387" s="8"/>
      <c r="F2387" s="9">
        <f>TRUNC(SUMIF(N2384:N2386, N2383, F2384:F2386),0)</f>
        <v>2795</v>
      </c>
      <c r="G2387" s="8"/>
      <c r="H2387" s="9">
        <f>TRUNC(SUMIF(N2384:N2386, N2383, H2384:H2386),0)</f>
        <v>2517</v>
      </c>
      <c r="I2387" s="8"/>
      <c r="J2387" s="9">
        <f>TRUNC(SUMIF(N2384:N2386, N2383, J2384:J2386),0)</f>
        <v>0</v>
      </c>
      <c r="K2387" s="8"/>
      <c r="L2387" s="9">
        <f>F2387+H2387+J2387</f>
        <v>5312</v>
      </c>
      <c r="M2387" s="5" t="s">
        <v>52</v>
      </c>
      <c r="N2387" s="1" t="s">
        <v>124</v>
      </c>
      <c r="O2387" s="1" t="s">
        <v>124</v>
      </c>
      <c r="P2387" s="1" t="s">
        <v>52</v>
      </c>
      <c r="Q2387" s="1" t="s">
        <v>52</v>
      </c>
      <c r="R2387" s="1" t="s">
        <v>52</v>
      </c>
      <c r="AV2387" s="1" t="s">
        <v>52</v>
      </c>
      <c r="AW2387" s="1" t="s">
        <v>52</v>
      </c>
      <c r="AX2387" s="1" t="s">
        <v>52</v>
      </c>
      <c r="AY2387" s="1" t="s">
        <v>52</v>
      </c>
      <c r="AZ2387" s="203"/>
      <c r="BA2387" s="207"/>
      <c r="BC2387" s="99"/>
    </row>
    <row r="2388" spans="1:55" ht="30" customHeight="1">
      <c r="A2388" s="6"/>
      <c r="B2388" s="6"/>
      <c r="C2388" s="6"/>
      <c r="D2388" s="6"/>
      <c r="E2388" s="8"/>
      <c r="F2388" s="9"/>
      <c r="G2388" s="8"/>
      <c r="H2388" s="9"/>
      <c r="I2388" s="8"/>
      <c r="J2388" s="9"/>
      <c r="K2388" s="8"/>
      <c r="L2388" s="9"/>
      <c r="M2388" s="6"/>
      <c r="BA2388" s="206"/>
      <c r="BC2388" s="99"/>
    </row>
    <row r="2389" spans="1:55" ht="30" customHeight="1">
      <c r="A2389" s="311" t="s">
        <v>5256</v>
      </c>
      <c r="B2389" s="311"/>
      <c r="C2389" s="311"/>
      <c r="D2389" s="311"/>
      <c r="E2389" s="312"/>
      <c r="F2389" s="313"/>
      <c r="G2389" s="312"/>
      <c r="H2389" s="313"/>
      <c r="I2389" s="312"/>
      <c r="J2389" s="313"/>
      <c r="K2389" s="312"/>
      <c r="L2389" s="313"/>
      <c r="M2389" s="311"/>
      <c r="N2389" s="1" t="s">
        <v>1992</v>
      </c>
      <c r="BA2389" s="206"/>
      <c r="BB2389" s="98"/>
      <c r="BC2389" s="98" t="s">
        <v>7873</v>
      </c>
    </row>
    <row r="2390" spans="1:55" ht="30" customHeight="1">
      <c r="A2390" s="5" t="s">
        <v>5238</v>
      </c>
      <c r="B2390" s="5" t="s">
        <v>5257</v>
      </c>
      <c r="C2390" s="5" t="s">
        <v>709</v>
      </c>
      <c r="D2390" s="6">
        <v>1.05</v>
      </c>
      <c r="E2390" s="8">
        <f>단가대비표!K280</f>
        <v>1002.93</v>
      </c>
      <c r="F2390" s="9">
        <f>TRUNC(E2390*D2390,1)</f>
        <v>1053</v>
      </c>
      <c r="G2390" s="8">
        <f>단가대비표!L280</f>
        <v>0</v>
      </c>
      <c r="H2390" s="9">
        <f>TRUNC(G2390*D2390,1)</f>
        <v>0</v>
      </c>
      <c r="I2390" s="8">
        <f>단가대비표!S280</f>
        <v>0</v>
      </c>
      <c r="J2390" s="9">
        <f>TRUNC(I2390*D2390,1)</f>
        <v>0</v>
      </c>
      <c r="K2390" s="8">
        <f t="shared" ref="K2390:L2392" si="289">TRUNC(E2390+G2390+I2390,1)</f>
        <v>1002.9</v>
      </c>
      <c r="L2390" s="9">
        <f t="shared" si="289"/>
        <v>1053</v>
      </c>
      <c r="M2390" s="5" t="s">
        <v>52</v>
      </c>
      <c r="N2390" s="1" t="s">
        <v>1992</v>
      </c>
      <c r="O2390" s="1" t="s">
        <v>5258</v>
      </c>
      <c r="P2390" s="1" t="s">
        <v>62</v>
      </c>
      <c r="Q2390" s="1" t="s">
        <v>62</v>
      </c>
      <c r="R2390" s="1" t="s">
        <v>61</v>
      </c>
      <c r="AV2390" s="1" t="s">
        <v>52</v>
      </c>
      <c r="AW2390" s="1" t="s">
        <v>5259</v>
      </c>
      <c r="AX2390" s="1" t="s">
        <v>52</v>
      </c>
      <c r="AY2390" s="1" t="s">
        <v>52</v>
      </c>
      <c r="AZ2390" s="203"/>
      <c r="BA2390" s="207" t="s">
        <v>7570</v>
      </c>
      <c r="BC2390" s="99"/>
    </row>
    <row r="2391" spans="1:55" ht="30" customHeight="1">
      <c r="A2391" s="5" t="s">
        <v>5233</v>
      </c>
      <c r="B2391" s="5" t="s">
        <v>2646</v>
      </c>
      <c r="C2391" s="5" t="s">
        <v>2210</v>
      </c>
      <c r="D2391" s="74">
        <v>0.01</v>
      </c>
      <c r="E2391" s="8">
        <f>단가대비표!K438</f>
        <v>0</v>
      </c>
      <c r="F2391" s="9">
        <f>TRUNC(E2391*D2391,1)</f>
        <v>0</v>
      </c>
      <c r="G2391" s="8">
        <f>단가대비표!L438</f>
        <v>251790</v>
      </c>
      <c r="H2391" s="9">
        <f>TRUNC(G2391*D2391,1)</f>
        <v>2517.9</v>
      </c>
      <c r="I2391" s="8">
        <f>단가대비표!S438</f>
        <v>0</v>
      </c>
      <c r="J2391" s="9">
        <f>TRUNC(I2391*D2391,1)</f>
        <v>0</v>
      </c>
      <c r="K2391" s="8">
        <f t="shared" si="289"/>
        <v>251790</v>
      </c>
      <c r="L2391" s="9">
        <f t="shared" si="289"/>
        <v>2517.9</v>
      </c>
      <c r="M2391" s="5" t="s">
        <v>52</v>
      </c>
      <c r="N2391" s="1" t="s">
        <v>1992</v>
      </c>
      <c r="O2391" s="1" t="s">
        <v>5234</v>
      </c>
      <c r="P2391" s="1" t="s">
        <v>62</v>
      </c>
      <c r="Q2391" s="1" t="s">
        <v>62</v>
      </c>
      <c r="R2391" s="1" t="s">
        <v>61</v>
      </c>
      <c r="V2391">
        <v>1</v>
      </c>
      <c r="AV2391" s="1" t="s">
        <v>52</v>
      </c>
      <c r="AW2391" s="1" t="s">
        <v>5260</v>
      </c>
      <c r="AX2391" s="1" t="s">
        <v>52</v>
      </c>
      <c r="AY2391" s="1" t="s">
        <v>52</v>
      </c>
      <c r="AZ2391" s="203"/>
      <c r="BA2391" s="207" t="s">
        <v>7753</v>
      </c>
      <c r="BB2391" s="98">
        <v>2.5000000000000001E-2</v>
      </c>
      <c r="BC2391" s="98" t="s">
        <v>7874</v>
      </c>
    </row>
    <row r="2392" spans="1:55" ht="30" customHeight="1">
      <c r="A2392" s="5" t="s">
        <v>2652</v>
      </c>
      <c r="B2392" s="5" t="s">
        <v>2978</v>
      </c>
      <c r="C2392" s="5" t="s">
        <v>449</v>
      </c>
      <c r="D2392" s="6">
        <v>1</v>
      </c>
      <c r="E2392" s="8">
        <f>TRUNC(SUMIF(V2390:V2392, RIGHTB(O2392, 1), H2390:H2392)*U2392, 2)</f>
        <v>75.53</v>
      </c>
      <c r="F2392" s="9">
        <f>TRUNC(E2392*D2392,1)</f>
        <v>75.5</v>
      </c>
      <c r="G2392" s="8">
        <v>0</v>
      </c>
      <c r="H2392" s="9">
        <f>TRUNC(G2392*D2392,1)</f>
        <v>0</v>
      </c>
      <c r="I2392" s="8">
        <v>0</v>
      </c>
      <c r="J2392" s="9">
        <f>TRUNC(I2392*D2392,1)</f>
        <v>0</v>
      </c>
      <c r="K2392" s="8">
        <f t="shared" si="289"/>
        <v>75.5</v>
      </c>
      <c r="L2392" s="9">
        <f t="shared" si="289"/>
        <v>75.5</v>
      </c>
      <c r="M2392" s="5" t="s">
        <v>52</v>
      </c>
      <c r="N2392" s="1" t="s">
        <v>1992</v>
      </c>
      <c r="O2392" s="1" t="s">
        <v>2654</v>
      </c>
      <c r="P2392" s="1" t="s">
        <v>62</v>
      </c>
      <c r="Q2392" s="1" t="s">
        <v>62</v>
      </c>
      <c r="R2392" s="1" t="s">
        <v>62</v>
      </c>
      <c r="S2392">
        <v>1</v>
      </c>
      <c r="T2392">
        <v>0</v>
      </c>
      <c r="U2392">
        <v>0.03</v>
      </c>
      <c r="AV2392" s="1" t="s">
        <v>52</v>
      </c>
      <c r="AW2392" s="1" t="s">
        <v>5261</v>
      </c>
      <c r="AX2392" s="1" t="s">
        <v>52</v>
      </c>
      <c r="AY2392" s="1" t="s">
        <v>52</v>
      </c>
      <c r="AZ2392" s="203"/>
      <c r="BA2392" s="207"/>
      <c r="BC2392" s="99"/>
    </row>
    <row r="2393" spans="1:55" ht="30" customHeight="1">
      <c r="A2393" s="5" t="s">
        <v>2487</v>
      </c>
      <c r="B2393" s="5" t="s">
        <v>52</v>
      </c>
      <c r="C2393" s="5" t="s">
        <v>52</v>
      </c>
      <c r="D2393" s="6"/>
      <c r="E2393" s="8"/>
      <c r="F2393" s="9">
        <f>TRUNC(SUMIF(N2390:N2392, N2389, F2390:F2392),0)</f>
        <v>1128</v>
      </c>
      <c r="G2393" s="8"/>
      <c r="H2393" s="9">
        <f>TRUNC(SUMIF(N2390:N2392, N2389, H2390:H2392),0)</f>
        <v>2517</v>
      </c>
      <c r="I2393" s="8"/>
      <c r="J2393" s="9">
        <f>TRUNC(SUMIF(N2390:N2392, N2389, J2390:J2392),0)</f>
        <v>0</v>
      </c>
      <c r="K2393" s="8"/>
      <c r="L2393" s="9">
        <f>F2393+H2393+J2393</f>
        <v>3645</v>
      </c>
      <c r="M2393" s="5" t="s">
        <v>52</v>
      </c>
      <c r="N2393" s="1" t="s">
        <v>124</v>
      </c>
      <c r="O2393" s="1" t="s">
        <v>124</v>
      </c>
      <c r="P2393" s="1" t="s">
        <v>52</v>
      </c>
      <c r="Q2393" s="1" t="s">
        <v>52</v>
      </c>
      <c r="R2393" s="1" t="s">
        <v>52</v>
      </c>
      <c r="AV2393" s="1" t="s">
        <v>52</v>
      </c>
      <c r="AW2393" s="1" t="s">
        <v>52</v>
      </c>
      <c r="AX2393" s="1" t="s">
        <v>52</v>
      </c>
      <c r="AY2393" s="1" t="s">
        <v>52</v>
      </c>
      <c r="AZ2393" s="203"/>
      <c r="BA2393" s="207"/>
      <c r="BC2393" s="99"/>
    </row>
    <row r="2394" spans="1:55" ht="30" customHeight="1">
      <c r="A2394" s="6"/>
      <c r="B2394" s="6"/>
      <c r="C2394" s="6"/>
      <c r="D2394" s="6"/>
      <c r="E2394" s="8"/>
      <c r="F2394" s="9"/>
      <c r="G2394" s="8"/>
      <c r="H2394" s="9"/>
      <c r="I2394" s="8"/>
      <c r="J2394" s="9"/>
      <c r="K2394" s="8"/>
      <c r="L2394" s="9"/>
      <c r="M2394" s="6"/>
      <c r="BA2394" s="206"/>
      <c r="BC2394" s="99"/>
    </row>
    <row r="2395" spans="1:55" ht="30" customHeight="1">
      <c r="A2395" s="311" t="s">
        <v>5262</v>
      </c>
      <c r="B2395" s="311"/>
      <c r="C2395" s="311"/>
      <c r="D2395" s="311"/>
      <c r="E2395" s="312"/>
      <c r="F2395" s="313"/>
      <c r="G2395" s="312"/>
      <c r="H2395" s="313"/>
      <c r="I2395" s="312"/>
      <c r="J2395" s="313"/>
      <c r="K2395" s="312"/>
      <c r="L2395" s="313"/>
      <c r="M2395" s="311"/>
      <c r="N2395" s="1" t="s">
        <v>1997</v>
      </c>
      <c r="BA2395" s="206"/>
      <c r="BB2395" s="98"/>
      <c r="BC2395" s="98" t="s">
        <v>7873</v>
      </c>
    </row>
    <row r="2396" spans="1:55" ht="30" customHeight="1">
      <c r="A2396" s="5" t="s">
        <v>5238</v>
      </c>
      <c r="B2396" s="5" t="s">
        <v>5263</v>
      </c>
      <c r="C2396" s="5" t="s">
        <v>709</v>
      </c>
      <c r="D2396" s="6">
        <v>1.05</v>
      </c>
      <c r="E2396" s="8">
        <f>단가대비표!K278</f>
        <v>3000</v>
      </c>
      <c r="F2396" s="9">
        <f>TRUNC(E2396*D2396,1)</f>
        <v>3150</v>
      </c>
      <c r="G2396" s="8">
        <f>단가대비표!L278</f>
        <v>0</v>
      </c>
      <c r="H2396" s="9">
        <f>TRUNC(G2396*D2396,1)</f>
        <v>0</v>
      </c>
      <c r="I2396" s="8">
        <f>단가대비표!S278</f>
        <v>0</v>
      </c>
      <c r="J2396" s="9">
        <f>TRUNC(I2396*D2396,1)</f>
        <v>0</v>
      </c>
      <c r="K2396" s="8">
        <f t="shared" ref="K2396:L2398" si="290">TRUNC(E2396+G2396+I2396,1)</f>
        <v>3000</v>
      </c>
      <c r="L2396" s="9">
        <f t="shared" si="290"/>
        <v>3150</v>
      </c>
      <c r="M2396" s="5" t="s">
        <v>52</v>
      </c>
      <c r="N2396" s="1" t="s">
        <v>1997</v>
      </c>
      <c r="O2396" s="1" t="s">
        <v>5264</v>
      </c>
      <c r="P2396" s="1" t="s">
        <v>62</v>
      </c>
      <c r="Q2396" s="1" t="s">
        <v>62</v>
      </c>
      <c r="R2396" s="1" t="s">
        <v>61</v>
      </c>
      <c r="AV2396" s="1" t="s">
        <v>52</v>
      </c>
      <c r="AW2396" s="1" t="s">
        <v>5265</v>
      </c>
      <c r="AX2396" s="1" t="s">
        <v>52</v>
      </c>
      <c r="AY2396" s="1" t="s">
        <v>52</v>
      </c>
      <c r="AZ2396" s="203"/>
      <c r="BA2396" s="207" t="s">
        <v>7568</v>
      </c>
      <c r="BC2396" s="99"/>
    </row>
    <row r="2397" spans="1:55" ht="30" customHeight="1">
      <c r="A2397" s="5" t="s">
        <v>5233</v>
      </c>
      <c r="B2397" s="5" t="s">
        <v>2646</v>
      </c>
      <c r="C2397" s="5" t="s">
        <v>2210</v>
      </c>
      <c r="D2397" s="74">
        <v>0.01</v>
      </c>
      <c r="E2397" s="8">
        <f>단가대비표!K438</f>
        <v>0</v>
      </c>
      <c r="F2397" s="9">
        <f>TRUNC(E2397*D2397,1)</f>
        <v>0</v>
      </c>
      <c r="G2397" s="8">
        <f>단가대비표!L438</f>
        <v>251790</v>
      </c>
      <c r="H2397" s="9">
        <f>TRUNC(G2397*D2397,1)</f>
        <v>2517.9</v>
      </c>
      <c r="I2397" s="8">
        <f>단가대비표!S438</f>
        <v>0</v>
      </c>
      <c r="J2397" s="9">
        <f>TRUNC(I2397*D2397,1)</f>
        <v>0</v>
      </c>
      <c r="K2397" s="8">
        <f t="shared" si="290"/>
        <v>251790</v>
      </c>
      <c r="L2397" s="9">
        <f t="shared" si="290"/>
        <v>2517.9</v>
      </c>
      <c r="M2397" s="5" t="s">
        <v>52</v>
      </c>
      <c r="N2397" s="1" t="s">
        <v>1997</v>
      </c>
      <c r="O2397" s="1" t="s">
        <v>5234</v>
      </c>
      <c r="P2397" s="1" t="s">
        <v>62</v>
      </c>
      <c r="Q2397" s="1" t="s">
        <v>62</v>
      </c>
      <c r="R2397" s="1" t="s">
        <v>61</v>
      </c>
      <c r="V2397">
        <v>1</v>
      </c>
      <c r="AV2397" s="1" t="s">
        <v>52</v>
      </c>
      <c r="AW2397" s="1" t="s">
        <v>5266</v>
      </c>
      <c r="AX2397" s="1" t="s">
        <v>52</v>
      </c>
      <c r="AY2397" s="1" t="s">
        <v>52</v>
      </c>
      <c r="AZ2397" s="203"/>
      <c r="BA2397" s="207" t="s">
        <v>7753</v>
      </c>
      <c r="BB2397" s="98">
        <v>2.5000000000000001E-2</v>
      </c>
      <c r="BC2397" s="98" t="s">
        <v>7874</v>
      </c>
    </row>
    <row r="2398" spans="1:55" ht="30" customHeight="1">
      <c r="A2398" s="5" t="s">
        <v>2652</v>
      </c>
      <c r="B2398" s="5" t="s">
        <v>2978</v>
      </c>
      <c r="C2398" s="5" t="s">
        <v>449</v>
      </c>
      <c r="D2398" s="6">
        <v>1</v>
      </c>
      <c r="E2398" s="8">
        <f>TRUNC(SUMIF(V2396:V2398, RIGHTB(O2398, 1), H2396:H2398)*U2398, 2)</f>
        <v>75.53</v>
      </c>
      <c r="F2398" s="9">
        <f>TRUNC(E2398*D2398,1)</f>
        <v>75.5</v>
      </c>
      <c r="G2398" s="8">
        <v>0</v>
      </c>
      <c r="H2398" s="9">
        <f>TRUNC(G2398*D2398,1)</f>
        <v>0</v>
      </c>
      <c r="I2398" s="8">
        <v>0</v>
      </c>
      <c r="J2398" s="9">
        <f>TRUNC(I2398*D2398,1)</f>
        <v>0</v>
      </c>
      <c r="K2398" s="8">
        <f t="shared" si="290"/>
        <v>75.5</v>
      </c>
      <c r="L2398" s="9">
        <f t="shared" si="290"/>
        <v>75.5</v>
      </c>
      <c r="M2398" s="5" t="s">
        <v>52</v>
      </c>
      <c r="N2398" s="1" t="s">
        <v>1997</v>
      </c>
      <c r="O2398" s="1" t="s">
        <v>2654</v>
      </c>
      <c r="P2398" s="1" t="s">
        <v>62</v>
      </c>
      <c r="Q2398" s="1" t="s">
        <v>62</v>
      </c>
      <c r="R2398" s="1" t="s">
        <v>62</v>
      </c>
      <c r="S2398">
        <v>1</v>
      </c>
      <c r="T2398">
        <v>0</v>
      </c>
      <c r="U2398">
        <v>0.03</v>
      </c>
      <c r="AV2398" s="1" t="s">
        <v>52</v>
      </c>
      <c r="AW2398" s="1" t="s">
        <v>5267</v>
      </c>
      <c r="AX2398" s="1" t="s">
        <v>52</v>
      </c>
      <c r="AY2398" s="1" t="s">
        <v>52</v>
      </c>
      <c r="AZ2398" s="203"/>
      <c r="BA2398" s="207"/>
      <c r="BC2398" s="99"/>
    </row>
    <row r="2399" spans="1:55" ht="30" customHeight="1">
      <c r="A2399" s="5" t="s">
        <v>2487</v>
      </c>
      <c r="B2399" s="5" t="s">
        <v>52</v>
      </c>
      <c r="C2399" s="5" t="s">
        <v>52</v>
      </c>
      <c r="D2399" s="6"/>
      <c r="E2399" s="8"/>
      <c r="F2399" s="9">
        <f>TRUNC(SUMIF(N2396:N2398, N2395, F2396:F2398),0)</f>
        <v>3225</v>
      </c>
      <c r="G2399" s="8"/>
      <c r="H2399" s="9">
        <f>TRUNC(SUMIF(N2396:N2398, N2395, H2396:H2398),0)</f>
        <v>2517</v>
      </c>
      <c r="I2399" s="8"/>
      <c r="J2399" s="9">
        <f>TRUNC(SUMIF(N2396:N2398, N2395, J2396:J2398),0)</f>
        <v>0</v>
      </c>
      <c r="K2399" s="8"/>
      <c r="L2399" s="9">
        <f>F2399+H2399+J2399</f>
        <v>5742</v>
      </c>
      <c r="M2399" s="5" t="s">
        <v>52</v>
      </c>
      <c r="N2399" s="1" t="s">
        <v>124</v>
      </c>
      <c r="O2399" s="1" t="s">
        <v>124</v>
      </c>
      <c r="P2399" s="1" t="s">
        <v>52</v>
      </c>
      <c r="Q2399" s="1" t="s">
        <v>52</v>
      </c>
      <c r="R2399" s="1" t="s">
        <v>52</v>
      </c>
      <c r="AV2399" s="1" t="s">
        <v>52</v>
      </c>
      <c r="AW2399" s="1" t="s">
        <v>52</v>
      </c>
      <c r="AX2399" s="1" t="s">
        <v>52</v>
      </c>
      <c r="AY2399" s="1" t="s">
        <v>52</v>
      </c>
      <c r="AZ2399" s="203"/>
      <c r="BA2399" s="207"/>
      <c r="BC2399" s="99"/>
    </row>
    <row r="2400" spans="1:55" ht="30" customHeight="1">
      <c r="A2400" s="6"/>
      <c r="B2400" s="6"/>
      <c r="C2400" s="6"/>
      <c r="D2400" s="6"/>
      <c r="E2400" s="8"/>
      <c r="F2400" s="9"/>
      <c r="G2400" s="8"/>
      <c r="H2400" s="9"/>
      <c r="I2400" s="8"/>
      <c r="J2400" s="9"/>
      <c r="K2400" s="8"/>
      <c r="L2400" s="9"/>
      <c r="M2400" s="6"/>
      <c r="BA2400" s="206"/>
      <c r="BC2400" s="99"/>
    </row>
    <row r="2401" spans="1:55" ht="30" customHeight="1">
      <c r="A2401" s="311" t="s">
        <v>5268</v>
      </c>
      <c r="B2401" s="311"/>
      <c r="C2401" s="311"/>
      <c r="D2401" s="311"/>
      <c r="E2401" s="312"/>
      <c r="F2401" s="313"/>
      <c r="G2401" s="312"/>
      <c r="H2401" s="313"/>
      <c r="I2401" s="312"/>
      <c r="J2401" s="313"/>
      <c r="K2401" s="312"/>
      <c r="L2401" s="313"/>
      <c r="M2401" s="311"/>
      <c r="N2401" s="1" t="s">
        <v>2002</v>
      </c>
      <c r="BA2401" s="206"/>
      <c r="BB2401" s="98"/>
      <c r="BC2401" s="98" t="s">
        <v>7873</v>
      </c>
    </row>
    <row r="2402" spans="1:55" ht="30" customHeight="1">
      <c r="A2402" s="5" t="s">
        <v>5238</v>
      </c>
      <c r="B2402" s="5" t="s">
        <v>5269</v>
      </c>
      <c r="C2402" s="5" t="s">
        <v>709</v>
      </c>
      <c r="D2402" s="6">
        <v>1.05</v>
      </c>
      <c r="E2402" s="8">
        <f>단가대비표!K281</f>
        <v>1161.29</v>
      </c>
      <c r="F2402" s="9">
        <f>TRUNC(E2402*D2402,1)</f>
        <v>1219.3</v>
      </c>
      <c r="G2402" s="8">
        <f>단가대비표!L281</f>
        <v>0</v>
      </c>
      <c r="H2402" s="9">
        <f>TRUNC(G2402*D2402,1)</f>
        <v>0</v>
      </c>
      <c r="I2402" s="8">
        <f>단가대비표!S281</f>
        <v>0</v>
      </c>
      <c r="J2402" s="9">
        <f>TRUNC(I2402*D2402,1)</f>
        <v>0</v>
      </c>
      <c r="K2402" s="8">
        <f t="shared" ref="K2402:L2404" si="291">TRUNC(E2402+G2402+I2402,1)</f>
        <v>1161.2</v>
      </c>
      <c r="L2402" s="9">
        <f t="shared" si="291"/>
        <v>1219.3</v>
      </c>
      <c r="M2402" s="5" t="s">
        <v>52</v>
      </c>
      <c r="N2402" s="1" t="s">
        <v>2002</v>
      </c>
      <c r="O2402" s="1" t="s">
        <v>5270</v>
      </c>
      <c r="P2402" s="1" t="s">
        <v>62</v>
      </c>
      <c r="Q2402" s="1" t="s">
        <v>62</v>
      </c>
      <c r="R2402" s="1" t="s">
        <v>61</v>
      </c>
      <c r="AV2402" s="1" t="s">
        <v>52</v>
      </c>
      <c r="AW2402" s="1" t="s">
        <v>5271</v>
      </c>
      <c r="AX2402" s="1" t="s">
        <v>52</v>
      </c>
      <c r="AY2402" s="1" t="s">
        <v>52</v>
      </c>
      <c r="AZ2402" s="203"/>
      <c r="BA2402" s="207" t="s">
        <v>7571</v>
      </c>
      <c r="BC2402" s="99"/>
    </row>
    <row r="2403" spans="1:55" ht="30" customHeight="1">
      <c r="A2403" s="5" t="s">
        <v>5233</v>
      </c>
      <c r="B2403" s="5" t="s">
        <v>2646</v>
      </c>
      <c r="C2403" s="5" t="s">
        <v>2210</v>
      </c>
      <c r="D2403" s="74">
        <v>0.01</v>
      </c>
      <c r="E2403" s="8">
        <f>단가대비표!K438</f>
        <v>0</v>
      </c>
      <c r="F2403" s="9">
        <f>TRUNC(E2403*D2403,1)</f>
        <v>0</v>
      </c>
      <c r="G2403" s="8">
        <f>단가대비표!L438</f>
        <v>251790</v>
      </c>
      <c r="H2403" s="9">
        <f>TRUNC(G2403*D2403,1)</f>
        <v>2517.9</v>
      </c>
      <c r="I2403" s="8">
        <f>단가대비표!S438</f>
        <v>0</v>
      </c>
      <c r="J2403" s="9">
        <f>TRUNC(I2403*D2403,1)</f>
        <v>0</v>
      </c>
      <c r="K2403" s="8">
        <f t="shared" si="291"/>
        <v>251790</v>
      </c>
      <c r="L2403" s="9">
        <f t="shared" si="291"/>
        <v>2517.9</v>
      </c>
      <c r="M2403" s="5" t="s">
        <v>52</v>
      </c>
      <c r="N2403" s="1" t="s">
        <v>2002</v>
      </c>
      <c r="O2403" s="1" t="s">
        <v>5234</v>
      </c>
      <c r="P2403" s="1" t="s">
        <v>62</v>
      </c>
      <c r="Q2403" s="1" t="s">
        <v>62</v>
      </c>
      <c r="R2403" s="1" t="s">
        <v>61</v>
      </c>
      <c r="V2403">
        <v>1</v>
      </c>
      <c r="AV2403" s="1" t="s">
        <v>52</v>
      </c>
      <c r="AW2403" s="1" t="s">
        <v>5272</v>
      </c>
      <c r="AX2403" s="1" t="s">
        <v>52</v>
      </c>
      <c r="AY2403" s="1" t="s">
        <v>52</v>
      </c>
      <c r="AZ2403" s="203"/>
      <c r="BA2403" s="207" t="s">
        <v>7753</v>
      </c>
      <c r="BB2403" s="98">
        <v>2.5000000000000001E-2</v>
      </c>
      <c r="BC2403" s="98" t="s">
        <v>7874</v>
      </c>
    </row>
    <row r="2404" spans="1:55" ht="30" customHeight="1">
      <c r="A2404" s="5" t="s">
        <v>2652</v>
      </c>
      <c r="B2404" s="5" t="s">
        <v>2978</v>
      </c>
      <c r="C2404" s="5" t="s">
        <v>449</v>
      </c>
      <c r="D2404" s="6">
        <v>1</v>
      </c>
      <c r="E2404" s="8">
        <f>TRUNC(SUMIF(V2402:V2404, RIGHTB(O2404, 1), H2402:H2404)*U2404, 2)</f>
        <v>75.53</v>
      </c>
      <c r="F2404" s="9">
        <f>TRUNC(E2404*D2404,1)</f>
        <v>75.5</v>
      </c>
      <c r="G2404" s="8">
        <v>0</v>
      </c>
      <c r="H2404" s="9">
        <f>TRUNC(G2404*D2404,1)</f>
        <v>0</v>
      </c>
      <c r="I2404" s="8">
        <v>0</v>
      </c>
      <c r="J2404" s="9">
        <f>TRUNC(I2404*D2404,1)</f>
        <v>0</v>
      </c>
      <c r="K2404" s="8">
        <f t="shared" si="291"/>
        <v>75.5</v>
      </c>
      <c r="L2404" s="9">
        <f t="shared" si="291"/>
        <v>75.5</v>
      </c>
      <c r="M2404" s="5" t="s">
        <v>52</v>
      </c>
      <c r="N2404" s="1" t="s">
        <v>2002</v>
      </c>
      <c r="O2404" s="1" t="s">
        <v>2654</v>
      </c>
      <c r="P2404" s="1" t="s">
        <v>62</v>
      </c>
      <c r="Q2404" s="1" t="s">
        <v>62</v>
      </c>
      <c r="R2404" s="1" t="s">
        <v>62</v>
      </c>
      <c r="S2404">
        <v>1</v>
      </c>
      <c r="T2404">
        <v>0</v>
      </c>
      <c r="U2404">
        <v>0.03</v>
      </c>
      <c r="AV2404" s="1" t="s">
        <v>52</v>
      </c>
      <c r="AW2404" s="1" t="s">
        <v>5273</v>
      </c>
      <c r="AX2404" s="1" t="s">
        <v>52</v>
      </c>
      <c r="AY2404" s="1" t="s">
        <v>52</v>
      </c>
      <c r="AZ2404" s="203"/>
      <c r="BA2404" s="207"/>
      <c r="BC2404" s="99"/>
    </row>
    <row r="2405" spans="1:55" ht="30" customHeight="1">
      <c r="A2405" s="5" t="s">
        <v>2487</v>
      </c>
      <c r="B2405" s="5" t="s">
        <v>52</v>
      </c>
      <c r="C2405" s="5" t="s">
        <v>52</v>
      </c>
      <c r="D2405" s="6"/>
      <c r="E2405" s="8"/>
      <c r="F2405" s="9">
        <f>TRUNC(SUMIF(N2402:N2404, N2401, F2402:F2404),0)</f>
        <v>1294</v>
      </c>
      <c r="G2405" s="8"/>
      <c r="H2405" s="9">
        <f>TRUNC(SUMIF(N2402:N2404, N2401, H2402:H2404),0)</f>
        <v>2517</v>
      </c>
      <c r="I2405" s="8"/>
      <c r="J2405" s="9">
        <f>TRUNC(SUMIF(N2402:N2404, N2401, J2402:J2404),0)</f>
        <v>0</v>
      </c>
      <c r="K2405" s="8"/>
      <c r="L2405" s="9">
        <f>F2405+H2405+J2405</f>
        <v>3811</v>
      </c>
      <c r="M2405" s="5" t="s">
        <v>52</v>
      </c>
      <c r="N2405" s="1" t="s">
        <v>124</v>
      </c>
      <c r="O2405" s="1" t="s">
        <v>124</v>
      </c>
      <c r="P2405" s="1" t="s">
        <v>52</v>
      </c>
      <c r="Q2405" s="1" t="s">
        <v>52</v>
      </c>
      <c r="R2405" s="1" t="s">
        <v>52</v>
      </c>
      <c r="AV2405" s="1" t="s">
        <v>52</v>
      </c>
      <c r="AW2405" s="1" t="s">
        <v>52</v>
      </c>
      <c r="AX2405" s="1" t="s">
        <v>52</v>
      </c>
      <c r="AY2405" s="1" t="s">
        <v>52</v>
      </c>
      <c r="AZ2405" s="203"/>
      <c r="BA2405" s="207"/>
    </row>
    <row r="2406" spans="1:55" ht="30" customHeight="1">
      <c r="A2406" s="6"/>
      <c r="B2406" s="6"/>
      <c r="C2406" s="6"/>
      <c r="D2406" s="6"/>
      <c r="E2406" s="8"/>
      <c r="F2406" s="9"/>
      <c r="G2406" s="8"/>
      <c r="H2406" s="9"/>
      <c r="I2406" s="8"/>
      <c r="J2406" s="9"/>
      <c r="K2406" s="8"/>
      <c r="L2406" s="9"/>
      <c r="M2406" s="6"/>
      <c r="BA2406" s="206"/>
    </row>
    <row r="2407" spans="1:55" ht="30" customHeight="1">
      <c r="A2407" s="308" t="s">
        <v>5274</v>
      </c>
      <c r="B2407" s="308"/>
      <c r="C2407" s="308"/>
      <c r="D2407" s="308"/>
      <c r="E2407" s="309"/>
      <c r="F2407" s="310"/>
      <c r="G2407" s="309"/>
      <c r="H2407" s="310"/>
      <c r="I2407" s="309"/>
      <c r="J2407" s="310"/>
      <c r="K2407" s="309"/>
      <c r="L2407" s="310"/>
      <c r="M2407" s="308"/>
      <c r="N2407" s="1" t="s">
        <v>2006</v>
      </c>
      <c r="BA2407" s="206"/>
    </row>
    <row r="2408" spans="1:55" ht="30" customHeight="1">
      <c r="A2408" s="5" t="s">
        <v>5275</v>
      </c>
      <c r="B2408" s="5" t="s">
        <v>52</v>
      </c>
      <c r="C2408" s="5" t="s">
        <v>436</v>
      </c>
      <c r="D2408" s="6">
        <v>1</v>
      </c>
      <c r="E2408" s="8">
        <f>단가대비표!K366</f>
        <v>100000</v>
      </c>
      <c r="F2408" s="9">
        <f>TRUNC(E2408*D2408,1)</f>
        <v>100000</v>
      </c>
      <c r="G2408" s="8">
        <f>단가대비표!L366</f>
        <v>0</v>
      </c>
      <c r="H2408" s="9">
        <f>TRUNC(G2408*D2408,1)</f>
        <v>0</v>
      </c>
      <c r="I2408" s="8">
        <f>단가대비표!S366</f>
        <v>0</v>
      </c>
      <c r="J2408" s="9">
        <f>TRUNC(I2408*D2408,1)</f>
        <v>0</v>
      </c>
      <c r="K2408" s="8">
        <f t="shared" ref="K2408:L2410" si="292">TRUNC(E2408+G2408+I2408,1)</f>
        <v>100000</v>
      </c>
      <c r="L2408" s="9">
        <f t="shared" si="292"/>
        <v>100000</v>
      </c>
      <c r="M2408" s="5" t="s">
        <v>52</v>
      </c>
      <c r="N2408" s="1" t="s">
        <v>2006</v>
      </c>
      <c r="O2408" s="1" t="s">
        <v>5276</v>
      </c>
      <c r="P2408" s="1" t="s">
        <v>62</v>
      </c>
      <c r="Q2408" s="1" t="s">
        <v>62</v>
      </c>
      <c r="R2408" s="1" t="s">
        <v>61</v>
      </c>
      <c r="V2408">
        <v>1</v>
      </c>
      <c r="AV2408" s="1" t="s">
        <v>52</v>
      </c>
      <c r="AW2408" s="1" t="s">
        <v>5277</v>
      </c>
      <c r="AX2408" s="1" t="s">
        <v>52</v>
      </c>
      <c r="AY2408" s="1" t="s">
        <v>52</v>
      </c>
      <c r="AZ2408" s="203"/>
      <c r="BA2408" s="207" t="s">
        <v>7675</v>
      </c>
    </row>
    <row r="2409" spans="1:55" ht="30" customHeight="1">
      <c r="A2409" s="5" t="s">
        <v>2665</v>
      </c>
      <c r="B2409" s="5" t="s">
        <v>2666</v>
      </c>
      <c r="C2409" s="5" t="s">
        <v>449</v>
      </c>
      <c r="D2409" s="6">
        <v>1</v>
      </c>
      <c r="E2409" s="8">
        <f>TRUNC(SUMIF(V2408:V2410, RIGHTB(O2409, 1), F2408:F2410)*U2409, 2)</f>
        <v>5000</v>
      </c>
      <c r="F2409" s="9">
        <f>TRUNC(E2409*D2409,1)</f>
        <v>5000</v>
      </c>
      <c r="G2409" s="8">
        <v>0</v>
      </c>
      <c r="H2409" s="9">
        <f>TRUNC(G2409*D2409,1)</f>
        <v>0</v>
      </c>
      <c r="I2409" s="8">
        <v>0</v>
      </c>
      <c r="J2409" s="9">
        <f>TRUNC(I2409*D2409,1)</f>
        <v>0</v>
      </c>
      <c r="K2409" s="8">
        <f t="shared" si="292"/>
        <v>5000</v>
      </c>
      <c r="L2409" s="9">
        <f t="shared" si="292"/>
        <v>5000</v>
      </c>
      <c r="M2409" s="5" t="s">
        <v>52</v>
      </c>
      <c r="N2409" s="1" t="s">
        <v>2006</v>
      </c>
      <c r="O2409" s="1" t="s">
        <v>2654</v>
      </c>
      <c r="P2409" s="1" t="s">
        <v>62</v>
      </c>
      <c r="Q2409" s="1" t="s">
        <v>62</v>
      </c>
      <c r="R2409" s="1" t="s">
        <v>62</v>
      </c>
      <c r="S2409">
        <v>0</v>
      </c>
      <c r="T2409">
        <v>0</v>
      </c>
      <c r="U2409">
        <v>0.05</v>
      </c>
      <c r="AV2409" s="1" t="s">
        <v>52</v>
      </c>
      <c r="AW2409" s="1" t="s">
        <v>5278</v>
      </c>
      <c r="AX2409" s="1" t="s">
        <v>52</v>
      </c>
      <c r="AY2409" s="1" t="s">
        <v>52</v>
      </c>
      <c r="AZ2409" s="203"/>
      <c r="BA2409" s="207"/>
    </row>
    <row r="2410" spans="1:55" ht="30" customHeight="1">
      <c r="A2410" s="5" t="s">
        <v>5275</v>
      </c>
      <c r="B2410" s="5" t="s">
        <v>5279</v>
      </c>
      <c r="C2410" s="5" t="s">
        <v>1186</v>
      </c>
      <c r="D2410" s="6">
        <v>1</v>
      </c>
      <c r="E2410" s="8">
        <f>일위대가목록!E660</f>
        <v>1888</v>
      </c>
      <c r="F2410" s="9">
        <f>TRUNC(E2410*D2410,1)</f>
        <v>1888</v>
      </c>
      <c r="G2410" s="8">
        <f>일위대가목록!F660</f>
        <v>62947</v>
      </c>
      <c r="H2410" s="9">
        <f>TRUNC(G2410*D2410,1)</f>
        <v>62947</v>
      </c>
      <c r="I2410" s="8">
        <f>일위대가목록!G660</f>
        <v>0</v>
      </c>
      <c r="J2410" s="9">
        <f>TRUNC(I2410*D2410,1)</f>
        <v>0</v>
      </c>
      <c r="K2410" s="8">
        <f t="shared" si="292"/>
        <v>64835</v>
      </c>
      <c r="L2410" s="9">
        <f t="shared" si="292"/>
        <v>64835</v>
      </c>
      <c r="M2410" s="5" t="s">
        <v>5280</v>
      </c>
      <c r="N2410" s="1" t="s">
        <v>2006</v>
      </c>
      <c r="O2410" s="1" t="s">
        <v>5281</v>
      </c>
      <c r="P2410" s="1" t="s">
        <v>61</v>
      </c>
      <c r="Q2410" s="1" t="s">
        <v>62</v>
      </c>
      <c r="R2410" s="1" t="s">
        <v>62</v>
      </c>
      <c r="AV2410" s="1" t="s">
        <v>52</v>
      </c>
      <c r="AW2410" s="1" t="s">
        <v>5282</v>
      </c>
      <c r="AX2410" s="1" t="s">
        <v>52</v>
      </c>
      <c r="AY2410" s="1" t="s">
        <v>52</v>
      </c>
      <c r="AZ2410" s="203"/>
      <c r="BA2410" s="207" t="s">
        <v>5280</v>
      </c>
    </row>
    <row r="2411" spans="1:55" ht="30" customHeight="1">
      <c r="A2411" s="5" t="s">
        <v>2487</v>
      </c>
      <c r="B2411" s="5" t="s">
        <v>52</v>
      </c>
      <c r="C2411" s="5" t="s">
        <v>52</v>
      </c>
      <c r="D2411" s="6"/>
      <c r="E2411" s="8"/>
      <c r="F2411" s="9">
        <f>TRUNC(SUMIF(N2408:N2410, N2407, F2408:F2410),0)</f>
        <v>106888</v>
      </c>
      <c r="G2411" s="8"/>
      <c r="H2411" s="9">
        <f>TRUNC(SUMIF(N2408:N2410, N2407, H2408:H2410),0)</f>
        <v>62947</v>
      </c>
      <c r="I2411" s="8"/>
      <c r="J2411" s="9">
        <f>TRUNC(SUMIF(N2408:N2410, N2407, J2408:J2410),0)</f>
        <v>0</v>
      </c>
      <c r="K2411" s="8"/>
      <c r="L2411" s="9">
        <f>F2411+H2411+J2411</f>
        <v>169835</v>
      </c>
      <c r="M2411" s="5" t="s">
        <v>52</v>
      </c>
      <c r="N2411" s="1" t="s">
        <v>124</v>
      </c>
      <c r="O2411" s="1" t="s">
        <v>124</v>
      </c>
      <c r="P2411" s="1" t="s">
        <v>52</v>
      </c>
      <c r="Q2411" s="1" t="s">
        <v>52</v>
      </c>
      <c r="R2411" s="1" t="s">
        <v>52</v>
      </c>
      <c r="AV2411" s="1" t="s">
        <v>52</v>
      </c>
      <c r="AW2411" s="1" t="s">
        <v>52</v>
      </c>
      <c r="AX2411" s="1" t="s">
        <v>52</v>
      </c>
      <c r="AY2411" s="1" t="s">
        <v>52</v>
      </c>
      <c r="AZ2411" s="203"/>
      <c r="BA2411" s="207"/>
    </row>
    <row r="2412" spans="1:55" ht="30" customHeight="1">
      <c r="A2412" s="6"/>
      <c r="B2412" s="6"/>
      <c r="C2412" s="6"/>
      <c r="D2412" s="6"/>
      <c r="E2412" s="8"/>
      <c r="F2412" s="9"/>
      <c r="G2412" s="8"/>
      <c r="H2412" s="9"/>
      <c r="I2412" s="8"/>
      <c r="J2412" s="9"/>
      <c r="K2412" s="8"/>
      <c r="L2412" s="9"/>
      <c r="M2412" s="6"/>
      <c r="BA2412" s="206"/>
    </row>
    <row r="2413" spans="1:55" ht="30" customHeight="1">
      <c r="A2413" s="311" t="s">
        <v>5283</v>
      </c>
      <c r="B2413" s="311"/>
      <c r="C2413" s="311"/>
      <c r="D2413" s="311"/>
      <c r="E2413" s="312"/>
      <c r="F2413" s="313"/>
      <c r="G2413" s="312"/>
      <c r="H2413" s="313"/>
      <c r="I2413" s="312"/>
      <c r="J2413" s="313"/>
      <c r="K2413" s="312"/>
      <c r="L2413" s="313"/>
      <c r="M2413" s="311"/>
      <c r="N2413" s="1" t="s">
        <v>2011</v>
      </c>
      <c r="BA2413" s="206"/>
    </row>
    <row r="2414" spans="1:55" ht="30" customHeight="1">
      <c r="A2414" s="5" t="s">
        <v>5284</v>
      </c>
      <c r="B2414" s="5" t="s">
        <v>5285</v>
      </c>
      <c r="C2414" s="5" t="s">
        <v>366</v>
      </c>
      <c r="D2414" s="6">
        <v>1</v>
      </c>
      <c r="E2414" s="8">
        <f>단가대비표!K266</f>
        <v>1027</v>
      </c>
      <c r="F2414" s="9">
        <f t="shared" ref="F2414:F2420" si="293">TRUNC(E2414*D2414,1)</f>
        <v>1027</v>
      </c>
      <c r="G2414" s="8">
        <f>단가대비표!L266</f>
        <v>0</v>
      </c>
      <c r="H2414" s="9">
        <f t="shared" ref="H2414:H2420" si="294">TRUNC(G2414*D2414,1)</f>
        <v>0</v>
      </c>
      <c r="I2414" s="8">
        <f>단가대비표!S266</f>
        <v>0</v>
      </c>
      <c r="J2414" s="9">
        <f t="shared" ref="J2414:J2420" si="295">TRUNC(I2414*D2414,1)</f>
        <v>0</v>
      </c>
      <c r="K2414" s="8">
        <f t="shared" ref="K2414:L2420" si="296">TRUNC(E2414+G2414+I2414,1)</f>
        <v>1027</v>
      </c>
      <c r="L2414" s="9">
        <f t="shared" si="296"/>
        <v>1027</v>
      </c>
      <c r="M2414" s="5" t="s">
        <v>52</v>
      </c>
      <c r="N2414" s="1" t="s">
        <v>2011</v>
      </c>
      <c r="O2414" s="1" t="s">
        <v>5286</v>
      </c>
      <c r="P2414" s="1" t="s">
        <v>62</v>
      </c>
      <c r="Q2414" s="1" t="s">
        <v>62</v>
      </c>
      <c r="R2414" s="1" t="s">
        <v>61</v>
      </c>
      <c r="V2414">
        <v>1</v>
      </c>
      <c r="AV2414" s="1" t="s">
        <v>52</v>
      </c>
      <c r="AW2414" s="1" t="s">
        <v>5287</v>
      </c>
      <c r="AX2414" s="1" t="s">
        <v>52</v>
      </c>
      <c r="AY2414" s="1" t="s">
        <v>52</v>
      </c>
      <c r="AZ2414" s="203"/>
      <c r="BA2414" s="207" t="s">
        <v>7554</v>
      </c>
      <c r="BB2414" s="98"/>
    </row>
    <row r="2415" spans="1:55" ht="30" customHeight="1">
      <c r="A2415" s="5" t="s">
        <v>2665</v>
      </c>
      <c r="B2415" s="5" t="s">
        <v>2666</v>
      </c>
      <c r="C2415" s="5" t="s">
        <v>449</v>
      </c>
      <c r="D2415" s="6">
        <v>1</v>
      </c>
      <c r="E2415" s="8">
        <f>TRUNC(SUMIF(V2414:V2420, RIGHTB(O2415, 1), F2414:F2420)*U2415, 2)</f>
        <v>51.35</v>
      </c>
      <c r="F2415" s="9">
        <f t="shared" si="293"/>
        <v>51.3</v>
      </c>
      <c r="G2415" s="8">
        <v>0</v>
      </c>
      <c r="H2415" s="9">
        <f t="shared" si="294"/>
        <v>0</v>
      </c>
      <c r="I2415" s="8">
        <v>0</v>
      </c>
      <c r="J2415" s="9">
        <f t="shared" si="295"/>
        <v>0</v>
      </c>
      <c r="K2415" s="8">
        <f t="shared" si="296"/>
        <v>51.3</v>
      </c>
      <c r="L2415" s="9">
        <f t="shared" si="296"/>
        <v>51.3</v>
      </c>
      <c r="M2415" s="5" t="s">
        <v>52</v>
      </c>
      <c r="N2415" s="1" t="s">
        <v>2011</v>
      </c>
      <c r="O2415" s="1" t="s">
        <v>2654</v>
      </c>
      <c r="P2415" s="1" t="s">
        <v>62</v>
      </c>
      <c r="Q2415" s="1" t="s">
        <v>62</v>
      </c>
      <c r="R2415" s="1" t="s">
        <v>62</v>
      </c>
      <c r="S2415">
        <v>0</v>
      </c>
      <c r="T2415">
        <v>0</v>
      </c>
      <c r="U2415">
        <v>0.05</v>
      </c>
      <c r="AV2415" s="1" t="s">
        <v>52</v>
      </c>
      <c r="AW2415" s="1" t="s">
        <v>5288</v>
      </c>
      <c r="AX2415" s="1" t="s">
        <v>52</v>
      </c>
      <c r="AY2415" s="1" t="s">
        <v>52</v>
      </c>
      <c r="AZ2415" s="203"/>
      <c r="BA2415" s="207"/>
    </row>
    <row r="2416" spans="1:55" ht="30" customHeight="1">
      <c r="A2416" s="5" t="s">
        <v>5289</v>
      </c>
      <c r="B2416" s="5" t="s">
        <v>5290</v>
      </c>
      <c r="C2416" s="5" t="s">
        <v>366</v>
      </c>
      <c r="D2416" s="74">
        <v>0.9</v>
      </c>
      <c r="E2416" s="8">
        <f>일위대가목록!E661</f>
        <v>636</v>
      </c>
      <c r="F2416" s="9">
        <f t="shared" si="293"/>
        <v>572.4</v>
      </c>
      <c r="G2416" s="8">
        <f>일위대가목록!F661</f>
        <v>21232</v>
      </c>
      <c r="H2416" s="9">
        <f t="shared" si="294"/>
        <v>19108.8</v>
      </c>
      <c r="I2416" s="8">
        <f>일위대가목록!G661</f>
        <v>0</v>
      </c>
      <c r="J2416" s="9">
        <f t="shared" si="295"/>
        <v>0</v>
      </c>
      <c r="K2416" s="8">
        <f t="shared" si="296"/>
        <v>21868</v>
      </c>
      <c r="L2416" s="9">
        <f t="shared" si="296"/>
        <v>19681.2</v>
      </c>
      <c r="M2416" s="5" t="s">
        <v>5291</v>
      </c>
      <c r="N2416" s="1" t="s">
        <v>2011</v>
      </c>
      <c r="O2416" s="1" t="s">
        <v>5292</v>
      </c>
      <c r="P2416" s="1" t="s">
        <v>61</v>
      </c>
      <c r="Q2416" s="1" t="s">
        <v>62</v>
      </c>
      <c r="R2416" s="1" t="s">
        <v>62</v>
      </c>
      <c r="AV2416" s="1" t="s">
        <v>52</v>
      </c>
      <c r="AW2416" s="1" t="s">
        <v>5293</v>
      </c>
      <c r="AX2416" s="1" t="s">
        <v>52</v>
      </c>
      <c r="AY2416" s="1" t="s">
        <v>52</v>
      </c>
      <c r="AZ2416" s="203"/>
      <c r="BA2416" s="207" t="s">
        <v>5291</v>
      </c>
      <c r="BB2416" s="99">
        <v>1</v>
      </c>
    </row>
    <row r="2417" spans="1:54" ht="30" customHeight="1">
      <c r="A2417" s="5" t="s">
        <v>5294</v>
      </c>
      <c r="B2417" s="5" t="s">
        <v>5290</v>
      </c>
      <c r="C2417" s="5" t="s">
        <v>366</v>
      </c>
      <c r="D2417" s="74">
        <v>0.9</v>
      </c>
      <c r="E2417" s="8">
        <f>일위대가목록!E662</f>
        <v>191</v>
      </c>
      <c r="F2417" s="9">
        <f t="shared" si="293"/>
        <v>171.9</v>
      </c>
      <c r="G2417" s="8">
        <f>일위대가목록!F662</f>
        <v>6369</v>
      </c>
      <c r="H2417" s="9">
        <f t="shared" si="294"/>
        <v>5732.1</v>
      </c>
      <c r="I2417" s="8">
        <f>일위대가목록!G662</f>
        <v>0</v>
      </c>
      <c r="J2417" s="9">
        <f t="shared" si="295"/>
        <v>0</v>
      </c>
      <c r="K2417" s="8">
        <f t="shared" si="296"/>
        <v>6560</v>
      </c>
      <c r="L2417" s="9">
        <f t="shared" si="296"/>
        <v>5904</v>
      </c>
      <c r="M2417" s="5" t="s">
        <v>5295</v>
      </c>
      <c r="N2417" s="1" t="s">
        <v>2011</v>
      </c>
      <c r="O2417" s="1" t="s">
        <v>5296</v>
      </c>
      <c r="P2417" s="1" t="s">
        <v>61</v>
      </c>
      <c r="Q2417" s="1" t="s">
        <v>62</v>
      </c>
      <c r="R2417" s="1" t="s">
        <v>62</v>
      </c>
      <c r="AV2417" s="1" t="s">
        <v>52</v>
      </c>
      <c r="AW2417" s="1" t="s">
        <v>5297</v>
      </c>
      <c r="AX2417" s="1" t="s">
        <v>52</v>
      </c>
      <c r="AY2417" s="1" t="s">
        <v>52</v>
      </c>
      <c r="AZ2417" s="203"/>
      <c r="BA2417" s="207" t="s">
        <v>5295</v>
      </c>
      <c r="BB2417" s="99">
        <v>1</v>
      </c>
    </row>
    <row r="2418" spans="1:54" ht="30" customHeight="1">
      <c r="A2418" s="5" t="s">
        <v>5298</v>
      </c>
      <c r="B2418" s="5" t="s">
        <v>5299</v>
      </c>
      <c r="C2418" s="5" t="s">
        <v>366</v>
      </c>
      <c r="D2418" s="48">
        <v>0</v>
      </c>
      <c r="E2418" s="8">
        <f>단가대비표!K270</f>
        <v>583</v>
      </c>
      <c r="F2418" s="9">
        <f t="shared" si="293"/>
        <v>0</v>
      </c>
      <c r="G2418" s="8">
        <f>단가대비표!L270</f>
        <v>0</v>
      </c>
      <c r="H2418" s="9">
        <f t="shared" si="294"/>
        <v>0</v>
      </c>
      <c r="I2418" s="8">
        <f>단가대비표!S270</f>
        <v>0</v>
      </c>
      <c r="J2418" s="9">
        <f t="shared" si="295"/>
        <v>0</v>
      </c>
      <c r="K2418" s="8">
        <f t="shared" si="296"/>
        <v>583</v>
      </c>
      <c r="L2418" s="9">
        <f t="shared" si="296"/>
        <v>0</v>
      </c>
      <c r="M2418" s="5" t="s">
        <v>52</v>
      </c>
      <c r="N2418" s="1" t="s">
        <v>2011</v>
      </c>
      <c r="O2418" s="1" t="s">
        <v>5300</v>
      </c>
      <c r="P2418" s="1" t="s">
        <v>62</v>
      </c>
      <c r="Q2418" s="1" t="s">
        <v>62</v>
      </c>
      <c r="R2418" s="1" t="s">
        <v>61</v>
      </c>
      <c r="W2418">
        <v>2</v>
      </c>
      <c r="AV2418" s="1" t="s">
        <v>52</v>
      </c>
      <c r="AW2418" s="1" t="s">
        <v>5301</v>
      </c>
      <c r="AX2418" s="1" t="s">
        <v>52</v>
      </c>
      <c r="AY2418" s="1" t="s">
        <v>52</v>
      </c>
      <c r="AZ2418" s="203"/>
      <c r="BA2418" s="207" t="s">
        <v>7558</v>
      </c>
      <c r="BB2418" s="98" t="s">
        <v>7875</v>
      </c>
    </row>
    <row r="2419" spans="1:54" ht="30" customHeight="1">
      <c r="A2419" s="5" t="s">
        <v>2665</v>
      </c>
      <c r="B2419" s="5" t="s">
        <v>2666</v>
      </c>
      <c r="C2419" s="5" t="s">
        <v>449</v>
      </c>
      <c r="D2419" s="6">
        <v>1</v>
      </c>
      <c r="E2419" s="8">
        <f>TRUNC(SUMIF(W2414:W2420, RIGHTB(O2419, 1), F2414:F2420)*U2419, 2)</f>
        <v>0</v>
      </c>
      <c r="F2419" s="9">
        <f t="shared" si="293"/>
        <v>0</v>
      </c>
      <c r="G2419" s="8">
        <v>0</v>
      </c>
      <c r="H2419" s="9">
        <f t="shared" si="294"/>
        <v>0</v>
      </c>
      <c r="I2419" s="8">
        <v>0</v>
      </c>
      <c r="J2419" s="9">
        <f t="shared" si="295"/>
        <v>0</v>
      </c>
      <c r="K2419" s="8">
        <f t="shared" si="296"/>
        <v>0</v>
      </c>
      <c r="L2419" s="9">
        <f t="shared" si="296"/>
        <v>0</v>
      </c>
      <c r="M2419" s="5" t="s">
        <v>52</v>
      </c>
      <c r="N2419" s="1" t="s">
        <v>2011</v>
      </c>
      <c r="O2419" s="1" t="s">
        <v>3004</v>
      </c>
      <c r="P2419" s="1" t="s">
        <v>62</v>
      </c>
      <c r="Q2419" s="1" t="s">
        <v>62</v>
      </c>
      <c r="R2419" s="1" t="s">
        <v>62</v>
      </c>
      <c r="S2419">
        <v>0</v>
      </c>
      <c r="T2419">
        <v>0</v>
      </c>
      <c r="U2419">
        <v>0.05</v>
      </c>
      <c r="AV2419" s="1" t="s">
        <v>52</v>
      </c>
      <c r="AW2419" s="1" t="s">
        <v>5302</v>
      </c>
      <c r="AX2419" s="1" t="s">
        <v>52</v>
      </c>
      <c r="AY2419" s="1" t="s">
        <v>52</v>
      </c>
      <c r="AZ2419" s="203"/>
      <c r="BA2419" s="207"/>
    </row>
    <row r="2420" spans="1:54" ht="30" customHeight="1">
      <c r="A2420" s="5" t="s">
        <v>5303</v>
      </c>
      <c r="B2420" s="5" t="s">
        <v>5304</v>
      </c>
      <c r="C2420" s="5" t="s">
        <v>366</v>
      </c>
      <c r="D2420" s="48">
        <v>0</v>
      </c>
      <c r="E2420" s="8">
        <f>일위대가목록!E663</f>
        <v>1413</v>
      </c>
      <c r="F2420" s="9">
        <f t="shared" si="293"/>
        <v>0</v>
      </c>
      <c r="G2420" s="8">
        <f>일위대가목록!F663</f>
        <v>27696</v>
      </c>
      <c r="H2420" s="9">
        <f t="shared" si="294"/>
        <v>0</v>
      </c>
      <c r="I2420" s="8">
        <f>일위대가목록!G663</f>
        <v>0</v>
      </c>
      <c r="J2420" s="9">
        <f t="shared" si="295"/>
        <v>0</v>
      </c>
      <c r="K2420" s="8">
        <f t="shared" si="296"/>
        <v>29109</v>
      </c>
      <c r="L2420" s="9">
        <f t="shared" si="296"/>
        <v>0</v>
      </c>
      <c r="M2420" s="5" t="s">
        <v>5305</v>
      </c>
      <c r="N2420" s="1" t="s">
        <v>2011</v>
      </c>
      <c r="O2420" s="1" t="s">
        <v>5306</v>
      </c>
      <c r="P2420" s="1" t="s">
        <v>61</v>
      </c>
      <c r="Q2420" s="1" t="s">
        <v>62</v>
      </c>
      <c r="R2420" s="1" t="s">
        <v>62</v>
      </c>
      <c r="AV2420" s="1" t="s">
        <v>52</v>
      </c>
      <c r="AW2420" s="1" t="s">
        <v>5307</v>
      </c>
      <c r="AX2420" s="1" t="s">
        <v>52</v>
      </c>
      <c r="AY2420" s="1" t="s">
        <v>52</v>
      </c>
      <c r="AZ2420" s="203"/>
      <c r="BA2420" s="207" t="s">
        <v>5305</v>
      </c>
    </row>
    <row r="2421" spans="1:54" ht="30" customHeight="1">
      <c r="A2421" s="5" t="s">
        <v>2487</v>
      </c>
      <c r="B2421" s="5" t="s">
        <v>52</v>
      </c>
      <c r="C2421" s="5" t="s">
        <v>52</v>
      </c>
      <c r="D2421" s="6"/>
      <c r="E2421" s="8"/>
      <c r="F2421" s="9">
        <f>TRUNC(SUMIF(N2414:N2420, N2413, F2414:F2420),0)</f>
        <v>1822</v>
      </c>
      <c r="G2421" s="8"/>
      <c r="H2421" s="9">
        <f>TRUNC(SUMIF(N2414:N2420, N2413, H2414:H2420),0)</f>
        <v>24840</v>
      </c>
      <c r="I2421" s="8"/>
      <c r="J2421" s="9">
        <f>TRUNC(SUMIF(N2414:N2420, N2413, J2414:J2420),0)</f>
        <v>0</v>
      </c>
      <c r="K2421" s="8"/>
      <c r="L2421" s="9">
        <f>F2421+H2421+J2421</f>
        <v>26662</v>
      </c>
      <c r="M2421" s="5" t="s">
        <v>52</v>
      </c>
      <c r="N2421" s="1" t="s">
        <v>124</v>
      </c>
      <c r="O2421" s="1" t="s">
        <v>124</v>
      </c>
      <c r="P2421" s="1" t="s">
        <v>52</v>
      </c>
      <c r="Q2421" s="1" t="s">
        <v>52</v>
      </c>
      <c r="R2421" s="1" t="s">
        <v>52</v>
      </c>
      <c r="AV2421" s="1" t="s">
        <v>52</v>
      </c>
      <c r="AW2421" s="1" t="s">
        <v>52</v>
      </c>
      <c r="AX2421" s="1" t="s">
        <v>52</v>
      </c>
      <c r="AY2421" s="1" t="s">
        <v>52</v>
      </c>
      <c r="AZ2421" s="203"/>
      <c r="BA2421" s="207"/>
    </row>
    <row r="2422" spans="1:54" ht="30" customHeight="1">
      <c r="A2422" s="6"/>
      <c r="B2422" s="6"/>
      <c r="C2422" s="6"/>
      <c r="D2422" s="6"/>
      <c r="E2422" s="8"/>
      <c r="F2422" s="9"/>
      <c r="G2422" s="8"/>
      <c r="H2422" s="9"/>
      <c r="I2422" s="8"/>
      <c r="J2422" s="9"/>
      <c r="K2422" s="8"/>
      <c r="L2422" s="9"/>
      <c r="M2422" s="6"/>
      <c r="BA2422" s="206"/>
    </row>
    <row r="2423" spans="1:54" ht="30" customHeight="1">
      <c r="A2423" s="311" t="s">
        <v>5283</v>
      </c>
      <c r="B2423" s="311"/>
      <c r="C2423" s="311"/>
      <c r="D2423" s="311"/>
      <c r="E2423" s="312"/>
      <c r="F2423" s="313"/>
      <c r="G2423" s="312"/>
      <c r="H2423" s="313"/>
      <c r="I2423" s="312"/>
      <c r="J2423" s="313"/>
      <c r="K2423" s="312"/>
      <c r="L2423" s="313"/>
      <c r="M2423" s="311"/>
      <c r="N2423" s="1" t="s">
        <v>2016</v>
      </c>
      <c r="BA2423" s="206"/>
    </row>
    <row r="2424" spans="1:54" ht="30" customHeight="1">
      <c r="A2424" s="5" t="s">
        <v>5284</v>
      </c>
      <c r="B2424" s="5" t="s">
        <v>5308</v>
      </c>
      <c r="C2424" s="5" t="s">
        <v>366</v>
      </c>
      <c r="D2424" s="6">
        <v>1</v>
      </c>
      <c r="E2424" s="8">
        <f>단가대비표!K268</f>
        <v>2341</v>
      </c>
      <c r="F2424" s="9">
        <f t="shared" ref="F2424:F2430" si="297">TRUNC(E2424*D2424,1)</f>
        <v>2341</v>
      </c>
      <c r="G2424" s="8">
        <f>단가대비표!L268</f>
        <v>0</v>
      </c>
      <c r="H2424" s="9">
        <f t="shared" ref="H2424:H2430" si="298">TRUNC(G2424*D2424,1)</f>
        <v>0</v>
      </c>
      <c r="I2424" s="8">
        <f>단가대비표!S268</f>
        <v>0</v>
      </c>
      <c r="J2424" s="9">
        <f t="shared" ref="J2424:J2430" si="299">TRUNC(I2424*D2424,1)</f>
        <v>0</v>
      </c>
      <c r="K2424" s="8">
        <f t="shared" ref="K2424:L2430" si="300">TRUNC(E2424+G2424+I2424,1)</f>
        <v>2341</v>
      </c>
      <c r="L2424" s="9">
        <f t="shared" si="300"/>
        <v>2341</v>
      </c>
      <c r="M2424" s="5" t="s">
        <v>52</v>
      </c>
      <c r="N2424" s="1" t="s">
        <v>2016</v>
      </c>
      <c r="O2424" s="1" t="s">
        <v>5309</v>
      </c>
      <c r="P2424" s="1" t="s">
        <v>62</v>
      </c>
      <c r="Q2424" s="1" t="s">
        <v>62</v>
      </c>
      <c r="R2424" s="1" t="s">
        <v>61</v>
      </c>
      <c r="V2424">
        <v>1</v>
      </c>
      <c r="AV2424" s="1" t="s">
        <v>52</v>
      </c>
      <c r="AW2424" s="1" t="s">
        <v>5310</v>
      </c>
      <c r="AX2424" s="1" t="s">
        <v>52</v>
      </c>
      <c r="AY2424" s="1" t="s">
        <v>52</v>
      </c>
      <c r="AZ2424" s="203"/>
      <c r="BA2424" s="207" t="s">
        <v>7556</v>
      </c>
    </row>
    <row r="2425" spans="1:54" ht="30" customHeight="1">
      <c r="A2425" s="5" t="s">
        <v>2665</v>
      </c>
      <c r="B2425" s="5" t="s">
        <v>2666</v>
      </c>
      <c r="C2425" s="5" t="s">
        <v>449</v>
      </c>
      <c r="D2425" s="6">
        <v>1</v>
      </c>
      <c r="E2425" s="8">
        <f>TRUNC(SUMIF(V2424:V2430, RIGHTB(O2425, 1), F2424:F2430)*U2425, 2)</f>
        <v>117.05</v>
      </c>
      <c r="F2425" s="9">
        <f t="shared" si="297"/>
        <v>117</v>
      </c>
      <c r="G2425" s="8">
        <v>0</v>
      </c>
      <c r="H2425" s="9">
        <f t="shared" si="298"/>
        <v>0</v>
      </c>
      <c r="I2425" s="8">
        <v>0</v>
      </c>
      <c r="J2425" s="9">
        <f t="shared" si="299"/>
        <v>0</v>
      </c>
      <c r="K2425" s="8">
        <f t="shared" si="300"/>
        <v>117</v>
      </c>
      <c r="L2425" s="9">
        <f t="shared" si="300"/>
        <v>117</v>
      </c>
      <c r="M2425" s="5" t="s">
        <v>52</v>
      </c>
      <c r="N2425" s="1" t="s">
        <v>2016</v>
      </c>
      <c r="O2425" s="1" t="s">
        <v>2654</v>
      </c>
      <c r="P2425" s="1" t="s">
        <v>62</v>
      </c>
      <c r="Q2425" s="1" t="s">
        <v>62</v>
      </c>
      <c r="R2425" s="1" t="s">
        <v>62</v>
      </c>
      <c r="S2425">
        <v>0</v>
      </c>
      <c r="T2425">
        <v>0</v>
      </c>
      <c r="U2425">
        <v>0.05</v>
      </c>
      <c r="AV2425" s="1" t="s">
        <v>52</v>
      </c>
      <c r="AW2425" s="1" t="s">
        <v>5311</v>
      </c>
      <c r="AX2425" s="1" t="s">
        <v>52</v>
      </c>
      <c r="AY2425" s="1" t="s">
        <v>52</v>
      </c>
      <c r="AZ2425" s="203"/>
      <c r="BA2425" s="207"/>
    </row>
    <row r="2426" spans="1:54" ht="30" customHeight="1">
      <c r="A2426" s="5" t="s">
        <v>5289</v>
      </c>
      <c r="B2426" s="5" t="s">
        <v>5290</v>
      </c>
      <c r="C2426" s="5" t="s">
        <v>366</v>
      </c>
      <c r="D2426" s="74">
        <v>0.9</v>
      </c>
      <c r="E2426" s="8">
        <f>일위대가목록!E661</f>
        <v>636</v>
      </c>
      <c r="F2426" s="9">
        <f t="shared" si="297"/>
        <v>572.4</v>
      </c>
      <c r="G2426" s="8">
        <f>일위대가목록!F661</f>
        <v>21232</v>
      </c>
      <c r="H2426" s="9">
        <f t="shared" si="298"/>
        <v>19108.8</v>
      </c>
      <c r="I2426" s="8">
        <f>일위대가목록!G661</f>
        <v>0</v>
      </c>
      <c r="J2426" s="9">
        <f t="shared" si="299"/>
        <v>0</v>
      </c>
      <c r="K2426" s="8">
        <f t="shared" si="300"/>
        <v>21868</v>
      </c>
      <c r="L2426" s="9">
        <f t="shared" si="300"/>
        <v>19681.2</v>
      </c>
      <c r="M2426" s="5" t="s">
        <v>5291</v>
      </c>
      <c r="N2426" s="1" t="s">
        <v>2016</v>
      </c>
      <c r="O2426" s="1" t="s">
        <v>5292</v>
      </c>
      <c r="P2426" s="1" t="s">
        <v>61</v>
      </c>
      <c r="Q2426" s="1" t="s">
        <v>62</v>
      </c>
      <c r="R2426" s="1" t="s">
        <v>62</v>
      </c>
      <c r="AV2426" s="1" t="s">
        <v>52</v>
      </c>
      <c r="AW2426" s="1" t="s">
        <v>5312</v>
      </c>
      <c r="AX2426" s="1" t="s">
        <v>52</v>
      </c>
      <c r="AY2426" s="1" t="s">
        <v>52</v>
      </c>
      <c r="AZ2426" s="203"/>
      <c r="BA2426" s="207" t="s">
        <v>5291</v>
      </c>
      <c r="BB2426" s="99">
        <v>1</v>
      </c>
    </row>
    <row r="2427" spans="1:54" ht="30" customHeight="1">
      <c r="A2427" s="5" t="s">
        <v>5294</v>
      </c>
      <c r="B2427" s="5" t="s">
        <v>5290</v>
      </c>
      <c r="C2427" s="5" t="s">
        <v>366</v>
      </c>
      <c r="D2427" s="74">
        <v>0.9</v>
      </c>
      <c r="E2427" s="8">
        <f>일위대가목록!E662</f>
        <v>191</v>
      </c>
      <c r="F2427" s="9">
        <f t="shared" si="297"/>
        <v>171.9</v>
      </c>
      <c r="G2427" s="8">
        <f>일위대가목록!F662</f>
        <v>6369</v>
      </c>
      <c r="H2427" s="9">
        <f t="shared" si="298"/>
        <v>5732.1</v>
      </c>
      <c r="I2427" s="8">
        <f>일위대가목록!G662</f>
        <v>0</v>
      </c>
      <c r="J2427" s="9">
        <f t="shared" si="299"/>
        <v>0</v>
      </c>
      <c r="K2427" s="8">
        <f t="shared" si="300"/>
        <v>6560</v>
      </c>
      <c r="L2427" s="9">
        <f t="shared" si="300"/>
        <v>5904</v>
      </c>
      <c r="M2427" s="5" t="s">
        <v>5295</v>
      </c>
      <c r="N2427" s="1" t="s">
        <v>2016</v>
      </c>
      <c r="O2427" s="1" t="s">
        <v>5296</v>
      </c>
      <c r="P2427" s="1" t="s">
        <v>61</v>
      </c>
      <c r="Q2427" s="1" t="s">
        <v>62</v>
      </c>
      <c r="R2427" s="1" t="s">
        <v>62</v>
      </c>
      <c r="AV2427" s="1" t="s">
        <v>52</v>
      </c>
      <c r="AW2427" s="1" t="s">
        <v>5313</v>
      </c>
      <c r="AX2427" s="1" t="s">
        <v>52</v>
      </c>
      <c r="AY2427" s="1" t="s">
        <v>52</v>
      </c>
      <c r="AZ2427" s="203"/>
      <c r="BA2427" s="207" t="s">
        <v>5295</v>
      </c>
      <c r="BB2427" s="99">
        <v>1</v>
      </c>
    </row>
    <row r="2428" spans="1:54" ht="30" customHeight="1">
      <c r="A2428" s="5" t="s">
        <v>5298</v>
      </c>
      <c r="B2428" s="5" t="s">
        <v>5299</v>
      </c>
      <c r="C2428" s="5" t="s">
        <v>366</v>
      </c>
      <c r="D2428" s="48">
        <v>0</v>
      </c>
      <c r="E2428" s="8">
        <f>단가대비표!K270</f>
        <v>583</v>
      </c>
      <c r="F2428" s="9">
        <f t="shared" si="297"/>
        <v>0</v>
      </c>
      <c r="G2428" s="8">
        <f>단가대비표!L270</f>
        <v>0</v>
      </c>
      <c r="H2428" s="9">
        <f t="shared" si="298"/>
        <v>0</v>
      </c>
      <c r="I2428" s="8">
        <f>단가대비표!S270</f>
        <v>0</v>
      </c>
      <c r="J2428" s="9">
        <f t="shared" si="299"/>
        <v>0</v>
      </c>
      <c r="K2428" s="8">
        <f t="shared" si="300"/>
        <v>583</v>
      </c>
      <c r="L2428" s="9">
        <f t="shared" si="300"/>
        <v>0</v>
      </c>
      <c r="M2428" s="5" t="s">
        <v>52</v>
      </c>
      <c r="N2428" s="1" t="s">
        <v>2016</v>
      </c>
      <c r="O2428" s="1" t="s">
        <v>5300</v>
      </c>
      <c r="P2428" s="1" t="s">
        <v>62</v>
      </c>
      <c r="Q2428" s="1" t="s">
        <v>62</v>
      </c>
      <c r="R2428" s="1" t="s">
        <v>61</v>
      </c>
      <c r="W2428">
        <v>2</v>
      </c>
      <c r="AV2428" s="1" t="s">
        <v>52</v>
      </c>
      <c r="AW2428" s="1" t="s">
        <v>5314</v>
      </c>
      <c r="AX2428" s="1" t="s">
        <v>52</v>
      </c>
      <c r="AY2428" s="1" t="s">
        <v>52</v>
      </c>
      <c r="AZ2428" s="203"/>
      <c r="BA2428" s="207" t="s">
        <v>7558</v>
      </c>
      <c r="BB2428" s="98" t="s">
        <v>7875</v>
      </c>
    </row>
    <row r="2429" spans="1:54" ht="30" customHeight="1">
      <c r="A2429" s="5" t="s">
        <v>2665</v>
      </c>
      <c r="B2429" s="5" t="s">
        <v>2666</v>
      </c>
      <c r="C2429" s="5" t="s">
        <v>449</v>
      </c>
      <c r="D2429" s="6">
        <v>1</v>
      </c>
      <c r="E2429" s="8">
        <f>TRUNC(SUMIF(W2424:W2430, RIGHTB(O2429, 1), F2424:F2430)*U2429, 2)</f>
        <v>0</v>
      </c>
      <c r="F2429" s="9">
        <f t="shared" si="297"/>
        <v>0</v>
      </c>
      <c r="G2429" s="8">
        <v>0</v>
      </c>
      <c r="H2429" s="9">
        <f t="shared" si="298"/>
        <v>0</v>
      </c>
      <c r="I2429" s="8">
        <v>0</v>
      </c>
      <c r="J2429" s="9">
        <f t="shared" si="299"/>
        <v>0</v>
      </c>
      <c r="K2429" s="8">
        <f t="shared" si="300"/>
        <v>0</v>
      </c>
      <c r="L2429" s="9">
        <f t="shared" si="300"/>
        <v>0</v>
      </c>
      <c r="M2429" s="5" t="s">
        <v>52</v>
      </c>
      <c r="N2429" s="1" t="s">
        <v>2016</v>
      </c>
      <c r="O2429" s="1" t="s">
        <v>3004</v>
      </c>
      <c r="P2429" s="1" t="s">
        <v>62</v>
      </c>
      <c r="Q2429" s="1" t="s">
        <v>62</v>
      </c>
      <c r="R2429" s="1" t="s">
        <v>62</v>
      </c>
      <c r="S2429">
        <v>0</v>
      </c>
      <c r="T2429">
        <v>0</v>
      </c>
      <c r="U2429">
        <v>0.05</v>
      </c>
      <c r="AV2429" s="1" t="s">
        <v>52</v>
      </c>
      <c r="AW2429" s="1" t="s">
        <v>5315</v>
      </c>
      <c r="AX2429" s="1" t="s">
        <v>52</v>
      </c>
      <c r="AY2429" s="1" t="s">
        <v>52</v>
      </c>
      <c r="AZ2429" s="203"/>
      <c r="BA2429" s="207"/>
    </row>
    <row r="2430" spans="1:54" ht="30" customHeight="1">
      <c r="A2430" s="5" t="s">
        <v>5303</v>
      </c>
      <c r="B2430" s="5" t="s">
        <v>5304</v>
      </c>
      <c r="C2430" s="5" t="s">
        <v>366</v>
      </c>
      <c r="D2430" s="48">
        <v>0</v>
      </c>
      <c r="E2430" s="8">
        <f>일위대가목록!E663</f>
        <v>1413</v>
      </c>
      <c r="F2430" s="9">
        <f t="shared" si="297"/>
        <v>0</v>
      </c>
      <c r="G2430" s="8">
        <f>일위대가목록!F663</f>
        <v>27696</v>
      </c>
      <c r="H2430" s="9">
        <f t="shared" si="298"/>
        <v>0</v>
      </c>
      <c r="I2430" s="8">
        <f>일위대가목록!G663</f>
        <v>0</v>
      </c>
      <c r="J2430" s="9">
        <f t="shared" si="299"/>
        <v>0</v>
      </c>
      <c r="K2430" s="8">
        <f t="shared" si="300"/>
        <v>29109</v>
      </c>
      <c r="L2430" s="9">
        <f t="shared" si="300"/>
        <v>0</v>
      </c>
      <c r="M2430" s="5" t="s">
        <v>5305</v>
      </c>
      <c r="N2430" s="1" t="s">
        <v>2016</v>
      </c>
      <c r="O2430" s="1" t="s">
        <v>5306</v>
      </c>
      <c r="P2430" s="1" t="s">
        <v>61</v>
      </c>
      <c r="Q2430" s="1" t="s">
        <v>62</v>
      </c>
      <c r="R2430" s="1" t="s">
        <v>62</v>
      </c>
      <c r="AV2430" s="1" t="s">
        <v>52</v>
      </c>
      <c r="AW2430" s="1" t="s">
        <v>5316</v>
      </c>
      <c r="AX2430" s="1" t="s">
        <v>52</v>
      </c>
      <c r="AY2430" s="1" t="s">
        <v>52</v>
      </c>
      <c r="AZ2430" s="203"/>
      <c r="BA2430" s="207" t="s">
        <v>5305</v>
      </c>
    </row>
    <row r="2431" spans="1:54" ht="30" customHeight="1">
      <c r="A2431" s="5" t="s">
        <v>2487</v>
      </c>
      <c r="B2431" s="5" t="s">
        <v>52</v>
      </c>
      <c r="C2431" s="5" t="s">
        <v>52</v>
      </c>
      <c r="D2431" s="6"/>
      <c r="E2431" s="8"/>
      <c r="F2431" s="9">
        <f>TRUNC(SUMIF(N2424:N2430, N2423, F2424:F2430),0)</f>
        <v>3202</v>
      </c>
      <c r="G2431" s="8"/>
      <c r="H2431" s="9">
        <f>TRUNC(SUMIF(N2424:N2430, N2423, H2424:H2430),0)</f>
        <v>24840</v>
      </c>
      <c r="I2431" s="8"/>
      <c r="J2431" s="9">
        <f>TRUNC(SUMIF(N2424:N2430, N2423, J2424:J2430),0)</f>
        <v>0</v>
      </c>
      <c r="K2431" s="8"/>
      <c r="L2431" s="9">
        <f>F2431+H2431+J2431</f>
        <v>28042</v>
      </c>
      <c r="M2431" s="5" t="s">
        <v>52</v>
      </c>
      <c r="N2431" s="1" t="s">
        <v>124</v>
      </c>
      <c r="O2431" s="1" t="s">
        <v>124</v>
      </c>
      <c r="P2431" s="1" t="s">
        <v>52</v>
      </c>
      <c r="Q2431" s="1" t="s">
        <v>52</v>
      </c>
      <c r="R2431" s="1" t="s">
        <v>52</v>
      </c>
      <c r="AV2431" s="1" t="s">
        <v>52</v>
      </c>
      <c r="AW2431" s="1" t="s">
        <v>52</v>
      </c>
      <c r="AX2431" s="1" t="s">
        <v>52</v>
      </c>
      <c r="AY2431" s="1" t="s">
        <v>52</v>
      </c>
      <c r="AZ2431" s="203"/>
      <c r="BA2431" s="207"/>
    </row>
    <row r="2432" spans="1:54" ht="30" customHeight="1">
      <c r="A2432" s="6"/>
      <c r="B2432" s="6"/>
      <c r="C2432" s="6"/>
      <c r="D2432" s="6"/>
      <c r="E2432" s="8"/>
      <c r="F2432" s="9"/>
      <c r="G2432" s="8"/>
      <c r="H2432" s="9"/>
      <c r="I2432" s="8"/>
      <c r="J2432" s="9"/>
      <c r="K2432" s="8"/>
      <c r="L2432" s="9"/>
      <c r="M2432" s="6"/>
      <c r="BA2432" s="206"/>
    </row>
    <row r="2433" spans="1:54" ht="30" customHeight="1">
      <c r="A2433" s="311" t="s">
        <v>5317</v>
      </c>
      <c r="B2433" s="311"/>
      <c r="C2433" s="311"/>
      <c r="D2433" s="311"/>
      <c r="E2433" s="312"/>
      <c r="F2433" s="313"/>
      <c r="G2433" s="312"/>
      <c r="H2433" s="313"/>
      <c r="I2433" s="312"/>
      <c r="J2433" s="313"/>
      <c r="K2433" s="312"/>
      <c r="L2433" s="313"/>
      <c r="M2433" s="311"/>
      <c r="N2433" s="1" t="s">
        <v>2021</v>
      </c>
      <c r="BA2433" s="206"/>
    </row>
    <row r="2434" spans="1:54" ht="30" customHeight="1">
      <c r="A2434" s="5" t="s">
        <v>5284</v>
      </c>
      <c r="B2434" s="5" t="s">
        <v>5318</v>
      </c>
      <c r="C2434" s="5" t="s">
        <v>366</v>
      </c>
      <c r="D2434" s="6">
        <v>1</v>
      </c>
      <c r="E2434" s="8">
        <f>단가대비표!K267</f>
        <v>1345</v>
      </c>
      <c r="F2434" s="9">
        <f t="shared" ref="F2434:F2440" si="301">TRUNC(E2434*D2434,1)</f>
        <v>1345</v>
      </c>
      <c r="G2434" s="8">
        <f>단가대비표!L267</f>
        <v>0</v>
      </c>
      <c r="H2434" s="9">
        <f t="shared" ref="H2434:H2440" si="302">TRUNC(G2434*D2434,1)</f>
        <v>0</v>
      </c>
      <c r="I2434" s="8">
        <f>단가대비표!S267</f>
        <v>0</v>
      </c>
      <c r="J2434" s="9">
        <f t="shared" ref="J2434:J2440" si="303">TRUNC(I2434*D2434,1)</f>
        <v>0</v>
      </c>
      <c r="K2434" s="8">
        <f t="shared" ref="K2434:L2440" si="304">TRUNC(E2434+G2434+I2434,1)</f>
        <v>1345</v>
      </c>
      <c r="L2434" s="9">
        <f t="shared" si="304"/>
        <v>1345</v>
      </c>
      <c r="M2434" s="5" t="s">
        <v>52</v>
      </c>
      <c r="N2434" s="1" t="s">
        <v>2021</v>
      </c>
      <c r="O2434" s="1" t="s">
        <v>5319</v>
      </c>
      <c r="P2434" s="1" t="s">
        <v>62</v>
      </c>
      <c r="Q2434" s="1" t="s">
        <v>62</v>
      </c>
      <c r="R2434" s="1" t="s">
        <v>61</v>
      </c>
      <c r="V2434">
        <v>1</v>
      </c>
      <c r="AV2434" s="1" t="s">
        <v>52</v>
      </c>
      <c r="AW2434" s="1" t="s">
        <v>5320</v>
      </c>
      <c r="AX2434" s="1" t="s">
        <v>52</v>
      </c>
      <c r="AY2434" s="1" t="s">
        <v>52</v>
      </c>
      <c r="AZ2434" s="203"/>
      <c r="BA2434" s="207" t="s">
        <v>7555</v>
      </c>
    </row>
    <row r="2435" spans="1:54" ht="30" customHeight="1">
      <c r="A2435" s="5" t="s">
        <v>2665</v>
      </c>
      <c r="B2435" s="5" t="s">
        <v>2666</v>
      </c>
      <c r="C2435" s="5" t="s">
        <v>449</v>
      </c>
      <c r="D2435" s="6">
        <v>1</v>
      </c>
      <c r="E2435" s="8">
        <f>TRUNC(SUMIF(V2434:V2440, RIGHTB(O2435, 1), F2434:F2440)*U2435, 2)</f>
        <v>67.25</v>
      </c>
      <c r="F2435" s="9">
        <f t="shared" si="301"/>
        <v>67.2</v>
      </c>
      <c r="G2435" s="8">
        <v>0</v>
      </c>
      <c r="H2435" s="9">
        <f t="shared" si="302"/>
        <v>0</v>
      </c>
      <c r="I2435" s="8">
        <v>0</v>
      </c>
      <c r="J2435" s="9">
        <f t="shared" si="303"/>
        <v>0</v>
      </c>
      <c r="K2435" s="8">
        <f t="shared" si="304"/>
        <v>67.2</v>
      </c>
      <c r="L2435" s="9">
        <f t="shared" si="304"/>
        <v>67.2</v>
      </c>
      <c r="M2435" s="5" t="s">
        <v>52</v>
      </c>
      <c r="N2435" s="1" t="s">
        <v>2021</v>
      </c>
      <c r="O2435" s="1" t="s">
        <v>2654</v>
      </c>
      <c r="P2435" s="1" t="s">
        <v>62</v>
      </c>
      <c r="Q2435" s="1" t="s">
        <v>62</v>
      </c>
      <c r="R2435" s="1" t="s">
        <v>62</v>
      </c>
      <c r="S2435">
        <v>0</v>
      </c>
      <c r="T2435">
        <v>0</v>
      </c>
      <c r="U2435">
        <v>0.05</v>
      </c>
      <c r="AV2435" s="1" t="s">
        <v>52</v>
      </c>
      <c r="AW2435" s="1" t="s">
        <v>5321</v>
      </c>
      <c r="AX2435" s="1" t="s">
        <v>52</v>
      </c>
      <c r="AY2435" s="1" t="s">
        <v>52</v>
      </c>
      <c r="AZ2435" s="203"/>
      <c r="BA2435" s="207"/>
    </row>
    <row r="2436" spans="1:54" ht="30" customHeight="1">
      <c r="A2436" s="5" t="s">
        <v>5289</v>
      </c>
      <c r="B2436" s="5" t="s">
        <v>5290</v>
      </c>
      <c r="C2436" s="5" t="s">
        <v>366</v>
      </c>
      <c r="D2436" s="74">
        <v>0.9</v>
      </c>
      <c r="E2436" s="8">
        <f>일위대가목록!E661</f>
        <v>636</v>
      </c>
      <c r="F2436" s="9">
        <f t="shared" si="301"/>
        <v>572.4</v>
      </c>
      <c r="G2436" s="8">
        <f>일위대가목록!F661</f>
        <v>21232</v>
      </c>
      <c r="H2436" s="9">
        <f t="shared" si="302"/>
        <v>19108.8</v>
      </c>
      <c r="I2436" s="8">
        <f>일위대가목록!G661</f>
        <v>0</v>
      </c>
      <c r="J2436" s="9">
        <f t="shared" si="303"/>
        <v>0</v>
      </c>
      <c r="K2436" s="8">
        <f t="shared" si="304"/>
        <v>21868</v>
      </c>
      <c r="L2436" s="9">
        <f t="shared" si="304"/>
        <v>19681.2</v>
      </c>
      <c r="M2436" s="5" t="s">
        <v>5291</v>
      </c>
      <c r="N2436" s="1" t="s">
        <v>2021</v>
      </c>
      <c r="O2436" s="1" t="s">
        <v>5292</v>
      </c>
      <c r="P2436" s="1" t="s">
        <v>61</v>
      </c>
      <c r="Q2436" s="1" t="s">
        <v>62</v>
      </c>
      <c r="R2436" s="1" t="s">
        <v>62</v>
      </c>
      <c r="AV2436" s="1" t="s">
        <v>52</v>
      </c>
      <c r="AW2436" s="1" t="s">
        <v>5322</v>
      </c>
      <c r="AX2436" s="1" t="s">
        <v>52</v>
      </c>
      <c r="AY2436" s="1" t="s">
        <v>52</v>
      </c>
      <c r="AZ2436" s="203"/>
      <c r="BA2436" s="207" t="s">
        <v>5291</v>
      </c>
      <c r="BB2436" s="99">
        <v>1</v>
      </c>
    </row>
    <row r="2437" spans="1:54" ht="30" customHeight="1">
      <c r="A2437" s="5" t="s">
        <v>5294</v>
      </c>
      <c r="B2437" s="5" t="s">
        <v>5290</v>
      </c>
      <c r="C2437" s="5" t="s">
        <v>366</v>
      </c>
      <c r="D2437" s="74">
        <v>0.9</v>
      </c>
      <c r="E2437" s="8">
        <f>일위대가목록!E662</f>
        <v>191</v>
      </c>
      <c r="F2437" s="9">
        <f t="shared" si="301"/>
        <v>171.9</v>
      </c>
      <c r="G2437" s="8">
        <f>일위대가목록!F662</f>
        <v>6369</v>
      </c>
      <c r="H2437" s="9">
        <f t="shared" si="302"/>
        <v>5732.1</v>
      </c>
      <c r="I2437" s="8">
        <f>일위대가목록!G662</f>
        <v>0</v>
      </c>
      <c r="J2437" s="9">
        <f t="shared" si="303"/>
        <v>0</v>
      </c>
      <c r="K2437" s="8">
        <f t="shared" si="304"/>
        <v>6560</v>
      </c>
      <c r="L2437" s="9">
        <f t="shared" si="304"/>
        <v>5904</v>
      </c>
      <c r="M2437" s="5" t="s">
        <v>5295</v>
      </c>
      <c r="N2437" s="1" t="s">
        <v>2021</v>
      </c>
      <c r="O2437" s="1" t="s">
        <v>5296</v>
      </c>
      <c r="P2437" s="1" t="s">
        <v>61</v>
      </c>
      <c r="Q2437" s="1" t="s">
        <v>62</v>
      </c>
      <c r="R2437" s="1" t="s">
        <v>62</v>
      </c>
      <c r="AV2437" s="1" t="s">
        <v>52</v>
      </c>
      <c r="AW2437" s="1" t="s">
        <v>5323</v>
      </c>
      <c r="AX2437" s="1" t="s">
        <v>52</v>
      </c>
      <c r="AY2437" s="1" t="s">
        <v>52</v>
      </c>
      <c r="AZ2437" s="203"/>
      <c r="BA2437" s="207" t="s">
        <v>5295</v>
      </c>
      <c r="BB2437" s="99">
        <v>1</v>
      </c>
    </row>
    <row r="2438" spans="1:54" ht="30" customHeight="1">
      <c r="A2438" s="5" t="s">
        <v>5298</v>
      </c>
      <c r="B2438" s="5" t="s">
        <v>5299</v>
      </c>
      <c r="C2438" s="5" t="s">
        <v>366</v>
      </c>
      <c r="D2438" s="48">
        <v>0</v>
      </c>
      <c r="E2438" s="8">
        <f>단가대비표!K270</f>
        <v>583</v>
      </c>
      <c r="F2438" s="9">
        <f t="shared" si="301"/>
        <v>0</v>
      </c>
      <c r="G2438" s="8">
        <f>단가대비표!L270</f>
        <v>0</v>
      </c>
      <c r="H2438" s="9">
        <f t="shared" si="302"/>
        <v>0</v>
      </c>
      <c r="I2438" s="8">
        <f>단가대비표!S270</f>
        <v>0</v>
      </c>
      <c r="J2438" s="9">
        <f t="shared" si="303"/>
        <v>0</v>
      </c>
      <c r="K2438" s="8">
        <f t="shared" si="304"/>
        <v>583</v>
      </c>
      <c r="L2438" s="9">
        <f t="shared" si="304"/>
        <v>0</v>
      </c>
      <c r="M2438" s="5" t="s">
        <v>52</v>
      </c>
      <c r="N2438" s="1" t="s">
        <v>2021</v>
      </c>
      <c r="O2438" s="1" t="s">
        <v>5300</v>
      </c>
      <c r="P2438" s="1" t="s">
        <v>62</v>
      </c>
      <c r="Q2438" s="1" t="s">
        <v>62</v>
      </c>
      <c r="R2438" s="1" t="s">
        <v>61</v>
      </c>
      <c r="W2438">
        <v>2</v>
      </c>
      <c r="AV2438" s="1" t="s">
        <v>52</v>
      </c>
      <c r="AW2438" s="1" t="s">
        <v>5324</v>
      </c>
      <c r="AX2438" s="1" t="s">
        <v>52</v>
      </c>
      <c r="AY2438" s="1" t="s">
        <v>52</v>
      </c>
      <c r="AZ2438" s="203"/>
      <c r="BA2438" s="207" t="s">
        <v>7558</v>
      </c>
      <c r="BB2438" s="98" t="s">
        <v>7875</v>
      </c>
    </row>
    <row r="2439" spans="1:54" ht="30" customHeight="1">
      <c r="A2439" s="5" t="s">
        <v>2665</v>
      </c>
      <c r="B2439" s="5" t="s">
        <v>2666</v>
      </c>
      <c r="C2439" s="5" t="s">
        <v>449</v>
      </c>
      <c r="D2439" s="6">
        <v>1</v>
      </c>
      <c r="E2439" s="8">
        <f>TRUNC(SUMIF(W2434:W2440, RIGHTB(O2439, 1), F2434:F2440)*U2439, 2)</f>
        <v>0</v>
      </c>
      <c r="F2439" s="9">
        <f t="shared" si="301"/>
        <v>0</v>
      </c>
      <c r="G2439" s="8">
        <v>0</v>
      </c>
      <c r="H2439" s="9">
        <f t="shared" si="302"/>
        <v>0</v>
      </c>
      <c r="I2439" s="8">
        <v>0</v>
      </c>
      <c r="J2439" s="9">
        <f t="shared" si="303"/>
        <v>0</v>
      </c>
      <c r="K2439" s="8">
        <f t="shared" si="304"/>
        <v>0</v>
      </c>
      <c r="L2439" s="9">
        <f t="shared" si="304"/>
        <v>0</v>
      </c>
      <c r="M2439" s="5" t="s">
        <v>52</v>
      </c>
      <c r="N2439" s="1" t="s">
        <v>2021</v>
      </c>
      <c r="O2439" s="1" t="s">
        <v>3004</v>
      </c>
      <c r="P2439" s="1" t="s">
        <v>62</v>
      </c>
      <c r="Q2439" s="1" t="s">
        <v>62</v>
      </c>
      <c r="R2439" s="1" t="s">
        <v>62</v>
      </c>
      <c r="S2439">
        <v>0</v>
      </c>
      <c r="T2439">
        <v>0</v>
      </c>
      <c r="U2439">
        <v>0.05</v>
      </c>
      <c r="AV2439" s="1" t="s">
        <v>52</v>
      </c>
      <c r="AW2439" s="1" t="s">
        <v>5325</v>
      </c>
      <c r="AX2439" s="1" t="s">
        <v>52</v>
      </c>
      <c r="AY2439" s="1" t="s">
        <v>52</v>
      </c>
      <c r="AZ2439" s="203"/>
      <c r="BA2439" s="207"/>
    </row>
    <row r="2440" spans="1:54" ht="30" customHeight="1">
      <c r="A2440" s="5" t="s">
        <v>5303</v>
      </c>
      <c r="B2440" s="5" t="s">
        <v>5304</v>
      </c>
      <c r="C2440" s="5" t="s">
        <v>366</v>
      </c>
      <c r="D2440" s="48">
        <v>0</v>
      </c>
      <c r="E2440" s="8">
        <f>일위대가목록!E663</f>
        <v>1413</v>
      </c>
      <c r="F2440" s="9">
        <f t="shared" si="301"/>
        <v>0</v>
      </c>
      <c r="G2440" s="8">
        <f>일위대가목록!F663</f>
        <v>27696</v>
      </c>
      <c r="H2440" s="9">
        <f t="shared" si="302"/>
        <v>0</v>
      </c>
      <c r="I2440" s="8">
        <f>일위대가목록!G663</f>
        <v>0</v>
      </c>
      <c r="J2440" s="9">
        <f t="shared" si="303"/>
        <v>0</v>
      </c>
      <c r="K2440" s="8">
        <f t="shared" si="304"/>
        <v>29109</v>
      </c>
      <c r="L2440" s="9">
        <f t="shared" si="304"/>
        <v>0</v>
      </c>
      <c r="M2440" s="5" t="s">
        <v>5305</v>
      </c>
      <c r="N2440" s="1" t="s">
        <v>2021</v>
      </c>
      <c r="O2440" s="1" t="s">
        <v>5306</v>
      </c>
      <c r="P2440" s="1" t="s">
        <v>61</v>
      </c>
      <c r="Q2440" s="1" t="s">
        <v>62</v>
      </c>
      <c r="R2440" s="1" t="s">
        <v>62</v>
      </c>
      <c r="AV2440" s="1" t="s">
        <v>52</v>
      </c>
      <c r="AW2440" s="1" t="s">
        <v>5326</v>
      </c>
      <c r="AX2440" s="1" t="s">
        <v>52</v>
      </c>
      <c r="AY2440" s="1" t="s">
        <v>52</v>
      </c>
      <c r="AZ2440" s="203"/>
      <c r="BA2440" s="207" t="s">
        <v>5305</v>
      </c>
    </row>
    <row r="2441" spans="1:54" ht="30" customHeight="1">
      <c r="A2441" s="5" t="s">
        <v>2487</v>
      </c>
      <c r="B2441" s="5" t="s">
        <v>52</v>
      </c>
      <c r="C2441" s="5" t="s">
        <v>52</v>
      </c>
      <c r="D2441" s="6"/>
      <c r="E2441" s="8"/>
      <c r="F2441" s="9">
        <f>TRUNC(SUMIF(N2434:N2440, N2433, F2434:F2440),0)</f>
        <v>2156</v>
      </c>
      <c r="G2441" s="8"/>
      <c r="H2441" s="9">
        <f>TRUNC(SUMIF(N2434:N2440, N2433, H2434:H2440),0)</f>
        <v>24840</v>
      </c>
      <c r="I2441" s="8"/>
      <c r="J2441" s="9">
        <f>TRUNC(SUMIF(N2434:N2440, N2433, J2434:J2440),0)</f>
        <v>0</v>
      </c>
      <c r="K2441" s="8"/>
      <c r="L2441" s="9">
        <f>F2441+H2441+J2441</f>
        <v>26996</v>
      </c>
      <c r="M2441" s="5" t="s">
        <v>52</v>
      </c>
      <c r="N2441" s="1" t="s">
        <v>124</v>
      </c>
      <c r="O2441" s="1" t="s">
        <v>124</v>
      </c>
      <c r="P2441" s="1" t="s">
        <v>52</v>
      </c>
      <c r="Q2441" s="1" t="s">
        <v>52</v>
      </c>
      <c r="R2441" s="1" t="s">
        <v>52</v>
      </c>
      <c r="AV2441" s="1" t="s">
        <v>52</v>
      </c>
      <c r="AW2441" s="1" t="s">
        <v>52</v>
      </c>
      <c r="AX2441" s="1" t="s">
        <v>52</v>
      </c>
      <c r="AY2441" s="1" t="s">
        <v>52</v>
      </c>
      <c r="AZ2441" s="203"/>
      <c r="BA2441" s="207"/>
    </row>
    <row r="2442" spans="1:54" ht="30" customHeight="1">
      <c r="A2442" s="6"/>
      <c r="B2442" s="6"/>
      <c r="C2442" s="6"/>
      <c r="D2442" s="6"/>
      <c r="E2442" s="8"/>
      <c r="F2442" s="9"/>
      <c r="G2442" s="8"/>
      <c r="H2442" s="9"/>
      <c r="I2442" s="8"/>
      <c r="J2442" s="9"/>
      <c r="K2442" s="8"/>
      <c r="L2442" s="9"/>
      <c r="M2442" s="6"/>
      <c r="BA2442" s="206"/>
    </row>
    <row r="2443" spans="1:54" ht="30" customHeight="1">
      <c r="A2443" s="311" t="s">
        <v>5327</v>
      </c>
      <c r="B2443" s="311"/>
      <c r="C2443" s="311"/>
      <c r="D2443" s="311"/>
      <c r="E2443" s="312"/>
      <c r="F2443" s="313"/>
      <c r="G2443" s="312"/>
      <c r="H2443" s="313"/>
      <c r="I2443" s="312"/>
      <c r="J2443" s="313"/>
      <c r="K2443" s="312"/>
      <c r="L2443" s="313"/>
      <c r="M2443" s="311"/>
      <c r="N2443" s="1" t="s">
        <v>2026</v>
      </c>
      <c r="BA2443" s="206"/>
    </row>
    <row r="2444" spans="1:54" ht="30" customHeight="1">
      <c r="A2444" s="5" t="s">
        <v>5284</v>
      </c>
      <c r="B2444" s="5" t="s">
        <v>5328</v>
      </c>
      <c r="C2444" s="5" t="s">
        <v>366</v>
      </c>
      <c r="D2444" s="6">
        <v>1</v>
      </c>
      <c r="E2444" s="8">
        <f>단가대비표!K269</f>
        <v>2440</v>
      </c>
      <c r="F2444" s="9">
        <f t="shared" ref="F2444:F2450" si="305">TRUNC(E2444*D2444,1)</f>
        <v>2440</v>
      </c>
      <c r="G2444" s="8">
        <f>단가대비표!L269</f>
        <v>0</v>
      </c>
      <c r="H2444" s="9">
        <f t="shared" ref="H2444:H2450" si="306">TRUNC(G2444*D2444,1)</f>
        <v>0</v>
      </c>
      <c r="I2444" s="8">
        <f>단가대비표!S269</f>
        <v>0</v>
      </c>
      <c r="J2444" s="9">
        <f t="shared" ref="J2444:J2450" si="307">TRUNC(I2444*D2444,1)</f>
        <v>0</v>
      </c>
      <c r="K2444" s="8">
        <f t="shared" ref="K2444:L2450" si="308">TRUNC(E2444+G2444+I2444,1)</f>
        <v>2440</v>
      </c>
      <c r="L2444" s="9">
        <f t="shared" si="308"/>
        <v>2440</v>
      </c>
      <c r="M2444" s="5" t="s">
        <v>52</v>
      </c>
      <c r="N2444" s="1" t="s">
        <v>2026</v>
      </c>
      <c r="O2444" s="1" t="s">
        <v>5329</v>
      </c>
      <c r="P2444" s="1" t="s">
        <v>62</v>
      </c>
      <c r="Q2444" s="1" t="s">
        <v>62</v>
      </c>
      <c r="R2444" s="1" t="s">
        <v>61</v>
      </c>
      <c r="V2444">
        <v>1</v>
      </c>
      <c r="AV2444" s="1" t="s">
        <v>52</v>
      </c>
      <c r="AW2444" s="1" t="s">
        <v>5330</v>
      </c>
      <c r="AX2444" s="1" t="s">
        <v>52</v>
      </c>
      <c r="AY2444" s="1" t="s">
        <v>52</v>
      </c>
      <c r="AZ2444" s="203"/>
      <c r="BA2444" s="207" t="s">
        <v>7557</v>
      </c>
    </row>
    <row r="2445" spans="1:54" ht="30" customHeight="1">
      <c r="A2445" s="5" t="s">
        <v>2665</v>
      </c>
      <c r="B2445" s="5" t="s">
        <v>2666</v>
      </c>
      <c r="C2445" s="5" t="s">
        <v>449</v>
      </c>
      <c r="D2445" s="6">
        <v>1</v>
      </c>
      <c r="E2445" s="8">
        <f>TRUNC(SUMIF(V2444:V2450, RIGHTB(O2445, 1), F2444:F2450)*U2445, 2)</f>
        <v>122</v>
      </c>
      <c r="F2445" s="9">
        <f t="shared" si="305"/>
        <v>122</v>
      </c>
      <c r="G2445" s="8">
        <v>0</v>
      </c>
      <c r="H2445" s="9">
        <f t="shared" si="306"/>
        <v>0</v>
      </c>
      <c r="I2445" s="8">
        <v>0</v>
      </c>
      <c r="J2445" s="9">
        <f t="shared" si="307"/>
        <v>0</v>
      </c>
      <c r="K2445" s="8">
        <f t="shared" si="308"/>
        <v>122</v>
      </c>
      <c r="L2445" s="9">
        <f t="shared" si="308"/>
        <v>122</v>
      </c>
      <c r="M2445" s="5" t="s">
        <v>52</v>
      </c>
      <c r="N2445" s="1" t="s">
        <v>2026</v>
      </c>
      <c r="O2445" s="1" t="s">
        <v>2654</v>
      </c>
      <c r="P2445" s="1" t="s">
        <v>62</v>
      </c>
      <c r="Q2445" s="1" t="s">
        <v>62</v>
      </c>
      <c r="R2445" s="1" t="s">
        <v>62</v>
      </c>
      <c r="S2445">
        <v>0</v>
      </c>
      <c r="T2445">
        <v>0</v>
      </c>
      <c r="U2445">
        <v>0.05</v>
      </c>
      <c r="AV2445" s="1" t="s">
        <v>52</v>
      </c>
      <c r="AW2445" s="1" t="s">
        <v>5331</v>
      </c>
      <c r="AX2445" s="1" t="s">
        <v>52</v>
      </c>
      <c r="AY2445" s="1" t="s">
        <v>52</v>
      </c>
      <c r="AZ2445" s="203"/>
      <c r="BA2445" s="207"/>
    </row>
    <row r="2446" spans="1:54" ht="30" customHeight="1">
      <c r="A2446" s="5" t="s">
        <v>5289</v>
      </c>
      <c r="B2446" s="5" t="s">
        <v>5290</v>
      </c>
      <c r="C2446" s="5" t="s">
        <v>366</v>
      </c>
      <c r="D2446" s="74">
        <v>0.9</v>
      </c>
      <c r="E2446" s="8">
        <f>일위대가목록!E661</f>
        <v>636</v>
      </c>
      <c r="F2446" s="9">
        <f t="shared" si="305"/>
        <v>572.4</v>
      </c>
      <c r="G2446" s="8">
        <f>일위대가목록!F661</f>
        <v>21232</v>
      </c>
      <c r="H2446" s="9">
        <f t="shared" si="306"/>
        <v>19108.8</v>
      </c>
      <c r="I2446" s="8">
        <f>일위대가목록!G661</f>
        <v>0</v>
      </c>
      <c r="J2446" s="9">
        <f t="shared" si="307"/>
        <v>0</v>
      </c>
      <c r="K2446" s="8">
        <f t="shared" si="308"/>
        <v>21868</v>
      </c>
      <c r="L2446" s="9">
        <f t="shared" si="308"/>
        <v>19681.2</v>
      </c>
      <c r="M2446" s="5" t="s">
        <v>5291</v>
      </c>
      <c r="N2446" s="1" t="s">
        <v>2026</v>
      </c>
      <c r="O2446" s="1" t="s">
        <v>5292</v>
      </c>
      <c r="P2446" s="1" t="s">
        <v>61</v>
      </c>
      <c r="Q2446" s="1" t="s">
        <v>62</v>
      </c>
      <c r="R2446" s="1" t="s">
        <v>62</v>
      </c>
      <c r="AV2446" s="1" t="s">
        <v>52</v>
      </c>
      <c r="AW2446" s="1" t="s">
        <v>5332</v>
      </c>
      <c r="AX2446" s="1" t="s">
        <v>52</v>
      </c>
      <c r="AY2446" s="1" t="s">
        <v>52</v>
      </c>
      <c r="AZ2446" s="203"/>
      <c r="BA2446" s="207" t="s">
        <v>5291</v>
      </c>
      <c r="BB2446" s="99">
        <v>1</v>
      </c>
    </row>
    <row r="2447" spans="1:54" ht="30" customHeight="1">
      <c r="A2447" s="5" t="s">
        <v>5294</v>
      </c>
      <c r="B2447" s="5" t="s">
        <v>5290</v>
      </c>
      <c r="C2447" s="5" t="s">
        <v>366</v>
      </c>
      <c r="D2447" s="74">
        <v>0.9</v>
      </c>
      <c r="E2447" s="8">
        <f>일위대가목록!E662</f>
        <v>191</v>
      </c>
      <c r="F2447" s="9">
        <f t="shared" si="305"/>
        <v>171.9</v>
      </c>
      <c r="G2447" s="8">
        <f>일위대가목록!F662</f>
        <v>6369</v>
      </c>
      <c r="H2447" s="9">
        <f t="shared" si="306"/>
        <v>5732.1</v>
      </c>
      <c r="I2447" s="8">
        <f>일위대가목록!G662</f>
        <v>0</v>
      </c>
      <c r="J2447" s="9">
        <f t="shared" si="307"/>
        <v>0</v>
      </c>
      <c r="K2447" s="8">
        <f t="shared" si="308"/>
        <v>6560</v>
      </c>
      <c r="L2447" s="9">
        <f t="shared" si="308"/>
        <v>5904</v>
      </c>
      <c r="M2447" s="5" t="s">
        <v>5295</v>
      </c>
      <c r="N2447" s="1" t="s">
        <v>2026</v>
      </c>
      <c r="O2447" s="1" t="s">
        <v>5296</v>
      </c>
      <c r="P2447" s="1" t="s">
        <v>61</v>
      </c>
      <c r="Q2447" s="1" t="s">
        <v>62</v>
      </c>
      <c r="R2447" s="1" t="s">
        <v>62</v>
      </c>
      <c r="AV2447" s="1" t="s">
        <v>52</v>
      </c>
      <c r="AW2447" s="1" t="s">
        <v>5333</v>
      </c>
      <c r="AX2447" s="1" t="s">
        <v>52</v>
      </c>
      <c r="AY2447" s="1" t="s">
        <v>52</v>
      </c>
      <c r="AZ2447" s="203"/>
      <c r="BA2447" s="207" t="s">
        <v>5295</v>
      </c>
      <c r="BB2447" s="99">
        <v>1</v>
      </c>
    </row>
    <row r="2448" spans="1:54" ht="30" customHeight="1">
      <c r="A2448" s="5" t="s">
        <v>5298</v>
      </c>
      <c r="B2448" s="5" t="s">
        <v>5299</v>
      </c>
      <c r="C2448" s="5" t="s">
        <v>366</v>
      </c>
      <c r="D2448" s="48">
        <v>0</v>
      </c>
      <c r="E2448" s="8">
        <f>단가대비표!K270</f>
        <v>583</v>
      </c>
      <c r="F2448" s="9">
        <f t="shared" si="305"/>
        <v>0</v>
      </c>
      <c r="G2448" s="8">
        <f>단가대비표!L270</f>
        <v>0</v>
      </c>
      <c r="H2448" s="9">
        <f t="shared" si="306"/>
        <v>0</v>
      </c>
      <c r="I2448" s="8">
        <f>단가대비표!S270</f>
        <v>0</v>
      </c>
      <c r="J2448" s="9">
        <f t="shared" si="307"/>
        <v>0</v>
      </c>
      <c r="K2448" s="8">
        <f t="shared" si="308"/>
        <v>583</v>
      </c>
      <c r="L2448" s="9">
        <f t="shared" si="308"/>
        <v>0</v>
      </c>
      <c r="M2448" s="5" t="s">
        <v>52</v>
      </c>
      <c r="N2448" s="1" t="s">
        <v>2026</v>
      </c>
      <c r="O2448" s="1" t="s">
        <v>5300</v>
      </c>
      <c r="P2448" s="1" t="s">
        <v>62</v>
      </c>
      <c r="Q2448" s="1" t="s">
        <v>62</v>
      </c>
      <c r="R2448" s="1" t="s">
        <v>61</v>
      </c>
      <c r="W2448">
        <v>2</v>
      </c>
      <c r="AV2448" s="1" t="s">
        <v>52</v>
      </c>
      <c r="AW2448" s="1" t="s">
        <v>5334</v>
      </c>
      <c r="AX2448" s="1" t="s">
        <v>52</v>
      </c>
      <c r="AY2448" s="1" t="s">
        <v>52</v>
      </c>
      <c r="AZ2448" s="203"/>
      <c r="BA2448" s="207" t="s">
        <v>7558</v>
      </c>
      <c r="BB2448" s="98" t="s">
        <v>7875</v>
      </c>
    </row>
    <row r="2449" spans="1:54" ht="30" customHeight="1">
      <c r="A2449" s="5" t="s">
        <v>2665</v>
      </c>
      <c r="B2449" s="5" t="s">
        <v>2666</v>
      </c>
      <c r="C2449" s="5" t="s">
        <v>449</v>
      </c>
      <c r="D2449" s="6">
        <v>1</v>
      </c>
      <c r="E2449" s="8">
        <f>TRUNC(SUMIF(W2444:W2450, RIGHTB(O2449, 1), F2444:F2450)*U2449, 2)</f>
        <v>0</v>
      </c>
      <c r="F2449" s="9">
        <f t="shared" si="305"/>
        <v>0</v>
      </c>
      <c r="G2449" s="8">
        <v>0</v>
      </c>
      <c r="H2449" s="9">
        <f t="shared" si="306"/>
        <v>0</v>
      </c>
      <c r="I2449" s="8">
        <v>0</v>
      </c>
      <c r="J2449" s="9">
        <f t="shared" si="307"/>
        <v>0</v>
      </c>
      <c r="K2449" s="8">
        <f t="shared" si="308"/>
        <v>0</v>
      </c>
      <c r="L2449" s="9">
        <f t="shared" si="308"/>
        <v>0</v>
      </c>
      <c r="M2449" s="5" t="s">
        <v>52</v>
      </c>
      <c r="N2449" s="1" t="s">
        <v>2026</v>
      </c>
      <c r="O2449" s="1" t="s">
        <v>3004</v>
      </c>
      <c r="P2449" s="1" t="s">
        <v>62</v>
      </c>
      <c r="Q2449" s="1" t="s">
        <v>62</v>
      </c>
      <c r="R2449" s="1" t="s">
        <v>62</v>
      </c>
      <c r="S2449">
        <v>0</v>
      </c>
      <c r="T2449">
        <v>0</v>
      </c>
      <c r="U2449">
        <v>0.05</v>
      </c>
      <c r="AV2449" s="1" t="s">
        <v>52</v>
      </c>
      <c r="AW2449" s="1" t="s">
        <v>5335</v>
      </c>
      <c r="AX2449" s="1" t="s">
        <v>52</v>
      </c>
      <c r="AY2449" s="1" t="s">
        <v>52</v>
      </c>
      <c r="AZ2449" s="203"/>
      <c r="BA2449" s="207"/>
    </row>
    <row r="2450" spans="1:54" ht="30" customHeight="1">
      <c r="A2450" s="5" t="s">
        <v>5303</v>
      </c>
      <c r="B2450" s="5" t="s">
        <v>5304</v>
      </c>
      <c r="C2450" s="5" t="s">
        <v>366</v>
      </c>
      <c r="D2450" s="48">
        <v>0</v>
      </c>
      <c r="E2450" s="8">
        <f>일위대가목록!E663</f>
        <v>1413</v>
      </c>
      <c r="F2450" s="9">
        <f t="shared" si="305"/>
        <v>0</v>
      </c>
      <c r="G2450" s="8">
        <f>일위대가목록!F663</f>
        <v>27696</v>
      </c>
      <c r="H2450" s="9">
        <f t="shared" si="306"/>
        <v>0</v>
      </c>
      <c r="I2450" s="8">
        <f>일위대가목록!G663</f>
        <v>0</v>
      </c>
      <c r="J2450" s="9">
        <f t="shared" si="307"/>
        <v>0</v>
      </c>
      <c r="K2450" s="8">
        <f t="shared" si="308"/>
        <v>29109</v>
      </c>
      <c r="L2450" s="9">
        <f t="shared" si="308"/>
        <v>0</v>
      </c>
      <c r="M2450" s="5" t="s">
        <v>5305</v>
      </c>
      <c r="N2450" s="1" t="s">
        <v>2026</v>
      </c>
      <c r="O2450" s="1" t="s">
        <v>5306</v>
      </c>
      <c r="P2450" s="1" t="s">
        <v>61</v>
      </c>
      <c r="Q2450" s="1" t="s">
        <v>62</v>
      </c>
      <c r="R2450" s="1" t="s">
        <v>62</v>
      </c>
      <c r="AV2450" s="1" t="s">
        <v>52</v>
      </c>
      <c r="AW2450" s="1" t="s">
        <v>5336</v>
      </c>
      <c r="AX2450" s="1" t="s">
        <v>52</v>
      </c>
      <c r="AY2450" s="1" t="s">
        <v>52</v>
      </c>
      <c r="AZ2450" s="203"/>
      <c r="BA2450" s="207" t="s">
        <v>5305</v>
      </c>
    </row>
    <row r="2451" spans="1:54" ht="30" customHeight="1">
      <c r="A2451" s="5" t="s">
        <v>2487</v>
      </c>
      <c r="B2451" s="5" t="s">
        <v>52</v>
      </c>
      <c r="C2451" s="5" t="s">
        <v>52</v>
      </c>
      <c r="D2451" s="6"/>
      <c r="E2451" s="8"/>
      <c r="F2451" s="9">
        <f>TRUNC(SUMIF(N2444:N2450, N2443, F2444:F2450),0)</f>
        <v>3306</v>
      </c>
      <c r="G2451" s="8"/>
      <c r="H2451" s="9">
        <f>TRUNC(SUMIF(N2444:N2450, N2443, H2444:H2450),0)</f>
        <v>24840</v>
      </c>
      <c r="I2451" s="8"/>
      <c r="J2451" s="9">
        <f>TRUNC(SUMIF(N2444:N2450, N2443, J2444:J2450),0)</f>
        <v>0</v>
      </c>
      <c r="K2451" s="8"/>
      <c r="L2451" s="9">
        <f>F2451+H2451+J2451</f>
        <v>28146</v>
      </c>
      <c r="M2451" s="5" t="s">
        <v>52</v>
      </c>
      <c r="N2451" s="1" t="s">
        <v>124</v>
      </c>
      <c r="O2451" s="1" t="s">
        <v>124</v>
      </c>
      <c r="P2451" s="1" t="s">
        <v>52</v>
      </c>
      <c r="Q2451" s="1" t="s">
        <v>52</v>
      </c>
      <c r="R2451" s="1" t="s">
        <v>52</v>
      </c>
      <c r="AV2451" s="1" t="s">
        <v>52</v>
      </c>
      <c r="AW2451" s="1" t="s">
        <v>52</v>
      </c>
      <c r="AX2451" s="1" t="s">
        <v>52</v>
      </c>
      <c r="AY2451" s="1" t="s">
        <v>52</v>
      </c>
      <c r="AZ2451" s="203"/>
      <c r="BA2451" s="207"/>
    </row>
    <row r="2452" spans="1:54" ht="30" customHeight="1">
      <c r="A2452" s="6"/>
      <c r="B2452" s="6"/>
      <c r="C2452" s="6"/>
      <c r="D2452" s="6"/>
      <c r="E2452" s="8"/>
      <c r="F2452" s="9"/>
      <c r="G2452" s="8"/>
      <c r="H2452" s="9"/>
      <c r="I2452" s="8"/>
      <c r="J2452" s="9"/>
      <c r="K2452" s="8"/>
      <c r="L2452" s="9"/>
      <c r="M2452" s="6"/>
      <c r="BA2452" s="206"/>
    </row>
    <row r="2453" spans="1:54" ht="30" customHeight="1">
      <c r="A2453" s="311" t="s">
        <v>5337</v>
      </c>
      <c r="B2453" s="311"/>
      <c r="C2453" s="311"/>
      <c r="D2453" s="311"/>
      <c r="E2453" s="312"/>
      <c r="F2453" s="313"/>
      <c r="G2453" s="312"/>
      <c r="H2453" s="313"/>
      <c r="I2453" s="312"/>
      <c r="J2453" s="313"/>
      <c r="K2453" s="312"/>
      <c r="L2453" s="313"/>
      <c r="M2453" s="311"/>
      <c r="N2453" s="1" t="s">
        <v>2073</v>
      </c>
      <c r="BA2453" s="206"/>
    </row>
    <row r="2454" spans="1:54" ht="30" customHeight="1">
      <c r="A2454" s="5" t="s">
        <v>5338</v>
      </c>
      <c r="B2454" s="5" t="s">
        <v>5339</v>
      </c>
      <c r="C2454" s="5" t="s">
        <v>366</v>
      </c>
      <c r="D2454" s="6">
        <v>1</v>
      </c>
      <c r="E2454" s="8">
        <f>단가대비표!K272</f>
        <v>1258</v>
      </c>
      <c r="F2454" s="9">
        <f t="shared" ref="F2454:F2460" si="309">TRUNC(E2454*D2454,1)</f>
        <v>1258</v>
      </c>
      <c r="G2454" s="8">
        <f>단가대비표!L272</f>
        <v>0</v>
      </c>
      <c r="H2454" s="9">
        <f t="shared" ref="H2454:H2460" si="310">TRUNC(G2454*D2454,1)</f>
        <v>0</v>
      </c>
      <c r="I2454" s="8">
        <f>단가대비표!S272</f>
        <v>0</v>
      </c>
      <c r="J2454" s="9">
        <f t="shared" ref="J2454:J2460" si="311">TRUNC(I2454*D2454,1)</f>
        <v>0</v>
      </c>
      <c r="K2454" s="8">
        <f t="shared" ref="K2454:L2460" si="312">TRUNC(E2454+G2454+I2454,1)</f>
        <v>1258</v>
      </c>
      <c r="L2454" s="9">
        <f t="shared" si="312"/>
        <v>1258</v>
      </c>
      <c r="M2454" s="5" t="s">
        <v>52</v>
      </c>
      <c r="N2454" s="1" t="s">
        <v>2073</v>
      </c>
      <c r="O2454" s="1" t="s">
        <v>5340</v>
      </c>
      <c r="P2454" s="1" t="s">
        <v>62</v>
      </c>
      <c r="Q2454" s="1" t="s">
        <v>62</v>
      </c>
      <c r="R2454" s="1" t="s">
        <v>61</v>
      </c>
      <c r="V2454">
        <v>1</v>
      </c>
      <c r="AV2454" s="1" t="s">
        <v>52</v>
      </c>
      <c r="AW2454" s="1" t="s">
        <v>5341</v>
      </c>
      <c r="AX2454" s="1" t="s">
        <v>52</v>
      </c>
      <c r="AY2454" s="1" t="s">
        <v>52</v>
      </c>
      <c r="AZ2454" s="203"/>
      <c r="BA2454" s="207" t="s">
        <v>7562</v>
      </c>
    </row>
    <row r="2455" spans="1:54" ht="30" customHeight="1">
      <c r="A2455" s="5" t="s">
        <v>2665</v>
      </c>
      <c r="B2455" s="5" t="s">
        <v>2666</v>
      </c>
      <c r="C2455" s="5" t="s">
        <v>449</v>
      </c>
      <c r="D2455" s="6">
        <v>1</v>
      </c>
      <c r="E2455" s="8">
        <f>TRUNC(SUMIF(V2454:V2460, RIGHTB(O2455, 1), F2454:F2460)*U2455, 2)</f>
        <v>62.9</v>
      </c>
      <c r="F2455" s="9">
        <f t="shared" si="309"/>
        <v>62.9</v>
      </c>
      <c r="G2455" s="8">
        <v>0</v>
      </c>
      <c r="H2455" s="9">
        <f t="shared" si="310"/>
        <v>0</v>
      </c>
      <c r="I2455" s="8">
        <v>0</v>
      </c>
      <c r="J2455" s="9">
        <f t="shared" si="311"/>
        <v>0</v>
      </c>
      <c r="K2455" s="8">
        <f t="shared" si="312"/>
        <v>62.9</v>
      </c>
      <c r="L2455" s="9">
        <f t="shared" si="312"/>
        <v>62.9</v>
      </c>
      <c r="M2455" s="5" t="s">
        <v>52</v>
      </c>
      <c r="N2455" s="1" t="s">
        <v>2073</v>
      </c>
      <c r="O2455" s="1" t="s">
        <v>2654</v>
      </c>
      <c r="P2455" s="1" t="s">
        <v>62</v>
      </c>
      <c r="Q2455" s="1" t="s">
        <v>62</v>
      </c>
      <c r="R2455" s="1" t="s">
        <v>62</v>
      </c>
      <c r="S2455">
        <v>0</v>
      </c>
      <c r="T2455">
        <v>0</v>
      </c>
      <c r="U2455">
        <v>0.05</v>
      </c>
      <c r="AV2455" s="1" t="s">
        <v>52</v>
      </c>
      <c r="AW2455" s="1" t="s">
        <v>5342</v>
      </c>
      <c r="AX2455" s="1" t="s">
        <v>52</v>
      </c>
      <c r="AY2455" s="1" t="s">
        <v>52</v>
      </c>
      <c r="AZ2455" s="203"/>
      <c r="BA2455" s="207"/>
    </row>
    <row r="2456" spans="1:54" ht="30" customHeight="1">
      <c r="A2456" s="5" t="s">
        <v>5343</v>
      </c>
      <c r="B2456" s="5" t="s">
        <v>5344</v>
      </c>
      <c r="C2456" s="5" t="s">
        <v>366</v>
      </c>
      <c r="D2456" s="74">
        <v>0.9</v>
      </c>
      <c r="E2456" s="8">
        <f>일위대가목록!E664</f>
        <v>0</v>
      </c>
      <c r="F2456" s="9">
        <f t="shared" si="309"/>
        <v>0</v>
      </c>
      <c r="G2456" s="8">
        <f>일위대가목록!F664</f>
        <v>22559</v>
      </c>
      <c r="H2456" s="9">
        <f t="shared" si="310"/>
        <v>20303.099999999999</v>
      </c>
      <c r="I2456" s="8">
        <f>일위대가목록!G664</f>
        <v>0</v>
      </c>
      <c r="J2456" s="9">
        <f t="shared" si="311"/>
        <v>0</v>
      </c>
      <c r="K2456" s="8">
        <f t="shared" si="312"/>
        <v>22559</v>
      </c>
      <c r="L2456" s="9">
        <f t="shared" si="312"/>
        <v>20303.099999999999</v>
      </c>
      <c r="M2456" s="5" t="s">
        <v>5345</v>
      </c>
      <c r="N2456" s="1" t="s">
        <v>2073</v>
      </c>
      <c r="O2456" s="1" t="s">
        <v>5346</v>
      </c>
      <c r="P2456" s="1" t="s">
        <v>61</v>
      </c>
      <c r="Q2456" s="1" t="s">
        <v>62</v>
      </c>
      <c r="R2456" s="1" t="s">
        <v>62</v>
      </c>
      <c r="AV2456" s="1" t="s">
        <v>52</v>
      </c>
      <c r="AW2456" s="1" t="s">
        <v>5347</v>
      </c>
      <c r="AX2456" s="1" t="s">
        <v>52</v>
      </c>
      <c r="AY2456" s="1" t="s">
        <v>52</v>
      </c>
      <c r="AZ2456" s="203"/>
      <c r="BA2456" s="207" t="s">
        <v>5345</v>
      </c>
      <c r="BB2456" s="99">
        <v>1</v>
      </c>
    </row>
    <row r="2457" spans="1:54" ht="30" customHeight="1">
      <c r="A2457" s="5" t="s">
        <v>5348</v>
      </c>
      <c r="B2457" s="5" t="s">
        <v>5344</v>
      </c>
      <c r="C2457" s="5" t="s">
        <v>366</v>
      </c>
      <c r="D2457" s="74">
        <v>0.9</v>
      </c>
      <c r="E2457" s="8">
        <f>일위대가목록!E665</f>
        <v>0</v>
      </c>
      <c r="F2457" s="9">
        <f t="shared" si="309"/>
        <v>0</v>
      </c>
      <c r="G2457" s="8">
        <f>일위대가목록!F665</f>
        <v>6767</v>
      </c>
      <c r="H2457" s="9">
        <f t="shared" si="310"/>
        <v>6090.3</v>
      </c>
      <c r="I2457" s="8">
        <f>일위대가목록!G665</f>
        <v>0</v>
      </c>
      <c r="J2457" s="9">
        <f t="shared" si="311"/>
        <v>0</v>
      </c>
      <c r="K2457" s="8">
        <f t="shared" si="312"/>
        <v>6767</v>
      </c>
      <c r="L2457" s="9">
        <f t="shared" si="312"/>
        <v>6090.3</v>
      </c>
      <c r="M2457" s="5" t="s">
        <v>5349</v>
      </c>
      <c r="N2457" s="1" t="s">
        <v>2073</v>
      </c>
      <c r="O2457" s="1" t="s">
        <v>5350</v>
      </c>
      <c r="P2457" s="1" t="s">
        <v>61</v>
      </c>
      <c r="Q2457" s="1" t="s">
        <v>62</v>
      </c>
      <c r="R2457" s="1" t="s">
        <v>62</v>
      </c>
      <c r="AV2457" s="1" t="s">
        <v>52</v>
      </c>
      <c r="AW2457" s="1" t="s">
        <v>5351</v>
      </c>
      <c r="AX2457" s="1" t="s">
        <v>52</v>
      </c>
      <c r="AY2457" s="1" t="s">
        <v>52</v>
      </c>
      <c r="AZ2457" s="203"/>
      <c r="BA2457" s="207" t="s">
        <v>5349</v>
      </c>
      <c r="BB2457" s="99">
        <v>1</v>
      </c>
    </row>
    <row r="2458" spans="1:54" ht="30" customHeight="1">
      <c r="A2458" s="5" t="s">
        <v>5352</v>
      </c>
      <c r="B2458" s="5" t="s">
        <v>5353</v>
      </c>
      <c r="C2458" s="5" t="s">
        <v>366</v>
      </c>
      <c r="D2458" s="48">
        <v>0</v>
      </c>
      <c r="E2458" s="8">
        <f>단가대비표!K262</f>
        <v>583</v>
      </c>
      <c r="F2458" s="9">
        <f t="shared" si="309"/>
        <v>0</v>
      </c>
      <c r="G2458" s="8">
        <f>단가대비표!L262</f>
        <v>0</v>
      </c>
      <c r="H2458" s="9">
        <f t="shared" si="310"/>
        <v>0</v>
      </c>
      <c r="I2458" s="8">
        <f>단가대비표!S262</f>
        <v>0</v>
      </c>
      <c r="J2458" s="9">
        <f t="shared" si="311"/>
        <v>0</v>
      </c>
      <c r="K2458" s="8">
        <f t="shared" si="312"/>
        <v>583</v>
      </c>
      <c r="L2458" s="9">
        <f t="shared" si="312"/>
        <v>0</v>
      </c>
      <c r="M2458" s="5" t="s">
        <v>52</v>
      </c>
      <c r="N2458" s="1" t="s">
        <v>2073</v>
      </c>
      <c r="O2458" s="1" t="s">
        <v>5354</v>
      </c>
      <c r="P2458" s="1" t="s">
        <v>62</v>
      </c>
      <c r="Q2458" s="1" t="s">
        <v>62</v>
      </c>
      <c r="R2458" s="1" t="s">
        <v>61</v>
      </c>
      <c r="W2458">
        <v>2</v>
      </c>
      <c r="AV2458" s="1" t="s">
        <v>52</v>
      </c>
      <c r="AW2458" s="1" t="s">
        <v>5355</v>
      </c>
      <c r="AX2458" s="1" t="s">
        <v>52</v>
      </c>
      <c r="AY2458" s="1" t="s">
        <v>52</v>
      </c>
      <c r="AZ2458" s="203"/>
      <c r="BA2458" s="207" t="s">
        <v>7549</v>
      </c>
      <c r="BB2458" s="98" t="s">
        <v>7875</v>
      </c>
    </row>
    <row r="2459" spans="1:54" ht="30" customHeight="1">
      <c r="A2459" s="5" t="s">
        <v>2665</v>
      </c>
      <c r="B2459" s="5" t="s">
        <v>2666</v>
      </c>
      <c r="C2459" s="5" t="s">
        <v>449</v>
      </c>
      <c r="D2459" s="6">
        <v>1</v>
      </c>
      <c r="E2459" s="8">
        <f>TRUNC(SUMIF(W2454:W2460, RIGHTB(O2459, 1), F2454:F2460)*U2459, 2)</f>
        <v>0</v>
      </c>
      <c r="F2459" s="9">
        <f t="shared" si="309"/>
        <v>0</v>
      </c>
      <c r="G2459" s="8">
        <v>0</v>
      </c>
      <c r="H2459" s="9">
        <f t="shared" si="310"/>
        <v>0</v>
      </c>
      <c r="I2459" s="8">
        <v>0</v>
      </c>
      <c r="J2459" s="9">
        <f t="shared" si="311"/>
        <v>0</v>
      </c>
      <c r="K2459" s="8">
        <f t="shared" si="312"/>
        <v>0</v>
      </c>
      <c r="L2459" s="9">
        <f t="shared" si="312"/>
        <v>0</v>
      </c>
      <c r="M2459" s="5" t="s">
        <v>52</v>
      </c>
      <c r="N2459" s="1" t="s">
        <v>2073</v>
      </c>
      <c r="O2459" s="1" t="s">
        <v>3004</v>
      </c>
      <c r="P2459" s="1" t="s">
        <v>62</v>
      </c>
      <c r="Q2459" s="1" t="s">
        <v>62</v>
      </c>
      <c r="R2459" s="1" t="s">
        <v>62</v>
      </c>
      <c r="S2459">
        <v>0</v>
      </c>
      <c r="T2459">
        <v>0</v>
      </c>
      <c r="U2459">
        <v>0.05</v>
      </c>
      <c r="AV2459" s="1" t="s">
        <v>52</v>
      </c>
      <c r="AW2459" s="1" t="s">
        <v>5356</v>
      </c>
      <c r="AX2459" s="1" t="s">
        <v>52</v>
      </c>
      <c r="AY2459" s="1" t="s">
        <v>52</v>
      </c>
      <c r="AZ2459" s="203"/>
      <c r="BA2459" s="207"/>
    </row>
    <row r="2460" spans="1:54" ht="30" customHeight="1">
      <c r="A2460" s="5" t="s">
        <v>5357</v>
      </c>
      <c r="B2460" s="5" t="s">
        <v>52</v>
      </c>
      <c r="C2460" s="5" t="s">
        <v>366</v>
      </c>
      <c r="D2460" s="48">
        <v>0</v>
      </c>
      <c r="E2460" s="8">
        <f>일위대가목록!E666</f>
        <v>0</v>
      </c>
      <c r="F2460" s="9">
        <f t="shared" si="309"/>
        <v>0</v>
      </c>
      <c r="G2460" s="8">
        <f>일위대가목록!F666</f>
        <v>53081</v>
      </c>
      <c r="H2460" s="9">
        <f t="shared" si="310"/>
        <v>0</v>
      </c>
      <c r="I2460" s="8">
        <f>일위대가목록!G666</f>
        <v>0</v>
      </c>
      <c r="J2460" s="9">
        <f t="shared" si="311"/>
        <v>0</v>
      </c>
      <c r="K2460" s="8">
        <f t="shared" si="312"/>
        <v>53081</v>
      </c>
      <c r="L2460" s="9">
        <f t="shared" si="312"/>
        <v>0</v>
      </c>
      <c r="M2460" s="5" t="s">
        <v>5358</v>
      </c>
      <c r="N2460" s="1" t="s">
        <v>2073</v>
      </c>
      <c r="O2460" s="1" t="s">
        <v>5359</v>
      </c>
      <c r="P2460" s="1" t="s">
        <v>61</v>
      </c>
      <c r="Q2460" s="1" t="s">
        <v>62</v>
      </c>
      <c r="R2460" s="1" t="s">
        <v>62</v>
      </c>
      <c r="AV2460" s="1" t="s">
        <v>52</v>
      </c>
      <c r="AW2460" s="1" t="s">
        <v>5360</v>
      </c>
      <c r="AX2460" s="1" t="s">
        <v>52</v>
      </c>
      <c r="AY2460" s="1" t="s">
        <v>52</v>
      </c>
      <c r="AZ2460" s="203"/>
      <c r="BA2460" s="207" t="s">
        <v>5358</v>
      </c>
    </row>
    <row r="2461" spans="1:54" ht="30" customHeight="1">
      <c r="A2461" s="5" t="s">
        <v>2487</v>
      </c>
      <c r="B2461" s="5" t="s">
        <v>52</v>
      </c>
      <c r="C2461" s="5" t="s">
        <v>52</v>
      </c>
      <c r="D2461" s="6"/>
      <c r="E2461" s="8"/>
      <c r="F2461" s="9">
        <f>TRUNC(SUMIF(N2454:N2460, N2453, F2454:F2460),0)</f>
        <v>1320</v>
      </c>
      <c r="G2461" s="8"/>
      <c r="H2461" s="9">
        <f>TRUNC(SUMIF(N2454:N2460, N2453, H2454:H2460),0)</f>
        <v>26393</v>
      </c>
      <c r="I2461" s="8"/>
      <c r="J2461" s="9">
        <f>TRUNC(SUMIF(N2454:N2460, N2453, J2454:J2460),0)</f>
        <v>0</v>
      </c>
      <c r="K2461" s="8"/>
      <c r="L2461" s="9">
        <f>F2461+H2461+J2461</f>
        <v>27713</v>
      </c>
      <c r="M2461" s="5" t="s">
        <v>52</v>
      </c>
      <c r="N2461" s="1" t="s">
        <v>124</v>
      </c>
      <c r="O2461" s="1" t="s">
        <v>124</v>
      </c>
      <c r="P2461" s="1" t="s">
        <v>52</v>
      </c>
      <c r="Q2461" s="1" t="s">
        <v>52</v>
      </c>
      <c r="R2461" s="1" t="s">
        <v>52</v>
      </c>
      <c r="AV2461" s="1" t="s">
        <v>52</v>
      </c>
      <c r="AW2461" s="1" t="s">
        <v>52</v>
      </c>
      <c r="AX2461" s="1" t="s">
        <v>52</v>
      </c>
      <c r="AY2461" s="1" t="s">
        <v>52</v>
      </c>
      <c r="AZ2461" s="203"/>
      <c r="BA2461" s="207"/>
    </row>
    <row r="2462" spans="1:54" ht="30" customHeight="1">
      <c r="A2462" s="6"/>
      <c r="B2462" s="6"/>
      <c r="C2462" s="6"/>
      <c r="D2462" s="6"/>
      <c r="E2462" s="8"/>
      <c r="F2462" s="9"/>
      <c r="G2462" s="8"/>
      <c r="H2462" s="9"/>
      <c r="I2462" s="8"/>
      <c r="J2462" s="9"/>
      <c r="K2462" s="8"/>
      <c r="L2462" s="9"/>
      <c r="M2462" s="6"/>
      <c r="BA2462" s="206"/>
    </row>
    <row r="2463" spans="1:54" ht="30" customHeight="1">
      <c r="A2463" s="311" t="s">
        <v>5361</v>
      </c>
      <c r="B2463" s="311"/>
      <c r="C2463" s="311"/>
      <c r="D2463" s="311"/>
      <c r="E2463" s="312"/>
      <c r="F2463" s="313"/>
      <c r="G2463" s="312"/>
      <c r="H2463" s="313"/>
      <c r="I2463" s="312"/>
      <c r="J2463" s="313"/>
      <c r="K2463" s="312"/>
      <c r="L2463" s="313"/>
      <c r="M2463" s="311"/>
      <c r="N2463" s="1" t="s">
        <v>2078</v>
      </c>
      <c r="BA2463" s="206"/>
    </row>
    <row r="2464" spans="1:54" ht="30" customHeight="1">
      <c r="A2464" s="5" t="s">
        <v>5338</v>
      </c>
      <c r="B2464" s="5" t="s">
        <v>5362</v>
      </c>
      <c r="C2464" s="5" t="s">
        <v>366</v>
      </c>
      <c r="D2464" s="6">
        <v>1</v>
      </c>
      <c r="E2464" s="8">
        <f>단가대비표!K273</f>
        <v>1760</v>
      </c>
      <c r="F2464" s="9">
        <f t="shared" ref="F2464:F2470" si="313">TRUNC(E2464*D2464,1)</f>
        <v>1760</v>
      </c>
      <c r="G2464" s="8">
        <f>단가대비표!L273</f>
        <v>0</v>
      </c>
      <c r="H2464" s="9">
        <f t="shared" ref="H2464:H2470" si="314">TRUNC(G2464*D2464,1)</f>
        <v>0</v>
      </c>
      <c r="I2464" s="8">
        <f>단가대비표!S273</f>
        <v>0</v>
      </c>
      <c r="J2464" s="9">
        <f t="shared" ref="J2464:J2470" si="315">TRUNC(I2464*D2464,1)</f>
        <v>0</v>
      </c>
      <c r="K2464" s="8">
        <f t="shared" ref="K2464:L2470" si="316">TRUNC(E2464+G2464+I2464,1)</f>
        <v>1760</v>
      </c>
      <c r="L2464" s="9">
        <f t="shared" si="316"/>
        <v>1760</v>
      </c>
      <c r="M2464" s="5" t="s">
        <v>52</v>
      </c>
      <c r="N2464" s="1" t="s">
        <v>2078</v>
      </c>
      <c r="O2464" s="1" t="s">
        <v>5363</v>
      </c>
      <c r="P2464" s="1" t="s">
        <v>62</v>
      </c>
      <c r="Q2464" s="1" t="s">
        <v>62</v>
      </c>
      <c r="R2464" s="1" t="s">
        <v>61</v>
      </c>
      <c r="V2464">
        <v>1</v>
      </c>
      <c r="AV2464" s="1" t="s">
        <v>52</v>
      </c>
      <c r="AW2464" s="1" t="s">
        <v>5364</v>
      </c>
      <c r="AX2464" s="1" t="s">
        <v>52</v>
      </c>
      <c r="AY2464" s="1" t="s">
        <v>52</v>
      </c>
      <c r="AZ2464" s="203"/>
      <c r="BA2464" s="207" t="s">
        <v>7563</v>
      </c>
    </row>
    <row r="2465" spans="1:54" ht="30" customHeight="1">
      <c r="A2465" s="5" t="s">
        <v>2665</v>
      </c>
      <c r="B2465" s="5" t="s">
        <v>2666</v>
      </c>
      <c r="C2465" s="5" t="s">
        <v>449</v>
      </c>
      <c r="D2465" s="6">
        <v>1</v>
      </c>
      <c r="E2465" s="8">
        <f>TRUNC(SUMIF(V2464:V2470, RIGHTB(O2465, 1), F2464:F2470)*U2465, 2)</f>
        <v>88</v>
      </c>
      <c r="F2465" s="9">
        <f t="shared" si="313"/>
        <v>88</v>
      </c>
      <c r="G2465" s="8">
        <v>0</v>
      </c>
      <c r="H2465" s="9">
        <f t="shared" si="314"/>
        <v>0</v>
      </c>
      <c r="I2465" s="8">
        <v>0</v>
      </c>
      <c r="J2465" s="9">
        <f t="shared" si="315"/>
        <v>0</v>
      </c>
      <c r="K2465" s="8">
        <f t="shared" si="316"/>
        <v>88</v>
      </c>
      <c r="L2465" s="9">
        <f t="shared" si="316"/>
        <v>88</v>
      </c>
      <c r="M2465" s="5" t="s">
        <v>52</v>
      </c>
      <c r="N2465" s="1" t="s">
        <v>2078</v>
      </c>
      <c r="O2465" s="1" t="s">
        <v>2654</v>
      </c>
      <c r="P2465" s="1" t="s">
        <v>62</v>
      </c>
      <c r="Q2465" s="1" t="s">
        <v>62</v>
      </c>
      <c r="R2465" s="1" t="s">
        <v>62</v>
      </c>
      <c r="S2465">
        <v>0</v>
      </c>
      <c r="T2465">
        <v>0</v>
      </c>
      <c r="U2465">
        <v>0.05</v>
      </c>
      <c r="AV2465" s="1" t="s">
        <v>52</v>
      </c>
      <c r="AW2465" s="1" t="s">
        <v>5365</v>
      </c>
      <c r="AX2465" s="1" t="s">
        <v>52</v>
      </c>
      <c r="AY2465" s="1" t="s">
        <v>52</v>
      </c>
      <c r="AZ2465" s="203"/>
      <c r="BA2465" s="207"/>
    </row>
    <row r="2466" spans="1:54" ht="30" customHeight="1">
      <c r="A2466" s="5" t="s">
        <v>5343</v>
      </c>
      <c r="B2466" s="5" t="s">
        <v>5344</v>
      </c>
      <c r="C2466" s="5" t="s">
        <v>366</v>
      </c>
      <c r="D2466" s="74">
        <v>0.9</v>
      </c>
      <c r="E2466" s="8">
        <f>일위대가목록!E664</f>
        <v>0</v>
      </c>
      <c r="F2466" s="9">
        <f t="shared" si="313"/>
        <v>0</v>
      </c>
      <c r="G2466" s="8">
        <f>일위대가목록!F664</f>
        <v>22559</v>
      </c>
      <c r="H2466" s="9">
        <f t="shared" si="314"/>
        <v>20303.099999999999</v>
      </c>
      <c r="I2466" s="8">
        <f>일위대가목록!G664</f>
        <v>0</v>
      </c>
      <c r="J2466" s="9">
        <f t="shared" si="315"/>
        <v>0</v>
      </c>
      <c r="K2466" s="8">
        <f t="shared" si="316"/>
        <v>22559</v>
      </c>
      <c r="L2466" s="9">
        <f t="shared" si="316"/>
        <v>20303.099999999999</v>
      </c>
      <c r="M2466" s="5" t="s">
        <v>5345</v>
      </c>
      <c r="N2466" s="1" t="s">
        <v>2078</v>
      </c>
      <c r="O2466" s="1" t="s">
        <v>5346</v>
      </c>
      <c r="P2466" s="1" t="s">
        <v>61</v>
      </c>
      <c r="Q2466" s="1" t="s">
        <v>62</v>
      </c>
      <c r="R2466" s="1" t="s">
        <v>62</v>
      </c>
      <c r="AV2466" s="1" t="s">
        <v>52</v>
      </c>
      <c r="AW2466" s="1" t="s">
        <v>5366</v>
      </c>
      <c r="AX2466" s="1" t="s">
        <v>52</v>
      </c>
      <c r="AY2466" s="1" t="s">
        <v>52</v>
      </c>
      <c r="AZ2466" s="203"/>
      <c r="BA2466" s="207" t="s">
        <v>5345</v>
      </c>
    </row>
    <row r="2467" spans="1:54" ht="30" customHeight="1">
      <c r="A2467" s="5" t="s">
        <v>5348</v>
      </c>
      <c r="B2467" s="5" t="s">
        <v>5344</v>
      </c>
      <c r="C2467" s="5" t="s">
        <v>366</v>
      </c>
      <c r="D2467" s="74">
        <v>0.9</v>
      </c>
      <c r="E2467" s="8">
        <f>일위대가목록!E665</f>
        <v>0</v>
      </c>
      <c r="F2467" s="9">
        <f t="shared" si="313"/>
        <v>0</v>
      </c>
      <c r="G2467" s="8">
        <f>일위대가목록!F665</f>
        <v>6767</v>
      </c>
      <c r="H2467" s="9">
        <f t="shared" si="314"/>
        <v>6090.3</v>
      </c>
      <c r="I2467" s="8">
        <f>일위대가목록!G665</f>
        <v>0</v>
      </c>
      <c r="J2467" s="9">
        <f t="shared" si="315"/>
        <v>0</v>
      </c>
      <c r="K2467" s="8">
        <f t="shared" si="316"/>
        <v>6767</v>
      </c>
      <c r="L2467" s="9">
        <f t="shared" si="316"/>
        <v>6090.3</v>
      </c>
      <c r="M2467" s="5" t="s">
        <v>5349</v>
      </c>
      <c r="N2467" s="1" t="s">
        <v>2078</v>
      </c>
      <c r="O2467" s="1" t="s">
        <v>5350</v>
      </c>
      <c r="P2467" s="1" t="s">
        <v>61</v>
      </c>
      <c r="Q2467" s="1" t="s">
        <v>62</v>
      </c>
      <c r="R2467" s="1" t="s">
        <v>62</v>
      </c>
      <c r="AV2467" s="1" t="s">
        <v>52</v>
      </c>
      <c r="AW2467" s="1" t="s">
        <v>5367</v>
      </c>
      <c r="AX2467" s="1" t="s">
        <v>52</v>
      </c>
      <c r="AY2467" s="1" t="s">
        <v>52</v>
      </c>
      <c r="AZ2467" s="203"/>
      <c r="BA2467" s="207" t="s">
        <v>5349</v>
      </c>
    </row>
    <row r="2468" spans="1:54" ht="30" customHeight="1">
      <c r="A2468" s="5" t="s">
        <v>5352</v>
      </c>
      <c r="B2468" s="5" t="s">
        <v>5368</v>
      </c>
      <c r="C2468" s="5" t="s">
        <v>366</v>
      </c>
      <c r="D2468" s="48">
        <v>0</v>
      </c>
      <c r="E2468" s="8">
        <f>단가대비표!K263</f>
        <v>811</v>
      </c>
      <c r="F2468" s="9">
        <f t="shared" si="313"/>
        <v>0</v>
      </c>
      <c r="G2468" s="8">
        <f>단가대비표!L263</f>
        <v>0</v>
      </c>
      <c r="H2468" s="9">
        <f t="shared" si="314"/>
        <v>0</v>
      </c>
      <c r="I2468" s="8">
        <f>단가대비표!S263</f>
        <v>0</v>
      </c>
      <c r="J2468" s="9">
        <f t="shared" si="315"/>
        <v>0</v>
      </c>
      <c r="K2468" s="8">
        <f t="shared" si="316"/>
        <v>811</v>
      </c>
      <c r="L2468" s="9">
        <f t="shared" si="316"/>
        <v>0</v>
      </c>
      <c r="M2468" s="5" t="s">
        <v>52</v>
      </c>
      <c r="N2468" s="1" t="s">
        <v>2078</v>
      </c>
      <c r="O2468" s="1" t="s">
        <v>5369</v>
      </c>
      <c r="P2468" s="1" t="s">
        <v>62</v>
      </c>
      <c r="Q2468" s="1" t="s">
        <v>62</v>
      </c>
      <c r="R2468" s="1" t="s">
        <v>61</v>
      </c>
      <c r="W2468">
        <v>2</v>
      </c>
      <c r="AV2468" s="1" t="s">
        <v>52</v>
      </c>
      <c r="AW2468" s="1" t="s">
        <v>5370</v>
      </c>
      <c r="AX2468" s="1" t="s">
        <v>52</v>
      </c>
      <c r="AY2468" s="1" t="s">
        <v>52</v>
      </c>
      <c r="AZ2468" s="203"/>
      <c r="BA2468" s="207" t="s">
        <v>7550</v>
      </c>
      <c r="BB2468" s="98" t="s">
        <v>7875</v>
      </c>
    </row>
    <row r="2469" spans="1:54" ht="30" customHeight="1">
      <c r="A2469" s="5" t="s">
        <v>2665</v>
      </c>
      <c r="B2469" s="5" t="s">
        <v>2666</v>
      </c>
      <c r="C2469" s="5" t="s">
        <v>449</v>
      </c>
      <c r="D2469" s="6">
        <v>1</v>
      </c>
      <c r="E2469" s="8">
        <f>TRUNC(SUMIF(W2464:W2470, RIGHTB(O2469, 1), F2464:F2470)*U2469, 2)</f>
        <v>0</v>
      </c>
      <c r="F2469" s="9">
        <f t="shared" si="313"/>
        <v>0</v>
      </c>
      <c r="G2469" s="8">
        <v>0</v>
      </c>
      <c r="H2469" s="9">
        <f t="shared" si="314"/>
        <v>0</v>
      </c>
      <c r="I2469" s="8">
        <v>0</v>
      </c>
      <c r="J2469" s="9">
        <f t="shared" si="315"/>
        <v>0</v>
      </c>
      <c r="K2469" s="8">
        <f t="shared" si="316"/>
        <v>0</v>
      </c>
      <c r="L2469" s="9">
        <f t="shared" si="316"/>
        <v>0</v>
      </c>
      <c r="M2469" s="5" t="s">
        <v>52</v>
      </c>
      <c r="N2469" s="1" t="s">
        <v>2078</v>
      </c>
      <c r="O2469" s="1" t="s">
        <v>3004</v>
      </c>
      <c r="P2469" s="1" t="s">
        <v>62</v>
      </c>
      <c r="Q2469" s="1" t="s">
        <v>62</v>
      </c>
      <c r="R2469" s="1" t="s">
        <v>62</v>
      </c>
      <c r="S2469">
        <v>0</v>
      </c>
      <c r="T2469">
        <v>0</v>
      </c>
      <c r="U2469">
        <v>0.05</v>
      </c>
      <c r="AV2469" s="1" t="s">
        <v>52</v>
      </c>
      <c r="AW2469" s="1" t="s">
        <v>5371</v>
      </c>
      <c r="AX2469" s="1" t="s">
        <v>52</v>
      </c>
      <c r="AY2469" s="1" t="s">
        <v>52</v>
      </c>
      <c r="AZ2469" s="203"/>
      <c r="BA2469" s="207"/>
    </row>
    <row r="2470" spans="1:54" ht="30" customHeight="1">
      <c r="A2470" s="5" t="s">
        <v>5357</v>
      </c>
      <c r="B2470" s="5" t="s">
        <v>52</v>
      </c>
      <c r="C2470" s="5" t="s">
        <v>366</v>
      </c>
      <c r="D2470" s="48">
        <v>0</v>
      </c>
      <c r="E2470" s="8">
        <f>일위대가목록!E666</f>
        <v>0</v>
      </c>
      <c r="F2470" s="9">
        <f t="shared" si="313"/>
        <v>0</v>
      </c>
      <c r="G2470" s="8">
        <f>일위대가목록!F666</f>
        <v>53081</v>
      </c>
      <c r="H2470" s="9">
        <f t="shared" si="314"/>
        <v>0</v>
      </c>
      <c r="I2470" s="8">
        <f>일위대가목록!G666</f>
        <v>0</v>
      </c>
      <c r="J2470" s="9">
        <f t="shared" si="315"/>
        <v>0</v>
      </c>
      <c r="K2470" s="8">
        <f t="shared" si="316"/>
        <v>53081</v>
      </c>
      <c r="L2470" s="9">
        <f t="shared" si="316"/>
        <v>0</v>
      </c>
      <c r="M2470" s="5" t="s">
        <v>5358</v>
      </c>
      <c r="N2470" s="1" t="s">
        <v>2078</v>
      </c>
      <c r="O2470" s="1" t="s">
        <v>5359</v>
      </c>
      <c r="P2470" s="1" t="s">
        <v>61</v>
      </c>
      <c r="Q2470" s="1" t="s">
        <v>62</v>
      </c>
      <c r="R2470" s="1" t="s">
        <v>62</v>
      </c>
      <c r="AV2470" s="1" t="s">
        <v>52</v>
      </c>
      <c r="AW2470" s="1" t="s">
        <v>5372</v>
      </c>
      <c r="AX2470" s="1" t="s">
        <v>52</v>
      </c>
      <c r="AY2470" s="1" t="s">
        <v>52</v>
      </c>
      <c r="AZ2470" s="203"/>
      <c r="BA2470" s="207" t="s">
        <v>5358</v>
      </c>
    </row>
    <row r="2471" spans="1:54" ht="30" customHeight="1">
      <c r="A2471" s="5" t="s">
        <v>2487</v>
      </c>
      <c r="B2471" s="5" t="s">
        <v>52</v>
      </c>
      <c r="C2471" s="5" t="s">
        <v>52</v>
      </c>
      <c r="D2471" s="6"/>
      <c r="E2471" s="8"/>
      <c r="F2471" s="9">
        <f>TRUNC(SUMIF(N2464:N2470, N2463, F2464:F2470),0)</f>
        <v>1848</v>
      </c>
      <c r="G2471" s="8"/>
      <c r="H2471" s="9">
        <f>TRUNC(SUMIF(N2464:N2470, N2463, H2464:H2470),0)</f>
        <v>26393</v>
      </c>
      <c r="I2471" s="8"/>
      <c r="J2471" s="9">
        <f>TRUNC(SUMIF(N2464:N2470, N2463, J2464:J2470),0)</f>
        <v>0</v>
      </c>
      <c r="K2471" s="8"/>
      <c r="L2471" s="9">
        <f>F2471+H2471+J2471</f>
        <v>28241</v>
      </c>
      <c r="M2471" s="5" t="s">
        <v>52</v>
      </c>
      <c r="N2471" s="1" t="s">
        <v>124</v>
      </c>
      <c r="O2471" s="1" t="s">
        <v>124</v>
      </c>
      <c r="P2471" s="1" t="s">
        <v>52</v>
      </c>
      <c r="Q2471" s="1" t="s">
        <v>52</v>
      </c>
      <c r="R2471" s="1" t="s">
        <v>52</v>
      </c>
      <c r="AV2471" s="1" t="s">
        <v>52</v>
      </c>
      <c r="AW2471" s="1" t="s">
        <v>52</v>
      </c>
      <c r="AX2471" s="1" t="s">
        <v>52</v>
      </c>
      <c r="AY2471" s="1" t="s">
        <v>52</v>
      </c>
      <c r="AZ2471" s="203"/>
      <c r="BA2471" s="207"/>
    </row>
    <row r="2472" spans="1:54" ht="30" customHeight="1">
      <c r="A2472" s="6"/>
      <c r="B2472" s="6"/>
      <c r="C2472" s="6"/>
      <c r="D2472" s="6"/>
      <c r="E2472" s="8"/>
      <c r="F2472" s="9"/>
      <c r="G2472" s="8"/>
      <c r="H2472" s="9"/>
      <c r="I2472" s="8"/>
      <c r="J2472" s="9"/>
      <c r="K2472" s="8"/>
      <c r="L2472" s="9"/>
      <c r="M2472" s="6"/>
      <c r="BA2472" s="206"/>
    </row>
    <row r="2473" spans="1:54" ht="30" customHeight="1">
      <c r="A2473" s="311" t="s">
        <v>5373</v>
      </c>
      <c r="B2473" s="311"/>
      <c r="C2473" s="311"/>
      <c r="D2473" s="311"/>
      <c r="E2473" s="312"/>
      <c r="F2473" s="313"/>
      <c r="G2473" s="312"/>
      <c r="H2473" s="313"/>
      <c r="I2473" s="312"/>
      <c r="J2473" s="313"/>
      <c r="K2473" s="312"/>
      <c r="L2473" s="313"/>
      <c r="M2473" s="311"/>
      <c r="N2473" s="1" t="s">
        <v>2083</v>
      </c>
      <c r="BA2473" s="206"/>
    </row>
    <row r="2474" spans="1:54" ht="30" customHeight="1">
      <c r="A2474" s="5" t="s">
        <v>5338</v>
      </c>
      <c r="B2474" s="5" t="s">
        <v>5374</v>
      </c>
      <c r="C2474" s="5" t="s">
        <v>366</v>
      </c>
      <c r="D2474" s="6">
        <v>1</v>
      </c>
      <c r="E2474" s="8">
        <f>단가대비표!K274</f>
        <v>2275</v>
      </c>
      <c r="F2474" s="9">
        <f t="shared" ref="F2474:F2480" si="317">TRUNC(E2474*D2474,1)</f>
        <v>2275</v>
      </c>
      <c r="G2474" s="8">
        <f>단가대비표!L274</f>
        <v>0</v>
      </c>
      <c r="H2474" s="9">
        <f t="shared" ref="H2474:H2480" si="318">TRUNC(G2474*D2474,1)</f>
        <v>0</v>
      </c>
      <c r="I2474" s="8">
        <f>단가대비표!S274</f>
        <v>0</v>
      </c>
      <c r="J2474" s="9">
        <f t="shared" ref="J2474:J2480" si="319">TRUNC(I2474*D2474,1)</f>
        <v>0</v>
      </c>
      <c r="K2474" s="8">
        <f t="shared" ref="K2474:L2480" si="320">TRUNC(E2474+G2474+I2474,1)</f>
        <v>2275</v>
      </c>
      <c r="L2474" s="9">
        <f t="shared" si="320"/>
        <v>2275</v>
      </c>
      <c r="M2474" s="5" t="s">
        <v>52</v>
      </c>
      <c r="N2474" s="1" t="s">
        <v>2083</v>
      </c>
      <c r="O2474" s="1" t="s">
        <v>5375</v>
      </c>
      <c r="P2474" s="1" t="s">
        <v>62</v>
      </c>
      <c r="Q2474" s="1" t="s">
        <v>62</v>
      </c>
      <c r="R2474" s="1" t="s">
        <v>61</v>
      </c>
      <c r="V2474">
        <v>1</v>
      </c>
      <c r="AV2474" s="1" t="s">
        <v>52</v>
      </c>
      <c r="AW2474" s="1" t="s">
        <v>5376</v>
      </c>
      <c r="AX2474" s="1" t="s">
        <v>52</v>
      </c>
      <c r="AY2474" s="1" t="s">
        <v>52</v>
      </c>
      <c r="AZ2474" s="203"/>
      <c r="BA2474" s="207" t="s">
        <v>7564</v>
      </c>
    </row>
    <row r="2475" spans="1:54" ht="30" customHeight="1">
      <c r="A2475" s="5" t="s">
        <v>2665</v>
      </c>
      <c r="B2475" s="5" t="s">
        <v>2666</v>
      </c>
      <c r="C2475" s="5" t="s">
        <v>449</v>
      </c>
      <c r="D2475" s="6">
        <v>1</v>
      </c>
      <c r="E2475" s="8">
        <f>TRUNC(SUMIF(V2474:V2480, RIGHTB(O2475, 1), F2474:F2480)*U2475, 2)</f>
        <v>113.75</v>
      </c>
      <c r="F2475" s="9">
        <f t="shared" si="317"/>
        <v>113.7</v>
      </c>
      <c r="G2475" s="8">
        <v>0</v>
      </c>
      <c r="H2475" s="9">
        <f t="shared" si="318"/>
        <v>0</v>
      </c>
      <c r="I2475" s="8">
        <v>0</v>
      </c>
      <c r="J2475" s="9">
        <f t="shared" si="319"/>
        <v>0</v>
      </c>
      <c r="K2475" s="8">
        <f t="shared" si="320"/>
        <v>113.7</v>
      </c>
      <c r="L2475" s="9">
        <f t="shared" si="320"/>
        <v>113.7</v>
      </c>
      <c r="M2475" s="5" t="s">
        <v>52</v>
      </c>
      <c r="N2475" s="1" t="s">
        <v>2083</v>
      </c>
      <c r="O2475" s="1" t="s">
        <v>2654</v>
      </c>
      <c r="P2475" s="1" t="s">
        <v>62</v>
      </c>
      <c r="Q2475" s="1" t="s">
        <v>62</v>
      </c>
      <c r="R2475" s="1" t="s">
        <v>62</v>
      </c>
      <c r="S2475">
        <v>0</v>
      </c>
      <c r="T2475">
        <v>0</v>
      </c>
      <c r="U2475">
        <v>0.05</v>
      </c>
      <c r="AV2475" s="1" t="s">
        <v>52</v>
      </c>
      <c r="AW2475" s="1" t="s">
        <v>5377</v>
      </c>
      <c r="AX2475" s="1" t="s">
        <v>52</v>
      </c>
      <c r="AY2475" s="1" t="s">
        <v>52</v>
      </c>
      <c r="AZ2475" s="203"/>
      <c r="BA2475" s="207"/>
    </row>
    <row r="2476" spans="1:54" ht="30" customHeight="1">
      <c r="A2476" s="5" t="s">
        <v>5343</v>
      </c>
      <c r="B2476" s="5" t="s">
        <v>5344</v>
      </c>
      <c r="C2476" s="5" t="s">
        <v>366</v>
      </c>
      <c r="D2476" s="74">
        <v>0.9</v>
      </c>
      <c r="E2476" s="8">
        <f>일위대가목록!E664</f>
        <v>0</v>
      </c>
      <c r="F2476" s="9">
        <f t="shared" si="317"/>
        <v>0</v>
      </c>
      <c r="G2476" s="8">
        <f>일위대가목록!F664</f>
        <v>22559</v>
      </c>
      <c r="H2476" s="9">
        <f t="shared" si="318"/>
        <v>20303.099999999999</v>
      </c>
      <c r="I2476" s="8">
        <f>일위대가목록!G664</f>
        <v>0</v>
      </c>
      <c r="J2476" s="9">
        <f t="shared" si="319"/>
        <v>0</v>
      </c>
      <c r="K2476" s="8">
        <f t="shared" si="320"/>
        <v>22559</v>
      </c>
      <c r="L2476" s="9">
        <f t="shared" si="320"/>
        <v>20303.099999999999</v>
      </c>
      <c r="M2476" s="5" t="s">
        <v>5345</v>
      </c>
      <c r="N2476" s="1" t="s">
        <v>2083</v>
      </c>
      <c r="O2476" s="1" t="s">
        <v>5346</v>
      </c>
      <c r="P2476" s="1" t="s">
        <v>61</v>
      </c>
      <c r="Q2476" s="1" t="s">
        <v>62</v>
      </c>
      <c r="R2476" s="1" t="s">
        <v>62</v>
      </c>
      <c r="AV2476" s="1" t="s">
        <v>52</v>
      </c>
      <c r="AW2476" s="1" t="s">
        <v>5378</v>
      </c>
      <c r="AX2476" s="1" t="s">
        <v>52</v>
      </c>
      <c r="AY2476" s="1" t="s">
        <v>52</v>
      </c>
      <c r="AZ2476" s="203"/>
      <c r="BA2476" s="207" t="s">
        <v>5345</v>
      </c>
    </row>
    <row r="2477" spans="1:54" ht="30" customHeight="1">
      <c r="A2477" s="5" t="s">
        <v>5348</v>
      </c>
      <c r="B2477" s="5" t="s">
        <v>5344</v>
      </c>
      <c r="C2477" s="5" t="s">
        <v>366</v>
      </c>
      <c r="D2477" s="74">
        <v>0.9</v>
      </c>
      <c r="E2477" s="8">
        <f>일위대가목록!E665</f>
        <v>0</v>
      </c>
      <c r="F2477" s="9">
        <f t="shared" si="317"/>
        <v>0</v>
      </c>
      <c r="G2477" s="8">
        <f>일위대가목록!F665</f>
        <v>6767</v>
      </c>
      <c r="H2477" s="9">
        <f t="shared" si="318"/>
        <v>6090.3</v>
      </c>
      <c r="I2477" s="8">
        <f>일위대가목록!G665</f>
        <v>0</v>
      </c>
      <c r="J2477" s="9">
        <f t="shared" si="319"/>
        <v>0</v>
      </c>
      <c r="K2477" s="8">
        <f t="shared" si="320"/>
        <v>6767</v>
      </c>
      <c r="L2477" s="9">
        <f t="shared" si="320"/>
        <v>6090.3</v>
      </c>
      <c r="M2477" s="5" t="s">
        <v>5349</v>
      </c>
      <c r="N2477" s="1" t="s">
        <v>2083</v>
      </c>
      <c r="O2477" s="1" t="s">
        <v>5350</v>
      </c>
      <c r="P2477" s="1" t="s">
        <v>61</v>
      </c>
      <c r="Q2477" s="1" t="s">
        <v>62</v>
      </c>
      <c r="R2477" s="1" t="s">
        <v>62</v>
      </c>
      <c r="AV2477" s="1" t="s">
        <v>52</v>
      </c>
      <c r="AW2477" s="1" t="s">
        <v>5379</v>
      </c>
      <c r="AX2477" s="1" t="s">
        <v>52</v>
      </c>
      <c r="AY2477" s="1" t="s">
        <v>52</v>
      </c>
      <c r="AZ2477" s="203"/>
      <c r="BA2477" s="207" t="s">
        <v>5349</v>
      </c>
    </row>
    <row r="2478" spans="1:54" ht="30" customHeight="1">
      <c r="A2478" s="5" t="s">
        <v>5352</v>
      </c>
      <c r="B2478" s="5" t="s">
        <v>5380</v>
      </c>
      <c r="C2478" s="5" t="s">
        <v>366</v>
      </c>
      <c r="D2478" s="48">
        <v>0</v>
      </c>
      <c r="E2478" s="8">
        <f>단가대비표!K264</f>
        <v>1039</v>
      </c>
      <c r="F2478" s="9">
        <f t="shared" si="317"/>
        <v>0</v>
      </c>
      <c r="G2478" s="8">
        <f>단가대비표!L264</f>
        <v>0</v>
      </c>
      <c r="H2478" s="9">
        <f t="shared" si="318"/>
        <v>0</v>
      </c>
      <c r="I2478" s="8">
        <f>단가대비표!S264</f>
        <v>0</v>
      </c>
      <c r="J2478" s="9">
        <f t="shared" si="319"/>
        <v>0</v>
      </c>
      <c r="K2478" s="8">
        <f t="shared" si="320"/>
        <v>1039</v>
      </c>
      <c r="L2478" s="9">
        <f t="shared" si="320"/>
        <v>0</v>
      </c>
      <c r="M2478" s="5" t="s">
        <v>52</v>
      </c>
      <c r="N2478" s="1" t="s">
        <v>2083</v>
      </c>
      <c r="O2478" s="1" t="s">
        <v>5381</v>
      </c>
      <c r="P2478" s="1" t="s">
        <v>62</v>
      </c>
      <c r="Q2478" s="1" t="s">
        <v>62</v>
      </c>
      <c r="R2478" s="1" t="s">
        <v>61</v>
      </c>
      <c r="W2478">
        <v>2</v>
      </c>
      <c r="AV2478" s="1" t="s">
        <v>52</v>
      </c>
      <c r="AW2478" s="1" t="s">
        <v>5382</v>
      </c>
      <c r="AX2478" s="1" t="s">
        <v>52</v>
      </c>
      <c r="AY2478" s="1" t="s">
        <v>52</v>
      </c>
      <c r="AZ2478" s="203"/>
      <c r="BA2478" s="207" t="s">
        <v>7551</v>
      </c>
      <c r="BB2478" s="98" t="s">
        <v>7875</v>
      </c>
    </row>
    <row r="2479" spans="1:54" ht="30" customHeight="1">
      <c r="A2479" s="5" t="s">
        <v>2665</v>
      </c>
      <c r="B2479" s="5" t="s">
        <v>2666</v>
      </c>
      <c r="C2479" s="5" t="s">
        <v>449</v>
      </c>
      <c r="D2479" s="6">
        <v>1</v>
      </c>
      <c r="E2479" s="8">
        <f>TRUNC(SUMIF(W2474:W2480, RIGHTB(O2479, 1), F2474:F2480)*U2479, 2)</f>
        <v>0</v>
      </c>
      <c r="F2479" s="9">
        <f t="shared" si="317"/>
        <v>0</v>
      </c>
      <c r="G2479" s="8">
        <v>0</v>
      </c>
      <c r="H2479" s="9">
        <f t="shared" si="318"/>
        <v>0</v>
      </c>
      <c r="I2479" s="8">
        <v>0</v>
      </c>
      <c r="J2479" s="9">
        <f t="shared" si="319"/>
        <v>0</v>
      </c>
      <c r="K2479" s="8">
        <f t="shared" si="320"/>
        <v>0</v>
      </c>
      <c r="L2479" s="9">
        <f t="shared" si="320"/>
        <v>0</v>
      </c>
      <c r="M2479" s="5" t="s">
        <v>52</v>
      </c>
      <c r="N2479" s="1" t="s">
        <v>2083</v>
      </c>
      <c r="O2479" s="1" t="s">
        <v>3004</v>
      </c>
      <c r="P2479" s="1" t="s">
        <v>62</v>
      </c>
      <c r="Q2479" s="1" t="s">
        <v>62</v>
      </c>
      <c r="R2479" s="1" t="s">
        <v>62</v>
      </c>
      <c r="S2479">
        <v>0</v>
      </c>
      <c r="T2479">
        <v>0</v>
      </c>
      <c r="U2479">
        <v>0.05</v>
      </c>
      <c r="AV2479" s="1" t="s">
        <v>52</v>
      </c>
      <c r="AW2479" s="1" t="s">
        <v>5383</v>
      </c>
      <c r="AX2479" s="1" t="s">
        <v>52</v>
      </c>
      <c r="AY2479" s="1" t="s">
        <v>52</v>
      </c>
      <c r="AZ2479" s="203"/>
      <c r="BA2479" s="207"/>
    </row>
    <row r="2480" spans="1:54" ht="30" customHeight="1">
      <c r="A2480" s="5" t="s">
        <v>5384</v>
      </c>
      <c r="B2480" s="5" t="s">
        <v>52</v>
      </c>
      <c r="C2480" s="5" t="s">
        <v>366</v>
      </c>
      <c r="D2480" s="48">
        <v>0</v>
      </c>
      <c r="E2480" s="8">
        <f>일위대가목록!E667</f>
        <v>0</v>
      </c>
      <c r="F2480" s="9">
        <f t="shared" si="317"/>
        <v>0</v>
      </c>
      <c r="G2480" s="8">
        <f>일위대가목록!F667</f>
        <v>66351</v>
      </c>
      <c r="H2480" s="9">
        <f t="shared" si="318"/>
        <v>0</v>
      </c>
      <c r="I2480" s="8">
        <f>일위대가목록!G667</f>
        <v>0</v>
      </c>
      <c r="J2480" s="9">
        <f t="shared" si="319"/>
        <v>0</v>
      </c>
      <c r="K2480" s="8">
        <f t="shared" si="320"/>
        <v>66351</v>
      </c>
      <c r="L2480" s="9">
        <f t="shared" si="320"/>
        <v>0</v>
      </c>
      <c r="M2480" s="5" t="s">
        <v>5385</v>
      </c>
      <c r="N2480" s="1" t="s">
        <v>2083</v>
      </c>
      <c r="O2480" s="1" t="s">
        <v>5386</v>
      </c>
      <c r="P2480" s="1" t="s">
        <v>61</v>
      </c>
      <c r="Q2480" s="1" t="s">
        <v>62</v>
      </c>
      <c r="R2480" s="1" t="s">
        <v>62</v>
      </c>
      <c r="AV2480" s="1" t="s">
        <v>52</v>
      </c>
      <c r="AW2480" s="1" t="s">
        <v>5387</v>
      </c>
      <c r="AX2480" s="1" t="s">
        <v>52</v>
      </c>
      <c r="AY2480" s="1" t="s">
        <v>52</v>
      </c>
      <c r="AZ2480" s="203"/>
      <c r="BA2480" s="207" t="s">
        <v>5385</v>
      </c>
    </row>
    <row r="2481" spans="1:54" ht="30" customHeight="1">
      <c r="A2481" s="5" t="s">
        <v>2487</v>
      </c>
      <c r="B2481" s="5" t="s">
        <v>52</v>
      </c>
      <c r="C2481" s="5" t="s">
        <v>52</v>
      </c>
      <c r="D2481" s="6"/>
      <c r="E2481" s="8"/>
      <c r="F2481" s="9">
        <f>TRUNC(SUMIF(N2474:N2480, N2473, F2474:F2480),0)</f>
        <v>2388</v>
      </c>
      <c r="G2481" s="8"/>
      <c r="H2481" s="9">
        <f>TRUNC(SUMIF(N2474:N2480, N2473, H2474:H2480),0)</f>
        <v>26393</v>
      </c>
      <c r="I2481" s="8"/>
      <c r="J2481" s="9">
        <f>TRUNC(SUMIF(N2474:N2480, N2473, J2474:J2480),0)</f>
        <v>0</v>
      </c>
      <c r="K2481" s="8"/>
      <c r="L2481" s="9">
        <f>F2481+H2481+J2481</f>
        <v>28781</v>
      </c>
      <c r="M2481" s="5" t="s">
        <v>52</v>
      </c>
      <c r="N2481" s="1" t="s">
        <v>124</v>
      </c>
      <c r="O2481" s="1" t="s">
        <v>124</v>
      </c>
      <c r="P2481" s="1" t="s">
        <v>52</v>
      </c>
      <c r="Q2481" s="1" t="s">
        <v>52</v>
      </c>
      <c r="R2481" s="1" t="s">
        <v>52</v>
      </c>
      <c r="AV2481" s="1" t="s">
        <v>52</v>
      </c>
      <c r="AW2481" s="1" t="s">
        <v>52</v>
      </c>
      <c r="AX2481" s="1" t="s">
        <v>52</v>
      </c>
      <c r="AY2481" s="1" t="s">
        <v>52</v>
      </c>
      <c r="AZ2481" s="203"/>
      <c r="BA2481" s="207"/>
    </row>
    <row r="2482" spans="1:54" ht="30" customHeight="1">
      <c r="A2482" s="6"/>
      <c r="B2482" s="6"/>
      <c r="C2482" s="6"/>
      <c r="D2482" s="6"/>
      <c r="E2482" s="8"/>
      <c r="F2482" s="9"/>
      <c r="G2482" s="8"/>
      <c r="H2482" s="9"/>
      <c r="I2482" s="8"/>
      <c r="J2482" s="9"/>
      <c r="K2482" s="8"/>
      <c r="L2482" s="9"/>
      <c r="M2482" s="6"/>
      <c r="BA2482" s="206"/>
    </row>
    <row r="2483" spans="1:54" ht="30" customHeight="1">
      <c r="A2483" s="311" t="s">
        <v>5388</v>
      </c>
      <c r="B2483" s="311"/>
      <c r="C2483" s="311"/>
      <c r="D2483" s="311"/>
      <c r="E2483" s="312"/>
      <c r="F2483" s="313"/>
      <c r="G2483" s="312"/>
      <c r="H2483" s="313"/>
      <c r="I2483" s="312"/>
      <c r="J2483" s="313"/>
      <c r="K2483" s="312"/>
      <c r="L2483" s="313"/>
      <c r="M2483" s="311"/>
      <c r="N2483" s="1" t="s">
        <v>2090</v>
      </c>
      <c r="BA2483" s="206"/>
    </row>
    <row r="2484" spans="1:54" ht="30" customHeight="1">
      <c r="A2484" s="5" t="s">
        <v>5338</v>
      </c>
      <c r="B2484" s="5" t="s">
        <v>5389</v>
      </c>
      <c r="C2484" s="5" t="s">
        <v>366</v>
      </c>
      <c r="D2484" s="6">
        <v>1</v>
      </c>
      <c r="E2484" s="8">
        <f>단가대비표!K275</f>
        <v>3184</v>
      </c>
      <c r="F2484" s="9">
        <f t="shared" ref="F2484:F2490" si="321">TRUNC(E2484*D2484,1)</f>
        <v>3184</v>
      </c>
      <c r="G2484" s="8">
        <f>단가대비표!L275</f>
        <v>0</v>
      </c>
      <c r="H2484" s="9">
        <f t="shared" ref="H2484:H2490" si="322">TRUNC(G2484*D2484,1)</f>
        <v>0</v>
      </c>
      <c r="I2484" s="8">
        <f>단가대비표!S275</f>
        <v>0</v>
      </c>
      <c r="J2484" s="9">
        <f t="shared" ref="J2484:J2490" si="323">TRUNC(I2484*D2484,1)</f>
        <v>0</v>
      </c>
      <c r="K2484" s="8">
        <f t="shared" ref="K2484:L2490" si="324">TRUNC(E2484+G2484+I2484,1)</f>
        <v>3184</v>
      </c>
      <c r="L2484" s="9">
        <f t="shared" si="324"/>
        <v>3184</v>
      </c>
      <c r="M2484" s="5" t="s">
        <v>52</v>
      </c>
      <c r="N2484" s="1" t="s">
        <v>2090</v>
      </c>
      <c r="O2484" s="1" t="s">
        <v>5390</v>
      </c>
      <c r="P2484" s="1" t="s">
        <v>62</v>
      </c>
      <c r="Q2484" s="1" t="s">
        <v>62</v>
      </c>
      <c r="R2484" s="1" t="s">
        <v>61</v>
      </c>
      <c r="V2484">
        <v>1</v>
      </c>
      <c r="AV2484" s="1" t="s">
        <v>52</v>
      </c>
      <c r="AW2484" s="1" t="s">
        <v>5391</v>
      </c>
      <c r="AX2484" s="1" t="s">
        <v>52</v>
      </c>
      <c r="AY2484" s="1" t="s">
        <v>52</v>
      </c>
      <c r="AZ2484" s="203"/>
      <c r="BA2484" s="207" t="s">
        <v>7565</v>
      </c>
    </row>
    <row r="2485" spans="1:54" ht="30" customHeight="1">
      <c r="A2485" s="5" t="s">
        <v>2665</v>
      </c>
      <c r="B2485" s="5" t="s">
        <v>2666</v>
      </c>
      <c r="C2485" s="5" t="s">
        <v>449</v>
      </c>
      <c r="D2485" s="6">
        <v>1</v>
      </c>
      <c r="E2485" s="8">
        <f>TRUNC(SUMIF(V2484:V2490, RIGHTB(O2485, 1), F2484:F2490)*U2485, 2)</f>
        <v>159.19999999999999</v>
      </c>
      <c r="F2485" s="9">
        <f t="shared" si="321"/>
        <v>159.19999999999999</v>
      </c>
      <c r="G2485" s="8">
        <v>0</v>
      </c>
      <c r="H2485" s="9">
        <f t="shared" si="322"/>
        <v>0</v>
      </c>
      <c r="I2485" s="8">
        <v>0</v>
      </c>
      <c r="J2485" s="9">
        <f t="shared" si="323"/>
        <v>0</v>
      </c>
      <c r="K2485" s="8">
        <f t="shared" si="324"/>
        <v>159.19999999999999</v>
      </c>
      <c r="L2485" s="9">
        <f t="shared" si="324"/>
        <v>159.19999999999999</v>
      </c>
      <c r="M2485" s="5" t="s">
        <v>52</v>
      </c>
      <c r="N2485" s="1" t="s">
        <v>2090</v>
      </c>
      <c r="O2485" s="1" t="s">
        <v>2654</v>
      </c>
      <c r="P2485" s="1" t="s">
        <v>62</v>
      </c>
      <c r="Q2485" s="1" t="s">
        <v>62</v>
      </c>
      <c r="R2485" s="1" t="s">
        <v>62</v>
      </c>
      <c r="S2485">
        <v>0</v>
      </c>
      <c r="T2485">
        <v>0</v>
      </c>
      <c r="U2485">
        <v>0.05</v>
      </c>
      <c r="AV2485" s="1" t="s">
        <v>52</v>
      </c>
      <c r="AW2485" s="1" t="s">
        <v>5392</v>
      </c>
      <c r="AX2485" s="1" t="s">
        <v>52</v>
      </c>
      <c r="AY2485" s="1" t="s">
        <v>52</v>
      </c>
      <c r="AZ2485" s="203"/>
      <c r="BA2485" s="207"/>
    </row>
    <row r="2486" spans="1:54" ht="30" customHeight="1">
      <c r="A2486" s="5" t="s">
        <v>5343</v>
      </c>
      <c r="B2486" s="5" t="s">
        <v>5344</v>
      </c>
      <c r="C2486" s="5" t="s">
        <v>366</v>
      </c>
      <c r="D2486" s="74">
        <v>0.9</v>
      </c>
      <c r="E2486" s="8">
        <f>일위대가목록!E664</f>
        <v>0</v>
      </c>
      <c r="F2486" s="9">
        <f t="shared" si="321"/>
        <v>0</v>
      </c>
      <c r="G2486" s="8">
        <f>일위대가목록!F664</f>
        <v>22559</v>
      </c>
      <c r="H2486" s="9">
        <f t="shared" si="322"/>
        <v>20303.099999999999</v>
      </c>
      <c r="I2486" s="8">
        <f>일위대가목록!G664</f>
        <v>0</v>
      </c>
      <c r="J2486" s="9">
        <f t="shared" si="323"/>
        <v>0</v>
      </c>
      <c r="K2486" s="8">
        <f t="shared" si="324"/>
        <v>22559</v>
      </c>
      <c r="L2486" s="9">
        <f t="shared" si="324"/>
        <v>20303.099999999999</v>
      </c>
      <c r="M2486" s="5" t="s">
        <v>5345</v>
      </c>
      <c r="N2486" s="1" t="s">
        <v>2090</v>
      </c>
      <c r="O2486" s="1" t="s">
        <v>5346</v>
      </c>
      <c r="P2486" s="1" t="s">
        <v>61</v>
      </c>
      <c r="Q2486" s="1" t="s">
        <v>62</v>
      </c>
      <c r="R2486" s="1" t="s">
        <v>62</v>
      </c>
      <c r="AV2486" s="1" t="s">
        <v>52</v>
      </c>
      <c r="AW2486" s="1" t="s">
        <v>5393</v>
      </c>
      <c r="AX2486" s="1" t="s">
        <v>52</v>
      </c>
      <c r="AY2486" s="1" t="s">
        <v>52</v>
      </c>
      <c r="AZ2486" s="203"/>
      <c r="BA2486" s="207" t="s">
        <v>5345</v>
      </c>
    </row>
    <row r="2487" spans="1:54" ht="30" customHeight="1">
      <c r="A2487" s="5" t="s">
        <v>5348</v>
      </c>
      <c r="B2487" s="5" t="s">
        <v>5344</v>
      </c>
      <c r="C2487" s="5" t="s">
        <v>366</v>
      </c>
      <c r="D2487" s="74">
        <v>0.9</v>
      </c>
      <c r="E2487" s="8">
        <f>일위대가목록!E665</f>
        <v>0</v>
      </c>
      <c r="F2487" s="9">
        <f t="shared" si="321"/>
        <v>0</v>
      </c>
      <c r="G2487" s="8">
        <f>일위대가목록!F665</f>
        <v>6767</v>
      </c>
      <c r="H2487" s="9">
        <f t="shared" si="322"/>
        <v>6090.3</v>
      </c>
      <c r="I2487" s="8">
        <f>일위대가목록!G665</f>
        <v>0</v>
      </c>
      <c r="J2487" s="9">
        <f t="shared" si="323"/>
        <v>0</v>
      </c>
      <c r="K2487" s="8">
        <f t="shared" si="324"/>
        <v>6767</v>
      </c>
      <c r="L2487" s="9">
        <f t="shared" si="324"/>
        <v>6090.3</v>
      </c>
      <c r="M2487" s="5" t="s">
        <v>5349</v>
      </c>
      <c r="N2487" s="1" t="s">
        <v>2090</v>
      </c>
      <c r="O2487" s="1" t="s">
        <v>5350</v>
      </c>
      <c r="P2487" s="1" t="s">
        <v>61</v>
      </c>
      <c r="Q2487" s="1" t="s">
        <v>62</v>
      </c>
      <c r="R2487" s="1" t="s">
        <v>62</v>
      </c>
      <c r="AV2487" s="1" t="s">
        <v>52</v>
      </c>
      <c r="AW2487" s="1" t="s">
        <v>5394</v>
      </c>
      <c r="AX2487" s="1" t="s">
        <v>52</v>
      </c>
      <c r="AY2487" s="1" t="s">
        <v>52</v>
      </c>
      <c r="AZ2487" s="203"/>
      <c r="BA2487" s="207" t="s">
        <v>5349</v>
      </c>
    </row>
    <row r="2488" spans="1:54" ht="30" customHeight="1">
      <c r="A2488" s="5" t="s">
        <v>5352</v>
      </c>
      <c r="B2488" s="5" t="s">
        <v>5395</v>
      </c>
      <c r="C2488" s="5" t="s">
        <v>366</v>
      </c>
      <c r="D2488" s="48">
        <v>0</v>
      </c>
      <c r="E2488" s="8">
        <f>단가대비표!K265</f>
        <v>1267</v>
      </c>
      <c r="F2488" s="9">
        <f t="shared" si="321"/>
        <v>0</v>
      </c>
      <c r="G2488" s="8">
        <f>단가대비표!L265</f>
        <v>0</v>
      </c>
      <c r="H2488" s="9">
        <f t="shared" si="322"/>
        <v>0</v>
      </c>
      <c r="I2488" s="8">
        <f>단가대비표!S265</f>
        <v>0</v>
      </c>
      <c r="J2488" s="9">
        <f t="shared" si="323"/>
        <v>0</v>
      </c>
      <c r="K2488" s="8">
        <f t="shared" si="324"/>
        <v>1267</v>
      </c>
      <c r="L2488" s="9">
        <f t="shared" si="324"/>
        <v>0</v>
      </c>
      <c r="M2488" s="5" t="s">
        <v>52</v>
      </c>
      <c r="N2488" s="1" t="s">
        <v>2090</v>
      </c>
      <c r="O2488" s="1" t="s">
        <v>5396</v>
      </c>
      <c r="P2488" s="1" t="s">
        <v>62</v>
      </c>
      <c r="Q2488" s="1" t="s">
        <v>62</v>
      </c>
      <c r="R2488" s="1" t="s">
        <v>61</v>
      </c>
      <c r="W2488">
        <v>2</v>
      </c>
      <c r="AV2488" s="1" t="s">
        <v>52</v>
      </c>
      <c r="AW2488" s="1" t="s">
        <v>5397</v>
      </c>
      <c r="AX2488" s="1" t="s">
        <v>52</v>
      </c>
      <c r="AY2488" s="1" t="s">
        <v>52</v>
      </c>
      <c r="AZ2488" s="203"/>
      <c r="BA2488" s="207" t="s">
        <v>7552</v>
      </c>
      <c r="BB2488" s="98" t="s">
        <v>7875</v>
      </c>
    </row>
    <row r="2489" spans="1:54" ht="30" customHeight="1">
      <c r="A2489" s="5" t="s">
        <v>2665</v>
      </c>
      <c r="B2489" s="5" t="s">
        <v>2666</v>
      </c>
      <c r="C2489" s="5" t="s">
        <v>449</v>
      </c>
      <c r="D2489" s="6">
        <v>1</v>
      </c>
      <c r="E2489" s="8">
        <f>TRUNC(SUMIF(W2484:W2490, RIGHTB(O2489, 1), F2484:F2490)*U2489, 2)</f>
        <v>0</v>
      </c>
      <c r="F2489" s="9">
        <f t="shared" si="321"/>
        <v>0</v>
      </c>
      <c r="G2489" s="8">
        <v>0</v>
      </c>
      <c r="H2489" s="9">
        <f t="shared" si="322"/>
        <v>0</v>
      </c>
      <c r="I2489" s="8">
        <v>0</v>
      </c>
      <c r="J2489" s="9">
        <f t="shared" si="323"/>
        <v>0</v>
      </c>
      <c r="K2489" s="8">
        <f t="shared" si="324"/>
        <v>0</v>
      </c>
      <c r="L2489" s="9">
        <f t="shared" si="324"/>
        <v>0</v>
      </c>
      <c r="M2489" s="5" t="s">
        <v>52</v>
      </c>
      <c r="N2489" s="1" t="s">
        <v>2090</v>
      </c>
      <c r="O2489" s="1" t="s">
        <v>3004</v>
      </c>
      <c r="P2489" s="1" t="s">
        <v>62</v>
      </c>
      <c r="Q2489" s="1" t="s">
        <v>62</v>
      </c>
      <c r="R2489" s="1" t="s">
        <v>62</v>
      </c>
      <c r="S2489">
        <v>0</v>
      </c>
      <c r="T2489">
        <v>0</v>
      </c>
      <c r="U2489">
        <v>0.05</v>
      </c>
      <c r="AV2489" s="1" t="s">
        <v>52</v>
      </c>
      <c r="AW2489" s="1" t="s">
        <v>5398</v>
      </c>
      <c r="AX2489" s="1" t="s">
        <v>52</v>
      </c>
      <c r="AY2489" s="1" t="s">
        <v>52</v>
      </c>
      <c r="AZ2489" s="203"/>
      <c r="BA2489" s="207"/>
    </row>
    <row r="2490" spans="1:54" ht="30" customHeight="1">
      <c r="A2490" s="5" t="s">
        <v>5384</v>
      </c>
      <c r="B2490" s="5" t="s">
        <v>52</v>
      </c>
      <c r="C2490" s="5" t="s">
        <v>366</v>
      </c>
      <c r="D2490" s="48">
        <v>0</v>
      </c>
      <c r="E2490" s="8">
        <f>일위대가목록!E667</f>
        <v>0</v>
      </c>
      <c r="F2490" s="9">
        <f t="shared" si="321"/>
        <v>0</v>
      </c>
      <c r="G2490" s="8">
        <f>일위대가목록!F667</f>
        <v>66351</v>
      </c>
      <c r="H2490" s="9">
        <f t="shared" si="322"/>
        <v>0</v>
      </c>
      <c r="I2490" s="8">
        <f>일위대가목록!G667</f>
        <v>0</v>
      </c>
      <c r="J2490" s="9">
        <f t="shared" si="323"/>
        <v>0</v>
      </c>
      <c r="K2490" s="8">
        <f t="shared" si="324"/>
        <v>66351</v>
      </c>
      <c r="L2490" s="9">
        <f t="shared" si="324"/>
        <v>0</v>
      </c>
      <c r="M2490" s="5" t="s">
        <v>5385</v>
      </c>
      <c r="N2490" s="1" t="s">
        <v>2090</v>
      </c>
      <c r="O2490" s="1" t="s">
        <v>5386</v>
      </c>
      <c r="P2490" s="1" t="s">
        <v>61</v>
      </c>
      <c r="Q2490" s="1" t="s">
        <v>62</v>
      </c>
      <c r="R2490" s="1" t="s">
        <v>62</v>
      </c>
      <c r="AV2490" s="1" t="s">
        <v>52</v>
      </c>
      <c r="AW2490" s="1" t="s">
        <v>5399</v>
      </c>
      <c r="AX2490" s="1" t="s">
        <v>52</v>
      </c>
      <c r="AY2490" s="1" t="s">
        <v>52</v>
      </c>
      <c r="AZ2490" s="203"/>
      <c r="BA2490" s="207" t="s">
        <v>5385</v>
      </c>
    </row>
    <row r="2491" spans="1:54" ht="30" customHeight="1">
      <c r="A2491" s="5" t="s">
        <v>2487</v>
      </c>
      <c r="B2491" s="5" t="s">
        <v>52</v>
      </c>
      <c r="C2491" s="5" t="s">
        <v>52</v>
      </c>
      <c r="D2491" s="6"/>
      <c r="E2491" s="8"/>
      <c r="F2491" s="9">
        <f>TRUNC(SUMIF(N2484:N2490, N2483, F2484:F2490),0)</f>
        <v>3343</v>
      </c>
      <c r="G2491" s="8"/>
      <c r="H2491" s="9">
        <f>TRUNC(SUMIF(N2484:N2490, N2483, H2484:H2490),0)</f>
        <v>26393</v>
      </c>
      <c r="I2491" s="8"/>
      <c r="J2491" s="9">
        <f>TRUNC(SUMIF(N2484:N2490, N2483, J2484:J2490),0)</f>
        <v>0</v>
      </c>
      <c r="K2491" s="8"/>
      <c r="L2491" s="9">
        <f>F2491+H2491+J2491</f>
        <v>29736</v>
      </c>
      <c r="M2491" s="5" t="s">
        <v>52</v>
      </c>
      <c r="N2491" s="1" t="s">
        <v>124</v>
      </c>
      <c r="O2491" s="1" t="s">
        <v>124</v>
      </c>
      <c r="P2491" s="1" t="s">
        <v>52</v>
      </c>
      <c r="Q2491" s="1" t="s">
        <v>52</v>
      </c>
      <c r="R2491" s="1" t="s">
        <v>52</v>
      </c>
      <c r="AV2491" s="1" t="s">
        <v>52</v>
      </c>
      <c r="AW2491" s="1" t="s">
        <v>52</v>
      </c>
      <c r="AX2491" s="1" t="s">
        <v>52</v>
      </c>
      <c r="AY2491" s="1" t="s">
        <v>52</v>
      </c>
      <c r="AZ2491" s="203"/>
      <c r="BA2491" s="207"/>
    </row>
    <row r="2492" spans="1:54" ht="30" customHeight="1">
      <c r="A2492" s="6"/>
      <c r="B2492" s="6"/>
      <c r="C2492" s="6"/>
      <c r="D2492" s="6"/>
      <c r="E2492" s="8"/>
      <c r="F2492" s="9"/>
      <c r="G2492" s="8"/>
      <c r="H2492" s="9"/>
      <c r="I2492" s="8"/>
      <c r="J2492" s="9"/>
      <c r="K2492" s="8"/>
      <c r="L2492" s="9"/>
      <c r="M2492" s="6"/>
      <c r="BA2492" s="206"/>
    </row>
    <row r="2493" spans="1:54" ht="30" customHeight="1">
      <c r="A2493" s="308" t="s">
        <v>5400</v>
      </c>
      <c r="B2493" s="308"/>
      <c r="C2493" s="308"/>
      <c r="D2493" s="308"/>
      <c r="E2493" s="309"/>
      <c r="F2493" s="310"/>
      <c r="G2493" s="309"/>
      <c r="H2493" s="310"/>
      <c r="I2493" s="309"/>
      <c r="J2493" s="310"/>
      <c r="K2493" s="309"/>
      <c r="L2493" s="310"/>
      <c r="M2493" s="308"/>
      <c r="N2493" s="1" t="s">
        <v>2095</v>
      </c>
      <c r="BA2493" s="206"/>
    </row>
    <row r="2494" spans="1:54" ht="30" customHeight="1">
      <c r="A2494" s="5" t="s">
        <v>2649</v>
      </c>
      <c r="B2494" s="5" t="s">
        <v>2646</v>
      </c>
      <c r="C2494" s="5" t="s">
        <v>2210</v>
      </c>
      <c r="D2494" s="6">
        <v>0.27</v>
      </c>
      <c r="E2494" s="8">
        <f>단가대비표!K405</f>
        <v>0</v>
      </c>
      <c r="F2494" s="9">
        <f>TRUNC(E2494*D2494,1)</f>
        <v>0</v>
      </c>
      <c r="G2494" s="8">
        <f>단가대비표!L405</f>
        <v>157068</v>
      </c>
      <c r="H2494" s="9">
        <f>TRUNC(G2494*D2494,1)</f>
        <v>42408.3</v>
      </c>
      <c r="I2494" s="8">
        <f>단가대비표!S405</f>
        <v>0</v>
      </c>
      <c r="J2494" s="9">
        <f>TRUNC(I2494*D2494,1)</f>
        <v>0</v>
      </c>
      <c r="K2494" s="8">
        <f>TRUNC(E2494+G2494+I2494,1)</f>
        <v>157068</v>
      </c>
      <c r="L2494" s="9">
        <f>TRUNC(F2494+H2494+J2494,1)</f>
        <v>42408.3</v>
      </c>
      <c r="M2494" s="5" t="s">
        <v>52</v>
      </c>
      <c r="N2494" s="1" t="s">
        <v>2095</v>
      </c>
      <c r="O2494" s="1" t="s">
        <v>2650</v>
      </c>
      <c r="P2494" s="1" t="s">
        <v>62</v>
      </c>
      <c r="Q2494" s="1" t="s">
        <v>62</v>
      </c>
      <c r="R2494" s="1" t="s">
        <v>61</v>
      </c>
      <c r="AV2494" s="1" t="s">
        <v>52</v>
      </c>
      <c r="AW2494" s="1" t="s">
        <v>5401</v>
      </c>
      <c r="AX2494" s="1" t="s">
        <v>52</v>
      </c>
      <c r="AY2494" s="1" t="s">
        <v>52</v>
      </c>
      <c r="AZ2494" s="203"/>
      <c r="BA2494" s="207" t="s">
        <v>7717</v>
      </c>
    </row>
    <row r="2495" spans="1:54" ht="30" customHeight="1">
      <c r="A2495" s="5" t="s">
        <v>2487</v>
      </c>
      <c r="B2495" s="5" t="s">
        <v>52</v>
      </c>
      <c r="C2495" s="5" t="s">
        <v>52</v>
      </c>
      <c r="D2495" s="6"/>
      <c r="E2495" s="8"/>
      <c r="F2495" s="9">
        <f>TRUNC(SUMIF(N2494:N2494, N2493, F2494:F2494),0)</f>
        <v>0</v>
      </c>
      <c r="G2495" s="8"/>
      <c r="H2495" s="9">
        <f>TRUNC(SUMIF(N2494:N2494, N2493, H2494:H2494),0)</f>
        <v>42408</v>
      </c>
      <c r="I2495" s="8"/>
      <c r="J2495" s="9">
        <f>TRUNC(SUMIF(N2494:N2494, N2493, J2494:J2494),0)</f>
        <v>0</v>
      </c>
      <c r="K2495" s="8"/>
      <c r="L2495" s="9">
        <f>F2495+H2495+J2495</f>
        <v>42408</v>
      </c>
      <c r="M2495" s="5" t="s">
        <v>52</v>
      </c>
      <c r="N2495" s="1" t="s">
        <v>124</v>
      </c>
      <c r="O2495" s="1" t="s">
        <v>124</v>
      </c>
      <c r="P2495" s="1" t="s">
        <v>52</v>
      </c>
      <c r="Q2495" s="1" t="s">
        <v>52</v>
      </c>
      <c r="R2495" s="1" t="s">
        <v>52</v>
      </c>
      <c r="AV2495" s="1" t="s">
        <v>52</v>
      </c>
      <c r="AW2495" s="1" t="s">
        <v>52</v>
      </c>
      <c r="AX2495" s="1" t="s">
        <v>52</v>
      </c>
      <c r="AY2495" s="1" t="s">
        <v>52</v>
      </c>
      <c r="AZ2495" s="203"/>
      <c r="BA2495" s="207"/>
    </row>
    <row r="2496" spans="1:54" ht="30" customHeight="1">
      <c r="A2496" s="6"/>
      <c r="B2496" s="6"/>
      <c r="C2496" s="6"/>
      <c r="D2496" s="6"/>
      <c r="E2496" s="8"/>
      <c r="F2496" s="9"/>
      <c r="G2496" s="8"/>
      <c r="H2496" s="9"/>
      <c r="I2496" s="8"/>
      <c r="J2496" s="9"/>
      <c r="K2496" s="8"/>
      <c r="L2496" s="9"/>
      <c r="M2496" s="6"/>
      <c r="BA2496" s="206"/>
    </row>
    <row r="2497" spans="1:53" ht="30" customHeight="1">
      <c r="A2497" s="308" t="s">
        <v>5402</v>
      </c>
      <c r="B2497" s="308"/>
      <c r="C2497" s="308"/>
      <c r="D2497" s="308"/>
      <c r="E2497" s="309"/>
      <c r="F2497" s="310"/>
      <c r="G2497" s="309"/>
      <c r="H2497" s="310"/>
      <c r="I2497" s="309"/>
      <c r="J2497" s="310"/>
      <c r="K2497" s="309"/>
      <c r="L2497" s="310"/>
      <c r="M2497" s="308"/>
      <c r="N2497" s="1" t="s">
        <v>2100</v>
      </c>
      <c r="BA2497" s="206"/>
    </row>
    <row r="2498" spans="1:53" ht="30" customHeight="1">
      <c r="A2498" s="5" t="s">
        <v>2649</v>
      </c>
      <c r="B2498" s="5" t="s">
        <v>2646</v>
      </c>
      <c r="C2498" s="5" t="s">
        <v>2210</v>
      </c>
      <c r="D2498" s="6">
        <v>0.35</v>
      </c>
      <c r="E2498" s="8">
        <f>단가대비표!K405</f>
        <v>0</v>
      </c>
      <c r="F2498" s="9">
        <f>TRUNC(E2498*D2498,1)</f>
        <v>0</v>
      </c>
      <c r="G2498" s="8">
        <f>단가대비표!L405</f>
        <v>157068</v>
      </c>
      <c r="H2498" s="9">
        <f>TRUNC(G2498*D2498,1)</f>
        <v>54973.8</v>
      </c>
      <c r="I2498" s="8">
        <f>단가대비표!S405</f>
        <v>0</v>
      </c>
      <c r="J2498" s="9">
        <f>TRUNC(I2498*D2498,1)</f>
        <v>0</v>
      </c>
      <c r="K2498" s="8">
        <f>TRUNC(E2498+G2498+I2498,1)</f>
        <v>157068</v>
      </c>
      <c r="L2498" s="9">
        <f>TRUNC(F2498+H2498+J2498,1)</f>
        <v>54973.8</v>
      </c>
      <c r="M2498" s="5" t="s">
        <v>52</v>
      </c>
      <c r="N2498" s="1" t="s">
        <v>2100</v>
      </c>
      <c r="O2498" s="1" t="s">
        <v>2650</v>
      </c>
      <c r="P2498" s="1" t="s">
        <v>62</v>
      </c>
      <c r="Q2498" s="1" t="s">
        <v>62</v>
      </c>
      <c r="R2498" s="1" t="s">
        <v>61</v>
      </c>
      <c r="AV2498" s="1" t="s">
        <v>52</v>
      </c>
      <c r="AW2498" s="1" t="s">
        <v>5403</v>
      </c>
      <c r="AX2498" s="1" t="s">
        <v>52</v>
      </c>
      <c r="AY2498" s="1" t="s">
        <v>52</v>
      </c>
      <c r="AZ2498" s="203"/>
      <c r="BA2498" s="207" t="s">
        <v>7717</v>
      </c>
    </row>
    <row r="2499" spans="1:53" ht="30" customHeight="1">
      <c r="A2499" s="5" t="s">
        <v>2487</v>
      </c>
      <c r="B2499" s="5" t="s">
        <v>52</v>
      </c>
      <c r="C2499" s="5" t="s">
        <v>52</v>
      </c>
      <c r="D2499" s="6"/>
      <c r="E2499" s="8"/>
      <c r="F2499" s="9">
        <f>TRUNC(SUMIF(N2498:N2498, N2497, F2498:F2498),0)</f>
        <v>0</v>
      </c>
      <c r="G2499" s="8"/>
      <c r="H2499" s="9">
        <f>TRUNC(SUMIF(N2498:N2498, N2497, H2498:H2498),0)</f>
        <v>54973</v>
      </c>
      <c r="I2499" s="8"/>
      <c r="J2499" s="9">
        <f>TRUNC(SUMIF(N2498:N2498, N2497, J2498:J2498),0)</f>
        <v>0</v>
      </c>
      <c r="K2499" s="8"/>
      <c r="L2499" s="9">
        <f>F2499+H2499+J2499</f>
        <v>54973</v>
      </c>
      <c r="M2499" s="5" t="s">
        <v>52</v>
      </c>
      <c r="N2499" s="1" t="s">
        <v>124</v>
      </c>
      <c r="O2499" s="1" t="s">
        <v>124</v>
      </c>
      <c r="P2499" s="1" t="s">
        <v>52</v>
      </c>
      <c r="Q2499" s="1" t="s">
        <v>52</v>
      </c>
      <c r="R2499" s="1" t="s">
        <v>52</v>
      </c>
      <c r="AV2499" s="1" t="s">
        <v>52</v>
      </c>
      <c r="AW2499" s="1" t="s">
        <v>52</v>
      </c>
      <c r="AX2499" s="1" t="s">
        <v>52</v>
      </c>
      <c r="AY2499" s="1" t="s">
        <v>52</v>
      </c>
      <c r="AZ2499" s="203"/>
      <c r="BA2499" s="207"/>
    </row>
    <row r="2500" spans="1:53" ht="30" customHeight="1">
      <c r="A2500" s="6"/>
      <c r="B2500" s="6"/>
      <c r="C2500" s="6"/>
      <c r="D2500" s="6"/>
      <c r="E2500" s="8"/>
      <c r="F2500" s="9"/>
      <c r="G2500" s="8"/>
      <c r="H2500" s="9"/>
      <c r="I2500" s="8"/>
      <c r="J2500" s="9"/>
      <c r="K2500" s="8"/>
      <c r="L2500" s="9"/>
      <c r="M2500" s="6"/>
      <c r="BA2500" s="206"/>
    </row>
    <row r="2501" spans="1:53" ht="30" customHeight="1">
      <c r="A2501" s="308" t="s">
        <v>5404</v>
      </c>
      <c r="B2501" s="308"/>
      <c r="C2501" s="308"/>
      <c r="D2501" s="308"/>
      <c r="E2501" s="309"/>
      <c r="F2501" s="310"/>
      <c r="G2501" s="309"/>
      <c r="H2501" s="310"/>
      <c r="I2501" s="309"/>
      <c r="J2501" s="310"/>
      <c r="K2501" s="309"/>
      <c r="L2501" s="310"/>
      <c r="M2501" s="308"/>
      <c r="N2501" s="1" t="s">
        <v>2105</v>
      </c>
      <c r="BA2501" s="206"/>
    </row>
    <row r="2502" spans="1:53" ht="30" customHeight="1">
      <c r="A2502" s="5" t="s">
        <v>5405</v>
      </c>
      <c r="B2502" s="5" t="s">
        <v>5406</v>
      </c>
      <c r="C2502" s="5" t="s">
        <v>58</v>
      </c>
      <c r="D2502" s="6">
        <v>1.1599999999999999</v>
      </c>
      <c r="E2502" s="8">
        <f>단가대비표!K76</f>
        <v>4480</v>
      </c>
      <c r="F2502" s="9">
        <f>TRUNC(E2502*D2502,1)</f>
        <v>5196.8</v>
      </c>
      <c r="G2502" s="8">
        <f>단가대비표!L76</f>
        <v>0</v>
      </c>
      <c r="H2502" s="9">
        <f>TRUNC(G2502*D2502,1)</f>
        <v>0</v>
      </c>
      <c r="I2502" s="8">
        <f>단가대비표!S76</f>
        <v>0</v>
      </c>
      <c r="J2502" s="9">
        <f>TRUNC(I2502*D2502,1)</f>
        <v>0</v>
      </c>
      <c r="K2502" s="8">
        <f t="shared" ref="K2502:L2504" si="325">TRUNC(E2502+G2502+I2502,1)</f>
        <v>4480</v>
      </c>
      <c r="L2502" s="9">
        <f t="shared" si="325"/>
        <v>5196.8</v>
      </c>
      <c r="M2502" s="5" t="s">
        <v>52</v>
      </c>
      <c r="N2502" s="1" t="s">
        <v>2105</v>
      </c>
      <c r="O2502" s="1" t="s">
        <v>5407</v>
      </c>
      <c r="P2502" s="1" t="s">
        <v>62</v>
      </c>
      <c r="Q2502" s="1" t="s">
        <v>62</v>
      </c>
      <c r="R2502" s="1" t="s">
        <v>61</v>
      </c>
      <c r="V2502">
        <v>1</v>
      </c>
      <c r="AV2502" s="1" t="s">
        <v>52</v>
      </c>
      <c r="AW2502" s="1" t="s">
        <v>5408</v>
      </c>
      <c r="AX2502" s="1" t="s">
        <v>52</v>
      </c>
      <c r="AY2502" s="1" t="s">
        <v>52</v>
      </c>
      <c r="AZ2502" s="203"/>
      <c r="BA2502" s="207" t="s">
        <v>7308</v>
      </c>
    </row>
    <row r="2503" spans="1:53" ht="30" customHeight="1">
      <c r="A2503" s="5" t="s">
        <v>2665</v>
      </c>
      <c r="B2503" s="5" t="s">
        <v>3064</v>
      </c>
      <c r="C2503" s="5" t="s">
        <v>449</v>
      </c>
      <c r="D2503" s="6">
        <v>1</v>
      </c>
      <c r="E2503" s="8">
        <f>TRUNC(SUMIF(V2502:V2504, RIGHTB(O2503, 1), F2502:F2504)*U2503, 2)</f>
        <v>155.9</v>
      </c>
      <c r="F2503" s="9">
        <f>TRUNC(E2503*D2503,1)</f>
        <v>155.9</v>
      </c>
      <c r="G2503" s="8">
        <v>0</v>
      </c>
      <c r="H2503" s="9">
        <f>TRUNC(G2503*D2503,1)</f>
        <v>0</v>
      </c>
      <c r="I2503" s="8">
        <v>0</v>
      </c>
      <c r="J2503" s="9">
        <f>TRUNC(I2503*D2503,1)</f>
        <v>0</v>
      </c>
      <c r="K2503" s="8">
        <f t="shared" si="325"/>
        <v>155.9</v>
      </c>
      <c r="L2503" s="9">
        <f t="shared" si="325"/>
        <v>155.9</v>
      </c>
      <c r="M2503" s="5" t="s">
        <v>52</v>
      </c>
      <c r="N2503" s="1" t="s">
        <v>2105</v>
      </c>
      <c r="O2503" s="1" t="s">
        <v>2654</v>
      </c>
      <c r="P2503" s="1" t="s">
        <v>62</v>
      </c>
      <c r="Q2503" s="1" t="s">
        <v>62</v>
      </c>
      <c r="R2503" s="1" t="s">
        <v>62</v>
      </c>
      <c r="S2503">
        <v>0</v>
      </c>
      <c r="T2503">
        <v>0</v>
      </c>
      <c r="U2503">
        <v>0.03</v>
      </c>
      <c r="AV2503" s="1" t="s">
        <v>52</v>
      </c>
      <c r="AW2503" s="1" t="s">
        <v>5409</v>
      </c>
      <c r="AX2503" s="1" t="s">
        <v>52</v>
      </c>
      <c r="AY2503" s="1" t="s">
        <v>52</v>
      </c>
      <c r="AZ2503" s="203"/>
      <c r="BA2503" s="207"/>
    </row>
    <row r="2504" spans="1:53" ht="30" customHeight="1">
      <c r="A2504" s="5" t="s">
        <v>4390</v>
      </c>
      <c r="B2504" s="5" t="s">
        <v>5410</v>
      </c>
      <c r="C2504" s="5" t="s">
        <v>58</v>
      </c>
      <c r="D2504" s="6">
        <v>1</v>
      </c>
      <c r="E2504" s="8">
        <f>일위대가목록!E624</f>
        <v>0</v>
      </c>
      <c r="F2504" s="9">
        <f>TRUNC(E2504*D2504,1)</f>
        <v>0</v>
      </c>
      <c r="G2504" s="8">
        <f>일위대가목록!F624</f>
        <v>1184</v>
      </c>
      <c r="H2504" s="9">
        <f>TRUNC(G2504*D2504,1)</f>
        <v>1184</v>
      </c>
      <c r="I2504" s="8">
        <f>일위대가목록!G624</f>
        <v>0</v>
      </c>
      <c r="J2504" s="9">
        <f>TRUNC(I2504*D2504,1)</f>
        <v>0</v>
      </c>
      <c r="K2504" s="8">
        <f t="shared" si="325"/>
        <v>1184</v>
      </c>
      <c r="L2504" s="9">
        <f t="shared" si="325"/>
        <v>1184</v>
      </c>
      <c r="M2504" s="5" t="s">
        <v>5411</v>
      </c>
      <c r="N2504" s="1" t="s">
        <v>2105</v>
      </c>
      <c r="O2504" s="1" t="s">
        <v>5412</v>
      </c>
      <c r="P2504" s="1" t="s">
        <v>61</v>
      </c>
      <c r="Q2504" s="1" t="s">
        <v>62</v>
      </c>
      <c r="R2504" s="1" t="s">
        <v>62</v>
      </c>
      <c r="AV2504" s="1" t="s">
        <v>52</v>
      </c>
      <c r="AW2504" s="1" t="s">
        <v>5413</v>
      </c>
      <c r="AX2504" s="1" t="s">
        <v>52</v>
      </c>
      <c r="AY2504" s="1" t="s">
        <v>52</v>
      </c>
      <c r="AZ2504" s="203"/>
      <c r="BA2504" s="207" t="s">
        <v>5411</v>
      </c>
    </row>
    <row r="2505" spans="1:53" ht="30" customHeight="1">
      <c r="A2505" s="5" t="s">
        <v>2487</v>
      </c>
      <c r="B2505" s="5" t="s">
        <v>52</v>
      </c>
      <c r="C2505" s="5" t="s">
        <v>52</v>
      </c>
      <c r="D2505" s="6"/>
      <c r="E2505" s="8"/>
      <c r="F2505" s="9">
        <f>TRUNC(SUMIF(N2502:N2504, N2501, F2502:F2504),0)</f>
        <v>5352</v>
      </c>
      <c r="G2505" s="8"/>
      <c r="H2505" s="9">
        <f>TRUNC(SUMIF(N2502:N2504, N2501, H2502:H2504),0)</f>
        <v>1184</v>
      </c>
      <c r="I2505" s="8"/>
      <c r="J2505" s="9">
        <f>TRUNC(SUMIF(N2502:N2504, N2501, J2502:J2504),0)</f>
        <v>0</v>
      </c>
      <c r="K2505" s="8"/>
      <c r="L2505" s="9">
        <f>F2505+H2505+J2505</f>
        <v>6536</v>
      </c>
      <c r="M2505" s="5" t="s">
        <v>52</v>
      </c>
      <c r="N2505" s="1" t="s">
        <v>124</v>
      </c>
      <c r="O2505" s="1" t="s">
        <v>124</v>
      </c>
      <c r="P2505" s="1" t="s">
        <v>52</v>
      </c>
      <c r="Q2505" s="1" t="s">
        <v>52</v>
      </c>
      <c r="R2505" s="1" t="s">
        <v>52</v>
      </c>
      <c r="AV2505" s="1" t="s">
        <v>52</v>
      </c>
      <c r="AW2505" s="1" t="s">
        <v>52</v>
      </c>
      <c r="AX2505" s="1" t="s">
        <v>52</v>
      </c>
      <c r="AY2505" s="1" t="s">
        <v>52</v>
      </c>
      <c r="AZ2505" s="203"/>
      <c r="BA2505" s="207"/>
    </row>
    <row r="2506" spans="1:53" ht="30" customHeight="1">
      <c r="A2506" s="6"/>
      <c r="B2506" s="6"/>
      <c r="C2506" s="6"/>
      <c r="D2506" s="6"/>
      <c r="E2506" s="8"/>
      <c r="F2506" s="9"/>
      <c r="G2506" s="8"/>
      <c r="H2506" s="9"/>
      <c r="I2506" s="8"/>
      <c r="J2506" s="9"/>
      <c r="K2506" s="8"/>
      <c r="L2506" s="9"/>
      <c r="M2506" s="6"/>
      <c r="BA2506" s="206"/>
    </row>
    <row r="2507" spans="1:53" ht="30" customHeight="1">
      <c r="A2507" s="308" t="s">
        <v>5414</v>
      </c>
      <c r="B2507" s="308"/>
      <c r="C2507" s="308"/>
      <c r="D2507" s="308"/>
      <c r="E2507" s="309"/>
      <c r="F2507" s="310"/>
      <c r="G2507" s="309"/>
      <c r="H2507" s="310"/>
      <c r="I2507" s="309"/>
      <c r="J2507" s="310"/>
      <c r="K2507" s="309"/>
      <c r="L2507" s="310"/>
      <c r="M2507" s="308"/>
      <c r="N2507" s="1" t="s">
        <v>2110</v>
      </c>
      <c r="BA2507" s="206"/>
    </row>
    <row r="2508" spans="1:53" ht="30" customHeight="1">
      <c r="A2508" s="5" t="s">
        <v>5405</v>
      </c>
      <c r="B2508" s="5" t="s">
        <v>5415</v>
      </c>
      <c r="C2508" s="5" t="s">
        <v>58</v>
      </c>
      <c r="D2508" s="6">
        <v>1.1599999999999999</v>
      </c>
      <c r="E2508" s="8">
        <f>단가대비표!K77</f>
        <v>2970</v>
      </c>
      <c r="F2508" s="9">
        <f>TRUNC(E2508*D2508,1)</f>
        <v>3445.2</v>
      </c>
      <c r="G2508" s="8">
        <f>단가대비표!L77</f>
        <v>0</v>
      </c>
      <c r="H2508" s="9">
        <f>TRUNC(G2508*D2508,1)</f>
        <v>0</v>
      </c>
      <c r="I2508" s="8">
        <f>단가대비표!S77</f>
        <v>0</v>
      </c>
      <c r="J2508" s="9">
        <f>TRUNC(I2508*D2508,1)</f>
        <v>0</v>
      </c>
      <c r="K2508" s="8">
        <f t="shared" ref="K2508:L2510" si="326">TRUNC(E2508+G2508+I2508,1)</f>
        <v>2970</v>
      </c>
      <c r="L2508" s="9">
        <f t="shared" si="326"/>
        <v>3445.2</v>
      </c>
      <c r="M2508" s="5" t="s">
        <v>52</v>
      </c>
      <c r="N2508" s="1" t="s">
        <v>2110</v>
      </c>
      <c r="O2508" s="1" t="s">
        <v>5416</v>
      </c>
      <c r="P2508" s="1" t="s">
        <v>62</v>
      </c>
      <c r="Q2508" s="1" t="s">
        <v>62</v>
      </c>
      <c r="R2508" s="1" t="s">
        <v>61</v>
      </c>
      <c r="V2508">
        <v>1</v>
      </c>
      <c r="AV2508" s="1" t="s">
        <v>52</v>
      </c>
      <c r="AW2508" s="1" t="s">
        <v>5417</v>
      </c>
      <c r="AX2508" s="1" t="s">
        <v>52</v>
      </c>
      <c r="AY2508" s="1" t="s">
        <v>52</v>
      </c>
      <c r="AZ2508" s="203"/>
      <c r="BA2508" s="207" t="s">
        <v>7309</v>
      </c>
    </row>
    <row r="2509" spans="1:53" ht="30" customHeight="1">
      <c r="A2509" s="5" t="s">
        <v>2665</v>
      </c>
      <c r="B2509" s="5" t="s">
        <v>3064</v>
      </c>
      <c r="C2509" s="5" t="s">
        <v>449</v>
      </c>
      <c r="D2509" s="6">
        <v>1</v>
      </c>
      <c r="E2509" s="8">
        <f>TRUNC(SUMIF(V2508:V2510, RIGHTB(O2509, 1), F2508:F2510)*U2509, 2)</f>
        <v>103.35</v>
      </c>
      <c r="F2509" s="9">
        <f>TRUNC(E2509*D2509,1)</f>
        <v>103.3</v>
      </c>
      <c r="G2509" s="8">
        <v>0</v>
      </c>
      <c r="H2509" s="9">
        <f>TRUNC(G2509*D2509,1)</f>
        <v>0</v>
      </c>
      <c r="I2509" s="8">
        <v>0</v>
      </c>
      <c r="J2509" s="9">
        <f>TRUNC(I2509*D2509,1)</f>
        <v>0</v>
      </c>
      <c r="K2509" s="8">
        <f t="shared" si="326"/>
        <v>103.3</v>
      </c>
      <c r="L2509" s="9">
        <f t="shared" si="326"/>
        <v>103.3</v>
      </c>
      <c r="M2509" s="5" t="s">
        <v>52</v>
      </c>
      <c r="N2509" s="1" t="s">
        <v>2110</v>
      </c>
      <c r="O2509" s="1" t="s">
        <v>2654</v>
      </c>
      <c r="P2509" s="1" t="s">
        <v>62</v>
      </c>
      <c r="Q2509" s="1" t="s">
        <v>62</v>
      </c>
      <c r="R2509" s="1" t="s">
        <v>62</v>
      </c>
      <c r="S2509">
        <v>0</v>
      </c>
      <c r="T2509">
        <v>0</v>
      </c>
      <c r="U2509">
        <v>0.03</v>
      </c>
      <c r="AV2509" s="1" t="s">
        <v>52</v>
      </c>
      <c r="AW2509" s="1" t="s">
        <v>5418</v>
      </c>
      <c r="AX2509" s="1" t="s">
        <v>52</v>
      </c>
      <c r="AY2509" s="1" t="s">
        <v>52</v>
      </c>
      <c r="AZ2509" s="203"/>
      <c r="BA2509" s="207"/>
    </row>
    <row r="2510" spans="1:53" ht="30" customHeight="1">
      <c r="A2510" s="5" t="s">
        <v>4390</v>
      </c>
      <c r="B2510" s="5" t="s">
        <v>5410</v>
      </c>
      <c r="C2510" s="5" t="s">
        <v>58</v>
      </c>
      <c r="D2510" s="6">
        <v>1</v>
      </c>
      <c r="E2510" s="8">
        <f>일위대가목록!E624</f>
        <v>0</v>
      </c>
      <c r="F2510" s="9">
        <f>TRUNC(E2510*D2510,1)</f>
        <v>0</v>
      </c>
      <c r="G2510" s="8">
        <f>일위대가목록!F624</f>
        <v>1184</v>
      </c>
      <c r="H2510" s="9">
        <f>TRUNC(G2510*D2510,1)</f>
        <v>1184</v>
      </c>
      <c r="I2510" s="8">
        <f>일위대가목록!G624</f>
        <v>0</v>
      </c>
      <c r="J2510" s="9">
        <f>TRUNC(I2510*D2510,1)</f>
        <v>0</v>
      </c>
      <c r="K2510" s="8">
        <f t="shared" si="326"/>
        <v>1184</v>
      </c>
      <c r="L2510" s="9">
        <f t="shared" si="326"/>
        <v>1184</v>
      </c>
      <c r="M2510" s="5" t="s">
        <v>5411</v>
      </c>
      <c r="N2510" s="1" t="s">
        <v>2110</v>
      </c>
      <c r="O2510" s="1" t="s">
        <v>5412</v>
      </c>
      <c r="P2510" s="1" t="s">
        <v>61</v>
      </c>
      <c r="Q2510" s="1" t="s">
        <v>62</v>
      </c>
      <c r="R2510" s="1" t="s">
        <v>62</v>
      </c>
      <c r="AV2510" s="1" t="s">
        <v>52</v>
      </c>
      <c r="AW2510" s="1" t="s">
        <v>5419</v>
      </c>
      <c r="AX2510" s="1" t="s">
        <v>52</v>
      </c>
      <c r="AY2510" s="1" t="s">
        <v>52</v>
      </c>
      <c r="AZ2510" s="203"/>
      <c r="BA2510" s="207" t="s">
        <v>5411</v>
      </c>
    </row>
    <row r="2511" spans="1:53" ht="30" customHeight="1">
      <c r="A2511" s="5" t="s">
        <v>2487</v>
      </c>
      <c r="B2511" s="5" t="s">
        <v>52</v>
      </c>
      <c r="C2511" s="5" t="s">
        <v>52</v>
      </c>
      <c r="D2511" s="6"/>
      <c r="E2511" s="8"/>
      <c r="F2511" s="9">
        <f>TRUNC(SUMIF(N2508:N2510, N2507, F2508:F2510),0)</f>
        <v>3548</v>
      </c>
      <c r="G2511" s="8"/>
      <c r="H2511" s="9">
        <f>TRUNC(SUMIF(N2508:N2510, N2507, H2508:H2510),0)</f>
        <v>1184</v>
      </c>
      <c r="I2511" s="8"/>
      <c r="J2511" s="9">
        <f>TRUNC(SUMIF(N2508:N2510, N2507, J2508:J2510),0)</f>
        <v>0</v>
      </c>
      <c r="K2511" s="8"/>
      <c r="L2511" s="9">
        <f>F2511+H2511+J2511</f>
        <v>4732</v>
      </c>
      <c r="M2511" s="5" t="s">
        <v>52</v>
      </c>
      <c r="N2511" s="1" t="s">
        <v>124</v>
      </c>
      <c r="O2511" s="1" t="s">
        <v>124</v>
      </c>
      <c r="P2511" s="1" t="s">
        <v>52</v>
      </c>
      <c r="Q2511" s="1" t="s">
        <v>52</v>
      </c>
      <c r="R2511" s="1" t="s">
        <v>52</v>
      </c>
      <c r="AV2511" s="1" t="s">
        <v>52</v>
      </c>
      <c r="AW2511" s="1" t="s">
        <v>52</v>
      </c>
      <c r="AX2511" s="1" t="s">
        <v>52</v>
      </c>
      <c r="AY2511" s="1" t="s">
        <v>52</v>
      </c>
      <c r="AZ2511" s="203"/>
      <c r="BA2511" s="207"/>
    </row>
    <row r="2512" spans="1:53" ht="30" customHeight="1">
      <c r="A2512" s="6"/>
      <c r="B2512" s="6"/>
      <c r="C2512" s="6"/>
      <c r="D2512" s="6"/>
      <c r="E2512" s="8"/>
      <c r="F2512" s="9"/>
      <c r="G2512" s="8"/>
      <c r="H2512" s="9"/>
      <c r="I2512" s="8"/>
      <c r="J2512" s="9"/>
      <c r="K2512" s="8"/>
      <c r="L2512" s="9"/>
      <c r="M2512" s="6"/>
      <c r="BA2512" s="206"/>
    </row>
    <row r="2513" spans="1:53" ht="30" customHeight="1">
      <c r="A2513" s="308" t="s">
        <v>5420</v>
      </c>
      <c r="B2513" s="308"/>
      <c r="C2513" s="308"/>
      <c r="D2513" s="308"/>
      <c r="E2513" s="309"/>
      <c r="F2513" s="310"/>
      <c r="G2513" s="309"/>
      <c r="H2513" s="310"/>
      <c r="I2513" s="309"/>
      <c r="J2513" s="310"/>
      <c r="K2513" s="309"/>
      <c r="L2513" s="310"/>
      <c r="M2513" s="308"/>
      <c r="N2513" s="1" t="s">
        <v>2115</v>
      </c>
      <c r="BA2513" s="206"/>
    </row>
    <row r="2514" spans="1:53" ht="30" customHeight="1">
      <c r="A2514" s="5" t="s">
        <v>5421</v>
      </c>
      <c r="B2514" s="5" t="s">
        <v>5422</v>
      </c>
      <c r="C2514" s="5" t="s">
        <v>588</v>
      </c>
      <c r="D2514" s="6">
        <v>1</v>
      </c>
      <c r="E2514" s="8">
        <f>중기단가목록!E11</f>
        <v>1286</v>
      </c>
      <c r="F2514" s="9">
        <f>TRUNC(E2514*D2514,1)</f>
        <v>1286</v>
      </c>
      <c r="G2514" s="8">
        <f>중기단가목록!F11</f>
        <v>10862</v>
      </c>
      <c r="H2514" s="9">
        <f>TRUNC(G2514*D2514,1)</f>
        <v>10862</v>
      </c>
      <c r="I2514" s="8">
        <f>중기단가목록!G11</f>
        <v>3204</v>
      </c>
      <c r="J2514" s="9">
        <f>TRUNC(I2514*D2514,1)</f>
        <v>3204</v>
      </c>
      <c r="K2514" s="8">
        <f>TRUNC(E2514+G2514+I2514,1)</f>
        <v>15352</v>
      </c>
      <c r="L2514" s="9">
        <f>TRUNC(F2514+H2514+J2514,1)</f>
        <v>15352</v>
      </c>
      <c r="M2514" s="5" t="s">
        <v>5423</v>
      </c>
      <c r="N2514" s="1" t="s">
        <v>2115</v>
      </c>
      <c r="O2514" s="1" t="s">
        <v>5424</v>
      </c>
      <c r="P2514" s="1" t="s">
        <v>62</v>
      </c>
      <c r="Q2514" s="1" t="s">
        <v>61</v>
      </c>
      <c r="R2514" s="1" t="s">
        <v>62</v>
      </c>
      <c r="AV2514" s="1" t="s">
        <v>52</v>
      </c>
      <c r="AW2514" s="1" t="s">
        <v>5425</v>
      </c>
      <c r="AX2514" s="1" t="s">
        <v>52</v>
      </c>
      <c r="AY2514" s="1" t="s">
        <v>52</v>
      </c>
      <c r="AZ2514" s="203"/>
      <c r="BA2514" s="207" t="s">
        <v>5423</v>
      </c>
    </row>
    <row r="2515" spans="1:53" ht="30" customHeight="1">
      <c r="A2515" s="5" t="s">
        <v>2487</v>
      </c>
      <c r="B2515" s="5" t="s">
        <v>52</v>
      </c>
      <c r="C2515" s="5" t="s">
        <v>52</v>
      </c>
      <c r="D2515" s="6"/>
      <c r="E2515" s="8"/>
      <c r="F2515" s="9">
        <f>TRUNC(SUMIF(N2514:N2514, N2513, F2514:F2514),0)</f>
        <v>1286</v>
      </c>
      <c r="G2515" s="8"/>
      <c r="H2515" s="9">
        <f>TRUNC(SUMIF(N2514:N2514, N2513, H2514:H2514),0)</f>
        <v>10862</v>
      </c>
      <c r="I2515" s="8"/>
      <c r="J2515" s="9">
        <f>TRUNC(SUMIF(N2514:N2514, N2513, J2514:J2514),0)</f>
        <v>3204</v>
      </c>
      <c r="K2515" s="8"/>
      <c r="L2515" s="9">
        <f>F2515+H2515+J2515</f>
        <v>15352</v>
      </c>
      <c r="M2515" s="5" t="s">
        <v>52</v>
      </c>
      <c r="N2515" s="1" t="s">
        <v>124</v>
      </c>
      <c r="O2515" s="1" t="s">
        <v>124</v>
      </c>
      <c r="P2515" s="1" t="s">
        <v>52</v>
      </c>
      <c r="Q2515" s="1" t="s">
        <v>52</v>
      </c>
      <c r="R2515" s="1" t="s">
        <v>52</v>
      </c>
      <c r="AV2515" s="1" t="s">
        <v>52</v>
      </c>
      <c r="AW2515" s="1" t="s">
        <v>52</v>
      </c>
      <c r="AX2515" s="1" t="s">
        <v>52</v>
      </c>
      <c r="AY2515" s="1" t="s">
        <v>52</v>
      </c>
      <c r="AZ2515" s="203"/>
      <c r="BA2515" s="207"/>
    </row>
    <row r="2516" spans="1:53" ht="30" customHeight="1">
      <c r="A2516" s="6"/>
      <c r="B2516" s="6"/>
      <c r="C2516" s="6"/>
      <c r="D2516" s="6"/>
      <c r="E2516" s="8"/>
      <c r="F2516" s="9"/>
      <c r="G2516" s="8"/>
      <c r="H2516" s="9"/>
      <c r="I2516" s="8"/>
      <c r="J2516" s="9"/>
      <c r="K2516" s="8"/>
      <c r="L2516" s="9"/>
      <c r="M2516" s="6"/>
      <c r="BA2516" s="206"/>
    </row>
    <row r="2517" spans="1:53" ht="30" customHeight="1">
      <c r="A2517" s="308" t="s">
        <v>5426</v>
      </c>
      <c r="B2517" s="308"/>
      <c r="C2517" s="308"/>
      <c r="D2517" s="308"/>
      <c r="E2517" s="309"/>
      <c r="F2517" s="310"/>
      <c r="G2517" s="309"/>
      <c r="H2517" s="310"/>
      <c r="I2517" s="309"/>
      <c r="J2517" s="310"/>
      <c r="K2517" s="309"/>
      <c r="L2517" s="310"/>
      <c r="M2517" s="308"/>
      <c r="N2517" s="1" t="s">
        <v>2120</v>
      </c>
      <c r="BA2517" s="206"/>
    </row>
    <row r="2518" spans="1:53" ht="30" customHeight="1">
      <c r="A2518" s="5" t="s">
        <v>5427</v>
      </c>
      <c r="B2518" s="5" t="s">
        <v>52</v>
      </c>
      <c r="C2518" s="5" t="s">
        <v>5428</v>
      </c>
      <c r="D2518" s="6">
        <v>0.1</v>
      </c>
      <c r="E2518" s="8">
        <f>일위대가목록!E669</f>
        <v>24582</v>
      </c>
      <c r="F2518" s="9">
        <f>TRUNC(E2518*D2518,1)</f>
        <v>2458.1999999999998</v>
      </c>
      <c r="G2518" s="8">
        <f>일위대가목록!F669</f>
        <v>0</v>
      </c>
      <c r="H2518" s="9">
        <f>TRUNC(G2518*D2518,1)</f>
        <v>0</v>
      </c>
      <c r="I2518" s="8">
        <f>일위대가목록!G669</f>
        <v>0</v>
      </c>
      <c r="J2518" s="9">
        <f>TRUNC(I2518*D2518,1)</f>
        <v>0</v>
      </c>
      <c r="K2518" s="8">
        <f t="shared" ref="K2518:L2521" si="327">TRUNC(E2518+G2518+I2518,1)</f>
        <v>24582</v>
      </c>
      <c r="L2518" s="9">
        <f t="shared" si="327"/>
        <v>2458.1999999999998</v>
      </c>
      <c r="M2518" s="5" t="s">
        <v>5429</v>
      </c>
      <c r="N2518" s="1" t="s">
        <v>2120</v>
      </c>
      <c r="O2518" s="1" t="s">
        <v>5430</v>
      </c>
      <c r="P2518" s="1" t="s">
        <v>61</v>
      </c>
      <c r="Q2518" s="1" t="s">
        <v>62</v>
      </c>
      <c r="R2518" s="1" t="s">
        <v>62</v>
      </c>
      <c r="V2518">
        <v>1</v>
      </c>
      <c r="W2518">
        <v>2</v>
      </c>
      <c r="AV2518" s="1" t="s">
        <v>52</v>
      </c>
      <c r="AW2518" s="1" t="s">
        <v>5431</v>
      </c>
      <c r="AX2518" s="1" t="s">
        <v>52</v>
      </c>
      <c r="AY2518" s="1" t="s">
        <v>52</v>
      </c>
      <c r="AZ2518" s="203"/>
      <c r="BA2518" s="207" t="s">
        <v>5429</v>
      </c>
    </row>
    <row r="2519" spans="1:53" ht="30" customHeight="1">
      <c r="A2519" s="5" t="s">
        <v>5432</v>
      </c>
      <c r="B2519" s="5" t="s">
        <v>5433</v>
      </c>
      <c r="C2519" s="5" t="s">
        <v>449</v>
      </c>
      <c r="D2519" s="6">
        <v>1</v>
      </c>
      <c r="E2519" s="8">
        <f>TRUNC(SUMIF(V2518:V2521, RIGHTB(O2519, 1), F2518:F2521)*U2519, 2)</f>
        <v>1941.97</v>
      </c>
      <c r="F2519" s="9">
        <f>TRUNC(E2519*D2519,1)</f>
        <v>1941.9</v>
      </c>
      <c r="G2519" s="8">
        <v>0</v>
      </c>
      <c r="H2519" s="9">
        <f>TRUNC(G2519*D2519,1)</f>
        <v>0</v>
      </c>
      <c r="I2519" s="8">
        <v>0</v>
      </c>
      <c r="J2519" s="9">
        <f>TRUNC(I2519*D2519,1)</f>
        <v>0</v>
      </c>
      <c r="K2519" s="8">
        <f t="shared" si="327"/>
        <v>1941.9</v>
      </c>
      <c r="L2519" s="9">
        <f t="shared" si="327"/>
        <v>1941.9</v>
      </c>
      <c r="M2519" s="5" t="s">
        <v>52</v>
      </c>
      <c r="N2519" s="1" t="s">
        <v>2120</v>
      </c>
      <c r="O2519" s="1" t="s">
        <v>2654</v>
      </c>
      <c r="P2519" s="1" t="s">
        <v>62</v>
      </c>
      <c r="Q2519" s="1" t="s">
        <v>62</v>
      </c>
      <c r="R2519" s="1" t="s">
        <v>62</v>
      </c>
      <c r="S2519">
        <v>0</v>
      </c>
      <c r="T2519">
        <v>0</v>
      </c>
      <c r="U2519">
        <v>0.79</v>
      </c>
      <c r="AV2519" s="1" t="s">
        <v>52</v>
      </c>
      <c r="AW2519" s="1" t="s">
        <v>5434</v>
      </c>
      <c r="AX2519" s="1" t="s">
        <v>52</v>
      </c>
      <c r="AY2519" s="1" t="s">
        <v>52</v>
      </c>
      <c r="AZ2519" s="203"/>
      <c r="BA2519" s="207"/>
    </row>
    <row r="2520" spans="1:53" ht="30" customHeight="1">
      <c r="A2520" s="5" t="s">
        <v>5435</v>
      </c>
      <c r="B2520" s="5" t="s">
        <v>2666</v>
      </c>
      <c r="C2520" s="5" t="s">
        <v>449</v>
      </c>
      <c r="D2520" s="6">
        <v>1</v>
      </c>
      <c r="E2520" s="8">
        <f>TRUNC(SUMIF(W2518:W2521, RIGHTB(O2520, 1), F2518:F2521)*U2520, 2)</f>
        <v>122.91</v>
      </c>
      <c r="F2520" s="9">
        <f>TRUNC(E2520*D2520,1)</f>
        <v>122.9</v>
      </c>
      <c r="G2520" s="8">
        <v>0</v>
      </c>
      <c r="H2520" s="9">
        <f>TRUNC(G2520*D2520,1)</f>
        <v>0</v>
      </c>
      <c r="I2520" s="8">
        <v>0</v>
      </c>
      <c r="J2520" s="9">
        <f>TRUNC(I2520*D2520,1)</f>
        <v>0</v>
      </c>
      <c r="K2520" s="8">
        <f t="shared" si="327"/>
        <v>122.9</v>
      </c>
      <c r="L2520" s="9">
        <f t="shared" si="327"/>
        <v>122.9</v>
      </c>
      <c r="M2520" s="5" t="s">
        <v>52</v>
      </c>
      <c r="N2520" s="1" t="s">
        <v>2120</v>
      </c>
      <c r="O2520" s="1" t="s">
        <v>3004</v>
      </c>
      <c r="P2520" s="1" t="s">
        <v>62</v>
      </c>
      <c r="Q2520" s="1" t="s">
        <v>62</v>
      </c>
      <c r="R2520" s="1" t="s">
        <v>62</v>
      </c>
      <c r="S2520">
        <v>0</v>
      </c>
      <c r="T2520">
        <v>0</v>
      </c>
      <c r="U2520">
        <v>0.05</v>
      </c>
      <c r="AV2520" s="1" t="s">
        <v>52</v>
      </c>
      <c r="AW2520" s="1" t="s">
        <v>5436</v>
      </c>
      <c r="AX2520" s="1" t="s">
        <v>52</v>
      </c>
      <c r="AY2520" s="1" t="s">
        <v>52</v>
      </c>
      <c r="AZ2520" s="203"/>
      <c r="BA2520" s="207"/>
    </row>
    <row r="2521" spans="1:53" ht="30" customHeight="1">
      <c r="A2521" s="5" t="s">
        <v>5437</v>
      </c>
      <c r="B2521" s="5" t="s">
        <v>5438</v>
      </c>
      <c r="C2521" s="5" t="s">
        <v>58</v>
      </c>
      <c r="D2521" s="6">
        <v>1</v>
      </c>
      <c r="E2521" s="8">
        <f>일위대가목록!E670</f>
        <v>0</v>
      </c>
      <c r="F2521" s="9">
        <f>TRUNC(E2521*D2521,1)</f>
        <v>0</v>
      </c>
      <c r="G2521" s="8">
        <f>일위대가목록!F670</f>
        <v>46172</v>
      </c>
      <c r="H2521" s="9">
        <f>TRUNC(G2521*D2521,1)</f>
        <v>46172</v>
      </c>
      <c r="I2521" s="8">
        <f>일위대가목록!G670</f>
        <v>1385</v>
      </c>
      <c r="J2521" s="9">
        <f>TRUNC(I2521*D2521,1)</f>
        <v>1385</v>
      </c>
      <c r="K2521" s="8">
        <f t="shared" si="327"/>
        <v>47557</v>
      </c>
      <c r="L2521" s="9">
        <f t="shared" si="327"/>
        <v>47557</v>
      </c>
      <c r="M2521" s="5" t="s">
        <v>5439</v>
      </c>
      <c r="N2521" s="1" t="s">
        <v>2120</v>
      </c>
      <c r="O2521" s="1" t="s">
        <v>5440</v>
      </c>
      <c r="P2521" s="1" t="s">
        <v>61</v>
      </c>
      <c r="Q2521" s="1" t="s">
        <v>62</v>
      </c>
      <c r="R2521" s="1" t="s">
        <v>62</v>
      </c>
      <c r="AV2521" s="1" t="s">
        <v>52</v>
      </c>
      <c r="AW2521" s="1" t="s">
        <v>5441</v>
      </c>
      <c r="AX2521" s="1" t="s">
        <v>52</v>
      </c>
      <c r="AY2521" s="1" t="s">
        <v>52</v>
      </c>
      <c r="AZ2521" s="203"/>
      <c r="BA2521" s="207" t="s">
        <v>5439</v>
      </c>
    </row>
    <row r="2522" spans="1:53" ht="30" customHeight="1">
      <c r="A2522" s="5" t="s">
        <v>2487</v>
      </c>
      <c r="B2522" s="5" t="s">
        <v>52</v>
      </c>
      <c r="C2522" s="5" t="s">
        <v>52</v>
      </c>
      <c r="D2522" s="6"/>
      <c r="E2522" s="8"/>
      <c r="F2522" s="9">
        <f>TRUNC(SUMIF(N2518:N2521, N2517, F2518:F2521),0)</f>
        <v>4523</v>
      </c>
      <c r="G2522" s="8"/>
      <c r="H2522" s="9">
        <f>TRUNC(SUMIF(N2518:N2521, N2517, H2518:H2521),0)</f>
        <v>46172</v>
      </c>
      <c r="I2522" s="8"/>
      <c r="J2522" s="9">
        <f>TRUNC(SUMIF(N2518:N2521, N2517, J2518:J2521),0)</f>
        <v>1385</v>
      </c>
      <c r="K2522" s="8"/>
      <c r="L2522" s="9">
        <f>F2522+H2522+J2522</f>
        <v>52080</v>
      </c>
      <c r="M2522" s="5" t="s">
        <v>52</v>
      </c>
      <c r="N2522" s="1" t="s">
        <v>124</v>
      </c>
      <c r="O2522" s="1" t="s">
        <v>124</v>
      </c>
      <c r="P2522" s="1" t="s">
        <v>52</v>
      </c>
      <c r="Q2522" s="1" t="s">
        <v>52</v>
      </c>
      <c r="R2522" s="1" t="s">
        <v>52</v>
      </c>
      <c r="AV2522" s="1" t="s">
        <v>52</v>
      </c>
      <c r="AW2522" s="1" t="s">
        <v>52</v>
      </c>
      <c r="AX2522" s="1" t="s">
        <v>52</v>
      </c>
      <c r="AY2522" s="1" t="s">
        <v>52</v>
      </c>
      <c r="AZ2522" s="203"/>
      <c r="BA2522" s="207"/>
    </row>
    <row r="2523" spans="1:53" ht="30" customHeight="1">
      <c r="A2523" s="6"/>
      <c r="B2523" s="6"/>
      <c r="C2523" s="6"/>
      <c r="D2523" s="6"/>
      <c r="E2523" s="8"/>
      <c r="F2523" s="9"/>
      <c r="G2523" s="8"/>
      <c r="H2523" s="9"/>
      <c r="I2523" s="8"/>
      <c r="J2523" s="9"/>
      <c r="K2523" s="8"/>
      <c r="L2523" s="9"/>
      <c r="M2523" s="6"/>
      <c r="BA2523" s="206"/>
    </row>
    <row r="2524" spans="1:53" ht="30" customHeight="1">
      <c r="A2524" s="308" t="s">
        <v>5442</v>
      </c>
      <c r="B2524" s="308"/>
      <c r="C2524" s="308"/>
      <c r="D2524" s="308"/>
      <c r="E2524" s="309"/>
      <c r="F2524" s="310"/>
      <c r="G2524" s="309"/>
      <c r="H2524" s="310"/>
      <c r="I2524" s="309"/>
      <c r="J2524" s="310"/>
      <c r="K2524" s="309"/>
      <c r="L2524" s="310"/>
      <c r="M2524" s="308"/>
      <c r="N2524" s="1" t="s">
        <v>2125</v>
      </c>
      <c r="BA2524" s="206"/>
    </row>
    <row r="2525" spans="1:53" ht="30" customHeight="1">
      <c r="A2525" s="5" t="s">
        <v>5427</v>
      </c>
      <c r="B2525" s="5" t="s">
        <v>52</v>
      </c>
      <c r="C2525" s="5" t="s">
        <v>5428</v>
      </c>
      <c r="D2525" s="6">
        <v>0.1</v>
      </c>
      <c r="E2525" s="8">
        <f>일위대가목록!E669</f>
        <v>24582</v>
      </c>
      <c r="F2525" s="9">
        <f>TRUNC(E2525*D2525,1)</f>
        <v>2458.1999999999998</v>
      </c>
      <c r="G2525" s="8">
        <f>일위대가목록!F669</f>
        <v>0</v>
      </c>
      <c r="H2525" s="9">
        <f>TRUNC(G2525*D2525,1)</f>
        <v>0</v>
      </c>
      <c r="I2525" s="8">
        <f>일위대가목록!G669</f>
        <v>0</v>
      </c>
      <c r="J2525" s="9">
        <f>TRUNC(I2525*D2525,1)</f>
        <v>0</v>
      </c>
      <c r="K2525" s="8">
        <f t="shared" ref="K2525:L2528" si="328">TRUNC(E2525+G2525+I2525,1)</f>
        <v>24582</v>
      </c>
      <c r="L2525" s="9">
        <f t="shared" si="328"/>
        <v>2458.1999999999998</v>
      </c>
      <c r="M2525" s="5" t="s">
        <v>5429</v>
      </c>
      <c r="N2525" s="1" t="s">
        <v>2125</v>
      </c>
      <c r="O2525" s="1" t="s">
        <v>5430</v>
      </c>
      <c r="P2525" s="1" t="s">
        <v>61</v>
      </c>
      <c r="Q2525" s="1" t="s">
        <v>62</v>
      </c>
      <c r="R2525" s="1" t="s">
        <v>62</v>
      </c>
      <c r="V2525">
        <v>1</v>
      </c>
      <c r="W2525">
        <v>2</v>
      </c>
      <c r="AV2525" s="1" t="s">
        <v>52</v>
      </c>
      <c r="AW2525" s="1" t="s">
        <v>5443</v>
      </c>
      <c r="AX2525" s="1" t="s">
        <v>52</v>
      </c>
      <c r="AY2525" s="1" t="s">
        <v>52</v>
      </c>
      <c r="AZ2525" s="203"/>
      <c r="BA2525" s="207" t="s">
        <v>5429</v>
      </c>
    </row>
    <row r="2526" spans="1:53" ht="30" customHeight="1">
      <c r="A2526" s="5" t="s">
        <v>5432</v>
      </c>
      <c r="B2526" s="5" t="s">
        <v>5444</v>
      </c>
      <c r="C2526" s="5" t="s">
        <v>449</v>
      </c>
      <c r="D2526" s="6">
        <v>1</v>
      </c>
      <c r="E2526" s="8">
        <f>TRUNC(SUMIF(V2525:V2528, RIGHTB(O2526, 1), F2525:F2528)*U2526, 2)</f>
        <v>1278.26</v>
      </c>
      <c r="F2526" s="9">
        <f>TRUNC(E2526*D2526,1)</f>
        <v>1278.2</v>
      </c>
      <c r="G2526" s="8">
        <v>0</v>
      </c>
      <c r="H2526" s="9">
        <f>TRUNC(G2526*D2526,1)</f>
        <v>0</v>
      </c>
      <c r="I2526" s="8">
        <v>0</v>
      </c>
      <c r="J2526" s="9">
        <f>TRUNC(I2526*D2526,1)</f>
        <v>0</v>
      </c>
      <c r="K2526" s="8">
        <f t="shared" si="328"/>
        <v>1278.2</v>
      </c>
      <c r="L2526" s="9">
        <f t="shared" si="328"/>
        <v>1278.2</v>
      </c>
      <c r="M2526" s="5" t="s">
        <v>52</v>
      </c>
      <c r="N2526" s="1" t="s">
        <v>2125</v>
      </c>
      <c r="O2526" s="1" t="s">
        <v>2654</v>
      </c>
      <c r="P2526" s="1" t="s">
        <v>62</v>
      </c>
      <c r="Q2526" s="1" t="s">
        <v>62</v>
      </c>
      <c r="R2526" s="1" t="s">
        <v>62</v>
      </c>
      <c r="S2526">
        <v>0</v>
      </c>
      <c r="T2526">
        <v>0</v>
      </c>
      <c r="U2526">
        <v>0.52</v>
      </c>
      <c r="AV2526" s="1" t="s">
        <v>52</v>
      </c>
      <c r="AW2526" s="1" t="s">
        <v>5445</v>
      </c>
      <c r="AX2526" s="1" t="s">
        <v>52</v>
      </c>
      <c r="AY2526" s="1" t="s">
        <v>52</v>
      </c>
      <c r="AZ2526" s="203"/>
      <c r="BA2526" s="207"/>
    </row>
    <row r="2527" spans="1:53" ht="30" customHeight="1">
      <c r="A2527" s="5" t="s">
        <v>5432</v>
      </c>
      <c r="B2527" s="5" t="s">
        <v>2666</v>
      </c>
      <c r="C2527" s="5" t="s">
        <v>449</v>
      </c>
      <c r="D2527" s="6">
        <v>1</v>
      </c>
      <c r="E2527" s="8">
        <f>TRUNC(SUMIF(W2525:W2528, RIGHTB(O2527, 1), F2525:F2528)*U2527, 2)</f>
        <v>122.91</v>
      </c>
      <c r="F2527" s="9">
        <f>TRUNC(E2527*D2527,1)</f>
        <v>122.9</v>
      </c>
      <c r="G2527" s="8">
        <v>0</v>
      </c>
      <c r="H2527" s="9">
        <f>TRUNC(G2527*D2527,1)</f>
        <v>0</v>
      </c>
      <c r="I2527" s="8">
        <v>0</v>
      </c>
      <c r="J2527" s="9">
        <f>TRUNC(I2527*D2527,1)</f>
        <v>0</v>
      </c>
      <c r="K2527" s="8">
        <f t="shared" si="328"/>
        <v>122.9</v>
      </c>
      <c r="L2527" s="9">
        <f t="shared" si="328"/>
        <v>122.9</v>
      </c>
      <c r="M2527" s="5" t="s">
        <v>52</v>
      </c>
      <c r="N2527" s="1" t="s">
        <v>2125</v>
      </c>
      <c r="O2527" s="1" t="s">
        <v>3004</v>
      </c>
      <c r="P2527" s="1" t="s">
        <v>62</v>
      </c>
      <c r="Q2527" s="1" t="s">
        <v>62</v>
      </c>
      <c r="R2527" s="1" t="s">
        <v>62</v>
      </c>
      <c r="S2527">
        <v>0</v>
      </c>
      <c r="T2527">
        <v>0</v>
      </c>
      <c r="U2527">
        <v>0.05</v>
      </c>
      <c r="AV2527" s="1" t="s">
        <v>52</v>
      </c>
      <c r="AW2527" s="1" t="s">
        <v>5446</v>
      </c>
      <c r="AX2527" s="1" t="s">
        <v>52</v>
      </c>
      <c r="AY2527" s="1" t="s">
        <v>52</v>
      </c>
      <c r="AZ2527" s="203"/>
      <c r="BA2527" s="207"/>
    </row>
    <row r="2528" spans="1:53" ht="30" customHeight="1">
      <c r="A2528" s="5" t="s">
        <v>5437</v>
      </c>
      <c r="B2528" s="5" t="s">
        <v>5447</v>
      </c>
      <c r="C2528" s="5" t="s">
        <v>58</v>
      </c>
      <c r="D2528" s="6">
        <v>1</v>
      </c>
      <c r="E2528" s="8">
        <f>일위대가목록!E671</f>
        <v>0</v>
      </c>
      <c r="F2528" s="9">
        <f>TRUNC(E2528*D2528,1)</f>
        <v>0</v>
      </c>
      <c r="G2528" s="8">
        <f>일위대가목록!F671</f>
        <v>33215</v>
      </c>
      <c r="H2528" s="9">
        <f>TRUNC(G2528*D2528,1)</f>
        <v>33215</v>
      </c>
      <c r="I2528" s="8">
        <f>일위대가목록!G671</f>
        <v>996</v>
      </c>
      <c r="J2528" s="9">
        <f>TRUNC(I2528*D2528,1)</f>
        <v>996</v>
      </c>
      <c r="K2528" s="8">
        <f t="shared" si="328"/>
        <v>34211</v>
      </c>
      <c r="L2528" s="9">
        <f t="shared" si="328"/>
        <v>34211</v>
      </c>
      <c r="M2528" s="5" t="s">
        <v>5448</v>
      </c>
      <c r="N2528" s="1" t="s">
        <v>2125</v>
      </c>
      <c r="O2528" s="1" t="s">
        <v>5449</v>
      </c>
      <c r="P2528" s="1" t="s">
        <v>61</v>
      </c>
      <c r="Q2528" s="1" t="s">
        <v>62</v>
      </c>
      <c r="R2528" s="1" t="s">
        <v>62</v>
      </c>
      <c r="AV2528" s="1" t="s">
        <v>52</v>
      </c>
      <c r="AW2528" s="1" t="s">
        <v>5450</v>
      </c>
      <c r="AX2528" s="1" t="s">
        <v>52</v>
      </c>
      <c r="AY2528" s="1" t="s">
        <v>52</v>
      </c>
      <c r="AZ2528" s="203"/>
      <c r="BA2528" s="207" t="s">
        <v>5448</v>
      </c>
    </row>
    <row r="2529" spans="1:53" ht="30" customHeight="1">
      <c r="A2529" s="5" t="s">
        <v>2487</v>
      </c>
      <c r="B2529" s="5" t="s">
        <v>52</v>
      </c>
      <c r="C2529" s="5" t="s">
        <v>52</v>
      </c>
      <c r="D2529" s="6"/>
      <c r="E2529" s="8"/>
      <c r="F2529" s="9">
        <f>TRUNC(SUMIF(N2525:N2528, N2524, F2525:F2528),0)</f>
        <v>3859</v>
      </c>
      <c r="G2529" s="8"/>
      <c r="H2529" s="9">
        <f>TRUNC(SUMIF(N2525:N2528, N2524, H2525:H2528),0)</f>
        <v>33215</v>
      </c>
      <c r="I2529" s="8"/>
      <c r="J2529" s="9">
        <f>TRUNC(SUMIF(N2525:N2528, N2524, J2525:J2528),0)</f>
        <v>996</v>
      </c>
      <c r="K2529" s="8"/>
      <c r="L2529" s="9">
        <f>F2529+H2529+J2529</f>
        <v>38070</v>
      </c>
      <c r="M2529" s="5" t="s">
        <v>52</v>
      </c>
      <c r="N2529" s="1" t="s">
        <v>124</v>
      </c>
      <c r="O2529" s="1" t="s">
        <v>124</v>
      </c>
      <c r="P2529" s="1" t="s">
        <v>52</v>
      </c>
      <c r="Q2529" s="1" t="s">
        <v>52</v>
      </c>
      <c r="R2529" s="1" t="s">
        <v>52</v>
      </c>
      <c r="AV2529" s="1" t="s">
        <v>52</v>
      </c>
      <c r="AW2529" s="1" t="s">
        <v>52</v>
      </c>
      <c r="AX2529" s="1" t="s">
        <v>52</v>
      </c>
      <c r="AY2529" s="1" t="s">
        <v>52</v>
      </c>
      <c r="AZ2529" s="203"/>
      <c r="BA2529" s="207"/>
    </row>
    <row r="2530" spans="1:53" ht="30" customHeight="1">
      <c r="A2530" s="6"/>
      <c r="B2530" s="6"/>
      <c r="C2530" s="6"/>
      <c r="D2530" s="6"/>
      <c r="E2530" s="8"/>
      <c r="F2530" s="9"/>
      <c r="G2530" s="8"/>
      <c r="H2530" s="9"/>
      <c r="I2530" s="8"/>
      <c r="J2530" s="9"/>
      <c r="K2530" s="8"/>
      <c r="L2530" s="9"/>
      <c r="M2530" s="6"/>
      <c r="BA2530" s="206"/>
    </row>
    <row r="2531" spans="1:53" ht="30" customHeight="1">
      <c r="A2531" s="308" t="s">
        <v>5451</v>
      </c>
      <c r="B2531" s="308"/>
      <c r="C2531" s="308"/>
      <c r="D2531" s="308"/>
      <c r="E2531" s="309"/>
      <c r="F2531" s="310"/>
      <c r="G2531" s="309"/>
      <c r="H2531" s="310"/>
      <c r="I2531" s="309"/>
      <c r="J2531" s="310"/>
      <c r="K2531" s="309"/>
      <c r="L2531" s="310"/>
      <c r="M2531" s="308"/>
      <c r="N2531" s="1" t="s">
        <v>2130</v>
      </c>
      <c r="BA2531" s="206"/>
    </row>
    <row r="2532" spans="1:53" ht="30" customHeight="1">
      <c r="A2532" s="5" t="s">
        <v>5427</v>
      </c>
      <c r="B2532" s="5" t="s">
        <v>52</v>
      </c>
      <c r="C2532" s="5" t="s">
        <v>5428</v>
      </c>
      <c r="D2532" s="6">
        <v>0.1</v>
      </c>
      <c r="E2532" s="8">
        <f>일위대가목록!E669</f>
        <v>24582</v>
      </c>
      <c r="F2532" s="9">
        <f>TRUNC(E2532*D2532,1)</f>
        <v>2458.1999999999998</v>
      </c>
      <c r="G2532" s="8">
        <f>일위대가목록!F669</f>
        <v>0</v>
      </c>
      <c r="H2532" s="9">
        <f>TRUNC(G2532*D2532,1)</f>
        <v>0</v>
      </c>
      <c r="I2532" s="8">
        <f>일위대가목록!G669</f>
        <v>0</v>
      </c>
      <c r="J2532" s="9">
        <f>TRUNC(I2532*D2532,1)</f>
        <v>0</v>
      </c>
      <c r="K2532" s="8">
        <f t="shared" ref="K2532:L2535" si="329">TRUNC(E2532+G2532+I2532,1)</f>
        <v>24582</v>
      </c>
      <c r="L2532" s="9">
        <f t="shared" si="329"/>
        <v>2458.1999999999998</v>
      </c>
      <c r="M2532" s="5" t="s">
        <v>5429</v>
      </c>
      <c r="N2532" s="1" t="s">
        <v>2130</v>
      </c>
      <c r="O2532" s="1" t="s">
        <v>5430</v>
      </c>
      <c r="P2532" s="1" t="s">
        <v>61</v>
      </c>
      <c r="Q2532" s="1" t="s">
        <v>62</v>
      </c>
      <c r="R2532" s="1" t="s">
        <v>62</v>
      </c>
      <c r="V2532">
        <v>1</v>
      </c>
      <c r="W2532">
        <v>2</v>
      </c>
      <c r="AV2532" s="1" t="s">
        <v>52</v>
      </c>
      <c r="AW2532" s="1" t="s">
        <v>5452</v>
      </c>
      <c r="AX2532" s="1" t="s">
        <v>52</v>
      </c>
      <c r="AY2532" s="1" t="s">
        <v>52</v>
      </c>
      <c r="AZ2532" s="203"/>
      <c r="BA2532" s="207" t="s">
        <v>5429</v>
      </c>
    </row>
    <row r="2533" spans="1:53" ht="30" customHeight="1">
      <c r="A2533" s="5" t="s">
        <v>5432</v>
      </c>
      <c r="B2533" s="5" t="s">
        <v>5453</v>
      </c>
      <c r="C2533" s="5" t="s">
        <v>449</v>
      </c>
      <c r="D2533" s="6">
        <v>1</v>
      </c>
      <c r="E2533" s="8">
        <f>TRUNC(SUMIF(V2532:V2535, RIGHTB(O2533, 1), F2532:F2535)*U2533, 2)</f>
        <v>589.96</v>
      </c>
      <c r="F2533" s="9">
        <f>TRUNC(E2533*D2533,1)</f>
        <v>589.9</v>
      </c>
      <c r="G2533" s="8">
        <v>0</v>
      </c>
      <c r="H2533" s="9">
        <f>TRUNC(G2533*D2533,1)</f>
        <v>0</v>
      </c>
      <c r="I2533" s="8">
        <v>0</v>
      </c>
      <c r="J2533" s="9">
        <f>TRUNC(I2533*D2533,1)</f>
        <v>0</v>
      </c>
      <c r="K2533" s="8">
        <f t="shared" si="329"/>
        <v>589.9</v>
      </c>
      <c r="L2533" s="9">
        <f t="shared" si="329"/>
        <v>589.9</v>
      </c>
      <c r="M2533" s="5" t="s">
        <v>52</v>
      </c>
      <c r="N2533" s="1" t="s">
        <v>2130</v>
      </c>
      <c r="O2533" s="1" t="s">
        <v>2654</v>
      </c>
      <c r="P2533" s="1" t="s">
        <v>62</v>
      </c>
      <c r="Q2533" s="1" t="s">
        <v>62</v>
      </c>
      <c r="R2533" s="1" t="s">
        <v>62</v>
      </c>
      <c r="S2533">
        <v>0</v>
      </c>
      <c r="T2533">
        <v>0</v>
      </c>
      <c r="U2533">
        <v>0.24</v>
      </c>
      <c r="AV2533" s="1" t="s">
        <v>52</v>
      </c>
      <c r="AW2533" s="1" t="s">
        <v>5454</v>
      </c>
      <c r="AX2533" s="1" t="s">
        <v>52</v>
      </c>
      <c r="AY2533" s="1" t="s">
        <v>52</v>
      </c>
      <c r="AZ2533" s="203"/>
      <c r="BA2533" s="207"/>
    </row>
    <row r="2534" spans="1:53" ht="30" customHeight="1">
      <c r="A2534" s="5" t="s">
        <v>5435</v>
      </c>
      <c r="B2534" s="5" t="s">
        <v>2666</v>
      </c>
      <c r="C2534" s="5" t="s">
        <v>449</v>
      </c>
      <c r="D2534" s="6">
        <v>1</v>
      </c>
      <c r="E2534" s="8">
        <f>TRUNC(SUMIF(W2532:W2535, RIGHTB(O2534, 1), F2532:F2535)*U2534, 2)</f>
        <v>122.91</v>
      </c>
      <c r="F2534" s="9">
        <f>TRUNC(E2534*D2534,1)</f>
        <v>122.9</v>
      </c>
      <c r="G2534" s="8">
        <v>0</v>
      </c>
      <c r="H2534" s="9">
        <f>TRUNC(G2534*D2534,1)</f>
        <v>0</v>
      </c>
      <c r="I2534" s="8">
        <v>0</v>
      </c>
      <c r="J2534" s="9">
        <f>TRUNC(I2534*D2534,1)</f>
        <v>0</v>
      </c>
      <c r="K2534" s="8">
        <f t="shared" si="329"/>
        <v>122.9</v>
      </c>
      <c r="L2534" s="9">
        <f t="shared" si="329"/>
        <v>122.9</v>
      </c>
      <c r="M2534" s="5" t="s">
        <v>52</v>
      </c>
      <c r="N2534" s="1" t="s">
        <v>2130</v>
      </c>
      <c r="O2534" s="1" t="s">
        <v>3004</v>
      </c>
      <c r="P2534" s="1" t="s">
        <v>62</v>
      </c>
      <c r="Q2534" s="1" t="s">
        <v>62</v>
      </c>
      <c r="R2534" s="1" t="s">
        <v>62</v>
      </c>
      <c r="S2534">
        <v>0</v>
      </c>
      <c r="T2534">
        <v>0</v>
      </c>
      <c r="U2534">
        <v>0.05</v>
      </c>
      <c r="AV2534" s="1" t="s">
        <v>52</v>
      </c>
      <c r="AW2534" s="1" t="s">
        <v>5455</v>
      </c>
      <c r="AX2534" s="1" t="s">
        <v>52</v>
      </c>
      <c r="AY2534" s="1" t="s">
        <v>52</v>
      </c>
      <c r="AZ2534" s="203"/>
      <c r="BA2534" s="207"/>
    </row>
    <row r="2535" spans="1:53" ht="30" customHeight="1">
      <c r="A2535" s="5" t="s">
        <v>5437</v>
      </c>
      <c r="B2535" s="5" t="s">
        <v>5456</v>
      </c>
      <c r="C2535" s="5" t="s">
        <v>58</v>
      </c>
      <c r="D2535" s="6">
        <v>1</v>
      </c>
      <c r="E2535" s="8">
        <f>일위대가목록!E672</f>
        <v>0</v>
      </c>
      <c r="F2535" s="9">
        <f>TRUNC(E2535*D2535,1)</f>
        <v>0</v>
      </c>
      <c r="G2535" s="8">
        <f>일위대가목록!F672</f>
        <v>29053</v>
      </c>
      <c r="H2535" s="9">
        <f>TRUNC(G2535*D2535,1)</f>
        <v>29053</v>
      </c>
      <c r="I2535" s="8">
        <f>일위대가목록!G672</f>
        <v>871</v>
      </c>
      <c r="J2535" s="9">
        <f>TRUNC(I2535*D2535,1)</f>
        <v>871</v>
      </c>
      <c r="K2535" s="8">
        <f t="shared" si="329"/>
        <v>29924</v>
      </c>
      <c r="L2535" s="9">
        <f t="shared" si="329"/>
        <v>29924</v>
      </c>
      <c r="M2535" s="5" t="s">
        <v>5457</v>
      </c>
      <c r="N2535" s="1" t="s">
        <v>2130</v>
      </c>
      <c r="O2535" s="1" t="s">
        <v>5458</v>
      </c>
      <c r="P2535" s="1" t="s">
        <v>61</v>
      </c>
      <c r="Q2535" s="1" t="s">
        <v>62</v>
      </c>
      <c r="R2535" s="1" t="s">
        <v>62</v>
      </c>
      <c r="AV2535" s="1" t="s">
        <v>52</v>
      </c>
      <c r="AW2535" s="1" t="s">
        <v>5459</v>
      </c>
      <c r="AX2535" s="1" t="s">
        <v>52</v>
      </c>
      <c r="AY2535" s="1" t="s">
        <v>52</v>
      </c>
      <c r="AZ2535" s="203"/>
      <c r="BA2535" s="207" t="s">
        <v>5457</v>
      </c>
    </row>
    <row r="2536" spans="1:53" ht="30" customHeight="1">
      <c r="A2536" s="5" t="s">
        <v>2487</v>
      </c>
      <c r="B2536" s="5" t="s">
        <v>52</v>
      </c>
      <c r="C2536" s="5" t="s">
        <v>52</v>
      </c>
      <c r="D2536" s="6"/>
      <c r="E2536" s="8"/>
      <c r="F2536" s="9">
        <f>TRUNC(SUMIF(N2532:N2535, N2531, F2532:F2535),0)</f>
        <v>3171</v>
      </c>
      <c r="G2536" s="8"/>
      <c r="H2536" s="9">
        <f>TRUNC(SUMIF(N2532:N2535, N2531, H2532:H2535),0)</f>
        <v>29053</v>
      </c>
      <c r="I2536" s="8"/>
      <c r="J2536" s="9">
        <f>TRUNC(SUMIF(N2532:N2535, N2531, J2532:J2535),0)</f>
        <v>871</v>
      </c>
      <c r="K2536" s="8"/>
      <c r="L2536" s="9">
        <f>F2536+H2536+J2536</f>
        <v>33095</v>
      </c>
      <c r="M2536" s="5" t="s">
        <v>52</v>
      </c>
      <c r="N2536" s="1" t="s">
        <v>124</v>
      </c>
      <c r="O2536" s="1" t="s">
        <v>124</v>
      </c>
      <c r="P2536" s="1" t="s">
        <v>52</v>
      </c>
      <c r="Q2536" s="1" t="s">
        <v>52</v>
      </c>
      <c r="R2536" s="1" t="s">
        <v>52</v>
      </c>
      <c r="AV2536" s="1" t="s">
        <v>52</v>
      </c>
      <c r="AW2536" s="1" t="s">
        <v>52</v>
      </c>
      <c r="AX2536" s="1" t="s">
        <v>52</v>
      </c>
      <c r="AY2536" s="1" t="s">
        <v>52</v>
      </c>
      <c r="AZ2536" s="203"/>
      <c r="BA2536" s="207"/>
    </row>
    <row r="2537" spans="1:53" ht="30" customHeight="1">
      <c r="A2537" s="6"/>
      <c r="B2537" s="6"/>
      <c r="C2537" s="6"/>
      <c r="D2537" s="6"/>
      <c r="E2537" s="8"/>
      <c r="F2537" s="9"/>
      <c r="G2537" s="8"/>
      <c r="H2537" s="9"/>
      <c r="I2537" s="8"/>
      <c r="J2537" s="9"/>
      <c r="K2537" s="8"/>
      <c r="L2537" s="9"/>
      <c r="M2537" s="6"/>
      <c r="BA2537" s="206"/>
    </row>
    <row r="2538" spans="1:53" ht="30" customHeight="1">
      <c r="A2538" s="308" t="s">
        <v>5460</v>
      </c>
      <c r="B2538" s="308"/>
      <c r="C2538" s="308"/>
      <c r="D2538" s="308"/>
      <c r="E2538" s="309"/>
      <c r="F2538" s="310"/>
      <c r="G2538" s="309"/>
      <c r="H2538" s="310"/>
      <c r="I2538" s="309"/>
      <c r="J2538" s="310"/>
      <c r="K2538" s="309"/>
      <c r="L2538" s="310"/>
      <c r="M2538" s="308"/>
      <c r="N2538" s="1" t="s">
        <v>2135</v>
      </c>
      <c r="BA2538" s="206"/>
    </row>
    <row r="2539" spans="1:53" ht="30" customHeight="1">
      <c r="A2539" s="5" t="s">
        <v>5461</v>
      </c>
      <c r="B2539" s="5" t="s">
        <v>5462</v>
      </c>
      <c r="C2539" s="5" t="s">
        <v>58</v>
      </c>
      <c r="D2539" s="6">
        <v>1</v>
      </c>
      <c r="E2539" s="8">
        <f>일위대가목록!E673</f>
        <v>15650</v>
      </c>
      <c r="F2539" s="9">
        <f>TRUNC(E2539*D2539,1)</f>
        <v>15650</v>
      </c>
      <c r="G2539" s="8">
        <f>일위대가목록!F673</f>
        <v>0</v>
      </c>
      <c r="H2539" s="9">
        <f>TRUNC(G2539*D2539,1)</f>
        <v>0</v>
      </c>
      <c r="I2539" s="8">
        <f>일위대가목록!G673</f>
        <v>0</v>
      </c>
      <c r="J2539" s="9">
        <f>TRUNC(I2539*D2539,1)</f>
        <v>0</v>
      </c>
      <c r="K2539" s="8">
        <f>TRUNC(E2539+G2539+I2539,1)</f>
        <v>15650</v>
      </c>
      <c r="L2539" s="9">
        <f>TRUNC(F2539+H2539+J2539,1)</f>
        <v>15650</v>
      </c>
      <c r="M2539" s="5" t="s">
        <v>5463</v>
      </c>
      <c r="N2539" s="1" t="s">
        <v>2135</v>
      </c>
      <c r="O2539" s="1" t="s">
        <v>5464</v>
      </c>
      <c r="P2539" s="1" t="s">
        <v>61</v>
      </c>
      <c r="Q2539" s="1" t="s">
        <v>62</v>
      </c>
      <c r="R2539" s="1" t="s">
        <v>62</v>
      </c>
      <c r="AV2539" s="1" t="s">
        <v>52</v>
      </c>
      <c r="AW2539" s="1" t="s">
        <v>5465</v>
      </c>
      <c r="AX2539" s="1" t="s">
        <v>52</v>
      </c>
      <c r="AY2539" s="1" t="s">
        <v>52</v>
      </c>
      <c r="AZ2539" s="203"/>
      <c r="BA2539" s="207" t="s">
        <v>5463</v>
      </c>
    </row>
    <row r="2540" spans="1:53" ht="30" customHeight="1">
      <c r="A2540" s="5" t="s">
        <v>5466</v>
      </c>
      <c r="B2540" s="5" t="s">
        <v>5438</v>
      </c>
      <c r="C2540" s="5" t="s">
        <v>58</v>
      </c>
      <c r="D2540" s="6">
        <v>1</v>
      </c>
      <c r="E2540" s="8">
        <f>일위대가목록!E674</f>
        <v>0</v>
      </c>
      <c r="F2540" s="9">
        <f>TRUNC(E2540*D2540,1)</f>
        <v>0</v>
      </c>
      <c r="G2540" s="8">
        <f>일위대가목록!F674</f>
        <v>52925</v>
      </c>
      <c r="H2540" s="9">
        <f>TRUNC(G2540*D2540,1)</f>
        <v>52925</v>
      </c>
      <c r="I2540" s="8">
        <f>일위대가목록!G674</f>
        <v>529</v>
      </c>
      <c r="J2540" s="9">
        <f>TRUNC(I2540*D2540,1)</f>
        <v>529</v>
      </c>
      <c r="K2540" s="8">
        <f>TRUNC(E2540+G2540+I2540,1)</f>
        <v>53454</v>
      </c>
      <c r="L2540" s="9">
        <f>TRUNC(F2540+H2540+J2540,1)</f>
        <v>53454</v>
      </c>
      <c r="M2540" s="5" t="s">
        <v>5467</v>
      </c>
      <c r="N2540" s="1" t="s">
        <v>2135</v>
      </c>
      <c r="O2540" s="1" t="s">
        <v>5468</v>
      </c>
      <c r="P2540" s="1" t="s">
        <v>61</v>
      </c>
      <c r="Q2540" s="1" t="s">
        <v>62</v>
      </c>
      <c r="R2540" s="1" t="s">
        <v>62</v>
      </c>
      <c r="AV2540" s="1" t="s">
        <v>52</v>
      </c>
      <c r="AW2540" s="1" t="s">
        <v>5469</v>
      </c>
      <c r="AX2540" s="1" t="s">
        <v>52</v>
      </c>
      <c r="AY2540" s="1" t="s">
        <v>52</v>
      </c>
      <c r="AZ2540" s="203"/>
      <c r="BA2540" s="207" t="s">
        <v>5467</v>
      </c>
    </row>
    <row r="2541" spans="1:53" ht="30" customHeight="1">
      <c r="A2541" s="5" t="s">
        <v>2487</v>
      </c>
      <c r="B2541" s="5" t="s">
        <v>52</v>
      </c>
      <c r="C2541" s="5" t="s">
        <v>52</v>
      </c>
      <c r="D2541" s="6"/>
      <c r="E2541" s="8"/>
      <c r="F2541" s="9">
        <f>TRUNC(SUMIF(N2539:N2540, N2538, F2539:F2540),0)</f>
        <v>15650</v>
      </c>
      <c r="G2541" s="8"/>
      <c r="H2541" s="9">
        <f>TRUNC(SUMIF(N2539:N2540, N2538, H2539:H2540),0)</f>
        <v>52925</v>
      </c>
      <c r="I2541" s="8"/>
      <c r="J2541" s="9">
        <f>TRUNC(SUMIF(N2539:N2540, N2538, J2539:J2540),0)</f>
        <v>529</v>
      </c>
      <c r="K2541" s="8"/>
      <c r="L2541" s="9">
        <f>F2541+H2541+J2541</f>
        <v>69104</v>
      </c>
      <c r="M2541" s="5" t="s">
        <v>52</v>
      </c>
      <c r="N2541" s="1" t="s">
        <v>124</v>
      </c>
      <c r="O2541" s="1" t="s">
        <v>124</v>
      </c>
      <c r="P2541" s="1" t="s">
        <v>52</v>
      </c>
      <c r="Q2541" s="1" t="s">
        <v>52</v>
      </c>
      <c r="R2541" s="1" t="s">
        <v>52</v>
      </c>
      <c r="AV2541" s="1" t="s">
        <v>52</v>
      </c>
      <c r="AW2541" s="1" t="s">
        <v>52</v>
      </c>
      <c r="AX2541" s="1" t="s">
        <v>52</v>
      </c>
      <c r="AY2541" s="1" t="s">
        <v>52</v>
      </c>
      <c r="AZ2541" s="203"/>
      <c r="BA2541" s="207"/>
    </row>
    <row r="2542" spans="1:53" ht="30" customHeight="1">
      <c r="A2542" s="6"/>
      <c r="B2542" s="6"/>
      <c r="C2542" s="6"/>
      <c r="D2542" s="6"/>
      <c r="E2542" s="8"/>
      <c r="F2542" s="9"/>
      <c r="G2542" s="8"/>
      <c r="H2542" s="9"/>
      <c r="I2542" s="8"/>
      <c r="J2542" s="9"/>
      <c r="K2542" s="8"/>
      <c r="L2542" s="9"/>
      <c r="M2542" s="6"/>
      <c r="BA2542" s="206"/>
    </row>
    <row r="2543" spans="1:53" ht="30" customHeight="1">
      <c r="A2543" s="308" t="s">
        <v>5470</v>
      </c>
      <c r="B2543" s="308"/>
      <c r="C2543" s="308"/>
      <c r="D2543" s="308"/>
      <c r="E2543" s="309"/>
      <c r="F2543" s="310"/>
      <c r="G2543" s="309"/>
      <c r="H2543" s="310"/>
      <c r="I2543" s="309"/>
      <c r="J2543" s="310"/>
      <c r="K2543" s="309"/>
      <c r="L2543" s="310"/>
      <c r="M2543" s="308"/>
      <c r="N2543" s="1" t="s">
        <v>2140</v>
      </c>
      <c r="BA2543" s="206"/>
    </row>
    <row r="2544" spans="1:53" ht="30" customHeight="1">
      <c r="A2544" s="5" t="s">
        <v>5461</v>
      </c>
      <c r="B2544" s="5" t="s">
        <v>5471</v>
      </c>
      <c r="C2544" s="5" t="s">
        <v>58</v>
      </c>
      <c r="D2544" s="6">
        <v>1</v>
      </c>
      <c r="E2544" s="8">
        <f>일위대가목록!E675</f>
        <v>13549</v>
      </c>
      <c r="F2544" s="9">
        <f>TRUNC(E2544*D2544,1)</f>
        <v>13549</v>
      </c>
      <c r="G2544" s="8">
        <f>일위대가목록!F675</f>
        <v>0</v>
      </c>
      <c r="H2544" s="9">
        <f>TRUNC(G2544*D2544,1)</f>
        <v>0</v>
      </c>
      <c r="I2544" s="8">
        <f>일위대가목록!G675</f>
        <v>0</v>
      </c>
      <c r="J2544" s="9">
        <f>TRUNC(I2544*D2544,1)</f>
        <v>0</v>
      </c>
      <c r="K2544" s="8">
        <f>TRUNC(E2544+G2544+I2544,1)</f>
        <v>13549</v>
      </c>
      <c r="L2544" s="9">
        <f>TRUNC(F2544+H2544+J2544,1)</f>
        <v>13549</v>
      </c>
      <c r="M2544" s="5" t="s">
        <v>5472</v>
      </c>
      <c r="N2544" s="1" t="s">
        <v>2140</v>
      </c>
      <c r="O2544" s="1" t="s">
        <v>5473</v>
      </c>
      <c r="P2544" s="1" t="s">
        <v>61</v>
      </c>
      <c r="Q2544" s="1" t="s">
        <v>62</v>
      </c>
      <c r="R2544" s="1" t="s">
        <v>62</v>
      </c>
      <c r="AV2544" s="1" t="s">
        <v>52</v>
      </c>
      <c r="AW2544" s="1" t="s">
        <v>5474</v>
      </c>
      <c r="AX2544" s="1" t="s">
        <v>52</v>
      </c>
      <c r="AY2544" s="1" t="s">
        <v>52</v>
      </c>
      <c r="AZ2544" s="203"/>
      <c r="BA2544" s="207" t="s">
        <v>5472</v>
      </c>
    </row>
    <row r="2545" spans="1:53" ht="30" customHeight="1">
      <c r="A2545" s="5" t="s">
        <v>5466</v>
      </c>
      <c r="B2545" s="5" t="s">
        <v>5447</v>
      </c>
      <c r="C2545" s="5" t="s">
        <v>58</v>
      </c>
      <c r="D2545" s="6">
        <v>1</v>
      </c>
      <c r="E2545" s="8">
        <f>일위대가목록!E676</f>
        <v>0</v>
      </c>
      <c r="F2545" s="9">
        <f>TRUNC(E2545*D2545,1)</f>
        <v>0</v>
      </c>
      <c r="G2545" s="8">
        <f>일위대가목록!F676</f>
        <v>35807</v>
      </c>
      <c r="H2545" s="9">
        <f>TRUNC(G2545*D2545,1)</f>
        <v>35807</v>
      </c>
      <c r="I2545" s="8">
        <f>일위대가목록!G676</f>
        <v>358</v>
      </c>
      <c r="J2545" s="9">
        <f>TRUNC(I2545*D2545,1)</f>
        <v>358</v>
      </c>
      <c r="K2545" s="8">
        <f>TRUNC(E2545+G2545+I2545,1)</f>
        <v>36165</v>
      </c>
      <c r="L2545" s="9">
        <f>TRUNC(F2545+H2545+J2545,1)</f>
        <v>36165</v>
      </c>
      <c r="M2545" s="5" t="s">
        <v>5475</v>
      </c>
      <c r="N2545" s="1" t="s">
        <v>2140</v>
      </c>
      <c r="O2545" s="1" t="s">
        <v>5476</v>
      </c>
      <c r="P2545" s="1" t="s">
        <v>61</v>
      </c>
      <c r="Q2545" s="1" t="s">
        <v>62</v>
      </c>
      <c r="R2545" s="1" t="s">
        <v>62</v>
      </c>
      <c r="AV2545" s="1" t="s">
        <v>52</v>
      </c>
      <c r="AW2545" s="1" t="s">
        <v>5477</v>
      </c>
      <c r="AX2545" s="1" t="s">
        <v>52</v>
      </c>
      <c r="AY2545" s="1" t="s">
        <v>52</v>
      </c>
      <c r="AZ2545" s="203"/>
      <c r="BA2545" s="207" t="s">
        <v>5475</v>
      </c>
    </row>
    <row r="2546" spans="1:53" ht="30" customHeight="1">
      <c r="A2546" s="5" t="s">
        <v>2487</v>
      </c>
      <c r="B2546" s="5" t="s">
        <v>52</v>
      </c>
      <c r="C2546" s="5" t="s">
        <v>52</v>
      </c>
      <c r="D2546" s="6"/>
      <c r="E2546" s="8"/>
      <c r="F2546" s="9">
        <f>TRUNC(SUMIF(N2544:N2545, N2543, F2544:F2545),0)</f>
        <v>13549</v>
      </c>
      <c r="G2546" s="8"/>
      <c r="H2546" s="9">
        <f>TRUNC(SUMIF(N2544:N2545, N2543, H2544:H2545),0)</f>
        <v>35807</v>
      </c>
      <c r="I2546" s="8"/>
      <c r="J2546" s="9">
        <f>TRUNC(SUMIF(N2544:N2545, N2543, J2544:J2545),0)</f>
        <v>358</v>
      </c>
      <c r="K2546" s="8"/>
      <c r="L2546" s="9">
        <f>F2546+H2546+J2546</f>
        <v>49714</v>
      </c>
      <c r="M2546" s="5" t="s">
        <v>52</v>
      </c>
      <c r="N2546" s="1" t="s">
        <v>124</v>
      </c>
      <c r="O2546" s="1" t="s">
        <v>124</v>
      </c>
      <c r="P2546" s="1" t="s">
        <v>52</v>
      </c>
      <c r="Q2546" s="1" t="s">
        <v>52</v>
      </c>
      <c r="R2546" s="1" t="s">
        <v>52</v>
      </c>
      <c r="AV2546" s="1" t="s">
        <v>52</v>
      </c>
      <c r="AW2546" s="1" t="s">
        <v>52</v>
      </c>
      <c r="AX2546" s="1" t="s">
        <v>52</v>
      </c>
      <c r="AY2546" s="1" t="s">
        <v>52</v>
      </c>
      <c r="AZ2546" s="203"/>
      <c r="BA2546" s="207"/>
    </row>
    <row r="2547" spans="1:53" ht="30" customHeight="1">
      <c r="A2547" s="6"/>
      <c r="B2547" s="6"/>
      <c r="C2547" s="6"/>
      <c r="D2547" s="6"/>
      <c r="E2547" s="8"/>
      <c r="F2547" s="9"/>
      <c r="G2547" s="8"/>
      <c r="H2547" s="9"/>
      <c r="I2547" s="8"/>
      <c r="J2547" s="9"/>
      <c r="K2547" s="8"/>
      <c r="L2547" s="9"/>
      <c r="M2547" s="6"/>
      <c r="BA2547" s="206"/>
    </row>
    <row r="2548" spans="1:53" ht="30" customHeight="1">
      <c r="A2548" s="308" t="s">
        <v>5478</v>
      </c>
      <c r="B2548" s="308"/>
      <c r="C2548" s="308"/>
      <c r="D2548" s="308"/>
      <c r="E2548" s="309"/>
      <c r="F2548" s="310"/>
      <c r="G2548" s="309"/>
      <c r="H2548" s="310"/>
      <c r="I2548" s="309"/>
      <c r="J2548" s="310"/>
      <c r="K2548" s="309"/>
      <c r="L2548" s="310"/>
      <c r="M2548" s="308"/>
      <c r="N2548" s="1" t="s">
        <v>2145</v>
      </c>
      <c r="BA2548" s="206"/>
    </row>
    <row r="2549" spans="1:53" ht="30" customHeight="1">
      <c r="A2549" s="5" t="s">
        <v>4871</v>
      </c>
      <c r="B2549" s="5" t="s">
        <v>2646</v>
      </c>
      <c r="C2549" s="5" t="s">
        <v>2210</v>
      </c>
      <c r="D2549" s="6">
        <v>1.0999999999999999E-2</v>
      </c>
      <c r="E2549" s="8">
        <f>단가대비표!K416</f>
        <v>0</v>
      </c>
      <c r="F2549" s="9">
        <f>TRUNC(E2549*D2549,1)</f>
        <v>0</v>
      </c>
      <c r="G2549" s="8">
        <f>단가대비표!L416</f>
        <v>232725</v>
      </c>
      <c r="H2549" s="9">
        <f>TRUNC(G2549*D2549,1)</f>
        <v>2559.9</v>
      </c>
      <c r="I2549" s="8">
        <f>단가대비표!S416</f>
        <v>0</v>
      </c>
      <c r="J2549" s="9">
        <f>TRUNC(I2549*D2549,1)</f>
        <v>0</v>
      </c>
      <c r="K2549" s="8">
        <f>TRUNC(E2549+G2549+I2549,1)</f>
        <v>232725</v>
      </c>
      <c r="L2549" s="9">
        <f>TRUNC(F2549+H2549+J2549,1)</f>
        <v>2559.9</v>
      </c>
      <c r="M2549" s="5" t="s">
        <v>52</v>
      </c>
      <c r="N2549" s="1" t="s">
        <v>2145</v>
      </c>
      <c r="O2549" s="1" t="s">
        <v>4872</v>
      </c>
      <c r="P2549" s="1" t="s">
        <v>62</v>
      </c>
      <c r="Q2549" s="1" t="s">
        <v>62</v>
      </c>
      <c r="R2549" s="1" t="s">
        <v>61</v>
      </c>
      <c r="V2549">
        <v>1</v>
      </c>
      <c r="AV2549" s="1" t="s">
        <v>52</v>
      </c>
      <c r="AW2549" s="1" t="s">
        <v>5479</v>
      </c>
      <c r="AX2549" s="1" t="s">
        <v>52</v>
      </c>
      <c r="AY2549" s="1" t="s">
        <v>52</v>
      </c>
      <c r="AZ2549" s="203"/>
      <c r="BA2549" s="207" t="s">
        <v>7731</v>
      </c>
    </row>
    <row r="2550" spans="1:53" ht="30" customHeight="1">
      <c r="A2550" s="5" t="s">
        <v>2652</v>
      </c>
      <c r="B2550" s="5" t="s">
        <v>2978</v>
      </c>
      <c r="C2550" s="5" t="s">
        <v>449</v>
      </c>
      <c r="D2550" s="6">
        <v>1</v>
      </c>
      <c r="E2550" s="8">
        <v>0</v>
      </c>
      <c r="F2550" s="9">
        <f>TRUNC(E2550*D2550,1)</f>
        <v>0</v>
      </c>
      <c r="G2550" s="8">
        <v>0</v>
      </c>
      <c r="H2550" s="9">
        <f>TRUNC(G2550*D2550,1)</f>
        <v>0</v>
      </c>
      <c r="I2550" s="8">
        <f>TRUNC(SUMIF(V2549:V2550, RIGHTB(O2550, 1), H2549:H2550)*U2550, 2)</f>
        <v>76.790000000000006</v>
      </c>
      <c r="J2550" s="9">
        <f>TRUNC(I2550*D2550,1)</f>
        <v>76.7</v>
      </c>
      <c r="K2550" s="8">
        <f>TRUNC(E2550+G2550+I2550,1)</f>
        <v>76.7</v>
      </c>
      <c r="L2550" s="9">
        <f>TRUNC(F2550+H2550+J2550,1)</f>
        <v>76.7</v>
      </c>
      <c r="M2550" s="5" t="s">
        <v>52</v>
      </c>
      <c r="N2550" s="1" t="s">
        <v>2145</v>
      </c>
      <c r="O2550" s="1" t="s">
        <v>2654</v>
      </c>
      <c r="P2550" s="1" t="s">
        <v>62</v>
      </c>
      <c r="Q2550" s="1" t="s">
        <v>62</v>
      </c>
      <c r="R2550" s="1" t="s">
        <v>62</v>
      </c>
      <c r="S2550">
        <v>1</v>
      </c>
      <c r="T2550">
        <v>2</v>
      </c>
      <c r="U2550">
        <v>0.03</v>
      </c>
      <c r="AV2550" s="1" t="s">
        <v>52</v>
      </c>
      <c r="AW2550" s="1" t="s">
        <v>5480</v>
      </c>
      <c r="AX2550" s="1" t="s">
        <v>52</v>
      </c>
      <c r="AY2550" s="1" t="s">
        <v>52</v>
      </c>
      <c r="AZ2550" s="203"/>
      <c r="BA2550" s="207"/>
    </row>
    <row r="2551" spans="1:53" ht="30" customHeight="1">
      <c r="A2551" s="5" t="s">
        <v>2487</v>
      </c>
      <c r="B2551" s="5" t="s">
        <v>52</v>
      </c>
      <c r="C2551" s="5" t="s">
        <v>52</v>
      </c>
      <c r="D2551" s="6"/>
      <c r="E2551" s="8"/>
      <c r="F2551" s="9">
        <f>TRUNC(SUMIF(N2549:N2550, N2548, F2549:F2550),0)</f>
        <v>0</v>
      </c>
      <c r="G2551" s="8"/>
      <c r="H2551" s="9">
        <f>TRUNC(SUMIF(N2549:N2550, N2548, H2549:H2550),0)</f>
        <v>2559</v>
      </c>
      <c r="I2551" s="8"/>
      <c r="J2551" s="9">
        <f>TRUNC(SUMIF(N2549:N2550, N2548, J2549:J2550),0)</f>
        <v>76</v>
      </c>
      <c r="K2551" s="8"/>
      <c r="L2551" s="9">
        <f>F2551+H2551+J2551</f>
        <v>2635</v>
      </c>
      <c r="M2551" s="5" t="s">
        <v>52</v>
      </c>
      <c r="N2551" s="1" t="s">
        <v>124</v>
      </c>
      <c r="O2551" s="1" t="s">
        <v>124</v>
      </c>
      <c r="P2551" s="1" t="s">
        <v>52</v>
      </c>
      <c r="Q2551" s="1" t="s">
        <v>52</v>
      </c>
      <c r="R2551" s="1" t="s">
        <v>52</v>
      </c>
      <c r="AV2551" s="1" t="s">
        <v>52</v>
      </c>
      <c r="AW2551" s="1" t="s">
        <v>52</v>
      </c>
      <c r="AX2551" s="1" t="s">
        <v>52</v>
      </c>
      <c r="AY2551" s="1" t="s">
        <v>52</v>
      </c>
      <c r="AZ2551" s="203"/>
      <c r="BA2551" s="207"/>
    </row>
    <row r="2552" spans="1:53" ht="30" customHeight="1">
      <c r="A2552" s="6"/>
      <c r="B2552" s="6"/>
      <c r="C2552" s="6"/>
      <c r="D2552" s="6"/>
      <c r="E2552" s="8"/>
      <c r="F2552" s="9"/>
      <c r="G2552" s="8"/>
      <c r="H2552" s="9"/>
      <c r="I2552" s="8"/>
      <c r="J2552" s="9"/>
      <c r="K2552" s="8"/>
      <c r="L2552" s="9"/>
      <c r="M2552" s="6"/>
      <c r="BA2552" s="206"/>
    </row>
    <row r="2553" spans="1:53" ht="30" customHeight="1">
      <c r="A2553" s="308" t="s">
        <v>5481</v>
      </c>
      <c r="B2553" s="308"/>
      <c r="C2553" s="308"/>
      <c r="D2553" s="308"/>
      <c r="E2553" s="309"/>
      <c r="F2553" s="310"/>
      <c r="G2553" s="309"/>
      <c r="H2553" s="310"/>
      <c r="I2553" s="309"/>
      <c r="J2553" s="310"/>
      <c r="K2553" s="309"/>
      <c r="L2553" s="310"/>
      <c r="M2553" s="308"/>
      <c r="N2553" s="1" t="s">
        <v>2150</v>
      </c>
      <c r="BA2553" s="206"/>
    </row>
    <row r="2554" spans="1:53" ht="30" customHeight="1">
      <c r="A2554" s="5" t="s">
        <v>4871</v>
      </c>
      <c r="B2554" s="5" t="s">
        <v>2646</v>
      </c>
      <c r="C2554" s="5" t="s">
        <v>2210</v>
      </c>
      <c r="D2554" s="6">
        <v>1.4E-2</v>
      </c>
      <c r="E2554" s="8">
        <f>단가대비표!K416</f>
        <v>0</v>
      </c>
      <c r="F2554" s="9">
        <f>TRUNC(E2554*D2554,1)</f>
        <v>0</v>
      </c>
      <c r="G2554" s="8">
        <f>단가대비표!L416</f>
        <v>232725</v>
      </c>
      <c r="H2554" s="9">
        <f>TRUNC(G2554*D2554,1)</f>
        <v>3258.1</v>
      </c>
      <c r="I2554" s="8">
        <f>단가대비표!S416</f>
        <v>0</v>
      </c>
      <c r="J2554" s="9">
        <f>TRUNC(I2554*D2554,1)</f>
        <v>0</v>
      </c>
      <c r="K2554" s="8">
        <f>TRUNC(E2554+G2554+I2554,1)</f>
        <v>232725</v>
      </c>
      <c r="L2554" s="9">
        <f>TRUNC(F2554+H2554+J2554,1)</f>
        <v>3258.1</v>
      </c>
      <c r="M2554" s="5" t="s">
        <v>52</v>
      </c>
      <c r="N2554" s="1" t="s">
        <v>2150</v>
      </c>
      <c r="O2554" s="1" t="s">
        <v>4872</v>
      </c>
      <c r="P2554" s="1" t="s">
        <v>62</v>
      </c>
      <c r="Q2554" s="1" t="s">
        <v>62</v>
      </c>
      <c r="R2554" s="1" t="s">
        <v>61</v>
      </c>
      <c r="V2554">
        <v>1</v>
      </c>
      <c r="AV2554" s="1" t="s">
        <v>52</v>
      </c>
      <c r="AW2554" s="1" t="s">
        <v>5482</v>
      </c>
      <c r="AX2554" s="1" t="s">
        <v>52</v>
      </c>
      <c r="AY2554" s="1" t="s">
        <v>52</v>
      </c>
      <c r="AZ2554" s="203"/>
      <c r="BA2554" s="207" t="s">
        <v>7731</v>
      </c>
    </row>
    <row r="2555" spans="1:53" ht="30" customHeight="1">
      <c r="A2555" s="5" t="s">
        <v>2652</v>
      </c>
      <c r="B2555" s="5" t="s">
        <v>2978</v>
      </c>
      <c r="C2555" s="5" t="s">
        <v>449</v>
      </c>
      <c r="D2555" s="6">
        <v>1</v>
      </c>
      <c r="E2555" s="8">
        <v>0</v>
      </c>
      <c r="F2555" s="9">
        <f>TRUNC(E2555*D2555,1)</f>
        <v>0</v>
      </c>
      <c r="G2555" s="8">
        <v>0</v>
      </c>
      <c r="H2555" s="9">
        <f>TRUNC(G2555*D2555,1)</f>
        <v>0</v>
      </c>
      <c r="I2555" s="8">
        <f>TRUNC(SUMIF(V2554:V2555, RIGHTB(O2555, 1), H2554:H2555)*U2555, 2)</f>
        <v>97.74</v>
      </c>
      <c r="J2555" s="9">
        <f>TRUNC(I2555*D2555,1)</f>
        <v>97.7</v>
      </c>
      <c r="K2555" s="8">
        <f>TRUNC(E2555+G2555+I2555,1)</f>
        <v>97.7</v>
      </c>
      <c r="L2555" s="9">
        <f>TRUNC(F2555+H2555+J2555,1)</f>
        <v>97.7</v>
      </c>
      <c r="M2555" s="5" t="s">
        <v>52</v>
      </c>
      <c r="N2555" s="1" t="s">
        <v>2150</v>
      </c>
      <c r="O2555" s="1" t="s">
        <v>2654</v>
      </c>
      <c r="P2555" s="1" t="s">
        <v>62</v>
      </c>
      <c r="Q2555" s="1" t="s">
        <v>62</v>
      </c>
      <c r="R2555" s="1" t="s">
        <v>62</v>
      </c>
      <c r="S2555">
        <v>1</v>
      </c>
      <c r="T2555">
        <v>2</v>
      </c>
      <c r="U2555">
        <v>0.03</v>
      </c>
      <c r="AV2555" s="1" t="s">
        <v>52</v>
      </c>
      <c r="AW2555" s="1" t="s">
        <v>5483</v>
      </c>
      <c r="AX2555" s="1" t="s">
        <v>52</v>
      </c>
      <c r="AY2555" s="1" t="s">
        <v>52</v>
      </c>
      <c r="AZ2555" s="203"/>
      <c r="BA2555" s="207"/>
    </row>
    <row r="2556" spans="1:53" ht="30" customHeight="1">
      <c r="A2556" s="5" t="s">
        <v>2487</v>
      </c>
      <c r="B2556" s="5" t="s">
        <v>52</v>
      </c>
      <c r="C2556" s="5" t="s">
        <v>52</v>
      </c>
      <c r="D2556" s="6"/>
      <c r="E2556" s="8"/>
      <c r="F2556" s="9">
        <f>TRUNC(SUMIF(N2554:N2555, N2553, F2554:F2555),0)</f>
        <v>0</v>
      </c>
      <c r="G2556" s="8"/>
      <c r="H2556" s="9">
        <f>TRUNC(SUMIF(N2554:N2555, N2553, H2554:H2555),0)</f>
        <v>3258</v>
      </c>
      <c r="I2556" s="8"/>
      <c r="J2556" s="9">
        <f>TRUNC(SUMIF(N2554:N2555, N2553, J2554:J2555),0)</f>
        <v>97</v>
      </c>
      <c r="K2556" s="8"/>
      <c r="L2556" s="9">
        <f>F2556+H2556+J2556</f>
        <v>3355</v>
      </c>
      <c r="M2556" s="5" t="s">
        <v>52</v>
      </c>
      <c r="N2556" s="1" t="s">
        <v>124</v>
      </c>
      <c r="O2556" s="1" t="s">
        <v>124</v>
      </c>
      <c r="P2556" s="1" t="s">
        <v>52</v>
      </c>
      <c r="Q2556" s="1" t="s">
        <v>52</v>
      </c>
      <c r="R2556" s="1" t="s">
        <v>52</v>
      </c>
      <c r="AV2556" s="1" t="s">
        <v>52</v>
      </c>
      <c r="AW2556" s="1" t="s">
        <v>52</v>
      </c>
      <c r="AX2556" s="1" t="s">
        <v>52</v>
      </c>
      <c r="AY2556" s="1" t="s">
        <v>52</v>
      </c>
      <c r="AZ2556" s="203"/>
      <c r="BA2556" s="207"/>
    </row>
    <row r="2557" spans="1:53" ht="30" customHeight="1">
      <c r="A2557" s="6"/>
      <c r="B2557" s="6"/>
      <c r="C2557" s="6"/>
      <c r="D2557" s="6"/>
      <c r="E2557" s="8"/>
      <c r="F2557" s="9"/>
      <c r="G2557" s="8"/>
      <c r="H2557" s="9"/>
      <c r="I2557" s="8"/>
      <c r="J2557" s="9"/>
      <c r="K2557" s="8"/>
      <c r="L2557" s="9"/>
      <c r="M2557" s="6"/>
      <c r="BA2557" s="206"/>
    </row>
    <row r="2558" spans="1:53" ht="30" customHeight="1">
      <c r="A2558" s="308" t="s">
        <v>5484</v>
      </c>
      <c r="B2558" s="308"/>
      <c r="C2558" s="308"/>
      <c r="D2558" s="308"/>
      <c r="E2558" s="309"/>
      <c r="F2558" s="310"/>
      <c r="G2558" s="309"/>
      <c r="H2558" s="310"/>
      <c r="I2558" s="309"/>
      <c r="J2558" s="310"/>
      <c r="K2558" s="309"/>
      <c r="L2558" s="310"/>
      <c r="M2558" s="308"/>
      <c r="N2558" s="1" t="s">
        <v>2155</v>
      </c>
      <c r="BA2558" s="206"/>
    </row>
    <row r="2559" spans="1:53" ht="30" customHeight="1">
      <c r="A2559" s="5" t="s">
        <v>4871</v>
      </c>
      <c r="B2559" s="5" t="s">
        <v>2646</v>
      </c>
      <c r="C2559" s="5" t="s">
        <v>2210</v>
      </c>
      <c r="D2559" s="6">
        <v>1.0999999999999999E-2</v>
      </c>
      <c r="E2559" s="8">
        <f>단가대비표!K416</f>
        <v>0</v>
      </c>
      <c r="F2559" s="9">
        <f>TRUNC(E2559*D2559,1)</f>
        <v>0</v>
      </c>
      <c r="G2559" s="8">
        <f>단가대비표!L416</f>
        <v>232725</v>
      </c>
      <c r="H2559" s="9">
        <f>TRUNC(G2559*D2559,1)</f>
        <v>2559.9</v>
      </c>
      <c r="I2559" s="8">
        <f>단가대비표!S416</f>
        <v>0</v>
      </c>
      <c r="J2559" s="9">
        <f>TRUNC(I2559*D2559,1)</f>
        <v>0</v>
      </c>
      <c r="K2559" s="8">
        <f t="shared" ref="K2559:L2561" si="330">TRUNC(E2559+G2559+I2559,1)</f>
        <v>232725</v>
      </c>
      <c r="L2559" s="9">
        <f t="shared" si="330"/>
        <v>2559.9</v>
      </c>
      <c r="M2559" s="5" t="s">
        <v>52</v>
      </c>
      <c r="N2559" s="1" t="s">
        <v>2155</v>
      </c>
      <c r="O2559" s="1" t="s">
        <v>4872</v>
      </c>
      <c r="P2559" s="1" t="s">
        <v>62</v>
      </c>
      <c r="Q2559" s="1" t="s">
        <v>62</v>
      </c>
      <c r="R2559" s="1" t="s">
        <v>61</v>
      </c>
      <c r="V2559">
        <v>1</v>
      </c>
      <c r="W2559">
        <v>2</v>
      </c>
      <c r="AV2559" s="1" t="s">
        <v>52</v>
      </c>
      <c r="AW2559" s="1" t="s">
        <v>5485</v>
      </c>
      <c r="AX2559" s="1" t="s">
        <v>52</v>
      </c>
      <c r="AY2559" s="1" t="s">
        <v>52</v>
      </c>
      <c r="AZ2559" s="203"/>
      <c r="BA2559" s="207" t="s">
        <v>7731</v>
      </c>
    </row>
    <row r="2560" spans="1:53" ht="30" customHeight="1">
      <c r="A2560" s="5" t="s">
        <v>3403</v>
      </c>
      <c r="B2560" s="5" t="s">
        <v>4880</v>
      </c>
      <c r="C2560" s="5" t="s">
        <v>449</v>
      </c>
      <c r="D2560" s="6">
        <v>1</v>
      </c>
      <c r="E2560" s="8">
        <v>0</v>
      </c>
      <c r="F2560" s="9">
        <f>TRUNC(E2560*D2560,1)</f>
        <v>0</v>
      </c>
      <c r="G2560" s="8">
        <f>TRUNC(SUMIF(V2559:V2561, RIGHTB(O2560, 1), H2559:H2561)*U2560, 2)</f>
        <v>511.98</v>
      </c>
      <c r="H2560" s="9">
        <f>TRUNC(G2560*D2560,1)</f>
        <v>511.9</v>
      </c>
      <c r="I2560" s="8">
        <v>0</v>
      </c>
      <c r="J2560" s="9">
        <f>TRUNC(I2560*D2560,1)</f>
        <v>0</v>
      </c>
      <c r="K2560" s="8">
        <f t="shared" si="330"/>
        <v>511.9</v>
      </c>
      <c r="L2560" s="9">
        <f t="shared" si="330"/>
        <v>511.9</v>
      </c>
      <c r="M2560" s="5" t="s">
        <v>52</v>
      </c>
      <c r="N2560" s="1" t="s">
        <v>2155</v>
      </c>
      <c r="O2560" s="1" t="s">
        <v>2654</v>
      </c>
      <c r="P2560" s="1" t="s">
        <v>62</v>
      </c>
      <c r="Q2560" s="1" t="s">
        <v>62</v>
      </c>
      <c r="R2560" s="1" t="s">
        <v>62</v>
      </c>
      <c r="S2560">
        <v>1</v>
      </c>
      <c r="T2560">
        <v>1</v>
      </c>
      <c r="U2560">
        <v>0.2</v>
      </c>
      <c r="AV2560" s="1" t="s">
        <v>52</v>
      </c>
      <c r="AW2560" s="1" t="s">
        <v>5486</v>
      </c>
      <c r="AX2560" s="1" t="s">
        <v>52</v>
      </c>
      <c r="AY2560" s="1" t="s">
        <v>52</v>
      </c>
      <c r="AZ2560" s="203"/>
      <c r="BA2560" s="207"/>
    </row>
    <row r="2561" spans="1:53" ht="30" customHeight="1">
      <c r="A2561" s="5" t="s">
        <v>2652</v>
      </c>
      <c r="B2561" s="5" t="s">
        <v>2978</v>
      </c>
      <c r="C2561" s="5" t="s">
        <v>449</v>
      </c>
      <c r="D2561" s="6">
        <v>1</v>
      </c>
      <c r="E2561" s="8">
        <v>0</v>
      </c>
      <c r="F2561" s="9">
        <f>TRUNC(E2561*D2561,1)</f>
        <v>0</v>
      </c>
      <c r="G2561" s="8">
        <v>0</v>
      </c>
      <c r="H2561" s="9">
        <f>TRUNC(G2561*D2561,1)</f>
        <v>0</v>
      </c>
      <c r="I2561" s="8">
        <f>TRUNC(SUMIF(W2559:W2561, RIGHTB(O2561, 1), H2559:H2561)*U2561, 2)</f>
        <v>76.790000000000006</v>
      </c>
      <c r="J2561" s="9">
        <f>TRUNC(I2561*D2561,1)</f>
        <v>76.7</v>
      </c>
      <c r="K2561" s="8">
        <f t="shared" si="330"/>
        <v>76.7</v>
      </c>
      <c r="L2561" s="9">
        <f t="shared" si="330"/>
        <v>76.7</v>
      </c>
      <c r="M2561" s="5" t="s">
        <v>52</v>
      </c>
      <c r="N2561" s="1" t="s">
        <v>2155</v>
      </c>
      <c r="O2561" s="1" t="s">
        <v>3004</v>
      </c>
      <c r="P2561" s="1" t="s">
        <v>62</v>
      </c>
      <c r="Q2561" s="1" t="s">
        <v>62</v>
      </c>
      <c r="R2561" s="1" t="s">
        <v>62</v>
      </c>
      <c r="S2561">
        <v>1</v>
      </c>
      <c r="T2561">
        <v>2</v>
      </c>
      <c r="U2561">
        <v>0.03</v>
      </c>
      <c r="AV2561" s="1" t="s">
        <v>52</v>
      </c>
      <c r="AW2561" s="1" t="s">
        <v>5487</v>
      </c>
      <c r="AX2561" s="1" t="s">
        <v>52</v>
      </c>
      <c r="AY2561" s="1" t="s">
        <v>52</v>
      </c>
      <c r="AZ2561" s="203"/>
      <c r="BA2561" s="207"/>
    </row>
    <row r="2562" spans="1:53" ht="30" customHeight="1">
      <c r="A2562" s="5" t="s">
        <v>2487</v>
      </c>
      <c r="B2562" s="5" t="s">
        <v>52</v>
      </c>
      <c r="C2562" s="5" t="s">
        <v>52</v>
      </c>
      <c r="D2562" s="6"/>
      <c r="E2562" s="8"/>
      <c r="F2562" s="9">
        <f>TRUNC(SUMIF(N2559:N2561, N2558, F2559:F2561),0)</f>
        <v>0</v>
      </c>
      <c r="G2562" s="8"/>
      <c r="H2562" s="9">
        <f>TRUNC(SUMIF(N2559:N2561, N2558, H2559:H2561),0)</f>
        <v>3071</v>
      </c>
      <c r="I2562" s="8"/>
      <c r="J2562" s="9">
        <f>TRUNC(SUMIF(N2559:N2561, N2558, J2559:J2561),0)</f>
        <v>76</v>
      </c>
      <c r="K2562" s="8"/>
      <c r="L2562" s="9">
        <f>F2562+H2562+J2562</f>
        <v>3147</v>
      </c>
      <c r="M2562" s="5" t="s">
        <v>52</v>
      </c>
      <c r="N2562" s="1" t="s">
        <v>124</v>
      </c>
      <c r="O2562" s="1" t="s">
        <v>124</v>
      </c>
      <c r="P2562" s="1" t="s">
        <v>52</v>
      </c>
      <c r="Q2562" s="1" t="s">
        <v>52</v>
      </c>
      <c r="R2562" s="1" t="s">
        <v>52</v>
      </c>
      <c r="AV2562" s="1" t="s">
        <v>52</v>
      </c>
      <c r="AW2562" s="1" t="s">
        <v>52</v>
      </c>
      <c r="AX2562" s="1" t="s">
        <v>52</v>
      </c>
      <c r="AY2562" s="1" t="s">
        <v>52</v>
      </c>
      <c r="AZ2562" s="203"/>
      <c r="BA2562" s="207"/>
    </row>
    <row r="2563" spans="1:53" ht="30" customHeight="1">
      <c r="A2563" s="6"/>
      <c r="B2563" s="6"/>
      <c r="C2563" s="6"/>
      <c r="D2563" s="6"/>
      <c r="E2563" s="8"/>
      <c r="F2563" s="9"/>
      <c r="G2563" s="8"/>
      <c r="H2563" s="9"/>
      <c r="I2563" s="8"/>
      <c r="J2563" s="9"/>
      <c r="K2563" s="8"/>
      <c r="L2563" s="9"/>
      <c r="M2563" s="6"/>
      <c r="BA2563" s="206"/>
    </row>
    <row r="2564" spans="1:53" ht="30" customHeight="1">
      <c r="A2564" s="308" t="s">
        <v>5488</v>
      </c>
      <c r="B2564" s="308"/>
      <c r="C2564" s="308"/>
      <c r="D2564" s="308"/>
      <c r="E2564" s="309"/>
      <c r="F2564" s="310"/>
      <c r="G2564" s="309"/>
      <c r="H2564" s="310"/>
      <c r="I2564" s="309"/>
      <c r="J2564" s="310"/>
      <c r="K2564" s="309"/>
      <c r="L2564" s="310"/>
      <c r="M2564" s="308"/>
      <c r="N2564" s="1" t="s">
        <v>2160</v>
      </c>
      <c r="BA2564" s="206"/>
    </row>
    <row r="2565" spans="1:53" ht="30" customHeight="1">
      <c r="A2565" s="5" t="s">
        <v>4871</v>
      </c>
      <c r="B2565" s="5" t="s">
        <v>2646</v>
      </c>
      <c r="C2565" s="5" t="s">
        <v>2210</v>
      </c>
      <c r="D2565" s="6">
        <v>1.4E-2</v>
      </c>
      <c r="E2565" s="8">
        <f>단가대비표!K416</f>
        <v>0</v>
      </c>
      <c r="F2565" s="9">
        <f>TRUNC(E2565*D2565,1)</f>
        <v>0</v>
      </c>
      <c r="G2565" s="8">
        <f>단가대비표!L416</f>
        <v>232725</v>
      </c>
      <c r="H2565" s="9">
        <f>TRUNC(G2565*D2565,1)</f>
        <v>3258.1</v>
      </c>
      <c r="I2565" s="8">
        <f>단가대비표!S416</f>
        <v>0</v>
      </c>
      <c r="J2565" s="9">
        <f>TRUNC(I2565*D2565,1)</f>
        <v>0</v>
      </c>
      <c r="K2565" s="8">
        <f t="shared" ref="K2565:L2567" si="331">TRUNC(E2565+G2565+I2565,1)</f>
        <v>232725</v>
      </c>
      <c r="L2565" s="9">
        <f t="shared" si="331"/>
        <v>3258.1</v>
      </c>
      <c r="M2565" s="5" t="s">
        <v>52</v>
      </c>
      <c r="N2565" s="1" t="s">
        <v>2160</v>
      </c>
      <c r="O2565" s="1" t="s">
        <v>4872</v>
      </c>
      <c r="P2565" s="1" t="s">
        <v>62</v>
      </c>
      <c r="Q2565" s="1" t="s">
        <v>62</v>
      </c>
      <c r="R2565" s="1" t="s">
        <v>61</v>
      </c>
      <c r="V2565">
        <v>1</v>
      </c>
      <c r="W2565">
        <v>2</v>
      </c>
      <c r="AV2565" s="1" t="s">
        <v>52</v>
      </c>
      <c r="AW2565" s="1" t="s">
        <v>5489</v>
      </c>
      <c r="AX2565" s="1" t="s">
        <v>52</v>
      </c>
      <c r="AY2565" s="1" t="s">
        <v>52</v>
      </c>
      <c r="AZ2565" s="203"/>
      <c r="BA2565" s="207" t="s">
        <v>7731</v>
      </c>
    </row>
    <row r="2566" spans="1:53" ht="30" customHeight="1">
      <c r="A2566" s="5" t="s">
        <v>2652</v>
      </c>
      <c r="B2566" s="5" t="s">
        <v>2978</v>
      </c>
      <c r="C2566" s="5" t="s">
        <v>449</v>
      </c>
      <c r="D2566" s="6">
        <v>1</v>
      </c>
      <c r="E2566" s="8">
        <v>0</v>
      </c>
      <c r="F2566" s="9">
        <f>TRUNC(E2566*D2566,1)</f>
        <v>0</v>
      </c>
      <c r="G2566" s="8">
        <v>0</v>
      </c>
      <c r="H2566" s="9">
        <f>TRUNC(G2566*D2566,1)</f>
        <v>0</v>
      </c>
      <c r="I2566" s="8">
        <f>TRUNC(SUMIF(V2565:V2567, RIGHTB(O2566, 1), H2565:H2567)*U2566, 2)</f>
        <v>97.74</v>
      </c>
      <c r="J2566" s="9">
        <f>TRUNC(I2566*D2566,1)</f>
        <v>97.7</v>
      </c>
      <c r="K2566" s="8">
        <f t="shared" si="331"/>
        <v>97.7</v>
      </c>
      <c r="L2566" s="9">
        <f t="shared" si="331"/>
        <v>97.7</v>
      </c>
      <c r="M2566" s="5" t="s">
        <v>52</v>
      </c>
      <c r="N2566" s="1" t="s">
        <v>2160</v>
      </c>
      <c r="O2566" s="1" t="s">
        <v>2654</v>
      </c>
      <c r="P2566" s="1" t="s">
        <v>62</v>
      </c>
      <c r="Q2566" s="1" t="s">
        <v>62</v>
      </c>
      <c r="R2566" s="1" t="s">
        <v>62</v>
      </c>
      <c r="S2566">
        <v>1</v>
      </c>
      <c r="T2566">
        <v>2</v>
      </c>
      <c r="U2566">
        <v>0.03</v>
      </c>
      <c r="AV2566" s="1" t="s">
        <v>52</v>
      </c>
      <c r="AW2566" s="1" t="s">
        <v>5490</v>
      </c>
      <c r="AX2566" s="1" t="s">
        <v>52</v>
      </c>
      <c r="AY2566" s="1" t="s">
        <v>52</v>
      </c>
      <c r="AZ2566" s="203"/>
      <c r="BA2566" s="207"/>
    </row>
    <row r="2567" spans="1:53" ht="30" customHeight="1">
      <c r="A2567" s="5" t="s">
        <v>3403</v>
      </c>
      <c r="B2567" s="5" t="s">
        <v>4880</v>
      </c>
      <c r="C2567" s="5" t="s">
        <v>449</v>
      </c>
      <c r="D2567" s="6">
        <v>1</v>
      </c>
      <c r="E2567" s="8">
        <v>0</v>
      </c>
      <c r="F2567" s="9">
        <f>TRUNC(E2567*D2567,1)</f>
        <v>0</v>
      </c>
      <c r="G2567" s="8">
        <f>TRUNC(SUMIF(W2565:W2567, RIGHTB(O2567, 1), H2565:H2567)*U2567, 2)</f>
        <v>651.62</v>
      </c>
      <c r="H2567" s="9">
        <f>TRUNC(G2567*D2567,1)</f>
        <v>651.6</v>
      </c>
      <c r="I2567" s="8">
        <v>0</v>
      </c>
      <c r="J2567" s="9">
        <f>TRUNC(I2567*D2567,1)</f>
        <v>0</v>
      </c>
      <c r="K2567" s="8">
        <f t="shared" si="331"/>
        <v>651.6</v>
      </c>
      <c r="L2567" s="9">
        <f t="shared" si="331"/>
        <v>651.6</v>
      </c>
      <c r="M2567" s="5" t="s">
        <v>52</v>
      </c>
      <c r="N2567" s="1" t="s">
        <v>2160</v>
      </c>
      <c r="O2567" s="1" t="s">
        <v>3004</v>
      </c>
      <c r="P2567" s="1" t="s">
        <v>62</v>
      </c>
      <c r="Q2567" s="1" t="s">
        <v>62</v>
      </c>
      <c r="R2567" s="1" t="s">
        <v>62</v>
      </c>
      <c r="S2567">
        <v>1</v>
      </c>
      <c r="T2567">
        <v>1</v>
      </c>
      <c r="U2567">
        <v>0.2</v>
      </c>
      <c r="AV2567" s="1" t="s">
        <v>52</v>
      </c>
      <c r="AW2567" s="1" t="s">
        <v>5491</v>
      </c>
      <c r="AX2567" s="1" t="s">
        <v>52</v>
      </c>
      <c r="AY2567" s="1" t="s">
        <v>52</v>
      </c>
      <c r="AZ2567" s="203"/>
      <c r="BA2567" s="207"/>
    </row>
    <row r="2568" spans="1:53" ht="30" customHeight="1">
      <c r="A2568" s="5" t="s">
        <v>2487</v>
      </c>
      <c r="B2568" s="5" t="s">
        <v>52</v>
      </c>
      <c r="C2568" s="5" t="s">
        <v>52</v>
      </c>
      <c r="D2568" s="6"/>
      <c r="E2568" s="8"/>
      <c r="F2568" s="9">
        <f>TRUNC(SUMIF(N2565:N2567, N2564, F2565:F2567),0)</f>
        <v>0</v>
      </c>
      <c r="G2568" s="8"/>
      <c r="H2568" s="9">
        <f>TRUNC(SUMIF(N2565:N2567, N2564, H2565:H2567),0)</f>
        <v>3909</v>
      </c>
      <c r="I2568" s="8"/>
      <c r="J2568" s="9">
        <f>TRUNC(SUMIF(N2565:N2567, N2564, J2565:J2567),0)</f>
        <v>97</v>
      </c>
      <c r="K2568" s="8"/>
      <c r="L2568" s="9">
        <f>F2568+H2568+J2568</f>
        <v>4006</v>
      </c>
      <c r="M2568" s="5" t="s">
        <v>52</v>
      </c>
      <c r="N2568" s="1" t="s">
        <v>124</v>
      </c>
      <c r="O2568" s="1" t="s">
        <v>124</v>
      </c>
      <c r="P2568" s="1" t="s">
        <v>52</v>
      </c>
      <c r="Q2568" s="1" t="s">
        <v>52</v>
      </c>
      <c r="R2568" s="1" t="s">
        <v>52</v>
      </c>
      <c r="AV2568" s="1" t="s">
        <v>52</v>
      </c>
      <c r="AW2568" s="1" t="s">
        <v>52</v>
      </c>
      <c r="AX2568" s="1" t="s">
        <v>52</v>
      </c>
      <c r="AY2568" s="1" t="s">
        <v>52</v>
      </c>
      <c r="AZ2568" s="203"/>
      <c r="BA2568" s="207"/>
    </row>
    <row r="2569" spans="1:53" ht="30" customHeight="1">
      <c r="A2569" s="6"/>
      <c r="B2569" s="6"/>
      <c r="C2569" s="6"/>
      <c r="D2569" s="6"/>
      <c r="E2569" s="8"/>
      <c r="F2569" s="9"/>
      <c r="G2569" s="8"/>
      <c r="H2569" s="9"/>
      <c r="I2569" s="8"/>
      <c r="J2569" s="9"/>
      <c r="K2569" s="8"/>
      <c r="L2569" s="9"/>
      <c r="M2569" s="6"/>
      <c r="BA2569" s="206"/>
    </row>
    <row r="2570" spans="1:53" ht="30" customHeight="1">
      <c r="A2570" s="308" t="s">
        <v>5492</v>
      </c>
      <c r="B2570" s="308"/>
      <c r="C2570" s="308"/>
      <c r="D2570" s="308"/>
      <c r="E2570" s="309"/>
      <c r="F2570" s="310"/>
      <c r="G2570" s="309"/>
      <c r="H2570" s="310"/>
      <c r="I2570" s="309"/>
      <c r="J2570" s="310"/>
      <c r="K2570" s="309"/>
      <c r="L2570" s="310"/>
      <c r="M2570" s="308"/>
      <c r="N2570" s="1" t="s">
        <v>2186</v>
      </c>
      <c r="BA2570" s="206"/>
    </row>
    <row r="2571" spans="1:53" ht="30" customHeight="1">
      <c r="A2571" s="5" t="s">
        <v>3587</v>
      </c>
      <c r="B2571" s="5" t="s">
        <v>5493</v>
      </c>
      <c r="C2571" s="5" t="s">
        <v>2572</v>
      </c>
      <c r="D2571" s="6">
        <v>0.06</v>
      </c>
      <c r="E2571" s="8">
        <f>단가대비표!K258</f>
        <v>9415</v>
      </c>
      <c r="F2571" s="9">
        <f>TRUNC(E2571*D2571,1)</f>
        <v>564.9</v>
      </c>
      <c r="G2571" s="8">
        <f>단가대비표!L258</f>
        <v>0</v>
      </c>
      <c r="H2571" s="9">
        <f>TRUNC(G2571*D2571,1)</f>
        <v>0</v>
      </c>
      <c r="I2571" s="8">
        <f>단가대비표!S258</f>
        <v>0</v>
      </c>
      <c r="J2571" s="9">
        <f>TRUNC(I2571*D2571,1)</f>
        <v>0</v>
      </c>
      <c r="K2571" s="8">
        <f>TRUNC(E2571+G2571+I2571,1)</f>
        <v>9415</v>
      </c>
      <c r="L2571" s="9">
        <f>TRUNC(F2571+H2571+J2571,1)</f>
        <v>564.9</v>
      </c>
      <c r="M2571" s="5" t="s">
        <v>52</v>
      </c>
      <c r="N2571" s="1" t="s">
        <v>2186</v>
      </c>
      <c r="O2571" s="1" t="s">
        <v>5494</v>
      </c>
      <c r="P2571" s="1" t="s">
        <v>62</v>
      </c>
      <c r="Q2571" s="1" t="s">
        <v>62</v>
      </c>
      <c r="R2571" s="1" t="s">
        <v>61</v>
      </c>
      <c r="AV2571" s="1" t="s">
        <v>52</v>
      </c>
      <c r="AW2571" s="1" t="s">
        <v>5495</v>
      </c>
      <c r="AX2571" s="1" t="s">
        <v>52</v>
      </c>
      <c r="AY2571" s="1" t="s">
        <v>52</v>
      </c>
      <c r="AZ2571" s="203"/>
      <c r="BA2571" s="207" t="s">
        <v>7544</v>
      </c>
    </row>
    <row r="2572" spans="1:53" ht="30" customHeight="1">
      <c r="A2572" s="5" t="s">
        <v>3591</v>
      </c>
      <c r="B2572" s="5" t="s">
        <v>3592</v>
      </c>
      <c r="C2572" s="5" t="s">
        <v>182</v>
      </c>
      <c r="D2572" s="6">
        <v>1</v>
      </c>
      <c r="E2572" s="8">
        <f>일위대가목록!E570</f>
        <v>0</v>
      </c>
      <c r="F2572" s="9">
        <f>TRUNC(E2572*D2572,1)</f>
        <v>0</v>
      </c>
      <c r="G2572" s="8">
        <f>일위대가목록!F570</f>
        <v>4870</v>
      </c>
      <c r="H2572" s="9">
        <f>TRUNC(G2572*D2572,1)</f>
        <v>4870</v>
      </c>
      <c r="I2572" s="8">
        <f>일위대가목록!G570</f>
        <v>0</v>
      </c>
      <c r="J2572" s="9">
        <f>TRUNC(I2572*D2572,1)</f>
        <v>0</v>
      </c>
      <c r="K2572" s="8">
        <f>TRUNC(E2572+G2572+I2572,1)</f>
        <v>4870</v>
      </c>
      <c r="L2572" s="9">
        <f>TRUNC(F2572+H2572+J2572,1)</f>
        <v>4870</v>
      </c>
      <c r="M2572" s="5" t="s">
        <v>3593</v>
      </c>
      <c r="N2572" s="1" t="s">
        <v>2186</v>
      </c>
      <c r="O2572" s="1" t="s">
        <v>3594</v>
      </c>
      <c r="P2572" s="1" t="s">
        <v>61</v>
      </c>
      <c r="Q2572" s="1" t="s">
        <v>62</v>
      </c>
      <c r="R2572" s="1" t="s">
        <v>62</v>
      </c>
      <c r="AV2572" s="1" t="s">
        <v>52</v>
      </c>
      <c r="AW2572" s="1" t="s">
        <v>5496</v>
      </c>
      <c r="AX2572" s="1" t="s">
        <v>52</v>
      </c>
      <c r="AY2572" s="1" t="s">
        <v>52</v>
      </c>
      <c r="AZ2572" s="203"/>
      <c r="BA2572" s="207" t="s">
        <v>3593</v>
      </c>
    </row>
    <row r="2573" spans="1:53" ht="30" customHeight="1">
      <c r="A2573" s="5" t="s">
        <v>2487</v>
      </c>
      <c r="B2573" s="5" t="s">
        <v>52</v>
      </c>
      <c r="C2573" s="5" t="s">
        <v>52</v>
      </c>
      <c r="D2573" s="6"/>
      <c r="E2573" s="8"/>
      <c r="F2573" s="9">
        <f>TRUNC(SUMIF(N2571:N2572, N2570, F2571:F2572),0)</f>
        <v>564</v>
      </c>
      <c r="G2573" s="8"/>
      <c r="H2573" s="9">
        <f>TRUNC(SUMIF(N2571:N2572, N2570, H2571:H2572),0)</f>
        <v>4870</v>
      </c>
      <c r="I2573" s="8"/>
      <c r="J2573" s="9">
        <f>TRUNC(SUMIF(N2571:N2572, N2570, J2571:J2572),0)</f>
        <v>0</v>
      </c>
      <c r="K2573" s="8"/>
      <c r="L2573" s="9">
        <f>F2573+H2573+J2573</f>
        <v>5434</v>
      </c>
      <c r="M2573" s="5" t="s">
        <v>52</v>
      </c>
      <c r="N2573" s="1" t="s">
        <v>124</v>
      </c>
      <c r="O2573" s="1" t="s">
        <v>124</v>
      </c>
      <c r="P2573" s="1" t="s">
        <v>52</v>
      </c>
      <c r="Q2573" s="1" t="s">
        <v>52</v>
      </c>
      <c r="R2573" s="1" t="s">
        <v>52</v>
      </c>
      <c r="AV2573" s="1" t="s">
        <v>52</v>
      </c>
      <c r="AW2573" s="1" t="s">
        <v>52</v>
      </c>
      <c r="AX2573" s="1" t="s">
        <v>52</v>
      </c>
      <c r="AY2573" s="1" t="s">
        <v>52</v>
      </c>
      <c r="AZ2573" s="203"/>
      <c r="BA2573" s="207"/>
    </row>
    <row r="2574" spans="1:53" ht="30" customHeight="1">
      <c r="A2574" s="6"/>
      <c r="B2574" s="6"/>
      <c r="C2574" s="6"/>
      <c r="D2574" s="6"/>
      <c r="E2574" s="8"/>
      <c r="F2574" s="9"/>
      <c r="G2574" s="8"/>
      <c r="H2574" s="9"/>
      <c r="I2574" s="8"/>
      <c r="J2574" s="9"/>
      <c r="K2574" s="8"/>
      <c r="L2574" s="9"/>
      <c r="M2574" s="6"/>
      <c r="BA2574" s="206"/>
    </row>
    <row r="2575" spans="1:53" ht="30" customHeight="1">
      <c r="A2575" s="308" t="s">
        <v>5497</v>
      </c>
      <c r="B2575" s="308"/>
      <c r="C2575" s="308"/>
      <c r="D2575" s="308"/>
      <c r="E2575" s="309"/>
      <c r="F2575" s="310"/>
      <c r="G2575" s="309"/>
      <c r="H2575" s="310"/>
      <c r="I2575" s="309"/>
      <c r="J2575" s="310"/>
      <c r="K2575" s="309"/>
      <c r="L2575" s="310"/>
      <c r="M2575" s="308"/>
      <c r="N2575" s="1" t="s">
        <v>2191</v>
      </c>
      <c r="BA2575" s="206"/>
    </row>
    <row r="2576" spans="1:53" ht="30" customHeight="1">
      <c r="A2576" s="5" t="s">
        <v>3642</v>
      </c>
      <c r="B2576" s="5" t="s">
        <v>5498</v>
      </c>
      <c r="C2576" s="5" t="s">
        <v>182</v>
      </c>
      <c r="D2576" s="6">
        <v>1.05</v>
      </c>
      <c r="E2576" s="8">
        <f>단가대비표!K305</f>
        <v>3709</v>
      </c>
      <c r="F2576" s="9">
        <f>TRUNC(E2576*D2576,1)</f>
        <v>3894.4</v>
      </c>
      <c r="G2576" s="8">
        <f>단가대비표!L305</f>
        <v>0</v>
      </c>
      <c r="H2576" s="9">
        <f>TRUNC(G2576*D2576,1)</f>
        <v>0</v>
      </c>
      <c r="I2576" s="8">
        <f>단가대비표!S305</f>
        <v>0</v>
      </c>
      <c r="J2576" s="9">
        <f>TRUNC(I2576*D2576,1)</f>
        <v>0</v>
      </c>
      <c r="K2576" s="8">
        <f t="shared" ref="K2576:L2580" si="332">TRUNC(E2576+G2576+I2576,1)</f>
        <v>3709</v>
      </c>
      <c r="L2576" s="9">
        <f t="shared" si="332"/>
        <v>3894.4</v>
      </c>
      <c r="M2576" s="5" t="s">
        <v>52</v>
      </c>
      <c r="N2576" s="1" t="s">
        <v>2191</v>
      </c>
      <c r="O2576" s="1" t="s">
        <v>5499</v>
      </c>
      <c r="P2576" s="1" t="s">
        <v>62</v>
      </c>
      <c r="Q2576" s="1" t="s">
        <v>62</v>
      </c>
      <c r="R2576" s="1" t="s">
        <v>61</v>
      </c>
      <c r="V2576">
        <v>1</v>
      </c>
      <c r="AV2576" s="1" t="s">
        <v>52</v>
      </c>
      <c r="AW2576" s="1" t="s">
        <v>5500</v>
      </c>
      <c r="AX2576" s="1" t="s">
        <v>52</v>
      </c>
      <c r="AY2576" s="1" t="s">
        <v>52</v>
      </c>
      <c r="AZ2576" s="203"/>
      <c r="BA2576" s="207" t="s">
        <v>7600</v>
      </c>
    </row>
    <row r="2577" spans="1:53" ht="30" customHeight="1">
      <c r="A2577" s="5" t="s">
        <v>2665</v>
      </c>
      <c r="B2577" s="5" t="s">
        <v>2666</v>
      </c>
      <c r="C2577" s="5" t="s">
        <v>449</v>
      </c>
      <c r="D2577" s="6">
        <v>1</v>
      </c>
      <c r="E2577" s="8">
        <f>TRUNC(SUMIF(V2576:V2580, RIGHTB(O2577, 1), F2576:F2580)*U2577, 2)</f>
        <v>194.72</v>
      </c>
      <c r="F2577" s="9">
        <f>TRUNC(E2577*D2577,1)</f>
        <v>194.7</v>
      </c>
      <c r="G2577" s="8">
        <v>0</v>
      </c>
      <c r="H2577" s="9">
        <f>TRUNC(G2577*D2577,1)</f>
        <v>0</v>
      </c>
      <c r="I2577" s="8">
        <v>0</v>
      </c>
      <c r="J2577" s="9">
        <f>TRUNC(I2577*D2577,1)</f>
        <v>0</v>
      </c>
      <c r="K2577" s="8">
        <f t="shared" si="332"/>
        <v>194.7</v>
      </c>
      <c r="L2577" s="9">
        <f t="shared" si="332"/>
        <v>194.7</v>
      </c>
      <c r="M2577" s="5" t="s">
        <v>52</v>
      </c>
      <c r="N2577" s="1" t="s">
        <v>2191</v>
      </c>
      <c r="O2577" s="1" t="s">
        <v>2654</v>
      </c>
      <c r="P2577" s="1" t="s">
        <v>62</v>
      </c>
      <c r="Q2577" s="1" t="s">
        <v>62</v>
      </c>
      <c r="R2577" s="1" t="s">
        <v>62</v>
      </c>
      <c r="S2577">
        <v>0</v>
      </c>
      <c r="T2577">
        <v>0</v>
      </c>
      <c r="U2577">
        <v>0.05</v>
      </c>
      <c r="AV2577" s="1" t="s">
        <v>52</v>
      </c>
      <c r="AW2577" s="1" t="s">
        <v>5501</v>
      </c>
      <c r="AX2577" s="1" t="s">
        <v>52</v>
      </c>
      <c r="AY2577" s="1" t="s">
        <v>52</v>
      </c>
      <c r="AZ2577" s="203"/>
      <c r="BA2577" s="207"/>
    </row>
    <row r="2578" spans="1:53" ht="30" customHeight="1">
      <c r="A2578" s="5" t="s">
        <v>3215</v>
      </c>
      <c r="B2578" s="5" t="s">
        <v>3646</v>
      </c>
      <c r="C2578" s="5" t="s">
        <v>2685</v>
      </c>
      <c r="D2578" s="6">
        <v>2.0969000000000002</v>
      </c>
      <c r="E2578" s="8">
        <f>일위대가목록!E579</f>
        <v>84</v>
      </c>
      <c r="F2578" s="9">
        <f>TRUNC(E2578*D2578,1)</f>
        <v>176.1</v>
      </c>
      <c r="G2578" s="8">
        <f>일위대가목록!F579</f>
        <v>2812</v>
      </c>
      <c r="H2578" s="9">
        <f>TRUNC(G2578*D2578,1)</f>
        <v>5896.4</v>
      </c>
      <c r="I2578" s="8">
        <f>일위대가목록!G579</f>
        <v>140</v>
      </c>
      <c r="J2578" s="9">
        <f>TRUNC(I2578*D2578,1)</f>
        <v>293.5</v>
      </c>
      <c r="K2578" s="8">
        <f t="shared" si="332"/>
        <v>3036</v>
      </c>
      <c r="L2578" s="9">
        <f t="shared" si="332"/>
        <v>6366</v>
      </c>
      <c r="M2578" s="5" t="s">
        <v>3647</v>
      </c>
      <c r="N2578" s="1" t="s">
        <v>2191</v>
      </c>
      <c r="O2578" s="1" t="s">
        <v>3648</v>
      </c>
      <c r="P2578" s="1" t="s">
        <v>61</v>
      </c>
      <c r="Q2578" s="1" t="s">
        <v>62</v>
      </c>
      <c r="R2578" s="1" t="s">
        <v>62</v>
      </c>
      <c r="AV2578" s="1" t="s">
        <v>52</v>
      </c>
      <c r="AW2578" s="1" t="s">
        <v>5502</v>
      </c>
      <c r="AX2578" s="1" t="s">
        <v>52</v>
      </c>
      <c r="AY2578" s="1" t="s">
        <v>52</v>
      </c>
      <c r="AZ2578" s="203"/>
      <c r="BA2578" s="207" t="s">
        <v>3647</v>
      </c>
    </row>
    <row r="2579" spans="1:53" ht="30" customHeight="1">
      <c r="A2579" s="5" t="s">
        <v>3233</v>
      </c>
      <c r="B2579" s="5" t="s">
        <v>3234</v>
      </c>
      <c r="C2579" s="5" t="s">
        <v>58</v>
      </c>
      <c r="D2579" s="6">
        <v>0.2</v>
      </c>
      <c r="E2579" s="8">
        <f>일위대가목록!E541</f>
        <v>560</v>
      </c>
      <c r="F2579" s="9">
        <f>TRUNC(E2579*D2579,1)</f>
        <v>112</v>
      </c>
      <c r="G2579" s="8">
        <f>일위대가목록!F541</f>
        <v>0</v>
      </c>
      <c r="H2579" s="9">
        <f>TRUNC(G2579*D2579,1)</f>
        <v>0</v>
      </c>
      <c r="I2579" s="8">
        <f>일위대가목록!G541</f>
        <v>0</v>
      </c>
      <c r="J2579" s="9">
        <f>TRUNC(I2579*D2579,1)</f>
        <v>0</v>
      </c>
      <c r="K2579" s="8">
        <f t="shared" si="332"/>
        <v>560</v>
      </c>
      <c r="L2579" s="9">
        <f t="shared" si="332"/>
        <v>112</v>
      </c>
      <c r="M2579" s="5" t="s">
        <v>3235</v>
      </c>
      <c r="N2579" s="1" t="s">
        <v>2191</v>
      </c>
      <c r="O2579" s="1" t="s">
        <v>3236</v>
      </c>
      <c r="P2579" s="1" t="s">
        <v>61</v>
      </c>
      <c r="Q2579" s="1" t="s">
        <v>62</v>
      </c>
      <c r="R2579" s="1" t="s">
        <v>62</v>
      </c>
      <c r="AV2579" s="1" t="s">
        <v>52</v>
      </c>
      <c r="AW2579" s="1" t="s">
        <v>5503</v>
      </c>
      <c r="AX2579" s="1" t="s">
        <v>52</v>
      </c>
      <c r="AY2579" s="1" t="s">
        <v>52</v>
      </c>
      <c r="AZ2579" s="203"/>
      <c r="BA2579" s="207" t="s">
        <v>3235</v>
      </c>
    </row>
    <row r="2580" spans="1:53" ht="30" customHeight="1">
      <c r="A2580" s="5" t="s">
        <v>3223</v>
      </c>
      <c r="B2580" s="5" t="s">
        <v>3224</v>
      </c>
      <c r="C2580" s="5" t="s">
        <v>58</v>
      </c>
      <c r="D2580" s="6">
        <v>0.2</v>
      </c>
      <c r="E2580" s="8">
        <f>일위대가목록!E540</f>
        <v>82</v>
      </c>
      <c r="F2580" s="9">
        <f>TRUNC(E2580*D2580,1)</f>
        <v>16.399999999999999</v>
      </c>
      <c r="G2580" s="8">
        <f>일위대가목록!F540</f>
        <v>4101</v>
      </c>
      <c r="H2580" s="9">
        <f>TRUNC(G2580*D2580,1)</f>
        <v>820.2</v>
      </c>
      <c r="I2580" s="8">
        <f>일위대가목록!G540</f>
        <v>0</v>
      </c>
      <c r="J2580" s="9">
        <f>TRUNC(I2580*D2580,1)</f>
        <v>0</v>
      </c>
      <c r="K2580" s="8">
        <f t="shared" si="332"/>
        <v>4183</v>
      </c>
      <c r="L2580" s="9">
        <f t="shared" si="332"/>
        <v>836.6</v>
      </c>
      <c r="M2580" s="5" t="s">
        <v>3225</v>
      </c>
      <c r="N2580" s="1" t="s">
        <v>2191</v>
      </c>
      <c r="O2580" s="1" t="s">
        <v>3226</v>
      </c>
      <c r="P2580" s="1" t="s">
        <v>61</v>
      </c>
      <c r="Q2580" s="1" t="s">
        <v>62</v>
      </c>
      <c r="R2580" s="1" t="s">
        <v>62</v>
      </c>
      <c r="AV2580" s="1" t="s">
        <v>52</v>
      </c>
      <c r="AW2580" s="1" t="s">
        <v>5504</v>
      </c>
      <c r="AX2580" s="1" t="s">
        <v>52</v>
      </c>
      <c r="AY2580" s="1" t="s">
        <v>52</v>
      </c>
      <c r="AZ2580" s="203"/>
      <c r="BA2580" s="207" t="s">
        <v>3225</v>
      </c>
    </row>
    <row r="2581" spans="1:53" ht="30" customHeight="1">
      <c r="A2581" s="5" t="s">
        <v>2487</v>
      </c>
      <c r="B2581" s="5" t="s">
        <v>52</v>
      </c>
      <c r="C2581" s="5" t="s">
        <v>52</v>
      </c>
      <c r="D2581" s="6"/>
      <c r="E2581" s="8"/>
      <c r="F2581" s="9">
        <f>TRUNC(SUMIF(N2576:N2580, N2575, F2576:F2580),0)</f>
        <v>4393</v>
      </c>
      <c r="G2581" s="8"/>
      <c r="H2581" s="9">
        <f>TRUNC(SUMIF(N2576:N2580, N2575, H2576:H2580),0)</f>
        <v>6716</v>
      </c>
      <c r="I2581" s="8"/>
      <c r="J2581" s="9">
        <f>TRUNC(SUMIF(N2576:N2580, N2575, J2576:J2580),0)</f>
        <v>293</v>
      </c>
      <c r="K2581" s="8"/>
      <c r="L2581" s="9">
        <f>F2581+H2581+J2581</f>
        <v>11402</v>
      </c>
      <c r="M2581" s="5" t="s">
        <v>52</v>
      </c>
      <c r="N2581" s="1" t="s">
        <v>124</v>
      </c>
      <c r="O2581" s="1" t="s">
        <v>124</v>
      </c>
      <c r="P2581" s="1" t="s">
        <v>52</v>
      </c>
      <c r="Q2581" s="1" t="s">
        <v>52</v>
      </c>
      <c r="R2581" s="1" t="s">
        <v>52</v>
      </c>
      <c r="AV2581" s="1" t="s">
        <v>52</v>
      </c>
      <c r="AW2581" s="1" t="s">
        <v>52</v>
      </c>
      <c r="AX2581" s="1" t="s">
        <v>52</v>
      </c>
      <c r="AY2581" s="1" t="s">
        <v>52</v>
      </c>
      <c r="AZ2581" s="203"/>
      <c r="BA2581" s="207"/>
    </row>
    <row r="2582" spans="1:53" ht="30" customHeight="1">
      <c r="A2582" s="6"/>
      <c r="B2582" s="6"/>
      <c r="C2582" s="6"/>
      <c r="D2582" s="6"/>
      <c r="E2582" s="8"/>
      <c r="F2582" s="9"/>
      <c r="G2582" s="8"/>
      <c r="H2582" s="9"/>
      <c r="I2582" s="8"/>
      <c r="J2582" s="9"/>
      <c r="K2582" s="8"/>
      <c r="L2582" s="9"/>
      <c r="M2582" s="6"/>
      <c r="BA2582" s="206"/>
    </row>
    <row r="2583" spans="1:53" ht="30" customHeight="1">
      <c r="A2583" s="308" t="s">
        <v>5505</v>
      </c>
      <c r="B2583" s="308"/>
      <c r="C2583" s="308"/>
      <c r="D2583" s="308"/>
      <c r="E2583" s="309"/>
      <c r="F2583" s="310"/>
      <c r="G2583" s="309"/>
      <c r="H2583" s="310"/>
      <c r="I2583" s="309"/>
      <c r="J2583" s="310"/>
      <c r="K2583" s="309"/>
      <c r="L2583" s="310"/>
      <c r="M2583" s="308"/>
      <c r="N2583" s="1" t="s">
        <v>2196</v>
      </c>
      <c r="BA2583" s="206"/>
    </row>
    <row r="2584" spans="1:53" ht="30" customHeight="1">
      <c r="A2584" s="5" t="s">
        <v>5506</v>
      </c>
      <c r="B2584" s="5" t="s">
        <v>52</v>
      </c>
      <c r="C2584" s="5" t="s">
        <v>58</v>
      </c>
      <c r="D2584" s="6">
        <v>1.05</v>
      </c>
      <c r="E2584" s="8">
        <f>단가대비표!K352</f>
        <v>135000</v>
      </c>
      <c r="F2584" s="9">
        <f>TRUNC(E2584*D2584,1)</f>
        <v>141750</v>
      </c>
      <c r="G2584" s="8">
        <f>단가대비표!L352</f>
        <v>0</v>
      </c>
      <c r="H2584" s="9">
        <f>TRUNC(G2584*D2584,1)</f>
        <v>0</v>
      </c>
      <c r="I2584" s="8">
        <f>단가대비표!S352</f>
        <v>0</v>
      </c>
      <c r="J2584" s="9">
        <f>TRUNC(I2584*D2584,1)</f>
        <v>0</v>
      </c>
      <c r="K2584" s="8">
        <f>TRUNC(E2584+G2584+I2584,1)</f>
        <v>135000</v>
      </c>
      <c r="L2584" s="9">
        <f>TRUNC(F2584+H2584+J2584,1)</f>
        <v>141750</v>
      </c>
      <c r="M2584" s="5" t="s">
        <v>52</v>
      </c>
      <c r="N2584" s="1" t="s">
        <v>2196</v>
      </c>
      <c r="O2584" s="1" t="s">
        <v>5507</v>
      </c>
      <c r="P2584" s="1" t="s">
        <v>62</v>
      </c>
      <c r="Q2584" s="1" t="s">
        <v>62</v>
      </c>
      <c r="R2584" s="1" t="s">
        <v>61</v>
      </c>
      <c r="AV2584" s="1" t="s">
        <v>52</v>
      </c>
      <c r="AW2584" s="1" t="s">
        <v>5508</v>
      </c>
      <c r="AX2584" s="1" t="s">
        <v>52</v>
      </c>
      <c r="AY2584" s="1" t="s">
        <v>52</v>
      </c>
      <c r="AZ2584" s="203"/>
      <c r="BA2584" s="207" t="s">
        <v>7657</v>
      </c>
    </row>
    <row r="2585" spans="1:53" ht="30" customHeight="1">
      <c r="A2585" s="5" t="s">
        <v>5509</v>
      </c>
      <c r="B2585" s="5" t="s">
        <v>5510</v>
      </c>
      <c r="C2585" s="5" t="s">
        <v>58</v>
      </c>
      <c r="D2585" s="6">
        <v>1</v>
      </c>
      <c r="E2585" s="8">
        <f>일위대가목록!E680</f>
        <v>0</v>
      </c>
      <c r="F2585" s="9">
        <f>TRUNC(E2585*D2585,1)</f>
        <v>0</v>
      </c>
      <c r="G2585" s="8">
        <f>일위대가목록!F680</f>
        <v>51333</v>
      </c>
      <c r="H2585" s="9">
        <f>TRUNC(G2585*D2585,1)</f>
        <v>51333</v>
      </c>
      <c r="I2585" s="8">
        <f>일위대가목록!G680</f>
        <v>1026</v>
      </c>
      <c r="J2585" s="9">
        <f>TRUNC(I2585*D2585,1)</f>
        <v>1026</v>
      </c>
      <c r="K2585" s="8">
        <f>TRUNC(E2585+G2585+I2585,1)</f>
        <v>52359</v>
      </c>
      <c r="L2585" s="9">
        <f>TRUNC(F2585+H2585+J2585,1)</f>
        <v>52359</v>
      </c>
      <c r="M2585" s="5" t="s">
        <v>5511</v>
      </c>
      <c r="N2585" s="1" t="s">
        <v>2196</v>
      </c>
      <c r="O2585" s="1" t="s">
        <v>5512</v>
      </c>
      <c r="P2585" s="1" t="s">
        <v>61</v>
      </c>
      <c r="Q2585" s="1" t="s">
        <v>62</v>
      </c>
      <c r="R2585" s="1" t="s">
        <v>62</v>
      </c>
      <c r="AV2585" s="1" t="s">
        <v>52</v>
      </c>
      <c r="AW2585" s="1" t="s">
        <v>5513</v>
      </c>
      <c r="AX2585" s="1" t="s">
        <v>52</v>
      </c>
      <c r="AY2585" s="1" t="s">
        <v>52</v>
      </c>
      <c r="AZ2585" s="203"/>
      <c r="BA2585" s="207" t="s">
        <v>5511</v>
      </c>
    </row>
    <row r="2586" spans="1:53" ht="30" customHeight="1">
      <c r="A2586" s="5" t="s">
        <v>2487</v>
      </c>
      <c r="B2586" s="5" t="s">
        <v>52</v>
      </c>
      <c r="C2586" s="5" t="s">
        <v>52</v>
      </c>
      <c r="D2586" s="6"/>
      <c r="E2586" s="8"/>
      <c r="F2586" s="9">
        <f>TRUNC(SUMIF(N2584:N2585, N2583, F2584:F2585),0)</f>
        <v>141750</v>
      </c>
      <c r="G2586" s="8"/>
      <c r="H2586" s="9">
        <f>TRUNC(SUMIF(N2584:N2585, N2583, H2584:H2585),0)</f>
        <v>51333</v>
      </c>
      <c r="I2586" s="8"/>
      <c r="J2586" s="9">
        <f>TRUNC(SUMIF(N2584:N2585, N2583, J2584:J2585),0)</f>
        <v>1026</v>
      </c>
      <c r="K2586" s="8"/>
      <c r="L2586" s="9">
        <f>F2586+H2586+J2586</f>
        <v>194109</v>
      </c>
      <c r="M2586" s="5" t="s">
        <v>52</v>
      </c>
      <c r="N2586" s="1" t="s">
        <v>124</v>
      </c>
      <c r="O2586" s="1" t="s">
        <v>124</v>
      </c>
      <c r="P2586" s="1" t="s">
        <v>52</v>
      </c>
      <c r="Q2586" s="1" t="s">
        <v>52</v>
      </c>
      <c r="R2586" s="1" t="s">
        <v>52</v>
      </c>
      <c r="AV2586" s="1" t="s">
        <v>52</v>
      </c>
      <c r="AW2586" s="1" t="s">
        <v>52</v>
      </c>
      <c r="AX2586" s="1" t="s">
        <v>52</v>
      </c>
      <c r="AY2586" s="1" t="s">
        <v>52</v>
      </c>
      <c r="AZ2586" s="203"/>
      <c r="BA2586" s="207"/>
    </row>
    <row r="2587" spans="1:53" ht="30" customHeight="1">
      <c r="A2587" s="6"/>
      <c r="B2587" s="6"/>
      <c r="C2587" s="6"/>
      <c r="D2587" s="6"/>
      <c r="E2587" s="8"/>
      <c r="F2587" s="9"/>
      <c r="G2587" s="8"/>
      <c r="H2587" s="9"/>
      <c r="I2587" s="8"/>
      <c r="J2587" s="9"/>
      <c r="K2587" s="8"/>
      <c r="L2587" s="9"/>
      <c r="M2587" s="6"/>
      <c r="BA2587" s="206"/>
    </row>
    <row r="2588" spans="1:53" ht="30" customHeight="1">
      <c r="A2588" s="308" t="s">
        <v>5514</v>
      </c>
      <c r="B2588" s="308"/>
      <c r="C2588" s="308"/>
      <c r="D2588" s="308"/>
      <c r="E2588" s="309"/>
      <c r="F2588" s="310"/>
      <c r="G2588" s="309"/>
      <c r="H2588" s="310"/>
      <c r="I2588" s="309"/>
      <c r="J2588" s="310"/>
      <c r="K2588" s="309"/>
      <c r="L2588" s="310"/>
      <c r="M2588" s="308"/>
      <c r="N2588" s="1" t="s">
        <v>2201</v>
      </c>
      <c r="BA2588" s="206"/>
    </row>
    <row r="2589" spans="1:53" ht="30" customHeight="1">
      <c r="A2589" s="5" t="s">
        <v>5515</v>
      </c>
      <c r="B2589" s="5" t="s">
        <v>5516</v>
      </c>
      <c r="C2589" s="5" t="s">
        <v>58</v>
      </c>
      <c r="D2589" s="6">
        <v>1.05</v>
      </c>
      <c r="E2589" s="8">
        <f>단가대비표!K351</f>
        <v>16400</v>
      </c>
      <c r="F2589" s="9">
        <f>TRUNC(E2589*D2589,1)</f>
        <v>17220</v>
      </c>
      <c r="G2589" s="8">
        <f>단가대비표!L351</f>
        <v>0</v>
      </c>
      <c r="H2589" s="9">
        <f>TRUNC(G2589*D2589,1)</f>
        <v>0</v>
      </c>
      <c r="I2589" s="8">
        <f>단가대비표!S351</f>
        <v>0</v>
      </c>
      <c r="J2589" s="9">
        <f>TRUNC(I2589*D2589,1)</f>
        <v>0</v>
      </c>
      <c r="K2589" s="8">
        <f>TRUNC(E2589+G2589+I2589,1)</f>
        <v>16400</v>
      </c>
      <c r="L2589" s="9">
        <f>TRUNC(F2589+H2589+J2589,1)</f>
        <v>17220</v>
      </c>
      <c r="M2589" s="5" t="s">
        <v>52</v>
      </c>
      <c r="N2589" s="1" t="s">
        <v>2201</v>
      </c>
      <c r="O2589" s="1" t="s">
        <v>5517</v>
      </c>
      <c r="P2589" s="1" t="s">
        <v>62</v>
      </c>
      <c r="Q2589" s="1" t="s">
        <v>62</v>
      </c>
      <c r="R2589" s="1" t="s">
        <v>61</v>
      </c>
      <c r="AV2589" s="1" t="s">
        <v>52</v>
      </c>
      <c r="AW2589" s="1" t="s">
        <v>5518</v>
      </c>
      <c r="AX2589" s="1" t="s">
        <v>52</v>
      </c>
      <c r="AY2589" s="1" t="s">
        <v>52</v>
      </c>
      <c r="AZ2589" s="203"/>
      <c r="BA2589" s="207" t="s">
        <v>7655</v>
      </c>
    </row>
    <row r="2590" spans="1:53" ht="30" customHeight="1">
      <c r="A2590" s="5" t="s">
        <v>5519</v>
      </c>
      <c r="B2590" s="5" t="s">
        <v>5520</v>
      </c>
      <c r="C2590" s="5" t="s">
        <v>58</v>
      </c>
      <c r="D2590" s="6">
        <v>1</v>
      </c>
      <c r="E2590" s="8">
        <f>일위대가목록!E681</f>
        <v>0</v>
      </c>
      <c r="F2590" s="9">
        <f>TRUNC(E2590*D2590,1)</f>
        <v>0</v>
      </c>
      <c r="G2590" s="8">
        <f>일위대가목록!F681</f>
        <v>17052</v>
      </c>
      <c r="H2590" s="9">
        <f>TRUNC(G2590*D2590,1)</f>
        <v>17052</v>
      </c>
      <c r="I2590" s="8">
        <f>일위대가목록!G681</f>
        <v>682</v>
      </c>
      <c r="J2590" s="9">
        <f>TRUNC(I2590*D2590,1)</f>
        <v>682</v>
      </c>
      <c r="K2590" s="8">
        <f>TRUNC(E2590+G2590+I2590,1)</f>
        <v>17734</v>
      </c>
      <c r="L2590" s="9">
        <f>TRUNC(F2590+H2590+J2590,1)</f>
        <v>17734</v>
      </c>
      <c r="M2590" s="5" t="s">
        <v>5521</v>
      </c>
      <c r="N2590" s="1" t="s">
        <v>2201</v>
      </c>
      <c r="O2590" s="1" t="s">
        <v>5522</v>
      </c>
      <c r="P2590" s="1" t="s">
        <v>61</v>
      </c>
      <c r="Q2590" s="1" t="s">
        <v>62</v>
      </c>
      <c r="R2590" s="1" t="s">
        <v>62</v>
      </c>
      <c r="AV2590" s="1" t="s">
        <v>52</v>
      </c>
      <c r="AW2590" s="1" t="s">
        <v>5523</v>
      </c>
      <c r="AX2590" s="1" t="s">
        <v>52</v>
      </c>
      <c r="AY2590" s="1" t="s">
        <v>52</v>
      </c>
      <c r="AZ2590" s="203"/>
      <c r="BA2590" s="207" t="s">
        <v>5521</v>
      </c>
    </row>
    <row r="2591" spans="1:53" ht="30" customHeight="1">
      <c r="A2591" s="5" t="s">
        <v>2487</v>
      </c>
      <c r="B2591" s="5" t="s">
        <v>52</v>
      </c>
      <c r="C2591" s="5" t="s">
        <v>52</v>
      </c>
      <c r="D2591" s="6"/>
      <c r="E2591" s="8"/>
      <c r="F2591" s="9">
        <f>TRUNC(SUMIF(N2589:N2590, N2588, F2589:F2590),0)</f>
        <v>17220</v>
      </c>
      <c r="G2591" s="8"/>
      <c r="H2591" s="9">
        <f>TRUNC(SUMIF(N2589:N2590, N2588, H2589:H2590),0)</f>
        <v>17052</v>
      </c>
      <c r="I2591" s="8"/>
      <c r="J2591" s="9">
        <f>TRUNC(SUMIF(N2589:N2590, N2588, J2589:J2590),0)</f>
        <v>682</v>
      </c>
      <c r="K2591" s="8"/>
      <c r="L2591" s="9">
        <f>F2591+H2591+J2591</f>
        <v>34954</v>
      </c>
      <c r="M2591" s="5" t="s">
        <v>52</v>
      </c>
      <c r="N2591" s="1" t="s">
        <v>124</v>
      </c>
      <c r="O2591" s="1" t="s">
        <v>124</v>
      </c>
      <c r="P2591" s="1" t="s">
        <v>52</v>
      </c>
      <c r="Q2591" s="1" t="s">
        <v>52</v>
      </c>
      <c r="R2591" s="1" t="s">
        <v>52</v>
      </c>
      <c r="AV2591" s="1" t="s">
        <v>52</v>
      </c>
      <c r="AW2591" s="1" t="s">
        <v>52</v>
      </c>
      <c r="AX2591" s="1" t="s">
        <v>52</v>
      </c>
      <c r="AY2591" s="1" t="s">
        <v>52</v>
      </c>
      <c r="AZ2591" s="203"/>
      <c r="BA2591" s="207"/>
    </row>
    <row r="2592" spans="1:53" ht="30" customHeight="1">
      <c r="A2592" s="6"/>
      <c r="B2592" s="6"/>
      <c r="C2592" s="6"/>
      <c r="D2592" s="6"/>
      <c r="E2592" s="8"/>
      <c r="F2592" s="9"/>
      <c r="G2592" s="8"/>
      <c r="H2592" s="9"/>
      <c r="I2592" s="8"/>
      <c r="J2592" s="9"/>
      <c r="K2592" s="8"/>
      <c r="L2592" s="9"/>
      <c r="M2592" s="6"/>
      <c r="BA2592" s="206"/>
    </row>
    <row r="2593" spans="1:53" ht="30" customHeight="1">
      <c r="A2593" s="308" t="s">
        <v>5524</v>
      </c>
      <c r="B2593" s="308"/>
      <c r="C2593" s="308"/>
      <c r="D2593" s="308"/>
      <c r="E2593" s="309"/>
      <c r="F2593" s="310"/>
      <c r="G2593" s="309"/>
      <c r="H2593" s="310"/>
      <c r="I2593" s="309"/>
      <c r="J2593" s="310"/>
      <c r="K2593" s="309"/>
      <c r="L2593" s="310"/>
      <c r="M2593" s="308"/>
      <c r="N2593" s="1" t="s">
        <v>2206</v>
      </c>
      <c r="BA2593" s="206"/>
    </row>
    <row r="2594" spans="1:53" ht="30" customHeight="1">
      <c r="A2594" s="5" t="s">
        <v>2801</v>
      </c>
      <c r="B2594" s="5" t="s">
        <v>2802</v>
      </c>
      <c r="C2594" s="5" t="s">
        <v>588</v>
      </c>
      <c r="D2594" s="6">
        <v>3.5000000000000003E-2</v>
      </c>
      <c r="E2594" s="8">
        <f>단가대비표!K71</f>
        <v>497005</v>
      </c>
      <c r="F2594" s="9">
        <f>TRUNC(E2594*D2594,1)</f>
        <v>17395.099999999999</v>
      </c>
      <c r="G2594" s="8">
        <f>단가대비표!L71</f>
        <v>0</v>
      </c>
      <c r="H2594" s="9">
        <f>TRUNC(G2594*D2594,1)</f>
        <v>0</v>
      </c>
      <c r="I2594" s="8">
        <f>단가대비표!S71</f>
        <v>0</v>
      </c>
      <c r="J2594" s="9">
        <f>TRUNC(I2594*D2594,1)</f>
        <v>0</v>
      </c>
      <c r="K2594" s="8">
        <f>TRUNC(E2594+G2594+I2594,1)</f>
        <v>497005</v>
      </c>
      <c r="L2594" s="9">
        <f>TRUNC(F2594+H2594+J2594,1)</f>
        <v>17395.099999999999</v>
      </c>
      <c r="M2594" s="5" t="s">
        <v>52</v>
      </c>
      <c r="N2594" s="1" t="s">
        <v>2206</v>
      </c>
      <c r="O2594" s="1" t="s">
        <v>2803</v>
      </c>
      <c r="P2594" s="1" t="s">
        <v>62</v>
      </c>
      <c r="Q2594" s="1" t="s">
        <v>62</v>
      </c>
      <c r="R2594" s="1" t="s">
        <v>61</v>
      </c>
      <c r="AV2594" s="1" t="s">
        <v>52</v>
      </c>
      <c r="AW2594" s="1" t="s">
        <v>5525</v>
      </c>
      <c r="AX2594" s="1" t="s">
        <v>52</v>
      </c>
      <c r="AY2594" s="1" t="s">
        <v>52</v>
      </c>
      <c r="AZ2594" s="203"/>
      <c r="BA2594" s="207" t="s">
        <v>7302</v>
      </c>
    </row>
    <row r="2595" spans="1:53" ht="30" customHeight="1">
      <c r="A2595" s="5" t="s">
        <v>5526</v>
      </c>
      <c r="B2595" s="5" t="s">
        <v>5527</v>
      </c>
      <c r="C2595" s="5" t="s">
        <v>58</v>
      </c>
      <c r="D2595" s="6">
        <v>1</v>
      </c>
      <c r="E2595" s="8">
        <f>일위대가목록!E682</f>
        <v>0</v>
      </c>
      <c r="F2595" s="9">
        <f>TRUNC(E2595*D2595,1)</f>
        <v>0</v>
      </c>
      <c r="G2595" s="8">
        <f>일위대가목록!F682</f>
        <v>15719</v>
      </c>
      <c r="H2595" s="9">
        <f>TRUNC(G2595*D2595,1)</f>
        <v>15719</v>
      </c>
      <c r="I2595" s="8">
        <f>일위대가목록!G682</f>
        <v>628</v>
      </c>
      <c r="J2595" s="9">
        <f>TRUNC(I2595*D2595,1)</f>
        <v>628</v>
      </c>
      <c r="K2595" s="8">
        <f>TRUNC(E2595+G2595+I2595,1)</f>
        <v>16347</v>
      </c>
      <c r="L2595" s="9">
        <f>TRUNC(F2595+H2595+J2595,1)</f>
        <v>16347</v>
      </c>
      <c r="M2595" s="5" t="s">
        <v>5528</v>
      </c>
      <c r="N2595" s="1" t="s">
        <v>2206</v>
      </c>
      <c r="O2595" s="1" t="s">
        <v>5529</v>
      </c>
      <c r="P2595" s="1" t="s">
        <v>61</v>
      </c>
      <c r="Q2595" s="1" t="s">
        <v>62</v>
      </c>
      <c r="R2595" s="1" t="s">
        <v>62</v>
      </c>
      <c r="AV2595" s="1" t="s">
        <v>52</v>
      </c>
      <c r="AW2595" s="1" t="s">
        <v>5530</v>
      </c>
      <c r="AX2595" s="1" t="s">
        <v>52</v>
      </c>
      <c r="AY2595" s="1" t="s">
        <v>52</v>
      </c>
      <c r="AZ2595" s="203"/>
      <c r="BA2595" s="207" t="s">
        <v>5528</v>
      </c>
    </row>
    <row r="2596" spans="1:53" ht="30" customHeight="1">
      <c r="A2596" s="5" t="s">
        <v>2487</v>
      </c>
      <c r="B2596" s="5" t="s">
        <v>52</v>
      </c>
      <c r="C2596" s="5" t="s">
        <v>52</v>
      </c>
      <c r="D2596" s="6"/>
      <c r="E2596" s="8"/>
      <c r="F2596" s="9">
        <f>TRUNC(SUMIF(N2594:N2595, N2593, F2594:F2595),0)</f>
        <v>17395</v>
      </c>
      <c r="G2596" s="8"/>
      <c r="H2596" s="9">
        <f>TRUNC(SUMIF(N2594:N2595, N2593, H2594:H2595),0)</f>
        <v>15719</v>
      </c>
      <c r="I2596" s="8"/>
      <c r="J2596" s="9">
        <f>TRUNC(SUMIF(N2594:N2595, N2593, J2594:J2595),0)</f>
        <v>628</v>
      </c>
      <c r="K2596" s="8"/>
      <c r="L2596" s="9">
        <f>F2596+H2596+J2596</f>
        <v>33742</v>
      </c>
      <c r="M2596" s="5" t="s">
        <v>52</v>
      </c>
      <c r="N2596" s="1" t="s">
        <v>124</v>
      </c>
      <c r="O2596" s="1" t="s">
        <v>124</v>
      </c>
      <c r="P2596" s="1" t="s">
        <v>52</v>
      </c>
      <c r="Q2596" s="1" t="s">
        <v>52</v>
      </c>
      <c r="R2596" s="1" t="s">
        <v>52</v>
      </c>
      <c r="AV2596" s="1" t="s">
        <v>52</v>
      </c>
      <c r="AW2596" s="1" t="s">
        <v>52</v>
      </c>
      <c r="AX2596" s="1" t="s">
        <v>52</v>
      </c>
      <c r="AY2596" s="1" t="s">
        <v>52</v>
      </c>
      <c r="AZ2596" s="203"/>
      <c r="BA2596" s="207"/>
    </row>
    <row r="2597" spans="1:53" ht="30" customHeight="1">
      <c r="A2597" s="6"/>
      <c r="B2597" s="6"/>
      <c r="C2597" s="6"/>
      <c r="D2597" s="6"/>
      <c r="E2597" s="8"/>
      <c r="F2597" s="9"/>
      <c r="G2597" s="8"/>
      <c r="H2597" s="9"/>
      <c r="I2597" s="8"/>
      <c r="J2597" s="9"/>
      <c r="K2597" s="8"/>
      <c r="L2597" s="9"/>
      <c r="M2597" s="6"/>
      <c r="BA2597" s="206"/>
    </row>
    <row r="2598" spans="1:53" ht="30" customHeight="1">
      <c r="A2598" s="308" t="s">
        <v>5531</v>
      </c>
      <c r="B2598" s="308"/>
      <c r="C2598" s="308"/>
      <c r="D2598" s="308"/>
      <c r="E2598" s="309"/>
      <c r="F2598" s="310"/>
      <c r="G2598" s="309"/>
      <c r="H2598" s="310"/>
      <c r="I2598" s="309"/>
      <c r="J2598" s="310"/>
      <c r="K2598" s="309"/>
      <c r="L2598" s="310"/>
      <c r="M2598" s="308"/>
      <c r="N2598" s="1" t="s">
        <v>2212</v>
      </c>
      <c r="BA2598" s="206"/>
    </row>
    <row r="2599" spans="1:53" ht="30" customHeight="1">
      <c r="A2599" s="5" t="s">
        <v>2649</v>
      </c>
      <c r="B2599" s="5" t="s">
        <v>2646</v>
      </c>
      <c r="C2599" s="5" t="s">
        <v>2210</v>
      </c>
      <c r="D2599" s="6">
        <v>1</v>
      </c>
      <c r="E2599" s="8">
        <f>단가대비표!K405</f>
        <v>0</v>
      </c>
      <c r="F2599" s="9">
        <f>TRUNC(E2599*D2599,1)</f>
        <v>0</v>
      </c>
      <c r="G2599" s="8">
        <f>단가대비표!L405</f>
        <v>157068</v>
      </c>
      <c r="H2599" s="9">
        <f>TRUNC(G2599*D2599,1)</f>
        <v>157068</v>
      </c>
      <c r="I2599" s="8">
        <f>단가대비표!S405</f>
        <v>0</v>
      </c>
      <c r="J2599" s="9">
        <f>TRUNC(I2599*D2599,1)</f>
        <v>0</v>
      </c>
      <c r="K2599" s="8">
        <f>TRUNC(E2599+G2599+I2599,1)</f>
        <v>157068</v>
      </c>
      <c r="L2599" s="9">
        <f>TRUNC(F2599+H2599+J2599,1)</f>
        <v>157068</v>
      </c>
      <c r="M2599" s="5" t="s">
        <v>52</v>
      </c>
      <c r="N2599" s="1" t="s">
        <v>2212</v>
      </c>
      <c r="O2599" s="1" t="s">
        <v>2650</v>
      </c>
      <c r="P2599" s="1" t="s">
        <v>62</v>
      </c>
      <c r="Q2599" s="1" t="s">
        <v>62</v>
      </c>
      <c r="R2599" s="1" t="s">
        <v>61</v>
      </c>
      <c r="AV2599" s="1" t="s">
        <v>52</v>
      </c>
      <c r="AW2599" s="1" t="s">
        <v>5532</v>
      </c>
      <c r="AX2599" s="1" t="s">
        <v>52</v>
      </c>
      <c r="AY2599" s="1" t="s">
        <v>52</v>
      </c>
      <c r="AZ2599" s="203"/>
      <c r="BA2599" s="207" t="s">
        <v>7717</v>
      </c>
    </row>
    <row r="2600" spans="1:53" ht="30" customHeight="1">
      <c r="A2600" s="5" t="s">
        <v>2487</v>
      </c>
      <c r="B2600" s="5" t="s">
        <v>52</v>
      </c>
      <c r="C2600" s="5" t="s">
        <v>52</v>
      </c>
      <c r="D2600" s="6"/>
      <c r="E2600" s="8"/>
      <c r="F2600" s="9">
        <f>TRUNC(SUMIF(N2599:N2599, N2598, F2599:F2599),0)</f>
        <v>0</v>
      </c>
      <c r="G2600" s="8"/>
      <c r="H2600" s="9">
        <f>TRUNC(SUMIF(N2599:N2599, N2598, H2599:H2599),0)</f>
        <v>157068</v>
      </c>
      <c r="I2600" s="8"/>
      <c r="J2600" s="9">
        <f>TRUNC(SUMIF(N2599:N2599, N2598, J2599:J2599),0)</f>
        <v>0</v>
      </c>
      <c r="K2600" s="8"/>
      <c r="L2600" s="9">
        <f>F2600+H2600+J2600</f>
        <v>157068</v>
      </c>
      <c r="M2600" s="5" t="s">
        <v>52</v>
      </c>
      <c r="N2600" s="1" t="s">
        <v>124</v>
      </c>
      <c r="O2600" s="1" t="s">
        <v>124</v>
      </c>
      <c r="P2600" s="1" t="s">
        <v>52</v>
      </c>
      <c r="Q2600" s="1" t="s">
        <v>52</v>
      </c>
      <c r="R2600" s="1" t="s">
        <v>52</v>
      </c>
      <c r="AV2600" s="1" t="s">
        <v>52</v>
      </c>
      <c r="AW2600" s="1" t="s">
        <v>52</v>
      </c>
      <c r="AX2600" s="1" t="s">
        <v>52</v>
      </c>
      <c r="AY2600" s="1" t="s">
        <v>52</v>
      </c>
      <c r="AZ2600" s="203"/>
      <c r="BA2600" s="207"/>
    </row>
    <row r="2601" spans="1:53" ht="30" customHeight="1">
      <c r="A2601" s="6"/>
      <c r="B2601" s="6"/>
      <c r="C2601" s="6"/>
      <c r="D2601" s="6"/>
      <c r="E2601" s="8"/>
      <c r="F2601" s="9"/>
      <c r="G2601" s="8"/>
      <c r="H2601" s="9"/>
      <c r="I2601" s="8"/>
      <c r="J2601" s="9"/>
      <c r="K2601" s="8"/>
      <c r="L2601" s="9"/>
      <c r="M2601" s="6"/>
      <c r="BA2601" s="206"/>
    </row>
    <row r="2602" spans="1:53" ht="30" customHeight="1">
      <c r="A2602" s="308" t="s">
        <v>5533</v>
      </c>
      <c r="B2602" s="308"/>
      <c r="C2602" s="308"/>
      <c r="D2602" s="308"/>
      <c r="E2602" s="309"/>
      <c r="F2602" s="310"/>
      <c r="G2602" s="309"/>
      <c r="H2602" s="310"/>
      <c r="I2602" s="309"/>
      <c r="J2602" s="310"/>
      <c r="K2602" s="309"/>
      <c r="L2602" s="310"/>
      <c r="M2602" s="308"/>
      <c r="N2602" s="1" t="s">
        <v>2217</v>
      </c>
      <c r="BA2602" s="206"/>
    </row>
    <row r="2603" spans="1:53" ht="30" customHeight="1">
      <c r="A2603" s="5" t="s">
        <v>2649</v>
      </c>
      <c r="B2603" s="5" t="s">
        <v>2646</v>
      </c>
      <c r="C2603" s="5" t="s">
        <v>2210</v>
      </c>
      <c r="D2603" s="6">
        <v>1</v>
      </c>
      <c r="E2603" s="8">
        <f>단가대비표!K405</f>
        <v>0</v>
      </c>
      <c r="F2603" s="9">
        <f>TRUNC(E2603*D2603,1)</f>
        <v>0</v>
      </c>
      <c r="G2603" s="8">
        <f>단가대비표!L405</f>
        <v>157068</v>
      </c>
      <c r="H2603" s="9">
        <f>TRUNC(G2603*D2603,1)</f>
        <v>157068</v>
      </c>
      <c r="I2603" s="8">
        <f>단가대비표!S405</f>
        <v>0</v>
      </c>
      <c r="J2603" s="9">
        <f>TRUNC(I2603*D2603,1)</f>
        <v>0</v>
      </c>
      <c r="K2603" s="8">
        <f>TRUNC(E2603+G2603+I2603,1)</f>
        <v>157068</v>
      </c>
      <c r="L2603" s="9">
        <f>TRUNC(F2603+H2603+J2603,1)</f>
        <v>157068</v>
      </c>
      <c r="M2603" s="5" t="s">
        <v>52</v>
      </c>
      <c r="N2603" s="1" t="s">
        <v>2217</v>
      </c>
      <c r="O2603" s="1" t="s">
        <v>2650</v>
      </c>
      <c r="P2603" s="1" t="s">
        <v>62</v>
      </c>
      <c r="Q2603" s="1" t="s">
        <v>62</v>
      </c>
      <c r="R2603" s="1" t="s">
        <v>61</v>
      </c>
      <c r="AV2603" s="1" t="s">
        <v>52</v>
      </c>
      <c r="AW2603" s="1" t="s">
        <v>5534</v>
      </c>
      <c r="AX2603" s="1" t="s">
        <v>52</v>
      </c>
      <c r="AY2603" s="1" t="s">
        <v>52</v>
      </c>
      <c r="AZ2603" s="203"/>
      <c r="BA2603" s="207" t="s">
        <v>7717</v>
      </c>
    </row>
    <row r="2604" spans="1:53" ht="30" customHeight="1">
      <c r="A2604" s="5" t="s">
        <v>2487</v>
      </c>
      <c r="B2604" s="5" t="s">
        <v>52</v>
      </c>
      <c r="C2604" s="5" t="s">
        <v>52</v>
      </c>
      <c r="D2604" s="6"/>
      <c r="E2604" s="8"/>
      <c r="F2604" s="9">
        <f>TRUNC(SUMIF(N2603:N2603, N2602, F2603:F2603),0)</f>
        <v>0</v>
      </c>
      <c r="G2604" s="8"/>
      <c r="H2604" s="9">
        <f>TRUNC(SUMIF(N2603:N2603, N2602, H2603:H2603),0)</f>
        <v>157068</v>
      </c>
      <c r="I2604" s="8"/>
      <c r="J2604" s="9">
        <f>TRUNC(SUMIF(N2603:N2603, N2602, J2603:J2603),0)</f>
        <v>0</v>
      </c>
      <c r="K2604" s="8"/>
      <c r="L2604" s="9">
        <f>F2604+H2604+J2604</f>
        <v>157068</v>
      </c>
      <c r="M2604" s="5" t="s">
        <v>52</v>
      </c>
      <c r="N2604" s="1" t="s">
        <v>124</v>
      </c>
      <c r="O2604" s="1" t="s">
        <v>124</v>
      </c>
      <c r="P2604" s="1" t="s">
        <v>52</v>
      </c>
      <c r="Q2604" s="1" t="s">
        <v>52</v>
      </c>
      <c r="R2604" s="1" t="s">
        <v>52</v>
      </c>
      <c r="AV2604" s="1" t="s">
        <v>52</v>
      </c>
      <c r="AW2604" s="1" t="s">
        <v>52</v>
      </c>
      <c r="AX2604" s="1" t="s">
        <v>52</v>
      </c>
      <c r="AY2604" s="1" t="s">
        <v>52</v>
      </c>
      <c r="AZ2604" s="203"/>
      <c r="BA2604" s="207"/>
    </row>
    <row r="2605" spans="1:53" ht="30" customHeight="1">
      <c r="A2605" s="6"/>
      <c r="B2605" s="6"/>
      <c r="C2605" s="6"/>
      <c r="D2605" s="6"/>
      <c r="E2605" s="8"/>
      <c r="F2605" s="9"/>
      <c r="G2605" s="8"/>
      <c r="H2605" s="9"/>
      <c r="I2605" s="8"/>
      <c r="J2605" s="9"/>
      <c r="K2605" s="8"/>
      <c r="L2605" s="9"/>
      <c r="M2605" s="6"/>
      <c r="BA2605" s="206"/>
    </row>
    <row r="2606" spans="1:53" ht="30" customHeight="1">
      <c r="A2606" s="308" t="s">
        <v>5535</v>
      </c>
      <c r="B2606" s="308"/>
      <c r="C2606" s="308"/>
      <c r="D2606" s="308"/>
      <c r="E2606" s="309"/>
      <c r="F2606" s="310"/>
      <c r="G2606" s="309"/>
      <c r="H2606" s="310"/>
      <c r="I2606" s="309"/>
      <c r="J2606" s="310"/>
      <c r="K2606" s="309"/>
      <c r="L2606" s="310"/>
      <c r="M2606" s="308"/>
      <c r="N2606" s="1" t="s">
        <v>2222</v>
      </c>
      <c r="BA2606" s="206"/>
    </row>
    <row r="2607" spans="1:53" ht="30" customHeight="1">
      <c r="A2607" s="5" t="s">
        <v>5536</v>
      </c>
      <c r="B2607" s="5" t="s">
        <v>2220</v>
      </c>
      <c r="C2607" s="5" t="s">
        <v>366</v>
      </c>
      <c r="D2607" s="6">
        <v>1</v>
      </c>
      <c r="E2607" s="8">
        <f>단가대비표!K340</f>
        <v>383000</v>
      </c>
      <c r="F2607" s="9">
        <f>TRUNC(E2607*D2607,1)</f>
        <v>383000</v>
      </c>
      <c r="G2607" s="8">
        <f>단가대비표!L340</f>
        <v>0</v>
      </c>
      <c r="H2607" s="9">
        <f>TRUNC(G2607*D2607,1)</f>
        <v>0</v>
      </c>
      <c r="I2607" s="8">
        <f>단가대비표!S340</f>
        <v>0</v>
      </c>
      <c r="J2607" s="9">
        <f>TRUNC(I2607*D2607,1)</f>
        <v>0</v>
      </c>
      <c r="K2607" s="8">
        <f>TRUNC(E2607+G2607+I2607,1)</f>
        <v>383000</v>
      </c>
      <c r="L2607" s="9">
        <f>TRUNC(F2607+H2607+J2607,1)</f>
        <v>383000</v>
      </c>
      <c r="M2607" s="5" t="s">
        <v>52</v>
      </c>
      <c r="N2607" s="1" t="s">
        <v>2222</v>
      </c>
      <c r="O2607" s="1" t="s">
        <v>5537</v>
      </c>
      <c r="P2607" s="1" t="s">
        <v>62</v>
      </c>
      <c r="Q2607" s="1" t="s">
        <v>62</v>
      </c>
      <c r="R2607" s="1" t="s">
        <v>61</v>
      </c>
      <c r="AV2607" s="1" t="s">
        <v>52</v>
      </c>
      <c r="AW2607" s="1" t="s">
        <v>5538</v>
      </c>
      <c r="AX2607" s="1" t="s">
        <v>52</v>
      </c>
      <c r="AY2607" s="1" t="s">
        <v>52</v>
      </c>
      <c r="AZ2607" s="203"/>
      <c r="BA2607" s="207" t="s">
        <v>7644</v>
      </c>
    </row>
    <row r="2608" spans="1:53" ht="30" customHeight="1">
      <c r="A2608" s="5" t="s">
        <v>3364</v>
      </c>
      <c r="B2608" s="5" t="s">
        <v>2646</v>
      </c>
      <c r="C2608" s="5" t="s">
        <v>2210</v>
      </c>
      <c r="D2608" s="6">
        <v>6.25E-2</v>
      </c>
      <c r="E2608" s="8">
        <f>단가대비표!K406</f>
        <v>0</v>
      </c>
      <c r="F2608" s="9">
        <f>TRUNC(E2608*D2608,1)</f>
        <v>0</v>
      </c>
      <c r="G2608" s="8">
        <f>단가대비표!L406</f>
        <v>197450</v>
      </c>
      <c r="H2608" s="9">
        <f>TRUNC(G2608*D2608,1)</f>
        <v>12340.6</v>
      </c>
      <c r="I2608" s="8">
        <f>단가대비표!S406</f>
        <v>0</v>
      </c>
      <c r="J2608" s="9">
        <f>TRUNC(I2608*D2608,1)</f>
        <v>0</v>
      </c>
      <c r="K2608" s="8">
        <f>TRUNC(E2608+G2608+I2608,1)</f>
        <v>197450</v>
      </c>
      <c r="L2608" s="9">
        <f>TRUNC(F2608+H2608+J2608,1)</f>
        <v>12340.6</v>
      </c>
      <c r="M2608" s="5" t="s">
        <v>52</v>
      </c>
      <c r="N2608" s="1" t="s">
        <v>2222</v>
      </c>
      <c r="O2608" s="1" t="s">
        <v>3365</v>
      </c>
      <c r="P2608" s="1" t="s">
        <v>62</v>
      </c>
      <c r="Q2608" s="1" t="s">
        <v>62</v>
      </c>
      <c r="R2608" s="1" t="s">
        <v>61</v>
      </c>
      <c r="AV2608" s="1" t="s">
        <v>52</v>
      </c>
      <c r="AW2608" s="1" t="s">
        <v>5539</v>
      </c>
      <c r="AX2608" s="1" t="s">
        <v>52</v>
      </c>
      <c r="AY2608" s="1" t="s">
        <v>52</v>
      </c>
      <c r="AZ2608" s="203"/>
      <c r="BA2608" s="207" t="s">
        <v>7719</v>
      </c>
    </row>
    <row r="2609" spans="1:53" ht="30" customHeight="1">
      <c r="A2609" s="5" t="s">
        <v>2487</v>
      </c>
      <c r="B2609" s="5" t="s">
        <v>52</v>
      </c>
      <c r="C2609" s="5" t="s">
        <v>52</v>
      </c>
      <c r="D2609" s="6"/>
      <c r="E2609" s="8"/>
      <c r="F2609" s="9">
        <f>TRUNC(SUMIF(N2607:N2608, N2606, F2607:F2608),0)</f>
        <v>383000</v>
      </c>
      <c r="G2609" s="8"/>
      <c r="H2609" s="9">
        <f>TRUNC(SUMIF(N2607:N2608, N2606, H2607:H2608),0)</f>
        <v>12340</v>
      </c>
      <c r="I2609" s="8"/>
      <c r="J2609" s="9">
        <f>TRUNC(SUMIF(N2607:N2608, N2606, J2607:J2608),0)</f>
        <v>0</v>
      </c>
      <c r="K2609" s="8"/>
      <c r="L2609" s="9">
        <f>F2609+H2609+J2609</f>
        <v>395340</v>
      </c>
      <c r="M2609" s="5" t="s">
        <v>52</v>
      </c>
      <c r="N2609" s="1" t="s">
        <v>124</v>
      </c>
      <c r="O2609" s="1" t="s">
        <v>124</v>
      </c>
      <c r="P2609" s="1" t="s">
        <v>52</v>
      </c>
      <c r="Q2609" s="1" t="s">
        <v>52</v>
      </c>
      <c r="R2609" s="1" t="s">
        <v>52</v>
      </c>
      <c r="AV2609" s="1" t="s">
        <v>52</v>
      </c>
      <c r="AW2609" s="1" t="s">
        <v>52</v>
      </c>
      <c r="AX2609" s="1" t="s">
        <v>52</v>
      </c>
      <c r="AY2609" s="1" t="s">
        <v>52</v>
      </c>
      <c r="AZ2609" s="203"/>
      <c r="BA2609" s="207"/>
    </row>
    <row r="2610" spans="1:53" ht="30" customHeight="1">
      <c r="A2610" s="6"/>
      <c r="B2610" s="6"/>
      <c r="C2610" s="6"/>
      <c r="D2610" s="6"/>
      <c r="E2610" s="8"/>
      <c r="F2610" s="9"/>
      <c r="G2610" s="8"/>
      <c r="H2610" s="9"/>
      <c r="I2610" s="8"/>
      <c r="J2610" s="9"/>
      <c r="K2610" s="8"/>
      <c r="L2610" s="9"/>
      <c r="M2610" s="6"/>
      <c r="BA2610" s="206"/>
    </row>
    <row r="2611" spans="1:53" ht="30" customHeight="1">
      <c r="A2611" s="308" t="s">
        <v>5540</v>
      </c>
      <c r="B2611" s="308"/>
      <c r="C2611" s="308"/>
      <c r="D2611" s="308"/>
      <c r="E2611" s="309"/>
      <c r="F2611" s="310"/>
      <c r="G2611" s="309"/>
      <c r="H2611" s="310"/>
      <c r="I2611" s="309"/>
      <c r="J2611" s="310"/>
      <c r="K2611" s="309"/>
      <c r="L2611" s="310"/>
      <c r="M2611" s="308"/>
      <c r="N2611" s="1" t="s">
        <v>2227</v>
      </c>
      <c r="BA2611" s="206"/>
    </row>
    <row r="2612" spans="1:53" ht="30" customHeight="1">
      <c r="A2612" s="5" t="s">
        <v>5541</v>
      </c>
      <c r="B2612" s="5" t="s">
        <v>2225</v>
      </c>
      <c r="C2612" s="5" t="s">
        <v>366</v>
      </c>
      <c r="D2612" s="6">
        <v>1</v>
      </c>
      <c r="E2612" s="8">
        <f>단가대비표!K341</f>
        <v>336000</v>
      </c>
      <c r="F2612" s="9">
        <f>TRUNC(E2612*D2612,1)</f>
        <v>336000</v>
      </c>
      <c r="G2612" s="8">
        <f>단가대비표!L341</f>
        <v>0</v>
      </c>
      <c r="H2612" s="9">
        <f>TRUNC(G2612*D2612,1)</f>
        <v>0</v>
      </c>
      <c r="I2612" s="8">
        <f>단가대비표!S341</f>
        <v>0</v>
      </c>
      <c r="J2612" s="9">
        <f>TRUNC(I2612*D2612,1)</f>
        <v>0</v>
      </c>
      <c r="K2612" s="8">
        <f>TRUNC(E2612+G2612+I2612,1)</f>
        <v>336000</v>
      </c>
      <c r="L2612" s="9">
        <f>TRUNC(F2612+H2612+J2612,1)</f>
        <v>336000</v>
      </c>
      <c r="M2612" s="5" t="s">
        <v>52</v>
      </c>
      <c r="N2612" s="1" t="s">
        <v>2227</v>
      </c>
      <c r="O2612" s="1" t="s">
        <v>5542</v>
      </c>
      <c r="P2612" s="1" t="s">
        <v>62</v>
      </c>
      <c r="Q2612" s="1" t="s">
        <v>62</v>
      </c>
      <c r="R2612" s="1" t="s">
        <v>61</v>
      </c>
      <c r="AV2612" s="1" t="s">
        <v>52</v>
      </c>
      <c r="AW2612" s="1" t="s">
        <v>5543</v>
      </c>
      <c r="AX2612" s="1" t="s">
        <v>52</v>
      </c>
      <c r="AY2612" s="1" t="s">
        <v>52</v>
      </c>
      <c r="AZ2612" s="203"/>
      <c r="BA2612" s="207" t="s">
        <v>7645</v>
      </c>
    </row>
    <row r="2613" spans="1:53" ht="30" customHeight="1">
      <c r="A2613" s="5" t="s">
        <v>3364</v>
      </c>
      <c r="B2613" s="5" t="s">
        <v>2646</v>
      </c>
      <c r="C2613" s="5" t="s">
        <v>2210</v>
      </c>
      <c r="D2613" s="6">
        <v>6.25E-2</v>
      </c>
      <c r="E2613" s="8">
        <f>단가대비표!K406</f>
        <v>0</v>
      </c>
      <c r="F2613" s="9">
        <f>TRUNC(E2613*D2613,1)</f>
        <v>0</v>
      </c>
      <c r="G2613" s="8">
        <f>단가대비표!L406</f>
        <v>197450</v>
      </c>
      <c r="H2613" s="9">
        <f>TRUNC(G2613*D2613,1)</f>
        <v>12340.6</v>
      </c>
      <c r="I2613" s="8">
        <f>단가대비표!S406</f>
        <v>0</v>
      </c>
      <c r="J2613" s="9">
        <f>TRUNC(I2613*D2613,1)</f>
        <v>0</v>
      </c>
      <c r="K2613" s="8">
        <f>TRUNC(E2613+G2613+I2613,1)</f>
        <v>197450</v>
      </c>
      <c r="L2613" s="9">
        <f>TRUNC(F2613+H2613+J2613,1)</f>
        <v>12340.6</v>
      </c>
      <c r="M2613" s="5" t="s">
        <v>52</v>
      </c>
      <c r="N2613" s="1" t="s">
        <v>2227</v>
      </c>
      <c r="O2613" s="1" t="s">
        <v>3365</v>
      </c>
      <c r="P2613" s="1" t="s">
        <v>62</v>
      </c>
      <c r="Q2613" s="1" t="s">
        <v>62</v>
      </c>
      <c r="R2613" s="1" t="s">
        <v>61</v>
      </c>
      <c r="AV2613" s="1" t="s">
        <v>52</v>
      </c>
      <c r="AW2613" s="1" t="s">
        <v>5544</v>
      </c>
      <c r="AX2613" s="1" t="s">
        <v>52</v>
      </c>
      <c r="AY2613" s="1" t="s">
        <v>52</v>
      </c>
      <c r="AZ2613" s="203"/>
      <c r="BA2613" s="207" t="s">
        <v>7719</v>
      </c>
    </row>
    <row r="2614" spans="1:53" ht="30" customHeight="1">
      <c r="A2614" s="5" t="s">
        <v>2487</v>
      </c>
      <c r="B2614" s="5" t="s">
        <v>52</v>
      </c>
      <c r="C2614" s="5" t="s">
        <v>52</v>
      </c>
      <c r="D2614" s="6"/>
      <c r="E2614" s="8"/>
      <c r="F2614" s="9">
        <f>TRUNC(SUMIF(N2612:N2613, N2611, F2612:F2613),0)</f>
        <v>336000</v>
      </c>
      <c r="G2614" s="8"/>
      <c r="H2614" s="9">
        <f>TRUNC(SUMIF(N2612:N2613, N2611, H2612:H2613),0)</f>
        <v>12340</v>
      </c>
      <c r="I2614" s="8"/>
      <c r="J2614" s="9">
        <f>TRUNC(SUMIF(N2612:N2613, N2611, J2612:J2613),0)</f>
        <v>0</v>
      </c>
      <c r="K2614" s="8"/>
      <c r="L2614" s="9">
        <f>F2614+H2614+J2614</f>
        <v>348340</v>
      </c>
      <c r="M2614" s="5" t="s">
        <v>52</v>
      </c>
      <c r="N2614" s="1" t="s">
        <v>124</v>
      </c>
      <c r="O2614" s="1" t="s">
        <v>124</v>
      </c>
      <c r="P2614" s="1" t="s">
        <v>52</v>
      </c>
      <c r="Q2614" s="1" t="s">
        <v>52</v>
      </c>
      <c r="R2614" s="1" t="s">
        <v>52</v>
      </c>
      <c r="AV2614" s="1" t="s">
        <v>52</v>
      </c>
      <c r="AW2614" s="1" t="s">
        <v>52</v>
      </c>
      <c r="AX2614" s="1" t="s">
        <v>52</v>
      </c>
      <c r="AY2614" s="1" t="s">
        <v>52</v>
      </c>
      <c r="AZ2614" s="203"/>
      <c r="BA2614" s="207"/>
    </row>
    <row r="2615" spans="1:53" ht="30" customHeight="1">
      <c r="A2615" s="6"/>
      <c r="B2615" s="6"/>
      <c r="C2615" s="6"/>
      <c r="D2615" s="6"/>
      <c r="E2615" s="8"/>
      <c r="F2615" s="9"/>
      <c r="G2615" s="8"/>
      <c r="H2615" s="9"/>
      <c r="I2615" s="8"/>
      <c r="J2615" s="9"/>
      <c r="K2615" s="8"/>
      <c r="L2615" s="9"/>
      <c r="M2615" s="6"/>
      <c r="BA2615" s="206"/>
    </row>
    <row r="2616" spans="1:53" ht="30" customHeight="1">
      <c r="A2616" s="308" t="s">
        <v>5545</v>
      </c>
      <c r="B2616" s="308"/>
      <c r="C2616" s="308"/>
      <c r="D2616" s="308"/>
      <c r="E2616" s="309"/>
      <c r="F2616" s="310"/>
      <c r="G2616" s="309"/>
      <c r="H2616" s="310"/>
      <c r="I2616" s="309"/>
      <c r="J2616" s="310"/>
      <c r="K2616" s="309"/>
      <c r="L2616" s="310"/>
      <c r="M2616" s="308"/>
      <c r="N2616" s="1" t="s">
        <v>2234</v>
      </c>
      <c r="BA2616" s="206"/>
    </row>
    <row r="2617" spans="1:53" ht="30" customHeight="1">
      <c r="A2617" s="5" t="s">
        <v>5546</v>
      </c>
      <c r="B2617" s="5" t="s">
        <v>2232</v>
      </c>
      <c r="C2617" s="5" t="s">
        <v>366</v>
      </c>
      <c r="D2617" s="6">
        <v>1</v>
      </c>
      <c r="E2617" s="8">
        <f>단가대비표!K342</f>
        <v>417000</v>
      </c>
      <c r="F2617" s="9">
        <f>TRUNC(E2617*D2617,1)</f>
        <v>417000</v>
      </c>
      <c r="G2617" s="8">
        <f>단가대비표!L342</f>
        <v>0</v>
      </c>
      <c r="H2617" s="9">
        <f>TRUNC(G2617*D2617,1)</f>
        <v>0</v>
      </c>
      <c r="I2617" s="8">
        <f>단가대비표!S342</f>
        <v>0</v>
      </c>
      <c r="J2617" s="9">
        <f>TRUNC(I2617*D2617,1)</f>
        <v>0</v>
      </c>
      <c r="K2617" s="8">
        <f>TRUNC(E2617+G2617+I2617,1)</f>
        <v>417000</v>
      </c>
      <c r="L2617" s="9">
        <f>TRUNC(F2617+H2617+J2617,1)</f>
        <v>417000</v>
      </c>
      <c r="M2617" s="5" t="s">
        <v>52</v>
      </c>
      <c r="N2617" s="1" t="s">
        <v>2234</v>
      </c>
      <c r="O2617" s="1" t="s">
        <v>5547</v>
      </c>
      <c r="P2617" s="1" t="s">
        <v>62</v>
      </c>
      <c r="Q2617" s="1" t="s">
        <v>62</v>
      </c>
      <c r="R2617" s="1" t="s">
        <v>61</v>
      </c>
      <c r="AV2617" s="1" t="s">
        <v>52</v>
      </c>
      <c r="AW2617" s="1" t="s">
        <v>5548</v>
      </c>
      <c r="AX2617" s="1" t="s">
        <v>52</v>
      </c>
      <c r="AY2617" s="1" t="s">
        <v>52</v>
      </c>
      <c r="AZ2617" s="203"/>
      <c r="BA2617" s="207" t="s">
        <v>7646</v>
      </c>
    </row>
    <row r="2618" spans="1:53" ht="30" customHeight="1">
      <c r="A2618" s="5" t="s">
        <v>3364</v>
      </c>
      <c r="B2618" s="5" t="s">
        <v>2646</v>
      </c>
      <c r="C2618" s="5" t="s">
        <v>2210</v>
      </c>
      <c r="D2618" s="6">
        <v>6.25E-2</v>
      </c>
      <c r="E2618" s="8">
        <f>단가대비표!K406</f>
        <v>0</v>
      </c>
      <c r="F2618" s="9">
        <f>TRUNC(E2618*D2618,1)</f>
        <v>0</v>
      </c>
      <c r="G2618" s="8">
        <f>단가대비표!L406</f>
        <v>197450</v>
      </c>
      <c r="H2618" s="9">
        <f>TRUNC(G2618*D2618,1)</f>
        <v>12340.6</v>
      </c>
      <c r="I2618" s="8">
        <f>단가대비표!S406</f>
        <v>0</v>
      </c>
      <c r="J2618" s="9">
        <f>TRUNC(I2618*D2618,1)</f>
        <v>0</v>
      </c>
      <c r="K2618" s="8">
        <f>TRUNC(E2618+G2618+I2618,1)</f>
        <v>197450</v>
      </c>
      <c r="L2618" s="9">
        <f>TRUNC(F2618+H2618+J2618,1)</f>
        <v>12340.6</v>
      </c>
      <c r="M2618" s="5" t="s">
        <v>52</v>
      </c>
      <c r="N2618" s="1" t="s">
        <v>2234</v>
      </c>
      <c r="O2618" s="1" t="s">
        <v>3365</v>
      </c>
      <c r="P2618" s="1" t="s">
        <v>62</v>
      </c>
      <c r="Q2618" s="1" t="s">
        <v>62</v>
      </c>
      <c r="R2618" s="1" t="s">
        <v>61</v>
      </c>
      <c r="AV2618" s="1" t="s">
        <v>52</v>
      </c>
      <c r="AW2618" s="1" t="s">
        <v>5549</v>
      </c>
      <c r="AX2618" s="1" t="s">
        <v>52</v>
      </c>
      <c r="AY2618" s="1" t="s">
        <v>52</v>
      </c>
      <c r="AZ2618" s="203"/>
      <c r="BA2618" s="207" t="s">
        <v>7719</v>
      </c>
    </row>
    <row r="2619" spans="1:53" ht="30" customHeight="1">
      <c r="A2619" s="5" t="s">
        <v>2487</v>
      </c>
      <c r="B2619" s="5" t="s">
        <v>52</v>
      </c>
      <c r="C2619" s="5" t="s">
        <v>52</v>
      </c>
      <c r="D2619" s="6"/>
      <c r="E2619" s="8"/>
      <c r="F2619" s="9">
        <f>TRUNC(SUMIF(N2617:N2618, N2616, F2617:F2618),0)</f>
        <v>417000</v>
      </c>
      <c r="G2619" s="8"/>
      <c r="H2619" s="9">
        <f>TRUNC(SUMIF(N2617:N2618, N2616, H2617:H2618),0)</f>
        <v>12340</v>
      </c>
      <c r="I2619" s="8"/>
      <c r="J2619" s="9">
        <f>TRUNC(SUMIF(N2617:N2618, N2616, J2617:J2618),0)</f>
        <v>0</v>
      </c>
      <c r="K2619" s="8"/>
      <c r="L2619" s="9">
        <f>F2619+H2619+J2619</f>
        <v>429340</v>
      </c>
      <c r="M2619" s="5" t="s">
        <v>52</v>
      </c>
      <c r="N2619" s="1" t="s">
        <v>124</v>
      </c>
      <c r="O2619" s="1" t="s">
        <v>124</v>
      </c>
      <c r="P2619" s="1" t="s">
        <v>52</v>
      </c>
      <c r="Q2619" s="1" t="s">
        <v>52</v>
      </c>
      <c r="R2619" s="1" t="s">
        <v>52</v>
      </c>
      <c r="AV2619" s="1" t="s">
        <v>52</v>
      </c>
      <c r="AW2619" s="1" t="s">
        <v>52</v>
      </c>
      <c r="AX2619" s="1" t="s">
        <v>52</v>
      </c>
      <c r="AY2619" s="1" t="s">
        <v>52</v>
      </c>
      <c r="AZ2619" s="203"/>
      <c r="BA2619" s="207"/>
    </row>
    <row r="2620" spans="1:53" ht="30" customHeight="1">
      <c r="A2620" s="6"/>
      <c r="B2620" s="6"/>
      <c r="C2620" s="6"/>
      <c r="D2620" s="6"/>
      <c r="E2620" s="8"/>
      <c r="F2620" s="9"/>
      <c r="G2620" s="8"/>
      <c r="H2620" s="9"/>
      <c r="I2620" s="8"/>
      <c r="J2620" s="9"/>
      <c r="K2620" s="8"/>
      <c r="L2620" s="9"/>
      <c r="M2620" s="6"/>
      <c r="BA2620" s="206"/>
    </row>
    <row r="2621" spans="1:53" ht="30" customHeight="1">
      <c r="A2621" s="308" t="s">
        <v>5550</v>
      </c>
      <c r="B2621" s="308"/>
      <c r="C2621" s="308"/>
      <c r="D2621" s="308"/>
      <c r="E2621" s="309"/>
      <c r="F2621" s="310"/>
      <c r="G2621" s="309"/>
      <c r="H2621" s="310"/>
      <c r="I2621" s="309"/>
      <c r="J2621" s="310"/>
      <c r="K2621" s="309"/>
      <c r="L2621" s="310"/>
      <c r="M2621" s="308"/>
      <c r="N2621" s="1" t="s">
        <v>2239</v>
      </c>
      <c r="BA2621" s="206"/>
    </row>
    <row r="2622" spans="1:53" ht="30" customHeight="1">
      <c r="A2622" s="5" t="s">
        <v>5551</v>
      </c>
      <c r="B2622" s="5" t="s">
        <v>5552</v>
      </c>
      <c r="C2622" s="5" t="s">
        <v>366</v>
      </c>
      <c r="D2622" s="6">
        <v>1</v>
      </c>
      <c r="E2622" s="8">
        <f>단가대비표!K344</f>
        <v>40000</v>
      </c>
      <c r="F2622" s="9">
        <f>TRUNC(E2622*D2622,1)</f>
        <v>40000</v>
      </c>
      <c r="G2622" s="8">
        <f>단가대비표!L344</f>
        <v>0</v>
      </c>
      <c r="H2622" s="9">
        <f>TRUNC(G2622*D2622,1)</f>
        <v>0</v>
      </c>
      <c r="I2622" s="8">
        <f>단가대비표!S344</f>
        <v>0</v>
      </c>
      <c r="J2622" s="9">
        <f>TRUNC(I2622*D2622,1)</f>
        <v>0</v>
      </c>
      <c r="K2622" s="8">
        <f t="shared" ref="K2622:L2624" si="333">TRUNC(E2622+G2622+I2622,1)</f>
        <v>40000</v>
      </c>
      <c r="L2622" s="9">
        <f t="shared" si="333"/>
        <v>40000</v>
      </c>
      <c r="M2622" s="5" t="s">
        <v>52</v>
      </c>
      <c r="N2622" s="1" t="s">
        <v>2239</v>
      </c>
      <c r="O2622" s="1" t="s">
        <v>5553</v>
      </c>
      <c r="P2622" s="1" t="s">
        <v>62</v>
      </c>
      <c r="Q2622" s="1" t="s">
        <v>62</v>
      </c>
      <c r="R2622" s="1" t="s">
        <v>61</v>
      </c>
      <c r="AV2622" s="1" t="s">
        <v>52</v>
      </c>
      <c r="AW2622" s="1" t="s">
        <v>5554</v>
      </c>
      <c r="AX2622" s="1" t="s">
        <v>52</v>
      </c>
      <c r="AY2622" s="1" t="s">
        <v>52</v>
      </c>
      <c r="AZ2622" s="203"/>
      <c r="BA2622" s="207" t="s">
        <v>7648</v>
      </c>
    </row>
    <row r="2623" spans="1:53" ht="30" customHeight="1">
      <c r="A2623" s="5" t="s">
        <v>5555</v>
      </c>
      <c r="B2623" s="5" t="s">
        <v>5556</v>
      </c>
      <c r="C2623" s="5" t="s">
        <v>366</v>
      </c>
      <c r="D2623" s="6">
        <v>1</v>
      </c>
      <c r="E2623" s="8">
        <f>단가대비표!K343</f>
        <v>127273</v>
      </c>
      <c r="F2623" s="9">
        <f>TRUNC(E2623*D2623,1)</f>
        <v>127273</v>
      </c>
      <c r="G2623" s="8">
        <f>단가대비표!L343</f>
        <v>0</v>
      </c>
      <c r="H2623" s="9">
        <f>TRUNC(G2623*D2623,1)</f>
        <v>0</v>
      </c>
      <c r="I2623" s="8">
        <f>단가대비표!S343</f>
        <v>0</v>
      </c>
      <c r="J2623" s="9">
        <f>TRUNC(I2623*D2623,1)</f>
        <v>0</v>
      </c>
      <c r="K2623" s="8">
        <f t="shared" si="333"/>
        <v>127273</v>
      </c>
      <c r="L2623" s="9">
        <f t="shared" si="333"/>
        <v>127273</v>
      </c>
      <c r="M2623" s="5" t="s">
        <v>52</v>
      </c>
      <c r="N2623" s="1" t="s">
        <v>2239</v>
      </c>
      <c r="O2623" s="1" t="s">
        <v>5557</v>
      </c>
      <c r="P2623" s="1" t="s">
        <v>62</v>
      </c>
      <c r="Q2623" s="1" t="s">
        <v>62</v>
      </c>
      <c r="R2623" s="1" t="s">
        <v>61</v>
      </c>
      <c r="AV2623" s="1" t="s">
        <v>52</v>
      </c>
      <c r="AW2623" s="1" t="s">
        <v>5558</v>
      </c>
      <c r="AX2623" s="1" t="s">
        <v>52</v>
      </c>
      <c r="AY2623" s="1" t="s">
        <v>52</v>
      </c>
      <c r="AZ2623" s="203"/>
      <c r="BA2623" s="207" t="s">
        <v>7647</v>
      </c>
    </row>
    <row r="2624" spans="1:53" ht="30" customHeight="1">
      <c r="A2624" s="5" t="s">
        <v>3364</v>
      </c>
      <c r="B2624" s="5" t="s">
        <v>2646</v>
      </c>
      <c r="C2624" s="5" t="s">
        <v>2210</v>
      </c>
      <c r="D2624" s="6">
        <v>0.125</v>
      </c>
      <c r="E2624" s="8">
        <f>단가대비표!K406</f>
        <v>0</v>
      </c>
      <c r="F2624" s="9">
        <f>TRUNC(E2624*D2624,1)</f>
        <v>0</v>
      </c>
      <c r="G2624" s="8">
        <f>단가대비표!L406</f>
        <v>197450</v>
      </c>
      <c r="H2624" s="9">
        <f>TRUNC(G2624*D2624,1)</f>
        <v>24681.200000000001</v>
      </c>
      <c r="I2624" s="8">
        <f>단가대비표!S406</f>
        <v>0</v>
      </c>
      <c r="J2624" s="9">
        <f>TRUNC(I2624*D2624,1)</f>
        <v>0</v>
      </c>
      <c r="K2624" s="8">
        <f t="shared" si="333"/>
        <v>197450</v>
      </c>
      <c r="L2624" s="9">
        <f t="shared" si="333"/>
        <v>24681.200000000001</v>
      </c>
      <c r="M2624" s="5" t="s">
        <v>52</v>
      </c>
      <c r="N2624" s="1" t="s">
        <v>2239</v>
      </c>
      <c r="O2624" s="1" t="s">
        <v>3365</v>
      </c>
      <c r="P2624" s="1" t="s">
        <v>62</v>
      </c>
      <c r="Q2624" s="1" t="s">
        <v>62</v>
      </c>
      <c r="R2624" s="1" t="s">
        <v>61</v>
      </c>
      <c r="AV2624" s="1" t="s">
        <v>52</v>
      </c>
      <c r="AW2624" s="1" t="s">
        <v>5559</v>
      </c>
      <c r="AX2624" s="1" t="s">
        <v>52</v>
      </c>
      <c r="AY2624" s="1" t="s">
        <v>52</v>
      </c>
      <c r="AZ2624" s="203"/>
      <c r="BA2624" s="207" t="s">
        <v>7719</v>
      </c>
    </row>
    <row r="2625" spans="1:53" ht="30" customHeight="1">
      <c r="A2625" s="5" t="s">
        <v>2487</v>
      </c>
      <c r="B2625" s="5" t="s">
        <v>52</v>
      </c>
      <c r="C2625" s="5" t="s">
        <v>52</v>
      </c>
      <c r="D2625" s="6"/>
      <c r="E2625" s="8"/>
      <c r="F2625" s="9">
        <f>TRUNC(SUMIF(N2622:N2624, N2621, F2622:F2624),0)</f>
        <v>167273</v>
      </c>
      <c r="G2625" s="8"/>
      <c r="H2625" s="9">
        <f>TRUNC(SUMIF(N2622:N2624, N2621, H2622:H2624),0)</f>
        <v>24681</v>
      </c>
      <c r="I2625" s="8"/>
      <c r="J2625" s="9">
        <f>TRUNC(SUMIF(N2622:N2624, N2621, J2622:J2624),0)</f>
        <v>0</v>
      </c>
      <c r="K2625" s="8"/>
      <c r="L2625" s="9">
        <f>F2625+H2625+J2625</f>
        <v>191954</v>
      </c>
      <c r="M2625" s="5" t="s">
        <v>52</v>
      </c>
      <c r="N2625" s="1" t="s">
        <v>124</v>
      </c>
      <c r="O2625" s="1" t="s">
        <v>124</v>
      </c>
      <c r="P2625" s="1" t="s">
        <v>52</v>
      </c>
      <c r="Q2625" s="1" t="s">
        <v>52</v>
      </c>
      <c r="R2625" s="1" t="s">
        <v>52</v>
      </c>
      <c r="AV2625" s="1" t="s">
        <v>52</v>
      </c>
      <c r="AW2625" s="1" t="s">
        <v>52</v>
      </c>
      <c r="AX2625" s="1" t="s">
        <v>52</v>
      </c>
      <c r="AY2625" s="1" t="s">
        <v>52</v>
      </c>
      <c r="AZ2625" s="203"/>
      <c r="BA2625" s="207"/>
    </row>
    <row r="2626" spans="1:53" ht="30" customHeight="1">
      <c r="A2626" s="6"/>
      <c r="B2626" s="6"/>
      <c r="C2626" s="6"/>
      <c r="D2626" s="6"/>
      <c r="E2626" s="8"/>
      <c r="F2626" s="9"/>
      <c r="G2626" s="8"/>
      <c r="H2626" s="9"/>
      <c r="I2626" s="8"/>
      <c r="J2626" s="9"/>
      <c r="K2626" s="8"/>
      <c r="L2626" s="9"/>
      <c r="M2626" s="6"/>
      <c r="BA2626" s="206"/>
    </row>
    <row r="2627" spans="1:53" ht="30" customHeight="1">
      <c r="A2627" s="308" t="s">
        <v>5560</v>
      </c>
      <c r="B2627" s="308"/>
      <c r="C2627" s="308"/>
      <c r="D2627" s="308"/>
      <c r="E2627" s="309"/>
      <c r="F2627" s="310"/>
      <c r="G2627" s="309"/>
      <c r="H2627" s="310"/>
      <c r="I2627" s="309"/>
      <c r="J2627" s="310"/>
      <c r="K2627" s="309"/>
      <c r="L2627" s="310"/>
      <c r="M2627" s="308"/>
      <c r="N2627" s="1" t="s">
        <v>2244</v>
      </c>
      <c r="BA2627" s="206"/>
    </row>
    <row r="2628" spans="1:53" ht="30" customHeight="1">
      <c r="A2628" s="5" t="s">
        <v>5561</v>
      </c>
      <c r="B2628" s="5" t="s">
        <v>5562</v>
      </c>
      <c r="C2628" s="5" t="s">
        <v>366</v>
      </c>
      <c r="D2628" s="6">
        <v>1</v>
      </c>
      <c r="E2628" s="8">
        <f>단가대비표!K345</f>
        <v>349690</v>
      </c>
      <c r="F2628" s="9">
        <f>TRUNC(E2628*D2628,1)</f>
        <v>349690</v>
      </c>
      <c r="G2628" s="8">
        <f>단가대비표!L345</f>
        <v>0</v>
      </c>
      <c r="H2628" s="9">
        <f>TRUNC(G2628*D2628,1)</f>
        <v>0</v>
      </c>
      <c r="I2628" s="8">
        <f>단가대비표!S345</f>
        <v>0</v>
      </c>
      <c r="J2628" s="9">
        <f>TRUNC(I2628*D2628,1)</f>
        <v>0</v>
      </c>
      <c r="K2628" s="8">
        <f t="shared" ref="K2628:L2630" si="334">TRUNC(E2628+G2628+I2628,1)</f>
        <v>349690</v>
      </c>
      <c r="L2628" s="9">
        <f t="shared" si="334"/>
        <v>349690</v>
      </c>
      <c r="M2628" s="5" t="s">
        <v>52</v>
      </c>
      <c r="N2628" s="1" t="s">
        <v>2244</v>
      </c>
      <c r="O2628" s="1" t="s">
        <v>5563</v>
      </c>
      <c r="P2628" s="1" t="s">
        <v>62</v>
      </c>
      <c r="Q2628" s="1" t="s">
        <v>62</v>
      </c>
      <c r="R2628" s="1" t="s">
        <v>61</v>
      </c>
      <c r="AV2628" s="1" t="s">
        <v>52</v>
      </c>
      <c r="AW2628" s="1" t="s">
        <v>5564</v>
      </c>
      <c r="AX2628" s="1" t="s">
        <v>52</v>
      </c>
      <c r="AY2628" s="1" t="s">
        <v>52</v>
      </c>
      <c r="AZ2628" s="203"/>
      <c r="BA2628" s="207" t="s">
        <v>7649</v>
      </c>
    </row>
    <row r="2629" spans="1:53" ht="30" customHeight="1">
      <c r="A2629" s="5" t="s">
        <v>5555</v>
      </c>
      <c r="B2629" s="5" t="s">
        <v>5556</v>
      </c>
      <c r="C2629" s="5" t="s">
        <v>366</v>
      </c>
      <c r="D2629" s="6">
        <v>1</v>
      </c>
      <c r="E2629" s="8">
        <f>단가대비표!K343</f>
        <v>127273</v>
      </c>
      <c r="F2629" s="9">
        <f>TRUNC(E2629*D2629,1)</f>
        <v>127273</v>
      </c>
      <c r="G2629" s="8">
        <f>단가대비표!L343</f>
        <v>0</v>
      </c>
      <c r="H2629" s="9">
        <f>TRUNC(G2629*D2629,1)</f>
        <v>0</v>
      </c>
      <c r="I2629" s="8">
        <f>단가대비표!S343</f>
        <v>0</v>
      </c>
      <c r="J2629" s="9">
        <f>TRUNC(I2629*D2629,1)</f>
        <v>0</v>
      </c>
      <c r="K2629" s="8">
        <f t="shared" si="334"/>
        <v>127273</v>
      </c>
      <c r="L2629" s="9">
        <f t="shared" si="334"/>
        <v>127273</v>
      </c>
      <c r="M2629" s="5" t="s">
        <v>52</v>
      </c>
      <c r="N2629" s="1" t="s">
        <v>2244</v>
      </c>
      <c r="O2629" s="1" t="s">
        <v>5557</v>
      </c>
      <c r="P2629" s="1" t="s">
        <v>62</v>
      </c>
      <c r="Q2629" s="1" t="s">
        <v>62</v>
      </c>
      <c r="R2629" s="1" t="s">
        <v>61</v>
      </c>
      <c r="AV2629" s="1" t="s">
        <v>52</v>
      </c>
      <c r="AW2629" s="1" t="s">
        <v>5565</v>
      </c>
      <c r="AX2629" s="1" t="s">
        <v>52</v>
      </c>
      <c r="AY2629" s="1" t="s">
        <v>52</v>
      </c>
      <c r="AZ2629" s="203"/>
      <c r="BA2629" s="207" t="s">
        <v>7647</v>
      </c>
    </row>
    <row r="2630" spans="1:53" ht="30" customHeight="1">
      <c r="A2630" s="5" t="s">
        <v>3364</v>
      </c>
      <c r="B2630" s="5" t="s">
        <v>2646</v>
      </c>
      <c r="C2630" s="5" t="s">
        <v>2210</v>
      </c>
      <c r="D2630" s="6">
        <v>0.125</v>
      </c>
      <c r="E2630" s="8">
        <f>단가대비표!K406</f>
        <v>0</v>
      </c>
      <c r="F2630" s="9">
        <f>TRUNC(E2630*D2630,1)</f>
        <v>0</v>
      </c>
      <c r="G2630" s="8">
        <f>단가대비표!L406</f>
        <v>197450</v>
      </c>
      <c r="H2630" s="9">
        <f>TRUNC(G2630*D2630,1)</f>
        <v>24681.200000000001</v>
      </c>
      <c r="I2630" s="8">
        <f>단가대비표!S406</f>
        <v>0</v>
      </c>
      <c r="J2630" s="9">
        <f>TRUNC(I2630*D2630,1)</f>
        <v>0</v>
      </c>
      <c r="K2630" s="8">
        <f t="shared" si="334"/>
        <v>197450</v>
      </c>
      <c r="L2630" s="9">
        <f t="shared" si="334"/>
        <v>24681.200000000001</v>
      </c>
      <c r="M2630" s="5" t="s">
        <v>52</v>
      </c>
      <c r="N2630" s="1" t="s">
        <v>2244</v>
      </c>
      <c r="O2630" s="1" t="s">
        <v>3365</v>
      </c>
      <c r="P2630" s="1" t="s">
        <v>62</v>
      </c>
      <c r="Q2630" s="1" t="s">
        <v>62</v>
      </c>
      <c r="R2630" s="1" t="s">
        <v>61</v>
      </c>
      <c r="AV2630" s="1" t="s">
        <v>52</v>
      </c>
      <c r="AW2630" s="1" t="s">
        <v>5566</v>
      </c>
      <c r="AX2630" s="1" t="s">
        <v>52</v>
      </c>
      <c r="AY2630" s="1" t="s">
        <v>52</v>
      </c>
      <c r="AZ2630" s="203"/>
      <c r="BA2630" s="207" t="s">
        <v>7719</v>
      </c>
    </row>
    <row r="2631" spans="1:53" ht="30" customHeight="1">
      <c r="A2631" s="5" t="s">
        <v>2487</v>
      </c>
      <c r="B2631" s="5" t="s">
        <v>52</v>
      </c>
      <c r="C2631" s="5" t="s">
        <v>52</v>
      </c>
      <c r="D2631" s="6"/>
      <c r="E2631" s="8"/>
      <c r="F2631" s="9">
        <f>TRUNC(SUMIF(N2628:N2630, N2627, F2628:F2630),0)</f>
        <v>476963</v>
      </c>
      <c r="G2631" s="8"/>
      <c r="H2631" s="9">
        <f>TRUNC(SUMIF(N2628:N2630, N2627, H2628:H2630),0)</f>
        <v>24681</v>
      </c>
      <c r="I2631" s="8"/>
      <c r="J2631" s="9">
        <f>TRUNC(SUMIF(N2628:N2630, N2627, J2628:J2630),0)</f>
        <v>0</v>
      </c>
      <c r="K2631" s="8"/>
      <c r="L2631" s="9">
        <f>F2631+H2631+J2631</f>
        <v>501644</v>
      </c>
      <c r="M2631" s="5" t="s">
        <v>52</v>
      </c>
      <c r="N2631" s="1" t="s">
        <v>124</v>
      </c>
      <c r="O2631" s="1" t="s">
        <v>124</v>
      </c>
      <c r="P2631" s="1" t="s">
        <v>52</v>
      </c>
      <c r="Q2631" s="1" t="s">
        <v>52</v>
      </c>
      <c r="R2631" s="1" t="s">
        <v>52</v>
      </c>
      <c r="AV2631" s="1" t="s">
        <v>52</v>
      </c>
      <c r="AW2631" s="1" t="s">
        <v>52</v>
      </c>
      <c r="AX2631" s="1" t="s">
        <v>52</v>
      </c>
      <c r="AY2631" s="1" t="s">
        <v>52</v>
      </c>
      <c r="AZ2631" s="203"/>
      <c r="BA2631" s="207"/>
    </row>
    <row r="2632" spans="1:53" ht="30" customHeight="1">
      <c r="A2632" s="6"/>
      <c r="B2632" s="6"/>
      <c r="C2632" s="6"/>
      <c r="D2632" s="6"/>
      <c r="E2632" s="8"/>
      <c r="F2632" s="9"/>
      <c r="G2632" s="8"/>
      <c r="H2632" s="9"/>
      <c r="I2632" s="8"/>
      <c r="J2632" s="9"/>
      <c r="K2632" s="8"/>
      <c r="L2632" s="9"/>
      <c r="M2632" s="6"/>
      <c r="BA2632" s="206"/>
    </row>
    <row r="2633" spans="1:53" ht="30" customHeight="1">
      <c r="A2633" s="308" t="s">
        <v>5567</v>
      </c>
      <c r="B2633" s="308"/>
      <c r="C2633" s="308"/>
      <c r="D2633" s="308"/>
      <c r="E2633" s="309"/>
      <c r="F2633" s="310"/>
      <c r="G2633" s="309"/>
      <c r="H2633" s="310"/>
      <c r="I2633" s="309"/>
      <c r="J2633" s="310"/>
      <c r="K2633" s="309"/>
      <c r="L2633" s="310"/>
      <c r="M2633" s="308"/>
      <c r="N2633" s="1" t="s">
        <v>2249</v>
      </c>
      <c r="BA2633" s="206"/>
    </row>
    <row r="2634" spans="1:53" ht="30" customHeight="1">
      <c r="A2634" s="5" t="s">
        <v>5568</v>
      </c>
      <c r="B2634" s="5" t="s">
        <v>2247</v>
      </c>
      <c r="C2634" s="5" t="s">
        <v>366</v>
      </c>
      <c r="D2634" s="6">
        <v>1</v>
      </c>
      <c r="E2634" s="8">
        <f>단가대비표!K346</f>
        <v>349690</v>
      </c>
      <c r="F2634" s="9">
        <f>TRUNC(E2634*D2634,1)</f>
        <v>349690</v>
      </c>
      <c r="G2634" s="8">
        <f>단가대비표!L346</f>
        <v>0</v>
      </c>
      <c r="H2634" s="9">
        <f>TRUNC(G2634*D2634,1)</f>
        <v>0</v>
      </c>
      <c r="I2634" s="8">
        <f>단가대비표!S346</f>
        <v>0</v>
      </c>
      <c r="J2634" s="9">
        <f>TRUNC(I2634*D2634,1)</f>
        <v>0</v>
      </c>
      <c r="K2634" s="8">
        <f>TRUNC(E2634+G2634+I2634,1)</f>
        <v>349690</v>
      </c>
      <c r="L2634" s="9">
        <f>TRUNC(F2634+H2634+J2634,1)</f>
        <v>349690</v>
      </c>
      <c r="M2634" s="5" t="s">
        <v>52</v>
      </c>
      <c r="N2634" s="1" t="s">
        <v>2249</v>
      </c>
      <c r="O2634" s="1" t="s">
        <v>5569</v>
      </c>
      <c r="P2634" s="1" t="s">
        <v>62</v>
      </c>
      <c r="Q2634" s="1" t="s">
        <v>62</v>
      </c>
      <c r="R2634" s="1" t="s">
        <v>61</v>
      </c>
      <c r="AV2634" s="1" t="s">
        <v>52</v>
      </c>
      <c r="AW2634" s="1" t="s">
        <v>5570</v>
      </c>
      <c r="AX2634" s="1" t="s">
        <v>52</v>
      </c>
      <c r="AY2634" s="1" t="s">
        <v>52</v>
      </c>
      <c r="AZ2634" s="203"/>
      <c r="BA2634" s="207" t="s">
        <v>7650</v>
      </c>
    </row>
    <row r="2635" spans="1:53" ht="30" customHeight="1">
      <c r="A2635" s="5" t="s">
        <v>3364</v>
      </c>
      <c r="B2635" s="5" t="s">
        <v>2646</v>
      </c>
      <c r="C2635" s="5" t="s">
        <v>2210</v>
      </c>
      <c r="D2635" s="6">
        <v>6.25E-2</v>
      </c>
      <c r="E2635" s="8">
        <f>단가대비표!K406</f>
        <v>0</v>
      </c>
      <c r="F2635" s="9">
        <f>TRUNC(E2635*D2635,1)</f>
        <v>0</v>
      </c>
      <c r="G2635" s="8">
        <f>단가대비표!L406</f>
        <v>197450</v>
      </c>
      <c r="H2635" s="9">
        <f>TRUNC(G2635*D2635,1)</f>
        <v>12340.6</v>
      </c>
      <c r="I2635" s="8">
        <f>단가대비표!S406</f>
        <v>0</v>
      </c>
      <c r="J2635" s="9">
        <f>TRUNC(I2635*D2635,1)</f>
        <v>0</v>
      </c>
      <c r="K2635" s="8">
        <f>TRUNC(E2635+G2635+I2635,1)</f>
        <v>197450</v>
      </c>
      <c r="L2635" s="9">
        <f>TRUNC(F2635+H2635+J2635,1)</f>
        <v>12340.6</v>
      </c>
      <c r="M2635" s="5" t="s">
        <v>52</v>
      </c>
      <c r="N2635" s="1" t="s">
        <v>2249</v>
      </c>
      <c r="O2635" s="1" t="s">
        <v>3365</v>
      </c>
      <c r="P2635" s="1" t="s">
        <v>62</v>
      </c>
      <c r="Q2635" s="1" t="s">
        <v>62</v>
      </c>
      <c r="R2635" s="1" t="s">
        <v>61</v>
      </c>
      <c r="AV2635" s="1" t="s">
        <v>52</v>
      </c>
      <c r="AW2635" s="1" t="s">
        <v>5571</v>
      </c>
      <c r="AX2635" s="1" t="s">
        <v>52</v>
      </c>
      <c r="AY2635" s="1" t="s">
        <v>52</v>
      </c>
      <c r="AZ2635" s="203"/>
      <c r="BA2635" s="207" t="s">
        <v>7719</v>
      </c>
    </row>
    <row r="2636" spans="1:53" ht="30" customHeight="1">
      <c r="A2636" s="5" t="s">
        <v>2487</v>
      </c>
      <c r="B2636" s="5" t="s">
        <v>52</v>
      </c>
      <c r="C2636" s="5" t="s">
        <v>52</v>
      </c>
      <c r="D2636" s="6"/>
      <c r="E2636" s="8"/>
      <c r="F2636" s="9">
        <f>TRUNC(SUMIF(N2634:N2635, N2633, F2634:F2635),0)</f>
        <v>349690</v>
      </c>
      <c r="G2636" s="8"/>
      <c r="H2636" s="9">
        <f>TRUNC(SUMIF(N2634:N2635, N2633, H2634:H2635),0)</f>
        <v>12340</v>
      </c>
      <c r="I2636" s="8"/>
      <c r="J2636" s="9">
        <f>TRUNC(SUMIF(N2634:N2635, N2633, J2634:J2635),0)</f>
        <v>0</v>
      </c>
      <c r="K2636" s="8"/>
      <c r="L2636" s="9">
        <f>F2636+H2636+J2636</f>
        <v>362030</v>
      </c>
      <c r="M2636" s="5" t="s">
        <v>52</v>
      </c>
      <c r="N2636" s="1" t="s">
        <v>124</v>
      </c>
      <c r="O2636" s="1" t="s">
        <v>124</v>
      </c>
      <c r="P2636" s="1" t="s">
        <v>52</v>
      </c>
      <c r="Q2636" s="1" t="s">
        <v>52</v>
      </c>
      <c r="R2636" s="1" t="s">
        <v>52</v>
      </c>
      <c r="AV2636" s="1" t="s">
        <v>52</v>
      </c>
      <c r="AW2636" s="1" t="s">
        <v>52</v>
      </c>
      <c r="AX2636" s="1" t="s">
        <v>52</v>
      </c>
      <c r="AY2636" s="1" t="s">
        <v>52</v>
      </c>
      <c r="AZ2636" s="203"/>
      <c r="BA2636" s="207"/>
    </row>
    <row r="2637" spans="1:53" ht="30" customHeight="1">
      <c r="A2637" s="6"/>
      <c r="B2637" s="6"/>
      <c r="C2637" s="6"/>
      <c r="D2637" s="6"/>
      <c r="E2637" s="8"/>
      <c r="F2637" s="9"/>
      <c r="G2637" s="8"/>
      <c r="H2637" s="9"/>
      <c r="I2637" s="8"/>
      <c r="J2637" s="9"/>
      <c r="K2637" s="8"/>
      <c r="L2637" s="9"/>
      <c r="M2637" s="6"/>
      <c r="BA2637" s="206"/>
    </row>
    <row r="2638" spans="1:53" ht="30" customHeight="1">
      <c r="A2638" s="308" t="s">
        <v>5572</v>
      </c>
      <c r="B2638" s="308"/>
      <c r="C2638" s="308"/>
      <c r="D2638" s="308"/>
      <c r="E2638" s="309"/>
      <c r="F2638" s="310"/>
      <c r="G2638" s="309"/>
      <c r="H2638" s="310"/>
      <c r="I2638" s="309"/>
      <c r="J2638" s="310"/>
      <c r="K2638" s="309"/>
      <c r="L2638" s="310"/>
      <c r="M2638" s="308"/>
      <c r="N2638" s="1" t="s">
        <v>2254</v>
      </c>
      <c r="BA2638" s="206"/>
    </row>
    <row r="2639" spans="1:53" ht="30" customHeight="1">
      <c r="A2639" s="5" t="s">
        <v>5573</v>
      </c>
      <c r="B2639" s="5" t="s">
        <v>2252</v>
      </c>
      <c r="C2639" s="5" t="s">
        <v>366</v>
      </c>
      <c r="D2639" s="6">
        <v>1</v>
      </c>
      <c r="E2639" s="8">
        <f>단가대비표!K347</f>
        <v>128290</v>
      </c>
      <c r="F2639" s="9">
        <f>TRUNC(E2639*D2639,1)</f>
        <v>128290</v>
      </c>
      <c r="G2639" s="8">
        <f>단가대비표!L347</f>
        <v>0</v>
      </c>
      <c r="H2639" s="9">
        <f>TRUNC(G2639*D2639,1)</f>
        <v>0</v>
      </c>
      <c r="I2639" s="8">
        <f>단가대비표!S347</f>
        <v>0</v>
      </c>
      <c r="J2639" s="9">
        <f>TRUNC(I2639*D2639,1)</f>
        <v>0</v>
      </c>
      <c r="K2639" s="8">
        <f>TRUNC(E2639+G2639+I2639,1)</f>
        <v>128290</v>
      </c>
      <c r="L2639" s="9">
        <f>TRUNC(F2639+H2639+J2639,1)</f>
        <v>128290</v>
      </c>
      <c r="M2639" s="5" t="s">
        <v>52</v>
      </c>
      <c r="N2639" s="1" t="s">
        <v>2254</v>
      </c>
      <c r="O2639" s="1" t="s">
        <v>5574</v>
      </c>
      <c r="P2639" s="1" t="s">
        <v>62</v>
      </c>
      <c r="Q2639" s="1" t="s">
        <v>62</v>
      </c>
      <c r="R2639" s="1" t="s">
        <v>61</v>
      </c>
      <c r="AV2639" s="1" t="s">
        <v>52</v>
      </c>
      <c r="AW2639" s="1" t="s">
        <v>5575</v>
      </c>
      <c r="AX2639" s="1" t="s">
        <v>52</v>
      </c>
      <c r="AY2639" s="1" t="s">
        <v>52</v>
      </c>
      <c r="AZ2639" s="203"/>
      <c r="BA2639" s="207" t="s">
        <v>7651</v>
      </c>
    </row>
    <row r="2640" spans="1:53" ht="30" customHeight="1">
      <c r="A2640" s="5" t="s">
        <v>3364</v>
      </c>
      <c r="B2640" s="5" t="s">
        <v>2646</v>
      </c>
      <c r="C2640" s="5" t="s">
        <v>2210</v>
      </c>
      <c r="D2640" s="6">
        <v>6.25E-2</v>
      </c>
      <c r="E2640" s="8">
        <f>단가대비표!K406</f>
        <v>0</v>
      </c>
      <c r="F2640" s="9">
        <f>TRUNC(E2640*D2640,1)</f>
        <v>0</v>
      </c>
      <c r="G2640" s="8">
        <f>단가대비표!L406</f>
        <v>197450</v>
      </c>
      <c r="H2640" s="9">
        <f>TRUNC(G2640*D2640,1)</f>
        <v>12340.6</v>
      </c>
      <c r="I2640" s="8">
        <f>단가대비표!S406</f>
        <v>0</v>
      </c>
      <c r="J2640" s="9">
        <f>TRUNC(I2640*D2640,1)</f>
        <v>0</v>
      </c>
      <c r="K2640" s="8">
        <f>TRUNC(E2640+G2640+I2640,1)</f>
        <v>197450</v>
      </c>
      <c r="L2640" s="9">
        <f>TRUNC(F2640+H2640+J2640,1)</f>
        <v>12340.6</v>
      </c>
      <c r="M2640" s="5" t="s">
        <v>52</v>
      </c>
      <c r="N2640" s="1" t="s">
        <v>2254</v>
      </c>
      <c r="O2640" s="1" t="s">
        <v>3365</v>
      </c>
      <c r="P2640" s="1" t="s">
        <v>62</v>
      </c>
      <c r="Q2640" s="1" t="s">
        <v>62</v>
      </c>
      <c r="R2640" s="1" t="s">
        <v>61</v>
      </c>
      <c r="AV2640" s="1" t="s">
        <v>52</v>
      </c>
      <c r="AW2640" s="1" t="s">
        <v>5576</v>
      </c>
      <c r="AX2640" s="1" t="s">
        <v>52</v>
      </c>
      <c r="AY2640" s="1" t="s">
        <v>52</v>
      </c>
      <c r="AZ2640" s="203"/>
      <c r="BA2640" s="207" t="s">
        <v>7719</v>
      </c>
    </row>
    <row r="2641" spans="1:53" ht="30" customHeight="1">
      <c r="A2641" s="5" t="s">
        <v>2487</v>
      </c>
      <c r="B2641" s="5" t="s">
        <v>52</v>
      </c>
      <c r="C2641" s="5" t="s">
        <v>52</v>
      </c>
      <c r="D2641" s="6"/>
      <c r="E2641" s="8"/>
      <c r="F2641" s="9">
        <f>TRUNC(SUMIF(N2639:N2640, N2638, F2639:F2640),0)</f>
        <v>128290</v>
      </c>
      <c r="G2641" s="8"/>
      <c r="H2641" s="9">
        <f>TRUNC(SUMIF(N2639:N2640, N2638, H2639:H2640),0)</f>
        <v>12340</v>
      </c>
      <c r="I2641" s="8"/>
      <c r="J2641" s="9">
        <f>TRUNC(SUMIF(N2639:N2640, N2638, J2639:J2640),0)</f>
        <v>0</v>
      </c>
      <c r="K2641" s="8"/>
      <c r="L2641" s="9">
        <f>F2641+H2641+J2641</f>
        <v>140630</v>
      </c>
      <c r="M2641" s="5" t="s">
        <v>52</v>
      </c>
      <c r="N2641" s="1" t="s">
        <v>124</v>
      </c>
      <c r="O2641" s="1" t="s">
        <v>124</v>
      </c>
      <c r="P2641" s="1" t="s">
        <v>52</v>
      </c>
      <c r="Q2641" s="1" t="s">
        <v>52</v>
      </c>
      <c r="R2641" s="1" t="s">
        <v>52</v>
      </c>
      <c r="AV2641" s="1" t="s">
        <v>52</v>
      </c>
      <c r="AW2641" s="1" t="s">
        <v>52</v>
      </c>
      <c r="AX2641" s="1" t="s">
        <v>52</v>
      </c>
      <c r="AY2641" s="1" t="s">
        <v>52</v>
      </c>
      <c r="AZ2641" s="203"/>
      <c r="BA2641" s="207"/>
    </row>
    <row r="2642" spans="1:53" ht="30" customHeight="1">
      <c r="A2642" s="6"/>
      <c r="B2642" s="6"/>
      <c r="C2642" s="6"/>
      <c r="D2642" s="6"/>
      <c r="E2642" s="8"/>
      <c r="F2642" s="9"/>
      <c r="G2642" s="8"/>
      <c r="H2642" s="9"/>
      <c r="I2642" s="8"/>
      <c r="J2642" s="9"/>
      <c r="K2642" s="8"/>
      <c r="L2642" s="9"/>
      <c r="M2642" s="6"/>
      <c r="BA2642" s="206"/>
    </row>
    <row r="2643" spans="1:53" ht="30" customHeight="1">
      <c r="A2643" s="308" t="s">
        <v>5577</v>
      </c>
      <c r="B2643" s="308"/>
      <c r="C2643" s="308"/>
      <c r="D2643" s="308"/>
      <c r="E2643" s="309"/>
      <c r="F2643" s="310"/>
      <c r="G2643" s="309"/>
      <c r="H2643" s="310"/>
      <c r="I2643" s="309"/>
      <c r="J2643" s="310"/>
      <c r="K2643" s="309"/>
      <c r="L2643" s="310"/>
      <c r="M2643" s="308"/>
      <c r="N2643" s="1" t="s">
        <v>2259</v>
      </c>
      <c r="BA2643" s="206"/>
    </row>
    <row r="2644" spans="1:53" ht="30" customHeight="1">
      <c r="A2644" s="5" t="s">
        <v>5578</v>
      </c>
      <c r="B2644" s="5" t="s">
        <v>2257</v>
      </c>
      <c r="C2644" s="5" t="s">
        <v>366</v>
      </c>
      <c r="D2644" s="6">
        <v>1</v>
      </c>
      <c r="E2644" s="8">
        <f>단가대비표!K348</f>
        <v>165708</v>
      </c>
      <c r="F2644" s="9">
        <f>TRUNC(E2644*D2644,1)</f>
        <v>165708</v>
      </c>
      <c r="G2644" s="8">
        <f>단가대비표!L348</f>
        <v>0</v>
      </c>
      <c r="H2644" s="9">
        <f>TRUNC(G2644*D2644,1)</f>
        <v>0</v>
      </c>
      <c r="I2644" s="8">
        <f>단가대비표!S348</f>
        <v>0</v>
      </c>
      <c r="J2644" s="9">
        <f>TRUNC(I2644*D2644,1)</f>
        <v>0</v>
      </c>
      <c r="K2644" s="8">
        <f>TRUNC(E2644+G2644+I2644,1)</f>
        <v>165708</v>
      </c>
      <c r="L2644" s="9">
        <f>TRUNC(F2644+H2644+J2644,1)</f>
        <v>165708</v>
      </c>
      <c r="M2644" s="5" t="s">
        <v>52</v>
      </c>
      <c r="N2644" s="1" t="s">
        <v>2259</v>
      </c>
      <c r="O2644" s="1" t="s">
        <v>5579</v>
      </c>
      <c r="P2644" s="1" t="s">
        <v>62</v>
      </c>
      <c r="Q2644" s="1" t="s">
        <v>62</v>
      </c>
      <c r="R2644" s="1" t="s">
        <v>61</v>
      </c>
      <c r="AV2644" s="1" t="s">
        <v>52</v>
      </c>
      <c r="AW2644" s="1" t="s">
        <v>5580</v>
      </c>
      <c r="AX2644" s="1" t="s">
        <v>52</v>
      </c>
      <c r="AY2644" s="1" t="s">
        <v>52</v>
      </c>
      <c r="AZ2644" s="203"/>
      <c r="BA2644" s="207" t="s">
        <v>7652</v>
      </c>
    </row>
    <row r="2645" spans="1:53" ht="30" customHeight="1">
      <c r="A2645" s="5" t="s">
        <v>3364</v>
      </c>
      <c r="B2645" s="5" t="s">
        <v>2646</v>
      </c>
      <c r="C2645" s="5" t="s">
        <v>2210</v>
      </c>
      <c r="D2645" s="6">
        <v>6.25E-2</v>
      </c>
      <c r="E2645" s="8">
        <f>단가대비표!K406</f>
        <v>0</v>
      </c>
      <c r="F2645" s="9">
        <f>TRUNC(E2645*D2645,1)</f>
        <v>0</v>
      </c>
      <c r="G2645" s="8">
        <f>단가대비표!L406</f>
        <v>197450</v>
      </c>
      <c r="H2645" s="9">
        <f>TRUNC(G2645*D2645,1)</f>
        <v>12340.6</v>
      </c>
      <c r="I2645" s="8">
        <f>단가대비표!S406</f>
        <v>0</v>
      </c>
      <c r="J2645" s="9">
        <f>TRUNC(I2645*D2645,1)</f>
        <v>0</v>
      </c>
      <c r="K2645" s="8">
        <f>TRUNC(E2645+G2645+I2645,1)</f>
        <v>197450</v>
      </c>
      <c r="L2645" s="9">
        <f>TRUNC(F2645+H2645+J2645,1)</f>
        <v>12340.6</v>
      </c>
      <c r="M2645" s="5" t="s">
        <v>52</v>
      </c>
      <c r="N2645" s="1" t="s">
        <v>2259</v>
      </c>
      <c r="O2645" s="1" t="s">
        <v>3365</v>
      </c>
      <c r="P2645" s="1" t="s">
        <v>62</v>
      </c>
      <c r="Q2645" s="1" t="s">
        <v>62</v>
      </c>
      <c r="R2645" s="1" t="s">
        <v>61</v>
      </c>
      <c r="AV2645" s="1" t="s">
        <v>52</v>
      </c>
      <c r="AW2645" s="1" t="s">
        <v>5581</v>
      </c>
      <c r="AX2645" s="1" t="s">
        <v>52</v>
      </c>
      <c r="AY2645" s="1" t="s">
        <v>52</v>
      </c>
      <c r="AZ2645" s="203"/>
      <c r="BA2645" s="207" t="s">
        <v>7719</v>
      </c>
    </row>
    <row r="2646" spans="1:53" ht="30" customHeight="1">
      <c r="A2646" s="5" t="s">
        <v>2487</v>
      </c>
      <c r="B2646" s="5" t="s">
        <v>52</v>
      </c>
      <c r="C2646" s="5" t="s">
        <v>52</v>
      </c>
      <c r="D2646" s="6"/>
      <c r="E2646" s="8"/>
      <c r="F2646" s="9">
        <f>TRUNC(SUMIF(N2644:N2645, N2643, F2644:F2645),0)</f>
        <v>165708</v>
      </c>
      <c r="G2646" s="8"/>
      <c r="H2646" s="9">
        <f>TRUNC(SUMIF(N2644:N2645, N2643, H2644:H2645),0)</f>
        <v>12340</v>
      </c>
      <c r="I2646" s="8"/>
      <c r="J2646" s="9">
        <f>TRUNC(SUMIF(N2644:N2645, N2643, J2644:J2645),0)</f>
        <v>0</v>
      </c>
      <c r="K2646" s="8"/>
      <c r="L2646" s="9">
        <f>F2646+H2646+J2646</f>
        <v>178048</v>
      </c>
      <c r="M2646" s="5" t="s">
        <v>52</v>
      </c>
      <c r="N2646" s="1" t="s">
        <v>124</v>
      </c>
      <c r="O2646" s="1" t="s">
        <v>124</v>
      </c>
      <c r="P2646" s="1" t="s">
        <v>52</v>
      </c>
      <c r="Q2646" s="1" t="s">
        <v>52</v>
      </c>
      <c r="R2646" s="1" t="s">
        <v>52</v>
      </c>
      <c r="AV2646" s="1" t="s">
        <v>52</v>
      </c>
      <c r="AW2646" s="1" t="s">
        <v>52</v>
      </c>
      <c r="AX2646" s="1" t="s">
        <v>52</v>
      </c>
      <c r="AY2646" s="1" t="s">
        <v>52</v>
      </c>
      <c r="AZ2646" s="203"/>
      <c r="BA2646" s="207"/>
    </row>
    <row r="2647" spans="1:53" ht="30" customHeight="1">
      <c r="A2647" s="6"/>
      <c r="B2647" s="6"/>
      <c r="C2647" s="6"/>
      <c r="D2647" s="6"/>
      <c r="E2647" s="8"/>
      <c r="F2647" s="9"/>
      <c r="G2647" s="8"/>
      <c r="H2647" s="9"/>
      <c r="I2647" s="8"/>
      <c r="J2647" s="9"/>
      <c r="K2647" s="8"/>
      <c r="L2647" s="9"/>
      <c r="M2647" s="6"/>
      <c r="BA2647" s="206"/>
    </row>
    <row r="2648" spans="1:53" ht="30" customHeight="1">
      <c r="A2648" s="308" t="s">
        <v>5582</v>
      </c>
      <c r="B2648" s="308"/>
      <c r="C2648" s="308"/>
      <c r="D2648" s="308"/>
      <c r="E2648" s="309"/>
      <c r="F2648" s="310"/>
      <c r="G2648" s="309"/>
      <c r="H2648" s="310"/>
      <c r="I2648" s="309"/>
      <c r="J2648" s="310"/>
      <c r="K2648" s="309"/>
      <c r="L2648" s="310"/>
      <c r="M2648" s="308"/>
      <c r="N2648" s="1" t="s">
        <v>2264</v>
      </c>
      <c r="BA2648" s="206"/>
    </row>
    <row r="2649" spans="1:53" ht="30" customHeight="1">
      <c r="A2649" s="5" t="s">
        <v>5583</v>
      </c>
      <c r="B2649" s="5" t="s">
        <v>2267</v>
      </c>
      <c r="C2649" s="5" t="s">
        <v>366</v>
      </c>
      <c r="D2649" s="6">
        <v>1</v>
      </c>
      <c r="E2649" s="8">
        <f>단가대비표!K350</f>
        <v>296389</v>
      </c>
      <c r="F2649" s="9">
        <f>TRUNC(E2649*D2649,1)</f>
        <v>296389</v>
      </c>
      <c r="G2649" s="8">
        <f>단가대비표!L350</f>
        <v>0</v>
      </c>
      <c r="H2649" s="9">
        <f>TRUNC(G2649*D2649,1)</f>
        <v>0</v>
      </c>
      <c r="I2649" s="8">
        <f>단가대비표!S350</f>
        <v>0</v>
      </c>
      <c r="J2649" s="9">
        <f>TRUNC(I2649*D2649,1)</f>
        <v>0</v>
      </c>
      <c r="K2649" s="8">
        <f>TRUNC(E2649+G2649+I2649,1)</f>
        <v>296389</v>
      </c>
      <c r="L2649" s="9">
        <f>TRUNC(F2649+H2649+J2649,1)</f>
        <v>296389</v>
      </c>
      <c r="M2649" s="5" t="s">
        <v>52</v>
      </c>
      <c r="N2649" s="1" t="s">
        <v>2264</v>
      </c>
      <c r="O2649" s="1" t="s">
        <v>5584</v>
      </c>
      <c r="P2649" s="1" t="s">
        <v>62</v>
      </c>
      <c r="Q2649" s="1" t="s">
        <v>62</v>
      </c>
      <c r="R2649" s="1" t="s">
        <v>61</v>
      </c>
      <c r="AV2649" s="1" t="s">
        <v>52</v>
      </c>
      <c r="AW2649" s="1" t="s">
        <v>5585</v>
      </c>
      <c r="AX2649" s="1" t="s">
        <v>52</v>
      </c>
      <c r="AY2649" s="1" t="s">
        <v>52</v>
      </c>
      <c r="AZ2649" s="203"/>
      <c r="BA2649" s="207" t="s">
        <v>7654</v>
      </c>
    </row>
    <row r="2650" spans="1:53" ht="30" customHeight="1">
      <c r="A2650" s="5" t="s">
        <v>3364</v>
      </c>
      <c r="B2650" s="5" t="s">
        <v>2646</v>
      </c>
      <c r="C2650" s="5" t="s">
        <v>2210</v>
      </c>
      <c r="D2650" s="6">
        <v>6.25E-2</v>
      </c>
      <c r="E2650" s="8">
        <f>단가대비표!K406</f>
        <v>0</v>
      </c>
      <c r="F2650" s="9">
        <f>TRUNC(E2650*D2650,1)</f>
        <v>0</v>
      </c>
      <c r="G2650" s="8">
        <f>단가대비표!L406</f>
        <v>197450</v>
      </c>
      <c r="H2650" s="9">
        <f>TRUNC(G2650*D2650,1)</f>
        <v>12340.6</v>
      </c>
      <c r="I2650" s="8">
        <f>단가대비표!S406</f>
        <v>0</v>
      </c>
      <c r="J2650" s="9">
        <f>TRUNC(I2650*D2650,1)</f>
        <v>0</v>
      </c>
      <c r="K2650" s="8">
        <f>TRUNC(E2650+G2650+I2650,1)</f>
        <v>197450</v>
      </c>
      <c r="L2650" s="9">
        <f>TRUNC(F2650+H2650+J2650,1)</f>
        <v>12340.6</v>
      </c>
      <c r="M2650" s="5" t="s">
        <v>52</v>
      </c>
      <c r="N2650" s="1" t="s">
        <v>2264</v>
      </c>
      <c r="O2650" s="1" t="s">
        <v>3365</v>
      </c>
      <c r="P2650" s="1" t="s">
        <v>62</v>
      </c>
      <c r="Q2650" s="1" t="s">
        <v>62</v>
      </c>
      <c r="R2650" s="1" t="s">
        <v>61</v>
      </c>
      <c r="AV2650" s="1" t="s">
        <v>52</v>
      </c>
      <c r="AW2650" s="1" t="s">
        <v>5586</v>
      </c>
      <c r="AX2650" s="1" t="s">
        <v>52</v>
      </c>
      <c r="AY2650" s="1" t="s">
        <v>52</v>
      </c>
      <c r="AZ2650" s="203"/>
      <c r="BA2650" s="207" t="s">
        <v>7719</v>
      </c>
    </row>
    <row r="2651" spans="1:53" ht="30" customHeight="1">
      <c r="A2651" s="5" t="s">
        <v>2487</v>
      </c>
      <c r="B2651" s="5" t="s">
        <v>52</v>
      </c>
      <c r="C2651" s="5" t="s">
        <v>52</v>
      </c>
      <c r="D2651" s="6"/>
      <c r="E2651" s="8"/>
      <c r="F2651" s="9">
        <f>TRUNC(SUMIF(N2649:N2650, N2648, F2649:F2650),0)</f>
        <v>296389</v>
      </c>
      <c r="G2651" s="8"/>
      <c r="H2651" s="9">
        <f>TRUNC(SUMIF(N2649:N2650, N2648, H2649:H2650),0)</f>
        <v>12340</v>
      </c>
      <c r="I2651" s="8"/>
      <c r="J2651" s="9">
        <f>TRUNC(SUMIF(N2649:N2650, N2648, J2649:J2650),0)</f>
        <v>0</v>
      </c>
      <c r="K2651" s="8"/>
      <c r="L2651" s="9">
        <f>F2651+H2651+J2651</f>
        <v>308729</v>
      </c>
      <c r="M2651" s="5" t="s">
        <v>52</v>
      </c>
      <c r="N2651" s="1" t="s">
        <v>124</v>
      </c>
      <c r="O2651" s="1" t="s">
        <v>124</v>
      </c>
      <c r="P2651" s="1" t="s">
        <v>52</v>
      </c>
      <c r="Q2651" s="1" t="s">
        <v>52</v>
      </c>
      <c r="R2651" s="1" t="s">
        <v>52</v>
      </c>
      <c r="AV2651" s="1" t="s">
        <v>52</v>
      </c>
      <c r="AW2651" s="1" t="s">
        <v>52</v>
      </c>
      <c r="AX2651" s="1" t="s">
        <v>52</v>
      </c>
      <c r="AY2651" s="1" t="s">
        <v>52</v>
      </c>
      <c r="AZ2651" s="203"/>
      <c r="BA2651" s="207"/>
    </row>
    <row r="2652" spans="1:53" ht="30" customHeight="1">
      <c r="A2652" s="6"/>
      <c r="B2652" s="6"/>
      <c r="C2652" s="6"/>
      <c r="D2652" s="6"/>
      <c r="E2652" s="8"/>
      <c r="F2652" s="9"/>
      <c r="G2652" s="8"/>
      <c r="H2652" s="9"/>
      <c r="I2652" s="8"/>
      <c r="J2652" s="9"/>
      <c r="K2652" s="8"/>
      <c r="L2652" s="9"/>
      <c r="M2652" s="6"/>
      <c r="BA2652" s="206"/>
    </row>
    <row r="2653" spans="1:53" ht="30" customHeight="1">
      <c r="A2653" s="308" t="s">
        <v>5587</v>
      </c>
      <c r="B2653" s="308"/>
      <c r="C2653" s="308"/>
      <c r="D2653" s="308"/>
      <c r="E2653" s="309"/>
      <c r="F2653" s="310"/>
      <c r="G2653" s="309"/>
      <c r="H2653" s="310"/>
      <c r="I2653" s="309"/>
      <c r="J2653" s="310"/>
      <c r="K2653" s="309"/>
      <c r="L2653" s="310"/>
      <c r="M2653" s="308"/>
      <c r="N2653" s="1" t="s">
        <v>2269</v>
      </c>
      <c r="BA2653" s="206"/>
    </row>
    <row r="2654" spans="1:53" ht="30" customHeight="1">
      <c r="A2654" s="5" t="s">
        <v>5588</v>
      </c>
      <c r="B2654" s="5" t="s">
        <v>2262</v>
      </c>
      <c r="C2654" s="5" t="s">
        <v>366</v>
      </c>
      <c r="D2654" s="6">
        <v>1</v>
      </c>
      <c r="E2654" s="8">
        <f>단가대비표!K349</f>
        <v>248563</v>
      </c>
      <c r="F2654" s="9">
        <f>TRUNC(E2654*D2654,1)</f>
        <v>248563</v>
      </c>
      <c r="G2654" s="8">
        <f>단가대비표!L349</f>
        <v>0</v>
      </c>
      <c r="H2654" s="9">
        <f>TRUNC(G2654*D2654,1)</f>
        <v>0</v>
      </c>
      <c r="I2654" s="8">
        <f>단가대비표!S349</f>
        <v>0</v>
      </c>
      <c r="J2654" s="9">
        <f>TRUNC(I2654*D2654,1)</f>
        <v>0</v>
      </c>
      <c r="K2654" s="8">
        <f>TRUNC(E2654+G2654+I2654,1)</f>
        <v>248563</v>
      </c>
      <c r="L2654" s="9">
        <f>TRUNC(F2654+H2654+J2654,1)</f>
        <v>248563</v>
      </c>
      <c r="M2654" s="5" t="s">
        <v>52</v>
      </c>
      <c r="N2654" s="1" t="s">
        <v>2269</v>
      </c>
      <c r="O2654" s="1" t="s">
        <v>5589</v>
      </c>
      <c r="P2654" s="1" t="s">
        <v>62</v>
      </c>
      <c r="Q2654" s="1" t="s">
        <v>62</v>
      </c>
      <c r="R2654" s="1" t="s">
        <v>61</v>
      </c>
      <c r="AV2654" s="1" t="s">
        <v>52</v>
      </c>
      <c r="AW2654" s="1" t="s">
        <v>5590</v>
      </c>
      <c r="AX2654" s="1" t="s">
        <v>52</v>
      </c>
      <c r="AY2654" s="1" t="s">
        <v>52</v>
      </c>
      <c r="AZ2654" s="203"/>
      <c r="BA2654" s="207" t="s">
        <v>7653</v>
      </c>
    </row>
    <row r="2655" spans="1:53" ht="30" customHeight="1">
      <c r="A2655" s="5" t="s">
        <v>3364</v>
      </c>
      <c r="B2655" s="5" t="s">
        <v>2646</v>
      </c>
      <c r="C2655" s="5" t="s">
        <v>2210</v>
      </c>
      <c r="D2655" s="6">
        <v>6.25E-2</v>
      </c>
      <c r="E2655" s="8">
        <f>단가대비표!K406</f>
        <v>0</v>
      </c>
      <c r="F2655" s="9">
        <f>TRUNC(E2655*D2655,1)</f>
        <v>0</v>
      </c>
      <c r="G2655" s="8">
        <f>단가대비표!L406</f>
        <v>197450</v>
      </c>
      <c r="H2655" s="9">
        <f>TRUNC(G2655*D2655,1)</f>
        <v>12340.6</v>
      </c>
      <c r="I2655" s="8">
        <f>단가대비표!S406</f>
        <v>0</v>
      </c>
      <c r="J2655" s="9">
        <f>TRUNC(I2655*D2655,1)</f>
        <v>0</v>
      </c>
      <c r="K2655" s="8">
        <f>TRUNC(E2655+G2655+I2655,1)</f>
        <v>197450</v>
      </c>
      <c r="L2655" s="9">
        <f>TRUNC(F2655+H2655+J2655,1)</f>
        <v>12340.6</v>
      </c>
      <c r="M2655" s="5" t="s">
        <v>52</v>
      </c>
      <c r="N2655" s="1" t="s">
        <v>2269</v>
      </c>
      <c r="O2655" s="1" t="s">
        <v>3365</v>
      </c>
      <c r="P2655" s="1" t="s">
        <v>62</v>
      </c>
      <c r="Q2655" s="1" t="s">
        <v>62</v>
      </c>
      <c r="R2655" s="1" t="s">
        <v>61</v>
      </c>
      <c r="AV2655" s="1" t="s">
        <v>52</v>
      </c>
      <c r="AW2655" s="1" t="s">
        <v>5591</v>
      </c>
      <c r="AX2655" s="1" t="s">
        <v>52</v>
      </c>
      <c r="AY2655" s="1" t="s">
        <v>52</v>
      </c>
      <c r="AZ2655" s="203"/>
      <c r="BA2655" s="207" t="s">
        <v>7719</v>
      </c>
    </row>
    <row r="2656" spans="1:53" ht="30" customHeight="1">
      <c r="A2656" s="5" t="s">
        <v>2487</v>
      </c>
      <c r="B2656" s="5" t="s">
        <v>52</v>
      </c>
      <c r="C2656" s="5" t="s">
        <v>52</v>
      </c>
      <c r="D2656" s="6"/>
      <c r="E2656" s="8"/>
      <c r="F2656" s="9">
        <f>TRUNC(SUMIF(N2654:N2655, N2653, F2654:F2655),0)</f>
        <v>248563</v>
      </c>
      <c r="G2656" s="8"/>
      <c r="H2656" s="9">
        <f>TRUNC(SUMIF(N2654:N2655, N2653, H2654:H2655),0)</f>
        <v>12340</v>
      </c>
      <c r="I2656" s="8"/>
      <c r="J2656" s="9">
        <f>TRUNC(SUMIF(N2654:N2655, N2653, J2654:J2655),0)</f>
        <v>0</v>
      </c>
      <c r="K2656" s="8"/>
      <c r="L2656" s="9">
        <f>F2656+H2656+J2656</f>
        <v>260903</v>
      </c>
      <c r="M2656" s="5" t="s">
        <v>52</v>
      </c>
      <c r="N2656" s="1" t="s">
        <v>124</v>
      </c>
      <c r="O2656" s="1" t="s">
        <v>124</v>
      </c>
      <c r="P2656" s="1" t="s">
        <v>52</v>
      </c>
      <c r="Q2656" s="1" t="s">
        <v>52</v>
      </c>
      <c r="R2656" s="1" t="s">
        <v>52</v>
      </c>
      <c r="AV2656" s="1" t="s">
        <v>52</v>
      </c>
      <c r="AW2656" s="1" t="s">
        <v>52</v>
      </c>
      <c r="AX2656" s="1" t="s">
        <v>52</v>
      </c>
      <c r="AY2656" s="1" t="s">
        <v>52</v>
      </c>
      <c r="AZ2656" s="203"/>
      <c r="BA2656" s="207"/>
    </row>
    <row r="2657" spans="1:53" ht="30" customHeight="1">
      <c r="A2657" s="6"/>
      <c r="B2657" s="6"/>
      <c r="C2657" s="6"/>
      <c r="D2657" s="6"/>
      <c r="E2657" s="8"/>
      <c r="F2657" s="9"/>
      <c r="G2657" s="8"/>
      <c r="H2657" s="9"/>
      <c r="I2657" s="8"/>
      <c r="J2657" s="9"/>
      <c r="K2657" s="8"/>
      <c r="L2657" s="9"/>
      <c r="M2657" s="6"/>
      <c r="BA2657" s="206"/>
    </row>
    <row r="2658" spans="1:53" ht="30" customHeight="1">
      <c r="A2658" s="308" t="s">
        <v>5592</v>
      </c>
      <c r="B2658" s="308"/>
      <c r="C2658" s="308"/>
      <c r="D2658" s="308"/>
      <c r="E2658" s="309"/>
      <c r="F2658" s="310"/>
      <c r="G2658" s="309"/>
      <c r="H2658" s="310"/>
      <c r="I2658" s="309"/>
      <c r="J2658" s="310"/>
      <c r="K2658" s="309"/>
      <c r="L2658" s="310"/>
      <c r="M2658" s="308"/>
      <c r="N2658" s="1" t="s">
        <v>2275</v>
      </c>
      <c r="BA2658" s="206"/>
    </row>
    <row r="2659" spans="1:53" ht="30" customHeight="1">
      <c r="A2659" s="5" t="s">
        <v>5594</v>
      </c>
      <c r="B2659" s="5" t="s">
        <v>5595</v>
      </c>
      <c r="C2659" s="5" t="s">
        <v>1186</v>
      </c>
      <c r="D2659" s="6">
        <v>0.22789999999999999</v>
      </c>
      <c r="E2659" s="8">
        <f>단가대비표!K9</f>
        <v>0</v>
      </c>
      <c r="F2659" s="9">
        <f>TRUNC(E2659*D2659,1)</f>
        <v>0</v>
      </c>
      <c r="G2659" s="8">
        <f>단가대비표!L9</f>
        <v>0</v>
      </c>
      <c r="H2659" s="9">
        <f>TRUNC(G2659*D2659,1)</f>
        <v>0</v>
      </c>
      <c r="I2659" s="8">
        <f>단가대비표!S9</f>
        <v>64375</v>
      </c>
      <c r="J2659" s="9">
        <f>TRUNC(I2659*D2659,1)</f>
        <v>14671</v>
      </c>
      <c r="K2659" s="8">
        <f t="shared" ref="K2659:L2662" si="335">TRUNC(E2659+G2659+I2659,1)</f>
        <v>64375</v>
      </c>
      <c r="L2659" s="9">
        <f t="shared" si="335"/>
        <v>14671</v>
      </c>
      <c r="M2659" s="5" t="s">
        <v>5596</v>
      </c>
      <c r="N2659" s="1" t="s">
        <v>2275</v>
      </c>
      <c r="O2659" s="1" t="s">
        <v>5597</v>
      </c>
      <c r="P2659" s="1" t="s">
        <v>62</v>
      </c>
      <c r="Q2659" s="1" t="s">
        <v>62</v>
      </c>
      <c r="R2659" s="1" t="s">
        <v>61</v>
      </c>
      <c r="AV2659" s="1" t="s">
        <v>52</v>
      </c>
      <c r="AW2659" s="1" t="s">
        <v>5598</v>
      </c>
      <c r="AX2659" s="1" t="s">
        <v>52</v>
      </c>
      <c r="AY2659" s="1" t="s">
        <v>52</v>
      </c>
      <c r="AZ2659" s="203"/>
      <c r="BA2659" s="207" t="s">
        <v>7223</v>
      </c>
    </row>
    <row r="2660" spans="1:53" ht="30" customHeight="1">
      <c r="A2660" s="5" t="s">
        <v>5599</v>
      </c>
      <c r="B2660" s="5" t="s">
        <v>5600</v>
      </c>
      <c r="C2660" s="5" t="s">
        <v>2572</v>
      </c>
      <c r="D2660" s="6">
        <v>5.6</v>
      </c>
      <c r="E2660" s="8">
        <f>단가대비표!K55</f>
        <v>1296</v>
      </c>
      <c r="F2660" s="9">
        <f>TRUNC(E2660*D2660,1)</f>
        <v>7257.6</v>
      </c>
      <c r="G2660" s="8">
        <f>단가대비표!L55</f>
        <v>0</v>
      </c>
      <c r="H2660" s="9">
        <f>TRUNC(G2660*D2660,1)</f>
        <v>0</v>
      </c>
      <c r="I2660" s="8">
        <f>단가대비표!S55</f>
        <v>0</v>
      </c>
      <c r="J2660" s="9">
        <f>TRUNC(I2660*D2660,1)</f>
        <v>0</v>
      </c>
      <c r="K2660" s="8">
        <f t="shared" si="335"/>
        <v>1296</v>
      </c>
      <c r="L2660" s="9">
        <f t="shared" si="335"/>
        <v>7257.6</v>
      </c>
      <c r="M2660" s="5" t="s">
        <v>52</v>
      </c>
      <c r="N2660" s="1" t="s">
        <v>2275</v>
      </c>
      <c r="O2660" s="1" t="s">
        <v>5601</v>
      </c>
      <c r="P2660" s="1" t="s">
        <v>62</v>
      </c>
      <c r="Q2660" s="1" t="s">
        <v>62</v>
      </c>
      <c r="R2660" s="1" t="s">
        <v>61</v>
      </c>
      <c r="V2660">
        <v>1</v>
      </c>
      <c r="AV2660" s="1" t="s">
        <v>52</v>
      </c>
      <c r="AW2660" s="1" t="s">
        <v>5602</v>
      </c>
      <c r="AX2660" s="1" t="s">
        <v>52</v>
      </c>
      <c r="AY2660" s="1" t="s">
        <v>52</v>
      </c>
      <c r="AZ2660" s="203"/>
      <c r="BA2660" s="207" t="s">
        <v>7276</v>
      </c>
    </row>
    <row r="2661" spans="1:53" ht="30" customHeight="1">
      <c r="A2661" s="5" t="s">
        <v>2665</v>
      </c>
      <c r="B2661" s="5" t="s">
        <v>5603</v>
      </c>
      <c r="C2661" s="5" t="s">
        <v>449</v>
      </c>
      <c r="D2661" s="6">
        <v>1</v>
      </c>
      <c r="E2661" s="8">
        <f>TRUNC(SUMIF(V2659:V2662, RIGHTB(O2661, 1), F2659:F2662)*U2661, 2)</f>
        <v>1741.82</v>
      </c>
      <c r="F2661" s="9">
        <f>TRUNC(E2661*D2661,1)</f>
        <v>1741.8</v>
      </c>
      <c r="G2661" s="8">
        <v>0</v>
      </c>
      <c r="H2661" s="9">
        <f>TRUNC(G2661*D2661,1)</f>
        <v>0</v>
      </c>
      <c r="I2661" s="8">
        <v>0</v>
      </c>
      <c r="J2661" s="9">
        <f>TRUNC(I2661*D2661,1)</f>
        <v>0</v>
      </c>
      <c r="K2661" s="8">
        <f t="shared" si="335"/>
        <v>1741.8</v>
      </c>
      <c r="L2661" s="9">
        <f t="shared" si="335"/>
        <v>1741.8</v>
      </c>
      <c r="M2661" s="5" t="s">
        <v>52</v>
      </c>
      <c r="N2661" s="1" t="s">
        <v>2275</v>
      </c>
      <c r="O2661" s="1" t="s">
        <v>2654</v>
      </c>
      <c r="P2661" s="1" t="s">
        <v>62</v>
      </c>
      <c r="Q2661" s="1" t="s">
        <v>62</v>
      </c>
      <c r="R2661" s="1" t="s">
        <v>62</v>
      </c>
      <c r="S2661">
        <v>0</v>
      </c>
      <c r="T2661">
        <v>0</v>
      </c>
      <c r="U2661">
        <v>0.24</v>
      </c>
      <c r="AV2661" s="1" t="s">
        <v>52</v>
      </c>
      <c r="AW2661" s="1" t="s">
        <v>5604</v>
      </c>
      <c r="AX2661" s="1" t="s">
        <v>52</v>
      </c>
      <c r="AY2661" s="1" t="s">
        <v>52</v>
      </c>
      <c r="AZ2661" s="203"/>
      <c r="BA2661" s="207"/>
    </row>
    <row r="2662" spans="1:53" ht="30" customHeight="1">
      <c r="A2662" s="5" t="s">
        <v>5605</v>
      </c>
      <c r="B2662" s="5" t="s">
        <v>2646</v>
      </c>
      <c r="C2662" s="5" t="s">
        <v>2210</v>
      </c>
      <c r="D2662" s="6">
        <v>1</v>
      </c>
      <c r="E2662" s="8">
        <f>TRUNC(단가대비표!K433*1/8*16/12*25/20, 1)</f>
        <v>0</v>
      </c>
      <c r="F2662" s="9">
        <f>TRUNC(E2662*D2662,1)</f>
        <v>0</v>
      </c>
      <c r="G2662" s="8">
        <f>TRUNC(단가대비표!L433*1/8*16/12*25/20, 1)</f>
        <v>50686.400000000001</v>
      </c>
      <c r="H2662" s="9">
        <f>TRUNC(G2662*D2662,1)</f>
        <v>50686.400000000001</v>
      </c>
      <c r="I2662" s="8">
        <f>TRUNC(단가대비표!S433*1/8*16/12*25/20, 1)</f>
        <v>0</v>
      </c>
      <c r="J2662" s="9">
        <f>TRUNC(I2662*D2662,1)</f>
        <v>0</v>
      </c>
      <c r="K2662" s="8">
        <f t="shared" si="335"/>
        <v>50686.400000000001</v>
      </c>
      <c r="L2662" s="9">
        <f t="shared" si="335"/>
        <v>50686.400000000001</v>
      </c>
      <c r="M2662" s="5" t="s">
        <v>52</v>
      </c>
      <c r="N2662" s="1" t="s">
        <v>2275</v>
      </c>
      <c r="O2662" s="1" t="s">
        <v>5606</v>
      </c>
      <c r="P2662" s="1" t="s">
        <v>62</v>
      </c>
      <c r="Q2662" s="1" t="s">
        <v>62</v>
      </c>
      <c r="R2662" s="1" t="s">
        <v>61</v>
      </c>
      <c r="AV2662" s="1" t="s">
        <v>52</v>
      </c>
      <c r="AW2662" s="1" t="s">
        <v>5607</v>
      </c>
      <c r="AX2662" s="1" t="s">
        <v>61</v>
      </c>
      <c r="AY2662" s="1" t="s">
        <v>52</v>
      </c>
      <c r="AZ2662" s="203"/>
      <c r="BA2662" s="207" t="s">
        <v>7748</v>
      </c>
    </row>
    <row r="2663" spans="1:53" ht="30" customHeight="1">
      <c r="A2663" s="5" t="s">
        <v>2487</v>
      </c>
      <c r="B2663" s="5" t="s">
        <v>52</v>
      </c>
      <c r="C2663" s="5" t="s">
        <v>52</v>
      </c>
      <c r="D2663" s="6"/>
      <c r="E2663" s="8"/>
      <c r="F2663" s="9">
        <f>TRUNC(SUMIF(N2659:N2662, N2658, F2659:F2662),0)</f>
        <v>8999</v>
      </c>
      <c r="G2663" s="8"/>
      <c r="H2663" s="9">
        <f>TRUNC(SUMIF(N2659:N2662, N2658, H2659:H2662),0)</f>
        <v>50686</v>
      </c>
      <c r="I2663" s="8"/>
      <c r="J2663" s="9">
        <f>TRUNC(SUMIF(N2659:N2662, N2658, J2659:J2662),0)</f>
        <v>14671</v>
      </c>
      <c r="K2663" s="8"/>
      <c r="L2663" s="9">
        <f>F2663+H2663+J2663</f>
        <v>74356</v>
      </c>
      <c r="M2663" s="5" t="s">
        <v>52</v>
      </c>
      <c r="N2663" s="1" t="s">
        <v>124</v>
      </c>
      <c r="O2663" s="1" t="s">
        <v>124</v>
      </c>
      <c r="P2663" s="1" t="s">
        <v>52</v>
      </c>
      <c r="Q2663" s="1" t="s">
        <v>52</v>
      </c>
      <c r="R2663" s="1" t="s">
        <v>52</v>
      </c>
      <c r="AV2663" s="1" t="s">
        <v>52</v>
      </c>
      <c r="AW2663" s="1" t="s">
        <v>52</v>
      </c>
      <c r="AX2663" s="1" t="s">
        <v>52</v>
      </c>
      <c r="AY2663" s="1" t="s">
        <v>52</v>
      </c>
      <c r="AZ2663" s="203"/>
      <c r="BA2663" s="207"/>
    </row>
    <row r="2664" spans="1:53" ht="30" customHeight="1">
      <c r="A2664" s="6"/>
      <c r="B2664" s="6"/>
      <c r="C2664" s="6"/>
      <c r="D2664" s="6"/>
      <c r="E2664" s="8"/>
      <c r="F2664" s="9"/>
      <c r="G2664" s="8"/>
      <c r="H2664" s="9"/>
      <c r="I2664" s="8"/>
      <c r="J2664" s="9"/>
      <c r="K2664" s="8"/>
      <c r="L2664" s="9"/>
      <c r="M2664" s="6"/>
      <c r="BA2664" s="206"/>
    </row>
    <row r="2665" spans="1:53" ht="30" customHeight="1">
      <c r="A2665" s="308" t="s">
        <v>5608</v>
      </c>
      <c r="B2665" s="308"/>
      <c r="C2665" s="308"/>
      <c r="D2665" s="308"/>
      <c r="E2665" s="309"/>
      <c r="F2665" s="310"/>
      <c r="G2665" s="309"/>
      <c r="H2665" s="310"/>
      <c r="I2665" s="309"/>
      <c r="J2665" s="310"/>
      <c r="K2665" s="309"/>
      <c r="L2665" s="310"/>
      <c r="M2665" s="308"/>
      <c r="N2665" s="1" t="s">
        <v>2280</v>
      </c>
      <c r="BA2665" s="206"/>
    </row>
    <row r="2666" spans="1:53" ht="30" customHeight="1">
      <c r="A2666" s="5" t="s">
        <v>4983</v>
      </c>
      <c r="B2666" s="5" t="s">
        <v>5609</v>
      </c>
      <c r="C2666" s="5" t="s">
        <v>1186</v>
      </c>
      <c r="D2666" s="6">
        <v>0.20849999999999999</v>
      </c>
      <c r="E2666" s="8">
        <f>단가대비표!K5</f>
        <v>0</v>
      </c>
      <c r="F2666" s="9">
        <f>TRUNC(E2666*D2666,1)</f>
        <v>0</v>
      </c>
      <c r="G2666" s="8">
        <f>단가대비표!L5</f>
        <v>0</v>
      </c>
      <c r="H2666" s="9">
        <f>TRUNC(G2666*D2666,1)</f>
        <v>0</v>
      </c>
      <c r="I2666" s="8">
        <f>단가대비표!S5</f>
        <v>60857</v>
      </c>
      <c r="J2666" s="9">
        <f>TRUNC(I2666*D2666,1)</f>
        <v>12688.6</v>
      </c>
      <c r="K2666" s="8">
        <f t="shared" ref="K2666:L2669" si="336">TRUNC(E2666+G2666+I2666,1)</f>
        <v>60857</v>
      </c>
      <c r="L2666" s="9">
        <f t="shared" si="336"/>
        <v>12688.6</v>
      </c>
      <c r="M2666" s="5" t="s">
        <v>5596</v>
      </c>
      <c r="N2666" s="1" t="s">
        <v>2280</v>
      </c>
      <c r="O2666" s="1" t="s">
        <v>5610</v>
      </c>
      <c r="P2666" s="1" t="s">
        <v>62</v>
      </c>
      <c r="Q2666" s="1" t="s">
        <v>62</v>
      </c>
      <c r="R2666" s="1" t="s">
        <v>61</v>
      </c>
      <c r="AV2666" s="1" t="s">
        <v>52</v>
      </c>
      <c r="AW2666" s="1" t="s">
        <v>5611</v>
      </c>
      <c r="AX2666" s="1" t="s">
        <v>52</v>
      </c>
      <c r="AY2666" s="1" t="s">
        <v>52</v>
      </c>
      <c r="AZ2666" s="203"/>
      <c r="BA2666" s="207" t="s">
        <v>7219</v>
      </c>
    </row>
    <row r="2667" spans="1:53" ht="30" customHeight="1">
      <c r="A2667" s="5" t="s">
        <v>5599</v>
      </c>
      <c r="B2667" s="5" t="s">
        <v>5600</v>
      </c>
      <c r="C2667" s="5" t="s">
        <v>2572</v>
      </c>
      <c r="D2667" s="6">
        <v>5</v>
      </c>
      <c r="E2667" s="8">
        <f>단가대비표!K55</f>
        <v>1296</v>
      </c>
      <c r="F2667" s="9">
        <f>TRUNC(E2667*D2667,1)</f>
        <v>6480</v>
      </c>
      <c r="G2667" s="8">
        <f>단가대비표!L55</f>
        <v>0</v>
      </c>
      <c r="H2667" s="9">
        <f>TRUNC(G2667*D2667,1)</f>
        <v>0</v>
      </c>
      <c r="I2667" s="8">
        <f>단가대비표!S55</f>
        <v>0</v>
      </c>
      <c r="J2667" s="9">
        <f>TRUNC(I2667*D2667,1)</f>
        <v>0</v>
      </c>
      <c r="K2667" s="8">
        <f t="shared" si="336"/>
        <v>1296</v>
      </c>
      <c r="L2667" s="9">
        <f t="shared" si="336"/>
        <v>6480</v>
      </c>
      <c r="M2667" s="5" t="s">
        <v>52</v>
      </c>
      <c r="N2667" s="1" t="s">
        <v>2280</v>
      </c>
      <c r="O2667" s="1" t="s">
        <v>5601</v>
      </c>
      <c r="P2667" s="1" t="s">
        <v>62</v>
      </c>
      <c r="Q2667" s="1" t="s">
        <v>62</v>
      </c>
      <c r="R2667" s="1" t="s">
        <v>61</v>
      </c>
      <c r="V2667">
        <v>1</v>
      </c>
      <c r="AV2667" s="1" t="s">
        <v>52</v>
      </c>
      <c r="AW2667" s="1" t="s">
        <v>5612</v>
      </c>
      <c r="AX2667" s="1" t="s">
        <v>52</v>
      </c>
      <c r="AY2667" s="1" t="s">
        <v>52</v>
      </c>
      <c r="AZ2667" s="203"/>
      <c r="BA2667" s="207" t="s">
        <v>7276</v>
      </c>
    </row>
    <row r="2668" spans="1:53" ht="30" customHeight="1">
      <c r="A2668" s="5" t="s">
        <v>2665</v>
      </c>
      <c r="B2668" s="5" t="s">
        <v>5613</v>
      </c>
      <c r="C2668" s="5" t="s">
        <v>449</v>
      </c>
      <c r="D2668" s="6">
        <v>1</v>
      </c>
      <c r="E2668" s="8">
        <f>TRUNC(SUMIF(V2666:V2669, RIGHTB(O2668, 1), F2666:F2669)*U2668, 2)</f>
        <v>1360.8</v>
      </c>
      <c r="F2668" s="9">
        <f>TRUNC(E2668*D2668,1)</f>
        <v>1360.8</v>
      </c>
      <c r="G2668" s="8">
        <v>0</v>
      </c>
      <c r="H2668" s="9">
        <f>TRUNC(G2668*D2668,1)</f>
        <v>0</v>
      </c>
      <c r="I2668" s="8">
        <v>0</v>
      </c>
      <c r="J2668" s="9">
        <f>TRUNC(I2668*D2668,1)</f>
        <v>0</v>
      </c>
      <c r="K2668" s="8">
        <f t="shared" si="336"/>
        <v>1360.8</v>
      </c>
      <c r="L2668" s="9">
        <f t="shared" si="336"/>
        <v>1360.8</v>
      </c>
      <c r="M2668" s="5" t="s">
        <v>52</v>
      </c>
      <c r="N2668" s="1" t="s">
        <v>2280</v>
      </c>
      <c r="O2668" s="1" t="s">
        <v>2654</v>
      </c>
      <c r="P2668" s="1" t="s">
        <v>62</v>
      </c>
      <c r="Q2668" s="1" t="s">
        <v>62</v>
      </c>
      <c r="R2668" s="1" t="s">
        <v>62</v>
      </c>
      <c r="S2668">
        <v>0</v>
      </c>
      <c r="T2668">
        <v>0</v>
      </c>
      <c r="U2668">
        <v>0.21</v>
      </c>
      <c r="AV2668" s="1" t="s">
        <v>52</v>
      </c>
      <c r="AW2668" s="1" t="s">
        <v>5614</v>
      </c>
      <c r="AX2668" s="1" t="s">
        <v>52</v>
      </c>
      <c r="AY2668" s="1" t="s">
        <v>52</v>
      </c>
      <c r="AZ2668" s="203"/>
      <c r="BA2668" s="207"/>
    </row>
    <row r="2669" spans="1:53" ht="30" customHeight="1">
      <c r="A2669" s="5" t="s">
        <v>5605</v>
      </c>
      <c r="B2669" s="5" t="s">
        <v>2646</v>
      </c>
      <c r="C2669" s="5" t="s">
        <v>2210</v>
      </c>
      <c r="D2669" s="6">
        <v>1</v>
      </c>
      <c r="E2669" s="8">
        <f>TRUNC(단가대비표!K433*1/8*16/12*25/20, 1)</f>
        <v>0</v>
      </c>
      <c r="F2669" s="9">
        <f>TRUNC(E2669*D2669,1)</f>
        <v>0</v>
      </c>
      <c r="G2669" s="8">
        <f>TRUNC(단가대비표!L433*1/8*16/12*25/20, 1)</f>
        <v>50686.400000000001</v>
      </c>
      <c r="H2669" s="9">
        <f>TRUNC(G2669*D2669,1)</f>
        <v>50686.400000000001</v>
      </c>
      <c r="I2669" s="8">
        <f>TRUNC(단가대비표!S433*1/8*16/12*25/20, 1)</f>
        <v>0</v>
      </c>
      <c r="J2669" s="9">
        <f>TRUNC(I2669*D2669,1)</f>
        <v>0</v>
      </c>
      <c r="K2669" s="8">
        <f t="shared" si="336"/>
        <v>50686.400000000001</v>
      </c>
      <c r="L2669" s="9">
        <f t="shared" si="336"/>
        <v>50686.400000000001</v>
      </c>
      <c r="M2669" s="5" t="s">
        <v>52</v>
      </c>
      <c r="N2669" s="1" t="s">
        <v>2280</v>
      </c>
      <c r="O2669" s="1" t="s">
        <v>5606</v>
      </c>
      <c r="P2669" s="1" t="s">
        <v>62</v>
      </c>
      <c r="Q2669" s="1" t="s">
        <v>62</v>
      </c>
      <c r="R2669" s="1" t="s">
        <v>61</v>
      </c>
      <c r="AV2669" s="1" t="s">
        <v>52</v>
      </c>
      <c r="AW2669" s="1" t="s">
        <v>5615</v>
      </c>
      <c r="AX2669" s="1" t="s">
        <v>61</v>
      </c>
      <c r="AY2669" s="1" t="s">
        <v>52</v>
      </c>
      <c r="AZ2669" s="203"/>
      <c r="BA2669" s="207" t="s">
        <v>7748</v>
      </c>
    </row>
    <row r="2670" spans="1:53" ht="30" customHeight="1">
      <c r="A2670" s="5" t="s">
        <v>2487</v>
      </c>
      <c r="B2670" s="5" t="s">
        <v>52</v>
      </c>
      <c r="C2670" s="5" t="s">
        <v>52</v>
      </c>
      <c r="D2670" s="6"/>
      <c r="E2670" s="8"/>
      <c r="F2670" s="9">
        <f>TRUNC(SUMIF(N2666:N2669, N2665, F2666:F2669),0)</f>
        <v>7840</v>
      </c>
      <c r="G2670" s="8"/>
      <c r="H2670" s="9">
        <f>TRUNC(SUMIF(N2666:N2669, N2665, H2666:H2669),0)</f>
        <v>50686</v>
      </c>
      <c r="I2670" s="8"/>
      <c r="J2670" s="9">
        <f>TRUNC(SUMIF(N2666:N2669, N2665, J2666:J2669),0)</f>
        <v>12688</v>
      </c>
      <c r="K2670" s="8"/>
      <c r="L2670" s="9">
        <f>F2670+H2670+J2670</f>
        <v>71214</v>
      </c>
      <c r="M2670" s="5" t="s">
        <v>52</v>
      </c>
      <c r="N2670" s="1" t="s">
        <v>124</v>
      </c>
      <c r="O2670" s="1" t="s">
        <v>124</v>
      </c>
      <c r="P2670" s="1" t="s">
        <v>52</v>
      </c>
      <c r="Q2670" s="1" t="s">
        <v>52</v>
      </c>
      <c r="R2670" s="1" t="s">
        <v>52</v>
      </c>
      <c r="AV2670" s="1" t="s">
        <v>52</v>
      </c>
      <c r="AW2670" s="1" t="s">
        <v>52</v>
      </c>
      <c r="AX2670" s="1" t="s">
        <v>52</v>
      </c>
      <c r="AY2670" s="1" t="s">
        <v>52</v>
      </c>
      <c r="AZ2670" s="203"/>
      <c r="BA2670" s="207"/>
    </row>
    <row r="2671" spans="1:53" ht="30" customHeight="1">
      <c r="A2671" s="6"/>
      <c r="B2671" s="6"/>
      <c r="C2671" s="6"/>
      <c r="D2671" s="6"/>
      <c r="E2671" s="8"/>
      <c r="F2671" s="9"/>
      <c r="G2671" s="8"/>
      <c r="H2671" s="9"/>
      <c r="I2671" s="8"/>
      <c r="J2671" s="9"/>
      <c r="K2671" s="8"/>
      <c r="L2671" s="9"/>
      <c r="M2671" s="6"/>
      <c r="BA2671" s="206"/>
    </row>
    <row r="2672" spans="1:53" ht="30" customHeight="1">
      <c r="A2672" s="308" t="s">
        <v>5616</v>
      </c>
      <c r="B2672" s="308"/>
      <c r="C2672" s="308"/>
      <c r="D2672" s="308"/>
      <c r="E2672" s="309"/>
      <c r="F2672" s="310"/>
      <c r="G2672" s="309"/>
      <c r="H2672" s="310"/>
      <c r="I2672" s="309"/>
      <c r="J2672" s="310"/>
      <c r="K2672" s="309"/>
      <c r="L2672" s="310"/>
      <c r="M2672" s="308"/>
      <c r="N2672" s="1" t="s">
        <v>2287</v>
      </c>
      <c r="BA2672" s="206"/>
    </row>
    <row r="2673" spans="1:53" ht="30" customHeight="1">
      <c r="A2673" s="5" t="s">
        <v>4983</v>
      </c>
      <c r="B2673" s="5" t="s">
        <v>5617</v>
      </c>
      <c r="C2673" s="5" t="s">
        <v>1186</v>
      </c>
      <c r="D2673" s="6">
        <v>0.20849999999999999</v>
      </c>
      <c r="E2673" s="8">
        <f>단가대비표!K6</f>
        <v>0</v>
      </c>
      <c r="F2673" s="9">
        <f>TRUNC(E2673*D2673,1)</f>
        <v>0</v>
      </c>
      <c r="G2673" s="8">
        <f>단가대비표!L6</f>
        <v>0</v>
      </c>
      <c r="H2673" s="9">
        <f>TRUNC(G2673*D2673,1)</f>
        <v>0</v>
      </c>
      <c r="I2673" s="8">
        <f>단가대비표!S6</f>
        <v>100243</v>
      </c>
      <c r="J2673" s="9">
        <f>TRUNC(I2673*D2673,1)</f>
        <v>20900.599999999999</v>
      </c>
      <c r="K2673" s="8">
        <f t="shared" ref="K2673:L2676" si="337">TRUNC(E2673+G2673+I2673,1)</f>
        <v>100243</v>
      </c>
      <c r="L2673" s="9">
        <f t="shared" si="337"/>
        <v>20900.599999999999</v>
      </c>
      <c r="M2673" s="5" t="s">
        <v>5596</v>
      </c>
      <c r="N2673" s="1" t="s">
        <v>2287</v>
      </c>
      <c r="O2673" s="1" t="s">
        <v>5618</v>
      </c>
      <c r="P2673" s="1" t="s">
        <v>62</v>
      </c>
      <c r="Q2673" s="1" t="s">
        <v>62</v>
      </c>
      <c r="R2673" s="1" t="s">
        <v>61</v>
      </c>
      <c r="AV2673" s="1" t="s">
        <v>52</v>
      </c>
      <c r="AW2673" s="1" t="s">
        <v>5619</v>
      </c>
      <c r="AX2673" s="1" t="s">
        <v>52</v>
      </c>
      <c r="AY2673" s="1" t="s">
        <v>52</v>
      </c>
      <c r="AZ2673" s="203"/>
      <c r="BA2673" s="207" t="s">
        <v>7220</v>
      </c>
    </row>
    <row r="2674" spans="1:53" ht="30" customHeight="1">
      <c r="A2674" s="5" t="s">
        <v>5599</v>
      </c>
      <c r="B2674" s="5" t="s">
        <v>5600</v>
      </c>
      <c r="C2674" s="5" t="s">
        <v>2572</v>
      </c>
      <c r="D2674" s="6">
        <v>10.199999999999999</v>
      </c>
      <c r="E2674" s="8">
        <f>단가대비표!K55</f>
        <v>1296</v>
      </c>
      <c r="F2674" s="9">
        <f>TRUNC(E2674*D2674,1)</f>
        <v>13219.2</v>
      </c>
      <c r="G2674" s="8">
        <f>단가대비표!L55</f>
        <v>0</v>
      </c>
      <c r="H2674" s="9">
        <f>TRUNC(G2674*D2674,1)</f>
        <v>0</v>
      </c>
      <c r="I2674" s="8">
        <f>단가대비표!S55</f>
        <v>0</v>
      </c>
      <c r="J2674" s="9">
        <f>TRUNC(I2674*D2674,1)</f>
        <v>0</v>
      </c>
      <c r="K2674" s="8">
        <f t="shared" si="337"/>
        <v>1296</v>
      </c>
      <c r="L2674" s="9">
        <f t="shared" si="337"/>
        <v>13219.2</v>
      </c>
      <c r="M2674" s="5" t="s">
        <v>52</v>
      </c>
      <c r="N2674" s="1" t="s">
        <v>2287</v>
      </c>
      <c r="O2674" s="1" t="s">
        <v>5601</v>
      </c>
      <c r="P2674" s="1" t="s">
        <v>62</v>
      </c>
      <c r="Q2674" s="1" t="s">
        <v>62</v>
      </c>
      <c r="R2674" s="1" t="s">
        <v>61</v>
      </c>
      <c r="V2674">
        <v>1</v>
      </c>
      <c r="AV2674" s="1" t="s">
        <v>52</v>
      </c>
      <c r="AW2674" s="1" t="s">
        <v>5620</v>
      </c>
      <c r="AX2674" s="1" t="s">
        <v>52</v>
      </c>
      <c r="AY2674" s="1" t="s">
        <v>52</v>
      </c>
      <c r="AZ2674" s="203"/>
      <c r="BA2674" s="207" t="s">
        <v>7276</v>
      </c>
    </row>
    <row r="2675" spans="1:53" ht="30" customHeight="1">
      <c r="A2675" s="5" t="s">
        <v>2665</v>
      </c>
      <c r="B2675" s="5" t="s">
        <v>5621</v>
      </c>
      <c r="C2675" s="5" t="s">
        <v>449</v>
      </c>
      <c r="D2675" s="6">
        <v>1</v>
      </c>
      <c r="E2675" s="8">
        <f>TRUNC(SUMIF(V2673:V2676, RIGHTB(O2675, 1), F2673:F2676)*U2675, 2)</f>
        <v>2908.22</v>
      </c>
      <c r="F2675" s="9">
        <f>TRUNC(E2675*D2675,1)</f>
        <v>2908.2</v>
      </c>
      <c r="G2675" s="8">
        <v>0</v>
      </c>
      <c r="H2675" s="9">
        <f>TRUNC(G2675*D2675,1)</f>
        <v>0</v>
      </c>
      <c r="I2675" s="8">
        <v>0</v>
      </c>
      <c r="J2675" s="9">
        <f>TRUNC(I2675*D2675,1)</f>
        <v>0</v>
      </c>
      <c r="K2675" s="8">
        <f t="shared" si="337"/>
        <v>2908.2</v>
      </c>
      <c r="L2675" s="9">
        <f t="shared" si="337"/>
        <v>2908.2</v>
      </c>
      <c r="M2675" s="5" t="s">
        <v>52</v>
      </c>
      <c r="N2675" s="1" t="s">
        <v>2287</v>
      </c>
      <c r="O2675" s="1" t="s">
        <v>2654</v>
      </c>
      <c r="P2675" s="1" t="s">
        <v>62</v>
      </c>
      <c r="Q2675" s="1" t="s">
        <v>62</v>
      </c>
      <c r="R2675" s="1" t="s">
        <v>62</v>
      </c>
      <c r="S2675">
        <v>0</v>
      </c>
      <c r="T2675">
        <v>0</v>
      </c>
      <c r="U2675">
        <v>0.22</v>
      </c>
      <c r="AV2675" s="1" t="s">
        <v>52</v>
      </c>
      <c r="AW2675" s="1" t="s">
        <v>5622</v>
      </c>
      <c r="AX2675" s="1" t="s">
        <v>52</v>
      </c>
      <c r="AY2675" s="1" t="s">
        <v>52</v>
      </c>
      <c r="AZ2675" s="203"/>
      <c r="BA2675" s="207"/>
    </row>
    <row r="2676" spans="1:53" ht="30" customHeight="1">
      <c r="A2676" s="5" t="s">
        <v>5605</v>
      </c>
      <c r="B2676" s="5" t="s">
        <v>2646</v>
      </c>
      <c r="C2676" s="5" t="s">
        <v>2210</v>
      </c>
      <c r="D2676" s="6">
        <v>1</v>
      </c>
      <c r="E2676" s="8">
        <f>TRUNC(단가대비표!K433*1/8*16/12*25/20, 1)</f>
        <v>0</v>
      </c>
      <c r="F2676" s="9">
        <f>TRUNC(E2676*D2676,1)</f>
        <v>0</v>
      </c>
      <c r="G2676" s="8">
        <f>TRUNC(단가대비표!L433*1/8*16/12*25/20, 1)</f>
        <v>50686.400000000001</v>
      </c>
      <c r="H2676" s="9">
        <f>TRUNC(G2676*D2676,1)</f>
        <v>50686.400000000001</v>
      </c>
      <c r="I2676" s="8">
        <f>TRUNC(단가대비표!S433*1/8*16/12*25/20, 1)</f>
        <v>0</v>
      </c>
      <c r="J2676" s="9">
        <f>TRUNC(I2676*D2676,1)</f>
        <v>0</v>
      </c>
      <c r="K2676" s="8">
        <f t="shared" si="337"/>
        <v>50686.400000000001</v>
      </c>
      <c r="L2676" s="9">
        <f t="shared" si="337"/>
        <v>50686.400000000001</v>
      </c>
      <c r="M2676" s="5" t="s">
        <v>52</v>
      </c>
      <c r="N2676" s="1" t="s">
        <v>2287</v>
      </c>
      <c r="O2676" s="1" t="s">
        <v>5606</v>
      </c>
      <c r="P2676" s="1" t="s">
        <v>62</v>
      </c>
      <c r="Q2676" s="1" t="s">
        <v>62</v>
      </c>
      <c r="R2676" s="1" t="s">
        <v>61</v>
      </c>
      <c r="AV2676" s="1" t="s">
        <v>52</v>
      </c>
      <c r="AW2676" s="1" t="s">
        <v>5623</v>
      </c>
      <c r="AX2676" s="1" t="s">
        <v>61</v>
      </c>
      <c r="AY2676" s="1" t="s">
        <v>52</v>
      </c>
      <c r="AZ2676" s="203"/>
      <c r="BA2676" s="207" t="s">
        <v>7748</v>
      </c>
    </row>
    <row r="2677" spans="1:53" ht="30" customHeight="1">
      <c r="A2677" s="5" t="s">
        <v>2487</v>
      </c>
      <c r="B2677" s="5" t="s">
        <v>52</v>
      </c>
      <c r="C2677" s="5" t="s">
        <v>52</v>
      </c>
      <c r="D2677" s="6"/>
      <c r="E2677" s="8"/>
      <c r="F2677" s="9">
        <f>TRUNC(SUMIF(N2673:N2676, N2672, F2673:F2676),0)</f>
        <v>16127</v>
      </c>
      <c r="G2677" s="8"/>
      <c r="H2677" s="9">
        <f>TRUNC(SUMIF(N2673:N2676, N2672, H2673:H2676),0)</f>
        <v>50686</v>
      </c>
      <c r="I2677" s="8"/>
      <c r="J2677" s="9">
        <f>TRUNC(SUMIF(N2673:N2676, N2672, J2673:J2676),0)</f>
        <v>20900</v>
      </c>
      <c r="K2677" s="8"/>
      <c r="L2677" s="9">
        <f>F2677+H2677+J2677</f>
        <v>87713</v>
      </c>
      <c r="M2677" s="5" t="s">
        <v>52</v>
      </c>
      <c r="N2677" s="1" t="s">
        <v>124</v>
      </c>
      <c r="O2677" s="1" t="s">
        <v>124</v>
      </c>
      <c r="P2677" s="1" t="s">
        <v>52</v>
      </c>
      <c r="Q2677" s="1" t="s">
        <v>52</v>
      </c>
      <c r="R2677" s="1" t="s">
        <v>52</v>
      </c>
      <c r="AV2677" s="1" t="s">
        <v>52</v>
      </c>
      <c r="AW2677" s="1" t="s">
        <v>52</v>
      </c>
      <c r="AX2677" s="1" t="s">
        <v>52</v>
      </c>
      <c r="AY2677" s="1" t="s">
        <v>52</v>
      </c>
      <c r="AZ2677" s="203"/>
      <c r="BA2677" s="207"/>
    </row>
    <row r="2678" spans="1:53" ht="30" customHeight="1">
      <c r="A2678" s="6"/>
      <c r="B2678" s="6"/>
      <c r="C2678" s="6"/>
      <c r="D2678" s="6"/>
      <c r="E2678" s="8"/>
      <c r="F2678" s="9"/>
      <c r="G2678" s="8"/>
      <c r="H2678" s="9"/>
      <c r="I2678" s="8"/>
      <c r="J2678" s="9"/>
      <c r="K2678" s="8"/>
      <c r="L2678" s="9"/>
      <c r="M2678" s="6"/>
      <c r="BA2678" s="206"/>
    </row>
    <row r="2679" spans="1:53" ht="30" customHeight="1">
      <c r="A2679" s="308" t="s">
        <v>5624</v>
      </c>
      <c r="B2679" s="308"/>
      <c r="C2679" s="308"/>
      <c r="D2679" s="308"/>
      <c r="E2679" s="309"/>
      <c r="F2679" s="310"/>
      <c r="G2679" s="309"/>
      <c r="H2679" s="310"/>
      <c r="I2679" s="309"/>
      <c r="J2679" s="310"/>
      <c r="K2679" s="309"/>
      <c r="L2679" s="310"/>
      <c r="M2679" s="308"/>
      <c r="N2679" s="1" t="s">
        <v>2292</v>
      </c>
      <c r="BA2679" s="206"/>
    </row>
    <row r="2680" spans="1:53" ht="30" customHeight="1">
      <c r="A2680" s="5" t="s">
        <v>5625</v>
      </c>
      <c r="B2680" s="5" t="s">
        <v>4989</v>
      </c>
      <c r="C2680" s="5" t="s">
        <v>1186</v>
      </c>
      <c r="D2680" s="6">
        <v>0.31929999999999997</v>
      </c>
      <c r="E2680" s="8">
        <f>단가대비표!K14</f>
        <v>0</v>
      </c>
      <c r="F2680" s="9">
        <f>TRUNC(E2680*D2680,1)</f>
        <v>0</v>
      </c>
      <c r="G2680" s="8">
        <f>단가대비표!L14</f>
        <v>0</v>
      </c>
      <c r="H2680" s="9">
        <f>TRUNC(G2680*D2680,1)</f>
        <v>0</v>
      </c>
      <c r="I2680" s="8">
        <f>단가대비표!S14</f>
        <v>10580</v>
      </c>
      <c r="J2680" s="9">
        <f>TRUNC(I2680*D2680,1)</f>
        <v>3378.1</v>
      </c>
      <c r="K2680" s="8">
        <f>TRUNC(E2680+G2680+I2680,1)</f>
        <v>10580</v>
      </c>
      <c r="L2680" s="9">
        <f>TRUNC(F2680+H2680+J2680,1)</f>
        <v>3378.1</v>
      </c>
      <c r="M2680" s="5" t="s">
        <v>5596</v>
      </c>
      <c r="N2680" s="1" t="s">
        <v>2292</v>
      </c>
      <c r="O2680" s="1" t="s">
        <v>5626</v>
      </c>
      <c r="P2680" s="1" t="s">
        <v>62</v>
      </c>
      <c r="Q2680" s="1" t="s">
        <v>62</v>
      </c>
      <c r="R2680" s="1" t="s">
        <v>61</v>
      </c>
      <c r="AV2680" s="1" t="s">
        <v>52</v>
      </c>
      <c r="AW2680" s="1" t="s">
        <v>5627</v>
      </c>
      <c r="AX2680" s="1" t="s">
        <v>52</v>
      </c>
      <c r="AY2680" s="1" t="s">
        <v>52</v>
      </c>
      <c r="AZ2680" s="203"/>
      <c r="BA2680" s="207" t="s">
        <v>7228</v>
      </c>
    </row>
    <row r="2681" spans="1:53" ht="30" customHeight="1">
      <c r="A2681" s="5" t="s">
        <v>2487</v>
      </c>
      <c r="B2681" s="5" t="s">
        <v>52</v>
      </c>
      <c r="C2681" s="5" t="s">
        <v>52</v>
      </c>
      <c r="D2681" s="6"/>
      <c r="E2681" s="8"/>
      <c r="F2681" s="9">
        <f>TRUNC(SUMIF(N2680:N2680, N2679, F2680:F2680),0)</f>
        <v>0</v>
      </c>
      <c r="G2681" s="8"/>
      <c r="H2681" s="9">
        <f>TRUNC(SUMIF(N2680:N2680, N2679, H2680:H2680),0)</f>
        <v>0</v>
      </c>
      <c r="I2681" s="8"/>
      <c r="J2681" s="9">
        <f>TRUNC(SUMIF(N2680:N2680, N2679, J2680:J2680),0)</f>
        <v>3378</v>
      </c>
      <c r="K2681" s="8"/>
      <c r="L2681" s="9">
        <f>F2681+H2681+J2681</f>
        <v>3378</v>
      </c>
      <c r="M2681" s="5" t="s">
        <v>52</v>
      </c>
      <c r="N2681" s="1" t="s">
        <v>124</v>
      </c>
      <c r="O2681" s="1" t="s">
        <v>124</v>
      </c>
      <c r="P2681" s="1" t="s">
        <v>52</v>
      </c>
      <c r="Q2681" s="1" t="s">
        <v>52</v>
      </c>
      <c r="R2681" s="1" t="s">
        <v>52</v>
      </c>
      <c r="AV2681" s="1" t="s">
        <v>52</v>
      </c>
      <c r="AW2681" s="1" t="s">
        <v>52</v>
      </c>
      <c r="AX2681" s="1" t="s">
        <v>52</v>
      </c>
      <c r="AY2681" s="1" t="s">
        <v>52</v>
      </c>
      <c r="AZ2681" s="203"/>
      <c r="BA2681" s="207"/>
    </row>
    <row r="2682" spans="1:53" ht="30" customHeight="1">
      <c r="A2682" s="6"/>
      <c r="B2682" s="6"/>
      <c r="C2682" s="6"/>
      <c r="D2682" s="6"/>
      <c r="E2682" s="8"/>
      <c r="F2682" s="9"/>
      <c r="G2682" s="8"/>
      <c r="H2682" s="9"/>
      <c r="I2682" s="8"/>
      <c r="J2682" s="9"/>
      <c r="K2682" s="8"/>
      <c r="L2682" s="9"/>
      <c r="M2682" s="6"/>
      <c r="BA2682" s="206"/>
    </row>
    <row r="2683" spans="1:53" ht="30" customHeight="1">
      <c r="A2683" s="308" t="s">
        <v>5628</v>
      </c>
      <c r="B2683" s="308"/>
      <c r="C2683" s="308"/>
      <c r="D2683" s="308"/>
      <c r="E2683" s="309"/>
      <c r="F2683" s="310"/>
      <c r="G2683" s="309"/>
      <c r="H2683" s="310"/>
      <c r="I2683" s="309"/>
      <c r="J2683" s="310"/>
      <c r="K2683" s="309"/>
      <c r="L2683" s="310"/>
      <c r="M2683" s="308"/>
      <c r="N2683" s="1" t="s">
        <v>2297</v>
      </c>
      <c r="BA2683" s="206"/>
    </row>
    <row r="2684" spans="1:53" ht="30" customHeight="1">
      <c r="A2684" s="5" t="s">
        <v>5629</v>
      </c>
      <c r="B2684" s="5" t="s">
        <v>5630</v>
      </c>
      <c r="C2684" s="5" t="s">
        <v>1186</v>
      </c>
      <c r="D2684" s="6">
        <v>0.29670000000000002</v>
      </c>
      <c r="E2684" s="8">
        <f>단가대비표!K16</f>
        <v>0</v>
      </c>
      <c r="F2684" s="9">
        <f>TRUNC(E2684*D2684,1)</f>
        <v>0</v>
      </c>
      <c r="G2684" s="8">
        <f>단가대비표!L16</f>
        <v>0</v>
      </c>
      <c r="H2684" s="9">
        <f>TRUNC(G2684*D2684,1)</f>
        <v>0</v>
      </c>
      <c r="I2684" s="8">
        <f>단가대비표!S16</f>
        <v>20105</v>
      </c>
      <c r="J2684" s="9">
        <f>TRUNC(I2684*D2684,1)</f>
        <v>5965.1</v>
      </c>
      <c r="K2684" s="8">
        <f t="shared" ref="K2684:L2687" si="338">TRUNC(E2684+G2684+I2684,1)</f>
        <v>20105</v>
      </c>
      <c r="L2684" s="9">
        <f t="shared" si="338"/>
        <v>5965.1</v>
      </c>
      <c r="M2684" s="5" t="s">
        <v>5596</v>
      </c>
      <c r="N2684" s="1" t="s">
        <v>2297</v>
      </c>
      <c r="O2684" s="1" t="s">
        <v>5631</v>
      </c>
      <c r="P2684" s="1" t="s">
        <v>62</v>
      </c>
      <c r="Q2684" s="1" t="s">
        <v>62</v>
      </c>
      <c r="R2684" s="1" t="s">
        <v>61</v>
      </c>
      <c r="AV2684" s="1" t="s">
        <v>52</v>
      </c>
      <c r="AW2684" s="1" t="s">
        <v>5632</v>
      </c>
      <c r="AX2684" s="1" t="s">
        <v>52</v>
      </c>
      <c r="AY2684" s="1" t="s">
        <v>52</v>
      </c>
      <c r="AZ2684" s="203"/>
      <c r="BA2684" s="207" t="s">
        <v>7230</v>
      </c>
    </row>
    <row r="2685" spans="1:53" ht="30" customHeight="1">
      <c r="A2685" s="5" t="s">
        <v>5599</v>
      </c>
      <c r="B2685" s="5" t="s">
        <v>5600</v>
      </c>
      <c r="C2685" s="5" t="s">
        <v>2572</v>
      </c>
      <c r="D2685" s="6">
        <v>2.9</v>
      </c>
      <c r="E2685" s="8">
        <f>단가대비표!K55</f>
        <v>1296</v>
      </c>
      <c r="F2685" s="9">
        <f>TRUNC(E2685*D2685,1)</f>
        <v>3758.4</v>
      </c>
      <c r="G2685" s="8">
        <f>단가대비표!L55</f>
        <v>0</v>
      </c>
      <c r="H2685" s="9">
        <f>TRUNC(G2685*D2685,1)</f>
        <v>0</v>
      </c>
      <c r="I2685" s="8">
        <f>단가대비표!S55</f>
        <v>0</v>
      </c>
      <c r="J2685" s="9">
        <f>TRUNC(I2685*D2685,1)</f>
        <v>0</v>
      </c>
      <c r="K2685" s="8">
        <f t="shared" si="338"/>
        <v>1296</v>
      </c>
      <c r="L2685" s="9">
        <f t="shared" si="338"/>
        <v>3758.4</v>
      </c>
      <c r="M2685" s="5" t="s">
        <v>52</v>
      </c>
      <c r="N2685" s="1" t="s">
        <v>2297</v>
      </c>
      <c r="O2685" s="1" t="s">
        <v>5601</v>
      </c>
      <c r="P2685" s="1" t="s">
        <v>62</v>
      </c>
      <c r="Q2685" s="1" t="s">
        <v>62</v>
      </c>
      <c r="R2685" s="1" t="s">
        <v>61</v>
      </c>
      <c r="V2685">
        <v>1</v>
      </c>
      <c r="AV2685" s="1" t="s">
        <v>52</v>
      </c>
      <c r="AW2685" s="1" t="s">
        <v>5633</v>
      </c>
      <c r="AX2685" s="1" t="s">
        <v>52</v>
      </c>
      <c r="AY2685" s="1" t="s">
        <v>52</v>
      </c>
      <c r="AZ2685" s="203"/>
      <c r="BA2685" s="207" t="s">
        <v>7276</v>
      </c>
    </row>
    <row r="2686" spans="1:53" ht="30" customHeight="1">
      <c r="A2686" s="5" t="s">
        <v>2665</v>
      </c>
      <c r="B2686" s="5" t="s">
        <v>5634</v>
      </c>
      <c r="C2686" s="5" t="s">
        <v>449</v>
      </c>
      <c r="D2686" s="6">
        <v>1</v>
      </c>
      <c r="E2686" s="8">
        <f>TRUNC(SUMIF(V2684:V2687, RIGHTB(O2686, 1), F2684:F2687)*U2686, 2)</f>
        <v>1428.19</v>
      </c>
      <c r="F2686" s="9">
        <f>TRUNC(E2686*D2686,1)</f>
        <v>1428.1</v>
      </c>
      <c r="G2686" s="8">
        <v>0</v>
      </c>
      <c r="H2686" s="9">
        <f>TRUNC(G2686*D2686,1)</f>
        <v>0</v>
      </c>
      <c r="I2686" s="8">
        <v>0</v>
      </c>
      <c r="J2686" s="9">
        <f>TRUNC(I2686*D2686,1)</f>
        <v>0</v>
      </c>
      <c r="K2686" s="8">
        <f t="shared" si="338"/>
        <v>1428.1</v>
      </c>
      <c r="L2686" s="9">
        <f t="shared" si="338"/>
        <v>1428.1</v>
      </c>
      <c r="M2686" s="5" t="s">
        <v>52</v>
      </c>
      <c r="N2686" s="1" t="s">
        <v>2297</v>
      </c>
      <c r="O2686" s="1" t="s">
        <v>2654</v>
      </c>
      <c r="P2686" s="1" t="s">
        <v>62</v>
      </c>
      <c r="Q2686" s="1" t="s">
        <v>62</v>
      </c>
      <c r="R2686" s="1" t="s">
        <v>62</v>
      </c>
      <c r="S2686">
        <v>0</v>
      </c>
      <c r="T2686">
        <v>0</v>
      </c>
      <c r="U2686">
        <v>0.38</v>
      </c>
      <c r="AV2686" s="1" t="s">
        <v>52</v>
      </c>
      <c r="AW2686" s="1" t="s">
        <v>5635</v>
      </c>
      <c r="AX2686" s="1" t="s">
        <v>52</v>
      </c>
      <c r="AY2686" s="1" t="s">
        <v>52</v>
      </c>
      <c r="AZ2686" s="203"/>
      <c r="BA2686" s="207"/>
    </row>
    <row r="2687" spans="1:53" ht="30" customHeight="1">
      <c r="A2687" s="5" t="s">
        <v>5636</v>
      </c>
      <c r="B2687" s="5" t="s">
        <v>2646</v>
      </c>
      <c r="C2687" s="5" t="s">
        <v>2210</v>
      </c>
      <c r="D2687" s="6">
        <v>1</v>
      </c>
      <c r="E2687" s="8">
        <f>TRUNC(단가대비표!K434*1/8*16/12*25/20, 1)</f>
        <v>0</v>
      </c>
      <c r="F2687" s="9">
        <f>TRUNC(E2687*D2687,1)</f>
        <v>0</v>
      </c>
      <c r="G2687" s="8">
        <f>TRUNC(단가대비표!L434*1/8*16/12*25/20, 1)</f>
        <v>43526.400000000001</v>
      </c>
      <c r="H2687" s="9">
        <f>TRUNC(G2687*D2687,1)</f>
        <v>43526.400000000001</v>
      </c>
      <c r="I2687" s="8">
        <f>TRUNC(단가대비표!S434*1/8*16/12*25/20, 1)</f>
        <v>0</v>
      </c>
      <c r="J2687" s="9">
        <f>TRUNC(I2687*D2687,1)</f>
        <v>0</v>
      </c>
      <c r="K2687" s="8">
        <f t="shared" si="338"/>
        <v>43526.400000000001</v>
      </c>
      <c r="L2687" s="9">
        <f t="shared" si="338"/>
        <v>43526.400000000001</v>
      </c>
      <c r="M2687" s="5" t="s">
        <v>52</v>
      </c>
      <c r="N2687" s="1" t="s">
        <v>2297</v>
      </c>
      <c r="O2687" s="1" t="s">
        <v>5637</v>
      </c>
      <c r="P2687" s="1" t="s">
        <v>62</v>
      </c>
      <c r="Q2687" s="1" t="s">
        <v>62</v>
      </c>
      <c r="R2687" s="1" t="s">
        <v>61</v>
      </c>
      <c r="AV2687" s="1" t="s">
        <v>52</v>
      </c>
      <c r="AW2687" s="1" t="s">
        <v>5638</v>
      </c>
      <c r="AX2687" s="1" t="s">
        <v>61</v>
      </c>
      <c r="AY2687" s="1" t="s">
        <v>52</v>
      </c>
      <c r="AZ2687" s="203"/>
      <c r="BA2687" s="207" t="s">
        <v>7749</v>
      </c>
    </row>
    <row r="2688" spans="1:53" ht="30" customHeight="1">
      <c r="A2688" s="5" t="s">
        <v>2487</v>
      </c>
      <c r="B2688" s="5" t="s">
        <v>52</v>
      </c>
      <c r="C2688" s="5" t="s">
        <v>52</v>
      </c>
      <c r="D2688" s="6"/>
      <c r="E2688" s="8"/>
      <c r="F2688" s="9">
        <f>TRUNC(SUMIF(N2684:N2687, N2683, F2684:F2687),0)</f>
        <v>5186</v>
      </c>
      <c r="G2688" s="8"/>
      <c r="H2688" s="9">
        <f>TRUNC(SUMIF(N2684:N2687, N2683, H2684:H2687),0)</f>
        <v>43526</v>
      </c>
      <c r="I2688" s="8"/>
      <c r="J2688" s="9">
        <f>TRUNC(SUMIF(N2684:N2687, N2683, J2684:J2687),0)</f>
        <v>5965</v>
      </c>
      <c r="K2688" s="8"/>
      <c r="L2688" s="9">
        <f>F2688+H2688+J2688</f>
        <v>54677</v>
      </c>
      <c r="M2688" s="5" t="s">
        <v>52</v>
      </c>
      <c r="N2688" s="1" t="s">
        <v>124</v>
      </c>
      <c r="O2688" s="1" t="s">
        <v>124</v>
      </c>
      <c r="P2688" s="1" t="s">
        <v>52</v>
      </c>
      <c r="Q2688" s="1" t="s">
        <v>52</v>
      </c>
      <c r="R2688" s="1" t="s">
        <v>52</v>
      </c>
      <c r="AV2688" s="1" t="s">
        <v>52</v>
      </c>
      <c r="AW2688" s="1" t="s">
        <v>52</v>
      </c>
      <c r="AX2688" s="1" t="s">
        <v>52</v>
      </c>
      <c r="AY2688" s="1" t="s">
        <v>52</v>
      </c>
      <c r="AZ2688" s="203"/>
      <c r="BA2688" s="207"/>
    </row>
    <row r="2689" spans="1:53" ht="30" customHeight="1">
      <c r="A2689" s="6"/>
      <c r="B2689" s="6"/>
      <c r="C2689" s="6"/>
      <c r="D2689" s="6"/>
      <c r="E2689" s="8"/>
      <c r="F2689" s="9"/>
      <c r="G2689" s="8"/>
      <c r="H2689" s="9"/>
      <c r="I2689" s="8"/>
      <c r="J2689" s="9"/>
      <c r="K2689" s="8"/>
      <c r="L2689" s="9"/>
      <c r="M2689" s="6"/>
      <c r="BA2689" s="206"/>
    </row>
    <row r="2690" spans="1:53" ht="30" customHeight="1">
      <c r="A2690" s="308" t="s">
        <v>5639</v>
      </c>
      <c r="B2690" s="308"/>
      <c r="C2690" s="308"/>
      <c r="D2690" s="308"/>
      <c r="E2690" s="309"/>
      <c r="F2690" s="310"/>
      <c r="G2690" s="309"/>
      <c r="H2690" s="310"/>
      <c r="I2690" s="309"/>
      <c r="J2690" s="310"/>
      <c r="K2690" s="309"/>
      <c r="L2690" s="310"/>
      <c r="M2690" s="308"/>
      <c r="N2690" s="1" t="s">
        <v>2303</v>
      </c>
      <c r="BA2690" s="206"/>
    </row>
    <row r="2691" spans="1:53" ht="30" customHeight="1">
      <c r="A2691" s="5" t="s">
        <v>5640</v>
      </c>
      <c r="B2691" s="5" t="s">
        <v>5641</v>
      </c>
      <c r="C2691" s="5" t="s">
        <v>1186</v>
      </c>
      <c r="D2691" s="6">
        <v>1</v>
      </c>
      <c r="E2691" s="8">
        <f>단가대비표!K23</f>
        <v>0</v>
      </c>
      <c r="F2691" s="9">
        <f>TRUNC(E2691*D2691,1)</f>
        <v>0</v>
      </c>
      <c r="G2691" s="8">
        <f>단가대비표!L23</f>
        <v>0</v>
      </c>
      <c r="H2691" s="9">
        <f>TRUNC(G2691*D2691,1)</f>
        <v>0</v>
      </c>
      <c r="I2691" s="8">
        <f>단가대비표!S23</f>
        <v>400000</v>
      </c>
      <c r="J2691" s="9">
        <f>TRUNC(I2691*D2691,1)</f>
        <v>400000</v>
      </c>
      <c r="K2691" s="8">
        <f t="shared" ref="K2691:L2693" si="339">TRUNC(E2691+G2691+I2691,1)</f>
        <v>400000</v>
      </c>
      <c r="L2691" s="9">
        <f t="shared" si="339"/>
        <v>400000</v>
      </c>
      <c r="M2691" s="5" t="s">
        <v>52</v>
      </c>
      <c r="N2691" s="1" t="s">
        <v>2303</v>
      </c>
      <c r="O2691" s="1" t="s">
        <v>5642</v>
      </c>
      <c r="P2691" s="1" t="s">
        <v>62</v>
      </c>
      <c r="Q2691" s="1" t="s">
        <v>62</v>
      </c>
      <c r="R2691" s="1" t="s">
        <v>61</v>
      </c>
      <c r="V2691">
        <v>1</v>
      </c>
      <c r="AV2691" s="1" t="s">
        <v>52</v>
      </c>
      <c r="AW2691" s="1" t="s">
        <v>5643</v>
      </c>
      <c r="AX2691" s="1" t="s">
        <v>52</v>
      </c>
      <c r="AY2691" s="1" t="s">
        <v>52</v>
      </c>
      <c r="AZ2691" s="203"/>
      <c r="BA2691" s="207" t="s">
        <v>7238</v>
      </c>
    </row>
    <row r="2692" spans="1:53" ht="30" customHeight="1">
      <c r="A2692" s="5" t="s">
        <v>2665</v>
      </c>
      <c r="B2692" s="5" t="s">
        <v>5644</v>
      </c>
      <c r="C2692" s="5" t="s">
        <v>449</v>
      </c>
      <c r="D2692" s="6">
        <v>1</v>
      </c>
      <c r="E2692" s="8">
        <f>TRUNC(SUMIF(V2691:V2693, RIGHTB(O2692, 1), J2691:J2693)*U2692, 2)</f>
        <v>80000</v>
      </c>
      <c r="F2692" s="9">
        <f>TRUNC(E2692*D2692,1)</f>
        <v>80000</v>
      </c>
      <c r="G2692" s="8">
        <v>0</v>
      </c>
      <c r="H2692" s="9">
        <f>TRUNC(G2692*D2692,1)</f>
        <v>0</v>
      </c>
      <c r="I2692" s="8">
        <v>0</v>
      </c>
      <c r="J2692" s="9">
        <f>TRUNC(I2692*D2692,1)</f>
        <v>0</v>
      </c>
      <c r="K2692" s="8">
        <f t="shared" si="339"/>
        <v>80000</v>
      </c>
      <c r="L2692" s="9">
        <f t="shared" si="339"/>
        <v>80000</v>
      </c>
      <c r="M2692" s="5" t="s">
        <v>52</v>
      </c>
      <c r="N2692" s="1" t="s">
        <v>2303</v>
      </c>
      <c r="O2692" s="1" t="s">
        <v>2654</v>
      </c>
      <c r="P2692" s="1" t="s">
        <v>62</v>
      </c>
      <c r="Q2692" s="1" t="s">
        <v>62</v>
      </c>
      <c r="R2692" s="1" t="s">
        <v>62</v>
      </c>
      <c r="S2692">
        <v>2</v>
      </c>
      <c r="T2692">
        <v>0</v>
      </c>
      <c r="U2692">
        <v>0.2</v>
      </c>
      <c r="AV2692" s="1" t="s">
        <v>52</v>
      </c>
      <c r="AW2692" s="1" t="s">
        <v>5645</v>
      </c>
      <c r="AX2692" s="1" t="s">
        <v>52</v>
      </c>
      <c r="AY2692" s="1" t="s">
        <v>52</v>
      </c>
      <c r="AZ2692" s="203"/>
      <c r="BA2692" s="207"/>
    </row>
    <row r="2693" spans="1:53" ht="30" customHeight="1">
      <c r="A2693" s="5" t="s">
        <v>5636</v>
      </c>
      <c r="B2693" s="5" t="s">
        <v>2646</v>
      </c>
      <c r="C2693" s="5" t="s">
        <v>2210</v>
      </c>
      <c r="D2693" s="6">
        <v>1</v>
      </c>
      <c r="E2693" s="8">
        <f>TRUNC(단가대비표!K434*1/8*16/12*25/20, 1)</f>
        <v>0</v>
      </c>
      <c r="F2693" s="9">
        <f>TRUNC(E2693*D2693,1)</f>
        <v>0</v>
      </c>
      <c r="G2693" s="8">
        <f>TRUNC(단가대비표!L434*1/8*16/12*25/20, 1)</f>
        <v>43526.400000000001</v>
      </c>
      <c r="H2693" s="9">
        <f>TRUNC(G2693*D2693,1)</f>
        <v>43526.400000000001</v>
      </c>
      <c r="I2693" s="8">
        <f>TRUNC(단가대비표!S434*1/8*16/12*25/20, 1)</f>
        <v>0</v>
      </c>
      <c r="J2693" s="9">
        <f>TRUNC(I2693*D2693,1)</f>
        <v>0</v>
      </c>
      <c r="K2693" s="8">
        <f t="shared" si="339"/>
        <v>43526.400000000001</v>
      </c>
      <c r="L2693" s="9">
        <f t="shared" si="339"/>
        <v>43526.400000000001</v>
      </c>
      <c r="M2693" s="5" t="s">
        <v>52</v>
      </c>
      <c r="N2693" s="1" t="s">
        <v>2303</v>
      </c>
      <c r="O2693" s="1" t="s">
        <v>5637</v>
      </c>
      <c r="P2693" s="1" t="s">
        <v>62</v>
      </c>
      <c r="Q2693" s="1" t="s">
        <v>62</v>
      </c>
      <c r="R2693" s="1" t="s">
        <v>61</v>
      </c>
      <c r="AV2693" s="1" t="s">
        <v>52</v>
      </c>
      <c r="AW2693" s="1" t="s">
        <v>5646</v>
      </c>
      <c r="AX2693" s="1" t="s">
        <v>61</v>
      </c>
      <c r="AY2693" s="1" t="s">
        <v>52</v>
      </c>
      <c r="AZ2693" s="203"/>
      <c r="BA2693" s="207" t="s">
        <v>7749</v>
      </c>
    </row>
    <row r="2694" spans="1:53" ht="30" customHeight="1">
      <c r="A2694" s="5" t="s">
        <v>2487</v>
      </c>
      <c r="B2694" s="5" t="s">
        <v>52</v>
      </c>
      <c r="C2694" s="5" t="s">
        <v>52</v>
      </c>
      <c r="D2694" s="6"/>
      <c r="E2694" s="8"/>
      <c r="F2694" s="9">
        <f>TRUNC(SUMIF(N2691:N2693, N2690, F2691:F2693),0)</f>
        <v>80000</v>
      </c>
      <c r="G2694" s="8"/>
      <c r="H2694" s="9">
        <f>TRUNC(SUMIF(N2691:N2693, N2690, H2691:H2693),0)</f>
        <v>43526</v>
      </c>
      <c r="I2694" s="8"/>
      <c r="J2694" s="9">
        <f>TRUNC(SUMIF(N2691:N2693, N2690, J2691:J2693),0)</f>
        <v>400000</v>
      </c>
      <c r="K2694" s="8"/>
      <c r="L2694" s="9">
        <f>F2694+H2694+J2694</f>
        <v>523526</v>
      </c>
      <c r="M2694" s="5" t="s">
        <v>52</v>
      </c>
      <c r="N2694" s="1" t="s">
        <v>124</v>
      </c>
      <c r="O2694" s="1" t="s">
        <v>124</v>
      </c>
      <c r="P2694" s="1" t="s">
        <v>52</v>
      </c>
      <c r="Q2694" s="1" t="s">
        <v>52</v>
      </c>
      <c r="R2694" s="1" t="s">
        <v>52</v>
      </c>
      <c r="AV2694" s="1" t="s">
        <v>52</v>
      </c>
      <c r="AW2694" s="1" t="s">
        <v>52</v>
      </c>
      <c r="AX2694" s="1" t="s">
        <v>52</v>
      </c>
      <c r="AY2694" s="1" t="s">
        <v>52</v>
      </c>
      <c r="AZ2694" s="203"/>
      <c r="BA2694" s="207"/>
    </row>
    <row r="2695" spans="1:53" ht="30" customHeight="1">
      <c r="A2695" s="6"/>
      <c r="B2695" s="6"/>
      <c r="C2695" s="6"/>
      <c r="D2695" s="6"/>
      <c r="E2695" s="8"/>
      <c r="F2695" s="9"/>
      <c r="G2695" s="8"/>
      <c r="H2695" s="9"/>
      <c r="I2695" s="8"/>
      <c r="J2695" s="9"/>
      <c r="K2695" s="8"/>
      <c r="L2695" s="9"/>
      <c r="M2695" s="6"/>
      <c r="BA2695" s="206"/>
    </row>
    <row r="2696" spans="1:53" ht="30" customHeight="1">
      <c r="A2696" s="308" t="s">
        <v>5647</v>
      </c>
      <c r="B2696" s="308"/>
      <c r="C2696" s="308"/>
      <c r="D2696" s="308"/>
      <c r="E2696" s="309"/>
      <c r="F2696" s="310"/>
      <c r="G2696" s="309"/>
      <c r="H2696" s="310"/>
      <c r="I2696" s="309"/>
      <c r="J2696" s="310"/>
      <c r="K2696" s="309"/>
      <c r="L2696" s="310"/>
      <c r="M2696" s="308"/>
      <c r="N2696" s="1" t="s">
        <v>2307</v>
      </c>
      <c r="BA2696" s="206"/>
    </row>
    <row r="2697" spans="1:53" ht="30" customHeight="1">
      <c r="A2697" s="5" t="s">
        <v>5640</v>
      </c>
      <c r="B2697" s="5" t="s">
        <v>5648</v>
      </c>
      <c r="C2697" s="5" t="s">
        <v>1186</v>
      </c>
      <c r="D2697" s="6">
        <v>1</v>
      </c>
      <c r="E2697" s="8">
        <f>단가대비표!K24</f>
        <v>0</v>
      </c>
      <c r="F2697" s="9">
        <f>TRUNC(E2697*D2697,1)</f>
        <v>0</v>
      </c>
      <c r="G2697" s="8">
        <f>단가대비표!L24</f>
        <v>0</v>
      </c>
      <c r="H2697" s="9">
        <f>TRUNC(G2697*D2697,1)</f>
        <v>0</v>
      </c>
      <c r="I2697" s="8">
        <f>단가대비표!S24</f>
        <v>300000</v>
      </c>
      <c r="J2697" s="9">
        <f>TRUNC(I2697*D2697,1)</f>
        <v>300000</v>
      </c>
      <c r="K2697" s="8">
        <f t="shared" ref="K2697:L2699" si="340">TRUNC(E2697+G2697+I2697,1)</f>
        <v>300000</v>
      </c>
      <c r="L2697" s="9">
        <f t="shared" si="340"/>
        <v>300000</v>
      </c>
      <c r="M2697" s="5" t="s">
        <v>52</v>
      </c>
      <c r="N2697" s="1" t="s">
        <v>2307</v>
      </c>
      <c r="O2697" s="1" t="s">
        <v>5649</v>
      </c>
      <c r="P2697" s="1" t="s">
        <v>62</v>
      </c>
      <c r="Q2697" s="1" t="s">
        <v>62</v>
      </c>
      <c r="R2697" s="1" t="s">
        <v>61</v>
      </c>
      <c r="V2697">
        <v>1</v>
      </c>
      <c r="AV2697" s="1" t="s">
        <v>52</v>
      </c>
      <c r="AW2697" s="1" t="s">
        <v>5650</v>
      </c>
      <c r="AX2697" s="1" t="s">
        <v>52</v>
      </c>
      <c r="AY2697" s="1" t="s">
        <v>52</v>
      </c>
      <c r="AZ2697" s="203"/>
      <c r="BA2697" s="207" t="s">
        <v>7239</v>
      </c>
    </row>
    <row r="2698" spans="1:53" ht="30" customHeight="1">
      <c r="A2698" s="5" t="s">
        <v>2665</v>
      </c>
      <c r="B2698" s="5" t="s">
        <v>5644</v>
      </c>
      <c r="C2698" s="5" t="s">
        <v>449</v>
      </c>
      <c r="D2698" s="6">
        <v>1</v>
      </c>
      <c r="E2698" s="8">
        <f>TRUNC(SUMIF(V2697:V2699, RIGHTB(O2698, 1), J2697:J2699)*U2698, 2)</f>
        <v>60000</v>
      </c>
      <c r="F2698" s="9">
        <f>TRUNC(E2698*D2698,1)</f>
        <v>60000</v>
      </c>
      <c r="G2698" s="8">
        <v>0</v>
      </c>
      <c r="H2698" s="9">
        <f>TRUNC(G2698*D2698,1)</f>
        <v>0</v>
      </c>
      <c r="I2698" s="8">
        <v>0</v>
      </c>
      <c r="J2698" s="9">
        <f>TRUNC(I2698*D2698,1)</f>
        <v>0</v>
      </c>
      <c r="K2698" s="8">
        <f t="shared" si="340"/>
        <v>60000</v>
      </c>
      <c r="L2698" s="9">
        <f t="shared" si="340"/>
        <v>60000</v>
      </c>
      <c r="M2698" s="5" t="s">
        <v>52</v>
      </c>
      <c r="N2698" s="1" t="s">
        <v>2307</v>
      </c>
      <c r="O2698" s="1" t="s">
        <v>2654</v>
      </c>
      <c r="P2698" s="1" t="s">
        <v>62</v>
      </c>
      <c r="Q2698" s="1" t="s">
        <v>62</v>
      </c>
      <c r="R2698" s="1" t="s">
        <v>62</v>
      </c>
      <c r="S2698">
        <v>2</v>
      </c>
      <c r="T2698">
        <v>0</v>
      </c>
      <c r="U2698">
        <v>0.2</v>
      </c>
      <c r="AV2698" s="1" t="s">
        <v>52</v>
      </c>
      <c r="AW2698" s="1" t="s">
        <v>5651</v>
      </c>
      <c r="AX2698" s="1" t="s">
        <v>52</v>
      </c>
      <c r="AY2698" s="1" t="s">
        <v>52</v>
      </c>
      <c r="AZ2698" s="203"/>
      <c r="BA2698" s="207"/>
    </row>
    <row r="2699" spans="1:53" ht="30" customHeight="1">
      <c r="A2699" s="5" t="s">
        <v>5636</v>
      </c>
      <c r="B2699" s="5" t="s">
        <v>2646</v>
      </c>
      <c r="C2699" s="5" t="s">
        <v>2210</v>
      </c>
      <c r="D2699" s="6">
        <v>0.5</v>
      </c>
      <c r="E2699" s="8">
        <f>TRUNC(단가대비표!K434*1/8*16/12*25/20, 1)</f>
        <v>0</v>
      </c>
      <c r="F2699" s="9">
        <f>TRUNC(E2699*D2699,1)</f>
        <v>0</v>
      </c>
      <c r="G2699" s="8">
        <f>TRUNC(단가대비표!L434*1/8*16/12*25/20, 1)</f>
        <v>43526.400000000001</v>
      </c>
      <c r="H2699" s="9">
        <f>TRUNC(G2699*D2699,1)</f>
        <v>21763.200000000001</v>
      </c>
      <c r="I2699" s="8">
        <f>TRUNC(단가대비표!S434*1/8*16/12*25/20, 1)</f>
        <v>0</v>
      </c>
      <c r="J2699" s="9">
        <f>TRUNC(I2699*D2699,1)</f>
        <v>0</v>
      </c>
      <c r="K2699" s="8">
        <f t="shared" si="340"/>
        <v>43526.400000000001</v>
      </c>
      <c r="L2699" s="9">
        <f t="shared" si="340"/>
        <v>21763.200000000001</v>
      </c>
      <c r="M2699" s="5" t="s">
        <v>52</v>
      </c>
      <c r="N2699" s="1" t="s">
        <v>2307</v>
      </c>
      <c r="O2699" s="1" t="s">
        <v>5637</v>
      </c>
      <c r="P2699" s="1" t="s">
        <v>62</v>
      </c>
      <c r="Q2699" s="1" t="s">
        <v>62</v>
      </c>
      <c r="R2699" s="1" t="s">
        <v>61</v>
      </c>
      <c r="AV2699" s="1" t="s">
        <v>52</v>
      </c>
      <c r="AW2699" s="1" t="s">
        <v>5652</v>
      </c>
      <c r="AX2699" s="1" t="s">
        <v>61</v>
      </c>
      <c r="AY2699" s="1" t="s">
        <v>52</v>
      </c>
      <c r="AZ2699" s="203"/>
      <c r="BA2699" s="207" t="s">
        <v>7749</v>
      </c>
    </row>
    <row r="2700" spans="1:53" ht="30" customHeight="1">
      <c r="A2700" s="5" t="s">
        <v>2487</v>
      </c>
      <c r="B2700" s="5" t="s">
        <v>52</v>
      </c>
      <c r="C2700" s="5" t="s">
        <v>52</v>
      </c>
      <c r="D2700" s="6"/>
      <c r="E2700" s="8"/>
      <c r="F2700" s="9">
        <f>TRUNC(SUMIF(N2697:N2699, N2696, F2697:F2699),0)</f>
        <v>60000</v>
      </c>
      <c r="G2700" s="8"/>
      <c r="H2700" s="9">
        <f>TRUNC(SUMIF(N2697:N2699, N2696, H2697:H2699),0)</f>
        <v>21763</v>
      </c>
      <c r="I2700" s="8"/>
      <c r="J2700" s="9">
        <f>TRUNC(SUMIF(N2697:N2699, N2696, J2697:J2699),0)</f>
        <v>300000</v>
      </c>
      <c r="K2700" s="8"/>
      <c r="L2700" s="9">
        <f>F2700+H2700+J2700</f>
        <v>381763</v>
      </c>
      <c r="M2700" s="5" t="s">
        <v>52</v>
      </c>
      <c r="N2700" s="1" t="s">
        <v>124</v>
      </c>
      <c r="O2700" s="1" t="s">
        <v>124</v>
      </c>
      <c r="P2700" s="1" t="s">
        <v>52</v>
      </c>
      <c r="Q2700" s="1" t="s">
        <v>52</v>
      </c>
      <c r="R2700" s="1" t="s">
        <v>52</v>
      </c>
      <c r="AV2700" s="1" t="s">
        <v>52</v>
      </c>
      <c r="AW2700" s="1" t="s">
        <v>52</v>
      </c>
      <c r="AX2700" s="1" t="s">
        <v>52</v>
      </c>
      <c r="AY2700" s="1" t="s">
        <v>52</v>
      </c>
      <c r="AZ2700" s="203"/>
      <c r="BA2700" s="207"/>
    </row>
    <row r="2701" spans="1:53" ht="30" customHeight="1">
      <c r="A2701" s="6"/>
      <c r="B2701" s="6"/>
      <c r="C2701" s="6"/>
      <c r="D2701" s="6"/>
      <c r="E2701" s="8"/>
      <c r="F2701" s="9"/>
      <c r="G2701" s="8"/>
      <c r="H2701" s="9"/>
      <c r="I2701" s="8"/>
      <c r="J2701" s="9"/>
      <c r="K2701" s="8"/>
      <c r="L2701" s="9"/>
      <c r="M2701" s="6"/>
      <c r="BA2701" s="206"/>
    </row>
    <row r="2702" spans="1:53" ht="30" customHeight="1">
      <c r="A2702" s="308" t="s">
        <v>5653</v>
      </c>
      <c r="B2702" s="308"/>
      <c r="C2702" s="308"/>
      <c r="D2702" s="308"/>
      <c r="E2702" s="309"/>
      <c r="F2702" s="310"/>
      <c r="G2702" s="309"/>
      <c r="H2702" s="310"/>
      <c r="I2702" s="309"/>
      <c r="J2702" s="310"/>
      <c r="K2702" s="309"/>
      <c r="L2702" s="310"/>
      <c r="M2702" s="308"/>
      <c r="N2702" s="1" t="s">
        <v>2312</v>
      </c>
      <c r="BA2702" s="206"/>
    </row>
    <row r="2703" spans="1:53" ht="30" customHeight="1">
      <c r="A2703" s="5" t="s">
        <v>5640</v>
      </c>
      <c r="B2703" s="5" t="s">
        <v>5654</v>
      </c>
      <c r="C2703" s="5" t="s">
        <v>1186</v>
      </c>
      <c r="D2703" s="6">
        <v>1</v>
      </c>
      <c r="E2703" s="8">
        <f>단가대비표!K25</f>
        <v>0</v>
      </c>
      <c r="F2703" s="9">
        <f>TRUNC(E2703*D2703,1)</f>
        <v>0</v>
      </c>
      <c r="G2703" s="8">
        <f>단가대비표!L25</f>
        <v>0</v>
      </c>
      <c r="H2703" s="9">
        <f>TRUNC(G2703*D2703,1)</f>
        <v>0</v>
      </c>
      <c r="I2703" s="8">
        <f>단가대비표!S25</f>
        <v>450000</v>
      </c>
      <c r="J2703" s="9">
        <f>TRUNC(I2703*D2703,1)</f>
        <v>450000</v>
      </c>
      <c r="K2703" s="8">
        <f t="shared" ref="K2703:L2705" si="341">TRUNC(E2703+G2703+I2703,1)</f>
        <v>450000</v>
      </c>
      <c r="L2703" s="9">
        <f t="shared" si="341"/>
        <v>450000</v>
      </c>
      <c r="M2703" s="5" t="s">
        <v>52</v>
      </c>
      <c r="N2703" s="1" t="s">
        <v>2312</v>
      </c>
      <c r="O2703" s="1" t="s">
        <v>5655</v>
      </c>
      <c r="P2703" s="1" t="s">
        <v>62</v>
      </c>
      <c r="Q2703" s="1" t="s">
        <v>62</v>
      </c>
      <c r="R2703" s="1" t="s">
        <v>61</v>
      </c>
      <c r="V2703">
        <v>1</v>
      </c>
      <c r="AV2703" s="1" t="s">
        <v>52</v>
      </c>
      <c r="AW2703" s="1" t="s">
        <v>5656</v>
      </c>
      <c r="AX2703" s="1" t="s">
        <v>52</v>
      </c>
      <c r="AY2703" s="1" t="s">
        <v>52</v>
      </c>
      <c r="AZ2703" s="203"/>
      <c r="BA2703" s="207" t="s">
        <v>7240</v>
      </c>
    </row>
    <row r="2704" spans="1:53" ht="30" customHeight="1">
      <c r="A2704" s="5" t="s">
        <v>2665</v>
      </c>
      <c r="B2704" s="5" t="s">
        <v>5644</v>
      </c>
      <c r="C2704" s="5" t="s">
        <v>449</v>
      </c>
      <c r="D2704" s="6">
        <v>1</v>
      </c>
      <c r="E2704" s="8">
        <f>TRUNC(SUMIF(V2703:V2705, RIGHTB(O2704, 1), J2703:J2705)*U2704, 2)</f>
        <v>90000</v>
      </c>
      <c r="F2704" s="9">
        <f>TRUNC(E2704*D2704,1)</f>
        <v>90000</v>
      </c>
      <c r="G2704" s="8">
        <v>0</v>
      </c>
      <c r="H2704" s="9">
        <f>TRUNC(G2704*D2704,1)</f>
        <v>0</v>
      </c>
      <c r="I2704" s="8">
        <v>0</v>
      </c>
      <c r="J2704" s="9">
        <f>TRUNC(I2704*D2704,1)</f>
        <v>0</v>
      </c>
      <c r="K2704" s="8">
        <f t="shared" si="341"/>
        <v>90000</v>
      </c>
      <c r="L2704" s="9">
        <f t="shared" si="341"/>
        <v>90000</v>
      </c>
      <c r="M2704" s="5" t="s">
        <v>52</v>
      </c>
      <c r="N2704" s="1" t="s">
        <v>2312</v>
      </c>
      <c r="O2704" s="1" t="s">
        <v>2654</v>
      </c>
      <c r="P2704" s="1" t="s">
        <v>62</v>
      </c>
      <c r="Q2704" s="1" t="s">
        <v>62</v>
      </c>
      <c r="R2704" s="1" t="s">
        <v>62</v>
      </c>
      <c r="S2704">
        <v>2</v>
      </c>
      <c r="T2704">
        <v>0</v>
      </c>
      <c r="U2704">
        <v>0.2</v>
      </c>
      <c r="AV2704" s="1" t="s">
        <v>52</v>
      </c>
      <c r="AW2704" s="1" t="s">
        <v>5657</v>
      </c>
      <c r="AX2704" s="1" t="s">
        <v>52</v>
      </c>
      <c r="AY2704" s="1" t="s">
        <v>52</v>
      </c>
      <c r="AZ2704" s="203"/>
      <c r="BA2704" s="207"/>
    </row>
    <row r="2705" spans="1:53" ht="30" customHeight="1">
      <c r="A2705" s="5" t="s">
        <v>5636</v>
      </c>
      <c r="B2705" s="5" t="s">
        <v>2646</v>
      </c>
      <c r="C2705" s="5" t="s">
        <v>2210</v>
      </c>
      <c r="D2705" s="6">
        <v>1</v>
      </c>
      <c r="E2705" s="8">
        <f>TRUNC(단가대비표!K434*1/8*16/12*25/20, 1)</f>
        <v>0</v>
      </c>
      <c r="F2705" s="9">
        <f>TRUNC(E2705*D2705,1)</f>
        <v>0</v>
      </c>
      <c r="G2705" s="8">
        <f>TRUNC(단가대비표!L434*1/8*16/12*25/20, 1)</f>
        <v>43526.400000000001</v>
      </c>
      <c r="H2705" s="9">
        <f>TRUNC(G2705*D2705,1)</f>
        <v>43526.400000000001</v>
      </c>
      <c r="I2705" s="8">
        <f>TRUNC(단가대비표!S434*1/8*16/12*25/20, 1)</f>
        <v>0</v>
      </c>
      <c r="J2705" s="9">
        <f>TRUNC(I2705*D2705,1)</f>
        <v>0</v>
      </c>
      <c r="K2705" s="8">
        <f t="shared" si="341"/>
        <v>43526.400000000001</v>
      </c>
      <c r="L2705" s="9">
        <f t="shared" si="341"/>
        <v>43526.400000000001</v>
      </c>
      <c r="M2705" s="5" t="s">
        <v>52</v>
      </c>
      <c r="N2705" s="1" t="s">
        <v>2312</v>
      </c>
      <c r="O2705" s="1" t="s">
        <v>5637</v>
      </c>
      <c r="P2705" s="1" t="s">
        <v>62</v>
      </c>
      <c r="Q2705" s="1" t="s">
        <v>62</v>
      </c>
      <c r="R2705" s="1" t="s">
        <v>61</v>
      </c>
      <c r="AV2705" s="1" t="s">
        <v>52</v>
      </c>
      <c r="AW2705" s="1" t="s">
        <v>5658</v>
      </c>
      <c r="AX2705" s="1" t="s">
        <v>61</v>
      </c>
      <c r="AY2705" s="1" t="s">
        <v>52</v>
      </c>
      <c r="AZ2705" s="203"/>
      <c r="BA2705" s="207" t="s">
        <v>7749</v>
      </c>
    </row>
    <row r="2706" spans="1:53" ht="30" customHeight="1">
      <c r="A2706" s="5" t="s">
        <v>2487</v>
      </c>
      <c r="B2706" s="5" t="s">
        <v>52</v>
      </c>
      <c r="C2706" s="5" t="s">
        <v>52</v>
      </c>
      <c r="D2706" s="6"/>
      <c r="E2706" s="8"/>
      <c r="F2706" s="9">
        <f>TRUNC(SUMIF(N2703:N2705, N2702, F2703:F2705),0)</f>
        <v>90000</v>
      </c>
      <c r="G2706" s="8"/>
      <c r="H2706" s="9">
        <f>TRUNC(SUMIF(N2703:N2705, N2702, H2703:H2705),0)</f>
        <v>43526</v>
      </c>
      <c r="I2706" s="8"/>
      <c r="J2706" s="9">
        <f>TRUNC(SUMIF(N2703:N2705, N2702, J2703:J2705),0)</f>
        <v>450000</v>
      </c>
      <c r="K2706" s="8"/>
      <c r="L2706" s="9">
        <f>F2706+H2706+J2706</f>
        <v>583526</v>
      </c>
      <c r="M2706" s="5" t="s">
        <v>52</v>
      </c>
      <c r="N2706" s="1" t="s">
        <v>124</v>
      </c>
      <c r="O2706" s="1" t="s">
        <v>124</v>
      </c>
      <c r="P2706" s="1" t="s">
        <v>52</v>
      </c>
      <c r="Q2706" s="1" t="s">
        <v>52</v>
      </c>
      <c r="R2706" s="1" t="s">
        <v>52</v>
      </c>
      <c r="AV2706" s="1" t="s">
        <v>52</v>
      </c>
      <c r="AW2706" s="1" t="s">
        <v>52</v>
      </c>
      <c r="AX2706" s="1" t="s">
        <v>52</v>
      </c>
      <c r="AY2706" s="1" t="s">
        <v>52</v>
      </c>
      <c r="AZ2706" s="203"/>
      <c r="BA2706" s="207"/>
    </row>
    <row r="2707" spans="1:53" ht="30" customHeight="1">
      <c r="A2707" s="6"/>
      <c r="B2707" s="6"/>
      <c r="C2707" s="6"/>
      <c r="D2707" s="6"/>
      <c r="E2707" s="8"/>
      <c r="F2707" s="9"/>
      <c r="G2707" s="8"/>
      <c r="H2707" s="9"/>
      <c r="I2707" s="8"/>
      <c r="J2707" s="9"/>
      <c r="K2707" s="8"/>
      <c r="L2707" s="9"/>
      <c r="M2707" s="6"/>
      <c r="BA2707" s="206"/>
    </row>
    <row r="2708" spans="1:53" ht="30" customHeight="1">
      <c r="A2708" s="308" t="s">
        <v>5659</v>
      </c>
      <c r="B2708" s="308"/>
      <c r="C2708" s="308"/>
      <c r="D2708" s="308"/>
      <c r="E2708" s="309"/>
      <c r="F2708" s="310"/>
      <c r="G2708" s="309"/>
      <c r="H2708" s="310"/>
      <c r="I2708" s="309"/>
      <c r="J2708" s="310"/>
      <c r="K2708" s="309"/>
      <c r="L2708" s="310"/>
      <c r="M2708" s="308"/>
      <c r="N2708" s="1" t="s">
        <v>2316</v>
      </c>
      <c r="BA2708" s="206"/>
    </row>
    <row r="2709" spans="1:53" ht="30" customHeight="1">
      <c r="A2709" s="5" t="s">
        <v>5640</v>
      </c>
      <c r="B2709" s="5" t="s">
        <v>5660</v>
      </c>
      <c r="C2709" s="5" t="s">
        <v>1186</v>
      </c>
      <c r="D2709" s="6">
        <v>1</v>
      </c>
      <c r="E2709" s="8">
        <f>단가대비표!K26</f>
        <v>0</v>
      </c>
      <c r="F2709" s="9">
        <f>TRUNC(E2709*D2709,1)</f>
        <v>0</v>
      </c>
      <c r="G2709" s="8">
        <f>단가대비표!L26</f>
        <v>0</v>
      </c>
      <c r="H2709" s="9">
        <f>TRUNC(G2709*D2709,1)</f>
        <v>0</v>
      </c>
      <c r="I2709" s="8">
        <f>단가대비표!S26</f>
        <v>300000</v>
      </c>
      <c r="J2709" s="9">
        <f>TRUNC(I2709*D2709,1)</f>
        <v>300000</v>
      </c>
      <c r="K2709" s="8">
        <f t="shared" ref="K2709:L2711" si="342">TRUNC(E2709+G2709+I2709,1)</f>
        <v>300000</v>
      </c>
      <c r="L2709" s="9">
        <f t="shared" si="342"/>
        <v>300000</v>
      </c>
      <c r="M2709" s="5" t="s">
        <v>52</v>
      </c>
      <c r="N2709" s="1" t="s">
        <v>2316</v>
      </c>
      <c r="O2709" s="1" t="s">
        <v>5661</v>
      </c>
      <c r="P2709" s="1" t="s">
        <v>62</v>
      </c>
      <c r="Q2709" s="1" t="s">
        <v>62</v>
      </c>
      <c r="R2709" s="1" t="s">
        <v>61</v>
      </c>
      <c r="V2709">
        <v>1</v>
      </c>
      <c r="AV2709" s="1" t="s">
        <v>52</v>
      </c>
      <c r="AW2709" s="1" t="s">
        <v>5662</v>
      </c>
      <c r="AX2709" s="1" t="s">
        <v>52</v>
      </c>
      <c r="AY2709" s="1" t="s">
        <v>52</v>
      </c>
      <c r="AZ2709" s="203"/>
      <c r="BA2709" s="207" t="s">
        <v>7241</v>
      </c>
    </row>
    <row r="2710" spans="1:53" ht="30" customHeight="1">
      <c r="A2710" s="5" t="s">
        <v>2665</v>
      </c>
      <c r="B2710" s="5" t="s">
        <v>5644</v>
      </c>
      <c r="C2710" s="5" t="s">
        <v>449</v>
      </c>
      <c r="D2710" s="6">
        <v>1</v>
      </c>
      <c r="E2710" s="8">
        <f>TRUNC(SUMIF(V2709:V2711, RIGHTB(O2710, 1), J2709:J2711)*U2710, 2)</f>
        <v>60000</v>
      </c>
      <c r="F2710" s="9">
        <f>TRUNC(E2710*D2710,1)</f>
        <v>60000</v>
      </c>
      <c r="G2710" s="8">
        <v>0</v>
      </c>
      <c r="H2710" s="9">
        <f>TRUNC(G2710*D2710,1)</f>
        <v>0</v>
      </c>
      <c r="I2710" s="8">
        <v>0</v>
      </c>
      <c r="J2710" s="9">
        <f>TRUNC(I2710*D2710,1)</f>
        <v>0</v>
      </c>
      <c r="K2710" s="8">
        <f t="shared" si="342"/>
        <v>60000</v>
      </c>
      <c r="L2710" s="9">
        <f t="shared" si="342"/>
        <v>60000</v>
      </c>
      <c r="M2710" s="5" t="s">
        <v>52</v>
      </c>
      <c r="N2710" s="1" t="s">
        <v>2316</v>
      </c>
      <c r="O2710" s="1" t="s">
        <v>2654</v>
      </c>
      <c r="P2710" s="1" t="s">
        <v>62</v>
      </c>
      <c r="Q2710" s="1" t="s">
        <v>62</v>
      </c>
      <c r="R2710" s="1" t="s">
        <v>62</v>
      </c>
      <c r="S2710">
        <v>2</v>
      </c>
      <c r="T2710">
        <v>0</v>
      </c>
      <c r="U2710">
        <v>0.2</v>
      </c>
      <c r="AV2710" s="1" t="s">
        <v>52</v>
      </c>
      <c r="AW2710" s="1" t="s">
        <v>5663</v>
      </c>
      <c r="AX2710" s="1" t="s">
        <v>52</v>
      </c>
      <c r="AY2710" s="1" t="s">
        <v>52</v>
      </c>
      <c r="AZ2710" s="203"/>
      <c r="BA2710" s="207"/>
    </row>
    <row r="2711" spans="1:53" ht="30" customHeight="1">
      <c r="A2711" s="5" t="s">
        <v>5636</v>
      </c>
      <c r="B2711" s="5" t="s">
        <v>2646</v>
      </c>
      <c r="C2711" s="5" t="s">
        <v>2210</v>
      </c>
      <c r="D2711" s="6">
        <v>0.5</v>
      </c>
      <c r="E2711" s="8">
        <f>TRUNC(단가대비표!K434*1/8*16/12*25/20, 1)</f>
        <v>0</v>
      </c>
      <c r="F2711" s="9">
        <f>TRUNC(E2711*D2711,1)</f>
        <v>0</v>
      </c>
      <c r="G2711" s="8">
        <f>TRUNC(단가대비표!L434*1/8*16/12*25/20, 1)</f>
        <v>43526.400000000001</v>
      </c>
      <c r="H2711" s="9">
        <f>TRUNC(G2711*D2711,1)</f>
        <v>21763.200000000001</v>
      </c>
      <c r="I2711" s="8">
        <f>TRUNC(단가대비표!S434*1/8*16/12*25/20, 1)</f>
        <v>0</v>
      </c>
      <c r="J2711" s="9">
        <f>TRUNC(I2711*D2711,1)</f>
        <v>0</v>
      </c>
      <c r="K2711" s="8">
        <f t="shared" si="342"/>
        <v>43526.400000000001</v>
      </c>
      <c r="L2711" s="9">
        <f t="shared" si="342"/>
        <v>21763.200000000001</v>
      </c>
      <c r="M2711" s="5" t="s">
        <v>52</v>
      </c>
      <c r="N2711" s="1" t="s">
        <v>2316</v>
      </c>
      <c r="O2711" s="1" t="s">
        <v>5637</v>
      </c>
      <c r="P2711" s="1" t="s">
        <v>62</v>
      </c>
      <c r="Q2711" s="1" t="s">
        <v>62</v>
      </c>
      <c r="R2711" s="1" t="s">
        <v>61</v>
      </c>
      <c r="AV2711" s="1" t="s">
        <v>52</v>
      </c>
      <c r="AW2711" s="1" t="s">
        <v>5664</v>
      </c>
      <c r="AX2711" s="1" t="s">
        <v>61</v>
      </c>
      <c r="AY2711" s="1" t="s">
        <v>52</v>
      </c>
      <c r="AZ2711" s="203"/>
      <c r="BA2711" s="207" t="s">
        <v>7749</v>
      </c>
    </row>
    <row r="2712" spans="1:53" ht="30" customHeight="1">
      <c r="A2712" s="5" t="s">
        <v>2487</v>
      </c>
      <c r="B2712" s="5" t="s">
        <v>52</v>
      </c>
      <c r="C2712" s="5" t="s">
        <v>52</v>
      </c>
      <c r="D2712" s="6"/>
      <c r="E2712" s="8"/>
      <c r="F2712" s="9">
        <f>TRUNC(SUMIF(N2709:N2711, N2708, F2709:F2711),0)</f>
        <v>60000</v>
      </c>
      <c r="G2712" s="8"/>
      <c r="H2712" s="9">
        <f>TRUNC(SUMIF(N2709:N2711, N2708, H2709:H2711),0)</f>
        <v>21763</v>
      </c>
      <c r="I2712" s="8"/>
      <c r="J2712" s="9">
        <f>TRUNC(SUMIF(N2709:N2711, N2708, J2709:J2711),0)</f>
        <v>300000</v>
      </c>
      <c r="K2712" s="8"/>
      <c r="L2712" s="9">
        <f>F2712+H2712+J2712</f>
        <v>381763</v>
      </c>
      <c r="M2712" s="5" t="s">
        <v>52</v>
      </c>
      <c r="N2712" s="1" t="s">
        <v>124</v>
      </c>
      <c r="O2712" s="1" t="s">
        <v>124</v>
      </c>
      <c r="P2712" s="1" t="s">
        <v>52</v>
      </c>
      <c r="Q2712" s="1" t="s">
        <v>52</v>
      </c>
      <c r="R2712" s="1" t="s">
        <v>52</v>
      </c>
      <c r="AV2712" s="1" t="s">
        <v>52</v>
      </c>
      <c r="AW2712" s="1" t="s">
        <v>52</v>
      </c>
      <c r="AX2712" s="1" t="s">
        <v>52</v>
      </c>
      <c r="AY2712" s="1" t="s">
        <v>52</v>
      </c>
      <c r="AZ2712" s="203"/>
      <c r="BA2712" s="207"/>
    </row>
    <row r="2713" spans="1:53" ht="30" customHeight="1">
      <c r="A2713" s="6"/>
      <c r="B2713" s="6"/>
      <c r="C2713" s="6"/>
      <c r="D2713" s="6"/>
      <c r="E2713" s="8"/>
      <c r="F2713" s="9"/>
      <c r="G2713" s="8"/>
      <c r="H2713" s="9"/>
      <c r="I2713" s="8"/>
      <c r="J2713" s="9"/>
      <c r="K2713" s="8"/>
      <c r="L2713" s="9"/>
      <c r="M2713" s="6"/>
      <c r="BA2713" s="206"/>
    </row>
    <row r="2714" spans="1:53" ht="30" customHeight="1">
      <c r="A2714" s="308" t="s">
        <v>5665</v>
      </c>
      <c r="B2714" s="308"/>
      <c r="C2714" s="308"/>
      <c r="D2714" s="308"/>
      <c r="E2714" s="309"/>
      <c r="F2714" s="310"/>
      <c r="G2714" s="309"/>
      <c r="H2714" s="310"/>
      <c r="I2714" s="309"/>
      <c r="J2714" s="310"/>
      <c r="K2714" s="309"/>
      <c r="L2714" s="310"/>
      <c r="M2714" s="308"/>
      <c r="N2714" s="1" t="s">
        <v>2321</v>
      </c>
      <c r="BA2714" s="206"/>
    </row>
    <row r="2715" spans="1:53" ht="30" customHeight="1">
      <c r="A2715" s="5" t="s">
        <v>5640</v>
      </c>
      <c r="B2715" s="5" t="s">
        <v>5666</v>
      </c>
      <c r="C2715" s="5" t="s">
        <v>1186</v>
      </c>
      <c r="D2715" s="6">
        <v>1</v>
      </c>
      <c r="E2715" s="8">
        <f>단가대비표!K27</f>
        <v>0</v>
      </c>
      <c r="F2715" s="9">
        <f>TRUNC(E2715*D2715,1)</f>
        <v>0</v>
      </c>
      <c r="G2715" s="8">
        <f>단가대비표!L27</f>
        <v>0</v>
      </c>
      <c r="H2715" s="9">
        <f>TRUNC(G2715*D2715,1)</f>
        <v>0</v>
      </c>
      <c r="I2715" s="8">
        <f>단가대비표!S27</f>
        <v>550000</v>
      </c>
      <c r="J2715" s="9">
        <f>TRUNC(I2715*D2715,1)</f>
        <v>550000</v>
      </c>
      <c r="K2715" s="8">
        <f t="shared" ref="K2715:L2717" si="343">TRUNC(E2715+G2715+I2715,1)</f>
        <v>550000</v>
      </c>
      <c r="L2715" s="9">
        <f t="shared" si="343"/>
        <v>550000</v>
      </c>
      <c r="M2715" s="5" t="s">
        <v>52</v>
      </c>
      <c r="N2715" s="1" t="s">
        <v>2321</v>
      </c>
      <c r="O2715" s="1" t="s">
        <v>5667</v>
      </c>
      <c r="P2715" s="1" t="s">
        <v>62</v>
      </c>
      <c r="Q2715" s="1" t="s">
        <v>62</v>
      </c>
      <c r="R2715" s="1" t="s">
        <v>61</v>
      </c>
      <c r="V2715">
        <v>1</v>
      </c>
      <c r="AV2715" s="1" t="s">
        <v>52</v>
      </c>
      <c r="AW2715" s="1" t="s">
        <v>5668</v>
      </c>
      <c r="AX2715" s="1" t="s">
        <v>52</v>
      </c>
      <c r="AY2715" s="1" t="s">
        <v>52</v>
      </c>
      <c r="AZ2715" s="203"/>
      <c r="BA2715" s="207" t="s">
        <v>7242</v>
      </c>
    </row>
    <row r="2716" spans="1:53" ht="30" customHeight="1">
      <c r="A2716" s="5" t="s">
        <v>2665</v>
      </c>
      <c r="B2716" s="5" t="s">
        <v>5644</v>
      </c>
      <c r="C2716" s="5" t="s">
        <v>449</v>
      </c>
      <c r="D2716" s="6">
        <v>1</v>
      </c>
      <c r="E2716" s="8">
        <f>TRUNC(SUMIF(V2715:V2717, RIGHTB(O2716, 1), J2715:J2717)*U2716, 2)</f>
        <v>110000</v>
      </c>
      <c r="F2716" s="9">
        <f>TRUNC(E2716*D2716,1)</f>
        <v>110000</v>
      </c>
      <c r="G2716" s="8">
        <v>0</v>
      </c>
      <c r="H2716" s="9">
        <f>TRUNC(G2716*D2716,1)</f>
        <v>0</v>
      </c>
      <c r="I2716" s="8">
        <v>0</v>
      </c>
      <c r="J2716" s="9">
        <f>TRUNC(I2716*D2716,1)</f>
        <v>0</v>
      </c>
      <c r="K2716" s="8">
        <f t="shared" si="343"/>
        <v>110000</v>
      </c>
      <c r="L2716" s="9">
        <f t="shared" si="343"/>
        <v>110000</v>
      </c>
      <c r="M2716" s="5" t="s">
        <v>52</v>
      </c>
      <c r="N2716" s="1" t="s">
        <v>2321</v>
      </c>
      <c r="O2716" s="1" t="s">
        <v>2654</v>
      </c>
      <c r="P2716" s="1" t="s">
        <v>62</v>
      </c>
      <c r="Q2716" s="1" t="s">
        <v>62</v>
      </c>
      <c r="R2716" s="1" t="s">
        <v>62</v>
      </c>
      <c r="S2716">
        <v>2</v>
      </c>
      <c r="T2716">
        <v>0</v>
      </c>
      <c r="U2716">
        <v>0.2</v>
      </c>
      <c r="AV2716" s="1" t="s">
        <v>52</v>
      </c>
      <c r="AW2716" s="1" t="s">
        <v>5669</v>
      </c>
      <c r="AX2716" s="1" t="s">
        <v>52</v>
      </c>
      <c r="AY2716" s="1" t="s">
        <v>52</v>
      </c>
      <c r="AZ2716" s="203"/>
      <c r="BA2716" s="207"/>
    </row>
    <row r="2717" spans="1:53" ht="30" customHeight="1">
      <c r="A2717" s="5" t="s">
        <v>5636</v>
      </c>
      <c r="B2717" s="5" t="s">
        <v>2646</v>
      </c>
      <c r="C2717" s="5" t="s">
        <v>2210</v>
      </c>
      <c r="D2717" s="6">
        <v>1</v>
      </c>
      <c r="E2717" s="8">
        <f>TRUNC(단가대비표!K434*1/8*16/12*25/20, 1)</f>
        <v>0</v>
      </c>
      <c r="F2717" s="9">
        <f>TRUNC(E2717*D2717,1)</f>
        <v>0</v>
      </c>
      <c r="G2717" s="8">
        <f>TRUNC(단가대비표!L434*1/8*16/12*25/20, 1)</f>
        <v>43526.400000000001</v>
      </c>
      <c r="H2717" s="9">
        <f>TRUNC(G2717*D2717,1)</f>
        <v>43526.400000000001</v>
      </c>
      <c r="I2717" s="8">
        <f>TRUNC(단가대비표!S434*1/8*16/12*25/20, 1)</f>
        <v>0</v>
      </c>
      <c r="J2717" s="9">
        <f>TRUNC(I2717*D2717,1)</f>
        <v>0</v>
      </c>
      <c r="K2717" s="8">
        <f t="shared" si="343"/>
        <v>43526.400000000001</v>
      </c>
      <c r="L2717" s="9">
        <f t="shared" si="343"/>
        <v>43526.400000000001</v>
      </c>
      <c r="M2717" s="5" t="s">
        <v>52</v>
      </c>
      <c r="N2717" s="1" t="s">
        <v>2321</v>
      </c>
      <c r="O2717" s="1" t="s">
        <v>5637</v>
      </c>
      <c r="P2717" s="1" t="s">
        <v>62</v>
      </c>
      <c r="Q2717" s="1" t="s">
        <v>62</v>
      </c>
      <c r="R2717" s="1" t="s">
        <v>61</v>
      </c>
      <c r="AV2717" s="1" t="s">
        <v>52</v>
      </c>
      <c r="AW2717" s="1" t="s">
        <v>5670</v>
      </c>
      <c r="AX2717" s="1" t="s">
        <v>61</v>
      </c>
      <c r="AY2717" s="1" t="s">
        <v>52</v>
      </c>
      <c r="AZ2717" s="203"/>
      <c r="BA2717" s="207" t="s">
        <v>7749</v>
      </c>
    </row>
    <row r="2718" spans="1:53" ht="30" customHeight="1">
      <c r="A2718" s="5" t="s">
        <v>2487</v>
      </c>
      <c r="B2718" s="5" t="s">
        <v>52</v>
      </c>
      <c r="C2718" s="5" t="s">
        <v>52</v>
      </c>
      <c r="D2718" s="6"/>
      <c r="E2718" s="8"/>
      <c r="F2718" s="9">
        <f>TRUNC(SUMIF(N2715:N2717, N2714, F2715:F2717),0)</f>
        <v>110000</v>
      </c>
      <c r="G2718" s="8"/>
      <c r="H2718" s="9">
        <f>TRUNC(SUMIF(N2715:N2717, N2714, H2715:H2717),0)</f>
        <v>43526</v>
      </c>
      <c r="I2718" s="8"/>
      <c r="J2718" s="9">
        <f>TRUNC(SUMIF(N2715:N2717, N2714, J2715:J2717),0)</f>
        <v>550000</v>
      </c>
      <c r="K2718" s="8"/>
      <c r="L2718" s="9">
        <f>F2718+H2718+J2718</f>
        <v>703526</v>
      </c>
      <c r="M2718" s="5" t="s">
        <v>52</v>
      </c>
      <c r="N2718" s="1" t="s">
        <v>124</v>
      </c>
      <c r="O2718" s="1" t="s">
        <v>124</v>
      </c>
      <c r="P2718" s="1" t="s">
        <v>52</v>
      </c>
      <c r="Q2718" s="1" t="s">
        <v>52</v>
      </c>
      <c r="R2718" s="1" t="s">
        <v>52</v>
      </c>
      <c r="AV2718" s="1" t="s">
        <v>52</v>
      </c>
      <c r="AW2718" s="1" t="s">
        <v>52</v>
      </c>
      <c r="AX2718" s="1" t="s">
        <v>52</v>
      </c>
      <c r="AY2718" s="1" t="s">
        <v>52</v>
      </c>
      <c r="AZ2718" s="203"/>
      <c r="BA2718" s="207"/>
    </row>
    <row r="2719" spans="1:53" ht="30" customHeight="1">
      <c r="A2719" s="6"/>
      <c r="B2719" s="6"/>
      <c r="C2719" s="6"/>
      <c r="D2719" s="6"/>
      <c r="E2719" s="8"/>
      <c r="F2719" s="9"/>
      <c r="G2719" s="8"/>
      <c r="H2719" s="9"/>
      <c r="I2719" s="8"/>
      <c r="J2719" s="9"/>
      <c r="K2719" s="8"/>
      <c r="L2719" s="9"/>
      <c r="M2719" s="6"/>
      <c r="BA2719" s="206"/>
    </row>
    <row r="2720" spans="1:53" ht="30" customHeight="1">
      <c r="A2720" s="308" t="s">
        <v>5671</v>
      </c>
      <c r="B2720" s="308"/>
      <c r="C2720" s="308"/>
      <c r="D2720" s="308"/>
      <c r="E2720" s="309"/>
      <c r="F2720" s="310"/>
      <c r="G2720" s="309"/>
      <c r="H2720" s="310"/>
      <c r="I2720" s="309"/>
      <c r="J2720" s="310"/>
      <c r="K2720" s="309"/>
      <c r="L2720" s="310"/>
      <c r="M2720" s="308"/>
      <c r="N2720" s="1" t="s">
        <v>2325</v>
      </c>
      <c r="BA2720" s="206"/>
    </row>
    <row r="2721" spans="1:53" ht="30" customHeight="1">
      <c r="A2721" s="5" t="s">
        <v>5640</v>
      </c>
      <c r="B2721" s="5" t="s">
        <v>5672</v>
      </c>
      <c r="C2721" s="5" t="s">
        <v>1186</v>
      </c>
      <c r="D2721" s="6">
        <v>1</v>
      </c>
      <c r="E2721" s="8">
        <f>단가대비표!K28</f>
        <v>0</v>
      </c>
      <c r="F2721" s="9">
        <f>TRUNC(E2721*D2721,1)</f>
        <v>0</v>
      </c>
      <c r="G2721" s="8">
        <f>단가대비표!L28</f>
        <v>0</v>
      </c>
      <c r="H2721" s="9">
        <f>TRUNC(G2721*D2721,1)</f>
        <v>0</v>
      </c>
      <c r="I2721" s="8">
        <f>단가대비표!S28</f>
        <v>400000</v>
      </c>
      <c r="J2721" s="9">
        <f>TRUNC(I2721*D2721,1)</f>
        <v>400000</v>
      </c>
      <c r="K2721" s="8">
        <f t="shared" ref="K2721:L2723" si="344">TRUNC(E2721+G2721+I2721,1)</f>
        <v>400000</v>
      </c>
      <c r="L2721" s="9">
        <f t="shared" si="344"/>
        <v>400000</v>
      </c>
      <c r="M2721" s="5" t="s">
        <v>52</v>
      </c>
      <c r="N2721" s="1" t="s">
        <v>2325</v>
      </c>
      <c r="O2721" s="1" t="s">
        <v>5673</v>
      </c>
      <c r="P2721" s="1" t="s">
        <v>62</v>
      </c>
      <c r="Q2721" s="1" t="s">
        <v>62</v>
      </c>
      <c r="R2721" s="1" t="s">
        <v>61</v>
      </c>
      <c r="V2721">
        <v>1</v>
      </c>
      <c r="AV2721" s="1" t="s">
        <v>52</v>
      </c>
      <c r="AW2721" s="1" t="s">
        <v>5674</v>
      </c>
      <c r="AX2721" s="1" t="s">
        <v>52</v>
      </c>
      <c r="AY2721" s="1" t="s">
        <v>52</v>
      </c>
      <c r="AZ2721" s="203"/>
      <c r="BA2721" s="207" t="s">
        <v>7243</v>
      </c>
    </row>
    <row r="2722" spans="1:53" ht="30" customHeight="1">
      <c r="A2722" s="5" t="s">
        <v>2665</v>
      </c>
      <c r="B2722" s="5" t="s">
        <v>5644</v>
      </c>
      <c r="C2722" s="5" t="s">
        <v>449</v>
      </c>
      <c r="D2722" s="6">
        <v>1</v>
      </c>
      <c r="E2722" s="8">
        <f>TRUNC(SUMIF(V2721:V2723, RIGHTB(O2722, 1), J2721:J2723)*U2722, 2)</f>
        <v>80000</v>
      </c>
      <c r="F2722" s="9">
        <f>TRUNC(E2722*D2722,1)</f>
        <v>80000</v>
      </c>
      <c r="G2722" s="8">
        <v>0</v>
      </c>
      <c r="H2722" s="9">
        <f>TRUNC(G2722*D2722,1)</f>
        <v>0</v>
      </c>
      <c r="I2722" s="8">
        <v>0</v>
      </c>
      <c r="J2722" s="9">
        <f>TRUNC(I2722*D2722,1)</f>
        <v>0</v>
      </c>
      <c r="K2722" s="8">
        <f t="shared" si="344"/>
        <v>80000</v>
      </c>
      <c r="L2722" s="9">
        <f t="shared" si="344"/>
        <v>80000</v>
      </c>
      <c r="M2722" s="5" t="s">
        <v>52</v>
      </c>
      <c r="N2722" s="1" t="s">
        <v>2325</v>
      </c>
      <c r="O2722" s="1" t="s">
        <v>2654</v>
      </c>
      <c r="P2722" s="1" t="s">
        <v>62</v>
      </c>
      <c r="Q2722" s="1" t="s">
        <v>62</v>
      </c>
      <c r="R2722" s="1" t="s">
        <v>62</v>
      </c>
      <c r="S2722">
        <v>2</v>
      </c>
      <c r="T2722">
        <v>0</v>
      </c>
      <c r="U2722">
        <v>0.2</v>
      </c>
      <c r="AV2722" s="1" t="s">
        <v>52</v>
      </c>
      <c r="AW2722" s="1" t="s">
        <v>5675</v>
      </c>
      <c r="AX2722" s="1" t="s">
        <v>52</v>
      </c>
      <c r="AY2722" s="1" t="s">
        <v>52</v>
      </c>
      <c r="AZ2722" s="203"/>
      <c r="BA2722" s="207"/>
    </row>
    <row r="2723" spans="1:53" ht="30" customHeight="1">
      <c r="A2723" s="5" t="s">
        <v>5636</v>
      </c>
      <c r="B2723" s="5" t="s">
        <v>2646</v>
      </c>
      <c r="C2723" s="5" t="s">
        <v>2210</v>
      </c>
      <c r="D2723" s="6">
        <v>0.5</v>
      </c>
      <c r="E2723" s="8">
        <f>TRUNC(단가대비표!K434*1/8*16/12*25/20, 1)</f>
        <v>0</v>
      </c>
      <c r="F2723" s="9">
        <f>TRUNC(E2723*D2723,1)</f>
        <v>0</v>
      </c>
      <c r="G2723" s="8">
        <f>TRUNC(단가대비표!L434*1/8*16/12*25/20, 1)</f>
        <v>43526.400000000001</v>
      </c>
      <c r="H2723" s="9">
        <f>TRUNC(G2723*D2723,1)</f>
        <v>21763.200000000001</v>
      </c>
      <c r="I2723" s="8">
        <f>TRUNC(단가대비표!S434*1/8*16/12*25/20, 1)</f>
        <v>0</v>
      </c>
      <c r="J2723" s="9">
        <f>TRUNC(I2723*D2723,1)</f>
        <v>0</v>
      </c>
      <c r="K2723" s="8">
        <f t="shared" si="344"/>
        <v>43526.400000000001</v>
      </c>
      <c r="L2723" s="9">
        <f t="shared" si="344"/>
        <v>21763.200000000001</v>
      </c>
      <c r="M2723" s="5" t="s">
        <v>52</v>
      </c>
      <c r="N2723" s="1" t="s">
        <v>2325</v>
      </c>
      <c r="O2723" s="1" t="s">
        <v>5637</v>
      </c>
      <c r="P2723" s="1" t="s">
        <v>62</v>
      </c>
      <c r="Q2723" s="1" t="s">
        <v>62</v>
      </c>
      <c r="R2723" s="1" t="s">
        <v>61</v>
      </c>
      <c r="AV2723" s="1" t="s">
        <v>52</v>
      </c>
      <c r="AW2723" s="1" t="s">
        <v>5676</v>
      </c>
      <c r="AX2723" s="1" t="s">
        <v>61</v>
      </c>
      <c r="AY2723" s="1" t="s">
        <v>52</v>
      </c>
      <c r="AZ2723" s="203"/>
      <c r="BA2723" s="207" t="s">
        <v>7749</v>
      </c>
    </row>
    <row r="2724" spans="1:53" ht="30" customHeight="1">
      <c r="A2724" s="5" t="s">
        <v>2487</v>
      </c>
      <c r="B2724" s="5" t="s">
        <v>52</v>
      </c>
      <c r="C2724" s="5" t="s">
        <v>52</v>
      </c>
      <c r="D2724" s="6"/>
      <c r="E2724" s="8"/>
      <c r="F2724" s="9">
        <f>TRUNC(SUMIF(N2721:N2723, N2720, F2721:F2723),0)</f>
        <v>80000</v>
      </c>
      <c r="G2724" s="8"/>
      <c r="H2724" s="9">
        <f>TRUNC(SUMIF(N2721:N2723, N2720, H2721:H2723),0)</f>
        <v>21763</v>
      </c>
      <c r="I2724" s="8"/>
      <c r="J2724" s="9">
        <f>TRUNC(SUMIF(N2721:N2723, N2720, J2721:J2723),0)</f>
        <v>400000</v>
      </c>
      <c r="K2724" s="8"/>
      <c r="L2724" s="9">
        <f>F2724+H2724+J2724</f>
        <v>501763</v>
      </c>
      <c r="M2724" s="5" t="s">
        <v>52</v>
      </c>
      <c r="N2724" s="1" t="s">
        <v>124</v>
      </c>
      <c r="O2724" s="1" t="s">
        <v>124</v>
      </c>
      <c r="P2724" s="1" t="s">
        <v>52</v>
      </c>
      <c r="Q2724" s="1" t="s">
        <v>52</v>
      </c>
      <c r="R2724" s="1" t="s">
        <v>52</v>
      </c>
      <c r="AV2724" s="1" t="s">
        <v>52</v>
      </c>
      <c r="AW2724" s="1" t="s">
        <v>52</v>
      </c>
      <c r="AX2724" s="1" t="s">
        <v>52</v>
      </c>
      <c r="AY2724" s="1" t="s">
        <v>52</v>
      </c>
      <c r="AZ2724" s="203"/>
      <c r="BA2724" s="207"/>
    </row>
    <row r="2725" spans="1:53" ht="30" customHeight="1">
      <c r="A2725" s="6"/>
      <c r="B2725" s="6"/>
      <c r="C2725" s="6"/>
      <c r="D2725" s="6"/>
      <c r="E2725" s="8"/>
      <c r="F2725" s="9"/>
      <c r="G2725" s="8"/>
      <c r="H2725" s="9"/>
      <c r="I2725" s="8"/>
      <c r="J2725" s="9"/>
      <c r="K2725" s="8"/>
      <c r="L2725" s="9"/>
      <c r="M2725" s="6"/>
      <c r="BA2725" s="206"/>
    </row>
    <row r="2726" spans="1:53" ht="30" customHeight="1">
      <c r="A2726" s="308" t="s">
        <v>5677</v>
      </c>
      <c r="B2726" s="308"/>
      <c r="C2726" s="308"/>
      <c r="D2726" s="308"/>
      <c r="E2726" s="309"/>
      <c r="F2726" s="310"/>
      <c r="G2726" s="309"/>
      <c r="H2726" s="310"/>
      <c r="I2726" s="309"/>
      <c r="J2726" s="310"/>
      <c r="K2726" s="309"/>
      <c r="L2726" s="310"/>
      <c r="M2726" s="308"/>
      <c r="N2726" s="1" t="s">
        <v>2330</v>
      </c>
      <c r="BA2726" s="206"/>
    </row>
    <row r="2727" spans="1:53" ht="30" customHeight="1">
      <c r="A2727" s="5" t="s">
        <v>5640</v>
      </c>
      <c r="B2727" s="5" t="s">
        <v>5678</v>
      </c>
      <c r="C2727" s="5" t="s">
        <v>1186</v>
      </c>
      <c r="D2727" s="6">
        <v>1</v>
      </c>
      <c r="E2727" s="8">
        <f>단가대비표!K29</f>
        <v>0</v>
      </c>
      <c r="F2727" s="9">
        <f>TRUNC(E2727*D2727,1)</f>
        <v>0</v>
      </c>
      <c r="G2727" s="8">
        <f>단가대비표!L29</f>
        <v>0</v>
      </c>
      <c r="H2727" s="9">
        <f>TRUNC(G2727*D2727,1)</f>
        <v>0</v>
      </c>
      <c r="I2727" s="8">
        <f>단가대비표!S29</f>
        <v>800000</v>
      </c>
      <c r="J2727" s="9">
        <f>TRUNC(I2727*D2727,1)</f>
        <v>800000</v>
      </c>
      <c r="K2727" s="8">
        <f t="shared" ref="K2727:L2729" si="345">TRUNC(E2727+G2727+I2727,1)</f>
        <v>800000</v>
      </c>
      <c r="L2727" s="9">
        <f t="shared" si="345"/>
        <v>800000</v>
      </c>
      <c r="M2727" s="5" t="s">
        <v>52</v>
      </c>
      <c r="N2727" s="1" t="s">
        <v>2330</v>
      </c>
      <c r="O2727" s="1" t="s">
        <v>5679</v>
      </c>
      <c r="P2727" s="1" t="s">
        <v>62</v>
      </c>
      <c r="Q2727" s="1" t="s">
        <v>62</v>
      </c>
      <c r="R2727" s="1" t="s">
        <v>61</v>
      </c>
      <c r="V2727">
        <v>1</v>
      </c>
      <c r="AV2727" s="1" t="s">
        <v>52</v>
      </c>
      <c r="AW2727" s="1" t="s">
        <v>5680</v>
      </c>
      <c r="AX2727" s="1" t="s">
        <v>52</v>
      </c>
      <c r="AY2727" s="1" t="s">
        <v>52</v>
      </c>
      <c r="AZ2727" s="203"/>
      <c r="BA2727" s="207" t="s">
        <v>7244</v>
      </c>
    </row>
    <row r="2728" spans="1:53" ht="30" customHeight="1">
      <c r="A2728" s="5" t="s">
        <v>2665</v>
      </c>
      <c r="B2728" s="5" t="s">
        <v>5644</v>
      </c>
      <c r="C2728" s="5" t="s">
        <v>449</v>
      </c>
      <c r="D2728" s="6">
        <v>1</v>
      </c>
      <c r="E2728" s="8">
        <f>TRUNC(SUMIF(V2727:V2729, RIGHTB(O2728, 1), J2727:J2729)*U2728, 2)</f>
        <v>160000</v>
      </c>
      <c r="F2728" s="9">
        <f>TRUNC(E2728*D2728,1)</f>
        <v>160000</v>
      </c>
      <c r="G2728" s="8">
        <v>0</v>
      </c>
      <c r="H2728" s="9">
        <f>TRUNC(G2728*D2728,1)</f>
        <v>0</v>
      </c>
      <c r="I2728" s="8">
        <v>0</v>
      </c>
      <c r="J2728" s="9">
        <f>TRUNC(I2728*D2728,1)</f>
        <v>0</v>
      </c>
      <c r="K2728" s="8">
        <f t="shared" si="345"/>
        <v>160000</v>
      </c>
      <c r="L2728" s="9">
        <f t="shared" si="345"/>
        <v>160000</v>
      </c>
      <c r="M2728" s="5" t="s">
        <v>52</v>
      </c>
      <c r="N2728" s="1" t="s">
        <v>2330</v>
      </c>
      <c r="O2728" s="1" t="s">
        <v>2654</v>
      </c>
      <c r="P2728" s="1" t="s">
        <v>62</v>
      </c>
      <c r="Q2728" s="1" t="s">
        <v>62</v>
      </c>
      <c r="R2728" s="1" t="s">
        <v>62</v>
      </c>
      <c r="S2728">
        <v>2</v>
      </c>
      <c r="T2728">
        <v>0</v>
      </c>
      <c r="U2728">
        <v>0.2</v>
      </c>
      <c r="AV2728" s="1" t="s">
        <v>52</v>
      </c>
      <c r="AW2728" s="1" t="s">
        <v>5681</v>
      </c>
      <c r="AX2728" s="1" t="s">
        <v>52</v>
      </c>
      <c r="AY2728" s="1" t="s">
        <v>52</v>
      </c>
      <c r="AZ2728" s="203"/>
      <c r="BA2728" s="207"/>
    </row>
    <row r="2729" spans="1:53" ht="30" customHeight="1">
      <c r="A2729" s="5" t="s">
        <v>5636</v>
      </c>
      <c r="B2729" s="5" t="s">
        <v>2646</v>
      </c>
      <c r="C2729" s="5" t="s">
        <v>2210</v>
      </c>
      <c r="D2729" s="6">
        <v>1</v>
      </c>
      <c r="E2729" s="8">
        <f>TRUNC(단가대비표!K434*1/8*16/12*25/20, 1)</f>
        <v>0</v>
      </c>
      <c r="F2729" s="9">
        <f>TRUNC(E2729*D2729,1)</f>
        <v>0</v>
      </c>
      <c r="G2729" s="8">
        <f>TRUNC(단가대비표!L434*1/8*16/12*25/20, 1)</f>
        <v>43526.400000000001</v>
      </c>
      <c r="H2729" s="9">
        <f>TRUNC(G2729*D2729,1)</f>
        <v>43526.400000000001</v>
      </c>
      <c r="I2729" s="8">
        <f>TRUNC(단가대비표!S434*1/8*16/12*25/20, 1)</f>
        <v>0</v>
      </c>
      <c r="J2729" s="9">
        <f>TRUNC(I2729*D2729,1)</f>
        <v>0</v>
      </c>
      <c r="K2729" s="8">
        <f t="shared" si="345"/>
        <v>43526.400000000001</v>
      </c>
      <c r="L2729" s="9">
        <f t="shared" si="345"/>
        <v>43526.400000000001</v>
      </c>
      <c r="M2729" s="5" t="s">
        <v>52</v>
      </c>
      <c r="N2729" s="1" t="s">
        <v>2330</v>
      </c>
      <c r="O2729" s="1" t="s">
        <v>5637</v>
      </c>
      <c r="P2729" s="1" t="s">
        <v>62</v>
      </c>
      <c r="Q2729" s="1" t="s">
        <v>62</v>
      </c>
      <c r="R2729" s="1" t="s">
        <v>61</v>
      </c>
      <c r="AV2729" s="1" t="s">
        <v>52</v>
      </c>
      <c r="AW2729" s="1" t="s">
        <v>5682</v>
      </c>
      <c r="AX2729" s="1" t="s">
        <v>61</v>
      </c>
      <c r="AY2729" s="1" t="s">
        <v>52</v>
      </c>
      <c r="AZ2729" s="203"/>
      <c r="BA2729" s="207" t="s">
        <v>7749</v>
      </c>
    </row>
    <row r="2730" spans="1:53" ht="30" customHeight="1">
      <c r="A2730" s="5" t="s">
        <v>2487</v>
      </c>
      <c r="B2730" s="5" t="s">
        <v>52</v>
      </c>
      <c r="C2730" s="5" t="s">
        <v>52</v>
      </c>
      <c r="D2730" s="6"/>
      <c r="E2730" s="8"/>
      <c r="F2730" s="9">
        <f>TRUNC(SUMIF(N2727:N2729, N2726, F2727:F2729),0)</f>
        <v>160000</v>
      </c>
      <c r="G2730" s="8"/>
      <c r="H2730" s="9">
        <f>TRUNC(SUMIF(N2727:N2729, N2726, H2727:H2729),0)</f>
        <v>43526</v>
      </c>
      <c r="I2730" s="8"/>
      <c r="J2730" s="9">
        <f>TRUNC(SUMIF(N2727:N2729, N2726, J2727:J2729),0)</f>
        <v>800000</v>
      </c>
      <c r="K2730" s="8"/>
      <c r="L2730" s="9">
        <f>F2730+H2730+J2730</f>
        <v>1003526</v>
      </c>
      <c r="M2730" s="5" t="s">
        <v>52</v>
      </c>
      <c r="N2730" s="1" t="s">
        <v>124</v>
      </c>
      <c r="O2730" s="1" t="s">
        <v>124</v>
      </c>
      <c r="P2730" s="1" t="s">
        <v>52</v>
      </c>
      <c r="Q2730" s="1" t="s">
        <v>52</v>
      </c>
      <c r="R2730" s="1" t="s">
        <v>52</v>
      </c>
      <c r="AV2730" s="1" t="s">
        <v>52</v>
      </c>
      <c r="AW2730" s="1" t="s">
        <v>52</v>
      </c>
      <c r="AX2730" s="1" t="s">
        <v>52</v>
      </c>
      <c r="AY2730" s="1" t="s">
        <v>52</v>
      </c>
      <c r="AZ2730" s="203"/>
      <c r="BA2730" s="207"/>
    </row>
    <row r="2731" spans="1:53" ht="30" customHeight="1">
      <c r="A2731" s="6"/>
      <c r="B2731" s="6"/>
      <c r="C2731" s="6"/>
      <c r="D2731" s="6"/>
      <c r="E2731" s="8"/>
      <c r="F2731" s="9"/>
      <c r="G2731" s="8"/>
      <c r="H2731" s="9"/>
      <c r="I2731" s="8"/>
      <c r="J2731" s="9"/>
      <c r="K2731" s="8"/>
      <c r="L2731" s="9"/>
      <c r="M2731" s="6"/>
      <c r="BA2731" s="206"/>
    </row>
    <row r="2732" spans="1:53" ht="30" customHeight="1">
      <c r="A2732" s="308" t="s">
        <v>5683</v>
      </c>
      <c r="B2732" s="308"/>
      <c r="C2732" s="308"/>
      <c r="D2732" s="308"/>
      <c r="E2732" s="309"/>
      <c r="F2732" s="310"/>
      <c r="G2732" s="309"/>
      <c r="H2732" s="310"/>
      <c r="I2732" s="309"/>
      <c r="J2732" s="310"/>
      <c r="K2732" s="309"/>
      <c r="L2732" s="310"/>
      <c r="M2732" s="308"/>
      <c r="N2732" s="1" t="s">
        <v>2336</v>
      </c>
      <c r="BA2732" s="206"/>
    </row>
    <row r="2733" spans="1:53" ht="30" customHeight="1">
      <c r="A2733" s="5" t="s">
        <v>5640</v>
      </c>
      <c r="B2733" s="5" t="s">
        <v>5684</v>
      </c>
      <c r="C2733" s="5" t="s">
        <v>1186</v>
      </c>
      <c r="D2733" s="6">
        <v>1</v>
      </c>
      <c r="E2733" s="8">
        <f>단가대비표!K30</f>
        <v>0</v>
      </c>
      <c r="F2733" s="9">
        <f>TRUNC(E2733*D2733,1)</f>
        <v>0</v>
      </c>
      <c r="G2733" s="8">
        <f>단가대비표!L30</f>
        <v>0</v>
      </c>
      <c r="H2733" s="9">
        <f>TRUNC(G2733*D2733,1)</f>
        <v>0</v>
      </c>
      <c r="I2733" s="8">
        <f>단가대비표!S30</f>
        <v>500000</v>
      </c>
      <c r="J2733" s="9">
        <f>TRUNC(I2733*D2733,1)</f>
        <v>500000</v>
      </c>
      <c r="K2733" s="8">
        <f t="shared" ref="K2733:L2735" si="346">TRUNC(E2733+G2733+I2733,1)</f>
        <v>500000</v>
      </c>
      <c r="L2733" s="9">
        <f t="shared" si="346"/>
        <v>500000</v>
      </c>
      <c r="M2733" s="5" t="s">
        <v>52</v>
      </c>
      <c r="N2733" s="1" t="s">
        <v>2336</v>
      </c>
      <c r="O2733" s="1" t="s">
        <v>5685</v>
      </c>
      <c r="P2733" s="1" t="s">
        <v>62</v>
      </c>
      <c r="Q2733" s="1" t="s">
        <v>62</v>
      </c>
      <c r="R2733" s="1" t="s">
        <v>61</v>
      </c>
      <c r="V2733">
        <v>1</v>
      </c>
      <c r="AV2733" s="1" t="s">
        <v>52</v>
      </c>
      <c r="AW2733" s="1" t="s">
        <v>5686</v>
      </c>
      <c r="AX2733" s="1" t="s">
        <v>52</v>
      </c>
      <c r="AY2733" s="1" t="s">
        <v>52</v>
      </c>
      <c r="AZ2733" s="203"/>
      <c r="BA2733" s="207" t="s">
        <v>7245</v>
      </c>
    </row>
    <row r="2734" spans="1:53" ht="30" customHeight="1">
      <c r="A2734" s="5" t="s">
        <v>2665</v>
      </c>
      <c r="B2734" s="5" t="s">
        <v>5644</v>
      </c>
      <c r="C2734" s="5" t="s">
        <v>449</v>
      </c>
      <c r="D2734" s="6">
        <v>1</v>
      </c>
      <c r="E2734" s="8">
        <f>TRUNC(SUMIF(V2733:V2735, RIGHTB(O2734, 1), J2733:J2735)*U2734, 2)</f>
        <v>100000</v>
      </c>
      <c r="F2734" s="9">
        <f>TRUNC(E2734*D2734,1)</f>
        <v>100000</v>
      </c>
      <c r="G2734" s="8">
        <v>0</v>
      </c>
      <c r="H2734" s="9">
        <f>TRUNC(G2734*D2734,1)</f>
        <v>0</v>
      </c>
      <c r="I2734" s="8">
        <v>0</v>
      </c>
      <c r="J2734" s="9">
        <f>TRUNC(I2734*D2734,1)</f>
        <v>0</v>
      </c>
      <c r="K2734" s="8">
        <f t="shared" si="346"/>
        <v>100000</v>
      </c>
      <c r="L2734" s="9">
        <f t="shared" si="346"/>
        <v>100000</v>
      </c>
      <c r="M2734" s="5" t="s">
        <v>52</v>
      </c>
      <c r="N2734" s="1" t="s">
        <v>2336</v>
      </c>
      <c r="O2734" s="1" t="s">
        <v>2654</v>
      </c>
      <c r="P2734" s="1" t="s">
        <v>62</v>
      </c>
      <c r="Q2734" s="1" t="s">
        <v>62</v>
      </c>
      <c r="R2734" s="1" t="s">
        <v>62</v>
      </c>
      <c r="S2734">
        <v>2</v>
      </c>
      <c r="T2734">
        <v>0</v>
      </c>
      <c r="U2734">
        <v>0.2</v>
      </c>
      <c r="AV2734" s="1" t="s">
        <v>52</v>
      </c>
      <c r="AW2734" s="1" t="s">
        <v>5687</v>
      </c>
      <c r="AX2734" s="1" t="s">
        <v>52</v>
      </c>
      <c r="AY2734" s="1" t="s">
        <v>52</v>
      </c>
      <c r="AZ2734" s="203"/>
      <c r="BA2734" s="207"/>
    </row>
    <row r="2735" spans="1:53" ht="30" customHeight="1">
      <c r="A2735" s="5" t="s">
        <v>5636</v>
      </c>
      <c r="B2735" s="5" t="s">
        <v>2646</v>
      </c>
      <c r="C2735" s="5" t="s">
        <v>2210</v>
      </c>
      <c r="D2735" s="6">
        <v>0.5</v>
      </c>
      <c r="E2735" s="8">
        <f>TRUNC(단가대비표!K434*1/8*16/12*25/20, 1)</f>
        <v>0</v>
      </c>
      <c r="F2735" s="9">
        <f>TRUNC(E2735*D2735,1)</f>
        <v>0</v>
      </c>
      <c r="G2735" s="8">
        <f>TRUNC(단가대비표!L434*1/8*16/12*25/20, 1)</f>
        <v>43526.400000000001</v>
      </c>
      <c r="H2735" s="9">
        <f>TRUNC(G2735*D2735,1)</f>
        <v>21763.200000000001</v>
      </c>
      <c r="I2735" s="8">
        <f>TRUNC(단가대비표!S434*1/8*16/12*25/20, 1)</f>
        <v>0</v>
      </c>
      <c r="J2735" s="9">
        <f>TRUNC(I2735*D2735,1)</f>
        <v>0</v>
      </c>
      <c r="K2735" s="8">
        <f t="shared" si="346"/>
        <v>43526.400000000001</v>
      </c>
      <c r="L2735" s="9">
        <f t="shared" si="346"/>
        <v>21763.200000000001</v>
      </c>
      <c r="M2735" s="5" t="s">
        <v>52</v>
      </c>
      <c r="N2735" s="1" t="s">
        <v>2336</v>
      </c>
      <c r="O2735" s="1" t="s">
        <v>5637</v>
      </c>
      <c r="P2735" s="1" t="s">
        <v>62</v>
      </c>
      <c r="Q2735" s="1" t="s">
        <v>62</v>
      </c>
      <c r="R2735" s="1" t="s">
        <v>61</v>
      </c>
      <c r="AV2735" s="1" t="s">
        <v>52</v>
      </c>
      <c r="AW2735" s="1" t="s">
        <v>5688</v>
      </c>
      <c r="AX2735" s="1" t="s">
        <v>61</v>
      </c>
      <c r="AY2735" s="1" t="s">
        <v>52</v>
      </c>
      <c r="AZ2735" s="203"/>
      <c r="BA2735" s="207" t="s">
        <v>7749</v>
      </c>
    </row>
    <row r="2736" spans="1:53" ht="30" customHeight="1">
      <c r="A2736" s="5" t="s">
        <v>2487</v>
      </c>
      <c r="B2736" s="5" t="s">
        <v>52</v>
      </c>
      <c r="C2736" s="5" t="s">
        <v>52</v>
      </c>
      <c r="D2736" s="6"/>
      <c r="E2736" s="8"/>
      <c r="F2736" s="9">
        <f>TRUNC(SUMIF(N2733:N2735, N2732, F2733:F2735),0)</f>
        <v>100000</v>
      </c>
      <c r="G2736" s="8"/>
      <c r="H2736" s="9">
        <f>TRUNC(SUMIF(N2733:N2735, N2732, H2733:H2735),0)</f>
        <v>21763</v>
      </c>
      <c r="I2736" s="8"/>
      <c r="J2736" s="9">
        <f>TRUNC(SUMIF(N2733:N2735, N2732, J2733:J2735),0)</f>
        <v>500000</v>
      </c>
      <c r="K2736" s="8"/>
      <c r="L2736" s="9">
        <f>F2736+H2736+J2736</f>
        <v>621763</v>
      </c>
      <c r="M2736" s="5" t="s">
        <v>52</v>
      </c>
      <c r="N2736" s="1" t="s">
        <v>124</v>
      </c>
      <c r="O2736" s="1" t="s">
        <v>124</v>
      </c>
      <c r="P2736" s="1" t="s">
        <v>52</v>
      </c>
      <c r="Q2736" s="1" t="s">
        <v>52</v>
      </c>
      <c r="R2736" s="1" t="s">
        <v>52</v>
      </c>
      <c r="AV2736" s="1" t="s">
        <v>52</v>
      </c>
      <c r="AW2736" s="1" t="s">
        <v>52</v>
      </c>
      <c r="AX2736" s="1" t="s">
        <v>52</v>
      </c>
      <c r="AY2736" s="1" t="s">
        <v>52</v>
      </c>
      <c r="AZ2736" s="203"/>
      <c r="BA2736" s="207"/>
    </row>
    <row r="2737" spans="1:53" ht="30" customHeight="1">
      <c r="A2737" s="6"/>
      <c r="B2737" s="6"/>
      <c r="C2737" s="6"/>
      <c r="D2737" s="6"/>
      <c r="E2737" s="8"/>
      <c r="F2737" s="9"/>
      <c r="G2737" s="8"/>
      <c r="H2737" s="9"/>
      <c r="I2737" s="8"/>
      <c r="J2737" s="9"/>
      <c r="K2737" s="8"/>
      <c r="L2737" s="9"/>
      <c r="M2737" s="6"/>
      <c r="BA2737" s="206"/>
    </row>
    <row r="2738" spans="1:53" ht="30" customHeight="1">
      <c r="A2738" s="308" t="s">
        <v>5689</v>
      </c>
      <c r="B2738" s="308"/>
      <c r="C2738" s="308"/>
      <c r="D2738" s="308"/>
      <c r="E2738" s="309"/>
      <c r="F2738" s="310"/>
      <c r="G2738" s="309"/>
      <c r="H2738" s="310"/>
      <c r="I2738" s="309"/>
      <c r="J2738" s="310"/>
      <c r="K2738" s="309"/>
      <c r="L2738" s="310"/>
      <c r="M2738" s="308"/>
      <c r="N2738" s="1" t="s">
        <v>2341</v>
      </c>
      <c r="BA2738" s="206"/>
    </row>
    <row r="2739" spans="1:53" ht="30" customHeight="1">
      <c r="A2739" s="5" t="s">
        <v>5640</v>
      </c>
      <c r="B2739" s="5" t="s">
        <v>5690</v>
      </c>
      <c r="C2739" s="5" t="s">
        <v>1186</v>
      </c>
      <c r="D2739" s="6">
        <v>1</v>
      </c>
      <c r="E2739" s="8">
        <f>단가대비표!K31</f>
        <v>0</v>
      </c>
      <c r="F2739" s="9">
        <f>TRUNC(E2739*D2739,1)</f>
        <v>0</v>
      </c>
      <c r="G2739" s="8">
        <f>단가대비표!L31</f>
        <v>0</v>
      </c>
      <c r="H2739" s="9">
        <f>TRUNC(G2739*D2739,1)</f>
        <v>0</v>
      </c>
      <c r="I2739" s="8">
        <f>단가대비표!S31</f>
        <v>1300000</v>
      </c>
      <c r="J2739" s="9">
        <f>TRUNC(I2739*D2739,1)</f>
        <v>1300000</v>
      </c>
      <c r="K2739" s="8">
        <f t="shared" ref="K2739:L2741" si="347">TRUNC(E2739+G2739+I2739,1)</f>
        <v>1300000</v>
      </c>
      <c r="L2739" s="9">
        <f t="shared" si="347"/>
        <v>1300000</v>
      </c>
      <c r="M2739" s="5" t="s">
        <v>52</v>
      </c>
      <c r="N2739" s="1" t="s">
        <v>2341</v>
      </c>
      <c r="O2739" s="1" t="s">
        <v>5691</v>
      </c>
      <c r="P2739" s="1" t="s">
        <v>62</v>
      </c>
      <c r="Q2739" s="1" t="s">
        <v>62</v>
      </c>
      <c r="R2739" s="1" t="s">
        <v>61</v>
      </c>
      <c r="V2739">
        <v>1</v>
      </c>
      <c r="AV2739" s="1" t="s">
        <v>52</v>
      </c>
      <c r="AW2739" s="1" t="s">
        <v>5692</v>
      </c>
      <c r="AX2739" s="1" t="s">
        <v>52</v>
      </c>
      <c r="AY2739" s="1" t="s">
        <v>52</v>
      </c>
      <c r="AZ2739" s="203"/>
      <c r="BA2739" s="207" t="s">
        <v>7246</v>
      </c>
    </row>
    <row r="2740" spans="1:53" ht="30" customHeight="1">
      <c r="A2740" s="5" t="s">
        <v>2665</v>
      </c>
      <c r="B2740" s="5" t="s">
        <v>5644</v>
      </c>
      <c r="C2740" s="5" t="s">
        <v>449</v>
      </c>
      <c r="D2740" s="6">
        <v>1</v>
      </c>
      <c r="E2740" s="8">
        <f>TRUNC(SUMIF(V2739:V2741, RIGHTB(O2740, 1), J2739:J2741)*U2740, 2)</f>
        <v>260000</v>
      </c>
      <c r="F2740" s="9">
        <f>TRUNC(E2740*D2740,1)</f>
        <v>260000</v>
      </c>
      <c r="G2740" s="8">
        <v>0</v>
      </c>
      <c r="H2740" s="9">
        <f>TRUNC(G2740*D2740,1)</f>
        <v>0</v>
      </c>
      <c r="I2740" s="8">
        <v>0</v>
      </c>
      <c r="J2740" s="9">
        <f>TRUNC(I2740*D2740,1)</f>
        <v>0</v>
      </c>
      <c r="K2740" s="8">
        <f t="shared" si="347"/>
        <v>260000</v>
      </c>
      <c r="L2740" s="9">
        <f t="shared" si="347"/>
        <v>260000</v>
      </c>
      <c r="M2740" s="5" t="s">
        <v>52</v>
      </c>
      <c r="N2740" s="1" t="s">
        <v>2341</v>
      </c>
      <c r="O2740" s="1" t="s">
        <v>2654</v>
      </c>
      <c r="P2740" s="1" t="s">
        <v>62</v>
      </c>
      <c r="Q2740" s="1" t="s">
        <v>62</v>
      </c>
      <c r="R2740" s="1" t="s">
        <v>62</v>
      </c>
      <c r="S2740">
        <v>2</v>
      </c>
      <c r="T2740">
        <v>0</v>
      </c>
      <c r="U2740">
        <v>0.2</v>
      </c>
      <c r="AV2740" s="1" t="s">
        <v>52</v>
      </c>
      <c r="AW2740" s="1" t="s">
        <v>5693</v>
      </c>
      <c r="AX2740" s="1" t="s">
        <v>52</v>
      </c>
      <c r="AY2740" s="1" t="s">
        <v>52</v>
      </c>
      <c r="AZ2740" s="203"/>
      <c r="BA2740" s="207"/>
    </row>
    <row r="2741" spans="1:53" ht="30" customHeight="1">
      <c r="A2741" s="5" t="s">
        <v>5636</v>
      </c>
      <c r="B2741" s="5" t="s">
        <v>2646</v>
      </c>
      <c r="C2741" s="5" t="s">
        <v>2210</v>
      </c>
      <c r="D2741" s="6">
        <v>1</v>
      </c>
      <c r="E2741" s="8">
        <f>TRUNC(단가대비표!K434*1/8*16/12*25/20, 1)</f>
        <v>0</v>
      </c>
      <c r="F2741" s="9">
        <f>TRUNC(E2741*D2741,1)</f>
        <v>0</v>
      </c>
      <c r="G2741" s="8">
        <f>TRUNC(단가대비표!L434*1/8*16/12*25/20, 1)</f>
        <v>43526.400000000001</v>
      </c>
      <c r="H2741" s="9">
        <f>TRUNC(G2741*D2741,1)</f>
        <v>43526.400000000001</v>
      </c>
      <c r="I2741" s="8">
        <f>TRUNC(단가대비표!S434*1/8*16/12*25/20, 1)</f>
        <v>0</v>
      </c>
      <c r="J2741" s="9">
        <f>TRUNC(I2741*D2741,1)</f>
        <v>0</v>
      </c>
      <c r="K2741" s="8">
        <f t="shared" si="347"/>
        <v>43526.400000000001</v>
      </c>
      <c r="L2741" s="9">
        <f t="shared" si="347"/>
        <v>43526.400000000001</v>
      </c>
      <c r="M2741" s="5" t="s">
        <v>52</v>
      </c>
      <c r="N2741" s="1" t="s">
        <v>2341</v>
      </c>
      <c r="O2741" s="1" t="s">
        <v>5637</v>
      </c>
      <c r="P2741" s="1" t="s">
        <v>62</v>
      </c>
      <c r="Q2741" s="1" t="s">
        <v>62</v>
      </c>
      <c r="R2741" s="1" t="s">
        <v>61</v>
      </c>
      <c r="AV2741" s="1" t="s">
        <v>52</v>
      </c>
      <c r="AW2741" s="1" t="s">
        <v>5694</v>
      </c>
      <c r="AX2741" s="1" t="s">
        <v>61</v>
      </c>
      <c r="AY2741" s="1" t="s">
        <v>52</v>
      </c>
      <c r="AZ2741" s="203"/>
      <c r="BA2741" s="207" t="s">
        <v>7749</v>
      </c>
    </row>
    <row r="2742" spans="1:53" ht="30" customHeight="1">
      <c r="A2742" s="5" t="s">
        <v>2487</v>
      </c>
      <c r="B2742" s="5" t="s">
        <v>52</v>
      </c>
      <c r="C2742" s="5" t="s">
        <v>52</v>
      </c>
      <c r="D2742" s="6"/>
      <c r="E2742" s="8"/>
      <c r="F2742" s="9">
        <f>TRUNC(SUMIF(N2739:N2741, N2738, F2739:F2741),0)</f>
        <v>260000</v>
      </c>
      <c r="G2742" s="8"/>
      <c r="H2742" s="9">
        <f>TRUNC(SUMIF(N2739:N2741, N2738, H2739:H2741),0)</f>
        <v>43526</v>
      </c>
      <c r="I2742" s="8"/>
      <c r="J2742" s="9">
        <f>TRUNC(SUMIF(N2739:N2741, N2738, J2739:J2741),0)</f>
        <v>1300000</v>
      </c>
      <c r="K2742" s="8"/>
      <c r="L2742" s="9">
        <f>F2742+H2742+J2742</f>
        <v>1603526</v>
      </c>
      <c r="M2742" s="5" t="s">
        <v>52</v>
      </c>
      <c r="N2742" s="1" t="s">
        <v>124</v>
      </c>
      <c r="O2742" s="1" t="s">
        <v>124</v>
      </c>
      <c r="P2742" s="1" t="s">
        <v>52</v>
      </c>
      <c r="Q2742" s="1" t="s">
        <v>52</v>
      </c>
      <c r="R2742" s="1" t="s">
        <v>52</v>
      </c>
      <c r="AV2742" s="1" t="s">
        <v>52</v>
      </c>
      <c r="AW2742" s="1" t="s">
        <v>52</v>
      </c>
      <c r="AX2742" s="1" t="s">
        <v>52</v>
      </c>
      <c r="AY2742" s="1" t="s">
        <v>52</v>
      </c>
      <c r="AZ2742" s="203"/>
      <c r="BA2742" s="207"/>
    </row>
    <row r="2743" spans="1:53" ht="30" customHeight="1">
      <c r="A2743" s="6"/>
      <c r="B2743" s="6"/>
      <c r="C2743" s="6"/>
      <c r="D2743" s="6"/>
      <c r="E2743" s="8"/>
      <c r="F2743" s="9"/>
      <c r="G2743" s="8"/>
      <c r="H2743" s="9"/>
      <c r="I2743" s="8"/>
      <c r="J2743" s="9"/>
      <c r="K2743" s="8"/>
      <c r="L2743" s="9"/>
      <c r="M2743" s="6"/>
      <c r="BA2743" s="206"/>
    </row>
    <row r="2744" spans="1:53" ht="30" customHeight="1">
      <c r="A2744" s="308" t="s">
        <v>5695</v>
      </c>
      <c r="B2744" s="308"/>
      <c r="C2744" s="308"/>
      <c r="D2744" s="308"/>
      <c r="E2744" s="309"/>
      <c r="F2744" s="310"/>
      <c r="G2744" s="309"/>
      <c r="H2744" s="310"/>
      <c r="I2744" s="309"/>
      <c r="J2744" s="310"/>
      <c r="K2744" s="309"/>
      <c r="L2744" s="310"/>
      <c r="M2744" s="308"/>
      <c r="N2744" s="1" t="s">
        <v>2345</v>
      </c>
      <c r="BA2744" s="206"/>
    </row>
    <row r="2745" spans="1:53" ht="30" customHeight="1">
      <c r="A2745" s="5" t="s">
        <v>5640</v>
      </c>
      <c r="B2745" s="5" t="s">
        <v>5696</v>
      </c>
      <c r="C2745" s="5" t="s">
        <v>1186</v>
      </c>
      <c r="D2745" s="6">
        <v>1</v>
      </c>
      <c r="E2745" s="8">
        <f>단가대비표!K32</f>
        <v>0</v>
      </c>
      <c r="F2745" s="9">
        <f>TRUNC(E2745*D2745,1)</f>
        <v>0</v>
      </c>
      <c r="G2745" s="8">
        <f>단가대비표!L32</f>
        <v>0</v>
      </c>
      <c r="H2745" s="9">
        <f>TRUNC(G2745*D2745,1)</f>
        <v>0</v>
      </c>
      <c r="I2745" s="8">
        <f>단가대비표!S32</f>
        <v>1000000</v>
      </c>
      <c r="J2745" s="9">
        <f>TRUNC(I2745*D2745,1)</f>
        <v>1000000</v>
      </c>
      <c r="K2745" s="8">
        <f t="shared" ref="K2745:L2747" si="348">TRUNC(E2745+G2745+I2745,1)</f>
        <v>1000000</v>
      </c>
      <c r="L2745" s="9">
        <f t="shared" si="348"/>
        <v>1000000</v>
      </c>
      <c r="M2745" s="5" t="s">
        <v>52</v>
      </c>
      <c r="N2745" s="1" t="s">
        <v>2345</v>
      </c>
      <c r="O2745" s="1" t="s">
        <v>5697</v>
      </c>
      <c r="P2745" s="1" t="s">
        <v>62</v>
      </c>
      <c r="Q2745" s="1" t="s">
        <v>62</v>
      </c>
      <c r="R2745" s="1" t="s">
        <v>61</v>
      </c>
      <c r="V2745">
        <v>1</v>
      </c>
      <c r="AV2745" s="1" t="s">
        <v>52</v>
      </c>
      <c r="AW2745" s="1" t="s">
        <v>5698</v>
      </c>
      <c r="AX2745" s="1" t="s">
        <v>52</v>
      </c>
      <c r="AY2745" s="1" t="s">
        <v>52</v>
      </c>
      <c r="AZ2745" s="203"/>
      <c r="BA2745" s="207" t="s">
        <v>7247</v>
      </c>
    </row>
    <row r="2746" spans="1:53" ht="30" customHeight="1">
      <c r="A2746" s="5" t="s">
        <v>2665</v>
      </c>
      <c r="B2746" s="5" t="s">
        <v>5644</v>
      </c>
      <c r="C2746" s="5" t="s">
        <v>449</v>
      </c>
      <c r="D2746" s="6">
        <v>1</v>
      </c>
      <c r="E2746" s="8">
        <f>TRUNC(SUMIF(V2745:V2747, RIGHTB(O2746, 1), J2745:J2747)*U2746, 2)</f>
        <v>200000</v>
      </c>
      <c r="F2746" s="9">
        <f>TRUNC(E2746*D2746,1)</f>
        <v>200000</v>
      </c>
      <c r="G2746" s="8">
        <v>0</v>
      </c>
      <c r="H2746" s="9">
        <f>TRUNC(G2746*D2746,1)</f>
        <v>0</v>
      </c>
      <c r="I2746" s="8">
        <v>0</v>
      </c>
      <c r="J2746" s="9">
        <f>TRUNC(I2746*D2746,1)</f>
        <v>0</v>
      </c>
      <c r="K2746" s="8">
        <f t="shared" si="348"/>
        <v>200000</v>
      </c>
      <c r="L2746" s="9">
        <f t="shared" si="348"/>
        <v>200000</v>
      </c>
      <c r="M2746" s="5" t="s">
        <v>52</v>
      </c>
      <c r="N2746" s="1" t="s">
        <v>2345</v>
      </c>
      <c r="O2746" s="1" t="s">
        <v>2654</v>
      </c>
      <c r="P2746" s="1" t="s">
        <v>62</v>
      </c>
      <c r="Q2746" s="1" t="s">
        <v>62</v>
      </c>
      <c r="R2746" s="1" t="s">
        <v>62</v>
      </c>
      <c r="S2746">
        <v>2</v>
      </c>
      <c r="T2746">
        <v>0</v>
      </c>
      <c r="U2746">
        <v>0.2</v>
      </c>
      <c r="AV2746" s="1" t="s">
        <v>52</v>
      </c>
      <c r="AW2746" s="1" t="s">
        <v>5699</v>
      </c>
      <c r="AX2746" s="1" t="s">
        <v>52</v>
      </c>
      <c r="AY2746" s="1" t="s">
        <v>52</v>
      </c>
      <c r="AZ2746" s="203"/>
      <c r="BA2746" s="207"/>
    </row>
    <row r="2747" spans="1:53" ht="30" customHeight="1">
      <c r="A2747" s="5" t="s">
        <v>5636</v>
      </c>
      <c r="B2747" s="5" t="s">
        <v>2646</v>
      </c>
      <c r="C2747" s="5" t="s">
        <v>2210</v>
      </c>
      <c r="D2747" s="6">
        <v>0.5</v>
      </c>
      <c r="E2747" s="8">
        <f>TRUNC(단가대비표!K434*1/8*16/12*25/20, 1)</f>
        <v>0</v>
      </c>
      <c r="F2747" s="9">
        <f>TRUNC(E2747*D2747,1)</f>
        <v>0</v>
      </c>
      <c r="G2747" s="8">
        <f>TRUNC(단가대비표!L434*1/8*16/12*25/20, 1)</f>
        <v>43526.400000000001</v>
      </c>
      <c r="H2747" s="9">
        <f>TRUNC(G2747*D2747,1)</f>
        <v>21763.200000000001</v>
      </c>
      <c r="I2747" s="8">
        <f>TRUNC(단가대비표!S434*1/8*16/12*25/20, 1)</f>
        <v>0</v>
      </c>
      <c r="J2747" s="9">
        <f>TRUNC(I2747*D2747,1)</f>
        <v>0</v>
      </c>
      <c r="K2747" s="8">
        <f t="shared" si="348"/>
        <v>43526.400000000001</v>
      </c>
      <c r="L2747" s="9">
        <f t="shared" si="348"/>
        <v>21763.200000000001</v>
      </c>
      <c r="M2747" s="5" t="s">
        <v>52</v>
      </c>
      <c r="N2747" s="1" t="s">
        <v>2345</v>
      </c>
      <c r="O2747" s="1" t="s">
        <v>5637</v>
      </c>
      <c r="P2747" s="1" t="s">
        <v>62</v>
      </c>
      <c r="Q2747" s="1" t="s">
        <v>62</v>
      </c>
      <c r="R2747" s="1" t="s">
        <v>61</v>
      </c>
      <c r="AV2747" s="1" t="s">
        <v>52</v>
      </c>
      <c r="AW2747" s="1" t="s">
        <v>5700</v>
      </c>
      <c r="AX2747" s="1" t="s">
        <v>61</v>
      </c>
      <c r="AY2747" s="1" t="s">
        <v>52</v>
      </c>
      <c r="AZ2747" s="203"/>
      <c r="BA2747" s="207" t="s">
        <v>7749</v>
      </c>
    </row>
    <row r="2748" spans="1:53" ht="30" customHeight="1">
      <c r="A2748" s="5" t="s">
        <v>2487</v>
      </c>
      <c r="B2748" s="5" t="s">
        <v>52</v>
      </c>
      <c r="C2748" s="5" t="s">
        <v>52</v>
      </c>
      <c r="D2748" s="6"/>
      <c r="E2748" s="8"/>
      <c r="F2748" s="9">
        <f>TRUNC(SUMIF(N2745:N2747, N2744, F2745:F2747),0)</f>
        <v>200000</v>
      </c>
      <c r="G2748" s="8"/>
      <c r="H2748" s="9">
        <f>TRUNC(SUMIF(N2745:N2747, N2744, H2745:H2747),0)</f>
        <v>21763</v>
      </c>
      <c r="I2748" s="8"/>
      <c r="J2748" s="9">
        <f>TRUNC(SUMIF(N2745:N2747, N2744, J2745:J2747),0)</f>
        <v>1000000</v>
      </c>
      <c r="K2748" s="8"/>
      <c r="L2748" s="9">
        <f>F2748+H2748+J2748</f>
        <v>1221763</v>
      </c>
      <c r="M2748" s="5" t="s">
        <v>52</v>
      </c>
      <c r="N2748" s="1" t="s">
        <v>124</v>
      </c>
      <c r="O2748" s="1" t="s">
        <v>124</v>
      </c>
      <c r="P2748" s="1" t="s">
        <v>52</v>
      </c>
      <c r="Q2748" s="1" t="s">
        <v>52</v>
      </c>
      <c r="R2748" s="1" t="s">
        <v>52</v>
      </c>
      <c r="AV2748" s="1" t="s">
        <v>52</v>
      </c>
      <c r="AW2748" s="1" t="s">
        <v>52</v>
      </c>
      <c r="AX2748" s="1" t="s">
        <v>52</v>
      </c>
      <c r="AY2748" s="1" t="s">
        <v>52</v>
      </c>
      <c r="AZ2748" s="203"/>
      <c r="BA2748" s="207"/>
    </row>
    <row r="2749" spans="1:53" ht="30" customHeight="1">
      <c r="A2749" s="6"/>
      <c r="B2749" s="6"/>
      <c r="C2749" s="6"/>
      <c r="D2749" s="6"/>
      <c r="E2749" s="8"/>
      <c r="F2749" s="9"/>
      <c r="G2749" s="8"/>
      <c r="H2749" s="9"/>
      <c r="I2749" s="8"/>
      <c r="J2749" s="9"/>
      <c r="K2749" s="8"/>
      <c r="L2749" s="9"/>
      <c r="M2749" s="6"/>
      <c r="BA2749" s="206"/>
    </row>
    <row r="2750" spans="1:53" ht="30" customHeight="1">
      <c r="A2750" s="308" t="s">
        <v>5701</v>
      </c>
      <c r="B2750" s="308"/>
      <c r="C2750" s="308"/>
      <c r="D2750" s="308"/>
      <c r="E2750" s="309"/>
      <c r="F2750" s="310"/>
      <c r="G2750" s="309"/>
      <c r="H2750" s="310"/>
      <c r="I2750" s="309"/>
      <c r="J2750" s="310"/>
      <c r="K2750" s="309"/>
      <c r="L2750" s="310"/>
      <c r="M2750" s="308"/>
      <c r="N2750" s="1" t="s">
        <v>2350</v>
      </c>
      <c r="BA2750" s="206"/>
    </row>
    <row r="2751" spans="1:53" ht="30" customHeight="1">
      <c r="A2751" s="5" t="s">
        <v>5702</v>
      </c>
      <c r="B2751" s="5" t="s">
        <v>5703</v>
      </c>
      <c r="C2751" s="5" t="s">
        <v>3711</v>
      </c>
      <c r="D2751" s="6">
        <v>0.43</v>
      </c>
      <c r="E2751" s="8">
        <f>일위대가목록!E683</f>
        <v>0</v>
      </c>
      <c r="F2751" s="9">
        <f>TRUNC(E2751*D2751,1)</f>
        <v>0</v>
      </c>
      <c r="G2751" s="8">
        <f>일위대가목록!F683</f>
        <v>0</v>
      </c>
      <c r="H2751" s="9">
        <f>TRUNC(G2751*D2751,1)</f>
        <v>0</v>
      </c>
      <c r="I2751" s="8">
        <f>일위대가목록!G683</f>
        <v>414</v>
      </c>
      <c r="J2751" s="9">
        <f>TRUNC(I2751*D2751,1)</f>
        <v>178</v>
      </c>
      <c r="K2751" s="8">
        <f t="shared" ref="K2751:L2753" si="349">TRUNC(E2751+G2751+I2751,1)</f>
        <v>414</v>
      </c>
      <c r="L2751" s="9">
        <f t="shared" si="349"/>
        <v>178</v>
      </c>
      <c r="M2751" s="5" t="s">
        <v>5704</v>
      </c>
      <c r="N2751" s="1" t="s">
        <v>2350</v>
      </c>
      <c r="O2751" s="1" t="s">
        <v>5705</v>
      </c>
      <c r="P2751" s="1" t="s">
        <v>61</v>
      </c>
      <c r="Q2751" s="1" t="s">
        <v>62</v>
      </c>
      <c r="R2751" s="1" t="s">
        <v>62</v>
      </c>
      <c r="AV2751" s="1" t="s">
        <v>52</v>
      </c>
      <c r="AW2751" s="1" t="s">
        <v>5706</v>
      </c>
      <c r="AX2751" s="1" t="s">
        <v>52</v>
      </c>
      <c r="AY2751" s="1" t="s">
        <v>52</v>
      </c>
      <c r="AZ2751" s="203"/>
      <c r="BA2751" s="207" t="s">
        <v>5704</v>
      </c>
    </row>
    <row r="2752" spans="1:53" ht="30" customHeight="1">
      <c r="A2752" s="5" t="s">
        <v>5035</v>
      </c>
      <c r="B2752" s="5" t="s">
        <v>2646</v>
      </c>
      <c r="C2752" s="5" t="s">
        <v>2210</v>
      </c>
      <c r="D2752" s="6">
        <v>0.11899999999999999</v>
      </c>
      <c r="E2752" s="8">
        <f>단가대비표!K414</f>
        <v>0</v>
      </c>
      <c r="F2752" s="9">
        <f>TRUNC(E2752*D2752,1)</f>
        <v>0</v>
      </c>
      <c r="G2752" s="8">
        <f>단가대비표!L414</f>
        <v>194463</v>
      </c>
      <c r="H2752" s="9">
        <f>TRUNC(G2752*D2752,1)</f>
        <v>23141</v>
      </c>
      <c r="I2752" s="8">
        <f>단가대비표!S414</f>
        <v>0</v>
      </c>
      <c r="J2752" s="9">
        <f>TRUNC(I2752*D2752,1)</f>
        <v>0</v>
      </c>
      <c r="K2752" s="8">
        <f t="shared" si="349"/>
        <v>194463</v>
      </c>
      <c r="L2752" s="9">
        <f t="shared" si="349"/>
        <v>23141</v>
      </c>
      <c r="M2752" s="5" t="s">
        <v>52</v>
      </c>
      <c r="N2752" s="1" t="s">
        <v>2350</v>
      </c>
      <c r="O2752" s="1" t="s">
        <v>5036</v>
      </c>
      <c r="P2752" s="1" t="s">
        <v>62</v>
      </c>
      <c r="Q2752" s="1" t="s">
        <v>62</v>
      </c>
      <c r="R2752" s="1" t="s">
        <v>61</v>
      </c>
      <c r="AV2752" s="1" t="s">
        <v>52</v>
      </c>
      <c r="AW2752" s="1" t="s">
        <v>5707</v>
      </c>
      <c r="AX2752" s="1" t="s">
        <v>52</v>
      </c>
      <c r="AY2752" s="1" t="s">
        <v>52</v>
      </c>
      <c r="AZ2752" s="203"/>
      <c r="BA2752" s="207" t="s">
        <v>7729</v>
      </c>
    </row>
    <row r="2753" spans="1:53" ht="30" customHeight="1">
      <c r="A2753" s="5" t="s">
        <v>2649</v>
      </c>
      <c r="B2753" s="5" t="s">
        <v>2646</v>
      </c>
      <c r="C2753" s="5" t="s">
        <v>2210</v>
      </c>
      <c r="D2753" s="6">
        <v>0.11899999999999999</v>
      </c>
      <c r="E2753" s="8">
        <f>단가대비표!K405</f>
        <v>0</v>
      </c>
      <c r="F2753" s="9">
        <f>TRUNC(E2753*D2753,1)</f>
        <v>0</v>
      </c>
      <c r="G2753" s="8">
        <f>단가대비표!L405</f>
        <v>157068</v>
      </c>
      <c r="H2753" s="9">
        <f>TRUNC(G2753*D2753,1)</f>
        <v>18691</v>
      </c>
      <c r="I2753" s="8">
        <f>단가대비표!S405</f>
        <v>0</v>
      </c>
      <c r="J2753" s="9">
        <f>TRUNC(I2753*D2753,1)</f>
        <v>0</v>
      </c>
      <c r="K2753" s="8">
        <f t="shared" si="349"/>
        <v>157068</v>
      </c>
      <c r="L2753" s="9">
        <f t="shared" si="349"/>
        <v>18691</v>
      </c>
      <c r="M2753" s="5" t="s">
        <v>52</v>
      </c>
      <c r="N2753" s="1" t="s">
        <v>2350</v>
      </c>
      <c r="O2753" s="1" t="s">
        <v>2650</v>
      </c>
      <c r="P2753" s="1" t="s">
        <v>62</v>
      </c>
      <c r="Q2753" s="1" t="s">
        <v>62</v>
      </c>
      <c r="R2753" s="1" t="s">
        <v>61</v>
      </c>
      <c r="AV2753" s="1" t="s">
        <v>52</v>
      </c>
      <c r="AW2753" s="1" t="s">
        <v>5708</v>
      </c>
      <c r="AX2753" s="1" t="s">
        <v>52</v>
      </c>
      <c r="AY2753" s="1" t="s">
        <v>52</v>
      </c>
      <c r="AZ2753" s="203"/>
      <c r="BA2753" s="207" t="s">
        <v>7717</v>
      </c>
    </row>
    <row r="2754" spans="1:53" ht="30" customHeight="1">
      <c r="A2754" s="5" t="s">
        <v>2487</v>
      </c>
      <c r="B2754" s="5" t="s">
        <v>52</v>
      </c>
      <c r="C2754" s="5" t="s">
        <v>52</v>
      </c>
      <c r="D2754" s="6"/>
      <c r="E2754" s="8"/>
      <c r="F2754" s="9">
        <f>TRUNC(SUMIF(N2751:N2753, N2750, F2751:F2753),0)</f>
        <v>0</v>
      </c>
      <c r="G2754" s="8"/>
      <c r="H2754" s="9">
        <f>TRUNC(SUMIF(N2751:N2753, N2750, H2751:H2753),0)</f>
        <v>41832</v>
      </c>
      <c r="I2754" s="8"/>
      <c r="J2754" s="9">
        <f>TRUNC(SUMIF(N2751:N2753, N2750, J2751:J2753),0)</f>
        <v>178</v>
      </c>
      <c r="K2754" s="8"/>
      <c r="L2754" s="9">
        <f>F2754+H2754+J2754</f>
        <v>42010</v>
      </c>
      <c r="M2754" s="5" t="s">
        <v>52</v>
      </c>
      <c r="N2754" s="1" t="s">
        <v>124</v>
      </c>
      <c r="O2754" s="1" t="s">
        <v>124</v>
      </c>
      <c r="P2754" s="1" t="s">
        <v>52</v>
      </c>
      <c r="Q2754" s="1" t="s">
        <v>52</v>
      </c>
      <c r="R2754" s="1" t="s">
        <v>52</v>
      </c>
      <c r="AV2754" s="1" t="s">
        <v>52</v>
      </c>
      <c r="AW2754" s="1" t="s">
        <v>52</v>
      </c>
      <c r="AX2754" s="1" t="s">
        <v>52</v>
      </c>
      <c r="AY2754" s="1" t="s">
        <v>52</v>
      </c>
      <c r="AZ2754" s="203"/>
      <c r="BA2754" s="207"/>
    </row>
    <row r="2755" spans="1:53" ht="30" customHeight="1">
      <c r="A2755" s="6"/>
      <c r="B2755" s="6"/>
      <c r="C2755" s="6"/>
      <c r="D2755" s="6"/>
      <c r="E2755" s="8"/>
      <c r="F2755" s="9"/>
      <c r="G2755" s="8"/>
      <c r="H2755" s="9"/>
      <c r="I2755" s="8"/>
      <c r="J2755" s="9"/>
      <c r="K2755" s="8"/>
      <c r="L2755" s="9"/>
      <c r="M2755" s="6"/>
      <c r="BA2755" s="206"/>
    </row>
    <row r="2756" spans="1:53" ht="30" customHeight="1">
      <c r="A2756" s="308" t="s">
        <v>5709</v>
      </c>
      <c r="B2756" s="308"/>
      <c r="C2756" s="308"/>
      <c r="D2756" s="308"/>
      <c r="E2756" s="309"/>
      <c r="F2756" s="310"/>
      <c r="G2756" s="309"/>
      <c r="H2756" s="310"/>
      <c r="I2756" s="309"/>
      <c r="J2756" s="310"/>
      <c r="K2756" s="309"/>
      <c r="L2756" s="310"/>
      <c r="M2756" s="308"/>
      <c r="N2756" s="1" t="s">
        <v>2355</v>
      </c>
      <c r="BA2756" s="206"/>
    </row>
    <row r="2757" spans="1:53" ht="30" customHeight="1">
      <c r="A2757" s="5" t="s">
        <v>5702</v>
      </c>
      <c r="B2757" s="5" t="s">
        <v>5703</v>
      </c>
      <c r="C2757" s="5" t="s">
        <v>3711</v>
      </c>
      <c r="D2757" s="6">
        <v>0.86</v>
      </c>
      <c r="E2757" s="8">
        <f>일위대가목록!E683</f>
        <v>0</v>
      </c>
      <c r="F2757" s="9">
        <f>TRUNC(E2757*D2757,1)</f>
        <v>0</v>
      </c>
      <c r="G2757" s="8">
        <f>일위대가목록!F683</f>
        <v>0</v>
      </c>
      <c r="H2757" s="9">
        <f>TRUNC(G2757*D2757,1)</f>
        <v>0</v>
      </c>
      <c r="I2757" s="8">
        <f>일위대가목록!G683</f>
        <v>414</v>
      </c>
      <c r="J2757" s="9">
        <f>TRUNC(I2757*D2757,1)</f>
        <v>356</v>
      </c>
      <c r="K2757" s="8">
        <f t="shared" ref="K2757:L2759" si="350">TRUNC(E2757+G2757+I2757,1)</f>
        <v>414</v>
      </c>
      <c r="L2757" s="9">
        <f t="shared" si="350"/>
        <v>356</v>
      </c>
      <c r="M2757" s="5" t="s">
        <v>5704</v>
      </c>
      <c r="N2757" s="1" t="s">
        <v>2355</v>
      </c>
      <c r="O2757" s="1" t="s">
        <v>5705</v>
      </c>
      <c r="P2757" s="1" t="s">
        <v>61</v>
      </c>
      <c r="Q2757" s="1" t="s">
        <v>62</v>
      </c>
      <c r="R2757" s="1" t="s">
        <v>62</v>
      </c>
      <c r="AV2757" s="1" t="s">
        <v>52</v>
      </c>
      <c r="AW2757" s="1" t="s">
        <v>5710</v>
      </c>
      <c r="AX2757" s="1" t="s">
        <v>52</v>
      </c>
      <c r="AY2757" s="1" t="s">
        <v>52</v>
      </c>
      <c r="AZ2757" s="203"/>
      <c r="BA2757" s="207" t="s">
        <v>5704</v>
      </c>
    </row>
    <row r="2758" spans="1:53" ht="30" customHeight="1">
      <c r="A2758" s="5" t="s">
        <v>5035</v>
      </c>
      <c r="B2758" s="5" t="s">
        <v>2646</v>
      </c>
      <c r="C2758" s="5" t="s">
        <v>2210</v>
      </c>
      <c r="D2758" s="6">
        <v>0.20799999999999999</v>
      </c>
      <c r="E2758" s="8">
        <f>단가대비표!K414</f>
        <v>0</v>
      </c>
      <c r="F2758" s="9">
        <f>TRUNC(E2758*D2758,1)</f>
        <v>0</v>
      </c>
      <c r="G2758" s="8">
        <f>단가대비표!L414</f>
        <v>194463</v>
      </c>
      <c r="H2758" s="9">
        <f>TRUNC(G2758*D2758,1)</f>
        <v>40448.300000000003</v>
      </c>
      <c r="I2758" s="8">
        <f>단가대비표!S414</f>
        <v>0</v>
      </c>
      <c r="J2758" s="9">
        <f>TRUNC(I2758*D2758,1)</f>
        <v>0</v>
      </c>
      <c r="K2758" s="8">
        <f t="shared" si="350"/>
        <v>194463</v>
      </c>
      <c r="L2758" s="9">
        <f t="shared" si="350"/>
        <v>40448.300000000003</v>
      </c>
      <c r="M2758" s="5" t="s">
        <v>52</v>
      </c>
      <c r="N2758" s="1" t="s">
        <v>2355</v>
      </c>
      <c r="O2758" s="1" t="s">
        <v>5036</v>
      </c>
      <c r="P2758" s="1" t="s">
        <v>62</v>
      </c>
      <c r="Q2758" s="1" t="s">
        <v>62</v>
      </c>
      <c r="R2758" s="1" t="s">
        <v>61</v>
      </c>
      <c r="AV2758" s="1" t="s">
        <v>52</v>
      </c>
      <c r="AW2758" s="1" t="s">
        <v>5711</v>
      </c>
      <c r="AX2758" s="1" t="s">
        <v>52</v>
      </c>
      <c r="AY2758" s="1" t="s">
        <v>52</v>
      </c>
      <c r="AZ2758" s="203"/>
      <c r="BA2758" s="207" t="s">
        <v>7729</v>
      </c>
    </row>
    <row r="2759" spans="1:53" ht="30" customHeight="1">
      <c r="A2759" s="5" t="s">
        <v>2649</v>
      </c>
      <c r="B2759" s="5" t="s">
        <v>2646</v>
      </c>
      <c r="C2759" s="5" t="s">
        <v>2210</v>
      </c>
      <c r="D2759" s="6">
        <v>0.20799999999999999</v>
      </c>
      <c r="E2759" s="8">
        <f>단가대비표!K405</f>
        <v>0</v>
      </c>
      <c r="F2759" s="9">
        <f>TRUNC(E2759*D2759,1)</f>
        <v>0</v>
      </c>
      <c r="G2759" s="8">
        <f>단가대비표!L405</f>
        <v>157068</v>
      </c>
      <c r="H2759" s="9">
        <f>TRUNC(G2759*D2759,1)</f>
        <v>32670.1</v>
      </c>
      <c r="I2759" s="8">
        <f>단가대비표!S405</f>
        <v>0</v>
      </c>
      <c r="J2759" s="9">
        <f>TRUNC(I2759*D2759,1)</f>
        <v>0</v>
      </c>
      <c r="K2759" s="8">
        <f t="shared" si="350"/>
        <v>157068</v>
      </c>
      <c r="L2759" s="9">
        <f t="shared" si="350"/>
        <v>32670.1</v>
      </c>
      <c r="M2759" s="5" t="s">
        <v>52</v>
      </c>
      <c r="N2759" s="1" t="s">
        <v>2355</v>
      </c>
      <c r="O2759" s="1" t="s">
        <v>2650</v>
      </c>
      <c r="P2759" s="1" t="s">
        <v>62</v>
      </c>
      <c r="Q2759" s="1" t="s">
        <v>62</v>
      </c>
      <c r="R2759" s="1" t="s">
        <v>61</v>
      </c>
      <c r="AV2759" s="1" t="s">
        <v>52</v>
      </c>
      <c r="AW2759" s="1" t="s">
        <v>5712</v>
      </c>
      <c r="AX2759" s="1" t="s">
        <v>52</v>
      </c>
      <c r="AY2759" s="1" t="s">
        <v>52</v>
      </c>
      <c r="AZ2759" s="203"/>
      <c r="BA2759" s="207" t="s">
        <v>7717</v>
      </c>
    </row>
    <row r="2760" spans="1:53" ht="30" customHeight="1">
      <c r="A2760" s="5" t="s">
        <v>2487</v>
      </c>
      <c r="B2760" s="5" t="s">
        <v>52</v>
      </c>
      <c r="C2760" s="5" t="s">
        <v>52</v>
      </c>
      <c r="D2760" s="6"/>
      <c r="E2760" s="8"/>
      <c r="F2760" s="9">
        <f>TRUNC(SUMIF(N2757:N2759, N2756, F2757:F2759),0)</f>
        <v>0</v>
      </c>
      <c r="G2760" s="8"/>
      <c r="H2760" s="9">
        <f>TRUNC(SUMIF(N2757:N2759, N2756, H2757:H2759),0)</f>
        <v>73118</v>
      </c>
      <c r="I2760" s="8"/>
      <c r="J2760" s="9">
        <f>TRUNC(SUMIF(N2757:N2759, N2756, J2757:J2759),0)</f>
        <v>356</v>
      </c>
      <c r="K2760" s="8"/>
      <c r="L2760" s="9">
        <f>F2760+H2760+J2760</f>
        <v>73474</v>
      </c>
      <c r="M2760" s="5" t="s">
        <v>52</v>
      </c>
      <c r="N2760" s="1" t="s">
        <v>124</v>
      </c>
      <c r="O2760" s="1" t="s">
        <v>124</v>
      </c>
      <c r="P2760" s="1" t="s">
        <v>52</v>
      </c>
      <c r="Q2760" s="1" t="s">
        <v>52</v>
      </c>
      <c r="R2760" s="1" t="s">
        <v>52</v>
      </c>
      <c r="AV2760" s="1" t="s">
        <v>52</v>
      </c>
      <c r="AW2760" s="1" t="s">
        <v>52</v>
      </c>
      <c r="AX2760" s="1" t="s">
        <v>52</v>
      </c>
      <c r="AY2760" s="1" t="s">
        <v>52</v>
      </c>
      <c r="AZ2760" s="203"/>
      <c r="BA2760" s="207"/>
    </row>
    <row r="2761" spans="1:53" ht="30" customHeight="1">
      <c r="A2761" s="6"/>
      <c r="B2761" s="6"/>
      <c r="C2761" s="6"/>
      <c r="D2761" s="6"/>
      <c r="E2761" s="8"/>
      <c r="F2761" s="9"/>
      <c r="G2761" s="8"/>
      <c r="H2761" s="9"/>
      <c r="I2761" s="8"/>
      <c r="J2761" s="9"/>
      <c r="K2761" s="8"/>
      <c r="L2761" s="9"/>
      <c r="M2761" s="6"/>
      <c r="BA2761" s="206"/>
    </row>
    <row r="2762" spans="1:53" ht="30" customHeight="1">
      <c r="A2762" s="308" t="s">
        <v>5713</v>
      </c>
      <c r="B2762" s="308"/>
      <c r="C2762" s="308"/>
      <c r="D2762" s="308"/>
      <c r="E2762" s="309"/>
      <c r="F2762" s="310"/>
      <c r="G2762" s="309"/>
      <c r="H2762" s="310"/>
      <c r="I2762" s="309"/>
      <c r="J2762" s="310"/>
      <c r="K2762" s="309"/>
      <c r="L2762" s="310"/>
      <c r="M2762" s="308"/>
      <c r="N2762" s="1" t="s">
        <v>2360</v>
      </c>
      <c r="BA2762" s="206"/>
    </row>
    <row r="2763" spans="1:53" ht="30" customHeight="1">
      <c r="A2763" s="5" t="s">
        <v>5702</v>
      </c>
      <c r="B2763" s="5" t="s">
        <v>5703</v>
      </c>
      <c r="C2763" s="5" t="s">
        <v>3711</v>
      </c>
      <c r="D2763" s="6">
        <v>0.55000000000000004</v>
      </c>
      <c r="E2763" s="8">
        <f>일위대가목록!E683</f>
        <v>0</v>
      </c>
      <c r="F2763" s="9">
        <f>TRUNC(E2763*D2763,1)</f>
        <v>0</v>
      </c>
      <c r="G2763" s="8">
        <f>일위대가목록!F683</f>
        <v>0</v>
      </c>
      <c r="H2763" s="9">
        <f>TRUNC(G2763*D2763,1)</f>
        <v>0</v>
      </c>
      <c r="I2763" s="8">
        <f>일위대가목록!G683</f>
        <v>414</v>
      </c>
      <c r="J2763" s="9">
        <f>TRUNC(I2763*D2763,1)</f>
        <v>227.7</v>
      </c>
      <c r="K2763" s="8">
        <f t="shared" ref="K2763:L2765" si="351">TRUNC(E2763+G2763+I2763,1)</f>
        <v>414</v>
      </c>
      <c r="L2763" s="9">
        <f t="shared" si="351"/>
        <v>227.7</v>
      </c>
      <c r="M2763" s="5" t="s">
        <v>5704</v>
      </c>
      <c r="N2763" s="1" t="s">
        <v>2360</v>
      </c>
      <c r="O2763" s="1" t="s">
        <v>5705</v>
      </c>
      <c r="P2763" s="1" t="s">
        <v>61</v>
      </c>
      <c r="Q2763" s="1" t="s">
        <v>62</v>
      </c>
      <c r="R2763" s="1" t="s">
        <v>62</v>
      </c>
      <c r="AV2763" s="1" t="s">
        <v>52</v>
      </c>
      <c r="AW2763" s="1" t="s">
        <v>5714</v>
      </c>
      <c r="AX2763" s="1" t="s">
        <v>52</v>
      </c>
      <c r="AY2763" s="1" t="s">
        <v>52</v>
      </c>
      <c r="AZ2763" s="203"/>
      <c r="BA2763" s="207" t="s">
        <v>5704</v>
      </c>
    </row>
    <row r="2764" spans="1:53" ht="30" customHeight="1">
      <c r="A2764" s="5" t="s">
        <v>5035</v>
      </c>
      <c r="B2764" s="5" t="s">
        <v>2646</v>
      </c>
      <c r="C2764" s="5" t="s">
        <v>2210</v>
      </c>
      <c r="D2764" s="6">
        <v>0.152</v>
      </c>
      <c r="E2764" s="8">
        <f>단가대비표!K414</f>
        <v>0</v>
      </c>
      <c r="F2764" s="9">
        <f>TRUNC(E2764*D2764,1)</f>
        <v>0</v>
      </c>
      <c r="G2764" s="8">
        <f>단가대비표!L414</f>
        <v>194463</v>
      </c>
      <c r="H2764" s="9">
        <f>TRUNC(G2764*D2764,1)</f>
        <v>29558.3</v>
      </c>
      <c r="I2764" s="8">
        <f>단가대비표!S414</f>
        <v>0</v>
      </c>
      <c r="J2764" s="9">
        <f>TRUNC(I2764*D2764,1)</f>
        <v>0</v>
      </c>
      <c r="K2764" s="8">
        <f t="shared" si="351"/>
        <v>194463</v>
      </c>
      <c r="L2764" s="9">
        <f t="shared" si="351"/>
        <v>29558.3</v>
      </c>
      <c r="M2764" s="5" t="s">
        <v>52</v>
      </c>
      <c r="N2764" s="1" t="s">
        <v>2360</v>
      </c>
      <c r="O2764" s="1" t="s">
        <v>5036</v>
      </c>
      <c r="P2764" s="1" t="s">
        <v>62</v>
      </c>
      <c r="Q2764" s="1" t="s">
        <v>62</v>
      </c>
      <c r="R2764" s="1" t="s">
        <v>61</v>
      </c>
      <c r="AV2764" s="1" t="s">
        <v>52</v>
      </c>
      <c r="AW2764" s="1" t="s">
        <v>5715</v>
      </c>
      <c r="AX2764" s="1" t="s">
        <v>52</v>
      </c>
      <c r="AY2764" s="1" t="s">
        <v>52</v>
      </c>
      <c r="AZ2764" s="203"/>
      <c r="BA2764" s="207" t="s">
        <v>7729</v>
      </c>
    </row>
    <row r="2765" spans="1:53" ht="30" customHeight="1">
      <c r="A2765" s="5" t="s">
        <v>2649</v>
      </c>
      <c r="B2765" s="5" t="s">
        <v>2646</v>
      </c>
      <c r="C2765" s="5" t="s">
        <v>2210</v>
      </c>
      <c r="D2765" s="6">
        <v>0.152</v>
      </c>
      <c r="E2765" s="8">
        <f>단가대비표!K405</f>
        <v>0</v>
      </c>
      <c r="F2765" s="9">
        <f>TRUNC(E2765*D2765,1)</f>
        <v>0</v>
      </c>
      <c r="G2765" s="8">
        <f>단가대비표!L405</f>
        <v>157068</v>
      </c>
      <c r="H2765" s="9">
        <f>TRUNC(G2765*D2765,1)</f>
        <v>23874.3</v>
      </c>
      <c r="I2765" s="8">
        <f>단가대비표!S405</f>
        <v>0</v>
      </c>
      <c r="J2765" s="9">
        <f>TRUNC(I2765*D2765,1)</f>
        <v>0</v>
      </c>
      <c r="K2765" s="8">
        <f t="shared" si="351"/>
        <v>157068</v>
      </c>
      <c r="L2765" s="9">
        <f t="shared" si="351"/>
        <v>23874.3</v>
      </c>
      <c r="M2765" s="5" t="s">
        <v>52</v>
      </c>
      <c r="N2765" s="1" t="s">
        <v>2360</v>
      </c>
      <c r="O2765" s="1" t="s">
        <v>2650</v>
      </c>
      <c r="P2765" s="1" t="s">
        <v>62</v>
      </c>
      <c r="Q2765" s="1" t="s">
        <v>62</v>
      </c>
      <c r="R2765" s="1" t="s">
        <v>61</v>
      </c>
      <c r="AV2765" s="1" t="s">
        <v>52</v>
      </c>
      <c r="AW2765" s="1" t="s">
        <v>5716</v>
      </c>
      <c r="AX2765" s="1" t="s">
        <v>52</v>
      </c>
      <c r="AY2765" s="1" t="s">
        <v>52</v>
      </c>
      <c r="AZ2765" s="203"/>
      <c r="BA2765" s="207" t="s">
        <v>7717</v>
      </c>
    </row>
    <row r="2766" spans="1:53" ht="30" customHeight="1">
      <c r="A2766" s="5" t="s">
        <v>2487</v>
      </c>
      <c r="B2766" s="5" t="s">
        <v>52</v>
      </c>
      <c r="C2766" s="5" t="s">
        <v>52</v>
      </c>
      <c r="D2766" s="6"/>
      <c r="E2766" s="8"/>
      <c r="F2766" s="9">
        <f>TRUNC(SUMIF(N2763:N2765, N2762, F2763:F2765),0)</f>
        <v>0</v>
      </c>
      <c r="G2766" s="8"/>
      <c r="H2766" s="9">
        <f>TRUNC(SUMIF(N2763:N2765, N2762, H2763:H2765),0)</f>
        <v>53432</v>
      </c>
      <c r="I2766" s="8"/>
      <c r="J2766" s="9">
        <f>TRUNC(SUMIF(N2763:N2765, N2762, J2763:J2765),0)</f>
        <v>227</v>
      </c>
      <c r="K2766" s="8"/>
      <c r="L2766" s="9">
        <f>F2766+H2766+J2766</f>
        <v>53659</v>
      </c>
      <c r="M2766" s="5" t="s">
        <v>52</v>
      </c>
      <c r="N2766" s="1" t="s">
        <v>124</v>
      </c>
      <c r="O2766" s="1" t="s">
        <v>124</v>
      </c>
      <c r="P2766" s="1" t="s">
        <v>52</v>
      </c>
      <c r="Q2766" s="1" t="s">
        <v>52</v>
      </c>
      <c r="R2766" s="1" t="s">
        <v>52</v>
      </c>
      <c r="AV2766" s="1" t="s">
        <v>52</v>
      </c>
      <c r="AW2766" s="1" t="s">
        <v>52</v>
      </c>
      <c r="AX2766" s="1" t="s">
        <v>52</v>
      </c>
      <c r="AY2766" s="1" t="s">
        <v>52</v>
      </c>
      <c r="AZ2766" s="203"/>
      <c r="BA2766" s="207"/>
    </row>
    <row r="2767" spans="1:53" ht="30" customHeight="1">
      <c r="A2767" s="6"/>
      <c r="B2767" s="6"/>
      <c r="C2767" s="6"/>
      <c r="D2767" s="6"/>
      <c r="E2767" s="8"/>
      <c r="F2767" s="9"/>
      <c r="G2767" s="8"/>
      <c r="H2767" s="9"/>
      <c r="I2767" s="8"/>
      <c r="J2767" s="9"/>
      <c r="K2767" s="8"/>
      <c r="L2767" s="9"/>
      <c r="M2767" s="6"/>
      <c r="BA2767" s="206"/>
    </row>
    <row r="2768" spans="1:53" ht="30" customHeight="1">
      <c r="A2768" s="308" t="s">
        <v>5717</v>
      </c>
      <c r="B2768" s="308"/>
      <c r="C2768" s="308"/>
      <c r="D2768" s="308"/>
      <c r="E2768" s="309"/>
      <c r="F2768" s="310"/>
      <c r="G2768" s="309"/>
      <c r="H2768" s="310"/>
      <c r="I2768" s="309"/>
      <c r="J2768" s="310"/>
      <c r="K2768" s="309"/>
      <c r="L2768" s="310"/>
      <c r="M2768" s="308"/>
      <c r="N2768" s="1" t="s">
        <v>2365</v>
      </c>
      <c r="BA2768" s="206"/>
    </row>
    <row r="2769" spans="1:53" ht="30" customHeight="1">
      <c r="A2769" s="5" t="s">
        <v>5702</v>
      </c>
      <c r="B2769" s="5" t="s">
        <v>5703</v>
      </c>
      <c r="C2769" s="5" t="s">
        <v>3711</v>
      </c>
      <c r="D2769" s="6">
        <v>1.1000000000000001</v>
      </c>
      <c r="E2769" s="8">
        <f>일위대가목록!E683</f>
        <v>0</v>
      </c>
      <c r="F2769" s="9">
        <f>TRUNC(E2769*D2769,1)</f>
        <v>0</v>
      </c>
      <c r="G2769" s="8">
        <f>일위대가목록!F683</f>
        <v>0</v>
      </c>
      <c r="H2769" s="9">
        <f>TRUNC(G2769*D2769,1)</f>
        <v>0</v>
      </c>
      <c r="I2769" s="8">
        <f>일위대가목록!G683</f>
        <v>414</v>
      </c>
      <c r="J2769" s="9">
        <f>TRUNC(I2769*D2769,1)</f>
        <v>455.4</v>
      </c>
      <c r="K2769" s="8">
        <f t="shared" ref="K2769:L2771" si="352">TRUNC(E2769+G2769+I2769,1)</f>
        <v>414</v>
      </c>
      <c r="L2769" s="9">
        <f t="shared" si="352"/>
        <v>455.4</v>
      </c>
      <c r="M2769" s="5" t="s">
        <v>5704</v>
      </c>
      <c r="N2769" s="1" t="s">
        <v>2365</v>
      </c>
      <c r="O2769" s="1" t="s">
        <v>5705</v>
      </c>
      <c r="P2769" s="1" t="s">
        <v>61</v>
      </c>
      <c r="Q2769" s="1" t="s">
        <v>62</v>
      </c>
      <c r="R2769" s="1" t="s">
        <v>62</v>
      </c>
      <c r="AV2769" s="1" t="s">
        <v>52</v>
      </c>
      <c r="AW2769" s="1" t="s">
        <v>5718</v>
      </c>
      <c r="AX2769" s="1" t="s">
        <v>52</v>
      </c>
      <c r="AY2769" s="1" t="s">
        <v>52</v>
      </c>
      <c r="AZ2769" s="203"/>
      <c r="BA2769" s="207" t="s">
        <v>5704</v>
      </c>
    </row>
    <row r="2770" spans="1:53" ht="30" customHeight="1">
      <c r="A2770" s="5" t="s">
        <v>5035</v>
      </c>
      <c r="B2770" s="5" t="s">
        <v>2646</v>
      </c>
      <c r="C2770" s="5" t="s">
        <v>2210</v>
      </c>
      <c r="D2770" s="6">
        <v>0.26600000000000001</v>
      </c>
      <c r="E2770" s="8">
        <f>단가대비표!K414</f>
        <v>0</v>
      </c>
      <c r="F2770" s="9">
        <f>TRUNC(E2770*D2770,1)</f>
        <v>0</v>
      </c>
      <c r="G2770" s="8">
        <f>단가대비표!L414</f>
        <v>194463</v>
      </c>
      <c r="H2770" s="9">
        <f>TRUNC(G2770*D2770,1)</f>
        <v>51727.1</v>
      </c>
      <c r="I2770" s="8">
        <f>단가대비표!S414</f>
        <v>0</v>
      </c>
      <c r="J2770" s="9">
        <f>TRUNC(I2770*D2770,1)</f>
        <v>0</v>
      </c>
      <c r="K2770" s="8">
        <f t="shared" si="352"/>
        <v>194463</v>
      </c>
      <c r="L2770" s="9">
        <f t="shared" si="352"/>
        <v>51727.1</v>
      </c>
      <c r="M2770" s="5" t="s">
        <v>52</v>
      </c>
      <c r="N2770" s="1" t="s">
        <v>2365</v>
      </c>
      <c r="O2770" s="1" t="s">
        <v>5036</v>
      </c>
      <c r="P2770" s="1" t="s">
        <v>62</v>
      </c>
      <c r="Q2770" s="1" t="s">
        <v>62</v>
      </c>
      <c r="R2770" s="1" t="s">
        <v>61</v>
      </c>
      <c r="AV2770" s="1" t="s">
        <v>52</v>
      </c>
      <c r="AW2770" s="1" t="s">
        <v>5719</v>
      </c>
      <c r="AX2770" s="1" t="s">
        <v>52</v>
      </c>
      <c r="AY2770" s="1" t="s">
        <v>52</v>
      </c>
      <c r="AZ2770" s="203"/>
      <c r="BA2770" s="207" t="s">
        <v>7729</v>
      </c>
    </row>
    <row r="2771" spans="1:53" ht="30" customHeight="1">
      <c r="A2771" s="5" t="s">
        <v>2649</v>
      </c>
      <c r="B2771" s="5" t="s">
        <v>2646</v>
      </c>
      <c r="C2771" s="5" t="s">
        <v>2210</v>
      </c>
      <c r="D2771" s="6">
        <v>0.26600000000000001</v>
      </c>
      <c r="E2771" s="8">
        <f>단가대비표!K405</f>
        <v>0</v>
      </c>
      <c r="F2771" s="9">
        <f>TRUNC(E2771*D2771,1)</f>
        <v>0</v>
      </c>
      <c r="G2771" s="8">
        <f>단가대비표!L405</f>
        <v>157068</v>
      </c>
      <c r="H2771" s="9">
        <f>TRUNC(G2771*D2771,1)</f>
        <v>41780</v>
      </c>
      <c r="I2771" s="8">
        <f>단가대비표!S405</f>
        <v>0</v>
      </c>
      <c r="J2771" s="9">
        <f>TRUNC(I2771*D2771,1)</f>
        <v>0</v>
      </c>
      <c r="K2771" s="8">
        <f t="shared" si="352"/>
        <v>157068</v>
      </c>
      <c r="L2771" s="9">
        <f t="shared" si="352"/>
        <v>41780</v>
      </c>
      <c r="M2771" s="5" t="s">
        <v>52</v>
      </c>
      <c r="N2771" s="1" t="s">
        <v>2365</v>
      </c>
      <c r="O2771" s="1" t="s">
        <v>2650</v>
      </c>
      <c r="P2771" s="1" t="s">
        <v>62</v>
      </c>
      <c r="Q2771" s="1" t="s">
        <v>62</v>
      </c>
      <c r="R2771" s="1" t="s">
        <v>61</v>
      </c>
      <c r="AV2771" s="1" t="s">
        <v>52</v>
      </c>
      <c r="AW2771" s="1" t="s">
        <v>5720</v>
      </c>
      <c r="AX2771" s="1" t="s">
        <v>52</v>
      </c>
      <c r="AY2771" s="1" t="s">
        <v>52</v>
      </c>
      <c r="AZ2771" s="203"/>
      <c r="BA2771" s="207" t="s">
        <v>7717</v>
      </c>
    </row>
    <row r="2772" spans="1:53" ht="30" customHeight="1">
      <c r="A2772" s="5" t="s">
        <v>2487</v>
      </c>
      <c r="B2772" s="5" t="s">
        <v>52</v>
      </c>
      <c r="C2772" s="5" t="s">
        <v>52</v>
      </c>
      <c r="D2772" s="6"/>
      <c r="E2772" s="8"/>
      <c r="F2772" s="9">
        <f>TRUNC(SUMIF(N2769:N2771, N2768, F2769:F2771),0)</f>
        <v>0</v>
      </c>
      <c r="G2772" s="8"/>
      <c r="H2772" s="9">
        <f>TRUNC(SUMIF(N2769:N2771, N2768, H2769:H2771),0)</f>
        <v>93507</v>
      </c>
      <c r="I2772" s="8"/>
      <c r="J2772" s="9">
        <f>TRUNC(SUMIF(N2769:N2771, N2768, J2769:J2771),0)</f>
        <v>455</v>
      </c>
      <c r="K2772" s="8"/>
      <c r="L2772" s="9">
        <f>F2772+H2772+J2772</f>
        <v>93962</v>
      </c>
      <c r="M2772" s="5" t="s">
        <v>52</v>
      </c>
      <c r="N2772" s="1" t="s">
        <v>124</v>
      </c>
      <c r="O2772" s="1" t="s">
        <v>124</v>
      </c>
      <c r="P2772" s="1" t="s">
        <v>52</v>
      </c>
      <c r="Q2772" s="1" t="s">
        <v>52</v>
      </c>
      <c r="R2772" s="1" t="s">
        <v>52</v>
      </c>
      <c r="AV2772" s="1" t="s">
        <v>52</v>
      </c>
      <c r="AW2772" s="1" t="s">
        <v>52</v>
      </c>
      <c r="AX2772" s="1" t="s">
        <v>52</v>
      </c>
      <c r="AY2772" s="1" t="s">
        <v>52</v>
      </c>
      <c r="AZ2772" s="203"/>
      <c r="BA2772" s="207"/>
    </row>
    <row r="2773" spans="1:53" ht="30" customHeight="1">
      <c r="A2773" s="6"/>
      <c r="B2773" s="6"/>
      <c r="C2773" s="6"/>
      <c r="D2773" s="6"/>
      <c r="E2773" s="8"/>
      <c r="F2773" s="9"/>
      <c r="G2773" s="8"/>
      <c r="H2773" s="9"/>
      <c r="I2773" s="8"/>
      <c r="J2773" s="9"/>
      <c r="K2773" s="8"/>
      <c r="L2773" s="9"/>
      <c r="M2773" s="6"/>
      <c r="BA2773" s="206"/>
    </row>
    <row r="2774" spans="1:53" ht="30" customHeight="1">
      <c r="A2774" s="308" t="s">
        <v>5721</v>
      </c>
      <c r="B2774" s="308"/>
      <c r="C2774" s="308"/>
      <c r="D2774" s="308"/>
      <c r="E2774" s="309"/>
      <c r="F2774" s="310"/>
      <c r="G2774" s="309"/>
      <c r="H2774" s="310"/>
      <c r="I2774" s="309"/>
      <c r="J2774" s="310"/>
      <c r="K2774" s="309"/>
      <c r="L2774" s="310"/>
      <c r="M2774" s="308"/>
      <c r="N2774" s="1" t="s">
        <v>2370</v>
      </c>
      <c r="BA2774" s="206"/>
    </row>
    <row r="2775" spans="1:53" ht="30" customHeight="1">
      <c r="A2775" s="5" t="s">
        <v>5702</v>
      </c>
      <c r="B2775" s="5" t="s">
        <v>5703</v>
      </c>
      <c r="C2775" s="5" t="s">
        <v>3711</v>
      </c>
      <c r="D2775" s="6">
        <v>0.57999999999999996</v>
      </c>
      <c r="E2775" s="8">
        <f>일위대가목록!E683</f>
        <v>0</v>
      </c>
      <c r="F2775" s="9">
        <f>TRUNC(E2775*D2775,1)</f>
        <v>0</v>
      </c>
      <c r="G2775" s="8">
        <f>일위대가목록!F683</f>
        <v>0</v>
      </c>
      <c r="H2775" s="9">
        <f>TRUNC(G2775*D2775,1)</f>
        <v>0</v>
      </c>
      <c r="I2775" s="8">
        <f>일위대가목록!G683</f>
        <v>414</v>
      </c>
      <c r="J2775" s="9">
        <f>TRUNC(I2775*D2775,1)</f>
        <v>240.1</v>
      </c>
      <c r="K2775" s="8">
        <f t="shared" ref="K2775:L2777" si="353">TRUNC(E2775+G2775+I2775,1)</f>
        <v>414</v>
      </c>
      <c r="L2775" s="9">
        <f t="shared" si="353"/>
        <v>240.1</v>
      </c>
      <c r="M2775" s="5" t="s">
        <v>5704</v>
      </c>
      <c r="N2775" s="1" t="s">
        <v>2370</v>
      </c>
      <c r="O2775" s="1" t="s">
        <v>5705</v>
      </c>
      <c r="P2775" s="1" t="s">
        <v>61</v>
      </c>
      <c r="Q2775" s="1" t="s">
        <v>62</v>
      </c>
      <c r="R2775" s="1" t="s">
        <v>62</v>
      </c>
      <c r="AV2775" s="1" t="s">
        <v>52</v>
      </c>
      <c r="AW2775" s="1" t="s">
        <v>5722</v>
      </c>
      <c r="AX2775" s="1" t="s">
        <v>52</v>
      </c>
      <c r="AY2775" s="1" t="s">
        <v>52</v>
      </c>
      <c r="AZ2775" s="203"/>
      <c r="BA2775" s="207" t="s">
        <v>5704</v>
      </c>
    </row>
    <row r="2776" spans="1:53" ht="30" customHeight="1">
      <c r="A2776" s="5" t="s">
        <v>5035</v>
      </c>
      <c r="B2776" s="5" t="s">
        <v>2646</v>
      </c>
      <c r="C2776" s="5" t="s">
        <v>2210</v>
      </c>
      <c r="D2776" s="6">
        <v>0.14199999999999999</v>
      </c>
      <c r="E2776" s="8">
        <f>단가대비표!K414</f>
        <v>0</v>
      </c>
      <c r="F2776" s="9">
        <f>TRUNC(E2776*D2776,1)</f>
        <v>0</v>
      </c>
      <c r="G2776" s="8">
        <f>단가대비표!L414</f>
        <v>194463</v>
      </c>
      <c r="H2776" s="9">
        <f>TRUNC(G2776*D2776,1)</f>
        <v>27613.7</v>
      </c>
      <c r="I2776" s="8">
        <f>단가대비표!S414</f>
        <v>0</v>
      </c>
      <c r="J2776" s="9">
        <f>TRUNC(I2776*D2776,1)</f>
        <v>0</v>
      </c>
      <c r="K2776" s="8">
        <f t="shared" si="353"/>
        <v>194463</v>
      </c>
      <c r="L2776" s="9">
        <f t="shared" si="353"/>
        <v>27613.7</v>
      </c>
      <c r="M2776" s="5" t="s">
        <v>52</v>
      </c>
      <c r="N2776" s="1" t="s">
        <v>2370</v>
      </c>
      <c r="O2776" s="1" t="s">
        <v>5036</v>
      </c>
      <c r="P2776" s="1" t="s">
        <v>62</v>
      </c>
      <c r="Q2776" s="1" t="s">
        <v>62</v>
      </c>
      <c r="R2776" s="1" t="s">
        <v>61</v>
      </c>
      <c r="AV2776" s="1" t="s">
        <v>52</v>
      </c>
      <c r="AW2776" s="1" t="s">
        <v>5723</v>
      </c>
      <c r="AX2776" s="1" t="s">
        <v>52</v>
      </c>
      <c r="AY2776" s="1" t="s">
        <v>52</v>
      </c>
      <c r="AZ2776" s="203"/>
      <c r="BA2776" s="207" t="s">
        <v>7729</v>
      </c>
    </row>
    <row r="2777" spans="1:53" ht="30" customHeight="1">
      <c r="A2777" s="5" t="s">
        <v>2649</v>
      </c>
      <c r="B2777" s="5" t="s">
        <v>2646</v>
      </c>
      <c r="C2777" s="5" t="s">
        <v>2210</v>
      </c>
      <c r="D2777" s="6">
        <v>0.14199999999999999</v>
      </c>
      <c r="E2777" s="8">
        <f>단가대비표!K405</f>
        <v>0</v>
      </c>
      <c r="F2777" s="9">
        <f>TRUNC(E2777*D2777,1)</f>
        <v>0</v>
      </c>
      <c r="G2777" s="8">
        <f>단가대비표!L405</f>
        <v>157068</v>
      </c>
      <c r="H2777" s="9">
        <f>TRUNC(G2777*D2777,1)</f>
        <v>22303.599999999999</v>
      </c>
      <c r="I2777" s="8">
        <f>단가대비표!S405</f>
        <v>0</v>
      </c>
      <c r="J2777" s="9">
        <f>TRUNC(I2777*D2777,1)</f>
        <v>0</v>
      </c>
      <c r="K2777" s="8">
        <f t="shared" si="353"/>
        <v>157068</v>
      </c>
      <c r="L2777" s="9">
        <f t="shared" si="353"/>
        <v>22303.599999999999</v>
      </c>
      <c r="M2777" s="5" t="s">
        <v>52</v>
      </c>
      <c r="N2777" s="1" t="s">
        <v>2370</v>
      </c>
      <c r="O2777" s="1" t="s">
        <v>2650</v>
      </c>
      <c r="P2777" s="1" t="s">
        <v>62</v>
      </c>
      <c r="Q2777" s="1" t="s">
        <v>62</v>
      </c>
      <c r="R2777" s="1" t="s">
        <v>61</v>
      </c>
      <c r="AV2777" s="1" t="s">
        <v>52</v>
      </c>
      <c r="AW2777" s="1" t="s">
        <v>5724</v>
      </c>
      <c r="AX2777" s="1" t="s">
        <v>52</v>
      </c>
      <c r="AY2777" s="1" t="s">
        <v>52</v>
      </c>
      <c r="AZ2777" s="203"/>
      <c r="BA2777" s="207" t="s">
        <v>7717</v>
      </c>
    </row>
    <row r="2778" spans="1:53" ht="30" customHeight="1">
      <c r="A2778" s="5" t="s">
        <v>2487</v>
      </c>
      <c r="B2778" s="5" t="s">
        <v>52</v>
      </c>
      <c r="C2778" s="5" t="s">
        <v>52</v>
      </c>
      <c r="D2778" s="6"/>
      <c r="E2778" s="8"/>
      <c r="F2778" s="9">
        <f>TRUNC(SUMIF(N2775:N2777, N2774, F2775:F2777),0)</f>
        <v>0</v>
      </c>
      <c r="G2778" s="8"/>
      <c r="H2778" s="9">
        <f>TRUNC(SUMIF(N2775:N2777, N2774, H2775:H2777),0)</f>
        <v>49917</v>
      </c>
      <c r="I2778" s="8"/>
      <c r="J2778" s="9">
        <f>TRUNC(SUMIF(N2775:N2777, N2774, J2775:J2777),0)</f>
        <v>240</v>
      </c>
      <c r="K2778" s="8"/>
      <c r="L2778" s="9">
        <f>F2778+H2778+J2778</f>
        <v>50157</v>
      </c>
      <c r="M2778" s="5" t="s">
        <v>52</v>
      </c>
      <c r="N2778" s="1" t="s">
        <v>124</v>
      </c>
      <c r="O2778" s="1" t="s">
        <v>124</v>
      </c>
      <c r="P2778" s="1" t="s">
        <v>52</v>
      </c>
      <c r="Q2778" s="1" t="s">
        <v>52</v>
      </c>
      <c r="R2778" s="1" t="s">
        <v>52</v>
      </c>
      <c r="AV2778" s="1" t="s">
        <v>52</v>
      </c>
      <c r="AW2778" s="1" t="s">
        <v>52</v>
      </c>
      <c r="AX2778" s="1" t="s">
        <v>52</v>
      </c>
      <c r="AY2778" s="1" t="s">
        <v>52</v>
      </c>
      <c r="AZ2778" s="203"/>
      <c r="BA2778" s="207"/>
    </row>
    <row r="2779" spans="1:53" ht="30" customHeight="1">
      <c r="A2779" s="6"/>
      <c r="B2779" s="6"/>
      <c r="C2779" s="6"/>
      <c r="D2779" s="6"/>
      <c r="E2779" s="8"/>
      <c r="F2779" s="9"/>
      <c r="G2779" s="8"/>
      <c r="H2779" s="9"/>
      <c r="I2779" s="8"/>
      <c r="J2779" s="9"/>
      <c r="K2779" s="8"/>
      <c r="L2779" s="9"/>
      <c r="M2779" s="6"/>
      <c r="BA2779" s="206"/>
    </row>
    <row r="2780" spans="1:53" ht="30" customHeight="1">
      <c r="A2780" s="308" t="s">
        <v>5725</v>
      </c>
      <c r="B2780" s="308"/>
      <c r="C2780" s="308"/>
      <c r="D2780" s="308"/>
      <c r="E2780" s="309"/>
      <c r="F2780" s="310"/>
      <c r="G2780" s="309"/>
      <c r="H2780" s="310"/>
      <c r="I2780" s="309"/>
      <c r="J2780" s="310"/>
      <c r="K2780" s="309"/>
      <c r="L2780" s="310"/>
      <c r="M2780" s="308"/>
      <c r="N2780" s="1" t="s">
        <v>2375</v>
      </c>
      <c r="BA2780" s="206"/>
    </row>
    <row r="2781" spans="1:53" ht="30" customHeight="1">
      <c r="A2781" s="5" t="s">
        <v>5702</v>
      </c>
      <c r="B2781" s="5" t="s">
        <v>5703</v>
      </c>
      <c r="C2781" s="5" t="s">
        <v>3711</v>
      </c>
      <c r="D2781" s="6">
        <v>1.1599999999999999</v>
      </c>
      <c r="E2781" s="8">
        <f>일위대가목록!E683</f>
        <v>0</v>
      </c>
      <c r="F2781" s="9">
        <f>TRUNC(E2781*D2781,1)</f>
        <v>0</v>
      </c>
      <c r="G2781" s="8">
        <f>일위대가목록!F683</f>
        <v>0</v>
      </c>
      <c r="H2781" s="9">
        <f>TRUNC(G2781*D2781,1)</f>
        <v>0</v>
      </c>
      <c r="I2781" s="8">
        <f>일위대가목록!G683</f>
        <v>414</v>
      </c>
      <c r="J2781" s="9">
        <f>TRUNC(I2781*D2781,1)</f>
        <v>480.2</v>
      </c>
      <c r="K2781" s="8">
        <f t="shared" ref="K2781:L2783" si="354">TRUNC(E2781+G2781+I2781,1)</f>
        <v>414</v>
      </c>
      <c r="L2781" s="9">
        <f t="shared" si="354"/>
        <v>480.2</v>
      </c>
      <c r="M2781" s="5" t="s">
        <v>5704</v>
      </c>
      <c r="N2781" s="1" t="s">
        <v>2375</v>
      </c>
      <c r="O2781" s="1" t="s">
        <v>5705</v>
      </c>
      <c r="P2781" s="1" t="s">
        <v>61</v>
      </c>
      <c r="Q2781" s="1" t="s">
        <v>62</v>
      </c>
      <c r="R2781" s="1" t="s">
        <v>62</v>
      </c>
      <c r="AV2781" s="1" t="s">
        <v>52</v>
      </c>
      <c r="AW2781" s="1" t="s">
        <v>5726</v>
      </c>
      <c r="AX2781" s="1" t="s">
        <v>52</v>
      </c>
      <c r="AY2781" s="1" t="s">
        <v>52</v>
      </c>
      <c r="AZ2781" s="203"/>
      <c r="BA2781" s="207" t="s">
        <v>5704</v>
      </c>
    </row>
    <row r="2782" spans="1:53" ht="30" customHeight="1">
      <c r="A2782" s="5" t="s">
        <v>5035</v>
      </c>
      <c r="B2782" s="5" t="s">
        <v>2646</v>
      </c>
      <c r="C2782" s="5" t="s">
        <v>2210</v>
      </c>
      <c r="D2782" s="6">
        <v>0.248</v>
      </c>
      <c r="E2782" s="8">
        <f>단가대비표!K414</f>
        <v>0</v>
      </c>
      <c r="F2782" s="9">
        <f>TRUNC(E2782*D2782,1)</f>
        <v>0</v>
      </c>
      <c r="G2782" s="8">
        <f>단가대비표!L414</f>
        <v>194463</v>
      </c>
      <c r="H2782" s="9">
        <f>TRUNC(G2782*D2782,1)</f>
        <v>48226.8</v>
      </c>
      <c r="I2782" s="8">
        <f>단가대비표!S414</f>
        <v>0</v>
      </c>
      <c r="J2782" s="9">
        <f>TRUNC(I2782*D2782,1)</f>
        <v>0</v>
      </c>
      <c r="K2782" s="8">
        <f t="shared" si="354"/>
        <v>194463</v>
      </c>
      <c r="L2782" s="9">
        <f t="shared" si="354"/>
        <v>48226.8</v>
      </c>
      <c r="M2782" s="5" t="s">
        <v>52</v>
      </c>
      <c r="N2782" s="1" t="s">
        <v>2375</v>
      </c>
      <c r="O2782" s="1" t="s">
        <v>5036</v>
      </c>
      <c r="P2782" s="1" t="s">
        <v>62</v>
      </c>
      <c r="Q2782" s="1" t="s">
        <v>62</v>
      </c>
      <c r="R2782" s="1" t="s">
        <v>61</v>
      </c>
      <c r="AV2782" s="1" t="s">
        <v>52</v>
      </c>
      <c r="AW2782" s="1" t="s">
        <v>5727</v>
      </c>
      <c r="AX2782" s="1" t="s">
        <v>52</v>
      </c>
      <c r="AY2782" s="1" t="s">
        <v>52</v>
      </c>
      <c r="AZ2782" s="203"/>
      <c r="BA2782" s="207" t="s">
        <v>7729</v>
      </c>
    </row>
    <row r="2783" spans="1:53" ht="30" customHeight="1">
      <c r="A2783" s="5" t="s">
        <v>2649</v>
      </c>
      <c r="B2783" s="5" t="s">
        <v>2646</v>
      </c>
      <c r="C2783" s="5" t="s">
        <v>2210</v>
      </c>
      <c r="D2783" s="6">
        <v>0.248</v>
      </c>
      <c r="E2783" s="8">
        <f>단가대비표!K405</f>
        <v>0</v>
      </c>
      <c r="F2783" s="9">
        <f>TRUNC(E2783*D2783,1)</f>
        <v>0</v>
      </c>
      <c r="G2783" s="8">
        <f>단가대비표!L405</f>
        <v>157068</v>
      </c>
      <c r="H2783" s="9">
        <f>TRUNC(G2783*D2783,1)</f>
        <v>38952.800000000003</v>
      </c>
      <c r="I2783" s="8">
        <f>단가대비표!S405</f>
        <v>0</v>
      </c>
      <c r="J2783" s="9">
        <f>TRUNC(I2783*D2783,1)</f>
        <v>0</v>
      </c>
      <c r="K2783" s="8">
        <f t="shared" si="354"/>
        <v>157068</v>
      </c>
      <c r="L2783" s="9">
        <f t="shared" si="354"/>
        <v>38952.800000000003</v>
      </c>
      <c r="M2783" s="5" t="s">
        <v>52</v>
      </c>
      <c r="N2783" s="1" t="s">
        <v>2375</v>
      </c>
      <c r="O2783" s="1" t="s">
        <v>2650</v>
      </c>
      <c r="P2783" s="1" t="s">
        <v>62</v>
      </c>
      <c r="Q2783" s="1" t="s">
        <v>62</v>
      </c>
      <c r="R2783" s="1" t="s">
        <v>61</v>
      </c>
      <c r="AV2783" s="1" t="s">
        <v>52</v>
      </c>
      <c r="AW2783" s="1" t="s">
        <v>5728</v>
      </c>
      <c r="AX2783" s="1" t="s">
        <v>52</v>
      </c>
      <c r="AY2783" s="1" t="s">
        <v>52</v>
      </c>
      <c r="AZ2783" s="203"/>
      <c r="BA2783" s="207" t="s">
        <v>7717</v>
      </c>
    </row>
    <row r="2784" spans="1:53" ht="30" customHeight="1">
      <c r="A2784" s="5" t="s">
        <v>2487</v>
      </c>
      <c r="B2784" s="5" t="s">
        <v>52</v>
      </c>
      <c r="C2784" s="5" t="s">
        <v>52</v>
      </c>
      <c r="D2784" s="6"/>
      <c r="E2784" s="8"/>
      <c r="F2784" s="9">
        <f>TRUNC(SUMIF(N2781:N2783, N2780, F2781:F2783),0)</f>
        <v>0</v>
      </c>
      <c r="G2784" s="8"/>
      <c r="H2784" s="9">
        <f>TRUNC(SUMIF(N2781:N2783, N2780, H2781:H2783),0)</f>
        <v>87179</v>
      </c>
      <c r="I2784" s="8"/>
      <c r="J2784" s="9">
        <f>TRUNC(SUMIF(N2781:N2783, N2780, J2781:J2783),0)</f>
        <v>480</v>
      </c>
      <c r="K2784" s="8"/>
      <c r="L2784" s="9">
        <f>F2784+H2784+J2784</f>
        <v>87659</v>
      </c>
      <c r="M2784" s="5" t="s">
        <v>52</v>
      </c>
      <c r="N2784" s="1" t="s">
        <v>124</v>
      </c>
      <c r="O2784" s="1" t="s">
        <v>124</v>
      </c>
      <c r="P2784" s="1" t="s">
        <v>52</v>
      </c>
      <c r="Q2784" s="1" t="s">
        <v>52</v>
      </c>
      <c r="R2784" s="1" t="s">
        <v>52</v>
      </c>
      <c r="AV2784" s="1" t="s">
        <v>52</v>
      </c>
      <c r="AW2784" s="1" t="s">
        <v>52</v>
      </c>
      <c r="AX2784" s="1" t="s">
        <v>52</v>
      </c>
      <c r="AY2784" s="1" t="s">
        <v>52</v>
      </c>
      <c r="AZ2784" s="203"/>
      <c r="BA2784" s="207"/>
    </row>
    <row r="2785" spans="1:53" ht="30" customHeight="1">
      <c r="A2785" s="6"/>
      <c r="B2785" s="6"/>
      <c r="C2785" s="6"/>
      <c r="D2785" s="6"/>
      <c r="E2785" s="8"/>
      <c r="F2785" s="9"/>
      <c r="G2785" s="8"/>
      <c r="H2785" s="9"/>
      <c r="I2785" s="8"/>
      <c r="J2785" s="9"/>
      <c r="K2785" s="8"/>
      <c r="L2785" s="9"/>
      <c r="M2785" s="6"/>
      <c r="BA2785" s="206"/>
    </row>
    <row r="2786" spans="1:53" ht="30" customHeight="1">
      <c r="A2786" s="308" t="s">
        <v>5729</v>
      </c>
      <c r="B2786" s="308"/>
      <c r="C2786" s="308"/>
      <c r="D2786" s="308"/>
      <c r="E2786" s="309"/>
      <c r="F2786" s="310"/>
      <c r="G2786" s="309"/>
      <c r="H2786" s="310"/>
      <c r="I2786" s="309"/>
      <c r="J2786" s="310"/>
      <c r="K2786" s="309"/>
      <c r="L2786" s="310"/>
      <c r="M2786" s="308"/>
      <c r="N2786" s="1" t="s">
        <v>2380</v>
      </c>
      <c r="BA2786" s="206"/>
    </row>
    <row r="2787" spans="1:53" ht="30" customHeight="1">
      <c r="A2787" s="5" t="s">
        <v>5702</v>
      </c>
      <c r="B2787" s="5" t="s">
        <v>5703</v>
      </c>
      <c r="C2787" s="5" t="s">
        <v>3711</v>
      </c>
      <c r="D2787" s="6">
        <v>0.75</v>
      </c>
      <c r="E2787" s="8">
        <f>일위대가목록!E683</f>
        <v>0</v>
      </c>
      <c r="F2787" s="9">
        <f>TRUNC(E2787*D2787,1)</f>
        <v>0</v>
      </c>
      <c r="G2787" s="8">
        <f>일위대가목록!F683</f>
        <v>0</v>
      </c>
      <c r="H2787" s="9">
        <f>TRUNC(G2787*D2787,1)</f>
        <v>0</v>
      </c>
      <c r="I2787" s="8">
        <f>일위대가목록!G683</f>
        <v>414</v>
      </c>
      <c r="J2787" s="9">
        <f>TRUNC(I2787*D2787,1)</f>
        <v>310.5</v>
      </c>
      <c r="K2787" s="8">
        <f t="shared" ref="K2787:L2789" si="355">TRUNC(E2787+G2787+I2787,1)</f>
        <v>414</v>
      </c>
      <c r="L2787" s="9">
        <f t="shared" si="355"/>
        <v>310.5</v>
      </c>
      <c r="M2787" s="5" t="s">
        <v>5704</v>
      </c>
      <c r="N2787" s="1" t="s">
        <v>2380</v>
      </c>
      <c r="O2787" s="1" t="s">
        <v>5705</v>
      </c>
      <c r="P2787" s="1" t="s">
        <v>61</v>
      </c>
      <c r="Q2787" s="1" t="s">
        <v>62</v>
      </c>
      <c r="R2787" s="1" t="s">
        <v>62</v>
      </c>
      <c r="AV2787" s="1" t="s">
        <v>52</v>
      </c>
      <c r="AW2787" s="1" t="s">
        <v>5730</v>
      </c>
      <c r="AX2787" s="1" t="s">
        <v>52</v>
      </c>
      <c r="AY2787" s="1" t="s">
        <v>52</v>
      </c>
      <c r="AZ2787" s="203"/>
      <c r="BA2787" s="207" t="s">
        <v>5704</v>
      </c>
    </row>
    <row r="2788" spans="1:53" ht="30" customHeight="1">
      <c r="A2788" s="5" t="s">
        <v>5035</v>
      </c>
      <c r="B2788" s="5" t="s">
        <v>2646</v>
      </c>
      <c r="C2788" s="5" t="s">
        <v>2210</v>
      </c>
      <c r="D2788" s="6">
        <v>0.18099999999999999</v>
      </c>
      <c r="E2788" s="8">
        <f>단가대비표!K414</f>
        <v>0</v>
      </c>
      <c r="F2788" s="9">
        <f>TRUNC(E2788*D2788,1)</f>
        <v>0</v>
      </c>
      <c r="G2788" s="8">
        <f>단가대비표!L414</f>
        <v>194463</v>
      </c>
      <c r="H2788" s="9">
        <f>TRUNC(G2788*D2788,1)</f>
        <v>35197.800000000003</v>
      </c>
      <c r="I2788" s="8">
        <f>단가대비표!S414</f>
        <v>0</v>
      </c>
      <c r="J2788" s="9">
        <f>TRUNC(I2788*D2788,1)</f>
        <v>0</v>
      </c>
      <c r="K2788" s="8">
        <f t="shared" si="355"/>
        <v>194463</v>
      </c>
      <c r="L2788" s="9">
        <f t="shared" si="355"/>
        <v>35197.800000000003</v>
      </c>
      <c r="M2788" s="5" t="s">
        <v>52</v>
      </c>
      <c r="N2788" s="1" t="s">
        <v>2380</v>
      </c>
      <c r="O2788" s="1" t="s">
        <v>5036</v>
      </c>
      <c r="P2788" s="1" t="s">
        <v>62</v>
      </c>
      <c r="Q2788" s="1" t="s">
        <v>62</v>
      </c>
      <c r="R2788" s="1" t="s">
        <v>61</v>
      </c>
      <c r="AV2788" s="1" t="s">
        <v>52</v>
      </c>
      <c r="AW2788" s="1" t="s">
        <v>5731</v>
      </c>
      <c r="AX2788" s="1" t="s">
        <v>52</v>
      </c>
      <c r="AY2788" s="1" t="s">
        <v>52</v>
      </c>
      <c r="AZ2788" s="203"/>
      <c r="BA2788" s="207" t="s">
        <v>7729</v>
      </c>
    </row>
    <row r="2789" spans="1:53" ht="30" customHeight="1">
      <c r="A2789" s="5" t="s">
        <v>2649</v>
      </c>
      <c r="B2789" s="5" t="s">
        <v>2646</v>
      </c>
      <c r="C2789" s="5" t="s">
        <v>2210</v>
      </c>
      <c r="D2789" s="6">
        <v>0.18099999999999999</v>
      </c>
      <c r="E2789" s="8">
        <f>단가대비표!K405</f>
        <v>0</v>
      </c>
      <c r="F2789" s="9">
        <f>TRUNC(E2789*D2789,1)</f>
        <v>0</v>
      </c>
      <c r="G2789" s="8">
        <f>단가대비표!L405</f>
        <v>157068</v>
      </c>
      <c r="H2789" s="9">
        <f>TRUNC(G2789*D2789,1)</f>
        <v>28429.3</v>
      </c>
      <c r="I2789" s="8">
        <f>단가대비표!S405</f>
        <v>0</v>
      </c>
      <c r="J2789" s="9">
        <f>TRUNC(I2789*D2789,1)</f>
        <v>0</v>
      </c>
      <c r="K2789" s="8">
        <f t="shared" si="355"/>
        <v>157068</v>
      </c>
      <c r="L2789" s="9">
        <f t="shared" si="355"/>
        <v>28429.3</v>
      </c>
      <c r="M2789" s="5" t="s">
        <v>52</v>
      </c>
      <c r="N2789" s="1" t="s">
        <v>2380</v>
      </c>
      <c r="O2789" s="1" t="s">
        <v>2650</v>
      </c>
      <c r="P2789" s="1" t="s">
        <v>62</v>
      </c>
      <c r="Q2789" s="1" t="s">
        <v>62</v>
      </c>
      <c r="R2789" s="1" t="s">
        <v>61</v>
      </c>
      <c r="AV2789" s="1" t="s">
        <v>52</v>
      </c>
      <c r="AW2789" s="1" t="s">
        <v>5732</v>
      </c>
      <c r="AX2789" s="1" t="s">
        <v>52</v>
      </c>
      <c r="AY2789" s="1" t="s">
        <v>52</v>
      </c>
      <c r="AZ2789" s="203"/>
      <c r="BA2789" s="207" t="s">
        <v>7717</v>
      </c>
    </row>
    <row r="2790" spans="1:53" ht="30" customHeight="1">
      <c r="A2790" s="5" t="s">
        <v>2487</v>
      </c>
      <c r="B2790" s="5" t="s">
        <v>52</v>
      </c>
      <c r="C2790" s="5" t="s">
        <v>52</v>
      </c>
      <c r="D2790" s="6"/>
      <c r="E2790" s="8"/>
      <c r="F2790" s="9">
        <f>TRUNC(SUMIF(N2787:N2789, N2786, F2787:F2789),0)</f>
        <v>0</v>
      </c>
      <c r="G2790" s="8"/>
      <c r="H2790" s="9">
        <f>TRUNC(SUMIF(N2787:N2789, N2786, H2787:H2789),0)</f>
        <v>63627</v>
      </c>
      <c r="I2790" s="8"/>
      <c r="J2790" s="9">
        <f>TRUNC(SUMIF(N2787:N2789, N2786, J2787:J2789),0)</f>
        <v>310</v>
      </c>
      <c r="K2790" s="8"/>
      <c r="L2790" s="9">
        <f>F2790+H2790+J2790</f>
        <v>63937</v>
      </c>
      <c r="M2790" s="5" t="s">
        <v>52</v>
      </c>
      <c r="N2790" s="1" t="s">
        <v>124</v>
      </c>
      <c r="O2790" s="1" t="s">
        <v>124</v>
      </c>
      <c r="P2790" s="1" t="s">
        <v>52</v>
      </c>
      <c r="Q2790" s="1" t="s">
        <v>52</v>
      </c>
      <c r="R2790" s="1" t="s">
        <v>52</v>
      </c>
      <c r="AV2790" s="1" t="s">
        <v>52</v>
      </c>
      <c r="AW2790" s="1" t="s">
        <v>52</v>
      </c>
      <c r="AX2790" s="1" t="s">
        <v>52</v>
      </c>
      <c r="AY2790" s="1" t="s">
        <v>52</v>
      </c>
      <c r="AZ2790" s="203"/>
      <c r="BA2790" s="207"/>
    </row>
    <row r="2791" spans="1:53" ht="30" customHeight="1">
      <c r="A2791" s="6"/>
      <c r="B2791" s="6"/>
      <c r="C2791" s="6"/>
      <c r="D2791" s="6"/>
      <c r="E2791" s="8"/>
      <c r="F2791" s="9"/>
      <c r="G2791" s="8"/>
      <c r="H2791" s="9"/>
      <c r="I2791" s="8"/>
      <c r="J2791" s="9"/>
      <c r="K2791" s="8"/>
      <c r="L2791" s="9"/>
      <c r="M2791" s="6"/>
      <c r="BA2791" s="206"/>
    </row>
    <row r="2792" spans="1:53" ht="30" customHeight="1">
      <c r="A2792" s="308" t="s">
        <v>5733</v>
      </c>
      <c r="B2792" s="308"/>
      <c r="C2792" s="308"/>
      <c r="D2792" s="308"/>
      <c r="E2792" s="309"/>
      <c r="F2792" s="310"/>
      <c r="G2792" s="309"/>
      <c r="H2792" s="310"/>
      <c r="I2792" s="309"/>
      <c r="J2792" s="310"/>
      <c r="K2792" s="309"/>
      <c r="L2792" s="310"/>
      <c r="M2792" s="308"/>
      <c r="N2792" s="1" t="s">
        <v>2385</v>
      </c>
      <c r="BA2792" s="206"/>
    </row>
    <row r="2793" spans="1:53" ht="30" customHeight="1">
      <c r="A2793" s="5" t="s">
        <v>5702</v>
      </c>
      <c r="B2793" s="5" t="s">
        <v>5703</v>
      </c>
      <c r="C2793" s="5" t="s">
        <v>3711</v>
      </c>
      <c r="D2793" s="6">
        <v>1.49</v>
      </c>
      <c r="E2793" s="8">
        <f>일위대가목록!E683</f>
        <v>0</v>
      </c>
      <c r="F2793" s="9">
        <f>TRUNC(E2793*D2793,1)</f>
        <v>0</v>
      </c>
      <c r="G2793" s="8">
        <f>일위대가목록!F683</f>
        <v>0</v>
      </c>
      <c r="H2793" s="9">
        <f>TRUNC(G2793*D2793,1)</f>
        <v>0</v>
      </c>
      <c r="I2793" s="8">
        <f>일위대가목록!G683</f>
        <v>414</v>
      </c>
      <c r="J2793" s="9">
        <f>TRUNC(I2793*D2793,1)</f>
        <v>616.79999999999995</v>
      </c>
      <c r="K2793" s="8">
        <f t="shared" ref="K2793:L2795" si="356">TRUNC(E2793+G2793+I2793,1)</f>
        <v>414</v>
      </c>
      <c r="L2793" s="9">
        <f t="shared" si="356"/>
        <v>616.79999999999995</v>
      </c>
      <c r="M2793" s="5" t="s">
        <v>5704</v>
      </c>
      <c r="N2793" s="1" t="s">
        <v>2385</v>
      </c>
      <c r="O2793" s="1" t="s">
        <v>5705</v>
      </c>
      <c r="P2793" s="1" t="s">
        <v>61</v>
      </c>
      <c r="Q2793" s="1" t="s">
        <v>62</v>
      </c>
      <c r="R2793" s="1" t="s">
        <v>62</v>
      </c>
      <c r="AV2793" s="1" t="s">
        <v>52</v>
      </c>
      <c r="AW2793" s="1" t="s">
        <v>5734</v>
      </c>
      <c r="AX2793" s="1" t="s">
        <v>52</v>
      </c>
      <c r="AY2793" s="1" t="s">
        <v>52</v>
      </c>
      <c r="AZ2793" s="203"/>
      <c r="BA2793" s="207" t="s">
        <v>5704</v>
      </c>
    </row>
    <row r="2794" spans="1:53" ht="30" customHeight="1">
      <c r="A2794" s="5" t="s">
        <v>5035</v>
      </c>
      <c r="B2794" s="5" t="s">
        <v>2646</v>
      </c>
      <c r="C2794" s="5" t="s">
        <v>2210</v>
      </c>
      <c r="D2794" s="6">
        <v>0.317</v>
      </c>
      <c r="E2794" s="8">
        <f>단가대비표!K414</f>
        <v>0</v>
      </c>
      <c r="F2794" s="9">
        <f>TRUNC(E2794*D2794,1)</f>
        <v>0</v>
      </c>
      <c r="G2794" s="8">
        <f>단가대비표!L414</f>
        <v>194463</v>
      </c>
      <c r="H2794" s="9">
        <f>TRUNC(G2794*D2794,1)</f>
        <v>61644.7</v>
      </c>
      <c r="I2794" s="8">
        <f>단가대비표!S414</f>
        <v>0</v>
      </c>
      <c r="J2794" s="9">
        <f>TRUNC(I2794*D2794,1)</f>
        <v>0</v>
      </c>
      <c r="K2794" s="8">
        <f t="shared" si="356"/>
        <v>194463</v>
      </c>
      <c r="L2794" s="9">
        <f t="shared" si="356"/>
        <v>61644.7</v>
      </c>
      <c r="M2794" s="5" t="s">
        <v>52</v>
      </c>
      <c r="N2794" s="1" t="s">
        <v>2385</v>
      </c>
      <c r="O2794" s="1" t="s">
        <v>5036</v>
      </c>
      <c r="P2794" s="1" t="s">
        <v>62</v>
      </c>
      <c r="Q2794" s="1" t="s">
        <v>62</v>
      </c>
      <c r="R2794" s="1" t="s">
        <v>61</v>
      </c>
      <c r="AV2794" s="1" t="s">
        <v>52</v>
      </c>
      <c r="AW2794" s="1" t="s">
        <v>5735</v>
      </c>
      <c r="AX2794" s="1" t="s">
        <v>52</v>
      </c>
      <c r="AY2794" s="1" t="s">
        <v>52</v>
      </c>
      <c r="AZ2794" s="203"/>
      <c r="BA2794" s="207" t="s">
        <v>7729</v>
      </c>
    </row>
    <row r="2795" spans="1:53" ht="30" customHeight="1">
      <c r="A2795" s="5" t="s">
        <v>2649</v>
      </c>
      <c r="B2795" s="5" t="s">
        <v>2646</v>
      </c>
      <c r="C2795" s="5" t="s">
        <v>2210</v>
      </c>
      <c r="D2795" s="6">
        <v>0.317</v>
      </c>
      <c r="E2795" s="8">
        <f>단가대비표!K405</f>
        <v>0</v>
      </c>
      <c r="F2795" s="9">
        <f>TRUNC(E2795*D2795,1)</f>
        <v>0</v>
      </c>
      <c r="G2795" s="8">
        <f>단가대비표!L405</f>
        <v>157068</v>
      </c>
      <c r="H2795" s="9">
        <f>TRUNC(G2795*D2795,1)</f>
        <v>49790.5</v>
      </c>
      <c r="I2795" s="8">
        <f>단가대비표!S405</f>
        <v>0</v>
      </c>
      <c r="J2795" s="9">
        <f>TRUNC(I2795*D2795,1)</f>
        <v>0</v>
      </c>
      <c r="K2795" s="8">
        <f t="shared" si="356"/>
        <v>157068</v>
      </c>
      <c r="L2795" s="9">
        <f t="shared" si="356"/>
        <v>49790.5</v>
      </c>
      <c r="M2795" s="5" t="s">
        <v>52</v>
      </c>
      <c r="N2795" s="1" t="s">
        <v>2385</v>
      </c>
      <c r="O2795" s="1" t="s">
        <v>2650</v>
      </c>
      <c r="P2795" s="1" t="s">
        <v>62</v>
      </c>
      <c r="Q2795" s="1" t="s">
        <v>62</v>
      </c>
      <c r="R2795" s="1" t="s">
        <v>61</v>
      </c>
      <c r="AV2795" s="1" t="s">
        <v>52</v>
      </c>
      <c r="AW2795" s="1" t="s">
        <v>5736</v>
      </c>
      <c r="AX2795" s="1" t="s">
        <v>52</v>
      </c>
      <c r="AY2795" s="1" t="s">
        <v>52</v>
      </c>
      <c r="AZ2795" s="203"/>
      <c r="BA2795" s="207" t="s">
        <v>7717</v>
      </c>
    </row>
    <row r="2796" spans="1:53" ht="30" customHeight="1">
      <c r="A2796" s="5" t="s">
        <v>2487</v>
      </c>
      <c r="B2796" s="5" t="s">
        <v>52</v>
      </c>
      <c r="C2796" s="5" t="s">
        <v>52</v>
      </c>
      <c r="D2796" s="6"/>
      <c r="E2796" s="8"/>
      <c r="F2796" s="9">
        <f>TRUNC(SUMIF(N2793:N2795, N2792, F2793:F2795),0)</f>
        <v>0</v>
      </c>
      <c r="G2796" s="8"/>
      <c r="H2796" s="9">
        <f>TRUNC(SUMIF(N2793:N2795, N2792, H2793:H2795),0)</f>
        <v>111435</v>
      </c>
      <c r="I2796" s="8"/>
      <c r="J2796" s="9">
        <f>TRUNC(SUMIF(N2793:N2795, N2792, J2793:J2795),0)</f>
        <v>616</v>
      </c>
      <c r="K2796" s="8"/>
      <c r="L2796" s="9">
        <f>F2796+H2796+J2796</f>
        <v>112051</v>
      </c>
      <c r="M2796" s="5" t="s">
        <v>52</v>
      </c>
      <c r="N2796" s="1" t="s">
        <v>124</v>
      </c>
      <c r="O2796" s="1" t="s">
        <v>124</v>
      </c>
      <c r="P2796" s="1" t="s">
        <v>52</v>
      </c>
      <c r="Q2796" s="1" t="s">
        <v>52</v>
      </c>
      <c r="R2796" s="1" t="s">
        <v>52</v>
      </c>
      <c r="AV2796" s="1" t="s">
        <v>52</v>
      </c>
      <c r="AW2796" s="1" t="s">
        <v>52</v>
      </c>
      <c r="AX2796" s="1" t="s">
        <v>52</v>
      </c>
      <c r="AY2796" s="1" t="s">
        <v>52</v>
      </c>
      <c r="AZ2796" s="203"/>
      <c r="BA2796" s="207"/>
    </row>
    <row r="2797" spans="1:53" ht="30" customHeight="1">
      <c r="A2797" s="6"/>
      <c r="B2797" s="6"/>
      <c r="C2797" s="6"/>
      <c r="D2797" s="6"/>
      <c r="E2797" s="8"/>
      <c r="F2797" s="9"/>
      <c r="G2797" s="8"/>
      <c r="H2797" s="9"/>
      <c r="I2797" s="8"/>
      <c r="J2797" s="9"/>
      <c r="K2797" s="8"/>
      <c r="L2797" s="9"/>
      <c r="M2797" s="6"/>
      <c r="BA2797" s="206"/>
    </row>
    <row r="2798" spans="1:53" ht="30" customHeight="1">
      <c r="A2798" s="308" t="s">
        <v>5737</v>
      </c>
      <c r="B2798" s="308"/>
      <c r="C2798" s="308"/>
      <c r="D2798" s="308"/>
      <c r="E2798" s="309"/>
      <c r="F2798" s="310"/>
      <c r="G2798" s="309"/>
      <c r="H2798" s="310"/>
      <c r="I2798" s="309"/>
      <c r="J2798" s="310"/>
      <c r="K2798" s="309"/>
      <c r="L2798" s="310"/>
      <c r="M2798" s="308"/>
      <c r="N2798" s="1" t="s">
        <v>2390</v>
      </c>
      <c r="BA2798" s="206"/>
    </row>
    <row r="2799" spans="1:53" ht="30" customHeight="1">
      <c r="A2799" s="5" t="s">
        <v>5702</v>
      </c>
      <c r="B2799" s="5" t="s">
        <v>5703</v>
      </c>
      <c r="C2799" s="5" t="s">
        <v>3711</v>
      </c>
      <c r="D2799" s="6">
        <v>0.73</v>
      </c>
      <c r="E2799" s="8">
        <f>일위대가목록!E683</f>
        <v>0</v>
      </c>
      <c r="F2799" s="9">
        <f>TRUNC(E2799*D2799,1)</f>
        <v>0</v>
      </c>
      <c r="G2799" s="8">
        <f>일위대가목록!F683</f>
        <v>0</v>
      </c>
      <c r="H2799" s="9">
        <f>TRUNC(G2799*D2799,1)</f>
        <v>0</v>
      </c>
      <c r="I2799" s="8">
        <f>일위대가목록!G683</f>
        <v>414</v>
      </c>
      <c r="J2799" s="9">
        <f>TRUNC(I2799*D2799,1)</f>
        <v>302.2</v>
      </c>
      <c r="K2799" s="8">
        <f t="shared" ref="K2799:L2801" si="357">TRUNC(E2799+G2799+I2799,1)</f>
        <v>414</v>
      </c>
      <c r="L2799" s="9">
        <f t="shared" si="357"/>
        <v>302.2</v>
      </c>
      <c r="M2799" s="5" t="s">
        <v>5704</v>
      </c>
      <c r="N2799" s="1" t="s">
        <v>2390</v>
      </c>
      <c r="O2799" s="1" t="s">
        <v>5705</v>
      </c>
      <c r="P2799" s="1" t="s">
        <v>61</v>
      </c>
      <c r="Q2799" s="1" t="s">
        <v>62</v>
      </c>
      <c r="R2799" s="1" t="s">
        <v>62</v>
      </c>
      <c r="AV2799" s="1" t="s">
        <v>52</v>
      </c>
      <c r="AW2799" s="1" t="s">
        <v>5738</v>
      </c>
      <c r="AX2799" s="1" t="s">
        <v>52</v>
      </c>
      <c r="AY2799" s="1" t="s">
        <v>52</v>
      </c>
      <c r="AZ2799" s="203"/>
      <c r="BA2799" s="207" t="s">
        <v>5704</v>
      </c>
    </row>
    <row r="2800" spans="1:53" ht="30" customHeight="1">
      <c r="A2800" s="5" t="s">
        <v>5035</v>
      </c>
      <c r="B2800" s="5" t="s">
        <v>2646</v>
      </c>
      <c r="C2800" s="5" t="s">
        <v>2210</v>
      </c>
      <c r="D2800" s="6">
        <v>0.16500000000000001</v>
      </c>
      <c r="E2800" s="8">
        <f>단가대비표!K414</f>
        <v>0</v>
      </c>
      <c r="F2800" s="9">
        <f>TRUNC(E2800*D2800,1)</f>
        <v>0</v>
      </c>
      <c r="G2800" s="8">
        <f>단가대비표!L414</f>
        <v>194463</v>
      </c>
      <c r="H2800" s="9">
        <f>TRUNC(G2800*D2800,1)</f>
        <v>32086.3</v>
      </c>
      <c r="I2800" s="8">
        <f>단가대비표!S414</f>
        <v>0</v>
      </c>
      <c r="J2800" s="9">
        <f>TRUNC(I2800*D2800,1)</f>
        <v>0</v>
      </c>
      <c r="K2800" s="8">
        <f t="shared" si="357"/>
        <v>194463</v>
      </c>
      <c r="L2800" s="9">
        <f t="shared" si="357"/>
        <v>32086.3</v>
      </c>
      <c r="M2800" s="5" t="s">
        <v>52</v>
      </c>
      <c r="N2800" s="1" t="s">
        <v>2390</v>
      </c>
      <c r="O2800" s="1" t="s">
        <v>5036</v>
      </c>
      <c r="P2800" s="1" t="s">
        <v>62</v>
      </c>
      <c r="Q2800" s="1" t="s">
        <v>62</v>
      </c>
      <c r="R2800" s="1" t="s">
        <v>61</v>
      </c>
      <c r="AV2800" s="1" t="s">
        <v>52</v>
      </c>
      <c r="AW2800" s="1" t="s">
        <v>5739</v>
      </c>
      <c r="AX2800" s="1" t="s">
        <v>52</v>
      </c>
      <c r="AY2800" s="1" t="s">
        <v>52</v>
      </c>
      <c r="AZ2800" s="203"/>
      <c r="BA2800" s="207" t="s">
        <v>7729</v>
      </c>
    </row>
    <row r="2801" spans="1:53" ht="30" customHeight="1">
      <c r="A2801" s="5" t="s">
        <v>2649</v>
      </c>
      <c r="B2801" s="5" t="s">
        <v>2646</v>
      </c>
      <c r="C2801" s="5" t="s">
        <v>2210</v>
      </c>
      <c r="D2801" s="6">
        <v>0.16500000000000001</v>
      </c>
      <c r="E2801" s="8">
        <f>단가대비표!K405</f>
        <v>0</v>
      </c>
      <c r="F2801" s="9">
        <f>TRUNC(E2801*D2801,1)</f>
        <v>0</v>
      </c>
      <c r="G2801" s="8">
        <f>단가대비표!L405</f>
        <v>157068</v>
      </c>
      <c r="H2801" s="9">
        <f>TRUNC(G2801*D2801,1)</f>
        <v>25916.2</v>
      </c>
      <c r="I2801" s="8">
        <f>단가대비표!S405</f>
        <v>0</v>
      </c>
      <c r="J2801" s="9">
        <f>TRUNC(I2801*D2801,1)</f>
        <v>0</v>
      </c>
      <c r="K2801" s="8">
        <f t="shared" si="357"/>
        <v>157068</v>
      </c>
      <c r="L2801" s="9">
        <f t="shared" si="357"/>
        <v>25916.2</v>
      </c>
      <c r="M2801" s="5" t="s">
        <v>52</v>
      </c>
      <c r="N2801" s="1" t="s">
        <v>2390</v>
      </c>
      <c r="O2801" s="1" t="s">
        <v>2650</v>
      </c>
      <c r="P2801" s="1" t="s">
        <v>62</v>
      </c>
      <c r="Q2801" s="1" t="s">
        <v>62</v>
      </c>
      <c r="R2801" s="1" t="s">
        <v>61</v>
      </c>
      <c r="AV2801" s="1" t="s">
        <v>52</v>
      </c>
      <c r="AW2801" s="1" t="s">
        <v>5740</v>
      </c>
      <c r="AX2801" s="1" t="s">
        <v>52</v>
      </c>
      <c r="AY2801" s="1" t="s">
        <v>52</v>
      </c>
      <c r="AZ2801" s="203"/>
      <c r="BA2801" s="207" t="s">
        <v>7717</v>
      </c>
    </row>
    <row r="2802" spans="1:53" ht="30" customHeight="1">
      <c r="A2802" s="5" t="s">
        <v>2487</v>
      </c>
      <c r="B2802" s="5" t="s">
        <v>52</v>
      </c>
      <c r="C2802" s="5" t="s">
        <v>52</v>
      </c>
      <c r="D2802" s="6"/>
      <c r="E2802" s="8"/>
      <c r="F2802" s="9">
        <f>TRUNC(SUMIF(N2799:N2801, N2798, F2799:F2801),0)</f>
        <v>0</v>
      </c>
      <c r="G2802" s="8"/>
      <c r="H2802" s="9">
        <f>TRUNC(SUMIF(N2799:N2801, N2798, H2799:H2801),0)</f>
        <v>58002</v>
      </c>
      <c r="I2802" s="8"/>
      <c r="J2802" s="9">
        <f>TRUNC(SUMIF(N2799:N2801, N2798, J2799:J2801),0)</f>
        <v>302</v>
      </c>
      <c r="K2802" s="8"/>
      <c r="L2802" s="9">
        <f>F2802+H2802+J2802</f>
        <v>58304</v>
      </c>
      <c r="M2802" s="5" t="s">
        <v>52</v>
      </c>
      <c r="N2802" s="1" t="s">
        <v>124</v>
      </c>
      <c r="O2802" s="1" t="s">
        <v>124</v>
      </c>
      <c r="P2802" s="1" t="s">
        <v>52</v>
      </c>
      <c r="Q2802" s="1" t="s">
        <v>52</v>
      </c>
      <c r="R2802" s="1" t="s">
        <v>52</v>
      </c>
      <c r="AV2802" s="1" t="s">
        <v>52</v>
      </c>
      <c r="AW2802" s="1" t="s">
        <v>52</v>
      </c>
      <c r="AX2802" s="1" t="s">
        <v>52</v>
      </c>
      <c r="AY2802" s="1" t="s">
        <v>52</v>
      </c>
      <c r="AZ2802" s="203"/>
      <c r="BA2802" s="207"/>
    </row>
    <row r="2803" spans="1:53" ht="30" customHeight="1">
      <c r="A2803" s="6"/>
      <c r="B2803" s="6"/>
      <c r="C2803" s="6"/>
      <c r="D2803" s="6"/>
      <c r="E2803" s="8"/>
      <c r="F2803" s="9"/>
      <c r="G2803" s="8"/>
      <c r="H2803" s="9"/>
      <c r="I2803" s="8"/>
      <c r="J2803" s="9"/>
      <c r="K2803" s="8"/>
      <c r="L2803" s="9"/>
      <c r="M2803" s="6"/>
      <c r="BA2803" s="206"/>
    </row>
    <row r="2804" spans="1:53" ht="30" customHeight="1">
      <c r="A2804" s="308" t="s">
        <v>5741</v>
      </c>
      <c r="B2804" s="308"/>
      <c r="C2804" s="308"/>
      <c r="D2804" s="308"/>
      <c r="E2804" s="309"/>
      <c r="F2804" s="310"/>
      <c r="G2804" s="309"/>
      <c r="H2804" s="310"/>
      <c r="I2804" s="309"/>
      <c r="J2804" s="310"/>
      <c r="K2804" s="309"/>
      <c r="L2804" s="310"/>
      <c r="M2804" s="308"/>
      <c r="N2804" s="1" t="s">
        <v>2395</v>
      </c>
      <c r="BA2804" s="206"/>
    </row>
    <row r="2805" spans="1:53" ht="30" customHeight="1">
      <c r="A2805" s="5" t="s">
        <v>5702</v>
      </c>
      <c r="B2805" s="5" t="s">
        <v>5703</v>
      </c>
      <c r="C2805" s="5" t="s">
        <v>3711</v>
      </c>
      <c r="D2805" s="6">
        <v>1.46</v>
      </c>
      <c r="E2805" s="8">
        <f>일위대가목록!E683</f>
        <v>0</v>
      </c>
      <c r="F2805" s="9">
        <f>TRUNC(E2805*D2805,1)</f>
        <v>0</v>
      </c>
      <c r="G2805" s="8">
        <f>일위대가목록!F683</f>
        <v>0</v>
      </c>
      <c r="H2805" s="9">
        <f>TRUNC(G2805*D2805,1)</f>
        <v>0</v>
      </c>
      <c r="I2805" s="8">
        <f>일위대가목록!G683</f>
        <v>414</v>
      </c>
      <c r="J2805" s="9">
        <f>TRUNC(I2805*D2805,1)</f>
        <v>604.4</v>
      </c>
      <c r="K2805" s="8">
        <f t="shared" ref="K2805:L2807" si="358">TRUNC(E2805+G2805+I2805,1)</f>
        <v>414</v>
      </c>
      <c r="L2805" s="9">
        <f t="shared" si="358"/>
        <v>604.4</v>
      </c>
      <c r="M2805" s="5" t="s">
        <v>5704</v>
      </c>
      <c r="N2805" s="1" t="s">
        <v>2395</v>
      </c>
      <c r="O2805" s="1" t="s">
        <v>5705</v>
      </c>
      <c r="P2805" s="1" t="s">
        <v>61</v>
      </c>
      <c r="Q2805" s="1" t="s">
        <v>62</v>
      </c>
      <c r="R2805" s="1" t="s">
        <v>62</v>
      </c>
      <c r="AV2805" s="1" t="s">
        <v>52</v>
      </c>
      <c r="AW2805" s="1" t="s">
        <v>5742</v>
      </c>
      <c r="AX2805" s="1" t="s">
        <v>52</v>
      </c>
      <c r="AY2805" s="1" t="s">
        <v>52</v>
      </c>
      <c r="AZ2805" s="203"/>
      <c r="BA2805" s="207" t="s">
        <v>5704</v>
      </c>
    </row>
    <row r="2806" spans="1:53" ht="30" customHeight="1">
      <c r="A2806" s="5" t="s">
        <v>5035</v>
      </c>
      <c r="B2806" s="5" t="s">
        <v>2646</v>
      </c>
      <c r="C2806" s="5" t="s">
        <v>2210</v>
      </c>
      <c r="D2806" s="6">
        <v>0.28699999999999998</v>
      </c>
      <c r="E2806" s="8">
        <f>단가대비표!K414</f>
        <v>0</v>
      </c>
      <c r="F2806" s="9">
        <f>TRUNC(E2806*D2806,1)</f>
        <v>0</v>
      </c>
      <c r="G2806" s="8">
        <f>단가대비표!L414</f>
        <v>194463</v>
      </c>
      <c r="H2806" s="9">
        <f>TRUNC(G2806*D2806,1)</f>
        <v>55810.8</v>
      </c>
      <c r="I2806" s="8">
        <f>단가대비표!S414</f>
        <v>0</v>
      </c>
      <c r="J2806" s="9">
        <f>TRUNC(I2806*D2806,1)</f>
        <v>0</v>
      </c>
      <c r="K2806" s="8">
        <f t="shared" si="358"/>
        <v>194463</v>
      </c>
      <c r="L2806" s="9">
        <f t="shared" si="358"/>
        <v>55810.8</v>
      </c>
      <c r="M2806" s="5" t="s">
        <v>52</v>
      </c>
      <c r="N2806" s="1" t="s">
        <v>2395</v>
      </c>
      <c r="O2806" s="1" t="s">
        <v>5036</v>
      </c>
      <c r="P2806" s="1" t="s">
        <v>62</v>
      </c>
      <c r="Q2806" s="1" t="s">
        <v>62</v>
      </c>
      <c r="R2806" s="1" t="s">
        <v>61</v>
      </c>
      <c r="AV2806" s="1" t="s">
        <v>52</v>
      </c>
      <c r="AW2806" s="1" t="s">
        <v>5743</v>
      </c>
      <c r="AX2806" s="1" t="s">
        <v>52</v>
      </c>
      <c r="AY2806" s="1" t="s">
        <v>52</v>
      </c>
      <c r="AZ2806" s="203"/>
      <c r="BA2806" s="207" t="s">
        <v>7729</v>
      </c>
    </row>
    <row r="2807" spans="1:53" ht="30" customHeight="1">
      <c r="A2807" s="5" t="s">
        <v>2649</v>
      </c>
      <c r="B2807" s="5" t="s">
        <v>2646</v>
      </c>
      <c r="C2807" s="5" t="s">
        <v>2210</v>
      </c>
      <c r="D2807" s="6">
        <v>0.28699999999999998</v>
      </c>
      <c r="E2807" s="8">
        <f>단가대비표!K405</f>
        <v>0</v>
      </c>
      <c r="F2807" s="9">
        <f>TRUNC(E2807*D2807,1)</f>
        <v>0</v>
      </c>
      <c r="G2807" s="8">
        <f>단가대비표!L405</f>
        <v>157068</v>
      </c>
      <c r="H2807" s="9">
        <f>TRUNC(G2807*D2807,1)</f>
        <v>45078.5</v>
      </c>
      <c r="I2807" s="8">
        <f>단가대비표!S405</f>
        <v>0</v>
      </c>
      <c r="J2807" s="9">
        <f>TRUNC(I2807*D2807,1)</f>
        <v>0</v>
      </c>
      <c r="K2807" s="8">
        <f t="shared" si="358"/>
        <v>157068</v>
      </c>
      <c r="L2807" s="9">
        <f t="shared" si="358"/>
        <v>45078.5</v>
      </c>
      <c r="M2807" s="5" t="s">
        <v>52</v>
      </c>
      <c r="N2807" s="1" t="s">
        <v>2395</v>
      </c>
      <c r="O2807" s="1" t="s">
        <v>2650</v>
      </c>
      <c r="P2807" s="1" t="s">
        <v>62</v>
      </c>
      <c r="Q2807" s="1" t="s">
        <v>62</v>
      </c>
      <c r="R2807" s="1" t="s">
        <v>61</v>
      </c>
      <c r="AV2807" s="1" t="s">
        <v>52</v>
      </c>
      <c r="AW2807" s="1" t="s">
        <v>5744</v>
      </c>
      <c r="AX2807" s="1" t="s">
        <v>52</v>
      </c>
      <c r="AY2807" s="1" t="s">
        <v>52</v>
      </c>
      <c r="AZ2807" s="203"/>
      <c r="BA2807" s="207" t="s">
        <v>7717</v>
      </c>
    </row>
    <row r="2808" spans="1:53" ht="30" customHeight="1">
      <c r="A2808" s="5" t="s">
        <v>2487</v>
      </c>
      <c r="B2808" s="5" t="s">
        <v>52</v>
      </c>
      <c r="C2808" s="5" t="s">
        <v>52</v>
      </c>
      <c r="D2808" s="6"/>
      <c r="E2808" s="8"/>
      <c r="F2808" s="9">
        <f>TRUNC(SUMIF(N2805:N2807, N2804, F2805:F2807),0)</f>
        <v>0</v>
      </c>
      <c r="G2808" s="8"/>
      <c r="H2808" s="9">
        <f>TRUNC(SUMIF(N2805:N2807, N2804, H2805:H2807),0)</f>
        <v>100889</v>
      </c>
      <c r="I2808" s="8"/>
      <c r="J2808" s="9">
        <f>TRUNC(SUMIF(N2805:N2807, N2804, J2805:J2807),0)</f>
        <v>604</v>
      </c>
      <c r="K2808" s="8"/>
      <c r="L2808" s="9">
        <f>F2808+H2808+J2808</f>
        <v>101493</v>
      </c>
      <c r="M2808" s="5" t="s">
        <v>52</v>
      </c>
      <c r="N2808" s="1" t="s">
        <v>124</v>
      </c>
      <c r="O2808" s="1" t="s">
        <v>124</v>
      </c>
      <c r="P2808" s="1" t="s">
        <v>52</v>
      </c>
      <c r="Q2808" s="1" t="s">
        <v>52</v>
      </c>
      <c r="R2808" s="1" t="s">
        <v>52</v>
      </c>
      <c r="AV2808" s="1" t="s">
        <v>52</v>
      </c>
      <c r="AW2808" s="1" t="s">
        <v>52</v>
      </c>
      <c r="AX2808" s="1" t="s">
        <v>52</v>
      </c>
      <c r="AY2808" s="1" t="s">
        <v>52</v>
      </c>
      <c r="AZ2808" s="203"/>
      <c r="BA2808" s="207"/>
    </row>
    <row r="2809" spans="1:53" ht="30" customHeight="1">
      <c r="A2809" s="6"/>
      <c r="B2809" s="6"/>
      <c r="C2809" s="6"/>
      <c r="D2809" s="6"/>
      <c r="E2809" s="8"/>
      <c r="F2809" s="9"/>
      <c r="G2809" s="8"/>
      <c r="H2809" s="9"/>
      <c r="I2809" s="8"/>
      <c r="J2809" s="9"/>
      <c r="K2809" s="8"/>
      <c r="L2809" s="9"/>
      <c r="M2809" s="6"/>
      <c r="BA2809" s="206"/>
    </row>
    <row r="2810" spans="1:53" ht="30" customHeight="1">
      <c r="A2810" s="308" t="s">
        <v>5745</v>
      </c>
      <c r="B2810" s="308"/>
      <c r="C2810" s="308"/>
      <c r="D2810" s="308"/>
      <c r="E2810" s="309"/>
      <c r="F2810" s="310"/>
      <c r="G2810" s="309"/>
      <c r="H2810" s="310"/>
      <c r="I2810" s="309"/>
      <c r="J2810" s="310"/>
      <c r="K2810" s="309"/>
      <c r="L2810" s="310"/>
      <c r="M2810" s="308"/>
      <c r="N2810" s="1" t="s">
        <v>2400</v>
      </c>
      <c r="BA2810" s="206"/>
    </row>
    <row r="2811" spans="1:53" ht="30" customHeight="1">
      <c r="A2811" s="5" t="s">
        <v>5702</v>
      </c>
      <c r="B2811" s="5" t="s">
        <v>5703</v>
      </c>
      <c r="C2811" s="5" t="s">
        <v>3711</v>
      </c>
      <c r="D2811" s="6">
        <v>0.93</v>
      </c>
      <c r="E2811" s="8">
        <f>일위대가목록!E683</f>
        <v>0</v>
      </c>
      <c r="F2811" s="9">
        <f>TRUNC(E2811*D2811,1)</f>
        <v>0</v>
      </c>
      <c r="G2811" s="8">
        <f>일위대가목록!F683</f>
        <v>0</v>
      </c>
      <c r="H2811" s="9">
        <f>TRUNC(G2811*D2811,1)</f>
        <v>0</v>
      </c>
      <c r="I2811" s="8">
        <f>일위대가목록!G683</f>
        <v>414</v>
      </c>
      <c r="J2811" s="9">
        <f>TRUNC(I2811*D2811,1)</f>
        <v>385</v>
      </c>
      <c r="K2811" s="8">
        <f t="shared" ref="K2811:L2813" si="359">TRUNC(E2811+G2811+I2811,1)</f>
        <v>414</v>
      </c>
      <c r="L2811" s="9">
        <f t="shared" si="359"/>
        <v>385</v>
      </c>
      <c r="M2811" s="5" t="s">
        <v>5704</v>
      </c>
      <c r="N2811" s="1" t="s">
        <v>2400</v>
      </c>
      <c r="O2811" s="1" t="s">
        <v>5705</v>
      </c>
      <c r="P2811" s="1" t="s">
        <v>61</v>
      </c>
      <c r="Q2811" s="1" t="s">
        <v>62</v>
      </c>
      <c r="R2811" s="1" t="s">
        <v>62</v>
      </c>
      <c r="AV2811" s="1" t="s">
        <v>52</v>
      </c>
      <c r="AW2811" s="1" t="s">
        <v>5746</v>
      </c>
      <c r="AX2811" s="1" t="s">
        <v>52</v>
      </c>
      <c r="AY2811" s="1" t="s">
        <v>52</v>
      </c>
      <c r="AZ2811" s="203"/>
      <c r="BA2811" s="207" t="s">
        <v>5704</v>
      </c>
    </row>
    <row r="2812" spans="1:53" ht="30" customHeight="1">
      <c r="A2812" s="5" t="s">
        <v>5035</v>
      </c>
      <c r="B2812" s="5" t="s">
        <v>2646</v>
      </c>
      <c r="C2812" s="5" t="s">
        <v>2210</v>
      </c>
      <c r="D2812" s="6">
        <v>0.21099999999999999</v>
      </c>
      <c r="E2812" s="8">
        <f>단가대비표!K414</f>
        <v>0</v>
      </c>
      <c r="F2812" s="9">
        <f>TRUNC(E2812*D2812,1)</f>
        <v>0</v>
      </c>
      <c r="G2812" s="8">
        <f>단가대비표!L414</f>
        <v>194463</v>
      </c>
      <c r="H2812" s="9">
        <f>TRUNC(G2812*D2812,1)</f>
        <v>41031.599999999999</v>
      </c>
      <c r="I2812" s="8">
        <f>단가대비표!S414</f>
        <v>0</v>
      </c>
      <c r="J2812" s="9">
        <f>TRUNC(I2812*D2812,1)</f>
        <v>0</v>
      </c>
      <c r="K2812" s="8">
        <f t="shared" si="359"/>
        <v>194463</v>
      </c>
      <c r="L2812" s="9">
        <f t="shared" si="359"/>
        <v>41031.599999999999</v>
      </c>
      <c r="M2812" s="5" t="s">
        <v>52</v>
      </c>
      <c r="N2812" s="1" t="s">
        <v>2400</v>
      </c>
      <c r="O2812" s="1" t="s">
        <v>5036</v>
      </c>
      <c r="P2812" s="1" t="s">
        <v>62</v>
      </c>
      <c r="Q2812" s="1" t="s">
        <v>62</v>
      </c>
      <c r="R2812" s="1" t="s">
        <v>61</v>
      </c>
      <c r="AV2812" s="1" t="s">
        <v>52</v>
      </c>
      <c r="AW2812" s="1" t="s">
        <v>5747</v>
      </c>
      <c r="AX2812" s="1" t="s">
        <v>52</v>
      </c>
      <c r="AY2812" s="1" t="s">
        <v>52</v>
      </c>
      <c r="AZ2812" s="203"/>
      <c r="BA2812" s="207" t="s">
        <v>7729</v>
      </c>
    </row>
    <row r="2813" spans="1:53" ht="30" customHeight="1">
      <c r="A2813" s="5" t="s">
        <v>2649</v>
      </c>
      <c r="B2813" s="5" t="s">
        <v>2646</v>
      </c>
      <c r="C2813" s="5" t="s">
        <v>2210</v>
      </c>
      <c r="D2813" s="6">
        <v>0.21099999999999999</v>
      </c>
      <c r="E2813" s="8">
        <f>단가대비표!K405</f>
        <v>0</v>
      </c>
      <c r="F2813" s="9">
        <f>TRUNC(E2813*D2813,1)</f>
        <v>0</v>
      </c>
      <c r="G2813" s="8">
        <f>단가대비표!L405</f>
        <v>157068</v>
      </c>
      <c r="H2813" s="9">
        <f>TRUNC(G2813*D2813,1)</f>
        <v>33141.300000000003</v>
      </c>
      <c r="I2813" s="8">
        <f>단가대비표!S405</f>
        <v>0</v>
      </c>
      <c r="J2813" s="9">
        <f>TRUNC(I2813*D2813,1)</f>
        <v>0</v>
      </c>
      <c r="K2813" s="8">
        <f t="shared" si="359"/>
        <v>157068</v>
      </c>
      <c r="L2813" s="9">
        <f t="shared" si="359"/>
        <v>33141.300000000003</v>
      </c>
      <c r="M2813" s="5" t="s">
        <v>52</v>
      </c>
      <c r="N2813" s="1" t="s">
        <v>2400</v>
      </c>
      <c r="O2813" s="1" t="s">
        <v>2650</v>
      </c>
      <c r="P2813" s="1" t="s">
        <v>62</v>
      </c>
      <c r="Q2813" s="1" t="s">
        <v>62</v>
      </c>
      <c r="R2813" s="1" t="s">
        <v>61</v>
      </c>
      <c r="AV2813" s="1" t="s">
        <v>52</v>
      </c>
      <c r="AW2813" s="1" t="s">
        <v>5748</v>
      </c>
      <c r="AX2813" s="1" t="s">
        <v>52</v>
      </c>
      <c r="AY2813" s="1" t="s">
        <v>52</v>
      </c>
      <c r="AZ2813" s="203"/>
      <c r="BA2813" s="207" t="s">
        <v>7717</v>
      </c>
    </row>
    <row r="2814" spans="1:53" ht="30" customHeight="1">
      <c r="A2814" s="5" t="s">
        <v>2487</v>
      </c>
      <c r="B2814" s="5" t="s">
        <v>52</v>
      </c>
      <c r="C2814" s="5" t="s">
        <v>52</v>
      </c>
      <c r="D2814" s="6"/>
      <c r="E2814" s="8"/>
      <c r="F2814" s="9">
        <f>TRUNC(SUMIF(N2811:N2813, N2810, F2811:F2813),0)</f>
        <v>0</v>
      </c>
      <c r="G2814" s="8"/>
      <c r="H2814" s="9">
        <f>TRUNC(SUMIF(N2811:N2813, N2810, H2811:H2813),0)</f>
        <v>74172</v>
      </c>
      <c r="I2814" s="8"/>
      <c r="J2814" s="9">
        <f>TRUNC(SUMIF(N2811:N2813, N2810, J2811:J2813),0)</f>
        <v>385</v>
      </c>
      <c r="K2814" s="8"/>
      <c r="L2814" s="9">
        <f>F2814+H2814+J2814</f>
        <v>74557</v>
      </c>
      <c r="M2814" s="5" t="s">
        <v>52</v>
      </c>
      <c r="N2814" s="1" t="s">
        <v>124</v>
      </c>
      <c r="O2814" s="1" t="s">
        <v>124</v>
      </c>
      <c r="P2814" s="1" t="s">
        <v>52</v>
      </c>
      <c r="Q2814" s="1" t="s">
        <v>52</v>
      </c>
      <c r="R2814" s="1" t="s">
        <v>52</v>
      </c>
      <c r="AV2814" s="1" t="s">
        <v>52</v>
      </c>
      <c r="AW2814" s="1" t="s">
        <v>52</v>
      </c>
      <c r="AX2814" s="1" t="s">
        <v>52</v>
      </c>
      <c r="AY2814" s="1" t="s">
        <v>52</v>
      </c>
      <c r="AZ2814" s="203"/>
      <c r="BA2814" s="207"/>
    </row>
    <row r="2815" spans="1:53" ht="30" customHeight="1">
      <c r="A2815" s="6"/>
      <c r="B2815" s="6"/>
      <c r="C2815" s="6"/>
      <c r="D2815" s="6"/>
      <c r="E2815" s="8"/>
      <c r="F2815" s="9"/>
      <c r="G2815" s="8"/>
      <c r="H2815" s="9"/>
      <c r="I2815" s="8"/>
      <c r="J2815" s="9"/>
      <c r="K2815" s="8"/>
      <c r="L2815" s="9"/>
      <c r="M2815" s="6"/>
      <c r="BA2815" s="206"/>
    </row>
    <row r="2816" spans="1:53" ht="30" customHeight="1">
      <c r="A2816" s="308" t="s">
        <v>5749</v>
      </c>
      <c r="B2816" s="308"/>
      <c r="C2816" s="308"/>
      <c r="D2816" s="308"/>
      <c r="E2816" s="309"/>
      <c r="F2816" s="310"/>
      <c r="G2816" s="309"/>
      <c r="H2816" s="310"/>
      <c r="I2816" s="309"/>
      <c r="J2816" s="310"/>
      <c r="K2816" s="309"/>
      <c r="L2816" s="310"/>
      <c r="M2816" s="308"/>
      <c r="N2816" s="1" t="s">
        <v>2405</v>
      </c>
      <c r="BA2816" s="206"/>
    </row>
    <row r="2817" spans="1:53" ht="30" customHeight="1">
      <c r="A2817" s="5" t="s">
        <v>5702</v>
      </c>
      <c r="B2817" s="5" t="s">
        <v>5703</v>
      </c>
      <c r="C2817" s="5" t="s">
        <v>3711</v>
      </c>
      <c r="D2817" s="6">
        <v>1.87</v>
      </c>
      <c r="E2817" s="8">
        <f>일위대가목록!E683</f>
        <v>0</v>
      </c>
      <c r="F2817" s="9">
        <f>TRUNC(E2817*D2817,1)</f>
        <v>0</v>
      </c>
      <c r="G2817" s="8">
        <f>일위대가목록!F683</f>
        <v>0</v>
      </c>
      <c r="H2817" s="9">
        <f>TRUNC(G2817*D2817,1)</f>
        <v>0</v>
      </c>
      <c r="I2817" s="8">
        <f>일위대가목록!G683</f>
        <v>414</v>
      </c>
      <c r="J2817" s="9">
        <f>TRUNC(I2817*D2817,1)</f>
        <v>774.1</v>
      </c>
      <c r="K2817" s="8">
        <f t="shared" ref="K2817:L2819" si="360">TRUNC(E2817+G2817+I2817,1)</f>
        <v>414</v>
      </c>
      <c r="L2817" s="9">
        <f t="shared" si="360"/>
        <v>774.1</v>
      </c>
      <c r="M2817" s="5" t="s">
        <v>5704</v>
      </c>
      <c r="N2817" s="1" t="s">
        <v>2405</v>
      </c>
      <c r="O2817" s="1" t="s">
        <v>5705</v>
      </c>
      <c r="P2817" s="1" t="s">
        <v>61</v>
      </c>
      <c r="Q2817" s="1" t="s">
        <v>62</v>
      </c>
      <c r="R2817" s="1" t="s">
        <v>62</v>
      </c>
      <c r="AV2817" s="1" t="s">
        <v>52</v>
      </c>
      <c r="AW2817" s="1" t="s">
        <v>5750</v>
      </c>
      <c r="AX2817" s="1" t="s">
        <v>52</v>
      </c>
      <c r="AY2817" s="1" t="s">
        <v>52</v>
      </c>
      <c r="AZ2817" s="203"/>
      <c r="BA2817" s="207" t="s">
        <v>5704</v>
      </c>
    </row>
    <row r="2818" spans="1:53" ht="30" customHeight="1">
      <c r="A2818" s="5" t="s">
        <v>5035</v>
      </c>
      <c r="B2818" s="5" t="s">
        <v>2646</v>
      </c>
      <c r="C2818" s="5" t="s">
        <v>2210</v>
      </c>
      <c r="D2818" s="6">
        <v>0.36799999999999999</v>
      </c>
      <c r="E2818" s="8">
        <f>단가대비표!K414</f>
        <v>0</v>
      </c>
      <c r="F2818" s="9">
        <f>TRUNC(E2818*D2818,1)</f>
        <v>0</v>
      </c>
      <c r="G2818" s="8">
        <f>단가대비표!L414</f>
        <v>194463</v>
      </c>
      <c r="H2818" s="9">
        <f>TRUNC(G2818*D2818,1)</f>
        <v>71562.3</v>
      </c>
      <c r="I2818" s="8">
        <f>단가대비표!S414</f>
        <v>0</v>
      </c>
      <c r="J2818" s="9">
        <f>TRUNC(I2818*D2818,1)</f>
        <v>0</v>
      </c>
      <c r="K2818" s="8">
        <f t="shared" si="360"/>
        <v>194463</v>
      </c>
      <c r="L2818" s="9">
        <f t="shared" si="360"/>
        <v>71562.3</v>
      </c>
      <c r="M2818" s="5" t="s">
        <v>52</v>
      </c>
      <c r="N2818" s="1" t="s">
        <v>2405</v>
      </c>
      <c r="O2818" s="1" t="s">
        <v>5036</v>
      </c>
      <c r="P2818" s="1" t="s">
        <v>62</v>
      </c>
      <c r="Q2818" s="1" t="s">
        <v>62</v>
      </c>
      <c r="R2818" s="1" t="s">
        <v>61</v>
      </c>
      <c r="AV2818" s="1" t="s">
        <v>52</v>
      </c>
      <c r="AW2818" s="1" t="s">
        <v>5751</v>
      </c>
      <c r="AX2818" s="1" t="s">
        <v>52</v>
      </c>
      <c r="AY2818" s="1" t="s">
        <v>52</v>
      </c>
      <c r="AZ2818" s="203"/>
      <c r="BA2818" s="207" t="s">
        <v>7729</v>
      </c>
    </row>
    <row r="2819" spans="1:53" ht="30" customHeight="1">
      <c r="A2819" s="5" t="s">
        <v>2649</v>
      </c>
      <c r="B2819" s="5" t="s">
        <v>2646</v>
      </c>
      <c r="C2819" s="5" t="s">
        <v>2210</v>
      </c>
      <c r="D2819" s="6">
        <v>0.36799999999999999</v>
      </c>
      <c r="E2819" s="8">
        <f>단가대비표!K405</f>
        <v>0</v>
      </c>
      <c r="F2819" s="9">
        <f>TRUNC(E2819*D2819,1)</f>
        <v>0</v>
      </c>
      <c r="G2819" s="8">
        <f>단가대비표!L405</f>
        <v>157068</v>
      </c>
      <c r="H2819" s="9">
        <f>TRUNC(G2819*D2819,1)</f>
        <v>57801</v>
      </c>
      <c r="I2819" s="8">
        <f>단가대비표!S405</f>
        <v>0</v>
      </c>
      <c r="J2819" s="9">
        <f>TRUNC(I2819*D2819,1)</f>
        <v>0</v>
      </c>
      <c r="K2819" s="8">
        <f t="shared" si="360"/>
        <v>157068</v>
      </c>
      <c r="L2819" s="9">
        <f t="shared" si="360"/>
        <v>57801</v>
      </c>
      <c r="M2819" s="5" t="s">
        <v>52</v>
      </c>
      <c r="N2819" s="1" t="s">
        <v>2405</v>
      </c>
      <c r="O2819" s="1" t="s">
        <v>2650</v>
      </c>
      <c r="P2819" s="1" t="s">
        <v>62</v>
      </c>
      <c r="Q2819" s="1" t="s">
        <v>62</v>
      </c>
      <c r="R2819" s="1" t="s">
        <v>61</v>
      </c>
      <c r="AV2819" s="1" t="s">
        <v>52</v>
      </c>
      <c r="AW2819" s="1" t="s">
        <v>5752</v>
      </c>
      <c r="AX2819" s="1" t="s">
        <v>52</v>
      </c>
      <c r="AY2819" s="1" t="s">
        <v>52</v>
      </c>
      <c r="AZ2819" s="203"/>
      <c r="BA2819" s="207" t="s">
        <v>7717</v>
      </c>
    </row>
    <row r="2820" spans="1:53" ht="30" customHeight="1">
      <c r="A2820" s="5" t="s">
        <v>2487</v>
      </c>
      <c r="B2820" s="5" t="s">
        <v>52</v>
      </c>
      <c r="C2820" s="5" t="s">
        <v>52</v>
      </c>
      <c r="D2820" s="6"/>
      <c r="E2820" s="8"/>
      <c r="F2820" s="9">
        <f>TRUNC(SUMIF(N2817:N2819, N2816, F2817:F2819),0)</f>
        <v>0</v>
      </c>
      <c r="G2820" s="8"/>
      <c r="H2820" s="9">
        <f>TRUNC(SUMIF(N2817:N2819, N2816, H2817:H2819),0)</f>
        <v>129363</v>
      </c>
      <c r="I2820" s="8"/>
      <c r="J2820" s="9">
        <f>TRUNC(SUMIF(N2817:N2819, N2816, J2817:J2819),0)</f>
        <v>774</v>
      </c>
      <c r="K2820" s="8"/>
      <c r="L2820" s="9">
        <f>F2820+H2820+J2820</f>
        <v>130137</v>
      </c>
      <c r="M2820" s="5" t="s">
        <v>52</v>
      </c>
      <c r="N2820" s="1" t="s">
        <v>124</v>
      </c>
      <c r="O2820" s="1" t="s">
        <v>124</v>
      </c>
      <c r="P2820" s="1" t="s">
        <v>52</v>
      </c>
      <c r="Q2820" s="1" t="s">
        <v>52</v>
      </c>
      <c r="R2820" s="1" t="s">
        <v>52</v>
      </c>
      <c r="AV2820" s="1" t="s">
        <v>52</v>
      </c>
      <c r="AW2820" s="1" t="s">
        <v>52</v>
      </c>
      <c r="AX2820" s="1" t="s">
        <v>52</v>
      </c>
      <c r="AY2820" s="1" t="s">
        <v>52</v>
      </c>
      <c r="AZ2820" s="203"/>
      <c r="BA2820" s="207"/>
    </row>
    <row r="2821" spans="1:53" ht="30" customHeight="1">
      <c r="A2821" s="6"/>
      <c r="B2821" s="6"/>
      <c r="C2821" s="6"/>
      <c r="D2821" s="6"/>
      <c r="E2821" s="8"/>
      <c r="F2821" s="9"/>
      <c r="G2821" s="8"/>
      <c r="H2821" s="9"/>
      <c r="I2821" s="8"/>
      <c r="J2821" s="9"/>
      <c r="K2821" s="8"/>
      <c r="L2821" s="9"/>
      <c r="M2821" s="6"/>
      <c r="BA2821" s="206"/>
    </row>
    <row r="2822" spans="1:53" ht="30" customHeight="1">
      <c r="A2822" s="308" t="s">
        <v>5753</v>
      </c>
      <c r="B2822" s="308"/>
      <c r="C2822" s="308"/>
      <c r="D2822" s="308"/>
      <c r="E2822" s="309"/>
      <c r="F2822" s="310"/>
      <c r="G2822" s="309"/>
      <c r="H2822" s="310"/>
      <c r="I2822" s="309"/>
      <c r="J2822" s="310"/>
      <c r="K2822" s="309"/>
      <c r="L2822" s="310"/>
      <c r="M2822" s="308"/>
      <c r="N2822" s="1" t="s">
        <v>2410</v>
      </c>
      <c r="BA2822" s="206"/>
    </row>
    <row r="2823" spans="1:53" ht="30" customHeight="1">
      <c r="A2823" s="5" t="s">
        <v>5702</v>
      </c>
      <c r="B2823" s="5" t="s">
        <v>5703</v>
      </c>
      <c r="C2823" s="5" t="s">
        <v>3711</v>
      </c>
      <c r="D2823" s="6">
        <v>1.03</v>
      </c>
      <c r="E2823" s="8">
        <f>일위대가목록!E683</f>
        <v>0</v>
      </c>
      <c r="F2823" s="9">
        <f>TRUNC(E2823*D2823,1)</f>
        <v>0</v>
      </c>
      <c r="G2823" s="8">
        <f>일위대가목록!F683</f>
        <v>0</v>
      </c>
      <c r="H2823" s="9">
        <f>TRUNC(G2823*D2823,1)</f>
        <v>0</v>
      </c>
      <c r="I2823" s="8">
        <f>일위대가목록!G683</f>
        <v>414</v>
      </c>
      <c r="J2823" s="9">
        <f>TRUNC(I2823*D2823,1)</f>
        <v>426.4</v>
      </c>
      <c r="K2823" s="8">
        <f t="shared" ref="K2823:L2825" si="361">TRUNC(E2823+G2823+I2823,1)</f>
        <v>414</v>
      </c>
      <c r="L2823" s="9">
        <f t="shared" si="361"/>
        <v>426.4</v>
      </c>
      <c r="M2823" s="5" t="s">
        <v>5704</v>
      </c>
      <c r="N2823" s="1" t="s">
        <v>2410</v>
      </c>
      <c r="O2823" s="1" t="s">
        <v>5705</v>
      </c>
      <c r="P2823" s="1" t="s">
        <v>61</v>
      </c>
      <c r="Q2823" s="1" t="s">
        <v>62</v>
      </c>
      <c r="R2823" s="1" t="s">
        <v>62</v>
      </c>
      <c r="AV2823" s="1" t="s">
        <v>52</v>
      </c>
      <c r="AW2823" s="1" t="s">
        <v>5754</v>
      </c>
      <c r="AX2823" s="1" t="s">
        <v>52</v>
      </c>
      <c r="AY2823" s="1" t="s">
        <v>52</v>
      </c>
      <c r="AZ2823" s="203"/>
      <c r="BA2823" s="207" t="s">
        <v>5704</v>
      </c>
    </row>
    <row r="2824" spans="1:53" ht="30" customHeight="1">
      <c r="A2824" s="5" t="s">
        <v>5035</v>
      </c>
      <c r="B2824" s="5" t="s">
        <v>2646</v>
      </c>
      <c r="C2824" s="5" t="s">
        <v>2210</v>
      </c>
      <c r="D2824" s="6">
        <v>0.21</v>
      </c>
      <c r="E2824" s="8">
        <f>단가대비표!K414</f>
        <v>0</v>
      </c>
      <c r="F2824" s="9">
        <f>TRUNC(E2824*D2824,1)</f>
        <v>0</v>
      </c>
      <c r="G2824" s="8">
        <f>단가대비표!L414</f>
        <v>194463</v>
      </c>
      <c r="H2824" s="9">
        <f>TRUNC(G2824*D2824,1)</f>
        <v>40837.199999999997</v>
      </c>
      <c r="I2824" s="8">
        <f>단가대비표!S414</f>
        <v>0</v>
      </c>
      <c r="J2824" s="9">
        <f>TRUNC(I2824*D2824,1)</f>
        <v>0</v>
      </c>
      <c r="K2824" s="8">
        <f t="shared" si="361"/>
        <v>194463</v>
      </c>
      <c r="L2824" s="9">
        <f t="shared" si="361"/>
        <v>40837.199999999997</v>
      </c>
      <c r="M2824" s="5" t="s">
        <v>52</v>
      </c>
      <c r="N2824" s="1" t="s">
        <v>2410</v>
      </c>
      <c r="O2824" s="1" t="s">
        <v>5036</v>
      </c>
      <c r="P2824" s="1" t="s">
        <v>62</v>
      </c>
      <c r="Q2824" s="1" t="s">
        <v>62</v>
      </c>
      <c r="R2824" s="1" t="s">
        <v>61</v>
      </c>
      <c r="AV2824" s="1" t="s">
        <v>52</v>
      </c>
      <c r="AW2824" s="1" t="s">
        <v>5755</v>
      </c>
      <c r="AX2824" s="1" t="s">
        <v>52</v>
      </c>
      <c r="AY2824" s="1" t="s">
        <v>52</v>
      </c>
      <c r="AZ2824" s="203"/>
      <c r="BA2824" s="207" t="s">
        <v>7729</v>
      </c>
    </row>
    <row r="2825" spans="1:53" ht="30" customHeight="1">
      <c r="A2825" s="5" t="s">
        <v>2649</v>
      </c>
      <c r="B2825" s="5" t="s">
        <v>2646</v>
      </c>
      <c r="C2825" s="5" t="s">
        <v>2210</v>
      </c>
      <c r="D2825" s="6">
        <v>0.21</v>
      </c>
      <c r="E2825" s="8">
        <f>단가대비표!K405</f>
        <v>0</v>
      </c>
      <c r="F2825" s="9">
        <f>TRUNC(E2825*D2825,1)</f>
        <v>0</v>
      </c>
      <c r="G2825" s="8">
        <f>단가대비표!L405</f>
        <v>157068</v>
      </c>
      <c r="H2825" s="9">
        <f>TRUNC(G2825*D2825,1)</f>
        <v>32984.199999999997</v>
      </c>
      <c r="I2825" s="8">
        <f>단가대비표!S405</f>
        <v>0</v>
      </c>
      <c r="J2825" s="9">
        <f>TRUNC(I2825*D2825,1)</f>
        <v>0</v>
      </c>
      <c r="K2825" s="8">
        <f t="shared" si="361"/>
        <v>157068</v>
      </c>
      <c r="L2825" s="9">
        <f t="shared" si="361"/>
        <v>32984.199999999997</v>
      </c>
      <c r="M2825" s="5" t="s">
        <v>52</v>
      </c>
      <c r="N2825" s="1" t="s">
        <v>2410</v>
      </c>
      <c r="O2825" s="1" t="s">
        <v>2650</v>
      </c>
      <c r="P2825" s="1" t="s">
        <v>62</v>
      </c>
      <c r="Q2825" s="1" t="s">
        <v>62</v>
      </c>
      <c r="R2825" s="1" t="s">
        <v>61</v>
      </c>
      <c r="AV2825" s="1" t="s">
        <v>52</v>
      </c>
      <c r="AW2825" s="1" t="s">
        <v>5756</v>
      </c>
      <c r="AX2825" s="1" t="s">
        <v>52</v>
      </c>
      <c r="AY2825" s="1" t="s">
        <v>52</v>
      </c>
      <c r="AZ2825" s="203"/>
      <c r="BA2825" s="207" t="s">
        <v>7717</v>
      </c>
    </row>
    <row r="2826" spans="1:53" ht="30" customHeight="1">
      <c r="A2826" s="5" t="s">
        <v>2487</v>
      </c>
      <c r="B2826" s="5" t="s">
        <v>52</v>
      </c>
      <c r="C2826" s="5" t="s">
        <v>52</v>
      </c>
      <c r="D2826" s="6"/>
      <c r="E2826" s="8"/>
      <c r="F2826" s="9">
        <f>TRUNC(SUMIF(N2823:N2825, N2822, F2823:F2825),0)</f>
        <v>0</v>
      </c>
      <c r="G2826" s="8"/>
      <c r="H2826" s="9">
        <f>TRUNC(SUMIF(N2823:N2825, N2822, H2823:H2825),0)</f>
        <v>73821</v>
      </c>
      <c r="I2826" s="8"/>
      <c r="J2826" s="9">
        <f>TRUNC(SUMIF(N2823:N2825, N2822, J2823:J2825),0)</f>
        <v>426</v>
      </c>
      <c r="K2826" s="8"/>
      <c r="L2826" s="9">
        <f>F2826+H2826+J2826</f>
        <v>74247</v>
      </c>
      <c r="M2826" s="5" t="s">
        <v>52</v>
      </c>
      <c r="N2826" s="1" t="s">
        <v>124</v>
      </c>
      <c r="O2826" s="1" t="s">
        <v>124</v>
      </c>
      <c r="P2826" s="1" t="s">
        <v>52</v>
      </c>
      <c r="Q2826" s="1" t="s">
        <v>52</v>
      </c>
      <c r="R2826" s="1" t="s">
        <v>52</v>
      </c>
      <c r="AV2826" s="1" t="s">
        <v>52</v>
      </c>
      <c r="AW2826" s="1" t="s">
        <v>52</v>
      </c>
      <c r="AX2826" s="1" t="s">
        <v>52</v>
      </c>
      <c r="AY2826" s="1" t="s">
        <v>52</v>
      </c>
      <c r="AZ2826" s="203"/>
      <c r="BA2826" s="207"/>
    </row>
    <row r="2827" spans="1:53" ht="30" customHeight="1">
      <c r="A2827" s="6"/>
      <c r="B2827" s="6"/>
      <c r="C2827" s="6"/>
      <c r="D2827" s="6"/>
      <c r="E2827" s="8"/>
      <c r="F2827" s="9"/>
      <c r="G2827" s="8"/>
      <c r="H2827" s="9"/>
      <c r="I2827" s="8"/>
      <c r="J2827" s="9"/>
      <c r="K2827" s="8"/>
      <c r="L2827" s="9"/>
      <c r="M2827" s="6"/>
      <c r="BA2827" s="206"/>
    </row>
    <row r="2828" spans="1:53" ht="30" customHeight="1">
      <c r="A2828" s="308" t="s">
        <v>5757</v>
      </c>
      <c r="B2828" s="308"/>
      <c r="C2828" s="308"/>
      <c r="D2828" s="308"/>
      <c r="E2828" s="309"/>
      <c r="F2828" s="310"/>
      <c r="G2828" s="309"/>
      <c r="H2828" s="310"/>
      <c r="I2828" s="309"/>
      <c r="J2828" s="310"/>
      <c r="K2828" s="309"/>
      <c r="L2828" s="310"/>
      <c r="M2828" s="308"/>
      <c r="N2828" s="1" t="s">
        <v>2415</v>
      </c>
      <c r="BA2828" s="206"/>
    </row>
    <row r="2829" spans="1:53" ht="30" customHeight="1">
      <c r="A2829" s="5" t="s">
        <v>5702</v>
      </c>
      <c r="B2829" s="5" t="s">
        <v>5703</v>
      </c>
      <c r="C2829" s="5" t="s">
        <v>3711</v>
      </c>
      <c r="D2829" s="6">
        <v>2.06</v>
      </c>
      <c r="E2829" s="8">
        <f>일위대가목록!E683</f>
        <v>0</v>
      </c>
      <c r="F2829" s="9">
        <f>TRUNC(E2829*D2829,1)</f>
        <v>0</v>
      </c>
      <c r="G2829" s="8">
        <f>일위대가목록!F683</f>
        <v>0</v>
      </c>
      <c r="H2829" s="9">
        <f>TRUNC(G2829*D2829,1)</f>
        <v>0</v>
      </c>
      <c r="I2829" s="8">
        <f>일위대가목록!G683</f>
        <v>414</v>
      </c>
      <c r="J2829" s="9">
        <f>TRUNC(I2829*D2829,1)</f>
        <v>852.8</v>
      </c>
      <c r="K2829" s="8">
        <f t="shared" ref="K2829:L2831" si="362">TRUNC(E2829+G2829+I2829,1)</f>
        <v>414</v>
      </c>
      <c r="L2829" s="9">
        <f t="shared" si="362"/>
        <v>852.8</v>
      </c>
      <c r="M2829" s="5" t="s">
        <v>5704</v>
      </c>
      <c r="N2829" s="1" t="s">
        <v>2415</v>
      </c>
      <c r="O2829" s="1" t="s">
        <v>5705</v>
      </c>
      <c r="P2829" s="1" t="s">
        <v>61</v>
      </c>
      <c r="Q2829" s="1" t="s">
        <v>62</v>
      </c>
      <c r="R2829" s="1" t="s">
        <v>62</v>
      </c>
      <c r="AV2829" s="1" t="s">
        <v>52</v>
      </c>
      <c r="AW2829" s="1" t="s">
        <v>5758</v>
      </c>
      <c r="AX2829" s="1" t="s">
        <v>52</v>
      </c>
      <c r="AY2829" s="1" t="s">
        <v>52</v>
      </c>
      <c r="AZ2829" s="203"/>
      <c r="BA2829" s="207" t="s">
        <v>5704</v>
      </c>
    </row>
    <row r="2830" spans="1:53" ht="30" customHeight="1">
      <c r="A2830" s="5" t="s">
        <v>5035</v>
      </c>
      <c r="B2830" s="5" t="s">
        <v>2646</v>
      </c>
      <c r="C2830" s="5" t="s">
        <v>2210</v>
      </c>
      <c r="D2830" s="6">
        <v>0.36699999999999999</v>
      </c>
      <c r="E2830" s="8">
        <f>단가대비표!K414</f>
        <v>0</v>
      </c>
      <c r="F2830" s="9">
        <f>TRUNC(E2830*D2830,1)</f>
        <v>0</v>
      </c>
      <c r="G2830" s="8">
        <f>단가대비표!L414</f>
        <v>194463</v>
      </c>
      <c r="H2830" s="9">
        <f>TRUNC(G2830*D2830,1)</f>
        <v>71367.899999999994</v>
      </c>
      <c r="I2830" s="8">
        <f>단가대비표!S414</f>
        <v>0</v>
      </c>
      <c r="J2830" s="9">
        <f>TRUNC(I2830*D2830,1)</f>
        <v>0</v>
      </c>
      <c r="K2830" s="8">
        <f t="shared" si="362"/>
        <v>194463</v>
      </c>
      <c r="L2830" s="9">
        <f t="shared" si="362"/>
        <v>71367.899999999994</v>
      </c>
      <c r="M2830" s="5" t="s">
        <v>52</v>
      </c>
      <c r="N2830" s="1" t="s">
        <v>2415</v>
      </c>
      <c r="O2830" s="1" t="s">
        <v>5036</v>
      </c>
      <c r="P2830" s="1" t="s">
        <v>62</v>
      </c>
      <c r="Q2830" s="1" t="s">
        <v>62</v>
      </c>
      <c r="R2830" s="1" t="s">
        <v>61</v>
      </c>
      <c r="AV2830" s="1" t="s">
        <v>52</v>
      </c>
      <c r="AW2830" s="1" t="s">
        <v>5759</v>
      </c>
      <c r="AX2830" s="1" t="s">
        <v>52</v>
      </c>
      <c r="AY2830" s="1" t="s">
        <v>52</v>
      </c>
      <c r="AZ2830" s="203"/>
      <c r="BA2830" s="207" t="s">
        <v>7729</v>
      </c>
    </row>
    <row r="2831" spans="1:53" ht="30" customHeight="1">
      <c r="A2831" s="5" t="s">
        <v>2649</v>
      </c>
      <c r="B2831" s="5" t="s">
        <v>2646</v>
      </c>
      <c r="C2831" s="5" t="s">
        <v>2210</v>
      </c>
      <c r="D2831" s="6">
        <v>0.36699999999999999</v>
      </c>
      <c r="E2831" s="8">
        <f>단가대비표!K405</f>
        <v>0</v>
      </c>
      <c r="F2831" s="9">
        <f>TRUNC(E2831*D2831,1)</f>
        <v>0</v>
      </c>
      <c r="G2831" s="8">
        <f>단가대비표!L405</f>
        <v>157068</v>
      </c>
      <c r="H2831" s="9">
        <f>TRUNC(G2831*D2831,1)</f>
        <v>57643.9</v>
      </c>
      <c r="I2831" s="8">
        <f>단가대비표!S405</f>
        <v>0</v>
      </c>
      <c r="J2831" s="9">
        <f>TRUNC(I2831*D2831,1)</f>
        <v>0</v>
      </c>
      <c r="K2831" s="8">
        <f t="shared" si="362"/>
        <v>157068</v>
      </c>
      <c r="L2831" s="9">
        <f t="shared" si="362"/>
        <v>57643.9</v>
      </c>
      <c r="M2831" s="5" t="s">
        <v>52</v>
      </c>
      <c r="N2831" s="1" t="s">
        <v>2415</v>
      </c>
      <c r="O2831" s="1" t="s">
        <v>2650</v>
      </c>
      <c r="P2831" s="1" t="s">
        <v>62</v>
      </c>
      <c r="Q2831" s="1" t="s">
        <v>62</v>
      </c>
      <c r="R2831" s="1" t="s">
        <v>61</v>
      </c>
      <c r="AV2831" s="1" t="s">
        <v>52</v>
      </c>
      <c r="AW2831" s="1" t="s">
        <v>5760</v>
      </c>
      <c r="AX2831" s="1" t="s">
        <v>52</v>
      </c>
      <c r="AY2831" s="1" t="s">
        <v>52</v>
      </c>
      <c r="AZ2831" s="203"/>
      <c r="BA2831" s="207" t="s">
        <v>7717</v>
      </c>
    </row>
    <row r="2832" spans="1:53" ht="30" customHeight="1">
      <c r="A2832" s="5" t="s">
        <v>2487</v>
      </c>
      <c r="B2832" s="5" t="s">
        <v>52</v>
      </c>
      <c r="C2832" s="5" t="s">
        <v>52</v>
      </c>
      <c r="D2832" s="6"/>
      <c r="E2832" s="8"/>
      <c r="F2832" s="9">
        <f>TRUNC(SUMIF(N2829:N2831, N2828, F2829:F2831),0)</f>
        <v>0</v>
      </c>
      <c r="G2832" s="8"/>
      <c r="H2832" s="9">
        <f>TRUNC(SUMIF(N2829:N2831, N2828, H2829:H2831),0)</f>
        <v>129011</v>
      </c>
      <c r="I2832" s="8"/>
      <c r="J2832" s="9">
        <f>TRUNC(SUMIF(N2829:N2831, N2828, J2829:J2831),0)</f>
        <v>852</v>
      </c>
      <c r="K2832" s="8"/>
      <c r="L2832" s="9">
        <f>F2832+H2832+J2832</f>
        <v>129863</v>
      </c>
      <c r="M2832" s="5" t="s">
        <v>52</v>
      </c>
      <c r="N2832" s="1" t="s">
        <v>124</v>
      </c>
      <c r="O2832" s="1" t="s">
        <v>124</v>
      </c>
      <c r="P2832" s="1" t="s">
        <v>52</v>
      </c>
      <c r="Q2832" s="1" t="s">
        <v>52</v>
      </c>
      <c r="R2832" s="1" t="s">
        <v>52</v>
      </c>
      <c r="AV2832" s="1" t="s">
        <v>52</v>
      </c>
      <c r="AW2832" s="1" t="s">
        <v>52</v>
      </c>
      <c r="AX2832" s="1" t="s">
        <v>52</v>
      </c>
      <c r="AY2832" s="1" t="s">
        <v>52</v>
      </c>
      <c r="AZ2832" s="203"/>
      <c r="BA2832" s="207"/>
    </row>
    <row r="2833" spans="1:53" ht="30" customHeight="1">
      <c r="A2833" s="6"/>
      <c r="B2833" s="6"/>
      <c r="C2833" s="6"/>
      <c r="D2833" s="6"/>
      <c r="E2833" s="8"/>
      <c r="F2833" s="9"/>
      <c r="G2833" s="8"/>
      <c r="H2833" s="9"/>
      <c r="I2833" s="8"/>
      <c r="J2833" s="9"/>
      <c r="K2833" s="8"/>
      <c r="L2833" s="9"/>
      <c r="M2833" s="6"/>
      <c r="BA2833" s="206"/>
    </row>
    <row r="2834" spans="1:53" ht="30" customHeight="1">
      <c r="A2834" s="308" t="s">
        <v>5761</v>
      </c>
      <c r="B2834" s="308"/>
      <c r="C2834" s="308"/>
      <c r="D2834" s="308"/>
      <c r="E2834" s="309"/>
      <c r="F2834" s="310"/>
      <c r="G2834" s="309"/>
      <c r="H2834" s="310"/>
      <c r="I2834" s="309"/>
      <c r="J2834" s="310"/>
      <c r="K2834" s="309"/>
      <c r="L2834" s="310"/>
      <c r="M2834" s="308"/>
      <c r="N2834" s="1" t="s">
        <v>2420</v>
      </c>
      <c r="BA2834" s="206"/>
    </row>
    <row r="2835" spans="1:53" ht="30" customHeight="1">
      <c r="A2835" s="5" t="s">
        <v>5702</v>
      </c>
      <c r="B2835" s="5" t="s">
        <v>5703</v>
      </c>
      <c r="C2835" s="5" t="s">
        <v>3711</v>
      </c>
      <c r="D2835" s="6">
        <v>1.32</v>
      </c>
      <c r="E2835" s="8">
        <f>일위대가목록!E683</f>
        <v>0</v>
      </c>
      <c r="F2835" s="9">
        <f>TRUNC(E2835*D2835,1)</f>
        <v>0</v>
      </c>
      <c r="G2835" s="8">
        <f>일위대가목록!F683</f>
        <v>0</v>
      </c>
      <c r="H2835" s="9">
        <f>TRUNC(G2835*D2835,1)</f>
        <v>0</v>
      </c>
      <c r="I2835" s="8">
        <f>일위대가목록!G683</f>
        <v>414</v>
      </c>
      <c r="J2835" s="9">
        <f>TRUNC(I2835*D2835,1)</f>
        <v>546.4</v>
      </c>
      <c r="K2835" s="8">
        <f t="shared" ref="K2835:L2837" si="363">TRUNC(E2835+G2835+I2835,1)</f>
        <v>414</v>
      </c>
      <c r="L2835" s="9">
        <f t="shared" si="363"/>
        <v>546.4</v>
      </c>
      <c r="M2835" s="5" t="s">
        <v>5704</v>
      </c>
      <c r="N2835" s="1" t="s">
        <v>2420</v>
      </c>
      <c r="O2835" s="1" t="s">
        <v>5705</v>
      </c>
      <c r="P2835" s="1" t="s">
        <v>61</v>
      </c>
      <c r="Q2835" s="1" t="s">
        <v>62</v>
      </c>
      <c r="R2835" s="1" t="s">
        <v>62</v>
      </c>
      <c r="AV2835" s="1" t="s">
        <v>52</v>
      </c>
      <c r="AW2835" s="1" t="s">
        <v>5762</v>
      </c>
      <c r="AX2835" s="1" t="s">
        <v>52</v>
      </c>
      <c r="AY2835" s="1" t="s">
        <v>52</v>
      </c>
      <c r="AZ2835" s="203"/>
      <c r="BA2835" s="207" t="s">
        <v>5704</v>
      </c>
    </row>
    <row r="2836" spans="1:53" ht="30" customHeight="1">
      <c r="A2836" s="5" t="s">
        <v>5035</v>
      </c>
      <c r="B2836" s="5" t="s">
        <v>2646</v>
      </c>
      <c r="C2836" s="5" t="s">
        <v>2210</v>
      </c>
      <c r="D2836" s="6">
        <v>0.26800000000000002</v>
      </c>
      <c r="E2836" s="8">
        <f>단가대비표!K414</f>
        <v>0</v>
      </c>
      <c r="F2836" s="9">
        <f>TRUNC(E2836*D2836,1)</f>
        <v>0</v>
      </c>
      <c r="G2836" s="8">
        <f>단가대비표!L414</f>
        <v>194463</v>
      </c>
      <c r="H2836" s="9">
        <f>TRUNC(G2836*D2836,1)</f>
        <v>52116</v>
      </c>
      <c r="I2836" s="8">
        <f>단가대비표!S414</f>
        <v>0</v>
      </c>
      <c r="J2836" s="9">
        <f>TRUNC(I2836*D2836,1)</f>
        <v>0</v>
      </c>
      <c r="K2836" s="8">
        <f t="shared" si="363"/>
        <v>194463</v>
      </c>
      <c r="L2836" s="9">
        <f t="shared" si="363"/>
        <v>52116</v>
      </c>
      <c r="M2836" s="5" t="s">
        <v>52</v>
      </c>
      <c r="N2836" s="1" t="s">
        <v>2420</v>
      </c>
      <c r="O2836" s="1" t="s">
        <v>5036</v>
      </c>
      <c r="P2836" s="1" t="s">
        <v>62</v>
      </c>
      <c r="Q2836" s="1" t="s">
        <v>62</v>
      </c>
      <c r="R2836" s="1" t="s">
        <v>61</v>
      </c>
      <c r="AV2836" s="1" t="s">
        <v>52</v>
      </c>
      <c r="AW2836" s="1" t="s">
        <v>5763</v>
      </c>
      <c r="AX2836" s="1" t="s">
        <v>52</v>
      </c>
      <c r="AY2836" s="1" t="s">
        <v>52</v>
      </c>
      <c r="AZ2836" s="203"/>
      <c r="BA2836" s="207" t="s">
        <v>7729</v>
      </c>
    </row>
    <row r="2837" spans="1:53" ht="30" customHeight="1">
      <c r="A2837" s="5" t="s">
        <v>2649</v>
      </c>
      <c r="B2837" s="5" t="s">
        <v>2646</v>
      </c>
      <c r="C2837" s="5" t="s">
        <v>2210</v>
      </c>
      <c r="D2837" s="6">
        <v>0.26800000000000002</v>
      </c>
      <c r="E2837" s="8">
        <f>단가대비표!K405</f>
        <v>0</v>
      </c>
      <c r="F2837" s="9">
        <f>TRUNC(E2837*D2837,1)</f>
        <v>0</v>
      </c>
      <c r="G2837" s="8">
        <f>단가대비표!L405</f>
        <v>157068</v>
      </c>
      <c r="H2837" s="9">
        <f>TRUNC(G2837*D2837,1)</f>
        <v>42094.2</v>
      </c>
      <c r="I2837" s="8">
        <f>단가대비표!S405</f>
        <v>0</v>
      </c>
      <c r="J2837" s="9">
        <f>TRUNC(I2837*D2837,1)</f>
        <v>0</v>
      </c>
      <c r="K2837" s="8">
        <f t="shared" si="363"/>
        <v>157068</v>
      </c>
      <c r="L2837" s="9">
        <f t="shared" si="363"/>
        <v>42094.2</v>
      </c>
      <c r="M2837" s="5" t="s">
        <v>52</v>
      </c>
      <c r="N2837" s="1" t="s">
        <v>2420</v>
      </c>
      <c r="O2837" s="1" t="s">
        <v>2650</v>
      </c>
      <c r="P2837" s="1" t="s">
        <v>62</v>
      </c>
      <c r="Q2837" s="1" t="s">
        <v>62</v>
      </c>
      <c r="R2837" s="1" t="s">
        <v>61</v>
      </c>
      <c r="AV2837" s="1" t="s">
        <v>52</v>
      </c>
      <c r="AW2837" s="1" t="s">
        <v>5764</v>
      </c>
      <c r="AX2837" s="1" t="s">
        <v>52</v>
      </c>
      <c r="AY2837" s="1" t="s">
        <v>52</v>
      </c>
      <c r="AZ2837" s="203"/>
      <c r="BA2837" s="207" t="s">
        <v>7717</v>
      </c>
    </row>
    <row r="2838" spans="1:53" ht="30" customHeight="1">
      <c r="A2838" s="5" t="s">
        <v>2487</v>
      </c>
      <c r="B2838" s="5" t="s">
        <v>52</v>
      </c>
      <c r="C2838" s="5" t="s">
        <v>52</v>
      </c>
      <c r="D2838" s="6"/>
      <c r="E2838" s="8"/>
      <c r="F2838" s="9">
        <f>TRUNC(SUMIF(N2835:N2837, N2834, F2835:F2837),0)</f>
        <v>0</v>
      </c>
      <c r="G2838" s="8"/>
      <c r="H2838" s="9">
        <f>TRUNC(SUMIF(N2835:N2837, N2834, H2835:H2837),0)</f>
        <v>94210</v>
      </c>
      <c r="I2838" s="8"/>
      <c r="J2838" s="9">
        <f>TRUNC(SUMIF(N2835:N2837, N2834, J2835:J2837),0)</f>
        <v>546</v>
      </c>
      <c r="K2838" s="8"/>
      <c r="L2838" s="9">
        <f>F2838+H2838+J2838</f>
        <v>94756</v>
      </c>
      <c r="M2838" s="5" t="s">
        <v>52</v>
      </c>
      <c r="N2838" s="1" t="s">
        <v>124</v>
      </c>
      <c r="O2838" s="1" t="s">
        <v>124</v>
      </c>
      <c r="P2838" s="1" t="s">
        <v>52</v>
      </c>
      <c r="Q2838" s="1" t="s">
        <v>52</v>
      </c>
      <c r="R2838" s="1" t="s">
        <v>52</v>
      </c>
      <c r="AV2838" s="1" t="s">
        <v>52</v>
      </c>
      <c r="AW2838" s="1" t="s">
        <v>52</v>
      </c>
      <c r="AX2838" s="1" t="s">
        <v>52</v>
      </c>
      <c r="AY2838" s="1" t="s">
        <v>52</v>
      </c>
      <c r="AZ2838" s="203"/>
      <c r="BA2838" s="207"/>
    </row>
    <row r="2839" spans="1:53" ht="30" customHeight="1">
      <c r="A2839" s="6"/>
      <c r="B2839" s="6"/>
      <c r="C2839" s="6"/>
      <c r="D2839" s="6"/>
      <c r="E2839" s="8"/>
      <c r="F2839" s="9"/>
      <c r="G2839" s="8"/>
      <c r="H2839" s="9"/>
      <c r="I2839" s="8"/>
      <c r="J2839" s="9"/>
      <c r="K2839" s="8"/>
      <c r="L2839" s="9"/>
      <c r="M2839" s="6"/>
      <c r="BA2839" s="206"/>
    </row>
    <row r="2840" spans="1:53" ht="30" customHeight="1">
      <c r="A2840" s="308" t="s">
        <v>5765</v>
      </c>
      <c r="B2840" s="308"/>
      <c r="C2840" s="308"/>
      <c r="D2840" s="308"/>
      <c r="E2840" s="309"/>
      <c r="F2840" s="310"/>
      <c r="G2840" s="309"/>
      <c r="H2840" s="310"/>
      <c r="I2840" s="309"/>
      <c r="J2840" s="310"/>
      <c r="K2840" s="309"/>
      <c r="L2840" s="310"/>
      <c r="M2840" s="308"/>
      <c r="N2840" s="1" t="s">
        <v>2425</v>
      </c>
      <c r="BA2840" s="206"/>
    </row>
    <row r="2841" spans="1:53" ht="30" customHeight="1">
      <c r="A2841" s="5" t="s">
        <v>5702</v>
      </c>
      <c r="B2841" s="5" t="s">
        <v>5703</v>
      </c>
      <c r="C2841" s="5" t="s">
        <v>3711</v>
      </c>
      <c r="D2841" s="6">
        <v>2.64</v>
      </c>
      <c r="E2841" s="8">
        <f>일위대가목록!E683</f>
        <v>0</v>
      </c>
      <c r="F2841" s="9">
        <f>TRUNC(E2841*D2841,1)</f>
        <v>0</v>
      </c>
      <c r="G2841" s="8">
        <f>일위대가목록!F683</f>
        <v>0</v>
      </c>
      <c r="H2841" s="9">
        <f>TRUNC(G2841*D2841,1)</f>
        <v>0</v>
      </c>
      <c r="I2841" s="8">
        <f>일위대가목록!G683</f>
        <v>414</v>
      </c>
      <c r="J2841" s="9">
        <f>TRUNC(I2841*D2841,1)</f>
        <v>1092.9000000000001</v>
      </c>
      <c r="K2841" s="8">
        <f t="shared" ref="K2841:L2843" si="364">TRUNC(E2841+G2841+I2841,1)</f>
        <v>414</v>
      </c>
      <c r="L2841" s="9">
        <f t="shared" si="364"/>
        <v>1092.9000000000001</v>
      </c>
      <c r="M2841" s="5" t="s">
        <v>5704</v>
      </c>
      <c r="N2841" s="1" t="s">
        <v>2425</v>
      </c>
      <c r="O2841" s="1" t="s">
        <v>5705</v>
      </c>
      <c r="P2841" s="1" t="s">
        <v>61</v>
      </c>
      <c r="Q2841" s="1" t="s">
        <v>62</v>
      </c>
      <c r="R2841" s="1" t="s">
        <v>62</v>
      </c>
      <c r="AV2841" s="1" t="s">
        <v>52</v>
      </c>
      <c r="AW2841" s="1" t="s">
        <v>5766</v>
      </c>
      <c r="AX2841" s="1" t="s">
        <v>52</v>
      </c>
      <c r="AY2841" s="1" t="s">
        <v>52</v>
      </c>
      <c r="AZ2841" s="203"/>
      <c r="BA2841" s="207" t="s">
        <v>5704</v>
      </c>
    </row>
    <row r="2842" spans="1:53" ht="30" customHeight="1">
      <c r="A2842" s="5" t="s">
        <v>5035</v>
      </c>
      <c r="B2842" s="5" t="s">
        <v>2646</v>
      </c>
      <c r="C2842" s="5" t="s">
        <v>2210</v>
      </c>
      <c r="D2842" s="6">
        <v>0.46899999999999997</v>
      </c>
      <c r="E2842" s="8">
        <f>단가대비표!K414</f>
        <v>0</v>
      </c>
      <c r="F2842" s="9">
        <f>TRUNC(E2842*D2842,1)</f>
        <v>0</v>
      </c>
      <c r="G2842" s="8">
        <f>단가대비표!L414</f>
        <v>194463</v>
      </c>
      <c r="H2842" s="9">
        <f>TRUNC(G2842*D2842,1)</f>
        <v>91203.1</v>
      </c>
      <c r="I2842" s="8">
        <f>단가대비표!S414</f>
        <v>0</v>
      </c>
      <c r="J2842" s="9">
        <f>TRUNC(I2842*D2842,1)</f>
        <v>0</v>
      </c>
      <c r="K2842" s="8">
        <f t="shared" si="364"/>
        <v>194463</v>
      </c>
      <c r="L2842" s="9">
        <f t="shared" si="364"/>
        <v>91203.1</v>
      </c>
      <c r="M2842" s="5" t="s">
        <v>52</v>
      </c>
      <c r="N2842" s="1" t="s">
        <v>2425</v>
      </c>
      <c r="O2842" s="1" t="s">
        <v>5036</v>
      </c>
      <c r="P2842" s="1" t="s">
        <v>62</v>
      </c>
      <c r="Q2842" s="1" t="s">
        <v>62</v>
      </c>
      <c r="R2842" s="1" t="s">
        <v>61</v>
      </c>
      <c r="AV2842" s="1" t="s">
        <v>52</v>
      </c>
      <c r="AW2842" s="1" t="s">
        <v>5767</v>
      </c>
      <c r="AX2842" s="1" t="s">
        <v>52</v>
      </c>
      <c r="AY2842" s="1" t="s">
        <v>52</v>
      </c>
      <c r="AZ2842" s="203"/>
      <c r="BA2842" s="207" t="s">
        <v>7729</v>
      </c>
    </row>
    <row r="2843" spans="1:53" ht="30" customHeight="1">
      <c r="A2843" s="5" t="s">
        <v>2649</v>
      </c>
      <c r="B2843" s="5" t="s">
        <v>2646</v>
      </c>
      <c r="C2843" s="5" t="s">
        <v>2210</v>
      </c>
      <c r="D2843" s="6">
        <v>0.46899999999999997</v>
      </c>
      <c r="E2843" s="8">
        <f>단가대비표!K405</f>
        <v>0</v>
      </c>
      <c r="F2843" s="9">
        <f>TRUNC(E2843*D2843,1)</f>
        <v>0</v>
      </c>
      <c r="G2843" s="8">
        <f>단가대비표!L405</f>
        <v>157068</v>
      </c>
      <c r="H2843" s="9">
        <f>TRUNC(G2843*D2843,1)</f>
        <v>73664.800000000003</v>
      </c>
      <c r="I2843" s="8">
        <f>단가대비표!S405</f>
        <v>0</v>
      </c>
      <c r="J2843" s="9">
        <f>TRUNC(I2843*D2843,1)</f>
        <v>0</v>
      </c>
      <c r="K2843" s="8">
        <f t="shared" si="364"/>
        <v>157068</v>
      </c>
      <c r="L2843" s="9">
        <f t="shared" si="364"/>
        <v>73664.800000000003</v>
      </c>
      <c r="M2843" s="5" t="s">
        <v>52</v>
      </c>
      <c r="N2843" s="1" t="s">
        <v>2425</v>
      </c>
      <c r="O2843" s="1" t="s">
        <v>2650</v>
      </c>
      <c r="P2843" s="1" t="s">
        <v>62</v>
      </c>
      <c r="Q2843" s="1" t="s">
        <v>62</v>
      </c>
      <c r="R2843" s="1" t="s">
        <v>61</v>
      </c>
      <c r="AV2843" s="1" t="s">
        <v>52</v>
      </c>
      <c r="AW2843" s="1" t="s">
        <v>5768</v>
      </c>
      <c r="AX2843" s="1" t="s">
        <v>52</v>
      </c>
      <c r="AY2843" s="1" t="s">
        <v>52</v>
      </c>
      <c r="AZ2843" s="203"/>
      <c r="BA2843" s="207" t="s">
        <v>7717</v>
      </c>
    </row>
    <row r="2844" spans="1:53" ht="30" customHeight="1">
      <c r="A2844" s="5" t="s">
        <v>2487</v>
      </c>
      <c r="B2844" s="5" t="s">
        <v>52</v>
      </c>
      <c r="C2844" s="5" t="s">
        <v>52</v>
      </c>
      <c r="D2844" s="6"/>
      <c r="E2844" s="8"/>
      <c r="F2844" s="9">
        <f>TRUNC(SUMIF(N2841:N2843, N2840, F2841:F2843),0)</f>
        <v>0</v>
      </c>
      <c r="G2844" s="8"/>
      <c r="H2844" s="9">
        <f>TRUNC(SUMIF(N2841:N2843, N2840, H2841:H2843),0)</f>
        <v>164867</v>
      </c>
      <c r="I2844" s="8"/>
      <c r="J2844" s="9">
        <f>TRUNC(SUMIF(N2841:N2843, N2840, J2841:J2843),0)</f>
        <v>1092</v>
      </c>
      <c r="K2844" s="8"/>
      <c r="L2844" s="9">
        <f>F2844+H2844+J2844</f>
        <v>165959</v>
      </c>
      <c r="M2844" s="5" t="s">
        <v>52</v>
      </c>
      <c r="N2844" s="1" t="s">
        <v>124</v>
      </c>
      <c r="O2844" s="1" t="s">
        <v>124</v>
      </c>
      <c r="P2844" s="1" t="s">
        <v>52</v>
      </c>
      <c r="Q2844" s="1" t="s">
        <v>52</v>
      </c>
      <c r="R2844" s="1" t="s">
        <v>52</v>
      </c>
      <c r="AV2844" s="1" t="s">
        <v>52</v>
      </c>
      <c r="AW2844" s="1" t="s">
        <v>52</v>
      </c>
      <c r="AX2844" s="1" t="s">
        <v>52</v>
      </c>
      <c r="AY2844" s="1" t="s">
        <v>52</v>
      </c>
      <c r="AZ2844" s="203"/>
      <c r="BA2844" s="207"/>
    </row>
    <row r="2845" spans="1:53" ht="30" customHeight="1">
      <c r="A2845" s="6"/>
      <c r="B2845" s="6"/>
      <c r="C2845" s="6"/>
      <c r="D2845" s="6"/>
      <c r="E2845" s="8"/>
      <c r="F2845" s="9"/>
      <c r="G2845" s="8"/>
      <c r="H2845" s="9"/>
      <c r="I2845" s="8"/>
      <c r="J2845" s="9"/>
      <c r="K2845" s="8"/>
      <c r="L2845" s="9"/>
      <c r="M2845" s="6"/>
      <c r="BA2845" s="206"/>
    </row>
    <row r="2846" spans="1:53" ht="30" customHeight="1">
      <c r="A2846" s="308" t="s">
        <v>5769</v>
      </c>
      <c r="B2846" s="308"/>
      <c r="C2846" s="308"/>
      <c r="D2846" s="308"/>
      <c r="E2846" s="309"/>
      <c r="F2846" s="310"/>
      <c r="G2846" s="309"/>
      <c r="H2846" s="310"/>
      <c r="I2846" s="309"/>
      <c r="J2846" s="310"/>
      <c r="K2846" s="309"/>
      <c r="L2846" s="310"/>
      <c r="M2846" s="308"/>
      <c r="N2846" s="1" t="s">
        <v>2429</v>
      </c>
      <c r="BA2846" s="206"/>
    </row>
    <row r="2847" spans="1:53" ht="30" customHeight="1">
      <c r="A2847" s="5" t="s">
        <v>3364</v>
      </c>
      <c r="B2847" s="5" t="s">
        <v>2646</v>
      </c>
      <c r="C2847" s="5" t="s">
        <v>2210</v>
      </c>
      <c r="D2847" s="6">
        <v>7.1400000000000005E-2</v>
      </c>
      <c r="E2847" s="8">
        <f>단가대비표!K406</f>
        <v>0</v>
      </c>
      <c r="F2847" s="9">
        <f>TRUNC(E2847*D2847,1)</f>
        <v>0</v>
      </c>
      <c r="G2847" s="8">
        <f>단가대비표!L406</f>
        <v>197450</v>
      </c>
      <c r="H2847" s="9">
        <f>TRUNC(G2847*D2847,1)</f>
        <v>14097.9</v>
      </c>
      <c r="I2847" s="8">
        <f>단가대비표!S406</f>
        <v>0</v>
      </c>
      <c r="J2847" s="9">
        <f>TRUNC(I2847*D2847,1)</f>
        <v>0</v>
      </c>
      <c r="K2847" s="8">
        <f t="shared" ref="K2847:L2849" si="365">TRUNC(E2847+G2847+I2847,1)</f>
        <v>197450</v>
      </c>
      <c r="L2847" s="9">
        <f t="shared" si="365"/>
        <v>14097.9</v>
      </c>
      <c r="M2847" s="5" t="s">
        <v>52</v>
      </c>
      <c r="N2847" s="1" t="s">
        <v>2429</v>
      </c>
      <c r="O2847" s="1" t="s">
        <v>3365</v>
      </c>
      <c r="P2847" s="1" t="s">
        <v>62</v>
      </c>
      <c r="Q2847" s="1" t="s">
        <v>62</v>
      </c>
      <c r="R2847" s="1" t="s">
        <v>61</v>
      </c>
      <c r="V2847">
        <v>1</v>
      </c>
      <c r="AV2847" s="1" t="s">
        <v>52</v>
      </c>
      <c r="AW2847" s="1" t="s">
        <v>5770</v>
      </c>
      <c r="AX2847" s="1" t="s">
        <v>52</v>
      </c>
      <c r="AY2847" s="1" t="s">
        <v>52</v>
      </c>
      <c r="AZ2847" s="203"/>
      <c r="BA2847" s="207" t="s">
        <v>7719</v>
      </c>
    </row>
    <row r="2848" spans="1:53" ht="30" customHeight="1">
      <c r="A2848" s="5" t="s">
        <v>2649</v>
      </c>
      <c r="B2848" s="5" t="s">
        <v>2646</v>
      </c>
      <c r="C2848" s="5" t="s">
        <v>2210</v>
      </c>
      <c r="D2848" s="6">
        <v>3.5700000000000003E-2</v>
      </c>
      <c r="E2848" s="8">
        <f>단가대비표!K405</f>
        <v>0</v>
      </c>
      <c r="F2848" s="9">
        <f>TRUNC(E2848*D2848,1)</f>
        <v>0</v>
      </c>
      <c r="G2848" s="8">
        <f>단가대비표!L405</f>
        <v>157068</v>
      </c>
      <c r="H2848" s="9">
        <f>TRUNC(G2848*D2848,1)</f>
        <v>5607.3</v>
      </c>
      <c r="I2848" s="8">
        <f>단가대비표!S405</f>
        <v>0</v>
      </c>
      <c r="J2848" s="9">
        <f>TRUNC(I2848*D2848,1)</f>
        <v>0</v>
      </c>
      <c r="K2848" s="8">
        <f t="shared" si="365"/>
        <v>157068</v>
      </c>
      <c r="L2848" s="9">
        <f t="shared" si="365"/>
        <v>5607.3</v>
      </c>
      <c r="M2848" s="5" t="s">
        <v>52</v>
      </c>
      <c r="N2848" s="1" t="s">
        <v>2429</v>
      </c>
      <c r="O2848" s="1" t="s">
        <v>2650</v>
      </c>
      <c r="P2848" s="1" t="s">
        <v>62</v>
      </c>
      <c r="Q2848" s="1" t="s">
        <v>62</v>
      </c>
      <c r="R2848" s="1" t="s">
        <v>61</v>
      </c>
      <c r="V2848">
        <v>1</v>
      </c>
      <c r="AV2848" s="1" t="s">
        <v>52</v>
      </c>
      <c r="AW2848" s="1" t="s">
        <v>5771</v>
      </c>
      <c r="AX2848" s="1" t="s">
        <v>52</v>
      </c>
      <c r="AY2848" s="1" t="s">
        <v>52</v>
      </c>
      <c r="AZ2848" s="203"/>
      <c r="BA2848" s="207" t="s">
        <v>7717</v>
      </c>
    </row>
    <row r="2849" spans="1:53" ht="30" customHeight="1">
      <c r="A2849" s="5" t="s">
        <v>5772</v>
      </c>
      <c r="B2849" s="5" t="s">
        <v>2653</v>
      </c>
      <c r="C2849" s="5" t="s">
        <v>449</v>
      </c>
      <c r="D2849" s="6">
        <v>1</v>
      </c>
      <c r="E2849" s="8">
        <v>0</v>
      </c>
      <c r="F2849" s="9">
        <f>TRUNC(E2849*D2849,1)</f>
        <v>0</v>
      </c>
      <c r="G2849" s="8">
        <v>0</v>
      </c>
      <c r="H2849" s="9">
        <f>TRUNC(G2849*D2849,1)</f>
        <v>0</v>
      </c>
      <c r="I2849" s="8">
        <f>TRUNC(SUMIF(V2847:V2849, RIGHTB(O2849, 1), H2847:H2849)*U2849, 2)</f>
        <v>394.1</v>
      </c>
      <c r="J2849" s="9">
        <f>TRUNC(I2849*D2849,1)</f>
        <v>394.1</v>
      </c>
      <c r="K2849" s="8">
        <f t="shared" si="365"/>
        <v>394.1</v>
      </c>
      <c r="L2849" s="9">
        <f t="shared" si="365"/>
        <v>394.1</v>
      </c>
      <c r="M2849" s="5" t="s">
        <v>52</v>
      </c>
      <c r="N2849" s="1" t="s">
        <v>2429</v>
      </c>
      <c r="O2849" s="1" t="s">
        <v>2654</v>
      </c>
      <c r="P2849" s="1" t="s">
        <v>62</v>
      </c>
      <c r="Q2849" s="1" t="s">
        <v>62</v>
      </c>
      <c r="R2849" s="1" t="s">
        <v>62</v>
      </c>
      <c r="S2849">
        <v>1</v>
      </c>
      <c r="T2849">
        <v>2</v>
      </c>
      <c r="U2849">
        <v>0.02</v>
      </c>
      <c r="AV2849" s="1" t="s">
        <v>52</v>
      </c>
      <c r="AW2849" s="1" t="s">
        <v>5773</v>
      </c>
      <c r="AX2849" s="1" t="s">
        <v>52</v>
      </c>
      <c r="AY2849" s="1" t="s">
        <v>52</v>
      </c>
      <c r="AZ2849" s="203"/>
      <c r="BA2849" s="207"/>
    </row>
    <row r="2850" spans="1:53" ht="30" customHeight="1">
      <c r="A2850" s="5" t="s">
        <v>2487</v>
      </c>
      <c r="B2850" s="5" t="s">
        <v>52</v>
      </c>
      <c r="C2850" s="5" t="s">
        <v>52</v>
      </c>
      <c r="D2850" s="6"/>
      <c r="E2850" s="8"/>
      <c r="F2850" s="9">
        <f>TRUNC(SUMIF(N2847:N2849, N2846, F2847:F2849),0)</f>
        <v>0</v>
      </c>
      <c r="G2850" s="8"/>
      <c r="H2850" s="9">
        <f>TRUNC(SUMIF(N2847:N2849, N2846, H2847:H2849),0)</f>
        <v>19705</v>
      </c>
      <c r="I2850" s="8"/>
      <c r="J2850" s="9">
        <f>TRUNC(SUMIF(N2847:N2849, N2846, J2847:J2849),0)</f>
        <v>394</v>
      </c>
      <c r="K2850" s="8"/>
      <c r="L2850" s="9">
        <f>F2850+H2850+J2850</f>
        <v>20099</v>
      </c>
      <c r="M2850" s="5" t="s">
        <v>52</v>
      </c>
      <c r="N2850" s="1" t="s">
        <v>124</v>
      </c>
      <c r="O2850" s="1" t="s">
        <v>124</v>
      </c>
      <c r="P2850" s="1" t="s">
        <v>52</v>
      </c>
      <c r="Q2850" s="1" t="s">
        <v>52</v>
      </c>
      <c r="R2850" s="1" t="s">
        <v>52</v>
      </c>
      <c r="AV2850" s="1" t="s">
        <v>52</v>
      </c>
      <c r="AW2850" s="1" t="s">
        <v>52</v>
      </c>
      <c r="AX2850" s="1" t="s">
        <v>52</v>
      </c>
      <c r="AY2850" s="1" t="s">
        <v>52</v>
      </c>
      <c r="AZ2850" s="203"/>
      <c r="BA2850" s="207"/>
    </row>
    <row r="2851" spans="1:53" ht="30" customHeight="1">
      <c r="A2851" s="6"/>
      <c r="B2851" s="6"/>
      <c r="C2851" s="6"/>
      <c r="D2851" s="6"/>
      <c r="E2851" s="8"/>
      <c r="F2851" s="9"/>
      <c r="G2851" s="8"/>
      <c r="H2851" s="9"/>
      <c r="I2851" s="8"/>
      <c r="J2851" s="9"/>
      <c r="K2851" s="8"/>
      <c r="L2851" s="9"/>
      <c r="M2851" s="6"/>
      <c r="BA2851" s="206"/>
    </row>
    <row r="2852" spans="1:53" ht="30" customHeight="1">
      <c r="A2852" s="308" t="s">
        <v>5774</v>
      </c>
      <c r="B2852" s="308"/>
      <c r="C2852" s="308"/>
      <c r="D2852" s="308"/>
      <c r="E2852" s="309"/>
      <c r="F2852" s="310"/>
      <c r="G2852" s="309"/>
      <c r="H2852" s="310"/>
      <c r="I2852" s="309"/>
      <c r="J2852" s="310"/>
      <c r="K2852" s="309"/>
      <c r="L2852" s="310"/>
      <c r="M2852" s="308"/>
      <c r="N2852" s="1" t="s">
        <v>2433</v>
      </c>
      <c r="BA2852" s="206"/>
    </row>
    <row r="2853" spans="1:53" ht="30" customHeight="1">
      <c r="A2853" s="5" t="s">
        <v>4117</v>
      </c>
      <c r="B2853" s="5" t="s">
        <v>2646</v>
      </c>
      <c r="C2853" s="5" t="s">
        <v>2210</v>
      </c>
      <c r="D2853" s="6">
        <v>9.1000000000000004E-3</v>
      </c>
      <c r="E2853" s="8">
        <f>단가대비표!K421</f>
        <v>0</v>
      </c>
      <c r="F2853" s="9">
        <f>TRUNC(E2853*D2853,1)</f>
        <v>0</v>
      </c>
      <c r="G2853" s="8">
        <f>단가대비표!L421</f>
        <v>251976</v>
      </c>
      <c r="H2853" s="9">
        <f>TRUNC(G2853*D2853,1)</f>
        <v>2292.9</v>
      </c>
      <c r="I2853" s="8">
        <f>단가대비표!S421</f>
        <v>0</v>
      </c>
      <c r="J2853" s="9">
        <f>TRUNC(I2853*D2853,1)</f>
        <v>0</v>
      </c>
      <c r="K2853" s="8">
        <f>TRUNC(E2853+G2853+I2853,1)</f>
        <v>251976</v>
      </c>
      <c r="L2853" s="9">
        <f>TRUNC(F2853+H2853+J2853,1)</f>
        <v>2292.9</v>
      </c>
      <c r="M2853" s="5" t="s">
        <v>52</v>
      </c>
      <c r="N2853" s="1" t="s">
        <v>2433</v>
      </c>
      <c r="O2853" s="1" t="s">
        <v>4118</v>
      </c>
      <c r="P2853" s="1" t="s">
        <v>62</v>
      </c>
      <c r="Q2853" s="1" t="s">
        <v>62</v>
      </c>
      <c r="R2853" s="1" t="s">
        <v>61</v>
      </c>
      <c r="V2853">
        <v>1</v>
      </c>
      <c r="AV2853" s="1" t="s">
        <v>52</v>
      </c>
      <c r="AW2853" s="1" t="s">
        <v>5775</v>
      </c>
      <c r="AX2853" s="1" t="s">
        <v>52</v>
      </c>
      <c r="AY2853" s="1" t="s">
        <v>52</v>
      </c>
      <c r="AZ2853" s="203"/>
      <c r="BA2853" s="207" t="s">
        <v>7736</v>
      </c>
    </row>
    <row r="2854" spans="1:53" ht="30" customHeight="1">
      <c r="A2854" s="5" t="s">
        <v>5772</v>
      </c>
      <c r="B2854" s="5" t="s">
        <v>2653</v>
      </c>
      <c r="C2854" s="5" t="s">
        <v>449</v>
      </c>
      <c r="D2854" s="6">
        <v>1</v>
      </c>
      <c r="E2854" s="8">
        <v>0</v>
      </c>
      <c r="F2854" s="9">
        <f>TRUNC(E2854*D2854,1)</f>
        <v>0</v>
      </c>
      <c r="G2854" s="8">
        <v>0</v>
      </c>
      <c r="H2854" s="9">
        <f>TRUNC(G2854*D2854,1)</f>
        <v>0</v>
      </c>
      <c r="I2854" s="8">
        <f>TRUNC(SUMIF(V2853:V2854, RIGHTB(O2854, 1), H2853:H2854)*U2854, 2)</f>
        <v>45.85</v>
      </c>
      <c r="J2854" s="9">
        <f>TRUNC(I2854*D2854,1)</f>
        <v>45.8</v>
      </c>
      <c r="K2854" s="8">
        <f>TRUNC(E2854+G2854+I2854,1)</f>
        <v>45.8</v>
      </c>
      <c r="L2854" s="9">
        <f>TRUNC(F2854+H2854+J2854,1)</f>
        <v>45.8</v>
      </c>
      <c r="M2854" s="5" t="s">
        <v>52</v>
      </c>
      <c r="N2854" s="1" t="s">
        <v>2433</v>
      </c>
      <c r="O2854" s="1" t="s">
        <v>2654</v>
      </c>
      <c r="P2854" s="1" t="s">
        <v>62</v>
      </c>
      <c r="Q2854" s="1" t="s">
        <v>62</v>
      </c>
      <c r="R2854" s="1" t="s">
        <v>62</v>
      </c>
      <c r="S2854">
        <v>1</v>
      </c>
      <c r="T2854">
        <v>2</v>
      </c>
      <c r="U2854">
        <v>0.02</v>
      </c>
      <c r="AV2854" s="1" t="s">
        <v>52</v>
      </c>
      <c r="AW2854" s="1" t="s">
        <v>5776</v>
      </c>
      <c r="AX2854" s="1" t="s">
        <v>52</v>
      </c>
      <c r="AY2854" s="1" t="s">
        <v>52</v>
      </c>
      <c r="AZ2854" s="203"/>
      <c r="BA2854" s="207"/>
    </row>
    <row r="2855" spans="1:53" ht="30" customHeight="1">
      <c r="A2855" s="5" t="s">
        <v>2487</v>
      </c>
      <c r="B2855" s="5" t="s">
        <v>52</v>
      </c>
      <c r="C2855" s="5" t="s">
        <v>52</v>
      </c>
      <c r="D2855" s="6"/>
      <c r="E2855" s="8"/>
      <c r="F2855" s="9">
        <f>TRUNC(SUMIF(N2853:N2854, N2852, F2853:F2854),0)</f>
        <v>0</v>
      </c>
      <c r="G2855" s="8"/>
      <c r="H2855" s="9">
        <f>TRUNC(SUMIF(N2853:N2854, N2852, H2853:H2854),0)</f>
        <v>2292</v>
      </c>
      <c r="I2855" s="8"/>
      <c r="J2855" s="9">
        <f>TRUNC(SUMIF(N2853:N2854, N2852, J2853:J2854),0)</f>
        <v>45</v>
      </c>
      <c r="K2855" s="8"/>
      <c r="L2855" s="9">
        <f>F2855+H2855+J2855</f>
        <v>2337</v>
      </c>
      <c r="M2855" s="5" t="s">
        <v>52</v>
      </c>
      <c r="N2855" s="1" t="s">
        <v>124</v>
      </c>
      <c r="O2855" s="1" t="s">
        <v>124</v>
      </c>
      <c r="P2855" s="1" t="s">
        <v>52</v>
      </c>
      <c r="Q2855" s="1" t="s">
        <v>52</v>
      </c>
      <c r="R2855" s="1" t="s">
        <v>52</v>
      </c>
      <c r="AV2855" s="1" t="s">
        <v>52</v>
      </c>
      <c r="AW2855" s="1" t="s">
        <v>52</v>
      </c>
      <c r="AX2855" s="1" t="s">
        <v>52</v>
      </c>
      <c r="AY2855" s="1" t="s">
        <v>52</v>
      </c>
      <c r="AZ2855" s="203"/>
      <c r="BA2855" s="207"/>
    </row>
    <row r="2856" spans="1:53" ht="30" customHeight="1">
      <c r="A2856" s="6"/>
      <c r="B2856" s="6"/>
      <c r="C2856" s="6"/>
      <c r="D2856" s="6"/>
      <c r="E2856" s="8"/>
      <c r="F2856" s="9"/>
      <c r="G2856" s="8"/>
      <c r="H2856" s="9"/>
      <c r="I2856" s="8"/>
      <c r="J2856" s="9"/>
      <c r="K2856" s="8"/>
      <c r="L2856" s="9"/>
      <c r="M2856" s="6"/>
      <c r="BA2856" s="206"/>
    </row>
    <row r="2857" spans="1:53" ht="30" customHeight="1">
      <c r="A2857" s="308" t="s">
        <v>5777</v>
      </c>
      <c r="B2857" s="308"/>
      <c r="C2857" s="308"/>
      <c r="D2857" s="308"/>
      <c r="E2857" s="309"/>
      <c r="F2857" s="310"/>
      <c r="G2857" s="309"/>
      <c r="H2857" s="310"/>
      <c r="I2857" s="309"/>
      <c r="J2857" s="310"/>
      <c r="K2857" s="309"/>
      <c r="L2857" s="310"/>
      <c r="M2857" s="308"/>
      <c r="N2857" s="1" t="s">
        <v>2438</v>
      </c>
      <c r="BA2857" s="206"/>
    </row>
    <row r="2858" spans="1:53" ht="30" customHeight="1">
      <c r="A2858" s="5" t="s">
        <v>5778</v>
      </c>
      <c r="B2858" s="5" t="s">
        <v>2436</v>
      </c>
      <c r="C2858" s="5" t="s">
        <v>366</v>
      </c>
      <c r="D2858" s="6">
        <v>1</v>
      </c>
      <c r="E2858" s="8">
        <f>단가대비표!K365</f>
        <v>146520</v>
      </c>
      <c r="F2858" s="9">
        <f>TRUNC(E2858*D2858,1)</f>
        <v>146520</v>
      </c>
      <c r="G2858" s="8">
        <f>단가대비표!L365</f>
        <v>0</v>
      </c>
      <c r="H2858" s="9">
        <f>TRUNC(G2858*D2858,1)</f>
        <v>0</v>
      </c>
      <c r="I2858" s="8">
        <f>단가대비표!S365</f>
        <v>0</v>
      </c>
      <c r="J2858" s="9">
        <f>TRUNC(I2858*D2858,1)</f>
        <v>0</v>
      </c>
      <c r="K2858" s="8">
        <f t="shared" ref="K2858:L2860" si="366">TRUNC(E2858+G2858+I2858,1)</f>
        <v>146520</v>
      </c>
      <c r="L2858" s="9">
        <f t="shared" si="366"/>
        <v>146520</v>
      </c>
      <c r="M2858" s="5" t="s">
        <v>52</v>
      </c>
      <c r="N2858" s="1" t="s">
        <v>2438</v>
      </c>
      <c r="O2858" s="1" t="s">
        <v>5779</v>
      </c>
      <c r="P2858" s="1" t="s">
        <v>62</v>
      </c>
      <c r="Q2858" s="1" t="s">
        <v>62</v>
      </c>
      <c r="R2858" s="1" t="s">
        <v>61</v>
      </c>
      <c r="V2858">
        <v>1</v>
      </c>
      <c r="AV2858" s="1" t="s">
        <v>52</v>
      </c>
      <c r="AW2858" s="1" t="s">
        <v>5780</v>
      </c>
      <c r="AX2858" s="1" t="s">
        <v>52</v>
      </c>
      <c r="AY2858" s="1" t="s">
        <v>52</v>
      </c>
      <c r="AZ2858" s="203"/>
      <c r="BA2858" s="207" t="s">
        <v>7674</v>
      </c>
    </row>
    <row r="2859" spans="1:53" ht="30" customHeight="1">
      <c r="A2859" s="5" t="s">
        <v>2665</v>
      </c>
      <c r="B2859" s="5" t="s">
        <v>2666</v>
      </c>
      <c r="C2859" s="5" t="s">
        <v>449</v>
      </c>
      <c r="D2859" s="6">
        <v>1</v>
      </c>
      <c r="E2859" s="8">
        <f>TRUNC(SUMIF(V2858:V2860, RIGHTB(O2859, 1), F2858:F2860)*U2859, 2)</f>
        <v>7326</v>
      </c>
      <c r="F2859" s="9">
        <f>TRUNC(E2859*D2859,1)</f>
        <v>7326</v>
      </c>
      <c r="G2859" s="8">
        <v>0</v>
      </c>
      <c r="H2859" s="9">
        <f>TRUNC(G2859*D2859,1)</f>
        <v>0</v>
      </c>
      <c r="I2859" s="8">
        <v>0</v>
      </c>
      <c r="J2859" s="9">
        <f>TRUNC(I2859*D2859,1)</f>
        <v>0</v>
      </c>
      <c r="K2859" s="8">
        <f t="shared" si="366"/>
        <v>7326</v>
      </c>
      <c r="L2859" s="9">
        <f t="shared" si="366"/>
        <v>7326</v>
      </c>
      <c r="M2859" s="5" t="s">
        <v>52</v>
      </c>
      <c r="N2859" s="1" t="s">
        <v>2438</v>
      </c>
      <c r="O2859" s="1" t="s">
        <v>2654</v>
      </c>
      <c r="P2859" s="1" t="s">
        <v>62</v>
      </c>
      <c r="Q2859" s="1" t="s">
        <v>62</v>
      </c>
      <c r="R2859" s="1" t="s">
        <v>62</v>
      </c>
      <c r="S2859">
        <v>0</v>
      </c>
      <c r="T2859">
        <v>0</v>
      </c>
      <c r="U2859">
        <v>0.05</v>
      </c>
      <c r="AV2859" s="1" t="s">
        <v>52</v>
      </c>
      <c r="AW2859" s="1" t="s">
        <v>5781</v>
      </c>
      <c r="AX2859" s="1" t="s">
        <v>52</v>
      </c>
      <c r="AY2859" s="1" t="s">
        <v>52</v>
      </c>
      <c r="AZ2859" s="203"/>
      <c r="BA2859" s="207"/>
    </row>
    <row r="2860" spans="1:53" ht="30" customHeight="1">
      <c r="A2860" s="5" t="s">
        <v>5782</v>
      </c>
      <c r="B2860" s="5" t="s">
        <v>5783</v>
      </c>
      <c r="C2860" s="5" t="s">
        <v>1186</v>
      </c>
      <c r="D2860" s="6">
        <v>1</v>
      </c>
      <c r="E2860" s="8">
        <f>일위대가목록!E684</f>
        <v>10763</v>
      </c>
      <c r="F2860" s="9">
        <f>TRUNC(E2860*D2860,1)</f>
        <v>10763</v>
      </c>
      <c r="G2860" s="8">
        <f>일위대가목록!F684</f>
        <v>358798</v>
      </c>
      <c r="H2860" s="9">
        <f>TRUNC(G2860*D2860,1)</f>
        <v>358798</v>
      </c>
      <c r="I2860" s="8">
        <f>일위대가목록!G684</f>
        <v>0</v>
      </c>
      <c r="J2860" s="9">
        <f>TRUNC(I2860*D2860,1)</f>
        <v>0</v>
      </c>
      <c r="K2860" s="8">
        <f t="shared" si="366"/>
        <v>369561</v>
      </c>
      <c r="L2860" s="9">
        <f t="shared" si="366"/>
        <v>369561</v>
      </c>
      <c r="M2860" s="5" t="s">
        <v>5784</v>
      </c>
      <c r="N2860" s="1" t="s">
        <v>2438</v>
      </c>
      <c r="O2860" s="1" t="s">
        <v>5785</v>
      </c>
      <c r="P2860" s="1" t="s">
        <v>61</v>
      </c>
      <c r="Q2860" s="1" t="s">
        <v>62</v>
      </c>
      <c r="R2860" s="1" t="s">
        <v>62</v>
      </c>
      <c r="AV2860" s="1" t="s">
        <v>52</v>
      </c>
      <c r="AW2860" s="1" t="s">
        <v>5786</v>
      </c>
      <c r="AX2860" s="1" t="s">
        <v>52</v>
      </c>
      <c r="AY2860" s="1" t="s">
        <v>52</v>
      </c>
      <c r="AZ2860" s="203"/>
      <c r="BA2860" s="207" t="s">
        <v>5784</v>
      </c>
    </row>
    <row r="2861" spans="1:53" ht="30" customHeight="1">
      <c r="A2861" s="5" t="s">
        <v>2487</v>
      </c>
      <c r="B2861" s="5" t="s">
        <v>52</v>
      </c>
      <c r="C2861" s="5" t="s">
        <v>52</v>
      </c>
      <c r="D2861" s="6"/>
      <c r="E2861" s="8"/>
      <c r="F2861" s="9">
        <f>TRUNC(SUMIF(N2858:N2860, N2857, F2858:F2860),0)</f>
        <v>164609</v>
      </c>
      <c r="G2861" s="8"/>
      <c r="H2861" s="9">
        <f>TRUNC(SUMIF(N2858:N2860, N2857, H2858:H2860),0)</f>
        <v>358798</v>
      </c>
      <c r="I2861" s="8"/>
      <c r="J2861" s="9">
        <f>TRUNC(SUMIF(N2858:N2860, N2857, J2858:J2860),0)</f>
        <v>0</v>
      </c>
      <c r="K2861" s="8"/>
      <c r="L2861" s="9">
        <f>F2861+H2861+J2861</f>
        <v>523407</v>
      </c>
      <c r="M2861" s="5" t="s">
        <v>52</v>
      </c>
      <c r="N2861" s="1" t="s">
        <v>124</v>
      </c>
      <c r="O2861" s="1" t="s">
        <v>124</v>
      </c>
      <c r="P2861" s="1" t="s">
        <v>52</v>
      </c>
      <c r="Q2861" s="1" t="s">
        <v>52</v>
      </c>
      <c r="R2861" s="1" t="s">
        <v>52</v>
      </c>
      <c r="AV2861" s="1" t="s">
        <v>52</v>
      </c>
      <c r="AW2861" s="1" t="s">
        <v>52</v>
      </c>
      <c r="AX2861" s="1" t="s">
        <v>52</v>
      </c>
      <c r="AY2861" s="1" t="s">
        <v>52</v>
      </c>
      <c r="AZ2861" s="203"/>
      <c r="BA2861" s="207"/>
    </row>
    <row r="2862" spans="1:53" ht="30" customHeight="1">
      <c r="A2862" s="6"/>
      <c r="B2862" s="6"/>
      <c r="C2862" s="6"/>
      <c r="D2862" s="6"/>
      <c r="E2862" s="8"/>
      <c r="F2862" s="9"/>
      <c r="G2862" s="8"/>
      <c r="H2862" s="9"/>
      <c r="I2862" s="8"/>
      <c r="J2862" s="9"/>
      <c r="K2862" s="8"/>
      <c r="L2862" s="9"/>
      <c r="M2862" s="6"/>
      <c r="BA2862" s="206"/>
    </row>
    <row r="2863" spans="1:53" ht="30" customHeight="1">
      <c r="A2863" s="308" t="s">
        <v>5787</v>
      </c>
      <c r="B2863" s="308"/>
      <c r="C2863" s="308"/>
      <c r="D2863" s="308"/>
      <c r="E2863" s="309"/>
      <c r="F2863" s="310"/>
      <c r="G2863" s="309"/>
      <c r="H2863" s="310"/>
      <c r="I2863" s="309"/>
      <c r="J2863" s="310"/>
      <c r="K2863" s="309"/>
      <c r="L2863" s="310"/>
      <c r="M2863" s="308"/>
      <c r="N2863" s="1" t="s">
        <v>2445</v>
      </c>
      <c r="BA2863" s="206"/>
    </row>
    <row r="2864" spans="1:53" ht="30" customHeight="1">
      <c r="A2864" s="5" t="s">
        <v>5788</v>
      </c>
      <c r="B2864" s="5" t="s">
        <v>5789</v>
      </c>
      <c r="C2864" s="5" t="s">
        <v>436</v>
      </c>
      <c r="D2864" s="6">
        <v>1</v>
      </c>
      <c r="E2864" s="8">
        <f>단가대비표!K187</f>
        <v>1400000</v>
      </c>
      <c r="F2864" s="9">
        <f>TRUNC(E2864*D2864,1)</f>
        <v>1400000</v>
      </c>
      <c r="G2864" s="8">
        <f>단가대비표!L187</f>
        <v>0</v>
      </c>
      <c r="H2864" s="9">
        <f>TRUNC(G2864*D2864,1)</f>
        <v>0</v>
      </c>
      <c r="I2864" s="8">
        <f>단가대비표!S187</f>
        <v>0</v>
      </c>
      <c r="J2864" s="9">
        <f>TRUNC(I2864*D2864,1)</f>
        <v>0</v>
      </c>
      <c r="K2864" s="8">
        <f>TRUNC(E2864+G2864+I2864,1)</f>
        <v>1400000</v>
      </c>
      <c r="L2864" s="9">
        <f>TRUNC(F2864+H2864+J2864,1)</f>
        <v>1400000</v>
      </c>
      <c r="M2864" s="5" t="s">
        <v>1407</v>
      </c>
      <c r="N2864" s="1" t="s">
        <v>2445</v>
      </c>
      <c r="O2864" s="1" t="s">
        <v>5790</v>
      </c>
      <c r="P2864" s="1" t="s">
        <v>62</v>
      </c>
      <c r="Q2864" s="1" t="s">
        <v>62</v>
      </c>
      <c r="R2864" s="1" t="s">
        <v>61</v>
      </c>
      <c r="AV2864" s="1" t="s">
        <v>52</v>
      </c>
      <c r="AW2864" s="1" t="s">
        <v>5791</v>
      </c>
      <c r="AX2864" s="1" t="s">
        <v>52</v>
      </c>
      <c r="AY2864" s="1" t="s">
        <v>52</v>
      </c>
      <c r="AZ2864" s="203"/>
      <c r="BA2864" s="207" t="s">
        <v>7450</v>
      </c>
    </row>
    <row r="2865" spans="1:53" ht="30" customHeight="1">
      <c r="A2865" s="5" t="s">
        <v>2487</v>
      </c>
      <c r="B2865" s="5" t="s">
        <v>52</v>
      </c>
      <c r="C2865" s="5" t="s">
        <v>52</v>
      </c>
      <c r="D2865" s="6"/>
      <c r="E2865" s="8"/>
      <c r="F2865" s="9">
        <f>TRUNC(SUMIF(N2864:N2864, N2863, F2864:F2864),0)</f>
        <v>1400000</v>
      </c>
      <c r="G2865" s="8"/>
      <c r="H2865" s="9">
        <f>TRUNC(SUMIF(N2864:N2864, N2863, H2864:H2864),0)</f>
        <v>0</v>
      </c>
      <c r="I2865" s="8"/>
      <c r="J2865" s="9">
        <f>TRUNC(SUMIF(N2864:N2864, N2863, J2864:J2864),0)</f>
        <v>0</v>
      </c>
      <c r="K2865" s="8"/>
      <c r="L2865" s="9">
        <f>F2865+H2865+J2865</f>
        <v>1400000</v>
      </c>
      <c r="M2865" s="5" t="s">
        <v>52</v>
      </c>
      <c r="N2865" s="1" t="s">
        <v>124</v>
      </c>
      <c r="O2865" s="1" t="s">
        <v>124</v>
      </c>
      <c r="P2865" s="1" t="s">
        <v>52</v>
      </c>
      <c r="Q2865" s="1" t="s">
        <v>52</v>
      </c>
      <c r="R2865" s="1" t="s">
        <v>52</v>
      </c>
      <c r="AV2865" s="1" t="s">
        <v>52</v>
      </c>
      <c r="AW2865" s="1" t="s">
        <v>52</v>
      </c>
      <c r="AX2865" s="1" t="s">
        <v>52</v>
      </c>
      <c r="AY2865" s="1" t="s">
        <v>52</v>
      </c>
      <c r="AZ2865" s="203"/>
      <c r="BA2865" s="207"/>
    </row>
    <row r="2866" spans="1:53" ht="30" customHeight="1">
      <c r="A2866" s="6"/>
      <c r="B2866" s="6"/>
      <c r="C2866" s="6"/>
      <c r="D2866" s="6"/>
      <c r="E2866" s="8"/>
      <c r="F2866" s="9"/>
      <c r="G2866" s="8"/>
      <c r="H2866" s="9"/>
      <c r="I2866" s="8"/>
      <c r="J2866" s="9"/>
      <c r="K2866" s="8"/>
      <c r="L2866" s="9"/>
      <c r="M2866" s="6"/>
      <c r="BA2866" s="206"/>
    </row>
    <row r="2867" spans="1:53" ht="30" customHeight="1">
      <c r="A2867" s="308" t="s">
        <v>5792</v>
      </c>
      <c r="B2867" s="308"/>
      <c r="C2867" s="308"/>
      <c r="D2867" s="308"/>
      <c r="E2867" s="309"/>
      <c r="F2867" s="310"/>
      <c r="G2867" s="309"/>
      <c r="H2867" s="310"/>
      <c r="I2867" s="309"/>
      <c r="J2867" s="310"/>
      <c r="K2867" s="309"/>
      <c r="L2867" s="310"/>
      <c r="M2867" s="308"/>
      <c r="N2867" s="1" t="s">
        <v>2449</v>
      </c>
      <c r="BA2867" s="206"/>
    </row>
    <row r="2868" spans="1:53" ht="30" customHeight="1">
      <c r="A2868" s="5" t="s">
        <v>3364</v>
      </c>
      <c r="B2868" s="5" t="s">
        <v>2646</v>
      </c>
      <c r="C2868" s="5" t="s">
        <v>2210</v>
      </c>
      <c r="D2868" s="6">
        <v>1</v>
      </c>
      <c r="E2868" s="8">
        <f>단가대비표!K406</f>
        <v>0</v>
      </c>
      <c r="F2868" s="9">
        <f>TRUNC(E2868*D2868,1)</f>
        <v>0</v>
      </c>
      <c r="G2868" s="8">
        <f>단가대비표!L406</f>
        <v>197450</v>
      </c>
      <c r="H2868" s="9">
        <f>TRUNC(G2868*D2868,1)</f>
        <v>197450</v>
      </c>
      <c r="I2868" s="8">
        <f>단가대비표!S406</f>
        <v>0</v>
      </c>
      <c r="J2868" s="9">
        <f>TRUNC(I2868*D2868,1)</f>
        <v>0</v>
      </c>
      <c r="K2868" s="8">
        <f>TRUNC(E2868+G2868+I2868,1)</f>
        <v>197450</v>
      </c>
      <c r="L2868" s="9">
        <f>TRUNC(F2868+H2868+J2868,1)</f>
        <v>197450</v>
      </c>
      <c r="M2868" s="5" t="s">
        <v>52</v>
      </c>
      <c r="N2868" s="1" t="s">
        <v>2449</v>
      </c>
      <c r="O2868" s="1" t="s">
        <v>3365</v>
      </c>
      <c r="P2868" s="1" t="s">
        <v>62</v>
      </c>
      <c r="Q2868" s="1" t="s">
        <v>62</v>
      </c>
      <c r="R2868" s="1" t="s">
        <v>61</v>
      </c>
      <c r="AV2868" s="1" t="s">
        <v>52</v>
      </c>
      <c r="AW2868" s="1" t="s">
        <v>5793</v>
      </c>
      <c r="AX2868" s="1" t="s">
        <v>52</v>
      </c>
      <c r="AY2868" s="1" t="s">
        <v>52</v>
      </c>
      <c r="AZ2868" s="203"/>
      <c r="BA2868" s="207" t="s">
        <v>7719</v>
      </c>
    </row>
    <row r="2869" spans="1:53" ht="30" customHeight="1">
      <c r="A2869" s="5" t="s">
        <v>2487</v>
      </c>
      <c r="B2869" s="5" t="s">
        <v>52</v>
      </c>
      <c r="C2869" s="5" t="s">
        <v>52</v>
      </c>
      <c r="D2869" s="6"/>
      <c r="E2869" s="8"/>
      <c r="F2869" s="9">
        <f>TRUNC(SUMIF(N2868:N2868, N2867, F2868:F2868),0)</f>
        <v>0</v>
      </c>
      <c r="G2869" s="8"/>
      <c r="H2869" s="9">
        <f>TRUNC(SUMIF(N2868:N2868, N2867, H2868:H2868),0)</f>
        <v>197450</v>
      </c>
      <c r="I2869" s="8"/>
      <c r="J2869" s="9">
        <f>TRUNC(SUMIF(N2868:N2868, N2867, J2868:J2868),0)</f>
        <v>0</v>
      </c>
      <c r="K2869" s="8"/>
      <c r="L2869" s="9">
        <f>F2869+H2869+J2869</f>
        <v>197450</v>
      </c>
      <c r="M2869" s="5" t="s">
        <v>52</v>
      </c>
      <c r="N2869" s="1" t="s">
        <v>124</v>
      </c>
      <c r="O2869" s="1" t="s">
        <v>124</v>
      </c>
      <c r="P2869" s="1" t="s">
        <v>52</v>
      </c>
      <c r="Q2869" s="1" t="s">
        <v>52</v>
      </c>
      <c r="R2869" s="1" t="s">
        <v>52</v>
      </c>
      <c r="AV2869" s="1" t="s">
        <v>52</v>
      </c>
      <c r="AW2869" s="1" t="s">
        <v>52</v>
      </c>
      <c r="AX2869" s="1" t="s">
        <v>52</v>
      </c>
      <c r="AY2869" s="1" t="s">
        <v>52</v>
      </c>
      <c r="AZ2869" s="203"/>
      <c r="BA2869" s="207"/>
    </row>
    <row r="2870" spans="1:53" ht="30" customHeight="1">
      <c r="A2870" s="6"/>
      <c r="B2870" s="6"/>
      <c r="C2870" s="6"/>
      <c r="D2870" s="6"/>
      <c r="E2870" s="8"/>
      <c r="F2870" s="9"/>
      <c r="G2870" s="8"/>
      <c r="H2870" s="9"/>
      <c r="I2870" s="8"/>
      <c r="J2870" s="9"/>
      <c r="K2870" s="8"/>
      <c r="L2870" s="9"/>
      <c r="M2870" s="6"/>
      <c r="BA2870" s="206"/>
    </row>
    <row r="2871" spans="1:53" ht="30" customHeight="1">
      <c r="A2871" s="308" t="s">
        <v>5794</v>
      </c>
      <c r="B2871" s="308"/>
      <c r="C2871" s="308"/>
      <c r="D2871" s="308"/>
      <c r="E2871" s="309"/>
      <c r="F2871" s="310"/>
      <c r="G2871" s="309"/>
      <c r="H2871" s="310"/>
      <c r="I2871" s="309"/>
      <c r="J2871" s="310"/>
      <c r="K2871" s="309"/>
      <c r="L2871" s="310"/>
      <c r="M2871" s="308"/>
      <c r="N2871" s="1" t="s">
        <v>2454</v>
      </c>
      <c r="BA2871" s="206"/>
    </row>
    <row r="2872" spans="1:53" ht="30" customHeight="1">
      <c r="A2872" s="5" t="s">
        <v>4154</v>
      </c>
      <c r="B2872" s="5" t="s">
        <v>2452</v>
      </c>
      <c r="C2872" s="5" t="s">
        <v>2971</v>
      </c>
      <c r="D2872" s="6">
        <v>1</v>
      </c>
      <c r="E2872" s="8">
        <f>단가대비표!K222</f>
        <v>28000</v>
      </c>
      <c r="F2872" s="9">
        <f>TRUNC(E2872*D2872,1)</f>
        <v>28000</v>
      </c>
      <c r="G2872" s="8">
        <f>단가대비표!L222</f>
        <v>0</v>
      </c>
      <c r="H2872" s="9">
        <f>TRUNC(G2872*D2872,1)</f>
        <v>0</v>
      </c>
      <c r="I2872" s="8">
        <f>단가대비표!S222</f>
        <v>0</v>
      </c>
      <c r="J2872" s="9">
        <f>TRUNC(I2872*D2872,1)</f>
        <v>0</v>
      </c>
      <c r="K2872" s="8">
        <f>TRUNC(E2872+G2872+I2872,1)</f>
        <v>28000</v>
      </c>
      <c r="L2872" s="9">
        <f>TRUNC(F2872+H2872+J2872,1)</f>
        <v>28000</v>
      </c>
      <c r="M2872" s="5" t="s">
        <v>52</v>
      </c>
      <c r="N2872" s="1" t="s">
        <v>2454</v>
      </c>
      <c r="O2872" s="1" t="s">
        <v>4155</v>
      </c>
      <c r="P2872" s="1" t="s">
        <v>62</v>
      </c>
      <c r="Q2872" s="1" t="s">
        <v>62</v>
      </c>
      <c r="R2872" s="1" t="s">
        <v>61</v>
      </c>
      <c r="AV2872" s="1" t="s">
        <v>52</v>
      </c>
      <c r="AW2872" s="1" t="s">
        <v>5795</v>
      </c>
      <c r="AX2872" s="1" t="s">
        <v>52</v>
      </c>
      <c r="AY2872" s="1" t="s">
        <v>52</v>
      </c>
      <c r="AZ2872" s="203"/>
      <c r="BA2872" s="207" t="s">
        <v>7501</v>
      </c>
    </row>
    <row r="2873" spans="1:53" ht="30" customHeight="1">
      <c r="A2873" s="5" t="s">
        <v>4157</v>
      </c>
      <c r="B2873" s="5" t="s">
        <v>3592</v>
      </c>
      <c r="C2873" s="5" t="s">
        <v>715</v>
      </c>
      <c r="D2873" s="6">
        <v>1</v>
      </c>
      <c r="E2873" s="8">
        <f>일위대가목록!E607</f>
        <v>0</v>
      </c>
      <c r="F2873" s="9">
        <f>TRUNC(E2873*D2873,1)</f>
        <v>0</v>
      </c>
      <c r="G2873" s="8">
        <f>일위대가목록!F607</f>
        <v>7336</v>
      </c>
      <c r="H2873" s="9">
        <f>TRUNC(G2873*D2873,1)</f>
        <v>7336</v>
      </c>
      <c r="I2873" s="8">
        <f>일위대가목록!G607</f>
        <v>293</v>
      </c>
      <c r="J2873" s="9">
        <f>TRUNC(I2873*D2873,1)</f>
        <v>293</v>
      </c>
      <c r="K2873" s="8">
        <f>TRUNC(E2873+G2873+I2873,1)</f>
        <v>7629</v>
      </c>
      <c r="L2873" s="9">
        <f>TRUNC(F2873+H2873+J2873,1)</f>
        <v>7629</v>
      </c>
      <c r="M2873" s="5" t="s">
        <v>4158</v>
      </c>
      <c r="N2873" s="1" t="s">
        <v>2454</v>
      </c>
      <c r="O2873" s="1" t="s">
        <v>4159</v>
      </c>
      <c r="P2873" s="1" t="s">
        <v>61</v>
      </c>
      <c r="Q2873" s="1" t="s">
        <v>62</v>
      </c>
      <c r="R2873" s="1" t="s">
        <v>62</v>
      </c>
      <c r="AV2873" s="1" t="s">
        <v>52</v>
      </c>
      <c r="AW2873" s="1" t="s">
        <v>5796</v>
      </c>
      <c r="AX2873" s="1" t="s">
        <v>52</v>
      </c>
      <c r="AY2873" s="1" t="s">
        <v>52</v>
      </c>
      <c r="AZ2873" s="203"/>
      <c r="BA2873" s="207" t="s">
        <v>4158</v>
      </c>
    </row>
    <row r="2874" spans="1:53" ht="30" customHeight="1">
      <c r="A2874" s="5" t="s">
        <v>2487</v>
      </c>
      <c r="B2874" s="5" t="s">
        <v>52</v>
      </c>
      <c r="C2874" s="5" t="s">
        <v>52</v>
      </c>
      <c r="D2874" s="6"/>
      <c r="E2874" s="8"/>
      <c r="F2874" s="9">
        <f>TRUNC(SUMIF(N2872:N2873, N2871, F2872:F2873),0)</f>
        <v>28000</v>
      </c>
      <c r="G2874" s="8"/>
      <c r="H2874" s="9">
        <f>TRUNC(SUMIF(N2872:N2873, N2871, H2872:H2873),0)</f>
        <v>7336</v>
      </c>
      <c r="I2874" s="8"/>
      <c r="J2874" s="9">
        <f>TRUNC(SUMIF(N2872:N2873, N2871, J2872:J2873),0)</f>
        <v>293</v>
      </c>
      <c r="K2874" s="8"/>
      <c r="L2874" s="9">
        <f>F2874+H2874+J2874</f>
        <v>35629</v>
      </c>
      <c r="M2874" s="5" t="s">
        <v>52</v>
      </c>
      <c r="N2874" s="1" t="s">
        <v>124</v>
      </c>
      <c r="O2874" s="1" t="s">
        <v>124</v>
      </c>
      <c r="P2874" s="1" t="s">
        <v>52</v>
      </c>
      <c r="Q2874" s="1" t="s">
        <v>52</v>
      </c>
      <c r="R2874" s="1" t="s">
        <v>52</v>
      </c>
      <c r="AV2874" s="1" t="s">
        <v>52</v>
      </c>
      <c r="AW2874" s="1" t="s">
        <v>52</v>
      </c>
      <c r="AX2874" s="1" t="s">
        <v>52</v>
      </c>
      <c r="AY2874" s="1" t="s">
        <v>52</v>
      </c>
      <c r="AZ2874" s="203"/>
      <c r="BA2874" s="207"/>
    </row>
    <row r="2875" spans="1:53" ht="30" customHeight="1">
      <c r="A2875" s="6"/>
      <c r="B2875" s="6"/>
      <c r="C2875" s="6"/>
      <c r="D2875" s="6"/>
      <c r="E2875" s="8"/>
      <c r="F2875" s="9"/>
      <c r="G2875" s="8"/>
      <c r="H2875" s="9"/>
      <c r="I2875" s="8"/>
      <c r="J2875" s="9"/>
      <c r="K2875" s="8"/>
      <c r="L2875" s="9"/>
      <c r="M2875" s="6"/>
      <c r="BA2875" s="206"/>
    </row>
    <row r="2876" spans="1:53" ht="30" customHeight="1">
      <c r="A2876" s="308" t="s">
        <v>5797</v>
      </c>
      <c r="B2876" s="308"/>
      <c r="C2876" s="308"/>
      <c r="D2876" s="308"/>
      <c r="E2876" s="309"/>
      <c r="F2876" s="310"/>
      <c r="G2876" s="309"/>
      <c r="H2876" s="310"/>
      <c r="I2876" s="309"/>
      <c r="J2876" s="310"/>
      <c r="K2876" s="309"/>
      <c r="L2876" s="310"/>
      <c r="M2876" s="308"/>
      <c r="N2876" s="1" t="s">
        <v>2480</v>
      </c>
      <c r="BA2876" s="206"/>
    </row>
    <row r="2877" spans="1:53" ht="30" customHeight="1">
      <c r="A2877" s="5" t="s">
        <v>5798</v>
      </c>
      <c r="B2877" s="5" t="s">
        <v>5799</v>
      </c>
      <c r="C2877" s="5" t="s">
        <v>58</v>
      </c>
      <c r="D2877" s="6">
        <v>0.8</v>
      </c>
      <c r="E2877" s="8">
        <f>단가대비표!K116</f>
        <v>253.29280648429591</v>
      </c>
      <c r="F2877" s="9">
        <f>TRUNC(E2877*D2877,1)</f>
        <v>202.6</v>
      </c>
      <c r="G2877" s="8">
        <f>단가대비표!L116</f>
        <v>0</v>
      </c>
      <c r="H2877" s="9">
        <f>TRUNC(G2877*D2877,1)</f>
        <v>0</v>
      </c>
      <c r="I2877" s="8">
        <f>단가대비표!S116</f>
        <v>0</v>
      </c>
      <c r="J2877" s="9">
        <f>TRUNC(I2877*D2877,1)</f>
        <v>0</v>
      </c>
      <c r="K2877" s="8">
        <f t="shared" ref="K2877:L2879" si="367">TRUNC(E2877+G2877+I2877,1)</f>
        <v>253.2</v>
      </c>
      <c r="L2877" s="9">
        <f t="shared" si="367"/>
        <v>202.6</v>
      </c>
      <c r="M2877" s="5" t="s">
        <v>52</v>
      </c>
      <c r="N2877" s="1" t="s">
        <v>2480</v>
      </c>
      <c r="O2877" s="1" t="s">
        <v>5800</v>
      </c>
      <c r="P2877" s="1" t="s">
        <v>62</v>
      </c>
      <c r="Q2877" s="1" t="s">
        <v>62</v>
      </c>
      <c r="R2877" s="1" t="s">
        <v>61</v>
      </c>
      <c r="AV2877" s="1" t="s">
        <v>52</v>
      </c>
      <c r="AW2877" s="1" t="s">
        <v>5801</v>
      </c>
      <c r="AX2877" s="1" t="s">
        <v>52</v>
      </c>
      <c r="AY2877" s="1" t="s">
        <v>52</v>
      </c>
      <c r="AZ2877" s="203"/>
      <c r="BA2877" s="207" t="s">
        <v>7364</v>
      </c>
    </row>
    <row r="2878" spans="1:53" ht="30" customHeight="1">
      <c r="A2878" s="5" t="s">
        <v>5802</v>
      </c>
      <c r="B2878" s="5" t="s">
        <v>5802</v>
      </c>
      <c r="C2878" s="5" t="s">
        <v>58</v>
      </c>
      <c r="D2878" s="6">
        <v>1.2</v>
      </c>
      <c r="E2878" s="8">
        <f>단가대비표!K113</f>
        <v>1200</v>
      </c>
      <c r="F2878" s="9">
        <f>TRUNC(E2878*D2878,1)</f>
        <v>1440</v>
      </c>
      <c r="G2878" s="8">
        <f>단가대비표!L113</f>
        <v>0</v>
      </c>
      <c r="H2878" s="9">
        <f>TRUNC(G2878*D2878,1)</f>
        <v>0</v>
      </c>
      <c r="I2878" s="8">
        <f>단가대비표!S113</f>
        <v>0</v>
      </c>
      <c r="J2878" s="9">
        <f>TRUNC(I2878*D2878,1)</f>
        <v>0</v>
      </c>
      <c r="K2878" s="8">
        <f t="shared" si="367"/>
        <v>1200</v>
      </c>
      <c r="L2878" s="9">
        <f t="shared" si="367"/>
        <v>1440</v>
      </c>
      <c r="M2878" s="5" t="s">
        <v>52</v>
      </c>
      <c r="N2878" s="1" t="s">
        <v>2480</v>
      </c>
      <c r="O2878" s="1" t="s">
        <v>5803</v>
      </c>
      <c r="P2878" s="1" t="s">
        <v>62</v>
      </c>
      <c r="Q2878" s="1" t="s">
        <v>62</v>
      </c>
      <c r="R2878" s="1" t="s">
        <v>61</v>
      </c>
      <c r="AV2878" s="1" t="s">
        <v>52</v>
      </c>
      <c r="AW2878" s="1" t="s">
        <v>5804</v>
      </c>
      <c r="AX2878" s="1" t="s">
        <v>52</v>
      </c>
      <c r="AY2878" s="1" t="s">
        <v>52</v>
      </c>
      <c r="AZ2878" s="203"/>
      <c r="BA2878" s="207" t="s">
        <v>7359</v>
      </c>
    </row>
    <row r="2879" spans="1:53" ht="30" customHeight="1">
      <c r="A2879" s="5" t="s">
        <v>3760</v>
      </c>
      <c r="B2879" s="5" t="s">
        <v>5805</v>
      </c>
      <c r="C2879" s="5" t="s">
        <v>2685</v>
      </c>
      <c r="D2879" s="6">
        <v>0.3</v>
      </c>
      <c r="E2879" s="8">
        <f>단가대비표!K244</f>
        <v>1619</v>
      </c>
      <c r="F2879" s="9">
        <f>TRUNC(E2879*D2879,1)</f>
        <v>485.7</v>
      </c>
      <c r="G2879" s="8">
        <f>단가대비표!L244</f>
        <v>0</v>
      </c>
      <c r="H2879" s="9">
        <f>TRUNC(G2879*D2879,1)</f>
        <v>0</v>
      </c>
      <c r="I2879" s="8">
        <f>단가대비표!S244</f>
        <v>0</v>
      </c>
      <c r="J2879" s="9">
        <f>TRUNC(I2879*D2879,1)</f>
        <v>0</v>
      </c>
      <c r="K2879" s="8">
        <f t="shared" si="367"/>
        <v>1619</v>
      </c>
      <c r="L2879" s="9">
        <f t="shared" si="367"/>
        <v>485.7</v>
      </c>
      <c r="M2879" s="5" t="s">
        <v>52</v>
      </c>
      <c r="N2879" s="1" t="s">
        <v>2480</v>
      </c>
      <c r="O2879" s="1" t="s">
        <v>5806</v>
      </c>
      <c r="P2879" s="1" t="s">
        <v>62</v>
      </c>
      <c r="Q2879" s="1" t="s">
        <v>62</v>
      </c>
      <c r="R2879" s="1" t="s">
        <v>61</v>
      </c>
      <c r="AV2879" s="1" t="s">
        <v>52</v>
      </c>
      <c r="AW2879" s="1" t="s">
        <v>5807</v>
      </c>
      <c r="AX2879" s="1" t="s">
        <v>52</v>
      </c>
      <c r="AY2879" s="1" t="s">
        <v>52</v>
      </c>
      <c r="AZ2879" s="203"/>
      <c r="BA2879" s="207" t="s">
        <v>7526</v>
      </c>
    </row>
    <row r="2880" spans="1:53" ht="30" customHeight="1">
      <c r="A2880" s="5" t="s">
        <v>2487</v>
      </c>
      <c r="B2880" s="5" t="s">
        <v>52</v>
      </c>
      <c r="C2880" s="5" t="s">
        <v>52</v>
      </c>
      <c r="D2880" s="6"/>
      <c r="E2880" s="8"/>
      <c r="F2880" s="9">
        <f>TRUNC(SUMIF(N2877:N2879, N2876, F2877:F2879),0)</f>
        <v>2128</v>
      </c>
      <c r="G2880" s="8"/>
      <c r="H2880" s="9">
        <f>TRUNC(SUMIF(N2877:N2879, N2876, H2877:H2879),0)</f>
        <v>0</v>
      </c>
      <c r="I2880" s="8"/>
      <c r="J2880" s="9">
        <f>TRUNC(SUMIF(N2877:N2879, N2876, J2877:J2879),0)</f>
        <v>0</v>
      </c>
      <c r="K2880" s="8"/>
      <c r="L2880" s="9">
        <f>F2880+H2880+J2880</f>
        <v>2128</v>
      </c>
      <c r="M2880" s="5" t="s">
        <v>52</v>
      </c>
      <c r="N2880" s="1" t="s">
        <v>124</v>
      </c>
      <c r="O2880" s="1" t="s">
        <v>124</v>
      </c>
      <c r="P2880" s="1" t="s">
        <v>52</v>
      </c>
      <c r="Q2880" s="1" t="s">
        <v>52</v>
      </c>
      <c r="R2880" s="1" t="s">
        <v>52</v>
      </c>
      <c r="AV2880" s="1" t="s">
        <v>52</v>
      </c>
      <c r="AW2880" s="1" t="s">
        <v>52</v>
      </c>
      <c r="AX2880" s="1" t="s">
        <v>52</v>
      </c>
      <c r="AY2880" s="1" t="s">
        <v>52</v>
      </c>
      <c r="AZ2880" s="203"/>
      <c r="BA2880" s="207"/>
    </row>
    <row r="2881" spans="1:53" ht="30" customHeight="1">
      <c r="A2881" s="6"/>
      <c r="B2881" s="6"/>
      <c r="C2881" s="6"/>
      <c r="D2881" s="6"/>
      <c r="E2881" s="8"/>
      <c r="F2881" s="9"/>
      <c r="G2881" s="8"/>
      <c r="H2881" s="9"/>
      <c r="I2881" s="8"/>
      <c r="J2881" s="9"/>
      <c r="K2881" s="8"/>
      <c r="L2881" s="9"/>
      <c r="M2881" s="6"/>
      <c r="BA2881" s="206"/>
    </row>
    <row r="2882" spans="1:53" ht="30" customHeight="1">
      <c r="A2882" s="308" t="s">
        <v>5808</v>
      </c>
      <c r="B2882" s="308"/>
      <c r="C2882" s="308"/>
      <c r="D2882" s="308"/>
      <c r="E2882" s="309"/>
      <c r="F2882" s="310"/>
      <c r="G2882" s="309"/>
      <c r="H2882" s="310"/>
      <c r="I2882" s="309"/>
      <c r="J2882" s="310"/>
      <c r="K2882" s="309"/>
      <c r="L2882" s="310"/>
      <c r="M2882" s="308"/>
      <c r="N2882" s="1" t="s">
        <v>2485</v>
      </c>
      <c r="BA2882" s="206"/>
    </row>
    <row r="2883" spans="1:53" ht="30" customHeight="1">
      <c r="A2883" s="5" t="s">
        <v>5008</v>
      </c>
      <c r="B2883" s="5" t="s">
        <v>2646</v>
      </c>
      <c r="C2883" s="5" t="s">
        <v>2210</v>
      </c>
      <c r="D2883" s="6">
        <v>2.7E-2</v>
      </c>
      <c r="E2883" s="8">
        <f>단가대비표!K425</f>
        <v>0</v>
      </c>
      <c r="F2883" s="9">
        <f>TRUNC(E2883*D2883,1)</f>
        <v>0</v>
      </c>
      <c r="G2883" s="8">
        <f>단가대비표!L425</f>
        <v>205156</v>
      </c>
      <c r="H2883" s="9">
        <f>TRUNC(G2883*D2883,1)</f>
        <v>5539.2</v>
      </c>
      <c r="I2883" s="8">
        <f>단가대비표!S425</f>
        <v>0</v>
      </c>
      <c r="J2883" s="9">
        <f>TRUNC(I2883*D2883,1)</f>
        <v>0</v>
      </c>
      <c r="K2883" s="8">
        <f>TRUNC(E2883+G2883+I2883,1)</f>
        <v>205156</v>
      </c>
      <c r="L2883" s="9">
        <f>TRUNC(F2883+H2883+J2883,1)</f>
        <v>5539.2</v>
      </c>
      <c r="M2883" s="5" t="s">
        <v>52</v>
      </c>
      <c r="N2883" s="1" t="s">
        <v>2485</v>
      </c>
      <c r="O2883" s="1" t="s">
        <v>5009</v>
      </c>
      <c r="P2883" s="1" t="s">
        <v>62</v>
      </c>
      <c r="Q2883" s="1" t="s">
        <v>62</v>
      </c>
      <c r="R2883" s="1" t="s">
        <v>61</v>
      </c>
      <c r="AV2883" s="1" t="s">
        <v>52</v>
      </c>
      <c r="AW2883" s="1" t="s">
        <v>5809</v>
      </c>
      <c r="AX2883" s="1" t="s">
        <v>52</v>
      </c>
      <c r="AY2883" s="1" t="s">
        <v>52</v>
      </c>
      <c r="AZ2883" s="203"/>
      <c r="BA2883" s="207" t="s">
        <v>7740</v>
      </c>
    </row>
    <row r="2884" spans="1:53" ht="30" customHeight="1">
      <c r="A2884" s="5" t="s">
        <v>2649</v>
      </c>
      <c r="B2884" s="5" t="s">
        <v>2646</v>
      </c>
      <c r="C2884" s="5">
        <v>19</v>
      </c>
      <c r="D2884" s="6">
        <v>6.0000000000000001E-3</v>
      </c>
      <c r="E2884" s="8">
        <f>단가대비표!K405</f>
        <v>0</v>
      </c>
      <c r="F2884" s="9">
        <f>TRUNC(E2884*D2884,1)</f>
        <v>0</v>
      </c>
      <c r="G2884" s="8">
        <f>단가대비표!L405</f>
        <v>157068</v>
      </c>
      <c r="H2884" s="9">
        <f>TRUNC(G2884*D2884,1)</f>
        <v>942.4</v>
      </c>
      <c r="I2884" s="8">
        <f>단가대비표!S405</f>
        <v>0</v>
      </c>
      <c r="J2884" s="9">
        <f>TRUNC(I2884*D2884,1)</f>
        <v>0</v>
      </c>
      <c r="K2884" s="8">
        <f>TRUNC(E2884+G2884+I2884,1)</f>
        <v>157068</v>
      </c>
      <c r="L2884" s="9">
        <f>TRUNC(F2884+H2884+J2884,1)</f>
        <v>942.4</v>
      </c>
      <c r="M2884" s="5" t="s">
        <v>52</v>
      </c>
      <c r="N2884" s="1" t="s">
        <v>2485</v>
      </c>
      <c r="O2884" s="1" t="s">
        <v>2650</v>
      </c>
      <c r="P2884" s="1" t="s">
        <v>62</v>
      </c>
      <c r="Q2884" s="1" t="s">
        <v>62</v>
      </c>
      <c r="R2884" s="1" t="s">
        <v>61</v>
      </c>
      <c r="AV2884" s="1" t="s">
        <v>52</v>
      </c>
      <c r="AW2884" s="1" t="s">
        <v>5810</v>
      </c>
      <c r="AX2884" s="1" t="s">
        <v>52</v>
      </c>
      <c r="AY2884" s="1" t="s">
        <v>52</v>
      </c>
      <c r="AZ2884" s="203"/>
      <c r="BA2884" s="207" t="s">
        <v>7717</v>
      </c>
    </row>
    <row r="2885" spans="1:53" ht="30" customHeight="1">
      <c r="A2885" s="5" t="s">
        <v>2487</v>
      </c>
      <c r="B2885" s="5" t="s">
        <v>52</v>
      </c>
      <c r="C2885" s="5" t="s">
        <v>52</v>
      </c>
      <c r="D2885" s="6"/>
      <c r="E2885" s="8"/>
      <c r="F2885" s="9">
        <f>TRUNC(SUMIF(N2883:N2884, N2882, F2883:F2884),0)</f>
        <v>0</v>
      </c>
      <c r="G2885" s="8"/>
      <c r="H2885" s="9">
        <f>TRUNC(SUMIF(N2883:N2884, N2882, H2883:H2884),0)</f>
        <v>6481</v>
      </c>
      <c r="I2885" s="8"/>
      <c r="J2885" s="9">
        <f>TRUNC(SUMIF(N2883:N2884, N2882, J2883:J2884),0)</f>
        <v>0</v>
      </c>
      <c r="K2885" s="8"/>
      <c r="L2885" s="9">
        <f>F2885+H2885+J2885</f>
        <v>6481</v>
      </c>
      <c r="M2885" s="5" t="s">
        <v>52</v>
      </c>
      <c r="N2885" s="1" t="s">
        <v>124</v>
      </c>
      <c r="O2885" s="1" t="s">
        <v>124</v>
      </c>
      <c r="P2885" s="1" t="s">
        <v>52</v>
      </c>
      <c r="Q2885" s="1" t="s">
        <v>52</v>
      </c>
      <c r="R2885" s="1" t="s">
        <v>52</v>
      </c>
      <c r="AV2885" s="1" t="s">
        <v>52</v>
      </c>
      <c r="AW2885" s="1" t="s">
        <v>52</v>
      </c>
      <c r="AX2885" s="1" t="s">
        <v>52</v>
      </c>
      <c r="AY2885" s="1" t="s">
        <v>52</v>
      </c>
      <c r="AZ2885" s="203"/>
      <c r="BA2885" s="207"/>
    </row>
    <row r="2886" spans="1:53" ht="30" customHeight="1">
      <c r="A2886" s="6"/>
      <c r="B2886" s="6"/>
      <c r="C2886" s="6"/>
      <c r="D2886" s="6"/>
      <c r="E2886" s="8"/>
      <c r="F2886" s="9"/>
      <c r="G2886" s="8"/>
      <c r="H2886" s="9"/>
      <c r="I2886" s="8"/>
      <c r="J2886" s="9"/>
      <c r="K2886" s="8"/>
      <c r="L2886" s="9"/>
      <c r="M2886" s="6"/>
      <c r="BA2886" s="206"/>
    </row>
    <row r="2887" spans="1:53" ht="30" customHeight="1">
      <c r="A2887" s="308" t="s">
        <v>5811</v>
      </c>
      <c r="B2887" s="308"/>
      <c r="C2887" s="308"/>
      <c r="D2887" s="308"/>
      <c r="E2887" s="309"/>
      <c r="F2887" s="310"/>
      <c r="G2887" s="309"/>
      <c r="H2887" s="310"/>
      <c r="I2887" s="309"/>
      <c r="J2887" s="310"/>
      <c r="K2887" s="309"/>
      <c r="L2887" s="310"/>
      <c r="M2887" s="308"/>
      <c r="N2887" s="1" t="s">
        <v>2491</v>
      </c>
      <c r="BA2887" s="206"/>
    </row>
    <row r="2888" spans="1:53" ht="30" customHeight="1">
      <c r="A2888" s="5" t="s">
        <v>5798</v>
      </c>
      <c r="B2888" s="5" t="s">
        <v>5799</v>
      </c>
      <c r="C2888" s="5" t="s">
        <v>58</v>
      </c>
      <c r="D2888" s="6">
        <v>1.2</v>
      </c>
      <c r="E2888" s="8">
        <f>단가대비표!K116</f>
        <v>253.29280648429591</v>
      </c>
      <c r="F2888" s="9">
        <f>TRUNC(E2888*D2888,1)</f>
        <v>303.89999999999998</v>
      </c>
      <c r="G2888" s="8">
        <f>단가대비표!L116</f>
        <v>0</v>
      </c>
      <c r="H2888" s="9">
        <f>TRUNC(G2888*D2888,1)</f>
        <v>0</v>
      </c>
      <c r="I2888" s="8">
        <f>단가대비표!S116</f>
        <v>0</v>
      </c>
      <c r="J2888" s="9">
        <f>TRUNC(I2888*D2888,1)</f>
        <v>0</v>
      </c>
      <c r="K2888" s="8">
        <f t="shared" ref="K2888:L2890" si="368">TRUNC(E2888+G2888+I2888,1)</f>
        <v>253.2</v>
      </c>
      <c r="L2888" s="9">
        <f t="shared" si="368"/>
        <v>303.89999999999998</v>
      </c>
      <c r="M2888" s="5" t="s">
        <v>52</v>
      </c>
      <c r="N2888" s="1" t="s">
        <v>2491</v>
      </c>
      <c r="O2888" s="1" t="s">
        <v>5800</v>
      </c>
      <c r="P2888" s="1" t="s">
        <v>62</v>
      </c>
      <c r="Q2888" s="1" t="s">
        <v>62</v>
      </c>
      <c r="R2888" s="1" t="s">
        <v>61</v>
      </c>
      <c r="AV2888" s="1" t="s">
        <v>52</v>
      </c>
      <c r="AW2888" s="1" t="s">
        <v>5812</v>
      </c>
      <c r="AX2888" s="1" t="s">
        <v>52</v>
      </c>
      <c r="AY2888" s="1" t="s">
        <v>52</v>
      </c>
      <c r="AZ2888" s="203"/>
      <c r="BA2888" s="207" t="s">
        <v>7364</v>
      </c>
    </row>
    <row r="2889" spans="1:53" ht="30" customHeight="1">
      <c r="A2889" s="5" t="s">
        <v>5802</v>
      </c>
      <c r="B2889" s="5" t="s">
        <v>5802</v>
      </c>
      <c r="C2889" s="5" t="s">
        <v>58</v>
      </c>
      <c r="D2889" s="6">
        <v>1.2</v>
      </c>
      <c r="E2889" s="8">
        <f>단가대비표!K113</f>
        <v>1200</v>
      </c>
      <c r="F2889" s="9">
        <f>TRUNC(E2889*D2889,1)</f>
        <v>1440</v>
      </c>
      <c r="G2889" s="8">
        <f>단가대비표!L113</f>
        <v>0</v>
      </c>
      <c r="H2889" s="9">
        <f>TRUNC(G2889*D2889,1)</f>
        <v>0</v>
      </c>
      <c r="I2889" s="8">
        <f>단가대비표!S113</f>
        <v>0</v>
      </c>
      <c r="J2889" s="9">
        <f>TRUNC(I2889*D2889,1)</f>
        <v>0</v>
      </c>
      <c r="K2889" s="8">
        <f t="shared" si="368"/>
        <v>1200</v>
      </c>
      <c r="L2889" s="9">
        <f t="shared" si="368"/>
        <v>1440</v>
      </c>
      <c r="M2889" s="5" t="s">
        <v>52</v>
      </c>
      <c r="N2889" s="1" t="s">
        <v>2491</v>
      </c>
      <c r="O2889" s="1" t="s">
        <v>5803</v>
      </c>
      <c r="P2889" s="1" t="s">
        <v>62</v>
      </c>
      <c r="Q2889" s="1" t="s">
        <v>62</v>
      </c>
      <c r="R2889" s="1" t="s">
        <v>61</v>
      </c>
      <c r="AV2889" s="1" t="s">
        <v>52</v>
      </c>
      <c r="AW2889" s="1" t="s">
        <v>5813</v>
      </c>
      <c r="AX2889" s="1" t="s">
        <v>52</v>
      </c>
      <c r="AY2889" s="1" t="s">
        <v>52</v>
      </c>
      <c r="AZ2889" s="203"/>
      <c r="BA2889" s="207" t="s">
        <v>7359</v>
      </c>
    </row>
    <row r="2890" spans="1:53" ht="30" customHeight="1">
      <c r="A2890" s="5" t="s">
        <v>3760</v>
      </c>
      <c r="B2890" s="5" t="s">
        <v>5805</v>
      </c>
      <c r="C2890" s="5" t="s">
        <v>2685</v>
      </c>
      <c r="D2890" s="6">
        <v>0.3</v>
      </c>
      <c r="E2890" s="8">
        <f>단가대비표!K244</f>
        <v>1619</v>
      </c>
      <c r="F2890" s="9">
        <f>TRUNC(E2890*D2890,1)</f>
        <v>485.7</v>
      </c>
      <c r="G2890" s="8">
        <f>단가대비표!L244</f>
        <v>0</v>
      </c>
      <c r="H2890" s="9">
        <f>TRUNC(G2890*D2890,1)</f>
        <v>0</v>
      </c>
      <c r="I2890" s="8">
        <f>단가대비표!S244</f>
        <v>0</v>
      </c>
      <c r="J2890" s="9">
        <f>TRUNC(I2890*D2890,1)</f>
        <v>0</v>
      </c>
      <c r="K2890" s="8">
        <f t="shared" si="368"/>
        <v>1619</v>
      </c>
      <c r="L2890" s="9">
        <f t="shared" si="368"/>
        <v>485.7</v>
      </c>
      <c r="M2890" s="5" t="s">
        <v>52</v>
      </c>
      <c r="N2890" s="1" t="s">
        <v>2491</v>
      </c>
      <c r="O2890" s="1" t="s">
        <v>5806</v>
      </c>
      <c r="P2890" s="1" t="s">
        <v>62</v>
      </c>
      <c r="Q2890" s="1" t="s">
        <v>62</v>
      </c>
      <c r="R2890" s="1" t="s">
        <v>61</v>
      </c>
      <c r="AV2890" s="1" t="s">
        <v>52</v>
      </c>
      <c r="AW2890" s="1" t="s">
        <v>5814</v>
      </c>
      <c r="AX2890" s="1" t="s">
        <v>52</v>
      </c>
      <c r="AY2890" s="1" t="s">
        <v>52</v>
      </c>
      <c r="AZ2890" s="203"/>
      <c r="BA2890" s="207" t="s">
        <v>7526</v>
      </c>
    </row>
    <row r="2891" spans="1:53" ht="30" customHeight="1">
      <c r="A2891" s="5" t="s">
        <v>2487</v>
      </c>
      <c r="B2891" s="5" t="s">
        <v>52</v>
      </c>
      <c r="C2891" s="5" t="s">
        <v>52</v>
      </c>
      <c r="D2891" s="6"/>
      <c r="E2891" s="8"/>
      <c r="F2891" s="9">
        <f>TRUNC(SUMIF(N2888:N2890, N2887, F2888:F2890),0)</f>
        <v>2229</v>
      </c>
      <c r="G2891" s="8"/>
      <c r="H2891" s="9">
        <f>TRUNC(SUMIF(N2888:N2890, N2887, H2888:H2890),0)</f>
        <v>0</v>
      </c>
      <c r="I2891" s="8"/>
      <c r="J2891" s="9">
        <f>TRUNC(SUMIF(N2888:N2890, N2887, J2888:J2890),0)</f>
        <v>0</v>
      </c>
      <c r="K2891" s="8"/>
      <c r="L2891" s="9">
        <f>F2891+H2891+J2891</f>
        <v>2229</v>
      </c>
      <c r="M2891" s="5" t="s">
        <v>52</v>
      </c>
      <c r="N2891" s="1" t="s">
        <v>124</v>
      </c>
      <c r="O2891" s="1" t="s">
        <v>124</v>
      </c>
      <c r="P2891" s="1" t="s">
        <v>52</v>
      </c>
      <c r="Q2891" s="1" t="s">
        <v>52</v>
      </c>
      <c r="R2891" s="1" t="s">
        <v>52</v>
      </c>
      <c r="AV2891" s="1" t="s">
        <v>52</v>
      </c>
      <c r="AW2891" s="1" t="s">
        <v>52</v>
      </c>
      <c r="AX2891" s="1" t="s">
        <v>52</v>
      </c>
      <c r="AY2891" s="1" t="s">
        <v>52</v>
      </c>
      <c r="AZ2891" s="203"/>
      <c r="BA2891" s="207"/>
    </row>
    <row r="2892" spans="1:53" ht="30" customHeight="1">
      <c r="A2892" s="6"/>
      <c r="B2892" s="6"/>
      <c r="C2892" s="6"/>
      <c r="D2892" s="6"/>
      <c r="E2892" s="8"/>
      <c r="F2892" s="9"/>
      <c r="G2892" s="8"/>
      <c r="H2892" s="9"/>
      <c r="I2892" s="8"/>
      <c r="J2892" s="9"/>
      <c r="K2892" s="8"/>
      <c r="L2892" s="9"/>
      <c r="M2892" s="6"/>
      <c r="BA2892" s="206"/>
    </row>
    <row r="2893" spans="1:53" ht="30" customHeight="1">
      <c r="A2893" s="308" t="s">
        <v>5815</v>
      </c>
      <c r="B2893" s="308"/>
      <c r="C2893" s="308"/>
      <c r="D2893" s="308"/>
      <c r="E2893" s="309"/>
      <c r="F2893" s="310"/>
      <c r="G2893" s="309"/>
      <c r="H2893" s="310"/>
      <c r="I2893" s="309"/>
      <c r="J2893" s="310"/>
      <c r="K2893" s="309"/>
      <c r="L2893" s="310"/>
      <c r="M2893" s="308"/>
      <c r="N2893" s="1" t="s">
        <v>2495</v>
      </c>
      <c r="BA2893" s="206"/>
    </row>
    <row r="2894" spans="1:53" ht="30" customHeight="1">
      <c r="A2894" s="5" t="s">
        <v>5008</v>
      </c>
      <c r="B2894" s="5" t="s">
        <v>2646</v>
      </c>
      <c r="C2894" s="5" t="s">
        <v>2210</v>
      </c>
      <c r="D2894" s="6">
        <v>2.4E-2</v>
      </c>
      <c r="E2894" s="8">
        <f>단가대비표!K425</f>
        <v>0</v>
      </c>
      <c r="F2894" s="9">
        <f>TRUNC(E2894*D2894,1)</f>
        <v>0</v>
      </c>
      <c r="G2894" s="8">
        <f>단가대비표!L425</f>
        <v>205156</v>
      </c>
      <c r="H2894" s="9">
        <f>TRUNC(G2894*D2894,1)</f>
        <v>4923.7</v>
      </c>
      <c r="I2894" s="8">
        <f>단가대비표!S425</f>
        <v>0</v>
      </c>
      <c r="J2894" s="9">
        <f>TRUNC(I2894*D2894,1)</f>
        <v>0</v>
      </c>
      <c r="K2894" s="8">
        <f>TRUNC(E2894+G2894+I2894,1)</f>
        <v>205156</v>
      </c>
      <c r="L2894" s="9">
        <f>TRUNC(F2894+H2894+J2894,1)</f>
        <v>4923.7</v>
      </c>
      <c r="M2894" s="5" t="s">
        <v>52</v>
      </c>
      <c r="N2894" s="1" t="s">
        <v>2495</v>
      </c>
      <c r="O2894" s="1" t="s">
        <v>5009</v>
      </c>
      <c r="P2894" s="1" t="s">
        <v>62</v>
      </c>
      <c r="Q2894" s="1" t="s">
        <v>62</v>
      </c>
      <c r="R2894" s="1" t="s">
        <v>61</v>
      </c>
      <c r="AV2894" s="1" t="s">
        <v>52</v>
      </c>
      <c r="AW2894" s="1" t="s">
        <v>5816</v>
      </c>
      <c r="AX2894" s="1" t="s">
        <v>52</v>
      </c>
      <c r="AY2894" s="1" t="s">
        <v>52</v>
      </c>
      <c r="AZ2894" s="203"/>
      <c r="BA2894" s="207" t="s">
        <v>7740</v>
      </c>
    </row>
    <row r="2895" spans="1:53" ht="30" customHeight="1">
      <c r="A2895" s="5" t="s">
        <v>2649</v>
      </c>
      <c r="B2895" s="5" t="s">
        <v>2646</v>
      </c>
      <c r="C2895" s="5" t="s">
        <v>2210</v>
      </c>
      <c r="D2895" s="6">
        <v>6.0000000000000001E-3</v>
      </c>
      <c r="E2895" s="8">
        <f>단가대비표!K405</f>
        <v>0</v>
      </c>
      <c r="F2895" s="9">
        <f>TRUNC(E2895*D2895,1)</f>
        <v>0</v>
      </c>
      <c r="G2895" s="8">
        <f>단가대비표!L405</f>
        <v>157068</v>
      </c>
      <c r="H2895" s="9">
        <f>TRUNC(G2895*D2895,1)</f>
        <v>942.4</v>
      </c>
      <c r="I2895" s="8">
        <f>단가대비표!S405</f>
        <v>0</v>
      </c>
      <c r="J2895" s="9">
        <f>TRUNC(I2895*D2895,1)</f>
        <v>0</v>
      </c>
      <c r="K2895" s="8">
        <f>TRUNC(E2895+G2895+I2895,1)</f>
        <v>157068</v>
      </c>
      <c r="L2895" s="9">
        <f>TRUNC(F2895+H2895+J2895,1)</f>
        <v>942.4</v>
      </c>
      <c r="M2895" s="5" t="s">
        <v>52</v>
      </c>
      <c r="N2895" s="1" t="s">
        <v>2495</v>
      </c>
      <c r="O2895" s="1" t="s">
        <v>2650</v>
      </c>
      <c r="P2895" s="1" t="s">
        <v>62</v>
      </c>
      <c r="Q2895" s="1" t="s">
        <v>62</v>
      </c>
      <c r="R2895" s="1" t="s">
        <v>61</v>
      </c>
      <c r="AV2895" s="1" t="s">
        <v>52</v>
      </c>
      <c r="AW2895" s="1" t="s">
        <v>5817</v>
      </c>
      <c r="AX2895" s="1" t="s">
        <v>52</v>
      </c>
      <c r="AY2895" s="1" t="s">
        <v>52</v>
      </c>
      <c r="AZ2895" s="203"/>
      <c r="BA2895" s="207" t="s">
        <v>7717</v>
      </c>
    </row>
    <row r="2896" spans="1:53" ht="30" customHeight="1">
      <c r="A2896" s="5" t="s">
        <v>2487</v>
      </c>
      <c r="B2896" s="5" t="s">
        <v>52</v>
      </c>
      <c r="C2896" s="5" t="s">
        <v>52</v>
      </c>
      <c r="D2896" s="6"/>
      <c r="E2896" s="8"/>
      <c r="F2896" s="9">
        <f>TRUNC(SUMIF(N2894:N2895, N2893, F2894:F2895),0)</f>
        <v>0</v>
      </c>
      <c r="G2896" s="8"/>
      <c r="H2896" s="9">
        <f>TRUNC(SUMIF(N2894:N2895, N2893, H2894:H2895),0)</f>
        <v>5866</v>
      </c>
      <c r="I2896" s="8"/>
      <c r="J2896" s="9">
        <f>TRUNC(SUMIF(N2894:N2895, N2893, J2894:J2895),0)</f>
        <v>0</v>
      </c>
      <c r="K2896" s="8"/>
      <c r="L2896" s="9">
        <f>F2896+H2896+J2896</f>
        <v>5866</v>
      </c>
      <c r="M2896" s="5" t="s">
        <v>52</v>
      </c>
      <c r="N2896" s="1" t="s">
        <v>124</v>
      </c>
      <c r="O2896" s="1" t="s">
        <v>124</v>
      </c>
      <c r="P2896" s="1" t="s">
        <v>52</v>
      </c>
      <c r="Q2896" s="1" t="s">
        <v>52</v>
      </c>
      <c r="R2896" s="1" t="s">
        <v>52</v>
      </c>
      <c r="AV2896" s="1" t="s">
        <v>52</v>
      </c>
      <c r="AW2896" s="1" t="s">
        <v>52</v>
      </c>
      <c r="AX2896" s="1" t="s">
        <v>52</v>
      </c>
      <c r="AY2896" s="1" t="s">
        <v>52</v>
      </c>
      <c r="AZ2896" s="203"/>
      <c r="BA2896" s="207"/>
    </row>
    <row r="2897" spans="1:53" ht="30" customHeight="1">
      <c r="A2897" s="6"/>
      <c r="B2897" s="6"/>
      <c r="C2897" s="6"/>
      <c r="D2897" s="6"/>
      <c r="E2897" s="8"/>
      <c r="F2897" s="9"/>
      <c r="G2897" s="8"/>
      <c r="H2897" s="9"/>
      <c r="I2897" s="8"/>
      <c r="J2897" s="9"/>
      <c r="K2897" s="8"/>
      <c r="L2897" s="9"/>
      <c r="M2897" s="6"/>
      <c r="BA2897" s="206"/>
    </row>
    <row r="2898" spans="1:53" ht="30" customHeight="1">
      <c r="A2898" s="308" t="s">
        <v>5818</v>
      </c>
      <c r="B2898" s="308"/>
      <c r="C2898" s="308"/>
      <c r="D2898" s="308"/>
      <c r="E2898" s="309"/>
      <c r="F2898" s="310"/>
      <c r="G2898" s="309"/>
      <c r="H2898" s="310"/>
      <c r="I2898" s="309"/>
      <c r="J2898" s="310"/>
      <c r="K2898" s="309"/>
      <c r="L2898" s="310"/>
      <c r="M2898" s="308"/>
      <c r="N2898" s="1" t="s">
        <v>2501</v>
      </c>
      <c r="BA2898" s="206"/>
    </row>
    <row r="2899" spans="1:53" ht="30" customHeight="1">
      <c r="A2899" s="5" t="s">
        <v>5008</v>
      </c>
      <c r="B2899" s="5" t="s">
        <v>2646</v>
      </c>
      <c r="C2899" s="5" t="s">
        <v>2210</v>
      </c>
      <c r="D2899" s="6">
        <v>2.7E-2</v>
      </c>
      <c r="E2899" s="8">
        <f>단가대비표!K425</f>
        <v>0</v>
      </c>
      <c r="F2899" s="9">
        <f>TRUNC(E2899*D2899,1)</f>
        <v>0</v>
      </c>
      <c r="G2899" s="8">
        <f>단가대비표!L425</f>
        <v>205156</v>
      </c>
      <c r="H2899" s="9">
        <f>TRUNC(G2899*D2899,1)</f>
        <v>5539.2</v>
      </c>
      <c r="I2899" s="8">
        <f>단가대비표!S425</f>
        <v>0</v>
      </c>
      <c r="J2899" s="9">
        <f>TRUNC(I2899*D2899,1)</f>
        <v>0</v>
      </c>
      <c r="K2899" s="8">
        <f t="shared" ref="K2899:L2901" si="369">TRUNC(E2899+G2899+I2899,1)</f>
        <v>205156</v>
      </c>
      <c r="L2899" s="9">
        <f t="shared" si="369"/>
        <v>5539.2</v>
      </c>
      <c r="M2899" s="5" t="s">
        <v>52</v>
      </c>
      <c r="N2899" s="1" t="s">
        <v>2501</v>
      </c>
      <c r="O2899" s="1" t="s">
        <v>5009</v>
      </c>
      <c r="P2899" s="1" t="s">
        <v>62</v>
      </c>
      <c r="Q2899" s="1" t="s">
        <v>62</v>
      </c>
      <c r="R2899" s="1" t="s">
        <v>61</v>
      </c>
      <c r="V2899">
        <v>1</v>
      </c>
      <c r="AV2899" s="1" t="s">
        <v>52</v>
      </c>
      <c r="AW2899" s="1" t="s">
        <v>5819</v>
      </c>
      <c r="AX2899" s="1" t="s">
        <v>52</v>
      </c>
      <c r="AY2899" s="1" t="s">
        <v>52</v>
      </c>
      <c r="AZ2899" s="203"/>
      <c r="BA2899" s="207" t="s">
        <v>7740</v>
      </c>
    </row>
    <row r="2900" spans="1:53" ht="30" customHeight="1">
      <c r="A2900" s="5" t="s">
        <v>2649</v>
      </c>
      <c r="B2900" s="5" t="s">
        <v>2646</v>
      </c>
      <c r="C2900" s="5" t="s">
        <v>2210</v>
      </c>
      <c r="D2900" s="6">
        <v>6.0000000000000001E-3</v>
      </c>
      <c r="E2900" s="8">
        <f>단가대비표!K405</f>
        <v>0</v>
      </c>
      <c r="F2900" s="9">
        <f>TRUNC(E2900*D2900,1)</f>
        <v>0</v>
      </c>
      <c r="G2900" s="8">
        <f>단가대비표!L405</f>
        <v>157068</v>
      </c>
      <c r="H2900" s="9">
        <f>TRUNC(G2900*D2900,1)</f>
        <v>942.4</v>
      </c>
      <c r="I2900" s="8">
        <f>단가대비표!S405</f>
        <v>0</v>
      </c>
      <c r="J2900" s="9">
        <f>TRUNC(I2900*D2900,1)</f>
        <v>0</v>
      </c>
      <c r="K2900" s="8">
        <f t="shared" si="369"/>
        <v>157068</v>
      </c>
      <c r="L2900" s="9">
        <f t="shared" si="369"/>
        <v>942.4</v>
      </c>
      <c r="M2900" s="5" t="s">
        <v>52</v>
      </c>
      <c r="N2900" s="1" t="s">
        <v>2501</v>
      </c>
      <c r="O2900" s="1" t="s">
        <v>2650</v>
      </c>
      <c r="P2900" s="1" t="s">
        <v>62</v>
      </c>
      <c r="Q2900" s="1" t="s">
        <v>62</v>
      </c>
      <c r="R2900" s="1" t="s">
        <v>61</v>
      </c>
      <c r="V2900">
        <v>1</v>
      </c>
      <c r="AV2900" s="1" t="s">
        <v>52</v>
      </c>
      <c r="AW2900" s="1" t="s">
        <v>5820</v>
      </c>
      <c r="AX2900" s="1" t="s">
        <v>52</v>
      </c>
      <c r="AY2900" s="1" t="s">
        <v>52</v>
      </c>
      <c r="AZ2900" s="203"/>
      <c r="BA2900" s="207" t="s">
        <v>7717</v>
      </c>
    </row>
    <row r="2901" spans="1:53" ht="30" customHeight="1">
      <c r="A2901" s="5" t="s">
        <v>3403</v>
      </c>
      <c r="B2901" s="5" t="s">
        <v>5821</v>
      </c>
      <c r="C2901" s="5" t="s">
        <v>449</v>
      </c>
      <c r="D2901" s="6">
        <v>1</v>
      </c>
      <c r="E2901" s="8">
        <v>0</v>
      </c>
      <c r="F2901" s="9">
        <f>TRUNC(E2901*D2901,1)</f>
        <v>0</v>
      </c>
      <c r="G2901" s="8">
        <f>TRUNC(SUMIF(V2899:V2901, RIGHTB(O2901, 1), H2899:H2901)*U2901, 2)</f>
        <v>1944.48</v>
      </c>
      <c r="H2901" s="9">
        <f>TRUNC(G2901*D2901,1)</f>
        <v>1944.4</v>
      </c>
      <c r="I2901" s="8">
        <v>0</v>
      </c>
      <c r="J2901" s="9">
        <f>TRUNC(I2901*D2901,1)</f>
        <v>0</v>
      </c>
      <c r="K2901" s="8">
        <f t="shared" si="369"/>
        <v>1944.4</v>
      </c>
      <c r="L2901" s="9">
        <f t="shared" si="369"/>
        <v>1944.4</v>
      </c>
      <c r="M2901" s="5" t="s">
        <v>52</v>
      </c>
      <c r="N2901" s="1" t="s">
        <v>2501</v>
      </c>
      <c r="O2901" s="1" t="s">
        <v>2654</v>
      </c>
      <c r="P2901" s="1" t="s">
        <v>62</v>
      </c>
      <c r="Q2901" s="1" t="s">
        <v>62</v>
      </c>
      <c r="R2901" s="1" t="s">
        <v>62</v>
      </c>
      <c r="S2901">
        <v>1</v>
      </c>
      <c r="T2901">
        <v>1</v>
      </c>
      <c r="U2901">
        <v>0.3</v>
      </c>
      <c r="AV2901" s="1" t="s">
        <v>52</v>
      </c>
      <c r="AW2901" s="1" t="s">
        <v>5822</v>
      </c>
      <c r="AX2901" s="1" t="s">
        <v>52</v>
      </c>
      <c r="AY2901" s="1" t="s">
        <v>52</v>
      </c>
      <c r="AZ2901" s="203"/>
      <c r="BA2901" s="207"/>
    </row>
    <row r="2902" spans="1:53" ht="30" customHeight="1">
      <c r="A2902" s="5" t="s">
        <v>2487</v>
      </c>
      <c r="B2902" s="5" t="s">
        <v>52</v>
      </c>
      <c r="C2902" s="5" t="s">
        <v>52</v>
      </c>
      <c r="D2902" s="6"/>
      <c r="E2902" s="8"/>
      <c r="F2902" s="9">
        <f>TRUNC(SUMIF(N2899:N2901, N2898, F2899:F2901),0)</f>
        <v>0</v>
      </c>
      <c r="G2902" s="8"/>
      <c r="H2902" s="9">
        <f>TRUNC(SUMIF(N2899:N2901, N2898, H2899:H2901),0)</f>
        <v>8426</v>
      </c>
      <c r="I2902" s="8"/>
      <c r="J2902" s="9">
        <f>TRUNC(SUMIF(N2899:N2901, N2898, J2899:J2901),0)</f>
        <v>0</v>
      </c>
      <c r="K2902" s="8"/>
      <c r="L2902" s="9">
        <f>F2902+H2902+J2902</f>
        <v>8426</v>
      </c>
      <c r="M2902" s="5" t="s">
        <v>52</v>
      </c>
      <c r="N2902" s="1" t="s">
        <v>124</v>
      </c>
      <c r="O2902" s="1" t="s">
        <v>124</v>
      </c>
      <c r="P2902" s="1" t="s">
        <v>52</v>
      </c>
      <c r="Q2902" s="1" t="s">
        <v>52</v>
      </c>
      <c r="R2902" s="1" t="s">
        <v>52</v>
      </c>
      <c r="AV2902" s="1" t="s">
        <v>52</v>
      </c>
      <c r="AW2902" s="1" t="s">
        <v>52</v>
      </c>
      <c r="AX2902" s="1" t="s">
        <v>52</v>
      </c>
      <c r="AY2902" s="1" t="s">
        <v>52</v>
      </c>
      <c r="AZ2902" s="203"/>
      <c r="BA2902" s="207"/>
    </row>
    <row r="2903" spans="1:53" ht="30" customHeight="1">
      <c r="A2903" s="6"/>
      <c r="B2903" s="6"/>
      <c r="C2903" s="6"/>
      <c r="D2903" s="6"/>
      <c r="E2903" s="8"/>
      <c r="F2903" s="9"/>
      <c r="G2903" s="8"/>
      <c r="H2903" s="9"/>
      <c r="I2903" s="8"/>
      <c r="J2903" s="9"/>
      <c r="K2903" s="8"/>
      <c r="L2903" s="9"/>
      <c r="M2903" s="6"/>
      <c r="BA2903" s="206"/>
    </row>
    <row r="2904" spans="1:53" ht="30" customHeight="1">
      <c r="A2904" s="308" t="s">
        <v>5823</v>
      </c>
      <c r="B2904" s="308"/>
      <c r="C2904" s="308"/>
      <c r="D2904" s="308"/>
      <c r="E2904" s="309"/>
      <c r="F2904" s="310"/>
      <c r="G2904" s="309"/>
      <c r="H2904" s="310"/>
      <c r="I2904" s="309"/>
      <c r="J2904" s="310"/>
      <c r="K2904" s="309"/>
      <c r="L2904" s="310"/>
      <c r="M2904" s="308"/>
      <c r="N2904" s="1" t="s">
        <v>2507</v>
      </c>
      <c r="BA2904" s="206"/>
    </row>
    <row r="2905" spans="1:53" ht="30" customHeight="1">
      <c r="A2905" s="5" t="s">
        <v>5008</v>
      </c>
      <c r="B2905" s="5" t="s">
        <v>2646</v>
      </c>
      <c r="C2905" s="5" t="s">
        <v>2210</v>
      </c>
      <c r="D2905" s="6">
        <v>2.4E-2</v>
      </c>
      <c r="E2905" s="8">
        <f>단가대비표!K425</f>
        <v>0</v>
      </c>
      <c r="F2905" s="9">
        <f>TRUNC(E2905*D2905,1)</f>
        <v>0</v>
      </c>
      <c r="G2905" s="8">
        <f>단가대비표!L425</f>
        <v>205156</v>
      </c>
      <c r="H2905" s="9">
        <f>TRUNC(G2905*D2905,1)</f>
        <v>4923.7</v>
      </c>
      <c r="I2905" s="8">
        <f>단가대비표!S425</f>
        <v>0</v>
      </c>
      <c r="J2905" s="9">
        <f>TRUNC(I2905*D2905,1)</f>
        <v>0</v>
      </c>
      <c r="K2905" s="8">
        <f t="shared" ref="K2905:L2907" si="370">TRUNC(E2905+G2905+I2905,1)</f>
        <v>205156</v>
      </c>
      <c r="L2905" s="9">
        <f t="shared" si="370"/>
        <v>4923.7</v>
      </c>
      <c r="M2905" s="5" t="s">
        <v>52</v>
      </c>
      <c r="N2905" s="1" t="s">
        <v>2507</v>
      </c>
      <c r="O2905" s="1" t="s">
        <v>5009</v>
      </c>
      <c r="P2905" s="1" t="s">
        <v>62</v>
      </c>
      <c r="Q2905" s="1" t="s">
        <v>62</v>
      </c>
      <c r="R2905" s="1" t="s">
        <v>61</v>
      </c>
      <c r="V2905">
        <v>1</v>
      </c>
      <c r="AV2905" s="1" t="s">
        <v>52</v>
      </c>
      <c r="AW2905" s="1" t="s">
        <v>5824</v>
      </c>
      <c r="AX2905" s="1" t="s">
        <v>52</v>
      </c>
      <c r="AY2905" s="1" t="s">
        <v>52</v>
      </c>
      <c r="AZ2905" s="203"/>
      <c r="BA2905" s="207" t="s">
        <v>7740</v>
      </c>
    </row>
    <row r="2906" spans="1:53" ht="30" customHeight="1">
      <c r="A2906" s="5" t="s">
        <v>2649</v>
      </c>
      <c r="B2906" s="5" t="s">
        <v>2646</v>
      </c>
      <c r="C2906" s="5" t="s">
        <v>2210</v>
      </c>
      <c r="D2906" s="6">
        <v>6.0000000000000001E-3</v>
      </c>
      <c r="E2906" s="8">
        <f>단가대비표!K405</f>
        <v>0</v>
      </c>
      <c r="F2906" s="9">
        <f>TRUNC(E2906*D2906,1)</f>
        <v>0</v>
      </c>
      <c r="G2906" s="8">
        <f>단가대비표!L405</f>
        <v>157068</v>
      </c>
      <c r="H2906" s="9">
        <f>TRUNC(G2906*D2906,1)</f>
        <v>942.4</v>
      </c>
      <c r="I2906" s="8">
        <f>단가대비표!S405</f>
        <v>0</v>
      </c>
      <c r="J2906" s="9">
        <f>TRUNC(I2906*D2906,1)</f>
        <v>0</v>
      </c>
      <c r="K2906" s="8">
        <f t="shared" si="370"/>
        <v>157068</v>
      </c>
      <c r="L2906" s="9">
        <f t="shared" si="370"/>
        <v>942.4</v>
      </c>
      <c r="M2906" s="5" t="s">
        <v>52</v>
      </c>
      <c r="N2906" s="1" t="s">
        <v>2507</v>
      </c>
      <c r="O2906" s="1" t="s">
        <v>2650</v>
      </c>
      <c r="P2906" s="1" t="s">
        <v>62</v>
      </c>
      <c r="Q2906" s="1" t="s">
        <v>62</v>
      </c>
      <c r="R2906" s="1" t="s">
        <v>61</v>
      </c>
      <c r="V2906">
        <v>1</v>
      </c>
      <c r="AV2906" s="1" t="s">
        <v>52</v>
      </c>
      <c r="AW2906" s="1" t="s">
        <v>5825</v>
      </c>
      <c r="AX2906" s="1" t="s">
        <v>52</v>
      </c>
      <c r="AY2906" s="1" t="s">
        <v>52</v>
      </c>
      <c r="AZ2906" s="203"/>
      <c r="BA2906" s="207" t="s">
        <v>7717</v>
      </c>
    </row>
    <row r="2907" spans="1:53" ht="30" customHeight="1">
      <c r="A2907" s="5" t="s">
        <v>3403</v>
      </c>
      <c r="B2907" s="5" t="s">
        <v>5821</v>
      </c>
      <c r="C2907" s="5" t="s">
        <v>449</v>
      </c>
      <c r="D2907" s="6">
        <v>1</v>
      </c>
      <c r="E2907" s="8">
        <v>0</v>
      </c>
      <c r="F2907" s="9">
        <f>TRUNC(E2907*D2907,1)</f>
        <v>0</v>
      </c>
      <c r="G2907" s="8">
        <f>TRUNC(SUMIF(V2905:V2907, RIGHTB(O2907, 1), H2905:H2907)*U2907, 2)</f>
        <v>1759.83</v>
      </c>
      <c r="H2907" s="9">
        <f>TRUNC(G2907*D2907,1)</f>
        <v>1759.8</v>
      </c>
      <c r="I2907" s="8">
        <v>0</v>
      </c>
      <c r="J2907" s="9">
        <f>TRUNC(I2907*D2907,1)</f>
        <v>0</v>
      </c>
      <c r="K2907" s="8">
        <f t="shared" si="370"/>
        <v>1759.8</v>
      </c>
      <c r="L2907" s="9">
        <f t="shared" si="370"/>
        <v>1759.8</v>
      </c>
      <c r="M2907" s="5" t="s">
        <v>52</v>
      </c>
      <c r="N2907" s="1" t="s">
        <v>2507</v>
      </c>
      <c r="O2907" s="1" t="s">
        <v>2654</v>
      </c>
      <c r="P2907" s="1" t="s">
        <v>62</v>
      </c>
      <c r="Q2907" s="1" t="s">
        <v>62</v>
      </c>
      <c r="R2907" s="1" t="s">
        <v>62</v>
      </c>
      <c r="S2907">
        <v>1</v>
      </c>
      <c r="T2907">
        <v>1</v>
      </c>
      <c r="U2907">
        <v>0.3</v>
      </c>
      <c r="AV2907" s="1" t="s">
        <v>52</v>
      </c>
      <c r="AW2907" s="1" t="s">
        <v>5826</v>
      </c>
      <c r="AX2907" s="1" t="s">
        <v>52</v>
      </c>
      <c r="AY2907" s="1" t="s">
        <v>52</v>
      </c>
      <c r="AZ2907" s="203"/>
      <c r="BA2907" s="207"/>
    </row>
    <row r="2908" spans="1:53" ht="30" customHeight="1">
      <c r="A2908" s="5" t="s">
        <v>2487</v>
      </c>
      <c r="B2908" s="5" t="s">
        <v>52</v>
      </c>
      <c r="C2908" s="5" t="s">
        <v>52</v>
      </c>
      <c r="D2908" s="6"/>
      <c r="E2908" s="8"/>
      <c r="F2908" s="9">
        <f>TRUNC(SUMIF(N2905:N2907, N2904, F2905:F2907),0)</f>
        <v>0</v>
      </c>
      <c r="G2908" s="8"/>
      <c r="H2908" s="9">
        <f>TRUNC(SUMIF(N2905:N2907, N2904, H2905:H2907),0)</f>
        <v>7625</v>
      </c>
      <c r="I2908" s="8"/>
      <c r="J2908" s="9">
        <f>TRUNC(SUMIF(N2905:N2907, N2904, J2905:J2907),0)</f>
        <v>0</v>
      </c>
      <c r="K2908" s="8"/>
      <c r="L2908" s="9">
        <f>F2908+H2908+J2908</f>
        <v>7625</v>
      </c>
      <c r="M2908" s="5" t="s">
        <v>52</v>
      </c>
      <c r="N2908" s="1" t="s">
        <v>124</v>
      </c>
      <c r="O2908" s="1" t="s">
        <v>124</v>
      </c>
      <c r="P2908" s="1" t="s">
        <v>52</v>
      </c>
      <c r="Q2908" s="1" t="s">
        <v>52</v>
      </c>
      <c r="R2908" s="1" t="s">
        <v>52</v>
      </c>
      <c r="AV2908" s="1" t="s">
        <v>52</v>
      </c>
      <c r="AW2908" s="1" t="s">
        <v>52</v>
      </c>
      <c r="AX2908" s="1" t="s">
        <v>52</v>
      </c>
      <c r="AY2908" s="1" t="s">
        <v>52</v>
      </c>
      <c r="AZ2908" s="203"/>
      <c r="BA2908" s="207"/>
    </row>
    <row r="2909" spans="1:53" ht="30" customHeight="1">
      <c r="A2909" s="6"/>
      <c r="B2909" s="6"/>
      <c r="C2909" s="6"/>
      <c r="D2909" s="6"/>
      <c r="E2909" s="8"/>
      <c r="F2909" s="9"/>
      <c r="G2909" s="8"/>
      <c r="H2909" s="9"/>
      <c r="I2909" s="8"/>
      <c r="J2909" s="9"/>
      <c r="K2909" s="8"/>
      <c r="L2909" s="9"/>
      <c r="M2909" s="6"/>
      <c r="BA2909" s="206"/>
    </row>
    <row r="2910" spans="1:53" ht="30" customHeight="1">
      <c r="A2910" s="308" t="s">
        <v>5827</v>
      </c>
      <c r="B2910" s="308"/>
      <c r="C2910" s="308"/>
      <c r="D2910" s="308"/>
      <c r="E2910" s="309"/>
      <c r="F2910" s="310"/>
      <c r="G2910" s="309"/>
      <c r="H2910" s="310"/>
      <c r="I2910" s="309"/>
      <c r="J2910" s="310"/>
      <c r="K2910" s="309"/>
      <c r="L2910" s="310"/>
      <c r="M2910" s="308"/>
      <c r="N2910" s="1" t="s">
        <v>2512</v>
      </c>
      <c r="BA2910" s="206"/>
    </row>
    <row r="2911" spans="1:53" ht="30" customHeight="1">
      <c r="A2911" s="5" t="s">
        <v>5798</v>
      </c>
      <c r="B2911" s="5" t="s">
        <v>5799</v>
      </c>
      <c r="C2911" s="5" t="s">
        <v>58</v>
      </c>
      <c r="D2911" s="6">
        <v>0.8</v>
      </c>
      <c r="E2911" s="8">
        <f>단가대비표!K116</f>
        <v>253.29280648429591</v>
      </c>
      <c r="F2911" s="9">
        <f>TRUNC(E2911*D2911,1)</f>
        <v>202.6</v>
      </c>
      <c r="G2911" s="8">
        <f>단가대비표!L116</f>
        <v>0</v>
      </c>
      <c r="H2911" s="9">
        <f>TRUNC(G2911*D2911,1)</f>
        <v>0</v>
      </c>
      <c r="I2911" s="8">
        <f>단가대비표!S116</f>
        <v>0</v>
      </c>
      <c r="J2911" s="9">
        <f>TRUNC(I2911*D2911,1)</f>
        <v>0</v>
      </c>
      <c r="K2911" s="8">
        <f t="shared" ref="K2911:L2913" si="371">TRUNC(E2911+G2911+I2911,1)</f>
        <v>253.2</v>
      </c>
      <c r="L2911" s="9">
        <f t="shared" si="371"/>
        <v>202.6</v>
      </c>
      <c r="M2911" s="5" t="s">
        <v>52</v>
      </c>
      <c r="N2911" s="1" t="s">
        <v>2512</v>
      </c>
      <c r="O2911" s="1" t="s">
        <v>5800</v>
      </c>
      <c r="P2911" s="1" t="s">
        <v>62</v>
      </c>
      <c r="Q2911" s="1" t="s">
        <v>62</v>
      </c>
      <c r="R2911" s="1" t="s">
        <v>61</v>
      </c>
      <c r="AV2911" s="1" t="s">
        <v>52</v>
      </c>
      <c r="AW2911" s="1" t="s">
        <v>5828</v>
      </c>
      <c r="AX2911" s="1" t="s">
        <v>52</v>
      </c>
      <c r="AY2911" s="1" t="s">
        <v>52</v>
      </c>
      <c r="AZ2911" s="203"/>
      <c r="BA2911" s="207" t="s">
        <v>7364</v>
      </c>
    </row>
    <row r="2912" spans="1:53" ht="30" customHeight="1">
      <c r="A2912" s="5" t="s">
        <v>5829</v>
      </c>
      <c r="B2912" s="5" t="s">
        <v>5830</v>
      </c>
      <c r="C2912" s="5" t="s">
        <v>58</v>
      </c>
      <c r="D2912" s="6">
        <v>1.2</v>
      </c>
      <c r="E2912" s="8">
        <f>단가대비표!K117</f>
        <v>2197.1999999999998</v>
      </c>
      <c r="F2912" s="9">
        <f>TRUNC(E2912*D2912,1)</f>
        <v>2636.6</v>
      </c>
      <c r="G2912" s="8">
        <f>단가대비표!L117</f>
        <v>0</v>
      </c>
      <c r="H2912" s="9">
        <f>TRUNC(G2912*D2912,1)</f>
        <v>0</v>
      </c>
      <c r="I2912" s="8">
        <f>단가대비표!S117</f>
        <v>0</v>
      </c>
      <c r="J2912" s="9">
        <f>TRUNC(I2912*D2912,1)</f>
        <v>0</v>
      </c>
      <c r="K2912" s="8">
        <f t="shared" si="371"/>
        <v>2197.1999999999998</v>
      </c>
      <c r="L2912" s="9">
        <f t="shared" si="371"/>
        <v>2636.6</v>
      </c>
      <c r="M2912" s="5" t="s">
        <v>52</v>
      </c>
      <c r="N2912" s="1" t="s">
        <v>2512</v>
      </c>
      <c r="O2912" s="1" t="s">
        <v>5831</v>
      </c>
      <c r="P2912" s="1" t="s">
        <v>62</v>
      </c>
      <c r="Q2912" s="1" t="s">
        <v>62</v>
      </c>
      <c r="R2912" s="1" t="s">
        <v>61</v>
      </c>
      <c r="AV2912" s="1" t="s">
        <v>52</v>
      </c>
      <c r="AW2912" s="1" t="s">
        <v>5832</v>
      </c>
      <c r="AX2912" s="1" t="s">
        <v>52</v>
      </c>
      <c r="AY2912" s="1" t="s">
        <v>52</v>
      </c>
      <c r="AZ2912" s="203"/>
      <c r="BA2912" s="207" t="s">
        <v>7365</v>
      </c>
    </row>
    <row r="2913" spans="1:53" ht="30" customHeight="1">
      <c r="A2913" s="5" t="s">
        <v>3760</v>
      </c>
      <c r="B2913" s="5" t="s">
        <v>5805</v>
      </c>
      <c r="C2913" s="5" t="s">
        <v>2685</v>
      </c>
      <c r="D2913" s="6">
        <v>0.3</v>
      </c>
      <c r="E2913" s="8">
        <f>단가대비표!K244</f>
        <v>1619</v>
      </c>
      <c r="F2913" s="9">
        <f>TRUNC(E2913*D2913,1)</f>
        <v>485.7</v>
      </c>
      <c r="G2913" s="8">
        <f>단가대비표!L244</f>
        <v>0</v>
      </c>
      <c r="H2913" s="9">
        <f>TRUNC(G2913*D2913,1)</f>
        <v>0</v>
      </c>
      <c r="I2913" s="8">
        <f>단가대비표!S244</f>
        <v>0</v>
      </c>
      <c r="J2913" s="9">
        <f>TRUNC(I2913*D2913,1)</f>
        <v>0</v>
      </c>
      <c r="K2913" s="8">
        <f t="shared" si="371"/>
        <v>1619</v>
      </c>
      <c r="L2913" s="9">
        <f t="shared" si="371"/>
        <v>485.7</v>
      </c>
      <c r="M2913" s="5" t="s">
        <v>52</v>
      </c>
      <c r="N2913" s="1" t="s">
        <v>2512</v>
      </c>
      <c r="O2913" s="1" t="s">
        <v>5806</v>
      </c>
      <c r="P2913" s="1" t="s">
        <v>62</v>
      </c>
      <c r="Q2913" s="1" t="s">
        <v>62</v>
      </c>
      <c r="R2913" s="1" t="s">
        <v>61</v>
      </c>
      <c r="AV2913" s="1" t="s">
        <v>52</v>
      </c>
      <c r="AW2913" s="1" t="s">
        <v>5833</v>
      </c>
      <c r="AX2913" s="1" t="s">
        <v>52</v>
      </c>
      <c r="AY2913" s="1" t="s">
        <v>52</v>
      </c>
      <c r="AZ2913" s="203"/>
      <c r="BA2913" s="207" t="s">
        <v>7526</v>
      </c>
    </row>
    <row r="2914" spans="1:53" ht="30" customHeight="1">
      <c r="A2914" s="5" t="s">
        <v>2487</v>
      </c>
      <c r="B2914" s="5" t="s">
        <v>52</v>
      </c>
      <c r="C2914" s="5" t="s">
        <v>52</v>
      </c>
      <c r="D2914" s="6"/>
      <c r="E2914" s="8"/>
      <c r="F2914" s="9">
        <f>TRUNC(SUMIF(N2911:N2913, N2910, F2911:F2913),0)</f>
        <v>3324</v>
      </c>
      <c r="G2914" s="8"/>
      <c r="H2914" s="9">
        <f>TRUNC(SUMIF(N2911:N2913, N2910, H2911:H2913),0)</f>
        <v>0</v>
      </c>
      <c r="I2914" s="8"/>
      <c r="J2914" s="9">
        <f>TRUNC(SUMIF(N2911:N2913, N2910, J2911:J2913),0)</f>
        <v>0</v>
      </c>
      <c r="K2914" s="8"/>
      <c r="L2914" s="9">
        <f>F2914+H2914+J2914</f>
        <v>3324</v>
      </c>
      <c r="M2914" s="5" t="s">
        <v>52</v>
      </c>
      <c r="N2914" s="1" t="s">
        <v>124</v>
      </c>
      <c r="O2914" s="1" t="s">
        <v>124</v>
      </c>
      <c r="P2914" s="1" t="s">
        <v>52</v>
      </c>
      <c r="Q2914" s="1" t="s">
        <v>52</v>
      </c>
      <c r="R2914" s="1" t="s">
        <v>52</v>
      </c>
      <c r="AV2914" s="1" t="s">
        <v>52</v>
      </c>
      <c r="AW2914" s="1" t="s">
        <v>52</v>
      </c>
      <c r="AX2914" s="1" t="s">
        <v>52</v>
      </c>
      <c r="AY2914" s="1" t="s">
        <v>52</v>
      </c>
      <c r="AZ2914" s="203"/>
      <c r="BA2914" s="207"/>
    </row>
    <row r="2915" spans="1:53" ht="30" customHeight="1">
      <c r="A2915" s="6"/>
      <c r="B2915" s="6"/>
      <c r="C2915" s="6"/>
      <c r="D2915" s="6"/>
      <c r="E2915" s="8"/>
      <c r="F2915" s="9"/>
      <c r="G2915" s="8"/>
      <c r="H2915" s="9"/>
      <c r="I2915" s="8"/>
      <c r="J2915" s="9"/>
      <c r="K2915" s="8"/>
      <c r="L2915" s="9"/>
      <c r="M2915" s="6"/>
      <c r="BA2915" s="206"/>
    </row>
    <row r="2916" spans="1:53" ht="30" customHeight="1">
      <c r="A2916" s="308" t="s">
        <v>5834</v>
      </c>
      <c r="B2916" s="308"/>
      <c r="C2916" s="308"/>
      <c r="D2916" s="308"/>
      <c r="E2916" s="309"/>
      <c r="F2916" s="310"/>
      <c r="G2916" s="309"/>
      <c r="H2916" s="310"/>
      <c r="I2916" s="309"/>
      <c r="J2916" s="310"/>
      <c r="K2916" s="309"/>
      <c r="L2916" s="310"/>
      <c r="M2916" s="308"/>
      <c r="N2916" s="1" t="s">
        <v>2517</v>
      </c>
      <c r="BA2916" s="206"/>
    </row>
    <row r="2917" spans="1:53" ht="30" customHeight="1">
      <c r="A2917" s="5" t="s">
        <v>5798</v>
      </c>
      <c r="B2917" s="5" t="s">
        <v>5799</v>
      </c>
      <c r="C2917" s="5" t="s">
        <v>58</v>
      </c>
      <c r="D2917" s="6">
        <v>1.2</v>
      </c>
      <c r="E2917" s="8">
        <f>단가대비표!K116</f>
        <v>253.29280648429591</v>
      </c>
      <c r="F2917" s="9">
        <f>TRUNC(E2917*D2917,1)</f>
        <v>303.89999999999998</v>
      </c>
      <c r="G2917" s="8">
        <f>단가대비표!L116</f>
        <v>0</v>
      </c>
      <c r="H2917" s="9">
        <f>TRUNC(G2917*D2917,1)</f>
        <v>0</v>
      </c>
      <c r="I2917" s="8">
        <f>단가대비표!S116</f>
        <v>0</v>
      </c>
      <c r="J2917" s="9">
        <f>TRUNC(I2917*D2917,1)</f>
        <v>0</v>
      </c>
      <c r="K2917" s="8">
        <f t="shared" ref="K2917:L2919" si="372">TRUNC(E2917+G2917+I2917,1)</f>
        <v>253.2</v>
      </c>
      <c r="L2917" s="9">
        <f t="shared" si="372"/>
        <v>303.89999999999998</v>
      </c>
      <c r="M2917" s="5" t="s">
        <v>52</v>
      </c>
      <c r="N2917" s="1" t="s">
        <v>2517</v>
      </c>
      <c r="O2917" s="1" t="s">
        <v>5800</v>
      </c>
      <c r="P2917" s="1" t="s">
        <v>62</v>
      </c>
      <c r="Q2917" s="1" t="s">
        <v>62</v>
      </c>
      <c r="R2917" s="1" t="s">
        <v>61</v>
      </c>
      <c r="AV2917" s="1" t="s">
        <v>52</v>
      </c>
      <c r="AW2917" s="1" t="s">
        <v>5835</v>
      </c>
      <c r="AX2917" s="1" t="s">
        <v>52</v>
      </c>
      <c r="AY2917" s="1" t="s">
        <v>52</v>
      </c>
      <c r="AZ2917" s="203"/>
      <c r="BA2917" s="207" t="s">
        <v>7364</v>
      </c>
    </row>
    <row r="2918" spans="1:53" ht="30" customHeight="1">
      <c r="A2918" s="5" t="s">
        <v>5829</v>
      </c>
      <c r="B2918" s="5" t="s">
        <v>5830</v>
      </c>
      <c r="C2918" s="5" t="s">
        <v>58</v>
      </c>
      <c r="D2918" s="6">
        <v>1.2</v>
      </c>
      <c r="E2918" s="8">
        <f>단가대비표!K117</f>
        <v>2197.1999999999998</v>
      </c>
      <c r="F2918" s="9">
        <f>TRUNC(E2918*D2918,1)</f>
        <v>2636.6</v>
      </c>
      <c r="G2918" s="8">
        <f>단가대비표!L117</f>
        <v>0</v>
      </c>
      <c r="H2918" s="9">
        <f>TRUNC(G2918*D2918,1)</f>
        <v>0</v>
      </c>
      <c r="I2918" s="8">
        <f>단가대비표!S117</f>
        <v>0</v>
      </c>
      <c r="J2918" s="9">
        <f>TRUNC(I2918*D2918,1)</f>
        <v>0</v>
      </c>
      <c r="K2918" s="8">
        <f t="shared" si="372"/>
        <v>2197.1999999999998</v>
      </c>
      <c r="L2918" s="9">
        <f t="shared" si="372"/>
        <v>2636.6</v>
      </c>
      <c r="M2918" s="5" t="s">
        <v>52</v>
      </c>
      <c r="N2918" s="1" t="s">
        <v>2517</v>
      </c>
      <c r="O2918" s="1" t="s">
        <v>5831</v>
      </c>
      <c r="P2918" s="1" t="s">
        <v>62</v>
      </c>
      <c r="Q2918" s="1" t="s">
        <v>62</v>
      </c>
      <c r="R2918" s="1" t="s">
        <v>61</v>
      </c>
      <c r="AV2918" s="1" t="s">
        <v>52</v>
      </c>
      <c r="AW2918" s="1" t="s">
        <v>5836</v>
      </c>
      <c r="AX2918" s="1" t="s">
        <v>52</v>
      </c>
      <c r="AY2918" s="1" t="s">
        <v>52</v>
      </c>
      <c r="AZ2918" s="203"/>
      <c r="BA2918" s="207" t="s">
        <v>7365</v>
      </c>
    </row>
    <row r="2919" spans="1:53" ht="30" customHeight="1">
      <c r="A2919" s="5" t="s">
        <v>3760</v>
      </c>
      <c r="B2919" s="5" t="s">
        <v>5805</v>
      </c>
      <c r="C2919" s="5" t="s">
        <v>2685</v>
      </c>
      <c r="D2919" s="6">
        <v>0.3</v>
      </c>
      <c r="E2919" s="8">
        <f>단가대비표!K244</f>
        <v>1619</v>
      </c>
      <c r="F2919" s="9">
        <f>TRUNC(E2919*D2919,1)</f>
        <v>485.7</v>
      </c>
      <c r="G2919" s="8">
        <f>단가대비표!L244</f>
        <v>0</v>
      </c>
      <c r="H2919" s="9">
        <f>TRUNC(G2919*D2919,1)</f>
        <v>0</v>
      </c>
      <c r="I2919" s="8">
        <f>단가대비표!S244</f>
        <v>0</v>
      </c>
      <c r="J2919" s="9">
        <f>TRUNC(I2919*D2919,1)</f>
        <v>0</v>
      </c>
      <c r="K2919" s="8">
        <f t="shared" si="372"/>
        <v>1619</v>
      </c>
      <c r="L2919" s="9">
        <f t="shared" si="372"/>
        <v>485.7</v>
      </c>
      <c r="M2919" s="5" t="s">
        <v>52</v>
      </c>
      <c r="N2919" s="1" t="s">
        <v>2517</v>
      </c>
      <c r="O2919" s="1" t="s">
        <v>5806</v>
      </c>
      <c r="P2919" s="1" t="s">
        <v>62</v>
      </c>
      <c r="Q2919" s="1" t="s">
        <v>62</v>
      </c>
      <c r="R2919" s="1" t="s">
        <v>61</v>
      </c>
      <c r="AV2919" s="1" t="s">
        <v>52</v>
      </c>
      <c r="AW2919" s="1" t="s">
        <v>5837</v>
      </c>
      <c r="AX2919" s="1" t="s">
        <v>52</v>
      </c>
      <c r="AY2919" s="1" t="s">
        <v>52</v>
      </c>
      <c r="AZ2919" s="203"/>
      <c r="BA2919" s="207" t="s">
        <v>7526</v>
      </c>
    </row>
    <row r="2920" spans="1:53" ht="30" customHeight="1">
      <c r="A2920" s="5" t="s">
        <v>2487</v>
      </c>
      <c r="B2920" s="5" t="s">
        <v>52</v>
      </c>
      <c r="C2920" s="5" t="s">
        <v>52</v>
      </c>
      <c r="D2920" s="6"/>
      <c r="E2920" s="8"/>
      <c r="F2920" s="9">
        <f>TRUNC(SUMIF(N2917:N2919, N2916, F2917:F2919),0)</f>
        <v>3426</v>
      </c>
      <c r="G2920" s="8"/>
      <c r="H2920" s="9">
        <f>TRUNC(SUMIF(N2917:N2919, N2916, H2917:H2919),0)</f>
        <v>0</v>
      </c>
      <c r="I2920" s="8"/>
      <c r="J2920" s="9">
        <f>TRUNC(SUMIF(N2917:N2919, N2916, J2917:J2919),0)</f>
        <v>0</v>
      </c>
      <c r="K2920" s="8"/>
      <c r="L2920" s="9">
        <f>F2920+H2920+J2920</f>
        <v>3426</v>
      </c>
      <c r="M2920" s="5" t="s">
        <v>52</v>
      </c>
      <c r="N2920" s="1" t="s">
        <v>124</v>
      </c>
      <c r="O2920" s="1" t="s">
        <v>124</v>
      </c>
      <c r="P2920" s="1" t="s">
        <v>52</v>
      </c>
      <c r="Q2920" s="1" t="s">
        <v>52</v>
      </c>
      <c r="R2920" s="1" t="s">
        <v>52</v>
      </c>
      <c r="AV2920" s="1" t="s">
        <v>52</v>
      </c>
      <c r="AW2920" s="1" t="s">
        <v>52</v>
      </c>
      <c r="AX2920" s="1" t="s">
        <v>52</v>
      </c>
      <c r="AY2920" s="1" t="s">
        <v>52</v>
      </c>
      <c r="AZ2920" s="203"/>
      <c r="BA2920" s="207"/>
    </row>
    <row r="2921" spans="1:53" ht="30" customHeight="1">
      <c r="A2921" s="6"/>
      <c r="B2921" s="6"/>
      <c r="C2921" s="6"/>
      <c r="D2921" s="6"/>
      <c r="E2921" s="8"/>
      <c r="F2921" s="9"/>
      <c r="G2921" s="8"/>
      <c r="H2921" s="9"/>
      <c r="I2921" s="8"/>
      <c r="J2921" s="9"/>
      <c r="K2921" s="8"/>
      <c r="L2921" s="9"/>
      <c r="M2921" s="6"/>
      <c r="BA2921" s="206"/>
    </row>
    <row r="2922" spans="1:53" ht="30" customHeight="1">
      <c r="A2922" s="308" t="s">
        <v>5838</v>
      </c>
      <c r="B2922" s="308"/>
      <c r="C2922" s="308"/>
      <c r="D2922" s="308"/>
      <c r="E2922" s="309"/>
      <c r="F2922" s="310"/>
      <c r="G2922" s="309"/>
      <c r="H2922" s="310"/>
      <c r="I2922" s="309"/>
      <c r="J2922" s="310"/>
      <c r="K2922" s="309"/>
      <c r="L2922" s="310"/>
      <c r="M2922" s="308"/>
      <c r="N2922" s="1" t="s">
        <v>2538</v>
      </c>
      <c r="BA2922" s="206"/>
    </row>
    <row r="2923" spans="1:53" ht="30" customHeight="1">
      <c r="A2923" s="5" t="s">
        <v>2994</v>
      </c>
      <c r="B2923" s="5" t="s">
        <v>2646</v>
      </c>
      <c r="C2923" s="5" t="s">
        <v>2210</v>
      </c>
      <c r="D2923" s="6">
        <v>0.02</v>
      </c>
      <c r="E2923" s="8">
        <f>단가대비표!K424</f>
        <v>0</v>
      </c>
      <c r="F2923" s="9">
        <f>TRUNC(E2923*D2923,1)</f>
        <v>0</v>
      </c>
      <c r="G2923" s="8">
        <f>단가대비표!L424</f>
        <v>228883</v>
      </c>
      <c r="H2923" s="9">
        <f>TRUNC(G2923*D2923,1)</f>
        <v>4577.6000000000004</v>
      </c>
      <c r="I2923" s="8">
        <f>단가대비표!S424</f>
        <v>0</v>
      </c>
      <c r="J2923" s="9">
        <f>TRUNC(I2923*D2923,1)</f>
        <v>0</v>
      </c>
      <c r="K2923" s="8">
        <f t="shared" ref="K2923:L2925" si="373">TRUNC(E2923+G2923+I2923,1)</f>
        <v>228883</v>
      </c>
      <c r="L2923" s="9">
        <f t="shared" si="373"/>
        <v>4577.6000000000004</v>
      </c>
      <c r="M2923" s="5" t="s">
        <v>52</v>
      </c>
      <c r="N2923" s="1" t="s">
        <v>2538</v>
      </c>
      <c r="O2923" s="1" t="s">
        <v>2995</v>
      </c>
      <c r="P2923" s="1" t="s">
        <v>62</v>
      </c>
      <c r="Q2923" s="1" t="s">
        <v>62</v>
      </c>
      <c r="R2923" s="1" t="s">
        <v>61</v>
      </c>
      <c r="AV2923" s="1" t="s">
        <v>52</v>
      </c>
      <c r="AW2923" s="1" t="s">
        <v>5839</v>
      </c>
      <c r="AX2923" s="1" t="s">
        <v>52</v>
      </c>
      <c r="AY2923" s="1" t="s">
        <v>52</v>
      </c>
      <c r="AZ2923" s="203"/>
      <c r="BA2923" s="207" t="s">
        <v>7739</v>
      </c>
    </row>
    <row r="2924" spans="1:53" ht="30" customHeight="1">
      <c r="A2924" s="5" t="s">
        <v>2649</v>
      </c>
      <c r="B2924" s="5" t="s">
        <v>2646</v>
      </c>
      <c r="C2924" s="5" t="s">
        <v>2210</v>
      </c>
      <c r="D2924" s="6">
        <v>0.01</v>
      </c>
      <c r="E2924" s="8">
        <f>단가대비표!K405</f>
        <v>0</v>
      </c>
      <c r="F2924" s="9">
        <f>TRUNC(E2924*D2924,1)</f>
        <v>0</v>
      </c>
      <c r="G2924" s="8">
        <f>단가대비표!L405</f>
        <v>157068</v>
      </c>
      <c r="H2924" s="9">
        <f>TRUNC(G2924*D2924,1)</f>
        <v>1570.6</v>
      </c>
      <c r="I2924" s="8">
        <f>단가대비표!S405</f>
        <v>0</v>
      </c>
      <c r="J2924" s="9">
        <f>TRUNC(I2924*D2924,1)</f>
        <v>0</v>
      </c>
      <c r="K2924" s="8">
        <f t="shared" si="373"/>
        <v>157068</v>
      </c>
      <c r="L2924" s="9">
        <f t="shared" si="373"/>
        <v>1570.6</v>
      </c>
      <c r="M2924" s="5" t="s">
        <v>52</v>
      </c>
      <c r="N2924" s="1" t="s">
        <v>2538</v>
      </c>
      <c r="O2924" s="1" t="s">
        <v>2650</v>
      </c>
      <c r="P2924" s="1" t="s">
        <v>62</v>
      </c>
      <c r="Q2924" s="1" t="s">
        <v>62</v>
      </c>
      <c r="R2924" s="1" t="s">
        <v>61</v>
      </c>
      <c r="AV2924" s="1" t="s">
        <v>52</v>
      </c>
      <c r="AW2924" s="1" t="s">
        <v>5840</v>
      </c>
      <c r="AX2924" s="1" t="s">
        <v>52</v>
      </c>
      <c r="AY2924" s="1" t="s">
        <v>52</v>
      </c>
      <c r="AZ2924" s="203"/>
      <c r="BA2924" s="207" t="s">
        <v>7717</v>
      </c>
    </row>
    <row r="2925" spans="1:53" ht="30" customHeight="1">
      <c r="A2925" s="5" t="s">
        <v>3760</v>
      </c>
      <c r="B2925" s="5" t="s">
        <v>5841</v>
      </c>
      <c r="C2925" s="5" t="s">
        <v>2685</v>
      </c>
      <c r="D2925" s="6">
        <v>0.4</v>
      </c>
      <c r="E2925" s="8">
        <f>단가대비표!K246</f>
        <v>2800</v>
      </c>
      <c r="F2925" s="9">
        <f>TRUNC(E2925*D2925,1)</f>
        <v>1120</v>
      </c>
      <c r="G2925" s="8">
        <f>단가대비표!L246</f>
        <v>0</v>
      </c>
      <c r="H2925" s="9">
        <f>TRUNC(G2925*D2925,1)</f>
        <v>0</v>
      </c>
      <c r="I2925" s="8">
        <f>단가대비표!S246</f>
        <v>0</v>
      </c>
      <c r="J2925" s="9">
        <f>TRUNC(I2925*D2925,1)</f>
        <v>0</v>
      </c>
      <c r="K2925" s="8">
        <f t="shared" si="373"/>
        <v>2800</v>
      </c>
      <c r="L2925" s="9">
        <f t="shared" si="373"/>
        <v>1120</v>
      </c>
      <c r="M2925" s="5" t="s">
        <v>52</v>
      </c>
      <c r="N2925" s="1" t="s">
        <v>2538</v>
      </c>
      <c r="O2925" s="1" t="s">
        <v>5842</v>
      </c>
      <c r="P2925" s="1" t="s">
        <v>62</v>
      </c>
      <c r="Q2925" s="1" t="s">
        <v>62</v>
      </c>
      <c r="R2925" s="1" t="s">
        <v>61</v>
      </c>
      <c r="AV2925" s="1" t="s">
        <v>52</v>
      </c>
      <c r="AW2925" s="1" t="s">
        <v>5843</v>
      </c>
      <c r="AX2925" s="1" t="s">
        <v>52</v>
      </c>
      <c r="AY2925" s="1" t="s">
        <v>52</v>
      </c>
      <c r="AZ2925" s="203"/>
      <c r="BA2925" s="207" t="s">
        <v>7528</v>
      </c>
    </row>
    <row r="2926" spans="1:53" ht="30" customHeight="1">
      <c r="A2926" s="5" t="s">
        <v>2487</v>
      </c>
      <c r="B2926" s="5" t="s">
        <v>52</v>
      </c>
      <c r="C2926" s="5" t="s">
        <v>52</v>
      </c>
      <c r="D2926" s="6"/>
      <c r="E2926" s="8"/>
      <c r="F2926" s="9">
        <f>TRUNC(SUMIF(N2923:N2925, N2922, F2923:F2925),0)</f>
        <v>1120</v>
      </c>
      <c r="G2926" s="8"/>
      <c r="H2926" s="9">
        <f>TRUNC(SUMIF(N2923:N2925, N2922, H2923:H2925),0)</f>
        <v>6148</v>
      </c>
      <c r="I2926" s="8"/>
      <c r="J2926" s="9">
        <f>TRUNC(SUMIF(N2923:N2925, N2922, J2923:J2925),0)</f>
        <v>0</v>
      </c>
      <c r="K2926" s="8"/>
      <c r="L2926" s="9">
        <f>F2926+H2926+J2926</f>
        <v>7268</v>
      </c>
      <c r="M2926" s="5" t="s">
        <v>52</v>
      </c>
      <c r="N2926" s="1" t="s">
        <v>124</v>
      </c>
      <c r="O2926" s="1" t="s">
        <v>124</v>
      </c>
      <c r="P2926" s="1" t="s">
        <v>52</v>
      </c>
      <c r="Q2926" s="1" t="s">
        <v>52</v>
      </c>
      <c r="R2926" s="1" t="s">
        <v>52</v>
      </c>
      <c r="AV2926" s="1" t="s">
        <v>52</v>
      </c>
      <c r="AW2926" s="1" t="s">
        <v>52</v>
      </c>
      <c r="AX2926" s="1" t="s">
        <v>52</v>
      </c>
      <c r="AY2926" s="1" t="s">
        <v>52</v>
      </c>
      <c r="AZ2926" s="203"/>
      <c r="BA2926" s="207"/>
    </row>
    <row r="2927" spans="1:53" ht="30" customHeight="1">
      <c r="A2927" s="6"/>
      <c r="B2927" s="6"/>
      <c r="C2927" s="6"/>
      <c r="D2927" s="6"/>
      <c r="E2927" s="8"/>
      <c r="F2927" s="9"/>
      <c r="G2927" s="8"/>
      <c r="H2927" s="9"/>
      <c r="I2927" s="8"/>
      <c r="J2927" s="9"/>
      <c r="K2927" s="8"/>
      <c r="L2927" s="9"/>
      <c r="M2927" s="6"/>
      <c r="BA2927" s="206"/>
    </row>
    <row r="2928" spans="1:53" ht="30" customHeight="1">
      <c r="A2928" s="308" t="s">
        <v>5844</v>
      </c>
      <c r="B2928" s="308"/>
      <c r="C2928" s="308"/>
      <c r="D2928" s="308"/>
      <c r="E2928" s="309"/>
      <c r="F2928" s="310"/>
      <c r="G2928" s="309"/>
      <c r="H2928" s="310"/>
      <c r="I2928" s="309"/>
      <c r="J2928" s="310"/>
      <c r="K2928" s="309"/>
      <c r="L2928" s="310"/>
      <c r="M2928" s="308"/>
      <c r="N2928" s="1" t="s">
        <v>2548</v>
      </c>
      <c r="BA2928" s="206"/>
    </row>
    <row r="2929" spans="1:53" ht="30" customHeight="1">
      <c r="A2929" s="5" t="s">
        <v>2994</v>
      </c>
      <c r="B2929" s="5" t="s">
        <v>2646</v>
      </c>
      <c r="C2929" s="5" t="s">
        <v>2210</v>
      </c>
      <c r="D2929" s="6">
        <v>2.0500000000000001E-2</v>
      </c>
      <c r="E2929" s="8">
        <f>단가대비표!K424</f>
        <v>0</v>
      </c>
      <c r="F2929" s="9">
        <f>TRUNC(E2929*D2929,1)</f>
        <v>0</v>
      </c>
      <c r="G2929" s="8">
        <f>단가대비표!L424</f>
        <v>228883</v>
      </c>
      <c r="H2929" s="9">
        <f>TRUNC(G2929*D2929,1)</f>
        <v>4692.1000000000004</v>
      </c>
      <c r="I2929" s="8">
        <f>단가대비표!S424</f>
        <v>0</v>
      </c>
      <c r="J2929" s="9">
        <f>TRUNC(I2929*D2929,1)</f>
        <v>0</v>
      </c>
      <c r="K2929" s="8">
        <f t="shared" ref="K2929:L2931" si="374">TRUNC(E2929+G2929+I2929,1)</f>
        <v>228883</v>
      </c>
      <c r="L2929" s="9">
        <f t="shared" si="374"/>
        <v>4692.1000000000004</v>
      </c>
      <c r="M2929" s="5" t="s">
        <v>52</v>
      </c>
      <c r="N2929" s="1" t="s">
        <v>2548</v>
      </c>
      <c r="O2929" s="1" t="s">
        <v>2995</v>
      </c>
      <c r="P2929" s="1" t="s">
        <v>62</v>
      </c>
      <c r="Q2929" s="1" t="s">
        <v>62</v>
      </c>
      <c r="R2929" s="1" t="s">
        <v>61</v>
      </c>
      <c r="V2929">
        <v>1</v>
      </c>
      <c r="AV2929" s="1" t="s">
        <v>52</v>
      </c>
      <c r="AW2929" s="1" t="s">
        <v>5845</v>
      </c>
      <c r="AX2929" s="1" t="s">
        <v>52</v>
      </c>
      <c r="AY2929" s="1" t="s">
        <v>52</v>
      </c>
      <c r="AZ2929" s="203"/>
      <c r="BA2929" s="207" t="s">
        <v>7739</v>
      </c>
    </row>
    <row r="2930" spans="1:53" ht="30" customHeight="1">
      <c r="A2930" s="5" t="s">
        <v>2649</v>
      </c>
      <c r="B2930" s="5" t="s">
        <v>2646</v>
      </c>
      <c r="C2930" s="5" t="s">
        <v>2210</v>
      </c>
      <c r="D2930" s="6">
        <v>7.4999999999999997E-3</v>
      </c>
      <c r="E2930" s="8">
        <f>단가대비표!K405</f>
        <v>0</v>
      </c>
      <c r="F2930" s="9">
        <f>TRUNC(E2930*D2930,1)</f>
        <v>0</v>
      </c>
      <c r="G2930" s="8">
        <f>단가대비표!L405</f>
        <v>157068</v>
      </c>
      <c r="H2930" s="9">
        <f>TRUNC(G2930*D2930,1)</f>
        <v>1178</v>
      </c>
      <c r="I2930" s="8">
        <f>단가대비표!S405</f>
        <v>0</v>
      </c>
      <c r="J2930" s="9">
        <f>TRUNC(I2930*D2930,1)</f>
        <v>0</v>
      </c>
      <c r="K2930" s="8">
        <f t="shared" si="374"/>
        <v>157068</v>
      </c>
      <c r="L2930" s="9">
        <f t="shared" si="374"/>
        <v>1178</v>
      </c>
      <c r="M2930" s="5" t="s">
        <v>52</v>
      </c>
      <c r="N2930" s="1" t="s">
        <v>2548</v>
      </c>
      <c r="O2930" s="1" t="s">
        <v>2650</v>
      </c>
      <c r="P2930" s="1" t="s">
        <v>62</v>
      </c>
      <c r="Q2930" s="1" t="s">
        <v>62</v>
      </c>
      <c r="R2930" s="1" t="s">
        <v>61</v>
      </c>
      <c r="V2930">
        <v>1</v>
      </c>
      <c r="AV2930" s="1" t="s">
        <v>52</v>
      </c>
      <c r="AW2930" s="1" t="s">
        <v>5846</v>
      </c>
      <c r="AX2930" s="1" t="s">
        <v>52</v>
      </c>
      <c r="AY2930" s="1" t="s">
        <v>52</v>
      </c>
      <c r="AZ2930" s="203"/>
      <c r="BA2930" s="207" t="s">
        <v>7717</v>
      </c>
    </row>
    <row r="2931" spans="1:53" ht="30" customHeight="1">
      <c r="A2931" s="5" t="s">
        <v>2652</v>
      </c>
      <c r="B2931" s="5" t="s">
        <v>2653</v>
      </c>
      <c r="C2931" s="5" t="s">
        <v>449</v>
      </c>
      <c r="D2931" s="6">
        <v>1</v>
      </c>
      <c r="E2931" s="8">
        <v>0</v>
      </c>
      <c r="F2931" s="9">
        <f>TRUNC(E2931*D2931,1)</f>
        <v>0</v>
      </c>
      <c r="G2931" s="8">
        <v>0</v>
      </c>
      <c r="H2931" s="9">
        <f>TRUNC(G2931*D2931,1)</f>
        <v>0</v>
      </c>
      <c r="I2931" s="8">
        <f>TRUNC(SUMIF(V2929:V2931, RIGHTB(O2931, 1), H2929:H2931)*U2931, 2)</f>
        <v>117.4</v>
      </c>
      <c r="J2931" s="9">
        <f>TRUNC(I2931*D2931,1)</f>
        <v>117.4</v>
      </c>
      <c r="K2931" s="8">
        <f t="shared" si="374"/>
        <v>117.4</v>
      </c>
      <c r="L2931" s="9">
        <f t="shared" si="374"/>
        <v>117.4</v>
      </c>
      <c r="M2931" s="5" t="s">
        <v>52</v>
      </c>
      <c r="N2931" s="1" t="s">
        <v>2548</v>
      </c>
      <c r="O2931" s="1" t="s">
        <v>2654</v>
      </c>
      <c r="P2931" s="1" t="s">
        <v>62</v>
      </c>
      <c r="Q2931" s="1" t="s">
        <v>62</v>
      </c>
      <c r="R2931" s="1" t="s">
        <v>62</v>
      </c>
      <c r="S2931">
        <v>1</v>
      </c>
      <c r="T2931">
        <v>2</v>
      </c>
      <c r="U2931">
        <v>0.02</v>
      </c>
      <c r="AV2931" s="1" t="s">
        <v>52</v>
      </c>
      <c r="AW2931" s="1" t="s">
        <v>5847</v>
      </c>
      <c r="AX2931" s="1" t="s">
        <v>52</v>
      </c>
      <c r="AY2931" s="1" t="s">
        <v>52</v>
      </c>
      <c r="AZ2931" s="203"/>
      <c r="BA2931" s="207"/>
    </row>
    <row r="2932" spans="1:53" ht="30" customHeight="1">
      <c r="A2932" s="5" t="s">
        <v>2487</v>
      </c>
      <c r="B2932" s="5" t="s">
        <v>52</v>
      </c>
      <c r="C2932" s="5" t="s">
        <v>52</v>
      </c>
      <c r="D2932" s="6"/>
      <c r="E2932" s="8"/>
      <c r="F2932" s="9">
        <f>TRUNC(SUMIF(N2929:N2931, N2928, F2929:F2931),0)</f>
        <v>0</v>
      </c>
      <c r="G2932" s="8"/>
      <c r="H2932" s="9">
        <f>TRUNC(SUMIF(N2929:N2931, N2928, H2929:H2931),0)</f>
        <v>5870</v>
      </c>
      <c r="I2932" s="8"/>
      <c r="J2932" s="9">
        <f>TRUNC(SUMIF(N2929:N2931, N2928, J2929:J2931),0)</f>
        <v>117</v>
      </c>
      <c r="K2932" s="8"/>
      <c r="L2932" s="9">
        <f>F2932+H2932+J2932</f>
        <v>5987</v>
      </c>
      <c r="M2932" s="5" t="s">
        <v>52</v>
      </c>
      <c r="N2932" s="1" t="s">
        <v>124</v>
      </c>
      <c r="O2932" s="1" t="s">
        <v>124</v>
      </c>
      <c r="P2932" s="1" t="s">
        <v>52</v>
      </c>
      <c r="Q2932" s="1" t="s">
        <v>52</v>
      </c>
      <c r="R2932" s="1" t="s">
        <v>52</v>
      </c>
      <c r="AV2932" s="1" t="s">
        <v>52</v>
      </c>
      <c r="AW2932" s="1" t="s">
        <v>52</v>
      </c>
      <c r="AX2932" s="1" t="s">
        <v>52</v>
      </c>
      <c r="AY2932" s="1" t="s">
        <v>52</v>
      </c>
      <c r="AZ2932" s="203"/>
      <c r="BA2932" s="207"/>
    </row>
    <row r="2933" spans="1:53" ht="30" customHeight="1">
      <c r="A2933" s="6"/>
      <c r="B2933" s="6"/>
      <c r="C2933" s="6"/>
      <c r="D2933" s="6"/>
      <c r="E2933" s="8"/>
      <c r="F2933" s="9"/>
      <c r="G2933" s="8"/>
      <c r="H2933" s="9"/>
      <c r="I2933" s="8"/>
      <c r="J2933" s="9"/>
      <c r="K2933" s="8"/>
      <c r="L2933" s="9"/>
      <c r="M2933" s="6"/>
      <c r="BA2933" s="206"/>
    </row>
    <row r="2934" spans="1:53" ht="30" customHeight="1">
      <c r="A2934" s="308" t="s">
        <v>5848</v>
      </c>
      <c r="B2934" s="308"/>
      <c r="C2934" s="308"/>
      <c r="D2934" s="308"/>
      <c r="E2934" s="309"/>
      <c r="F2934" s="310"/>
      <c r="G2934" s="309"/>
      <c r="H2934" s="310"/>
      <c r="I2934" s="309"/>
      <c r="J2934" s="310"/>
      <c r="K2934" s="309"/>
      <c r="L2934" s="310"/>
      <c r="M2934" s="308"/>
      <c r="N2934" s="1" t="s">
        <v>2556</v>
      </c>
      <c r="BA2934" s="206"/>
    </row>
    <row r="2935" spans="1:53" ht="30" customHeight="1">
      <c r="A2935" s="5" t="s">
        <v>2994</v>
      </c>
      <c r="B2935" s="5" t="s">
        <v>2646</v>
      </c>
      <c r="C2935" s="5" t="s">
        <v>2210</v>
      </c>
      <c r="D2935" s="6">
        <v>4.1000000000000002E-2</v>
      </c>
      <c r="E2935" s="8">
        <f>단가대비표!K424</f>
        <v>0</v>
      </c>
      <c r="F2935" s="9">
        <f>TRUNC(E2935*D2935,1)</f>
        <v>0</v>
      </c>
      <c r="G2935" s="8">
        <f>단가대비표!L424</f>
        <v>228883</v>
      </c>
      <c r="H2935" s="9">
        <f>TRUNC(G2935*D2935,1)</f>
        <v>9384.2000000000007</v>
      </c>
      <c r="I2935" s="8">
        <f>단가대비표!S424</f>
        <v>0</v>
      </c>
      <c r="J2935" s="9">
        <f>TRUNC(I2935*D2935,1)</f>
        <v>0</v>
      </c>
      <c r="K2935" s="8">
        <f t="shared" ref="K2935:L2937" si="375">TRUNC(E2935+G2935+I2935,1)</f>
        <v>228883</v>
      </c>
      <c r="L2935" s="9">
        <f t="shared" si="375"/>
        <v>9384.2000000000007</v>
      </c>
      <c r="M2935" s="5" t="s">
        <v>52</v>
      </c>
      <c r="N2935" s="1" t="s">
        <v>2556</v>
      </c>
      <c r="O2935" s="1" t="s">
        <v>2995</v>
      </c>
      <c r="P2935" s="1" t="s">
        <v>62</v>
      </c>
      <c r="Q2935" s="1" t="s">
        <v>62</v>
      </c>
      <c r="R2935" s="1" t="s">
        <v>61</v>
      </c>
      <c r="V2935">
        <v>1</v>
      </c>
      <c r="AV2935" s="1" t="s">
        <v>52</v>
      </c>
      <c r="AW2935" s="1" t="s">
        <v>5849</v>
      </c>
      <c r="AX2935" s="1" t="s">
        <v>52</v>
      </c>
      <c r="AY2935" s="1" t="s">
        <v>52</v>
      </c>
      <c r="AZ2935" s="203"/>
      <c r="BA2935" s="207" t="s">
        <v>7739</v>
      </c>
    </row>
    <row r="2936" spans="1:53" ht="30" customHeight="1">
      <c r="A2936" s="5" t="s">
        <v>2649</v>
      </c>
      <c r="B2936" s="5" t="s">
        <v>2646</v>
      </c>
      <c r="C2936" s="5" t="s">
        <v>2210</v>
      </c>
      <c r="D2936" s="6">
        <v>1.4999999999999999E-2</v>
      </c>
      <c r="E2936" s="8">
        <f>단가대비표!K405</f>
        <v>0</v>
      </c>
      <c r="F2936" s="9">
        <f>TRUNC(E2936*D2936,1)</f>
        <v>0</v>
      </c>
      <c r="G2936" s="8">
        <f>단가대비표!L405</f>
        <v>157068</v>
      </c>
      <c r="H2936" s="9">
        <f>TRUNC(G2936*D2936,1)</f>
        <v>2356</v>
      </c>
      <c r="I2936" s="8">
        <f>단가대비표!S405</f>
        <v>0</v>
      </c>
      <c r="J2936" s="9">
        <f>TRUNC(I2936*D2936,1)</f>
        <v>0</v>
      </c>
      <c r="K2936" s="8">
        <f t="shared" si="375"/>
        <v>157068</v>
      </c>
      <c r="L2936" s="9">
        <f t="shared" si="375"/>
        <v>2356</v>
      </c>
      <c r="M2936" s="5" t="s">
        <v>52</v>
      </c>
      <c r="N2936" s="1" t="s">
        <v>2556</v>
      </c>
      <c r="O2936" s="1" t="s">
        <v>2650</v>
      </c>
      <c r="P2936" s="1" t="s">
        <v>62</v>
      </c>
      <c r="Q2936" s="1" t="s">
        <v>62</v>
      </c>
      <c r="R2936" s="1" t="s">
        <v>61</v>
      </c>
      <c r="V2936">
        <v>1</v>
      </c>
      <c r="AV2936" s="1" t="s">
        <v>52</v>
      </c>
      <c r="AW2936" s="1" t="s">
        <v>5850</v>
      </c>
      <c r="AX2936" s="1" t="s">
        <v>52</v>
      </c>
      <c r="AY2936" s="1" t="s">
        <v>52</v>
      </c>
      <c r="AZ2936" s="203"/>
      <c r="BA2936" s="207" t="s">
        <v>7717</v>
      </c>
    </row>
    <row r="2937" spans="1:53" ht="30" customHeight="1">
      <c r="A2937" s="5" t="s">
        <v>2652</v>
      </c>
      <c r="B2937" s="5" t="s">
        <v>2653</v>
      </c>
      <c r="C2937" s="5" t="s">
        <v>449</v>
      </c>
      <c r="D2937" s="6">
        <v>1</v>
      </c>
      <c r="E2937" s="8">
        <v>0</v>
      </c>
      <c r="F2937" s="9">
        <f>TRUNC(E2937*D2937,1)</f>
        <v>0</v>
      </c>
      <c r="G2937" s="8">
        <v>0</v>
      </c>
      <c r="H2937" s="9">
        <f>TRUNC(G2937*D2937,1)</f>
        <v>0</v>
      </c>
      <c r="I2937" s="8">
        <f>TRUNC(SUMIF(V2935:V2937, RIGHTB(O2937, 1), H2935:H2937)*U2937, 2)</f>
        <v>234.8</v>
      </c>
      <c r="J2937" s="9">
        <f>TRUNC(I2937*D2937,1)</f>
        <v>234.8</v>
      </c>
      <c r="K2937" s="8">
        <f t="shared" si="375"/>
        <v>234.8</v>
      </c>
      <c r="L2937" s="9">
        <f t="shared" si="375"/>
        <v>234.8</v>
      </c>
      <c r="M2937" s="5" t="s">
        <v>52</v>
      </c>
      <c r="N2937" s="1" t="s">
        <v>2556</v>
      </c>
      <c r="O2937" s="1" t="s">
        <v>2654</v>
      </c>
      <c r="P2937" s="1" t="s">
        <v>62</v>
      </c>
      <c r="Q2937" s="1" t="s">
        <v>62</v>
      </c>
      <c r="R2937" s="1" t="s">
        <v>62</v>
      </c>
      <c r="S2937">
        <v>1</v>
      </c>
      <c r="T2937">
        <v>2</v>
      </c>
      <c r="U2937">
        <v>0.02</v>
      </c>
      <c r="AV2937" s="1" t="s">
        <v>52</v>
      </c>
      <c r="AW2937" s="1" t="s">
        <v>5851</v>
      </c>
      <c r="AX2937" s="1" t="s">
        <v>52</v>
      </c>
      <c r="AY2937" s="1" t="s">
        <v>52</v>
      </c>
      <c r="AZ2937" s="203"/>
      <c r="BA2937" s="207"/>
    </row>
    <row r="2938" spans="1:53" ht="30" customHeight="1">
      <c r="A2938" s="5" t="s">
        <v>2487</v>
      </c>
      <c r="B2938" s="5" t="s">
        <v>52</v>
      </c>
      <c r="C2938" s="5" t="s">
        <v>52</v>
      </c>
      <c r="D2938" s="6"/>
      <c r="E2938" s="8"/>
      <c r="F2938" s="9">
        <f>TRUNC(SUMIF(N2935:N2937, N2934, F2935:F2937),0)</f>
        <v>0</v>
      </c>
      <c r="G2938" s="8"/>
      <c r="H2938" s="9">
        <f>TRUNC(SUMIF(N2935:N2937, N2934, H2935:H2937),0)</f>
        <v>11740</v>
      </c>
      <c r="I2938" s="8"/>
      <c r="J2938" s="9">
        <f>TRUNC(SUMIF(N2935:N2937, N2934, J2935:J2937),0)</f>
        <v>234</v>
      </c>
      <c r="K2938" s="8"/>
      <c r="L2938" s="9">
        <f>F2938+H2938+J2938</f>
        <v>11974</v>
      </c>
      <c r="M2938" s="5" t="s">
        <v>52</v>
      </c>
      <c r="N2938" s="1" t="s">
        <v>124</v>
      </c>
      <c r="O2938" s="1" t="s">
        <v>124</v>
      </c>
      <c r="P2938" s="1" t="s">
        <v>52</v>
      </c>
      <c r="Q2938" s="1" t="s">
        <v>52</v>
      </c>
      <c r="R2938" s="1" t="s">
        <v>52</v>
      </c>
      <c r="AV2938" s="1" t="s">
        <v>52</v>
      </c>
      <c r="AW2938" s="1" t="s">
        <v>52</v>
      </c>
      <c r="AX2938" s="1" t="s">
        <v>52</v>
      </c>
      <c r="AY2938" s="1" t="s">
        <v>52</v>
      </c>
      <c r="AZ2938" s="203"/>
      <c r="BA2938" s="207"/>
    </row>
    <row r="2939" spans="1:53" ht="30" customHeight="1">
      <c r="A2939" s="6"/>
      <c r="B2939" s="6"/>
      <c r="C2939" s="6"/>
      <c r="D2939" s="6"/>
      <c r="E2939" s="8"/>
      <c r="F2939" s="9"/>
      <c r="G2939" s="8"/>
      <c r="H2939" s="9"/>
      <c r="I2939" s="8"/>
      <c r="J2939" s="9"/>
      <c r="K2939" s="8"/>
      <c r="L2939" s="9"/>
      <c r="M2939" s="6"/>
      <c r="BA2939" s="206"/>
    </row>
    <row r="2940" spans="1:53" ht="30" customHeight="1">
      <c r="A2940" s="308" t="s">
        <v>5852</v>
      </c>
      <c r="B2940" s="308"/>
      <c r="C2940" s="308"/>
      <c r="D2940" s="308"/>
      <c r="E2940" s="309"/>
      <c r="F2940" s="310"/>
      <c r="G2940" s="309"/>
      <c r="H2940" s="310"/>
      <c r="I2940" s="309"/>
      <c r="J2940" s="310"/>
      <c r="K2940" s="309"/>
      <c r="L2940" s="310"/>
      <c r="M2940" s="308"/>
      <c r="N2940" s="1" t="s">
        <v>2600</v>
      </c>
      <c r="BA2940" s="206"/>
    </row>
    <row r="2941" spans="1:53" ht="30" customHeight="1">
      <c r="A2941" s="5" t="s">
        <v>2861</v>
      </c>
      <c r="B2941" s="5" t="s">
        <v>2862</v>
      </c>
      <c r="C2941" s="5" t="s">
        <v>2685</v>
      </c>
      <c r="D2941" s="6">
        <v>510</v>
      </c>
      <c r="E2941" s="8">
        <f>단가대비표!K74</f>
        <v>140.9</v>
      </c>
      <c r="F2941" s="9">
        <f>TRUNC(E2941*D2941,1)</f>
        <v>71859</v>
      </c>
      <c r="G2941" s="8">
        <f>단가대비표!L74</f>
        <v>0</v>
      </c>
      <c r="H2941" s="9">
        <f>TRUNC(G2941*D2941,1)</f>
        <v>0</v>
      </c>
      <c r="I2941" s="8">
        <f>단가대비표!S74</f>
        <v>0</v>
      </c>
      <c r="J2941" s="9">
        <f>TRUNC(I2941*D2941,1)</f>
        <v>0</v>
      </c>
      <c r="K2941" s="8">
        <f t="shared" ref="K2941:L2943" si="376">TRUNC(E2941+G2941+I2941,1)</f>
        <v>140.9</v>
      </c>
      <c r="L2941" s="9">
        <f t="shared" si="376"/>
        <v>71859</v>
      </c>
      <c r="M2941" s="5" t="s">
        <v>2863</v>
      </c>
      <c r="N2941" s="1" t="s">
        <v>2600</v>
      </c>
      <c r="O2941" s="1" t="s">
        <v>2864</v>
      </c>
      <c r="P2941" s="1" t="s">
        <v>62</v>
      </c>
      <c r="Q2941" s="1" t="s">
        <v>62</v>
      </c>
      <c r="R2941" s="1" t="s">
        <v>61</v>
      </c>
      <c r="AV2941" s="1" t="s">
        <v>52</v>
      </c>
      <c r="AW2941" s="1" t="s">
        <v>5853</v>
      </c>
      <c r="AX2941" s="1" t="s">
        <v>52</v>
      </c>
      <c r="AY2941" s="1" t="s">
        <v>52</v>
      </c>
      <c r="AZ2941" s="203"/>
      <c r="BA2941" s="207" t="s">
        <v>7306</v>
      </c>
    </row>
    <row r="2942" spans="1:53" ht="30" customHeight="1">
      <c r="A2942" s="5" t="s">
        <v>2866</v>
      </c>
      <c r="B2942" s="5" t="s">
        <v>2867</v>
      </c>
      <c r="C2942" s="5" t="s">
        <v>588</v>
      </c>
      <c r="D2942" s="6">
        <v>1.1000000000000001</v>
      </c>
      <c r="E2942" s="8">
        <f>단가대비표!K43</f>
        <v>26000</v>
      </c>
      <c r="F2942" s="9">
        <f>TRUNC(E2942*D2942,1)</f>
        <v>28600</v>
      </c>
      <c r="G2942" s="8">
        <f>단가대비표!L43</f>
        <v>0</v>
      </c>
      <c r="H2942" s="9">
        <f>TRUNC(G2942*D2942,1)</f>
        <v>0</v>
      </c>
      <c r="I2942" s="8">
        <f>단가대비표!S43</f>
        <v>0</v>
      </c>
      <c r="J2942" s="9">
        <f>TRUNC(I2942*D2942,1)</f>
        <v>0</v>
      </c>
      <c r="K2942" s="8">
        <f t="shared" si="376"/>
        <v>26000</v>
      </c>
      <c r="L2942" s="9">
        <f t="shared" si="376"/>
        <v>28600</v>
      </c>
      <c r="M2942" s="5" t="s">
        <v>2863</v>
      </c>
      <c r="N2942" s="1" t="s">
        <v>2600</v>
      </c>
      <c r="O2942" s="1" t="s">
        <v>2868</v>
      </c>
      <c r="P2942" s="1" t="s">
        <v>62</v>
      </c>
      <c r="Q2942" s="1" t="s">
        <v>62</v>
      </c>
      <c r="R2942" s="1" t="s">
        <v>61</v>
      </c>
      <c r="AV2942" s="1" t="s">
        <v>52</v>
      </c>
      <c r="AW2942" s="1" t="s">
        <v>5854</v>
      </c>
      <c r="AX2942" s="1" t="s">
        <v>52</v>
      </c>
      <c r="AY2942" s="1" t="s">
        <v>52</v>
      </c>
      <c r="AZ2942" s="203"/>
      <c r="BA2942" s="207" t="s">
        <v>7258</v>
      </c>
    </row>
    <row r="2943" spans="1:53" ht="30" customHeight="1">
      <c r="A2943" s="5" t="s">
        <v>2649</v>
      </c>
      <c r="B2943" s="5" t="s">
        <v>2646</v>
      </c>
      <c r="C2943" s="5" t="s">
        <v>2210</v>
      </c>
      <c r="D2943" s="6">
        <v>0.66</v>
      </c>
      <c r="E2943" s="8">
        <f>단가대비표!K405</f>
        <v>0</v>
      </c>
      <c r="F2943" s="9">
        <f>TRUNC(E2943*D2943,1)</f>
        <v>0</v>
      </c>
      <c r="G2943" s="8">
        <f>단가대비표!L405</f>
        <v>157068</v>
      </c>
      <c r="H2943" s="9">
        <f>TRUNC(G2943*D2943,1)</f>
        <v>103664.8</v>
      </c>
      <c r="I2943" s="8">
        <f>단가대비표!S405</f>
        <v>0</v>
      </c>
      <c r="J2943" s="9">
        <f>TRUNC(I2943*D2943,1)</f>
        <v>0</v>
      </c>
      <c r="K2943" s="8">
        <f t="shared" si="376"/>
        <v>157068</v>
      </c>
      <c r="L2943" s="9">
        <f t="shared" si="376"/>
        <v>103664.8</v>
      </c>
      <c r="M2943" s="5" t="s">
        <v>52</v>
      </c>
      <c r="N2943" s="1" t="s">
        <v>2600</v>
      </c>
      <c r="O2943" s="1" t="s">
        <v>2650</v>
      </c>
      <c r="P2943" s="1" t="s">
        <v>62</v>
      </c>
      <c r="Q2943" s="1" t="s">
        <v>62</v>
      </c>
      <c r="R2943" s="1" t="s">
        <v>61</v>
      </c>
      <c r="AV2943" s="1" t="s">
        <v>52</v>
      </c>
      <c r="AW2943" s="1" t="s">
        <v>5855</v>
      </c>
      <c r="AX2943" s="1" t="s">
        <v>52</v>
      </c>
      <c r="AY2943" s="1" t="s">
        <v>52</v>
      </c>
      <c r="AZ2943" s="203"/>
      <c r="BA2943" s="207" t="s">
        <v>7717</v>
      </c>
    </row>
    <row r="2944" spans="1:53" ht="30" customHeight="1">
      <c r="A2944" s="5" t="s">
        <v>2487</v>
      </c>
      <c r="B2944" s="5" t="s">
        <v>52</v>
      </c>
      <c r="C2944" s="5" t="s">
        <v>52</v>
      </c>
      <c r="D2944" s="6"/>
      <c r="E2944" s="8"/>
      <c r="F2944" s="9">
        <f>TRUNC(SUMIF(N2941:N2943, N2940, F2941:F2943),0)</f>
        <v>100459</v>
      </c>
      <c r="G2944" s="8"/>
      <c r="H2944" s="9">
        <f>TRUNC(SUMIF(N2941:N2943, N2940, H2941:H2943),0)</f>
        <v>103664</v>
      </c>
      <c r="I2944" s="8"/>
      <c r="J2944" s="9">
        <f>TRUNC(SUMIF(N2941:N2943, N2940, J2941:J2943),0)</f>
        <v>0</v>
      </c>
      <c r="K2944" s="8"/>
      <c r="L2944" s="9">
        <f>F2944+H2944+J2944</f>
        <v>204123</v>
      </c>
      <c r="M2944" s="5" t="s">
        <v>52</v>
      </c>
      <c r="N2944" s="1" t="s">
        <v>124</v>
      </c>
      <c r="O2944" s="1" t="s">
        <v>124</v>
      </c>
      <c r="P2944" s="1" t="s">
        <v>52</v>
      </c>
      <c r="Q2944" s="1" t="s">
        <v>52</v>
      </c>
      <c r="R2944" s="1" t="s">
        <v>52</v>
      </c>
      <c r="AV2944" s="1" t="s">
        <v>52</v>
      </c>
      <c r="AW2944" s="1" t="s">
        <v>52</v>
      </c>
      <c r="AX2944" s="1" t="s">
        <v>52</v>
      </c>
      <c r="AY2944" s="1" t="s">
        <v>52</v>
      </c>
      <c r="AZ2944" s="203"/>
      <c r="BA2944" s="207"/>
    </row>
    <row r="2945" spans="1:53" ht="30" customHeight="1">
      <c r="A2945" s="6"/>
      <c r="B2945" s="6"/>
      <c r="C2945" s="6"/>
      <c r="D2945" s="6"/>
      <c r="E2945" s="8"/>
      <c r="F2945" s="9"/>
      <c r="G2945" s="8"/>
      <c r="H2945" s="9"/>
      <c r="I2945" s="8"/>
      <c r="J2945" s="9"/>
      <c r="K2945" s="8"/>
      <c r="L2945" s="9"/>
      <c r="M2945" s="6"/>
      <c r="BA2945" s="206"/>
    </row>
    <row r="2946" spans="1:53" ht="30" customHeight="1">
      <c r="A2946" s="308" t="s">
        <v>5856</v>
      </c>
      <c r="B2946" s="308"/>
      <c r="C2946" s="308"/>
      <c r="D2946" s="308"/>
      <c r="E2946" s="309"/>
      <c r="F2946" s="310"/>
      <c r="G2946" s="309"/>
      <c r="H2946" s="310"/>
      <c r="I2946" s="309"/>
      <c r="J2946" s="310"/>
      <c r="K2946" s="309"/>
      <c r="L2946" s="310"/>
      <c r="M2946" s="308"/>
      <c r="N2946" s="1" t="s">
        <v>2604</v>
      </c>
      <c r="BA2946" s="206"/>
    </row>
    <row r="2947" spans="1:53" ht="30" customHeight="1">
      <c r="A2947" s="5" t="s">
        <v>5857</v>
      </c>
      <c r="B2947" s="5" t="s">
        <v>2646</v>
      </c>
      <c r="C2947" s="5" t="s">
        <v>2210</v>
      </c>
      <c r="D2947" s="6">
        <v>0.02</v>
      </c>
      <c r="E2947" s="8">
        <f>단가대비표!K435</f>
        <v>0</v>
      </c>
      <c r="F2947" s="9">
        <f t="shared" ref="F2947:F2953" si="377">TRUNC(E2947*D2947,1)</f>
        <v>0</v>
      </c>
      <c r="G2947" s="8">
        <f>단가대비표!L435</f>
        <v>155446</v>
      </c>
      <c r="H2947" s="9">
        <f t="shared" ref="H2947:H2953" si="378">TRUNC(G2947*D2947,1)</f>
        <v>3108.9</v>
      </c>
      <c r="I2947" s="8">
        <f>단가대비표!S435</f>
        <v>0</v>
      </c>
      <c r="J2947" s="9">
        <f t="shared" ref="J2947:J2953" si="379">TRUNC(I2947*D2947,1)</f>
        <v>0</v>
      </c>
      <c r="K2947" s="8">
        <f t="shared" ref="K2947:L2953" si="380">TRUNC(E2947+G2947+I2947,1)</f>
        <v>155446</v>
      </c>
      <c r="L2947" s="9">
        <f t="shared" si="380"/>
        <v>3108.9</v>
      </c>
      <c r="M2947" s="5" t="s">
        <v>52</v>
      </c>
      <c r="N2947" s="1" t="s">
        <v>2604</v>
      </c>
      <c r="O2947" s="1" t="s">
        <v>5858</v>
      </c>
      <c r="P2947" s="1" t="s">
        <v>62</v>
      </c>
      <c r="Q2947" s="1" t="s">
        <v>62</v>
      </c>
      <c r="R2947" s="1" t="s">
        <v>61</v>
      </c>
      <c r="AV2947" s="1" t="s">
        <v>52</v>
      </c>
      <c r="AW2947" s="1" t="s">
        <v>5859</v>
      </c>
      <c r="AX2947" s="1" t="s">
        <v>52</v>
      </c>
      <c r="AY2947" s="1" t="s">
        <v>52</v>
      </c>
      <c r="AZ2947" s="203"/>
      <c r="BA2947" s="207" t="s">
        <v>7750</v>
      </c>
    </row>
    <row r="2948" spans="1:53" ht="30" customHeight="1">
      <c r="A2948" s="5" t="s">
        <v>4117</v>
      </c>
      <c r="B2948" s="5" t="s">
        <v>2646</v>
      </c>
      <c r="C2948" s="5" t="s">
        <v>2210</v>
      </c>
      <c r="D2948" s="6">
        <v>3.9E-2</v>
      </c>
      <c r="E2948" s="8">
        <f>단가대비표!K421</f>
        <v>0</v>
      </c>
      <c r="F2948" s="9">
        <f t="shared" si="377"/>
        <v>0</v>
      </c>
      <c r="G2948" s="8">
        <f>단가대비표!L421</f>
        <v>251976</v>
      </c>
      <c r="H2948" s="9">
        <f t="shared" si="378"/>
        <v>9827</v>
      </c>
      <c r="I2948" s="8">
        <f>단가대비표!S421</f>
        <v>0</v>
      </c>
      <c r="J2948" s="9">
        <f t="shared" si="379"/>
        <v>0</v>
      </c>
      <c r="K2948" s="8">
        <f t="shared" si="380"/>
        <v>251976</v>
      </c>
      <c r="L2948" s="9">
        <f t="shared" si="380"/>
        <v>9827</v>
      </c>
      <c r="M2948" s="5" t="s">
        <v>52</v>
      </c>
      <c r="N2948" s="1" t="s">
        <v>2604</v>
      </c>
      <c r="O2948" s="1" t="s">
        <v>4118</v>
      </c>
      <c r="P2948" s="1" t="s">
        <v>62</v>
      </c>
      <c r="Q2948" s="1" t="s">
        <v>62</v>
      </c>
      <c r="R2948" s="1" t="s">
        <v>61</v>
      </c>
      <c r="AV2948" s="1" t="s">
        <v>52</v>
      </c>
      <c r="AW2948" s="1" t="s">
        <v>5860</v>
      </c>
      <c r="AX2948" s="1" t="s">
        <v>52</v>
      </c>
      <c r="AY2948" s="1" t="s">
        <v>52</v>
      </c>
      <c r="AZ2948" s="203"/>
      <c r="BA2948" s="207" t="s">
        <v>7736</v>
      </c>
    </row>
    <row r="2949" spans="1:53" ht="30" customHeight="1">
      <c r="A2949" s="5" t="s">
        <v>2649</v>
      </c>
      <c r="B2949" s="5" t="s">
        <v>2646</v>
      </c>
      <c r="C2949" s="5" t="s">
        <v>2210</v>
      </c>
      <c r="D2949" s="6">
        <v>4.7E-2</v>
      </c>
      <c r="E2949" s="8">
        <f>단가대비표!K405</f>
        <v>0</v>
      </c>
      <c r="F2949" s="9">
        <f t="shared" si="377"/>
        <v>0</v>
      </c>
      <c r="G2949" s="8">
        <f>단가대비표!L405</f>
        <v>157068</v>
      </c>
      <c r="H2949" s="9">
        <f t="shared" si="378"/>
        <v>7382.1</v>
      </c>
      <c r="I2949" s="8">
        <f>단가대비표!S405</f>
        <v>0</v>
      </c>
      <c r="J2949" s="9">
        <f t="shared" si="379"/>
        <v>0</v>
      </c>
      <c r="K2949" s="8">
        <f t="shared" si="380"/>
        <v>157068</v>
      </c>
      <c r="L2949" s="9">
        <f t="shared" si="380"/>
        <v>7382.1</v>
      </c>
      <c r="M2949" s="5" t="s">
        <v>52</v>
      </c>
      <c r="N2949" s="1" t="s">
        <v>2604</v>
      </c>
      <c r="O2949" s="1" t="s">
        <v>2650</v>
      </c>
      <c r="P2949" s="1" t="s">
        <v>62</v>
      </c>
      <c r="Q2949" s="1" t="s">
        <v>62</v>
      </c>
      <c r="R2949" s="1" t="s">
        <v>61</v>
      </c>
      <c r="AV2949" s="1" t="s">
        <v>52</v>
      </c>
      <c r="AW2949" s="1" t="s">
        <v>5861</v>
      </c>
      <c r="AX2949" s="1" t="s">
        <v>52</v>
      </c>
      <c r="AY2949" s="1" t="s">
        <v>52</v>
      </c>
      <c r="AZ2949" s="203"/>
      <c r="BA2949" s="207" t="s">
        <v>7717</v>
      </c>
    </row>
    <row r="2950" spans="1:53" ht="30" customHeight="1">
      <c r="A2950" s="5" t="s">
        <v>5862</v>
      </c>
      <c r="B2950" s="5" t="s">
        <v>5863</v>
      </c>
      <c r="C2950" s="5" t="s">
        <v>3711</v>
      </c>
      <c r="D2950" s="6">
        <v>0.11700000000000001</v>
      </c>
      <c r="E2950" s="8">
        <f>일위대가목록!E499</f>
        <v>0</v>
      </c>
      <c r="F2950" s="9">
        <f t="shared" si="377"/>
        <v>0</v>
      </c>
      <c r="G2950" s="8">
        <f>일위대가목록!F499</f>
        <v>0</v>
      </c>
      <c r="H2950" s="9">
        <f t="shared" si="378"/>
        <v>0</v>
      </c>
      <c r="I2950" s="8">
        <f>일위대가목록!G499</f>
        <v>17263</v>
      </c>
      <c r="J2950" s="9">
        <f t="shared" si="379"/>
        <v>2019.7</v>
      </c>
      <c r="K2950" s="8">
        <f t="shared" si="380"/>
        <v>17263</v>
      </c>
      <c r="L2950" s="9">
        <f t="shared" si="380"/>
        <v>2019.7</v>
      </c>
      <c r="M2950" s="5" t="s">
        <v>5864</v>
      </c>
      <c r="N2950" s="1" t="s">
        <v>2604</v>
      </c>
      <c r="O2950" s="1" t="s">
        <v>5865</v>
      </c>
      <c r="P2950" s="1" t="s">
        <v>61</v>
      </c>
      <c r="Q2950" s="1" t="s">
        <v>62</v>
      </c>
      <c r="R2950" s="1" t="s">
        <v>62</v>
      </c>
      <c r="AV2950" s="1" t="s">
        <v>52</v>
      </c>
      <c r="AW2950" s="1" t="s">
        <v>5866</v>
      </c>
      <c r="AX2950" s="1" t="s">
        <v>52</v>
      </c>
      <c r="AY2950" s="1" t="s">
        <v>52</v>
      </c>
      <c r="AZ2950" s="203"/>
      <c r="BA2950" s="207" t="s">
        <v>5864</v>
      </c>
    </row>
    <row r="2951" spans="1:53" ht="30" customHeight="1">
      <c r="A2951" s="5" t="s">
        <v>5867</v>
      </c>
      <c r="B2951" s="5" t="s">
        <v>5868</v>
      </c>
      <c r="C2951" s="5" t="s">
        <v>3711</v>
      </c>
      <c r="D2951" s="6">
        <v>0.11700000000000001</v>
      </c>
      <c r="E2951" s="8">
        <f>일위대가목록!E500</f>
        <v>1888</v>
      </c>
      <c r="F2951" s="9">
        <f t="shared" si="377"/>
        <v>220.8</v>
      </c>
      <c r="G2951" s="8">
        <f>일위대가목록!F500</f>
        <v>0</v>
      </c>
      <c r="H2951" s="9">
        <f t="shared" si="378"/>
        <v>0</v>
      </c>
      <c r="I2951" s="8">
        <f>일위대가목록!G500</f>
        <v>1912</v>
      </c>
      <c r="J2951" s="9">
        <f t="shared" si="379"/>
        <v>223.7</v>
      </c>
      <c r="K2951" s="8">
        <f t="shared" si="380"/>
        <v>3800</v>
      </c>
      <c r="L2951" s="9">
        <f t="shared" si="380"/>
        <v>444.5</v>
      </c>
      <c r="M2951" s="5" t="s">
        <v>5869</v>
      </c>
      <c r="N2951" s="1" t="s">
        <v>2604</v>
      </c>
      <c r="O2951" s="1" t="s">
        <v>5870</v>
      </c>
      <c r="P2951" s="1" t="s">
        <v>61</v>
      </c>
      <c r="Q2951" s="1" t="s">
        <v>62</v>
      </c>
      <c r="R2951" s="1" t="s">
        <v>62</v>
      </c>
      <c r="AV2951" s="1" t="s">
        <v>52</v>
      </c>
      <c r="AW2951" s="1" t="s">
        <v>5871</v>
      </c>
      <c r="AX2951" s="1" t="s">
        <v>52</v>
      </c>
      <c r="AY2951" s="1" t="s">
        <v>52</v>
      </c>
      <c r="AZ2951" s="203"/>
      <c r="BA2951" s="207" t="s">
        <v>5869</v>
      </c>
    </row>
    <row r="2952" spans="1:53" ht="30" customHeight="1">
      <c r="A2952" s="5" t="s">
        <v>5872</v>
      </c>
      <c r="B2952" s="5" t="s">
        <v>5873</v>
      </c>
      <c r="C2952" s="5" t="s">
        <v>3711</v>
      </c>
      <c r="D2952" s="6">
        <v>0.11700000000000001</v>
      </c>
      <c r="E2952" s="8">
        <f>일위대가목록!E501</f>
        <v>0</v>
      </c>
      <c r="F2952" s="9">
        <f t="shared" si="377"/>
        <v>0</v>
      </c>
      <c r="G2952" s="8">
        <f>일위대가목록!F501</f>
        <v>0</v>
      </c>
      <c r="H2952" s="9">
        <f t="shared" si="378"/>
        <v>0</v>
      </c>
      <c r="I2952" s="8">
        <f>일위대가목록!G501</f>
        <v>11</v>
      </c>
      <c r="J2952" s="9">
        <f t="shared" si="379"/>
        <v>1.2</v>
      </c>
      <c r="K2952" s="8">
        <f t="shared" si="380"/>
        <v>11</v>
      </c>
      <c r="L2952" s="9">
        <f t="shared" si="380"/>
        <v>1.2</v>
      </c>
      <c r="M2952" s="5" t="s">
        <v>5874</v>
      </c>
      <c r="N2952" s="1" t="s">
        <v>2604</v>
      </c>
      <c r="O2952" s="1" t="s">
        <v>5875</v>
      </c>
      <c r="P2952" s="1" t="s">
        <v>61</v>
      </c>
      <c r="Q2952" s="1" t="s">
        <v>62</v>
      </c>
      <c r="R2952" s="1" t="s">
        <v>62</v>
      </c>
      <c r="AV2952" s="1" t="s">
        <v>52</v>
      </c>
      <c r="AW2952" s="1" t="s">
        <v>5876</v>
      </c>
      <c r="AX2952" s="1" t="s">
        <v>52</v>
      </c>
      <c r="AY2952" s="1" t="s">
        <v>52</v>
      </c>
      <c r="AZ2952" s="203"/>
      <c r="BA2952" s="207" t="s">
        <v>5874</v>
      </c>
    </row>
    <row r="2953" spans="1:53" ht="30" customHeight="1">
      <c r="A2953" s="5" t="s">
        <v>5877</v>
      </c>
      <c r="B2953" s="5" t="s">
        <v>5878</v>
      </c>
      <c r="C2953" s="5" t="s">
        <v>3711</v>
      </c>
      <c r="D2953" s="6">
        <v>0.11700000000000001</v>
      </c>
      <c r="E2953" s="8">
        <f>일위대가목록!E502</f>
        <v>0</v>
      </c>
      <c r="F2953" s="9">
        <f t="shared" si="377"/>
        <v>0</v>
      </c>
      <c r="G2953" s="8">
        <f>일위대가목록!F502</f>
        <v>0</v>
      </c>
      <c r="H2953" s="9">
        <f t="shared" si="378"/>
        <v>0</v>
      </c>
      <c r="I2953" s="8">
        <f>일위대가목록!G502</f>
        <v>7</v>
      </c>
      <c r="J2953" s="9">
        <f t="shared" si="379"/>
        <v>0.8</v>
      </c>
      <c r="K2953" s="8">
        <f t="shared" si="380"/>
        <v>7</v>
      </c>
      <c r="L2953" s="9">
        <f t="shared" si="380"/>
        <v>0.8</v>
      </c>
      <c r="M2953" s="5" t="s">
        <v>5879</v>
      </c>
      <c r="N2953" s="1" t="s">
        <v>2604</v>
      </c>
      <c r="O2953" s="1" t="s">
        <v>5880</v>
      </c>
      <c r="P2953" s="1" t="s">
        <v>61</v>
      </c>
      <c r="Q2953" s="1" t="s">
        <v>62</v>
      </c>
      <c r="R2953" s="1" t="s">
        <v>62</v>
      </c>
      <c r="AV2953" s="1" t="s">
        <v>52</v>
      </c>
      <c r="AW2953" s="1" t="s">
        <v>5881</v>
      </c>
      <c r="AX2953" s="1" t="s">
        <v>52</v>
      </c>
      <c r="AY2953" s="1" t="s">
        <v>52</v>
      </c>
      <c r="AZ2953" s="203"/>
      <c r="BA2953" s="207" t="s">
        <v>5879</v>
      </c>
    </row>
    <row r="2954" spans="1:53" ht="30" customHeight="1">
      <c r="A2954" s="5" t="s">
        <v>2487</v>
      </c>
      <c r="B2954" s="5" t="s">
        <v>52</v>
      </c>
      <c r="C2954" s="5" t="s">
        <v>52</v>
      </c>
      <c r="D2954" s="6"/>
      <c r="E2954" s="8"/>
      <c r="F2954" s="9">
        <f>TRUNC(SUMIF(N2947:N2953, N2946, F2947:F2953),0)</f>
        <v>220</v>
      </c>
      <c r="G2954" s="8"/>
      <c r="H2954" s="9">
        <f>TRUNC(SUMIF(N2947:N2953, N2946, H2947:H2953),0)</f>
        <v>20318</v>
      </c>
      <c r="I2954" s="8"/>
      <c r="J2954" s="9">
        <f>TRUNC(SUMIF(N2947:N2953, N2946, J2947:J2953),0)</f>
        <v>2245</v>
      </c>
      <c r="K2954" s="8"/>
      <c r="L2954" s="9">
        <f>F2954+H2954+J2954</f>
        <v>22783</v>
      </c>
      <c r="M2954" s="5" t="s">
        <v>52</v>
      </c>
      <c r="N2954" s="1" t="s">
        <v>124</v>
      </c>
      <c r="O2954" s="1" t="s">
        <v>124</v>
      </c>
      <c r="P2954" s="1" t="s">
        <v>52</v>
      </c>
      <c r="Q2954" s="1" t="s">
        <v>52</v>
      </c>
      <c r="R2954" s="1" t="s">
        <v>52</v>
      </c>
      <c r="AV2954" s="1" t="s">
        <v>52</v>
      </c>
      <c r="AW2954" s="1" t="s">
        <v>52</v>
      </c>
      <c r="AX2954" s="1" t="s">
        <v>52</v>
      </c>
      <c r="AY2954" s="1" t="s">
        <v>52</v>
      </c>
      <c r="AZ2954" s="203"/>
      <c r="BA2954" s="207"/>
    </row>
    <row r="2955" spans="1:53" ht="30" customHeight="1">
      <c r="A2955" s="6"/>
      <c r="B2955" s="6"/>
      <c r="C2955" s="6"/>
      <c r="D2955" s="6"/>
      <c r="E2955" s="8"/>
      <c r="F2955" s="9"/>
      <c r="G2955" s="8"/>
      <c r="H2955" s="9"/>
      <c r="I2955" s="8"/>
      <c r="J2955" s="9"/>
      <c r="K2955" s="8"/>
      <c r="L2955" s="9"/>
      <c r="M2955" s="6"/>
      <c r="BA2955" s="206"/>
    </row>
    <row r="2956" spans="1:53" ht="30" customHeight="1">
      <c r="A2956" s="308" t="s">
        <v>5882</v>
      </c>
      <c r="B2956" s="308"/>
      <c r="C2956" s="308"/>
      <c r="D2956" s="308"/>
      <c r="E2956" s="309"/>
      <c r="F2956" s="310"/>
      <c r="G2956" s="309"/>
      <c r="H2956" s="310"/>
      <c r="I2956" s="309"/>
      <c r="J2956" s="310"/>
      <c r="K2956" s="309"/>
      <c r="L2956" s="310"/>
      <c r="M2956" s="308"/>
      <c r="N2956" s="1" t="s">
        <v>2609</v>
      </c>
      <c r="BA2956" s="206"/>
    </row>
    <row r="2957" spans="1:53" ht="30" customHeight="1">
      <c r="A2957" s="5" t="s">
        <v>4117</v>
      </c>
      <c r="B2957" s="5" t="s">
        <v>2646</v>
      </c>
      <c r="C2957" s="5" t="s">
        <v>2210</v>
      </c>
      <c r="D2957" s="6">
        <v>3.0000000000000001E-3</v>
      </c>
      <c r="E2957" s="8">
        <f>단가대비표!K421</f>
        <v>0</v>
      </c>
      <c r="F2957" s="9">
        <f>TRUNC(E2957*D2957,1)</f>
        <v>0</v>
      </c>
      <c r="G2957" s="8">
        <f>단가대비표!L421</f>
        <v>251976</v>
      </c>
      <c r="H2957" s="9">
        <f>TRUNC(G2957*D2957,1)</f>
        <v>755.9</v>
      </c>
      <c r="I2957" s="8">
        <f>단가대비표!S421</f>
        <v>0</v>
      </c>
      <c r="J2957" s="9">
        <f>TRUNC(I2957*D2957,1)</f>
        <v>0</v>
      </c>
      <c r="K2957" s="8">
        <f>TRUNC(E2957+G2957+I2957,1)</f>
        <v>251976</v>
      </c>
      <c r="L2957" s="9">
        <f>TRUNC(F2957+H2957+J2957,1)</f>
        <v>755.9</v>
      </c>
      <c r="M2957" s="5" t="s">
        <v>52</v>
      </c>
      <c r="N2957" s="1" t="s">
        <v>2609</v>
      </c>
      <c r="O2957" s="1" t="s">
        <v>4118</v>
      </c>
      <c r="P2957" s="1" t="s">
        <v>62</v>
      </c>
      <c r="Q2957" s="1" t="s">
        <v>62</v>
      </c>
      <c r="R2957" s="1" t="s">
        <v>61</v>
      </c>
      <c r="AV2957" s="1" t="s">
        <v>52</v>
      </c>
      <c r="AW2957" s="1" t="s">
        <v>5883</v>
      </c>
      <c r="AX2957" s="1" t="s">
        <v>52</v>
      </c>
      <c r="AY2957" s="1" t="s">
        <v>52</v>
      </c>
      <c r="AZ2957" s="203"/>
      <c r="BA2957" s="207" t="s">
        <v>7736</v>
      </c>
    </row>
    <row r="2958" spans="1:53" ht="30" customHeight="1">
      <c r="A2958" s="5" t="s">
        <v>2487</v>
      </c>
      <c r="B2958" s="5" t="s">
        <v>52</v>
      </c>
      <c r="C2958" s="5" t="s">
        <v>52</v>
      </c>
      <c r="D2958" s="6"/>
      <c r="E2958" s="8"/>
      <c r="F2958" s="9">
        <f>TRUNC(SUMIF(N2957:N2957, N2956, F2957:F2957),0)</f>
        <v>0</v>
      </c>
      <c r="G2958" s="8"/>
      <c r="H2958" s="9">
        <f>TRUNC(SUMIF(N2957:N2957, N2956, H2957:H2957),0)</f>
        <v>755</v>
      </c>
      <c r="I2958" s="8"/>
      <c r="J2958" s="9">
        <f>TRUNC(SUMIF(N2957:N2957, N2956, J2957:J2957),0)</f>
        <v>0</v>
      </c>
      <c r="K2958" s="8"/>
      <c r="L2958" s="9">
        <f>F2958+H2958+J2958</f>
        <v>755</v>
      </c>
      <c r="M2958" s="5" t="s">
        <v>52</v>
      </c>
      <c r="N2958" s="1" t="s">
        <v>124</v>
      </c>
      <c r="O2958" s="1" t="s">
        <v>124</v>
      </c>
      <c r="P2958" s="1" t="s">
        <v>52</v>
      </c>
      <c r="Q2958" s="1" t="s">
        <v>52</v>
      </c>
      <c r="R2958" s="1" t="s">
        <v>52</v>
      </c>
      <c r="AV2958" s="1" t="s">
        <v>52</v>
      </c>
      <c r="AW2958" s="1" t="s">
        <v>52</v>
      </c>
      <c r="AX2958" s="1" t="s">
        <v>52</v>
      </c>
      <c r="AY2958" s="1" t="s">
        <v>52</v>
      </c>
      <c r="AZ2958" s="203"/>
      <c r="BA2958" s="207"/>
    </row>
    <row r="2959" spans="1:53" ht="30" customHeight="1">
      <c r="A2959" s="6"/>
      <c r="B2959" s="6"/>
      <c r="C2959" s="6"/>
      <c r="D2959" s="6"/>
      <c r="E2959" s="8"/>
      <c r="F2959" s="9"/>
      <c r="G2959" s="8"/>
      <c r="H2959" s="9"/>
      <c r="I2959" s="8"/>
      <c r="J2959" s="9"/>
      <c r="K2959" s="8"/>
      <c r="L2959" s="9"/>
      <c r="M2959" s="6"/>
      <c r="BA2959" s="206"/>
    </row>
    <row r="2960" spans="1:53" ht="30" customHeight="1">
      <c r="A2960" s="308" t="s">
        <v>5884</v>
      </c>
      <c r="B2960" s="308"/>
      <c r="C2960" s="308"/>
      <c r="D2960" s="308"/>
      <c r="E2960" s="309"/>
      <c r="F2960" s="310"/>
      <c r="G2960" s="309"/>
      <c r="H2960" s="310"/>
      <c r="I2960" s="309"/>
      <c r="J2960" s="310"/>
      <c r="K2960" s="309"/>
      <c r="L2960" s="310"/>
      <c r="M2960" s="308"/>
      <c r="N2960" s="1" t="s">
        <v>5865</v>
      </c>
      <c r="BA2960" s="206"/>
    </row>
    <row r="2961" spans="1:53" ht="30" customHeight="1">
      <c r="A2961" s="5" t="s">
        <v>5862</v>
      </c>
      <c r="B2961" s="5" t="s">
        <v>5863</v>
      </c>
      <c r="C2961" s="5" t="s">
        <v>1186</v>
      </c>
      <c r="D2961" s="6">
        <v>0.4677</v>
      </c>
      <c r="E2961" s="8">
        <f>단가대비표!K39</f>
        <v>0</v>
      </c>
      <c r="F2961" s="9">
        <f>TRUNC(E2961*D2961,1)</f>
        <v>0</v>
      </c>
      <c r="G2961" s="8">
        <f>단가대비표!L39</f>
        <v>0</v>
      </c>
      <c r="H2961" s="9">
        <f>TRUNC(G2961*D2961,1)</f>
        <v>0</v>
      </c>
      <c r="I2961" s="8">
        <f>단가대비표!S39</f>
        <v>36912</v>
      </c>
      <c r="J2961" s="9">
        <f>TRUNC(I2961*D2961,1)</f>
        <v>17263.7</v>
      </c>
      <c r="K2961" s="8">
        <f>TRUNC(E2961+G2961+I2961,1)</f>
        <v>36912</v>
      </c>
      <c r="L2961" s="9">
        <f>TRUNC(F2961+H2961+J2961,1)</f>
        <v>17263.7</v>
      </c>
      <c r="M2961" s="5" t="s">
        <v>5596</v>
      </c>
      <c r="N2961" s="1" t="s">
        <v>5865</v>
      </c>
      <c r="O2961" s="1" t="s">
        <v>5885</v>
      </c>
      <c r="P2961" s="1" t="s">
        <v>62</v>
      </c>
      <c r="Q2961" s="1" t="s">
        <v>62</v>
      </c>
      <c r="R2961" s="1" t="s">
        <v>61</v>
      </c>
      <c r="AV2961" s="1" t="s">
        <v>52</v>
      </c>
      <c r="AW2961" s="1" t="s">
        <v>5886</v>
      </c>
      <c r="AX2961" s="1" t="s">
        <v>52</v>
      </c>
      <c r="AY2961" s="1" t="s">
        <v>52</v>
      </c>
      <c r="AZ2961" s="203"/>
      <c r="BA2961" s="207" t="s">
        <v>7254</v>
      </c>
    </row>
    <row r="2962" spans="1:53" ht="30" customHeight="1">
      <c r="A2962" s="5" t="s">
        <v>5887</v>
      </c>
      <c r="B2962" s="5" t="s">
        <v>5888</v>
      </c>
      <c r="C2962" s="5" t="s">
        <v>5889</v>
      </c>
      <c r="D2962" s="6">
        <v>37</v>
      </c>
      <c r="E2962" s="8">
        <f>단가대비표!K404</f>
        <v>0</v>
      </c>
      <c r="F2962" s="9">
        <f>TRUNC(E2962*D2962,1)</f>
        <v>0</v>
      </c>
      <c r="G2962" s="8">
        <f>단가대비표!L404</f>
        <v>0</v>
      </c>
      <c r="H2962" s="9">
        <f>TRUNC(G2962*D2962,1)</f>
        <v>0</v>
      </c>
      <c r="I2962" s="8">
        <f>단가대비표!S404</f>
        <v>0</v>
      </c>
      <c r="J2962" s="9">
        <f>TRUNC(I2962*D2962,1)</f>
        <v>0</v>
      </c>
      <c r="K2962" s="8">
        <f>TRUNC(E2962+G2962+I2962,1)</f>
        <v>0</v>
      </c>
      <c r="L2962" s="9">
        <f>TRUNC(F2962+H2962+J2962,1)</f>
        <v>0</v>
      </c>
      <c r="M2962" s="5" t="s">
        <v>52</v>
      </c>
      <c r="N2962" s="1" t="s">
        <v>5865</v>
      </c>
      <c r="O2962" s="1" t="s">
        <v>5890</v>
      </c>
      <c r="P2962" s="1" t="s">
        <v>62</v>
      </c>
      <c r="Q2962" s="1" t="s">
        <v>62</v>
      </c>
      <c r="R2962" s="1" t="s">
        <v>61</v>
      </c>
      <c r="AV2962" s="1" t="s">
        <v>52</v>
      </c>
      <c r="AW2962" s="1" t="s">
        <v>5891</v>
      </c>
      <c r="AX2962" s="1" t="s">
        <v>52</v>
      </c>
      <c r="AY2962" s="1" t="s">
        <v>52</v>
      </c>
      <c r="AZ2962" s="203"/>
      <c r="BA2962" s="207" t="s">
        <v>7716</v>
      </c>
    </row>
    <row r="2963" spans="1:53" ht="30" customHeight="1">
      <c r="A2963" s="5" t="s">
        <v>2487</v>
      </c>
      <c r="B2963" s="5" t="s">
        <v>52</v>
      </c>
      <c r="C2963" s="5" t="s">
        <v>52</v>
      </c>
      <c r="D2963" s="6"/>
      <c r="E2963" s="8"/>
      <c r="F2963" s="9">
        <f>TRUNC(SUMIF(N2961:N2962, N2960, F2961:F2962),0)</f>
        <v>0</v>
      </c>
      <c r="G2963" s="8"/>
      <c r="H2963" s="9">
        <f>TRUNC(SUMIF(N2961:N2962, N2960, H2961:H2962),0)</f>
        <v>0</v>
      </c>
      <c r="I2963" s="8"/>
      <c r="J2963" s="9">
        <f>TRUNC(SUMIF(N2961:N2962, N2960, J2961:J2962),0)</f>
        <v>17263</v>
      </c>
      <c r="K2963" s="8"/>
      <c r="L2963" s="9">
        <f>F2963+H2963+J2963</f>
        <v>17263</v>
      </c>
      <c r="M2963" s="5" t="s">
        <v>52</v>
      </c>
      <c r="N2963" s="1" t="s">
        <v>124</v>
      </c>
      <c r="O2963" s="1" t="s">
        <v>124</v>
      </c>
      <c r="P2963" s="1" t="s">
        <v>52</v>
      </c>
      <c r="Q2963" s="1" t="s">
        <v>52</v>
      </c>
      <c r="R2963" s="1" t="s">
        <v>52</v>
      </c>
      <c r="AV2963" s="1" t="s">
        <v>52</v>
      </c>
      <c r="AW2963" s="1" t="s">
        <v>52</v>
      </c>
      <c r="AX2963" s="1" t="s">
        <v>52</v>
      </c>
      <c r="AY2963" s="1" t="s">
        <v>52</v>
      </c>
      <c r="AZ2963" s="203"/>
      <c r="BA2963" s="207"/>
    </row>
    <row r="2964" spans="1:53" ht="30" customHeight="1">
      <c r="A2964" s="6"/>
      <c r="B2964" s="6"/>
      <c r="C2964" s="6"/>
      <c r="D2964" s="6"/>
      <c r="E2964" s="8"/>
      <c r="F2964" s="9"/>
      <c r="G2964" s="8"/>
      <c r="H2964" s="9"/>
      <c r="I2964" s="8"/>
      <c r="J2964" s="9"/>
      <c r="K2964" s="8"/>
      <c r="L2964" s="9"/>
      <c r="M2964" s="6"/>
      <c r="BA2964" s="206"/>
    </row>
    <row r="2965" spans="1:53" ht="30" customHeight="1">
      <c r="A2965" s="308" t="s">
        <v>5892</v>
      </c>
      <c r="B2965" s="308"/>
      <c r="C2965" s="308"/>
      <c r="D2965" s="308"/>
      <c r="E2965" s="309"/>
      <c r="F2965" s="310"/>
      <c r="G2965" s="309"/>
      <c r="H2965" s="310"/>
      <c r="I2965" s="309"/>
      <c r="J2965" s="310"/>
      <c r="K2965" s="309"/>
      <c r="L2965" s="310"/>
      <c r="M2965" s="308"/>
      <c r="N2965" s="1" t="s">
        <v>5870</v>
      </c>
      <c r="BA2965" s="206"/>
    </row>
    <row r="2966" spans="1:53" ht="30" customHeight="1">
      <c r="A2966" s="5" t="s">
        <v>5867</v>
      </c>
      <c r="B2966" s="5" t="s">
        <v>5868</v>
      </c>
      <c r="C2966" s="5" t="s">
        <v>1186</v>
      </c>
      <c r="D2966" s="6">
        <v>0.37080000000000002</v>
      </c>
      <c r="E2966" s="8">
        <f>단가대비표!K40</f>
        <v>0</v>
      </c>
      <c r="F2966" s="9">
        <f>TRUNC(E2966*D2966,1)</f>
        <v>0</v>
      </c>
      <c r="G2966" s="8">
        <f>단가대비표!L40</f>
        <v>0</v>
      </c>
      <c r="H2966" s="9">
        <f>TRUNC(G2966*D2966,1)</f>
        <v>0</v>
      </c>
      <c r="I2966" s="8">
        <f>단가대비표!S40</f>
        <v>5157</v>
      </c>
      <c r="J2966" s="9">
        <f>TRUNC(I2966*D2966,1)</f>
        <v>1912.2</v>
      </c>
      <c r="K2966" s="8">
        <f t="shared" ref="K2966:L2969" si="381">TRUNC(E2966+G2966+I2966,1)</f>
        <v>5157</v>
      </c>
      <c r="L2966" s="9">
        <f t="shared" si="381"/>
        <v>1912.2</v>
      </c>
      <c r="M2966" s="5" t="s">
        <v>5596</v>
      </c>
      <c r="N2966" s="1" t="s">
        <v>5870</v>
      </c>
      <c r="O2966" s="1" t="s">
        <v>5893</v>
      </c>
      <c r="P2966" s="1" t="s">
        <v>62</v>
      </c>
      <c r="Q2966" s="1" t="s">
        <v>62</v>
      </c>
      <c r="R2966" s="1" t="s">
        <v>61</v>
      </c>
      <c r="AV2966" s="1" t="s">
        <v>52</v>
      </c>
      <c r="AW2966" s="1" t="s">
        <v>5894</v>
      </c>
      <c r="AX2966" s="1" t="s">
        <v>52</v>
      </c>
      <c r="AY2966" s="1" t="s">
        <v>52</v>
      </c>
      <c r="AZ2966" s="203"/>
      <c r="BA2966" s="207" t="s">
        <v>7255</v>
      </c>
    </row>
    <row r="2967" spans="1:53" ht="30" customHeight="1">
      <c r="A2967" s="5" t="s">
        <v>5887</v>
      </c>
      <c r="B2967" s="5" t="s">
        <v>5888</v>
      </c>
      <c r="C2967" s="5" t="s">
        <v>5889</v>
      </c>
      <c r="D2967" s="6">
        <v>1.87</v>
      </c>
      <c r="E2967" s="8">
        <f>단가대비표!K404</f>
        <v>0</v>
      </c>
      <c r="F2967" s="9">
        <f>TRUNC(E2967*D2967,1)</f>
        <v>0</v>
      </c>
      <c r="G2967" s="8">
        <f>단가대비표!L404</f>
        <v>0</v>
      </c>
      <c r="H2967" s="9">
        <f>TRUNC(G2967*D2967,1)</f>
        <v>0</v>
      </c>
      <c r="I2967" s="8">
        <f>단가대비표!S404</f>
        <v>0</v>
      </c>
      <c r="J2967" s="9">
        <f>TRUNC(I2967*D2967,1)</f>
        <v>0</v>
      </c>
      <c r="K2967" s="8">
        <f t="shared" si="381"/>
        <v>0</v>
      </c>
      <c r="L2967" s="9">
        <f t="shared" si="381"/>
        <v>0</v>
      </c>
      <c r="M2967" s="5" t="s">
        <v>52</v>
      </c>
      <c r="N2967" s="1" t="s">
        <v>5870</v>
      </c>
      <c r="O2967" s="1" t="s">
        <v>5890</v>
      </c>
      <c r="P2967" s="1" t="s">
        <v>62</v>
      </c>
      <c r="Q2967" s="1" t="s">
        <v>62</v>
      </c>
      <c r="R2967" s="1" t="s">
        <v>61</v>
      </c>
      <c r="AV2967" s="1" t="s">
        <v>52</v>
      </c>
      <c r="AW2967" s="1" t="s">
        <v>5895</v>
      </c>
      <c r="AX2967" s="1" t="s">
        <v>52</v>
      </c>
      <c r="AY2967" s="1" t="s">
        <v>52</v>
      </c>
      <c r="AZ2967" s="203"/>
      <c r="BA2967" s="207" t="s">
        <v>7716</v>
      </c>
    </row>
    <row r="2968" spans="1:53" ht="30" customHeight="1">
      <c r="A2968" s="5" t="s">
        <v>5896</v>
      </c>
      <c r="B2968" s="5" t="s">
        <v>5897</v>
      </c>
      <c r="C2968" s="5" t="s">
        <v>2572</v>
      </c>
      <c r="D2968" s="6">
        <v>1.3</v>
      </c>
      <c r="E2968" s="8">
        <f>단가대비표!K56</f>
        <v>1424</v>
      </c>
      <c r="F2968" s="9">
        <f>TRUNC(E2968*D2968,1)</f>
        <v>1851.2</v>
      </c>
      <c r="G2968" s="8">
        <f>단가대비표!L56</f>
        <v>0</v>
      </c>
      <c r="H2968" s="9">
        <f>TRUNC(G2968*D2968,1)</f>
        <v>0</v>
      </c>
      <c r="I2968" s="8">
        <f>단가대비표!S56</f>
        <v>0</v>
      </c>
      <c r="J2968" s="9">
        <f>TRUNC(I2968*D2968,1)</f>
        <v>0</v>
      </c>
      <c r="K2968" s="8">
        <f t="shared" si="381"/>
        <v>1424</v>
      </c>
      <c r="L2968" s="9">
        <f t="shared" si="381"/>
        <v>1851.2</v>
      </c>
      <c r="M2968" s="5" t="s">
        <v>52</v>
      </c>
      <c r="N2968" s="1" t="s">
        <v>5870</v>
      </c>
      <c r="O2968" s="1" t="s">
        <v>5898</v>
      </c>
      <c r="P2968" s="1" t="s">
        <v>62</v>
      </c>
      <c r="Q2968" s="1" t="s">
        <v>62</v>
      </c>
      <c r="R2968" s="1" t="s">
        <v>61</v>
      </c>
      <c r="V2968">
        <v>1</v>
      </c>
      <c r="AV2968" s="1" t="s">
        <v>52</v>
      </c>
      <c r="AW2968" s="1" t="s">
        <v>5899</v>
      </c>
      <c r="AX2968" s="1" t="s">
        <v>52</v>
      </c>
      <c r="AY2968" s="1" t="s">
        <v>52</v>
      </c>
      <c r="AZ2968" s="203"/>
      <c r="BA2968" s="207" t="s">
        <v>7277</v>
      </c>
    </row>
    <row r="2969" spans="1:53" ht="30" customHeight="1">
      <c r="A2969" s="5" t="s">
        <v>2665</v>
      </c>
      <c r="B2969" s="5" t="s">
        <v>5900</v>
      </c>
      <c r="C2969" s="5" t="s">
        <v>449</v>
      </c>
      <c r="D2969" s="6">
        <v>1</v>
      </c>
      <c r="E2969" s="8">
        <f>TRUNC(SUMIF(V2966:V2969, RIGHTB(O2969, 1), F2966:F2969)*U2969, 2)</f>
        <v>37.020000000000003</v>
      </c>
      <c r="F2969" s="9">
        <f>TRUNC(E2969*D2969,1)</f>
        <v>37</v>
      </c>
      <c r="G2969" s="8">
        <v>0</v>
      </c>
      <c r="H2969" s="9">
        <f>TRUNC(G2969*D2969,1)</f>
        <v>0</v>
      </c>
      <c r="I2969" s="8">
        <v>0</v>
      </c>
      <c r="J2969" s="9">
        <f>TRUNC(I2969*D2969,1)</f>
        <v>0</v>
      </c>
      <c r="K2969" s="8">
        <f t="shared" si="381"/>
        <v>37</v>
      </c>
      <c r="L2969" s="9">
        <f t="shared" si="381"/>
        <v>37</v>
      </c>
      <c r="M2969" s="5" t="s">
        <v>52</v>
      </c>
      <c r="N2969" s="1" t="s">
        <v>5870</v>
      </c>
      <c r="O2969" s="1" t="s">
        <v>2654</v>
      </c>
      <c r="P2969" s="1" t="s">
        <v>62</v>
      </c>
      <c r="Q2969" s="1" t="s">
        <v>62</v>
      </c>
      <c r="R2969" s="1" t="s">
        <v>62</v>
      </c>
      <c r="S2969">
        <v>0</v>
      </c>
      <c r="T2969">
        <v>0</v>
      </c>
      <c r="U2969">
        <v>0.02</v>
      </c>
      <c r="AV2969" s="1" t="s">
        <v>52</v>
      </c>
      <c r="AW2969" s="1" t="s">
        <v>5901</v>
      </c>
      <c r="AX2969" s="1" t="s">
        <v>52</v>
      </c>
      <c r="AY2969" s="1" t="s">
        <v>52</v>
      </c>
      <c r="AZ2969" s="203"/>
      <c r="BA2969" s="207"/>
    </row>
    <row r="2970" spans="1:53" ht="30" customHeight="1">
      <c r="A2970" s="5" t="s">
        <v>2487</v>
      </c>
      <c r="B2970" s="5" t="s">
        <v>52</v>
      </c>
      <c r="C2970" s="5" t="s">
        <v>52</v>
      </c>
      <c r="D2970" s="6"/>
      <c r="E2970" s="8"/>
      <c r="F2970" s="9">
        <f>TRUNC(SUMIF(N2966:N2969, N2965, F2966:F2969),0)</f>
        <v>1888</v>
      </c>
      <c r="G2970" s="8"/>
      <c r="H2970" s="9">
        <f>TRUNC(SUMIF(N2966:N2969, N2965, H2966:H2969),0)</f>
        <v>0</v>
      </c>
      <c r="I2970" s="8"/>
      <c r="J2970" s="9">
        <f>TRUNC(SUMIF(N2966:N2969, N2965, J2966:J2969),0)</f>
        <v>1912</v>
      </c>
      <c r="K2970" s="8"/>
      <c r="L2970" s="9">
        <f>F2970+H2970+J2970</f>
        <v>3800</v>
      </c>
      <c r="M2970" s="5" t="s">
        <v>52</v>
      </c>
      <c r="N2970" s="1" t="s">
        <v>124</v>
      </c>
      <c r="O2970" s="1" t="s">
        <v>124</v>
      </c>
      <c r="P2970" s="1" t="s">
        <v>52</v>
      </c>
      <c r="Q2970" s="1" t="s">
        <v>52</v>
      </c>
      <c r="R2970" s="1" t="s">
        <v>52</v>
      </c>
      <c r="AV2970" s="1" t="s">
        <v>52</v>
      </c>
      <c r="AW2970" s="1" t="s">
        <v>52</v>
      </c>
      <c r="AX2970" s="1" t="s">
        <v>52</v>
      </c>
      <c r="AY2970" s="1" t="s">
        <v>52</v>
      </c>
      <c r="AZ2970" s="203"/>
      <c r="BA2970" s="207"/>
    </row>
    <row r="2971" spans="1:53" ht="30" customHeight="1">
      <c r="A2971" s="6"/>
      <c r="B2971" s="6"/>
      <c r="C2971" s="6"/>
      <c r="D2971" s="6"/>
      <c r="E2971" s="8"/>
      <c r="F2971" s="9"/>
      <c r="G2971" s="8"/>
      <c r="H2971" s="9"/>
      <c r="I2971" s="8"/>
      <c r="J2971" s="9"/>
      <c r="K2971" s="8"/>
      <c r="L2971" s="9"/>
      <c r="M2971" s="6"/>
      <c r="BA2971" s="206"/>
    </row>
    <row r="2972" spans="1:53" ht="30" customHeight="1">
      <c r="A2972" s="308" t="s">
        <v>5902</v>
      </c>
      <c r="B2972" s="308"/>
      <c r="C2972" s="308"/>
      <c r="D2972" s="308"/>
      <c r="E2972" s="309"/>
      <c r="F2972" s="310"/>
      <c r="G2972" s="309"/>
      <c r="H2972" s="310"/>
      <c r="I2972" s="309"/>
      <c r="J2972" s="310"/>
      <c r="K2972" s="309"/>
      <c r="L2972" s="310"/>
      <c r="M2972" s="308"/>
      <c r="N2972" s="1" t="s">
        <v>5875</v>
      </c>
      <c r="BA2972" s="206"/>
    </row>
    <row r="2973" spans="1:53" ht="30" customHeight="1">
      <c r="A2973" s="5" t="s">
        <v>5872</v>
      </c>
      <c r="B2973" s="5" t="s">
        <v>5903</v>
      </c>
      <c r="C2973" s="5" t="s">
        <v>1186</v>
      </c>
      <c r="D2973" s="6">
        <v>0.33750000000000002</v>
      </c>
      <c r="E2973" s="8">
        <f>단가대비표!K41</f>
        <v>0</v>
      </c>
      <c r="F2973" s="9">
        <f>TRUNC(E2973*D2973,1)</f>
        <v>0</v>
      </c>
      <c r="G2973" s="8">
        <f>단가대비표!L41</f>
        <v>0</v>
      </c>
      <c r="H2973" s="9">
        <f>TRUNC(G2973*D2973,1)</f>
        <v>0</v>
      </c>
      <c r="I2973" s="8">
        <f>단가대비표!S41</f>
        <v>34</v>
      </c>
      <c r="J2973" s="9">
        <f>TRUNC(I2973*D2973,1)</f>
        <v>11.4</v>
      </c>
      <c r="K2973" s="8">
        <f>TRUNC(E2973+G2973+I2973,1)</f>
        <v>34</v>
      </c>
      <c r="L2973" s="9">
        <f>TRUNC(F2973+H2973+J2973,1)</f>
        <v>11.4</v>
      </c>
      <c r="M2973" s="5" t="s">
        <v>5596</v>
      </c>
      <c r="N2973" s="1" t="s">
        <v>5875</v>
      </c>
      <c r="O2973" s="1" t="s">
        <v>5904</v>
      </c>
      <c r="P2973" s="1" t="s">
        <v>62</v>
      </c>
      <c r="Q2973" s="1" t="s">
        <v>62</v>
      </c>
      <c r="R2973" s="1" t="s">
        <v>61</v>
      </c>
      <c r="AV2973" s="1" t="s">
        <v>52</v>
      </c>
      <c r="AW2973" s="1" t="s">
        <v>5905</v>
      </c>
      <c r="AX2973" s="1" t="s">
        <v>52</v>
      </c>
      <c r="AY2973" s="1" t="s">
        <v>52</v>
      </c>
      <c r="AZ2973" s="203"/>
      <c r="BA2973" s="207" t="s">
        <v>7256</v>
      </c>
    </row>
    <row r="2974" spans="1:53" ht="30" customHeight="1">
      <c r="A2974" s="5" t="s">
        <v>5887</v>
      </c>
      <c r="B2974" s="5" t="s">
        <v>5888</v>
      </c>
      <c r="C2974" s="5" t="s">
        <v>5889</v>
      </c>
      <c r="D2974" s="6">
        <v>1.49</v>
      </c>
      <c r="E2974" s="8">
        <f>단가대비표!K404</f>
        <v>0</v>
      </c>
      <c r="F2974" s="9">
        <f>TRUNC(E2974*D2974,1)</f>
        <v>0</v>
      </c>
      <c r="G2974" s="8">
        <f>단가대비표!L404</f>
        <v>0</v>
      </c>
      <c r="H2974" s="9">
        <f>TRUNC(G2974*D2974,1)</f>
        <v>0</v>
      </c>
      <c r="I2974" s="8">
        <f>단가대비표!S404</f>
        <v>0</v>
      </c>
      <c r="J2974" s="9">
        <f>TRUNC(I2974*D2974,1)</f>
        <v>0</v>
      </c>
      <c r="K2974" s="8">
        <f>TRUNC(E2974+G2974+I2974,1)</f>
        <v>0</v>
      </c>
      <c r="L2974" s="9">
        <f>TRUNC(F2974+H2974+J2974,1)</f>
        <v>0</v>
      </c>
      <c r="M2974" s="5" t="s">
        <v>52</v>
      </c>
      <c r="N2974" s="1" t="s">
        <v>5875</v>
      </c>
      <c r="O2974" s="1" t="s">
        <v>5890</v>
      </c>
      <c r="P2974" s="1" t="s">
        <v>62</v>
      </c>
      <c r="Q2974" s="1" t="s">
        <v>62</v>
      </c>
      <c r="R2974" s="1" t="s">
        <v>61</v>
      </c>
      <c r="AV2974" s="1" t="s">
        <v>52</v>
      </c>
      <c r="AW2974" s="1" t="s">
        <v>5906</v>
      </c>
      <c r="AX2974" s="1" t="s">
        <v>52</v>
      </c>
      <c r="AY2974" s="1" t="s">
        <v>52</v>
      </c>
      <c r="AZ2974" s="203"/>
      <c r="BA2974" s="207" t="s">
        <v>7716</v>
      </c>
    </row>
    <row r="2975" spans="1:53" ht="30" customHeight="1">
      <c r="A2975" s="5" t="s">
        <v>2487</v>
      </c>
      <c r="B2975" s="5" t="s">
        <v>52</v>
      </c>
      <c r="C2975" s="5" t="s">
        <v>52</v>
      </c>
      <c r="D2975" s="6"/>
      <c r="E2975" s="8"/>
      <c r="F2975" s="9">
        <f>TRUNC(SUMIF(N2973:N2974, N2972, F2973:F2974),0)</f>
        <v>0</v>
      </c>
      <c r="G2975" s="8"/>
      <c r="H2975" s="9">
        <f>TRUNC(SUMIF(N2973:N2974, N2972, H2973:H2974),0)</f>
        <v>0</v>
      </c>
      <c r="I2975" s="8"/>
      <c r="J2975" s="9">
        <f>TRUNC(SUMIF(N2973:N2974, N2972, J2973:J2974),0)</f>
        <v>11</v>
      </c>
      <c r="K2975" s="8"/>
      <c r="L2975" s="9">
        <f>F2975+H2975+J2975</f>
        <v>11</v>
      </c>
      <c r="M2975" s="5" t="s">
        <v>52</v>
      </c>
      <c r="N2975" s="1" t="s">
        <v>124</v>
      </c>
      <c r="O2975" s="1" t="s">
        <v>124</v>
      </c>
      <c r="P2975" s="1" t="s">
        <v>52</v>
      </c>
      <c r="Q2975" s="1" t="s">
        <v>52</v>
      </c>
      <c r="R2975" s="1" t="s">
        <v>52</v>
      </c>
      <c r="AV2975" s="1" t="s">
        <v>52</v>
      </c>
      <c r="AW2975" s="1" t="s">
        <v>52</v>
      </c>
      <c r="AX2975" s="1" t="s">
        <v>52</v>
      </c>
      <c r="AY2975" s="1" t="s">
        <v>52</v>
      </c>
      <c r="AZ2975" s="203"/>
      <c r="BA2975" s="207"/>
    </row>
    <row r="2976" spans="1:53" ht="30" customHeight="1">
      <c r="A2976" s="6"/>
      <c r="B2976" s="6"/>
      <c r="C2976" s="6"/>
      <c r="D2976" s="6"/>
      <c r="E2976" s="8"/>
      <c r="F2976" s="9"/>
      <c r="G2976" s="8"/>
      <c r="H2976" s="9"/>
      <c r="I2976" s="8"/>
      <c r="J2976" s="9"/>
      <c r="K2976" s="8"/>
      <c r="L2976" s="9"/>
      <c r="M2976" s="6"/>
      <c r="BA2976" s="206"/>
    </row>
    <row r="2977" spans="1:53" ht="30" customHeight="1">
      <c r="A2977" s="308" t="s">
        <v>5907</v>
      </c>
      <c r="B2977" s="308"/>
      <c r="C2977" s="308"/>
      <c r="D2977" s="308"/>
      <c r="E2977" s="309"/>
      <c r="F2977" s="310"/>
      <c r="G2977" s="309"/>
      <c r="H2977" s="310"/>
      <c r="I2977" s="309"/>
      <c r="J2977" s="310"/>
      <c r="K2977" s="309"/>
      <c r="L2977" s="310"/>
      <c r="M2977" s="308"/>
      <c r="N2977" s="1" t="s">
        <v>5880</v>
      </c>
      <c r="BA2977" s="206"/>
    </row>
    <row r="2978" spans="1:53" ht="30" customHeight="1">
      <c r="A2978" s="5" t="s">
        <v>5877</v>
      </c>
      <c r="B2978" s="5" t="s">
        <v>5878</v>
      </c>
      <c r="C2978" s="5" t="s">
        <v>1186</v>
      </c>
      <c r="D2978" s="6">
        <v>0.5</v>
      </c>
      <c r="E2978" s="8">
        <f>단가대비표!K42</f>
        <v>0</v>
      </c>
      <c r="F2978" s="9">
        <f>TRUNC(E2978*D2978,1)</f>
        <v>0</v>
      </c>
      <c r="G2978" s="8">
        <f>단가대비표!L42</f>
        <v>0</v>
      </c>
      <c r="H2978" s="9">
        <f>TRUNC(G2978*D2978,1)</f>
        <v>0</v>
      </c>
      <c r="I2978" s="8">
        <f>단가대비표!S42</f>
        <v>15</v>
      </c>
      <c r="J2978" s="9">
        <f>TRUNC(I2978*D2978,1)</f>
        <v>7.5</v>
      </c>
      <c r="K2978" s="8">
        <f>TRUNC(E2978+G2978+I2978,1)</f>
        <v>15</v>
      </c>
      <c r="L2978" s="9">
        <f>TRUNC(F2978+H2978+J2978,1)</f>
        <v>7.5</v>
      </c>
      <c r="M2978" s="5" t="s">
        <v>5596</v>
      </c>
      <c r="N2978" s="1" t="s">
        <v>5880</v>
      </c>
      <c r="O2978" s="1" t="s">
        <v>5908</v>
      </c>
      <c r="P2978" s="1" t="s">
        <v>62</v>
      </c>
      <c r="Q2978" s="1" t="s">
        <v>62</v>
      </c>
      <c r="R2978" s="1" t="s">
        <v>61</v>
      </c>
      <c r="AV2978" s="1" t="s">
        <v>52</v>
      </c>
      <c r="AW2978" s="1" t="s">
        <v>5909</v>
      </c>
      <c r="AX2978" s="1" t="s">
        <v>52</v>
      </c>
      <c r="AY2978" s="1" t="s">
        <v>52</v>
      </c>
      <c r="AZ2978" s="203"/>
      <c r="BA2978" s="207" t="s">
        <v>7257</v>
      </c>
    </row>
    <row r="2979" spans="1:53" ht="30" customHeight="1">
      <c r="A2979" s="5" t="s">
        <v>2487</v>
      </c>
      <c r="B2979" s="5" t="s">
        <v>52</v>
      </c>
      <c r="C2979" s="5" t="s">
        <v>52</v>
      </c>
      <c r="D2979" s="6"/>
      <c r="E2979" s="8"/>
      <c r="F2979" s="9">
        <f>TRUNC(SUMIF(N2978:N2978, N2977, F2978:F2978),0)</f>
        <v>0</v>
      </c>
      <c r="G2979" s="8"/>
      <c r="H2979" s="9">
        <f>TRUNC(SUMIF(N2978:N2978, N2977, H2978:H2978),0)</f>
        <v>0</v>
      </c>
      <c r="I2979" s="8"/>
      <c r="J2979" s="9">
        <f>TRUNC(SUMIF(N2978:N2978, N2977, J2978:J2978),0)</f>
        <v>7</v>
      </c>
      <c r="K2979" s="8"/>
      <c r="L2979" s="9">
        <f>F2979+H2979+J2979</f>
        <v>7</v>
      </c>
      <c r="M2979" s="5" t="s">
        <v>52</v>
      </c>
      <c r="N2979" s="1" t="s">
        <v>124</v>
      </c>
      <c r="O2979" s="1" t="s">
        <v>124</v>
      </c>
      <c r="P2979" s="1" t="s">
        <v>52</v>
      </c>
      <c r="Q2979" s="1" t="s">
        <v>52</v>
      </c>
      <c r="R2979" s="1" t="s">
        <v>52</v>
      </c>
      <c r="AV2979" s="1" t="s">
        <v>52</v>
      </c>
      <c r="AW2979" s="1" t="s">
        <v>52</v>
      </c>
      <c r="AX2979" s="1" t="s">
        <v>52</v>
      </c>
      <c r="AY2979" s="1" t="s">
        <v>52</v>
      </c>
      <c r="AZ2979" s="203"/>
      <c r="BA2979" s="207"/>
    </row>
    <row r="2980" spans="1:53" ht="30" customHeight="1">
      <c r="A2980" s="6"/>
      <c r="B2980" s="6"/>
      <c r="C2980" s="6"/>
      <c r="D2980" s="6"/>
      <c r="E2980" s="8"/>
      <c r="F2980" s="9"/>
      <c r="G2980" s="8"/>
      <c r="H2980" s="9"/>
      <c r="I2980" s="8"/>
      <c r="J2980" s="9"/>
      <c r="K2980" s="8"/>
      <c r="L2980" s="9"/>
      <c r="M2980" s="6"/>
      <c r="BA2980" s="206"/>
    </row>
    <row r="2981" spans="1:53" ht="30" customHeight="1">
      <c r="A2981" s="308" t="s">
        <v>5910</v>
      </c>
      <c r="B2981" s="308"/>
      <c r="C2981" s="308"/>
      <c r="D2981" s="308"/>
      <c r="E2981" s="309"/>
      <c r="F2981" s="310"/>
      <c r="G2981" s="309"/>
      <c r="H2981" s="310"/>
      <c r="I2981" s="309"/>
      <c r="J2981" s="310"/>
      <c r="K2981" s="309"/>
      <c r="L2981" s="310"/>
      <c r="M2981" s="308"/>
      <c r="N2981" s="1" t="s">
        <v>2616</v>
      </c>
      <c r="BA2981" s="206"/>
    </row>
    <row r="2982" spans="1:53" ht="30" customHeight="1">
      <c r="A2982" s="5" t="s">
        <v>4117</v>
      </c>
      <c r="B2982" s="5" t="s">
        <v>2646</v>
      </c>
      <c r="C2982" s="5" t="s">
        <v>2210</v>
      </c>
      <c r="D2982" s="6">
        <v>0.05</v>
      </c>
      <c r="E2982" s="8">
        <f>단가대비표!K421</f>
        <v>0</v>
      </c>
      <c r="F2982" s="9">
        <f>TRUNC(E2982*D2982,1)</f>
        <v>0</v>
      </c>
      <c r="G2982" s="8">
        <f>단가대비표!L421</f>
        <v>251976</v>
      </c>
      <c r="H2982" s="9">
        <f>TRUNC(G2982*D2982,1)</f>
        <v>12598.8</v>
      </c>
      <c r="I2982" s="8">
        <f>단가대비표!S421</f>
        <v>0</v>
      </c>
      <c r="J2982" s="9">
        <f>TRUNC(I2982*D2982,1)</f>
        <v>0</v>
      </c>
      <c r="K2982" s="8">
        <f t="shared" ref="K2982:L2984" si="382">TRUNC(E2982+G2982+I2982,1)</f>
        <v>251976</v>
      </c>
      <c r="L2982" s="9">
        <f t="shared" si="382"/>
        <v>12598.8</v>
      </c>
      <c r="M2982" s="5" t="s">
        <v>52</v>
      </c>
      <c r="N2982" s="1" t="s">
        <v>2616</v>
      </c>
      <c r="O2982" s="1" t="s">
        <v>4118</v>
      </c>
      <c r="P2982" s="1" t="s">
        <v>62</v>
      </c>
      <c r="Q2982" s="1" t="s">
        <v>62</v>
      </c>
      <c r="R2982" s="1" t="s">
        <v>61</v>
      </c>
      <c r="V2982">
        <v>1</v>
      </c>
      <c r="AV2982" s="1" t="s">
        <v>52</v>
      </c>
      <c r="AW2982" s="1" t="s">
        <v>5911</v>
      </c>
      <c r="AX2982" s="1" t="s">
        <v>52</v>
      </c>
      <c r="AY2982" s="1" t="s">
        <v>52</v>
      </c>
      <c r="AZ2982" s="203"/>
      <c r="BA2982" s="207" t="s">
        <v>7736</v>
      </c>
    </row>
    <row r="2983" spans="1:53" ht="30" customHeight="1">
      <c r="A2983" s="5" t="s">
        <v>2649</v>
      </c>
      <c r="B2983" s="5" t="s">
        <v>2646</v>
      </c>
      <c r="C2983" s="5" t="s">
        <v>2210</v>
      </c>
      <c r="D2983" s="6">
        <v>0.02</v>
      </c>
      <c r="E2983" s="8">
        <f>단가대비표!K405</f>
        <v>0</v>
      </c>
      <c r="F2983" s="9">
        <f>TRUNC(E2983*D2983,1)</f>
        <v>0</v>
      </c>
      <c r="G2983" s="8">
        <f>단가대비표!L405</f>
        <v>157068</v>
      </c>
      <c r="H2983" s="9">
        <f>TRUNC(G2983*D2983,1)</f>
        <v>3141.3</v>
      </c>
      <c r="I2983" s="8">
        <f>단가대비표!S405</f>
        <v>0</v>
      </c>
      <c r="J2983" s="9">
        <f>TRUNC(I2983*D2983,1)</f>
        <v>0</v>
      </c>
      <c r="K2983" s="8">
        <f t="shared" si="382"/>
        <v>157068</v>
      </c>
      <c r="L2983" s="9">
        <f t="shared" si="382"/>
        <v>3141.3</v>
      </c>
      <c r="M2983" s="5" t="s">
        <v>52</v>
      </c>
      <c r="N2983" s="1" t="s">
        <v>2616</v>
      </c>
      <c r="O2983" s="1" t="s">
        <v>2650</v>
      </c>
      <c r="P2983" s="1" t="s">
        <v>62</v>
      </c>
      <c r="Q2983" s="1" t="s">
        <v>62</v>
      </c>
      <c r="R2983" s="1" t="s">
        <v>61</v>
      </c>
      <c r="V2983">
        <v>1</v>
      </c>
      <c r="AV2983" s="1" t="s">
        <v>52</v>
      </c>
      <c r="AW2983" s="1" t="s">
        <v>5912</v>
      </c>
      <c r="AX2983" s="1" t="s">
        <v>52</v>
      </c>
      <c r="AY2983" s="1" t="s">
        <v>52</v>
      </c>
      <c r="AZ2983" s="203"/>
      <c r="BA2983" s="207" t="s">
        <v>7717</v>
      </c>
    </row>
    <row r="2984" spans="1:53" ht="30" customHeight="1">
      <c r="A2984" s="5" t="s">
        <v>2652</v>
      </c>
      <c r="B2984" s="5" t="s">
        <v>2653</v>
      </c>
      <c r="C2984" s="5" t="s">
        <v>449</v>
      </c>
      <c r="D2984" s="6">
        <v>1</v>
      </c>
      <c r="E2984" s="8">
        <v>0</v>
      </c>
      <c r="F2984" s="9">
        <f>TRUNC(E2984*D2984,1)</f>
        <v>0</v>
      </c>
      <c r="G2984" s="8">
        <v>0</v>
      </c>
      <c r="H2984" s="9">
        <f>TRUNC(G2984*D2984,1)</f>
        <v>0</v>
      </c>
      <c r="I2984" s="8">
        <f>TRUNC(SUMIF(V2982:V2984, RIGHTB(O2984, 1), H2982:H2984)*U2984, 2)</f>
        <v>314.8</v>
      </c>
      <c r="J2984" s="9">
        <f>TRUNC(I2984*D2984,1)</f>
        <v>314.8</v>
      </c>
      <c r="K2984" s="8">
        <f t="shared" si="382"/>
        <v>314.8</v>
      </c>
      <c r="L2984" s="9">
        <f t="shared" si="382"/>
        <v>314.8</v>
      </c>
      <c r="M2984" s="5" t="s">
        <v>52</v>
      </c>
      <c r="N2984" s="1" t="s">
        <v>2616</v>
      </c>
      <c r="O2984" s="1" t="s">
        <v>2654</v>
      </c>
      <c r="P2984" s="1" t="s">
        <v>62</v>
      </c>
      <c r="Q2984" s="1" t="s">
        <v>62</v>
      </c>
      <c r="R2984" s="1" t="s">
        <v>62</v>
      </c>
      <c r="S2984">
        <v>1</v>
      </c>
      <c r="T2984">
        <v>2</v>
      </c>
      <c r="U2984">
        <v>0.02</v>
      </c>
      <c r="AV2984" s="1" t="s">
        <v>52</v>
      </c>
      <c r="AW2984" s="1" t="s">
        <v>5913</v>
      </c>
      <c r="AX2984" s="1" t="s">
        <v>52</v>
      </c>
      <c r="AY2984" s="1" t="s">
        <v>52</v>
      </c>
      <c r="AZ2984" s="203"/>
      <c r="BA2984" s="207"/>
    </row>
    <row r="2985" spans="1:53" ht="30" customHeight="1">
      <c r="A2985" s="5" t="s">
        <v>2487</v>
      </c>
      <c r="B2985" s="5" t="s">
        <v>52</v>
      </c>
      <c r="C2985" s="5" t="s">
        <v>52</v>
      </c>
      <c r="D2985" s="6"/>
      <c r="E2985" s="8"/>
      <c r="F2985" s="9">
        <f>TRUNC(SUMIF(N2982:N2984, N2981, F2982:F2984),0)</f>
        <v>0</v>
      </c>
      <c r="G2985" s="8"/>
      <c r="H2985" s="9">
        <f>TRUNC(SUMIF(N2982:N2984, N2981, H2982:H2984),0)</f>
        <v>15740</v>
      </c>
      <c r="I2985" s="8"/>
      <c r="J2985" s="9">
        <f>TRUNC(SUMIF(N2982:N2984, N2981, J2982:J2984),0)</f>
        <v>314</v>
      </c>
      <c r="K2985" s="8"/>
      <c r="L2985" s="9">
        <f>F2985+H2985+J2985</f>
        <v>16054</v>
      </c>
      <c r="M2985" s="5" t="s">
        <v>52</v>
      </c>
      <c r="N2985" s="1" t="s">
        <v>124</v>
      </c>
      <c r="O2985" s="1" t="s">
        <v>124</v>
      </c>
      <c r="P2985" s="1" t="s">
        <v>52</v>
      </c>
      <c r="Q2985" s="1" t="s">
        <v>52</v>
      </c>
      <c r="R2985" s="1" t="s">
        <v>52</v>
      </c>
      <c r="AV2985" s="1" t="s">
        <v>52</v>
      </c>
      <c r="AW2985" s="1" t="s">
        <v>52</v>
      </c>
      <c r="AX2985" s="1" t="s">
        <v>52</v>
      </c>
      <c r="AY2985" s="1" t="s">
        <v>52</v>
      </c>
      <c r="AZ2985" s="203"/>
      <c r="BA2985" s="207"/>
    </row>
    <row r="2986" spans="1:53" ht="30" customHeight="1">
      <c r="A2986" s="6"/>
      <c r="B2986" s="6"/>
      <c r="C2986" s="6"/>
      <c r="D2986" s="6"/>
      <c r="E2986" s="8"/>
      <c r="F2986" s="9"/>
      <c r="G2986" s="8"/>
      <c r="H2986" s="9"/>
      <c r="I2986" s="8"/>
      <c r="J2986" s="9"/>
      <c r="K2986" s="8"/>
      <c r="L2986" s="9"/>
      <c r="M2986" s="6"/>
      <c r="BA2986" s="206"/>
    </row>
    <row r="2987" spans="1:53" ht="30" customHeight="1">
      <c r="A2987" s="308" t="s">
        <v>5914</v>
      </c>
      <c r="B2987" s="308"/>
      <c r="C2987" s="308"/>
      <c r="D2987" s="308"/>
      <c r="E2987" s="309"/>
      <c r="F2987" s="310"/>
      <c r="G2987" s="309"/>
      <c r="H2987" s="310"/>
      <c r="I2987" s="309"/>
      <c r="J2987" s="310"/>
      <c r="K2987" s="309"/>
      <c r="L2987" s="310"/>
      <c r="M2987" s="308"/>
      <c r="N2987" s="1" t="s">
        <v>2622</v>
      </c>
      <c r="BA2987" s="206"/>
    </row>
    <row r="2988" spans="1:53" ht="30" customHeight="1">
      <c r="A2988" s="5" t="s">
        <v>4117</v>
      </c>
      <c r="B2988" s="5" t="s">
        <v>2646</v>
      </c>
      <c r="C2988" s="5" t="s">
        <v>2210</v>
      </c>
      <c r="D2988" s="6">
        <v>7.0000000000000007E-2</v>
      </c>
      <c r="E2988" s="8">
        <f>단가대비표!K421</f>
        <v>0</v>
      </c>
      <c r="F2988" s="9">
        <f>TRUNC(E2988*D2988,1)</f>
        <v>0</v>
      </c>
      <c r="G2988" s="8">
        <f>단가대비표!L421</f>
        <v>251976</v>
      </c>
      <c r="H2988" s="9">
        <f>TRUNC(G2988*D2988,1)</f>
        <v>17638.3</v>
      </c>
      <c r="I2988" s="8">
        <f>단가대비표!S421</f>
        <v>0</v>
      </c>
      <c r="J2988" s="9">
        <f>TRUNC(I2988*D2988,1)</f>
        <v>0</v>
      </c>
      <c r="K2988" s="8">
        <f t="shared" ref="K2988:L2990" si="383">TRUNC(E2988+G2988+I2988,1)</f>
        <v>251976</v>
      </c>
      <c r="L2988" s="9">
        <f t="shared" si="383"/>
        <v>17638.3</v>
      </c>
      <c r="M2988" s="5" t="s">
        <v>52</v>
      </c>
      <c r="N2988" s="1" t="s">
        <v>2622</v>
      </c>
      <c r="O2988" s="1" t="s">
        <v>4118</v>
      </c>
      <c r="P2988" s="1" t="s">
        <v>62</v>
      </c>
      <c r="Q2988" s="1" t="s">
        <v>62</v>
      </c>
      <c r="R2988" s="1" t="s">
        <v>61</v>
      </c>
      <c r="V2988">
        <v>1</v>
      </c>
      <c r="AV2988" s="1" t="s">
        <v>52</v>
      </c>
      <c r="AW2988" s="1" t="s">
        <v>5915</v>
      </c>
      <c r="AX2988" s="1" t="s">
        <v>52</v>
      </c>
      <c r="AY2988" s="1" t="s">
        <v>52</v>
      </c>
      <c r="AZ2988" s="203"/>
      <c r="BA2988" s="207" t="s">
        <v>7736</v>
      </c>
    </row>
    <row r="2989" spans="1:53" ht="30" customHeight="1">
      <c r="A2989" s="5" t="s">
        <v>2649</v>
      </c>
      <c r="B2989" s="5" t="s">
        <v>2646</v>
      </c>
      <c r="C2989" s="5" t="s">
        <v>2210</v>
      </c>
      <c r="D2989" s="6">
        <v>0.03</v>
      </c>
      <c r="E2989" s="8">
        <f>단가대비표!K405</f>
        <v>0</v>
      </c>
      <c r="F2989" s="9">
        <f>TRUNC(E2989*D2989,1)</f>
        <v>0</v>
      </c>
      <c r="G2989" s="8">
        <f>단가대비표!L405</f>
        <v>157068</v>
      </c>
      <c r="H2989" s="9">
        <f>TRUNC(G2989*D2989,1)</f>
        <v>4712</v>
      </c>
      <c r="I2989" s="8">
        <f>단가대비표!S405</f>
        <v>0</v>
      </c>
      <c r="J2989" s="9">
        <f>TRUNC(I2989*D2989,1)</f>
        <v>0</v>
      </c>
      <c r="K2989" s="8">
        <f t="shared" si="383"/>
        <v>157068</v>
      </c>
      <c r="L2989" s="9">
        <f t="shared" si="383"/>
        <v>4712</v>
      </c>
      <c r="M2989" s="5" t="s">
        <v>52</v>
      </c>
      <c r="N2989" s="1" t="s">
        <v>2622</v>
      </c>
      <c r="O2989" s="1" t="s">
        <v>2650</v>
      </c>
      <c r="P2989" s="1" t="s">
        <v>62</v>
      </c>
      <c r="Q2989" s="1" t="s">
        <v>62</v>
      </c>
      <c r="R2989" s="1" t="s">
        <v>61</v>
      </c>
      <c r="V2989">
        <v>1</v>
      </c>
      <c r="AV2989" s="1" t="s">
        <v>52</v>
      </c>
      <c r="AW2989" s="1" t="s">
        <v>5916</v>
      </c>
      <c r="AX2989" s="1" t="s">
        <v>52</v>
      </c>
      <c r="AY2989" s="1" t="s">
        <v>52</v>
      </c>
      <c r="AZ2989" s="203"/>
      <c r="BA2989" s="207" t="s">
        <v>7717</v>
      </c>
    </row>
    <row r="2990" spans="1:53" ht="30" customHeight="1">
      <c r="A2990" s="5" t="s">
        <v>2652</v>
      </c>
      <c r="B2990" s="5" t="s">
        <v>2653</v>
      </c>
      <c r="C2990" s="5" t="s">
        <v>449</v>
      </c>
      <c r="D2990" s="6">
        <v>1</v>
      </c>
      <c r="E2990" s="8">
        <v>0</v>
      </c>
      <c r="F2990" s="9">
        <f>TRUNC(E2990*D2990,1)</f>
        <v>0</v>
      </c>
      <c r="G2990" s="8">
        <v>0</v>
      </c>
      <c r="H2990" s="9">
        <f>TRUNC(G2990*D2990,1)</f>
        <v>0</v>
      </c>
      <c r="I2990" s="8">
        <f>TRUNC(SUMIF(V2988:V2990, RIGHTB(O2990, 1), H2988:H2990)*U2990, 2)</f>
        <v>447</v>
      </c>
      <c r="J2990" s="9">
        <f>TRUNC(I2990*D2990,1)</f>
        <v>447</v>
      </c>
      <c r="K2990" s="8">
        <f t="shared" si="383"/>
        <v>447</v>
      </c>
      <c r="L2990" s="9">
        <f t="shared" si="383"/>
        <v>447</v>
      </c>
      <c r="M2990" s="5" t="s">
        <v>52</v>
      </c>
      <c r="N2990" s="1" t="s">
        <v>2622</v>
      </c>
      <c r="O2990" s="1" t="s">
        <v>2654</v>
      </c>
      <c r="P2990" s="1" t="s">
        <v>62</v>
      </c>
      <c r="Q2990" s="1" t="s">
        <v>62</v>
      </c>
      <c r="R2990" s="1" t="s">
        <v>62</v>
      </c>
      <c r="S2990">
        <v>1</v>
      </c>
      <c r="T2990">
        <v>2</v>
      </c>
      <c r="U2990">
        <v>0.02</v>
      </c>
      <c r="AV2990" s="1" t="s">
        <v>52</v>
      </c>
      <c r="AW2990" s="1" t="s">
        <v>5917</v>
      </c>
      <c r="AX2990" s="1" t="s">
        <v>52</v>
      </c>
      <c r="AY2990" s="1" t="s">
        <v>52</v>
      </c>
      <c r="AZ2990" s="203"/>
      <c r="BA2990" s="207"/>
    </row>
    <row r="2991" spans="1:53" ht="30" customHeight="1">
      <c r="A2991" s="5" t="s">
        <v>2487</v>
      </c>
      <c r="B2991" s="5" t="s">
        <v>52</v>
      </c>
      <c r="C2991" s="5" t="s">
        <v>52</v>
      </c>
      <c r="D2991" s="6"/>
      <c r="E2991" s="8"/>
      <c r="F2991" s="9">
        <f>TRUNC(SUMIF(N2988:N2990, N2987, F2988:F2990),0)</f>
        <v>0</v>
      </c>
      <c r="G2991" s="8"/>
      <c r="H2991" s="9">
        <f>TRUNC(SUMIF(N2988:N2990, N2987, H2988:H2990),0)</f>
        <v>22350</v>
      </c>
      <c r="I2991" s="8"/>
      <c r="J2991" s="9">
        <f>TRUNC(SUMIF(N2988:N2990, N2987, J2988:J2990),0)</f>
        <v>447</v>
      </c>
      <c r="K2991" s="8"/>
      <c r="L2991" s="9">
        <f>F2991+H2991+J2991</f>
        <v>22797</v>
      </c>
      <c r="M2991" s="5" t="s">
        <v>52</v>
      </c>
      <c r="N2991" s="1" t="s">
        <v>124</v>
      </c>
      <c r="O2991" s="1" t="s">
        <v>124</v>
      </c>
      <c r="P2991" s="1" t="s">
        <v>52</v>
      </c>
      <c r="Q2991" s="1" t="s">
        <v>52</v>
      </c>
      <c r="R2991" s="1" t="s">
        <v>52</v>
      </c>
      <c r="AV2991" s="1" t="s">
        <v>52</v>
      </c>
      <c r="AW2991" s="1" t="s">
        <v>52</v>
      </c>
      <c r="AX2991" s="1" t="s">
        <v>52</v>
      </c>
      <c r="AY2991" s="1" t="s">
        <v>52</v>
      </c>
      <c r="AZ2991" s="203"/>
      <c r="BA2991" s="207"/>
    </row>
    <row r="2992" spans="1:53" ht="30" customHeight="1">
      <c r="A2992" s="6"/>
      <c r="B2992" s="6"/>
      <c r="C2992" s="6"/>
      <c r="D2992" s="6"/>
      <c r="E2992" s="8"/>
      <c r="F2992" s="9"/>
      <c r="G2992" s="8"/>
      <c r="H2992" s="9"/>
      <c r="I2992" s="8"/>
      <c r="J2992" s="9"/>
      <c r="K2992" s="8"/>
      <c r="L2992" s="9"/>
      <c r="M2992" s="6"/>
      <c r="BA2992" s="206"/>
    </row>
    <row r="2993" spans="1:54" ht="30" customHeight="1">
      <c r="A2993" s="308" t="s">
        <v>5918</v>
      </c>
      <c r="B2993" s="308"/>
      <c r="C2993" s="308"/>
      <c r="D2993" s="308"/>
      <c r="E2993" s="309"/>
      <c r="F2993" s="310"/>
      <c r="G2993" s="309"/>
      <c r="H2993" s="310"/>
      <c r="I2993" s="309"/>
      <c r="J2993" s="310"/>
      <c r="K2993" s="309"/>
      <c r="L2993" s="310"/>
      <c r="M2993" s="308"/>
      <c r="N2993" s="1" t="s">
        <v>2632</v>
      </c>
      <c r="BA2993" s="206"/>
    </row>
    <row r="2994" spans="1:54" ht="30" customHeight="1">
      <c r="A2994" s="5" t="s">
        <v>4117</v>
      </c>
      <c r="B2994" s="5" t="s">
        <v>2646</v>
      </c>
      <c r="C2994" s="5" t="s">
        <v>2210</v>
      </c>
      <c r="D2994" s="6">
        <v>0.1</v>
      </c>
      <c r="E2994" s="8">
        <f>단가대비표!K421</f>
        <v>0</v>
      </c>
      <c r="F2994" s="9">
        <f>TRUNC(E2994*D2994,1)</f>
        <v>0</v>
      </c>
      <c r="G2994" s="8">
        <f>단가대비표!L421</f>
        <v>251976</v>
      </c>
      <c r="H2994" s="9">
        <f>TRUNC(G2994*D2994,1)</f>
        <v>25197.599999999999</v>
      </c>
      <c r="I2994" s="8">
        <f>단가대비표!S421</f>
        <v>0</v>
      </c>
      <c r="J2994" s="9">
        <f>TRUNC(I2994*D2994,1)</f>
        <v>0</v>
      </c>
      <c r="K2994" s="8">
        <f t="shared" ref="K2994:L2996" si="384">TRUNC(E2994+G2994+I2994,1)</f>
        <v>251976</v>
      </c>
      <c r="L2994" s="9">
        <f t="shared" si="384"/>
        <v>25197.599999999999</v>
      </c>
      <c r="M2994" s="5" t="s">
        <v>52</v>
      </c>
      <c r="N2994" s="1" t="s">
        <v>2632</v>
      </c>
      <c r="O2994" s="1" t="s">
        <v>4118</v>
      </c>
      <c r="P2994" s="1" t="s">
        <v>62</v>
      </c>
      <c r="Q2994" s="1" t="s">
        <v>62</v>
      </c>
      <c r="R2994" s="1" t="s">
        <v>61</v>
      </c>
      <c r="V2994">
        <v>1</v>
      </c>
      <c r="AV2994" s="1" t="s">
        <v>52</v>
      </c>
      <c r="AW2994" s="1" t="s">
        <v>5919</v>
      </c>
      <c r="AX2994" s="1" t="s">
        <v>52</v>
      </c>
      <c r="AY2994" s="1" t="s">
        <v>52</v>
      </c>
      <c r="AZ2994" s="203"/>
      <c r="BA2994" s="207" t="s">
        <v>7736</v>
      </c>
    </row>
    <row r="2995" spans="1:54" ht="30" customHeight="1">
      <c r="A2995" s="5" t="s">
        <v>2649</v>
      </c>
      <c r="B2995" s="5" t="s">
        <v>2646</v>
      </c>
      <c r="C2995" s="5" t="s">
        <v>2210</v>
      </c>
      <c r="D2995" s="6">
        <v>0.05</v>
      </c>
      <c r="E2995" s="8">
        <f>단가대비표!K405</f>
        <v>0</v>
      </c>
      <c r="F2995" s="9">
        <f>TRUNC(E2995*D2995,1)</f>
        <v>0</v>
      </c>
      <c r="G2995" s="8">
        <f>단가대비표!L405</f>
        <v>157068</v>
      </c>
      <c r="H2995" s="9">
        <f>TRUNC(G2995*D2995,1)</f>
        <v>7853.4</v>
      </c>
      <c r="I2995" s="8">
        <f>단가대비표!S405</f>
        <v>0</v>
      </c>
      <c r="J2995" s="9">
        <f>TRUNC(I2995*D2995,1)</f>
        <v>0</v>
      </c>
      <c r="K2995" s="8">
        <f t="shared" si="384"/>
        <v>157068</v>
      </c>
      <c r="L2995" s="9">
        <f t="shared" si="384"/>
        <v>7853.4</v>
      </c>
      <c r="M2995" s="5" t="s">
        <v>52</v>
      </c>
      <c r="N2995" s="1" t="s">
        <v>2632</v>
      </c>
      <c r="O2995" s="1" t="s">
        <v>2650</v>
      </c>
      <c r="P2995" s="1" t="s">
        <v>62</v>
      </c>
      <c r="Q2995" s="1" t="s">
        <v>62</v>
      </c>
      <c r="R2995" s="1" t="s">
        <v>61</v>
      </c>
      <c r="V2995">
        <v>1</v>
      </c>
      <c r="AV2995" s="1" t="s">
        <v>52</v>
      </c>
      <c r="AW2995" s="1" t="s">
        <v>5920</v>
      </c>
      <c r="AX2995" s="1" t="s">
        <v>52</v>
      </c>
      <c r="AY2995" s="1" t="s">
        <v>52</v>
      </c>
      <c r="AZ2995" s="203"/>
      <c r="BA2995" s="207" t="s">
        <v>7717</v>
      </c>
    </row>
    <row r="2996" spans="1:54" ht="30" customHeight="1">
      <c r="A2996" s="5" t="s">
        <v>2652</v>
      </c>
      <c r="B2996" s="5" t="s">
        <v>2653</v>
      </c>
      <c r="C2996" s="5" t="s">
        <v>449</v>
      </c>
      <c r="D2996" s="6">
        <v>1</v>
      </c>
      <c r="E2996" s="8">
        <v>0</v>
      </c>
      <c r="F2996" s="9">
        <f>TRUNC(E2996*D2996,1)</f>
        <v>0</v>
      </c>
      <c r="G2996" s="8">
        <v>0</v>
      </c>
      <c r="H2996" s="9">
        <f>TRUNC(G2996*D2996,1)</f>
        <v>0</v>
      </c>
      <c r="I2996" s="8">
        <f>TRUNC(SUMIF(V2994:V2996, RIGHTB(O2996, 1), H2994:H2996)*U2996, 2)</f>
        <v>661.02</v>
      </c>
      <c r="J2996" s="9">
        <f>TRUNC(I2996*D2996,1)</f>
        <v>661</v>
      </c>
      <c r="K2996" s="8">
        <f t="shared" si="384"/>
        <v>661</v>
      </c>
      <c r="L2996" s="9">
        <f t="shared" si="384"/>
        <v>661</v>
      </c>
      <c r="M2996" s="5" t="s">
        <v>52</v>
      </c>
      <c r="N2996" s="1" t="s">
        <v>2632</v>
      </c>
      <c r="O2996" s="1" t="s">
        <v>2654</v>
      </c>
      <c r="P2996" s="1" t="s">
        <v>62</v>
      </c>
      <c r="Q2996" s="1" t="s">
        <v>62</v>
      </c>
      <c r="R2996" s="1" t="s">
        <v>62</v>
      </c>
      <c r="S2996">
        <v>1</v>
      </c>
      <c r="T2996">
        <v>2</v>
      </c>
      <c r="U2996">
        <v>0.02</v>
      </c>
      <c r="AV2996" s="1" t="s">
        <v>52</v>
      </c>
      <c r="AW2996" s="1" t="s">
        <v>5921</v>
      </c>
      <c r="AX2996" s="1" t="s">
        <v>52</v>
      </c>
      <c r="AY2996" s="1" t="s">
        <v>52</v>
      </c>
      <c r="AZ2996" s="203"/>
      <c r="BA2996" s="207"/>
    </row>
    <row r="2997" spans="1:54" ht="30" customHeight="1">
      <c r="A2997" s="5" t="s">
        <v>2487</v>
      </c>
      <c r="B2997" s="5" t="s">
        <v>52</v>
      </c>
      <c r="C2997" s="5" t="s">
        <v>52</v>
      </c>
      <c r="D2997" s="6"/>
      <c r="E2997" s="8"/>
      <c r="F2997" s="9">
        <f>TRUNC(SUMIF(N2994:N2996, N2993, F2994:F2996),0)</f>
        <v>0</v>
      </c>
      <c r="G2997" s="8"/>
      <c r="H2997" s="9">
        <f>TRUNC(SUMIF(N2994:N2996, N2993, H2994:H2996),0)</f>
        <v>33051</v>
      </c>
      <c r="I2997" s="8"/>
      <c r="J2997" s="9">
        <f>TRUNC(SUMIF(N2994:N2996, N2993, J2994:J2996),0)</f>
        <v>661</v>
      </c>
      <c r="K2997" s="8"/>
      <c r="L2997" s="9">
        <f>F2997+H2997+J2997</f>
        <v>33712</v>
      </c>
      <c r="M2997" s="5" t="s">
        <v>52</v>
      </c>
      <c r="N2997" s="1" t="s">
        <v>124</v>
      </c>
      <c r="O2997" s="1" t="s">
        <v>124</v>
      </c>
      <c r="P2997" s="1" t="s">
        <v>52</v>
      </c>
      <c r="Q2997" s="1" t="s">
        <v>52</v>
      </c>
      <c r="R2997" s="1" t="s">
        <v>52</v>
      </c>
      <c r="AV2997" s="1" t="s">
        <v>52</v>
      </c>
      <c r="AW2997" s="1" t="s">
        <v>52</v>
      </c>
      <c r="AX2997" s="1" t="s">
        <v>52</v>
      </c>
      <c r="AY2997" s="1" t="s">
        <v>52</v>
      </c>
      <c r="AZ2997" s="203"/>
      <c r="BA2997" s="207"/>
    </row>
    <row r="2998" spans="1:54" ht="30" customHeight="1">
      <c r="A2998" s="6"/>
      <c r="B2998" s="6"/>
      <c r="C2998" s="6"/>
      <c r="D2998" s="6"/>
      <c r="E2998" s="8"/>
      <c r="F2998" s="9"/>
      <c r="G2998" s="8"/>
      <c r="H2998" s="9"/>
      <c r="I2998" s="8"/>
      <c r="J2998" s="9"/>
      <c r="K2998" s="8"/>
      <c r="L2998" s="9"/>
      <c r="M2998" s="6"/>
      <c r="BA2998" s="206"/>
    </row>
    <row r="2999" spans="1:54" ht="30" customHeight="1">
      <c r="A2999" s="308" t="s">
        <v>5922</v>
      </c>
      <c r="B2999" s="308"/>
      <c r="C2999" s="308"/>
      <c r="D2999" s="308"/>
      <c r="E2999" s="309"/>
      <c r="F2999" s="310"/>
      <c r="G2999" s="309"/>
      <c r="H2999" s="310"/>
      <c r="I2999" s="309"/>
      <c r="J2999" s="310"/>
      <c r="K2999" s="309"/>
      <c r="L2999" s="310"/>
      <c r="M2999" s="308"/>
      <c r="N2999" s="1" t="s">
        <v>2638</v>
      </c>
      <c r="BA2999" s="206"/>
    </row>
    <row r="3000" spans="1:54" ht="30" customHeight="1">
      <c r="A3000" s="5" t="s">
        <v>4117</v>
      </c>
      <c r="B3000" s="5" t="s">
        <v>2646</v>
      </c>
      <c r="C3000" s="5" t="s">
        <v>2210</v>
      </c>
      <c r="D3000" s="6">
        <v>0.13</v>
      </c>
      <c r="E3000" s="8">
        <f>단가대비표!K421</f>
        <v>0</v>
      </c>
      <c r="F3000" s="9">
        <f>TRUNC(E3000*D3000,1)</f>
        <v>0</v>
      </c>
      <c r="G3000" s="8">
        <f>단가대비표!L421</f>
        <v>251976</v>
      </c>
      <c r="H3000" s="9">
        <f>TRUNC(G3000*D3000,1)</f>
        <v>32756.799999999999</v>
      </c>
      <c r="I3000" s="8">
        <f>단가대비표!S421</f>
        <v>0</v>
      </c>
      <c r="J3000" s="9">
        <f>TRUNC(I3000*D3000,1)</f>
        <v>0</v>
      </c>
      <c r="K3000" s="8">
        <f t="shared" ref="K3000:L3002" si="385">TRUNC(E3000+G3000+I3000,1)</f>
        <v>251976</v>
      </c>
      <c r="L3000" s="9">
        <f t="shared" si="385"/>
        <v>32756.799999999999</v>
      </c>
      <c r="M3000" s="5" t="s">
        <v>52</v>
      </c>
      <c r="N3000" s="1" t="s">
        <v>2638</v>
      </c>
      <c r="O3000" s="1" t="s">
        <v>4118</v>
      </c>
      <c r="P3000" s="1" t="s">
        <v>62</v>
      </c>
      <c r="Q3000" s="1" t="s">
        <v>62</v>
      </c>
      <c r="R3000" s="1" t="s">
        <v>61</v>
      </c>
      <c r="V3000">
        <v>1</v>
      </c>
      <c r="AV3000" s="1" t="s">
        <v>52</v>
      </c>
      <c r="AW3000" s="1" t="s">
        <v>5923</v>
      </c>
      <c r="AX3000" s="1" t="s">
        <v>52</v>
      </c>
      <c r="AY3000" s="1" t="s">
        <v>52</v>
      </c>
      <c r="AZ3000" s="203"/>
      <c r="BA3000" s="207" t="s">
        <v>7736</v>
      </c>
    </row>
    <row r="3001" spans="1:54" ht="30" customHeight="1">
      <c r="A3001" s="5" t="s">
        <v>2649</v>
      </c>
      <c r="B3001" s="5" t="s">
        <v>2646</v>
      </c>
      <c r="C3001" s="5" t="s">
        <v>2210</v>
      </c>
      <c r="D3001" s="6">
        <v>0.06</v>
      </c>
      <c r="E3001" s="8">
        <f>단가대비표!K405</f>
        <v>0</v>
      </c>
      <c r="F3001" s="9">
        <f>TRUNC(E3001*D3001,1)</f>
        <v>0</v>
      </c>
      <c r="G3001" s="8">
        <f>단가대비표!L405</f>
        <v>157068</v>
      </c>
      <c r="H3001" s="9">
        <f>TRUNC(G3001*D3001,1)</f>
        <v>9424</v>
      </c>
      <c r="I3001" s="8">
        <f>단가대비표!S405</f>
        <v>0</v>
      </c>
      <c r="J3001" s="9">
        <f>TRUNC(I3001*D3001,1)</f>
        <v>0</v>
      </c>
      <c r="K3001" s="8">
        <f t="shared" si="385"/>
        <v>157068</v>
      </c>
      <c r="L3001" s="9">
        <f t="shared" si="385"/>
        <v>9424</v>
      </c>
      <c r="M3001" s="5" t="s">
        <v>52</v>
      </c>
      <c r="N3001" s="1" t="s">
        <v>2638</v>
      </c>
      <c r="O3001" s="1" t="s">
        <v>2650</v>
      </c>
      <c r="P3001" s="1" t="s">
        <v>62</v>
      </c>
      <c r="Q3001" s="1" t="s">
        <v>62</v>
      </c>
      <c r="R3001" s="1" t="s">
        <v>61</v>
      </c>
      <c r="V3001">
        <v>1</v>
      </c>
      <c r="AV3001" s="1" t="s">
        <v>52</v>
      </c>
      <c r="AW3001" s="1" t="s">
        <v>5924</v>
      </c>
      <c r="AX3001" s="1" t="s">
        <v>52</v>
      </c>
      <c r="AY3001" s="1" t="s">
        <v>52</v>
      </c>
      <c r="AZ3001" s="203"/>
      <c r="BA3001" s="207" t="s">
        <v>7717</v>
      </c>
    </row>
    <row r="3002" spans="1:54" ht="30" customHeight="1">
      <c r="A3002" s="5" t="s">
        <v>2652</v>
      </c>
      <c r="B3002" s="5" t="s">
        <v>2653</v>
      </c>
      <c r="C3002" s="5" t="s">
        <v>449</v>
      </c>
      <c r="D3002" s="6">
        <v>1</v>
      </c>
      <c r="E3002" s="8">
        <v>0</v>
      </c>
      <c r="F3002" s="9">
        <f>TRUNC(E3002*D3002,1)</f>
        <v>0</v>
      </c>
      <c r="G3002" s="8">
        <v>0</v>
      </c>
      <c r="H3002" s="9">
        <f>TRUNC(G3002*D3002,1)</f>
        <v>0</v>
      </c>
      <c r="I3002" s="8">
        <f>TRUNC(SUMIF(V3000:V3002, RIGHTB(O3002, 1), H3000:H3002)*U3002, 2)</f>
        <v>843.61</v>
      </c>
      <c r="J3002" s="9">
        <f>TRUNC(I3002*D3002,1)</f>
        <v>843.6</v>
      </c>
      <c r="K3002" s="8">
        <f t="shared" si="385"/>
        <v>843.6</v>
      </c>
      <c r="L3002" s="9">
        <f t="shared" si="385"/>
        <v>843.6</v>
      </c>
      <c r="M3002" s="5" t="s">
        <v>52</v>
      </c>
      <c r="N3002" s="1" t="s">
        <v>2638</v>
      </c>
      <c r="O3002" s="1" t="s">
        <v>2654</v>
      </c>
      <c r="P3002" s="1" t="s">
        <v>62</v>
      </c>
      <c r="Q3002" s="1" t="s">
        <v>62</v>
      </c>
      <c r="R3002" s="1" t="s">
        <v>62</v>
      </c>
      <c r="S3002">
        <v>1</v>
      </c>
      <c r="T3002">
        <v>2</v>
      </c>
      <c r="U3002">
        <v>0.02</v>
      </c>
      <c r="AV3002" s="1" t="s">
        <v>52</v>
      </c>
      <c r="AW3002" s="1" t="s">
        <v>5925</v>
      </c>
      <c r="AX3002" s="1" t="s">
        <v>52</v>
      </c>
      <c r="AY3002" s="1" t="s">
        <v>52</v>
      </c>
      <c r="AZ3002" s="203"/>
      <c r="BA3002" s="207"/>
    </row>
    <row r="3003" spans="1:54" ht="30" customHeight="1">
      <c r="A3003" s="5" t="s">
        <v>2487</v>
      </c>
      <c r="B3003" s="5" t="s">
        <v>52</v>
      </c>
      <c r="C3003" s="5" t="s">
        <v>52</v>
      </c>
      <c r="D3003" s="6"/>
      <c r="E3003" s="8"/>
      <c r="F3003" s="9">
        <f>TRUNC(SUMIF(N3000:N3002, N2999, F3000:F3002),0)</f>
        <v>0</v>
      </c>
      <c r="G3003" s="8"/>
      <c r="H3003" s="9">
        <f>TRUNC(SUMIF(N3000:N3002, N2999, H3000:H3002),0)</f>
        <v>42180</v>
      </c>
      <c r="I3003" s="8"/>
      <c r="J3003" s="9">
        <f>TRUNC(SUMIF(N3000:N3002, N2999, J3000:J3002),0)</f>
        <v>843</v>
      </c>
      <c r="K3003" s="8"/>
      <c r="L3003" s="9">
        <f>F3003+H3003+J3003</f>
        <v>43023</v>
      </c>
      <c r="M3003" s="5" t="s">
        <v>52</v>
      </c>
      <c r="N3003" s="1" t="s">
        <v>124</v>
      </c>
      <c r="O3003" s="1" t="s">
        <v>124</v>
      </c>
      <c r="P3003" s="1" t="s">
        <v>52</v>
      </c>
      <c r="Q3003" s="1" t="s">
        <v>52</v>
      </c>
      <c r="R3003" s="1" t="s">
        <v>52</v>
      </c>
      <c r="AV3003" s="1" t="s">
        <v>52</v>
      </c>
      <c r="AW3003" s="1" t="s">
        <v>52</v>
      </c>
      <c r="AX3003" s="1" t="s">
        <v>52</v>
      </c>
      <c r="AY3003" s="1" t="s">
        <v>52</v>
      </c>
      <c r="AZ3003" s="203"/>
      <c r="BA3003" s="207"/>
    </row>
    <row r="3004" spans="1:54" ht="30" customHeight="1">
      <c r="A3004" s="6"/>
      <c r="B3004" s="6"/>
      <c r="C3004" s="6"/>
      <c r="D3004" s="6"/>
      <c r="E3004" s="8"/>
      <c r="F3004" s="9"/>
      <c r="G3004" s="8"/>
      <c r="H3004" s="9"/>
      <c r="I3004" s="8"/>
      <c r="J3004" s="9"/>
      <c r="K3004" s="8"/>
      <c r="L3004" s="9"/>
      <c r="M3004" s="6"/>
      <c r="BA3004" s="206"/>
    </row>
    <row r="3005" spans="1:54" ht="30" customHeight="1">
      <c r="A3005" s="311" t="s">
        <v>5926</v>
      </c>
      <c r="B3005" s="311"/>
      <c r="C3005" s="311"/>
      <c r="D3005" s="311"/>
      <c r="E3005" s="312"/>
      <c r="F3005" s="313"/>
      <c r="G3005" s="312"/>
      <c r="H3005" s="313"/>
      <c r="I3005" s="312"/>
      <c r="J3005" s="313"/>
      <c r="K3005" s="312"/>
      <c r="L3005" s="313"/>
      <c r="M3005" s="311"/>
      <c r="N3005" s="1" t="s">
        <v>2670</v>
      </c>
      <c r="BA3005" s="206"/>
    </row>
    <row r="3006" spans="1:54" ht="30" customHeight="1">
      <c r="A3006" s="5" t="s">
        <v>2994</v>
      </c>
      <c r="B3006" s="5" t="s">
        <v>2646</v>
      </c>
      <c r="C3006" s="5" t="s">
        <v>2210</v>
      </c>
      <c r="D3006" s="38">
        <v>0.01</v>
      </c>
      <c r="E3006" s="8">
        <f>단가대비표!K424</f>
        <v>0</v>
      </c>
      <c r="F3006" s="9">
        <f>TRUNC(E3006*D3006,1)</f>
        <v>0</v>
      </c>
      <c r="G3006" s="8">
        <f>단가대비표!L424</f>
        <v>228883</v>
      </c>
      <c r="H3006" s="9">
        <f>TRUNC(G3006*D3006,1)</f>
        <v>2288.8000000000002</v>
      </c>
      <c r="I3006" s="8">
        <f>단가대비표!S424</f>
        <v>0</v>
      </c>
      <c r="J3006" s="9">
        <f>TRUNC(I3006*D3006,1)</f>
        <v>0</v>
      </c>
      <c r="K3006" s="8">
        <f>TRUNC(E3006+G3006+I3006,1)</f>
        <v>228883</v>
      </c>
      <c r="L3006" s="9">
        <f>TRUNC(F3006+H3006+J3006,1)</f>
        <v>2288.8000000000002</v>
      </c>
      <c r="M3006" s="5" t="s">
        <v>52</v>
      </c>
      <c r="N3006" s="1" t="s">
        <v>2670</v>
      </c>
      <c r="O3006" s="1" t="s">
        <v>2995</v>
      </c>
      <c r="P3006" s="1" t="s">
        <v>62</v>
      </c>
      <c r="Q3006" s="1" t="s">
        <v>62</v>
      </c>
      <c r="R3006" s="1" t="s">
        <v>61</v>
      </c>
      <c r="V3006">
        <v>1</v>
      </c>
      <c r="AV3006" s="1" t="s">
        <v>52</v>
      </c>
      <c r="AW3006" s="1" t="s">
        <v>5927</v>
      </c>
      <c r="AX3006" s="1" t="s">
        <v>52</v>
      </c>
      <c r="AY3006" s="1" t="s">
        <v>52</v>
      </c>
      <c r="AZ3006" s="203"/>
      <c r="BA3006" s="207" t="s">
        <v>7739</v>
      </c>
      <c r="BB3006" s="98" t="s">
        <v>7879</v>
      </c>
    </row>
    <row r="3007" spans="1:54" ht="30" customHeight="1">
      <c r="A3007" s="5" t="s">
        <v>2652</v>
      </c>
      <c r="B3007" s="5" t="s">
        <v>5124</v>
      </c>
      <c r="C3007" s="5" t="s">
        <v>449</v>
      </c>
      <c r="D3007" s="6">
        <v>1</v>
      </c>
      <c r="E3007" s="8">
        <v>0</v>
      </c>
      <c r="F3007" s="9">
        <f>TRUNC(E3007*D3007,1)</f>
        <v>0</v>
      </c>
      <c r="G3007" s="8">
        <v>0</v>
      </c>
      <c r="H3007" s="9">
        <f>TRUNC(G3007*D3007,1)</f>
        <v>0</v>
      </c>
      <c r="I3007" s="8">
        <f>TRUNC(SUMIF(V3006:V3007, RIGHTB(O3007, 1), H3006:H3007)*U3007, 2)</f>
        <v>91.55</v>
      </c>
      <c r="J3007" s="9">
        <f>TRUNC(I3007*D3007,1)</f>
        <v>91.5</v>
      </c>
      <c r="K3007" s="8">
        <f>TRUNC(E3007+G3007+I3007,1)</f>
        <v>91.5</v>
      </c>
      <c r="L3007" s="9">
        <f>TRUNC(F3007+H3007+J3007,1)</f>
        <v>91.5</v>
      </c>
      <c r="M3007" s="5" t="s">
        <v>52</v>
      </c>
      <c r="N3007" s="1" t="s">
        <v>2670</v>
      </c>
      <c r="O3007" s="1" t="s">
        <v>2654</v>
      </c>
      <c r="P3007" s="1" t="s">
        <v>62</v>
      </c>
      <c r="Q3007" s="1" t="s">
        <v>62</v>
      </c>
      <c r="R3007" s="1" t="s">
        <v>62</v>
      </c>
      <c r="S3007">
        <v>1</v>
      </c>
      <c r="T3007">
        <v>2</v>
      </c>
      <c r="U3007">
        <v>0.04</v>
      </c>
      <c r="AV3007" s="1" t="s">
        <v>52</v>
      </c>
      <c r="AW3007" s="1" t="s">
        <v>5928</v>
      </c>
      <c r="AX3007" s="1" t="s">
        <v>52</v>
      </c>
      <c r="AY3007" s="1" t="s">
        <v>52</v>
      </c>
      <c r="AZ3007" s="203"/>
      <c r="BA3007" s="207"/>
    </row>
    <row r="3008" spans="1:54" ht="30" customHeight="1">
      <c r="A3008" s="5" t="s">
        <v>2487</v>
      </c>
      <c r="B3008" s="5" t="s">
        <v>52</v>
      </c>
      <c r="C3008" s="5" t="s">
        <v>52</v>
      </c>
      <c r="D3008" s="6"/>
      <c r="E3008" s="8"/>
      <c r="F3008" s="9">
        <f>TRUNC(SUMIF(N3006:N3007, N3005, F3006:F3007),0)</f>
        <v>0</v>
      </c>
      <c r="G3008" s="8"/>
      <c r="H3008" s="9">
        <f>TRUNC(SUMIF(N3006:N3007, N3005, H3006:H3007),0)</f>
        <v>2288</v>
      </c>
      <c r="I3008" s="8"/>
      <c r="J3008" s="9">
        <f>TRUNC(SUMIF(N3006:N3007, N3005, J3006:J3007),0)</f>
        <v>91</v>
      </c>
      <c r="K3008" s="8"/>
      <c r="L3008" s="9">
        <f>F3008+H3008+J3008</f>
        <v>2379</v>
      </c>
      <c r="M3008" s="5" t="s">
        <v>52</v>
      </c>
      <c r="N3008" s="1" t="s">
        <v>124</v>
      </c>
      <c r="O3008" s="1" t="s">
        <v>124</v>
      </c>
      <c r="P3008" s="1" t="s">
        <v>52</v>
      </c>
      <c r="Q3008" s="1" t="s">
        <v>52</v>
      </c>
      <c r="R3008" s="1" t="s">
        <v>52</v>
      </c>
      <c r="AV3008" s="1" t="s">
        <v>52</v>
      </c>
      <c r="AW3008" s="1" t="s">
        <v>52</v>
      </c>
      <c r="AX3008" s="1" t="s">
        <v>52</v>
      </c>
      <c r="AY3008" s="1" t="s">
        <v>52</v>
      </c>
      <c r="AZ3008" s="203"/>
      <c r="BA3008" s="207"/>
    </row>
    <row r="3009" spans="1:53" ht="30" customHeight="1">
      <c r="A3009" s="6"/>
      <c r="B3009" s="6"/>
      <c r="C3009" s="6"/>
      <c r="D3009" s="6"/>
      <c r="E3009" s="8"/>
      <c r="F3009" s="9"/>
      <c r="G3009" s="8"/>
      <c r="H3009" s="9"/>
      <c r="I3009" s="8"/>
      <c r="J3009" s="9"/>
      <c r="K3009" s="8"/>
      <c r="L3009" s="9"/>
      <c r="M3009" s="6"/>
      <c r="BA3009" s="206"/>
    </row>
    <row r="3010" spans="1:53" ht="30" customHeight="1">
      <c r="A3010" s="308" t="s">
        <v>5929</v>
      </c>
      <c r="B3010" s="308"/>
      <c r="C3010" s="308"/>
      <c r="D3010" s="308"/>
      <c r="E3010" s="309"/>
      <c r="F3010" s="310"/>
      <c r="G3010" s="309"/>
      <c r="H3010" s="310"/>
      <c r="I3010" s="309"/>
      <c r="J3010" s="310"/>
      <c r="K3010" s="309"/>
      <c r="L3010" s="310"/>
      <c r="M3010" s="308"/>
      <c r="N3010" s="1" t="s">
        <v>2691</v>
      </c>
      <c r="BA3010" s="206"/>
    </row>
    <row r="3011" spans="1:53" ht="30" customHeight="1">
      <c r="A3011" s="5" t="s">
        <v>2994</v>
      </c>
      <c r="B3011" s="5" t="s">
        <v>2646</v>
      </c>
      <c r="C3011" s="5" t="s">
        <v>2210</v>
      </c>
      <c r="D3011" s="6">
        <v>1.2E-2</v>
      </c>
      <c r="E3011" s="8">
        <f>단가대비표!K424</f>
        <v>0</v>
      </c>
      <c r="F3011" s="9">
        <f>TRUNC(E3011*D3011,1)</f>
        <v>0</v>
      </c>
      <c r="G3011" s="8">
        <f>단가대비표!L424</f>
        <v>228883</v>
      </c>
      <c r="H3011" s="9">
        <f>TRUNC(G3011*D3011,1)</f>
        <v>2746.5</v>
      </c>
      <c r="I3011" s="8">
        <f>단가대비표!S424</f>
        <v>0</v>
      </c>
      <c r="J3011" s="9">
        <f>TRUNC(I3011*D3011,1)</f>
        <v>0</v>
      </c>
      <c r="K3011" s="8">
        <f t="shared" ref="K3011:L3013" si="386">TRUNC(E3011+G3011+I3011,1)</f>
        <v>228883</v>
      </c>
      <c r="L3011" s="9">
        <f t="shared" si="386"/>
        <v>2746.5</v>
      </c>
      <c r="M3011" s="5" t="s">
        <v>52</v>
      </c>
      <c r="N3011" s="1" t="s">
        <v>2691</v>
      </c>
      <c r="O3011" s="1" t="s">
        <v>2995</v>
      </c>
      <c r="P3011" s="1" t="s">
        <v>62</v>
      </c>
      <c r="Q3011" s="1" t="s">
        <v>62</v>
      </c>
      <c r="R3011" s="1" t="s">
        <v>61</v>
      </c>
      <c r="V3011">
        <v>1</v>
      </c>
      <c r="AV3011" s="1" t="s">
        <v>52</v>
      </c>
      <c r="AW3011" s="1" t="s">
        <v>5930</v>
      </c>
      <c r="AX3011" s="1" t="s">
        <v>52</v>
      </c>
      <c r="AY3011" s="1" t="s">
        <v>52</v>
      </c>
      <c r="AZ3011" s="203"/>
      <c r="BA3011" s="207" t="s">
        <v>7739</v>
      </c>
    </row>
    <row r="3012" spans="1:53" ht="30" customHeight="1">
      <c r="A3012" s="5" t="s">
        <v>2649</v>
      </c>
      <c r="B3012" s="5" t="s">
        <v>2646</v>
      </c>
      <c r="C3012" s="5" t="s">
        <v>2210</v>
      </c>
      <c r="D3012" s="6">
        <v>2E-3</v>
      </c>
      <c r="E3012" s="8">
        <f>단가대비표!K405</f>
        <v>0</v>
      </c>
      <c r="F3012" s="9">
        <f>TRUNC(E3012*D3012,1)</f>
        <v>0</v>
      </c>
      <c r="G3012" s="8">
        <f>단가대비표!L405</f>
        <v>157068</v>
      </c>
      <c r="H3012" s="9">
        <f>TRUNC(G3012*D3012,1)</f>
        <v>314.10000000000002</v>
      </c>
      <c r="I3012" s="8">
        <f>단가대비표!S405</f>
        <v>0</v>
      </c>
      <c r="J3012" s="9">
        <f>TRUNC(I3012*D3012,1)</f>
        <v>0</v>
      </c>
      <c r="K3012" s="8">
        <f t="shared" si="386"/>
        <v>157068</v>
      </c>
      <c r="L3012" s="9">
        <f t="shared" si="386"/>
        <v>314.10000000000002</v>
      </c>
      <c r="M3012" s="5" t="s">
        <v>52</v>
      </c>
      <c r="N3012" s="1" t="s">
        <v>2691</v>
      </c>
      <c r="O3012" s="1" t="s">
        <v>2650</v>
      </c>
      <c r="P3012" s="1" t="s">
        <v>62</v>
      </c>
      <c r="Q3012" s="1" t="s">
        <v>62</v>
      </c>
      <c r="R3012" s="1" t="s">
        <v>61</v>
      </c>
      <c r="V3012">
        <v>1</v>
      </c>
      <c r="AV3012" s="1" t="s">
        <v>52</v>
      </c>
      <c r="AW3012" s="1" t="s">
        <v>5931</v>
      </c>
      <c r="AX3012" s="1" t="s">
        <v>52</v>
      </c>
      <c r="AY3012" s="1" t="s">
        <v>52</v>
      </c>
      <c r="AZ3012" s="203"/>
      <c r="BA3012" s="207" t="s">
        <v>7717</v>
      </c>
    </row>
    <row r="3013" spans="1:53" ht="30" customHeight="1">
      <c r="A3013" s="5" t="s">
        <v>2652</v>
      </c>
      <c r="B3013" s="5" t="s">
        <v>2653</v>
      </c>
      <c r="C3013" s="5" t="s">
        <v>449</v>
      </c>
      <c r="D3013" s="6">
        <v>1</v>
      </c>
      <c r="E3013" s="8">
        <v>0</v>
      </c>
      <c r="F3013" s="9">
        <f>TRUNC(E3013*D3013,1)</f>
        <v>0</v>
      </c>
      <c r="G3013" s="8">
        <v>0</v>
      </c>
      <c r="H3013" s="9">
        <f>TRUNC(G3013*D3013,1)</f>
        <v>0</v>
      </c>
      <c r="I3013" s="8">
        <f>TRUNC(SUMIF(V3011:V3013, RIGHTB(O3013, 1), H3011:H3013)*U3013, 2)</f>
        <v>61.21</v>
      </c>
      <c r="J3013" s="9">
        <f>TRUNC(I3013*D3013,1)</f>
        <v>61.2</v>
      </c>
      <c r="K3013" s="8">
        <f t="shared" si="386"/>
        <v>61.2</v>
      </c>
      <c r="L3013" s="9">
        <f t="shared" si="386"/>
        <v>61.2</v>
      </c>
      <c r="M3013" s="5" t="s">
        <v>52</v>
      </c>
      <c r="N3013" s="1" t="s">
        <v>2691</v>
      </c>
      <c r="O3013" s="1" t="s">
        <v>2654</v>
      </c>
      <c r="P3013" s="1" t="s">
        <v>62</v>
      </c>
      <c r="Q3013" s="1" t="s">
        <v>62</v>
      </c>
      <c r="R3013" s="1" t="s">
        <v>62</v>
      </c>
      <c r="S3013">
        <v>1</v>
      </c>
      <c r="T3013">
        <v>2</v>
      </c>
      <c r="U3013">
        <v>0.02</v>
      </c>
      <c r="AV3013" s="1" t="s">
        <v>52</v>
      </c>
      <c r="AW3013" s="1" t="s">
        <v>5932</v>
      </c>
      <c r="AX3013" s="1" t="s">
        <v>52</v>
      </c>
      <c r="AY3013" s="1" t="s">
        <v>52</v>
      </c>
      <c r="AZ3013" s="203"/>
      <c r="BA3013" s="207"/>
    </row>
    <row r="3014" spans="1:53" ht="30" customHeight="1">
      <c r="A3014" s="5" t="s">
        <v>2487</v>
      </c>
      <c r="B3014" s="5" t="s">
        <v>52</v>
      </c>
      <c r="C3014" s="5" t="s">
        <v>52</v>
      </c>
      <c r="D3014" s="6"/>
      <c r="E3014" s="8"/>
      <c r="F3014" s="9">
        <f>TRUNC(SUMIF(N3011:N3013, N3010, F3011:F3013),0)</f>
        <v>0</v>
      </c>
      <c r="G3014" s="8"/>
      <c r="H3014" s="9">
        <f>TRUNC(SUMIF(N3011:N3013, N3010, H3011:H3013),0)</f>
        <v>3060</v>
      </c>
      <c r="I3014" s="8"/>
      <c r="J3014" s="9">
        <f>TRUNC(SUMIF(N3011:N3013, N3010, J3011:J3013),0)</f>
        <v>61</v>
      </c>
      <c r="K3014" s="8"/>
      <c r="L3014" s="9">
        <f>F3014+H3014+J3014</f>
        <v>3121</v>
      </c>
      <c r="M3014" s="5" t="s">
        <v>52</v>
      </c>
      <c r="N3014" s="1" t="s">
        <v>124</v>
      </c>
      <c r="O3014" s="1" t="s">
        <v>124</v>
      </c>
      <c r="P3014" s="1" t="s">
        <v>52</v>
      </c>
      <c r="Q3014" s="1" t="s">
        <v>52</v>
      </c>
      <c r="R3014" s="1" t="s">
        <v>52</v>
      </c>
      <c r="AV3014" s="1" t="s">
        <v>52</v>
      </c>
      <c r="AW3014" s="1" t="s">
        <v>52</v>
      </c>
      <c r="AX3014" s="1" t="s">
        <v>52</v>
      </c>
      <c r="AY3014" s="1" t="s">
        <v>52</v>
      </c>
      <c r="AZ3014" s="203"/>
      <c r="BA3014" s="207"/>
    </row>
    <row r="3015" spans="1:53" ht="30" customHeight="1">
      <c r="A3015" s="6"/>
      <c r="B3015" s="6"/>
      <c r="C3015" s="6"/>
      <c r="D3015" s="6"/>
      <c r="E3015" s="8"/>
      <c r="F3015" s="9"/>
      <c r="G3015" s="8"/>
      <c r="H3015" s="9"/>
      <c r="I3015" s="8"/>
      <c r="J3015" s="9"/>
      <c r="K3015" s="8"/>
      <c r="L3015" s="9"/>
      <c r="M3015" s="6"/>
      <c r="BA3015" s="206"/>
    </row>
    <row r="3016" spans="1:53" ht="30" customHeight="1">
      <c r="A3016" s="308" t="s">
        <v>5933</v>
      </c>
      <c r="B3016" s="308"/>
      <c r="C3016" s="308"/>
      <c r="D3016" s="308"/>
      <c r="E3016" s="309"/>
      <c r="F3016" s="310"/>
      <c r="G3016" s="309"/>
      <c r="H3016" s="310"/>
      <c r="I3016" s="309"/>
      <c r="J3016" s="310"/>
      <c r="K3016" s="309"/>
      <c r="L3016" s="310"/>
      <c r="M3016" s="308"/>
      <c r="N3016" s="1" t="s">
        <v>2695</v>
      </c>
      <c r="BA3016" s="206"/>
    </row>
    <row r="3017" spans="1:53" ht="30" customHeight="1">
      <c r="A3017" s="5" t="s">
        <v>2994</v>
      </c>
      <c r="B3017" s="5" t="s">
        <v>2646</v>
      </c>
      <c r="C3017" s="5" t="s">
        <v>2210</v>
      </c>
      <c r="D3017" s="6">
        <v>6.0000000000000001E-3</v>
      </c>
      <c r="E3017" s="8">
        <f>단가대비표!K424</f>
        <v>0</v>
      </c>
      <c r="F3017" s="9">
        <f>TRUNC(E3017*D3017,1)</f>
        <v>0</v>
      </c>
      <c r="G3017" s="8">
        <f>단가대비표!L424</f>
        <v>228883</v>
      </c>
      <c r="H3017" s="9">
        <f>TRUNC(G3017*D3017,1)</f>
        <v>1373.2</v>
      </c>
      <c r="I3017" s="8">
        <f>단가대비표!S424</f>
        <v>0</v>
      </c>
      <c r="J3017" s="9">
        <f>TRUNC(I3017*D3017,1)</f>
        <v>0</v>
      </c>
      <c r="K3017" s="8">
        <f t="shared" ref="K3017:L3019" si="387">TRUNC(E3017+G3017+I3017,1)</f>
        <v>228883</v>
      </c>
      <c r="L3017" s="9">
        <f t="shared" si="387"/>
        <v>1373.2</v>
      </c>
      <c r="M3017" s="5" t="s">
        <v>52</v>
      </c>
      <c r="N3017" s="1" t="s">
        <v>2695</v>
      </c>
      <c r="O3017" s="1" t="s">
        <v>2995</v>
      </c>
      <c r="P3017" s="1" t="s">
        <v>62</v>
      </c>
      <c r="Q3017" s="1" t="s">
        <v>62</v>
      </c>
      <c r="R3017" s="1" t="s">
        <v>61</v>
      </c>
      <c r="V3017">
        <v>1</v>
      </c>
      <c r="AV3017" s="1" t="s">
        <v>52</v>
      </c>
      <c r="AW3017" s="1" t="s">
        <v>5934</v>
      </c>
      <c r="AX3017" s="1" t="s">
        <v>52</v>
      </c>
      <c r="AY3017" s="1" t="s">
        <v>52</v>
      </c>
      <c r="AZ3017" s="203"/>
      <c r="BA3017" s="207" t="s">
        <v>7739</v>
      </c>
    </row>
    <row r="3018" spans="1:53" ht="30" customHeight="1">
      <c r="A3018" s="5" t="s">
        <v>2649</v>
      </c>
      <c r="B3018" s="5" t="s">
        <v>2646</v>
      </c>
      <c r="C3018" s="5" t="s">
        <v>2210</v>
      </c>
      <c r="D3018" s="6">
        <v>1E-3</v>
      </c>
      <c r="E3018" s="8">
        <f>단가대비표!K405</f>
        <v>0</v>
      </c>
      <c r="F3018" s="9">
        <f>TRUNC(E3018*D3018,1)</f>
        <v>0</v>
      </c>
      <c r="G3018" s="8">
        <f>단가대비표!L405</f>
        <v>157068</v>
      </c>
      <c r="H3018" s="9">
        <f>TRUNC(G3018*D3018,1)</f>
        <v>157</v>
      </c>
      <c r="I3018" s="8">
        <f>단가대비표!S405</f>
        <v>0</v>
      </c>
      <c r="J3018" s="9">
        <f>TRUNC(I3018*D3018,1)</f>
        <v>0</v>
      </c>
      <c r="K3018" s="8">
        <f t="shared" si="387"/>
        <v>157068</v>
      </c>
      <c r="L3018" s="9">
        <f t="shared" si="387"/>
        <v>157</v>
      </c>
      <c r="M3018" s="5" t="s">
        <v>52</v>
      </c>
      <c r="N3018" s="1" t="s">
        <v>2695</v>
      </c>
      <c r="O3018" s="1" t="s">
        <v>2650</v>
      </c>
      <c r="P3018" s="1" t="s">
        <v>62</v>
      </c>
      <c r="Q3018" s="1" t="s">
        <v>62</v>
      </c>
      <c r="R3018" s="1" t="s">
        <v>61</v>
      </c>
      <c r="V3018">
        <v>1</v>
      </c>
      <c r="AV3018" s="1" t="s">
        <v>52</v>
      </c>
      <c r="AW3018" s="1" t="s">
        <v>5935</v>
      </c>
      <c r="AX3018" s="1" t="s">
        <v>52</v>
      </c>
      <c r="AY3018" s="1" t="s">
        <v>52</v>
      </c>
      <c r="AZ3018" s="203"/>
      <c r="BA3018" s="207" t="s">
        <v>7717</v>
      </c>
    </row>
    <row r="3019" spans="1:53" ht="30" customHeight="1">
      <c r="A3019" s="5" t="s">
        <v>2652</v>
      </c>
      <c r="B3019" s="5" t="s">
        <v>2653</v>
      </c>
      <c r="C3019" s="5" t="s">
        <v>449</v>
      </c>
      <c r="D3019" s="6">
        <v>1</v>
      </c>
      <c r="E3019" s="8">
        <v>0</v>
      </c>
      <c r="F3019" s="9">
        <f>TRUNC(E3019*D3019,1)</f>
        <v>0</v>
      </c>
      <c r="G3019" s="8">
        <v>0</v>
      </c>
      <c r="H3019" s="9">
        <f>TRUNC(G3019*D3019,1)</f>
        <v>0</v>
      </c>
      <c r="I3019" s="8">
        <f>TRUNC(SUMIF(V3017:V3019, RIGHTB(O3019, 1), H3017:H3019)*U3019, 2)</f>
        <v>30.6</v>
      </c>
      <c r="J3019" s="9">
        <f>TRUNC(I3019*D3019,1)</f>
        <v>30.6</v>
      </c>
      <c r="K3019" s="8">
        <f t="shared" si="387"/>
        <v>30.6</v>
      </c>
      <c r="L3019" s="9">
        <f t="shared" si="387"/>
        <v>30.6</v>
      </c>
      <c r="M3019" s="5" t="s">
        <v>52</v>
      </c>
      <c r="N3019" s="1" t="s">
        <v>2695</v>
      </c>
      <c r="O3019" s="1" t="s">
        <v>2654</v>
      </c>
      <c r="P3019" s="1" t="s">
        <v>62</v>
      </c>
      <c r="Q3019" s="1" t="s">
        <v>62</v>
      </c>
      <c r="R3019" s="1" t="s">
        <v>62</v>
      </c>
      <c r="S3019">
        <v>1</v>
      </c>
      <c r="T3019">
        <v>2</v>
      </c>
      <c r="U3019">
        <v>0.02</v>
      </c>
      <c r="AV3019" s="1" t="s">
        <v>52</v>
      </c>
      <c r="AW3019" s="1" t="s">
        <v>5936</v>
      </c>
      <c r="AX3019" s="1" t="s">
        <v>52</v>
      </c>
      <c r="AY3019" s="1" t="s">
        <v>52</v>
      </c>
      <c r="AZ3019" s="203"/>
      <c r="BA3019" s="207"/>
    </row>
    <row r="3020" spans="1:53" ht="30" customHeight="1">
      <c r="A3020" s="5" t="s">
        <v>2487</v>
      </c>
      <c r="B3020" s="5" t="s">
        <v>52</v>
      </c>
      <c r="C3020" s="5" t="s">
        <v>52</v>
      </c>
      <c r="D3020" s="6"/>
      <c r="E3020" s="8"/>
      <c r="F3020" s="9">
        <f>TRUNC(SUMIF(N3017:N3019, N3016, F3017:F3019),0)</f>
        <v>0</v>
      </c>
      <c r="G3020" s="8"/>
      <c r="H3020" s="9">
        <f>TRUNC(SUMIF(N3017:N3019, N3016, H3017:H3019),0)</f>
        <v>1530</v>
      </c>
      <c r="I3020" s="8"/>
      <c r="J3020" s="9">
        <f>TRUNC(SUMIF(N3017:N3019, N3016, J3017:J3019),0)</f>
        <v>30</v>
      </c>
      <c r="K3020" s="8"/>
      <c r="L3020" s="9">
        <f>F3020+H3020+J3020</f>
        <v>1560</v>
      </c>
      <c r="M3020" s="5" t="s">
        <v>52</v>
      </c>
      <c r="N3020" s="1" t="s">
        <v>124</v>
      </c>
      <c r="O3020" s="1" t="s">
        <v>124</v>
      </c>
      <c r="P3020" s="1" t="s">
        <v>52</v>
      </c>
      <c r="Q3020" s="1" t="s">
        <v>52</v>
      </c>
      <c r="R3020" s="1" t="s">
        <v>52</v>
      </c>
      <c r="AV3020" s="1" t="s">
        <v>52</v>
      </c>
      <c r="AW3020" s="1" t="s">
        <v>52</v>
      </c>
      <c r="AX3020" s="1" t="s">
        <v>52</v>
      </c>
      <c r="AY3020" s="1" t="s">
        <v>52</v>
      </c>
      <c r="AZ3020" s="203"/>
      <c r="BA3020" s="207"/>
    </row>
    <row r="3021" spans="1:53" ht="30" customHeight="1">
      <c r="A3021" s="6"/>
      <c r="B3021" s="6"/>
      <c r="C3021" s="6"/>
      <c r="D3021" s="6"/>
      <c r="E3021" s="8"/>
      <c r="F3021" s="9"/>
      <c r="G3021" s="8"/>
      <c r="H3021" s="9"/>
      <c r="I3021" s="8"/>
      <c r="J3021" s="9"/>
      <c r="K3021" s="8"/>
      <c r="L3021" s="9"/>
      <c r="M3021" s="6"/>
      <c r="BA3021" s="206"/>
    </row>
    <row r="3022" spans="1:53" ht="30" customHeight="1">
      <c r="A3022" s="308" t="s">
        <v>5937</v>
      </c>
      <c r="B3022" s="308"/>
      <c r="C3022" s="308"/>
      <c r="D3022" s="308"/>
      <c r="E3022" s="309"/>
      <c r="F3022" s="310"/>
      <c r="G3022" s="309"/>
      <c r="H3022" s="310"/>
      <c r="I3022" s="309"/>
      <c r="J3022" s="310"/>
      <c r="K3022" s="309"/>
      <c r="L3022" s="310"/>
      <c r="M3022" s="308"/>
      <c r="N3022" s="1" t="s">
        <v>2705</v>
      </c>
      <c r="BA3022" s="206"/>
    </row>
    <row r="3023" spans="1:53" ht="30" customHeight="1">
      <c r="A3023" s="5" t="s">
        <v>2994</v>
      </c>
      <c r="B3023" s="5" t="s">
        <v>2646</v>
      </c>
      <c r="C3023" s="5" t="s">
        <v>2210</v>
      </c>
      <c r="D3023" s="6">
        <v>1.4E-2</v>
      </c>
      <c r="E3023" s="8">
        <f>단가대비표!K424</f>
        <v>0</v>
      </c>
      <c r="F3023" s="9">
        <f>TRUNC(E3023*D3023,1)</f>
        <v>0</v>
      </c>
      <c r="G3023" s="8">
        <f>단가대비표!L424</f>
        <v>228883</v>
      </c>
      <c r="H3023" s="9">
        <f>TRUNC(G3023*D3023,1)</f>
        <v>3204.3</v>
      </c>
      <c r="I3023" s="8">
        <f>단가대비표!S424</f>
        <v>0</v>
      </c>
      <c r="J3023" s="9">
        <f>TRUNC(I3023*D3023,1)</f>
        <v>0</v>
      </c>
      <c r="K3023" s="8">
        <f t="shared" ref="K3023:L3025" si="388">TRUNC(E3023+G3023+I3023,1)</f>
        <v>228883</v>
      </c>
      <c r="L3023" s="9">
        <f t="shared" si="388"/>
        <v>3204.3</v>
      </c>
      <c r="M3023" s="5" t="s">
        <v>52</v>
      </c>
      <c r="N3023" s="1" t="s">
        <v>2705</v>
      </c>
      <c r="O3023" s="1" t="s">
        <v>2995</v>
      </c>
      <c r="P3023" s="1" t="s">
        <v>62</v>
      </c>
      <c r="Q3023" s="1" t="s">
        <v>62</v>
      </c>
      <c r="R3023" s="1" t="s">
        <v>61</v>
      </c>
      <c r="V3023">
        <v>1</v>
      </c>
      <c r="AV3023" s="1" t="s">
        <v>52</v>
      </c>
      <c r="AW3023" s="1" t="s">
        <v>5938</v>
      </c>
      <c r="AX3023" s="1" t="s">
        <v>52</v>
      </c>
      <c r="AY3023" s="1" t="s">
        <v>52</v>
      </c>
      <c r="AZ3023" s="203"/>
      <c r="BA3023" s="207" t="s">
        <v>7739</v>
      </c>
    </row>
    <row r="3024" spans="1:53" ht="30" customHeight="1">
      <c r="A3024" s="5" t="s">
        <v>2649</v>
      </c>
      <c r="B3024" s="5" t="s">
        <v>2646</v>
      </c>
      <c r="C3024" s="5" t="s">
        <v>2210</v>
      </c>
      <c r="D3024" s="6">
        <v>3.0000000000000001E-3</v>
      </c>
      <c r="E3024" s="8">
        <f>단가대비표!K405</f>
        <v>0</v>
      </c>
      <c r="F3024" s="9">
        <f>TRUNC(E3024*D3024,1)</f>
        <v>0</v>
      </c>
      <c r="G3024" s="8">
        <f>단가대비표!L405</f>
        <v>157068</v>
      </c>
      <c r="H3024" s="9">
        <f>TRUNC(G3024*D3024,1)</f>
        <v>471.2</v>
      </c>
      <c r="I3024" s="8">
        <f>단가대비표!S405</f>
        <v>0</v>
      </c>
      <c r="J3024" s="9">
        <f>TRUNC(I3024*D3024,1)</f>
        <v>0</v>
      </c>
      <c r="K3024" s="8">
        <f t="shared" si="388"/>
        <v>157068</v>
      </c>
      <c r="L3024" s="9">
        <f t="shared" si="388"/>
        <v>471.2</v>
      </c>
      <c r="M3024" s="5" t="s">
        <v>52</v>
      </c>
      <c r="N3024" s="1" t="s">
        <v>2705</v>
      </c>
      <c r="O3024" s="1" t="s">
        <v>2650</v>
      </c>
      <c r="P3024" s="1" t="s">
        <v>62</v>
      </c>
      <c r="Q3024" s="1" t="s">
        <v>62</v>
      </c>
      <c r="R3024" s="1" t="s">
        <v>61</v>
      </c>
      <c r="V3024">
        <v>1</v>
      </c>
      <c r="AV3024" s="1" t="s">
        <v>52</v>
      </c>
      <c r="AW3024" s="1" t="s">
        <v>5939</v>
      </c>
      <c r="AX3024" s="1" t="s">
        <v>52</v>
      </c>
      <c r="AY3024" s="1" t="s">
        <v>52</v>
      </c>
      <c r="AZ3024" s="203"/>
      <c r="BA3024" s="207" t="s">
        <v>7717</v>
      </c>
    </row>
    <row r="3025" spans="1:53" ht="30" customHeight="1">
      <c r="A3025" s="5" t="s">
        <v>2652</v>
      </c>
      <c r="B3025" s="5" t="s">
        <v>2653</v>
      </c>
      <c r="C3025" s="5" t="s">
        <v>449</v>
      </c>
      <c r="D3025" s="6">
        <v>1</v>
      </c>
      <c r="E3025" s="8">
        <v>0</v>
      </c>
      <c r="F3025" s="9">
        <f>TRUNC(E3025*D3025,1)</f>
        <v>0</v>
      </c>
      <c r="G3025" s="8">
        <v>0</v>
      </c>
      <c r="H3025" s="9">
        <f>TRUNC(G3025*D3025,1)</f>
        <v>0</v>
      </c>
      <c r="I3025" s="8">
        <f>TRUNC(SUMIF(V3023:V3025, RIGHTB(O3025, 1), H3023:H3025)*U3025, 2)</f>
        <v>73.510000000000005</v>
      </c>
      <c r="J3025" s="9">
        <f>TRUNC(I3025*D3025,1)</f>
        <v>73.5</v>
      </c>
      <c r="K3025" s="8">
        <f t="shared" si="388"/>
        <v>73.5</v>
      </c>
      <c r="L3025" s="9">
        <f t="shared" si="388"/>
        <v>73.5</v>
      </c>
      <c r="M3025" s="5" t="s">
        <v>52</v>
      </c>
      <c r="N3025" s="1" t="s">
        <v>2705</v>
      </c>
      <c r="O3025" s="1" t="s">
        <v>2654</v>
      </c>
      <c r="P3025" s="1" t="s">
        <v>62</v>
      </c>
      <c r="Q3025" s="1" t="s">
        <v>62</v>
      </c>
      <c r="R3025" s="1" t="s">
        <v>62</v>
      </c>
      <c r="S3025">
        <v>1</v>
      </c>
      <c r="T3025">
        <v>2</v>
      </c>
      <c r="U3025">
        <v>0.02</v>
      </c>
      <c r="AV3025" s="1" t="s">
        <v>52</v>
      </c>
      <c r="AW3025" s="1" t="s">
        <v>5940</v>
      </c>
      <c r="AX3025" s="1" t="s">
        <v>52</v>
      </c>
      <c r="AY3025" s="1" t="s">
        <v>52</v>
      </c>
      <c r="AZ3025" s="203"/>
      <c r="BA3025" s="207"/>
    </row>
    <row r="3026" spans="1:53" ht="30" customHeight="1">
      <c r="A3026" s="5" t="s">
        <v>2487</v>
      </c>
      <c r="B3026" s="5" t="s">
        <v>52</v>
      </c>
      <c r="C3026" s="5" t="s">
        <v>52</v>
      </c>
      <c r="D3026" s="6"/>
      <c r="E3026" s="8"/>
      <c r="F3026" s="9">
        <f>TRUNC(SUMIF(N3023:N3025, N3022, F3023:F3025),0)</f>
        <v>0</v>
      </c>
      <c r="G3026" s="8"/>
      <c r="H3026" s="9">
        <f>TRUNC(SUMIF(N3023:N3025, N3022, H3023:H3025),0)</f>
        <v>3675</v>
      </c>
      <c r="I3026" s="8"/>
      <c r="J3026" s="9">
        <f>TRUNC(SUMIF(N3023:N3025, N3022, J3023:J3025),0)</f>
        <v>73</v>
      </c>
      <c r="K3026" s="8"/>
      <c r="L3026" s="9">
        <f>F3026+H3026+J3026</f>
        <v>3748</v>
      </c>
      <c r="M3026" s="5" t="s">
        <v>52</v>
      </c>
      <c r="N3026" s="1" t="s">
        <v>124</v>
      </c>
      <c r="O3026" s="1" t="s">
        <v>124</v>
      </c>
      <c r="P3026" s="1" t="s">
        <v>52</v>
      </c>
      <c r="Q3026" s="1" t="s">
        <v>52</v>
      </c>
      <c r="R3026" s="1" t="s">
        <v>52</v>
      </c>
      <c r="AV3026" s="1" t="s">
        <v>52</v>
      </c>
      <c r="AW3026" s="1" t="s">
        <v>52</v>
      </c>
      <c r="AX3026" s="1" t="s">
        <v>52</v>
      </c>
      <c r="AY3026" s="1" t="s">
        <v>52</v>
      </c>
      <c r="AZ3026" s="203"/>
      <c r="BA3026" s="207"/>
    </row>
    <row r="3027" spans="1:53" ht="30" customHeight="1">
      <c r="A3027" s="6"/>
      <c r="B3027" s="6"/>
      <c r="C3027" s="6"/>
      <c r="D3027" s="6"/>
      <c r="E3027" s="8"/>
      <c r="F3027" s="9"/>
      <c r="G3027" s="8"/>
      <c r="H3027" s="9"/>
      <c r="I3027" s="8"/>
      <c r="J3027" s="9"/>
      <c r="K3027" s="8"/>
      <c r="L3027" s="9"/>
      <c r="M3027" s="6"/>
      <c r="BA3027" s="206"/>
    </row>
    <row r="3028" spans="1:53" ht="30" customHeight="1">
      <c r="A3028" s="308" t="s">
        <v>5941</v>
      </c>
      <c r="B3028" s="308"/>
      <c r="C3028" s="308"/>
      <c r="D3028" s="308"/>
      <c r="E3028" s="309"/>
      <c r="F3028" s="310"/>
      <c r="G3028" s="309"/>
      <c r="H3028" s="310"/>
      <c r="I3028" s="309"/>
      <c r="J3028" s="310"/>
      <c r="K3028" s="309"/>
      <c r="L3028" s="310"/>
      <c r="M3028" s="308"/>
      <c r="N3028" s="1" t="s">
        <v>2708</v>
      </c>
      <c r="BA3028" s="206"/>
    </row>
    <row r="3029" spans="1:53" ht="30" customHeight="1">
      <c r="A3029" s="5" t="s">
        <v>2994</v>
      </c>
      <c r="B3029" s="5" t="s">
        <v>2646</v>
      </c>
      <c r="C3029" s="5" t="s">
        <v>2210</v>
      </c>
      <c r="D3029" s="6">
        <v>7.0000000000000001E-3</v>
      </c>
      <c r="E3029" s="8">
        <f>단가대비표!K424</f>
        <v>0</v>
      </c>
      <c r="F3029" s="9">
        <f>TRUNC(E3029*D3029,1)</f>
        <v>0</v>
      </c>
      <c r="G3029" s="8">
        <f>단가대비표!L424</f>
        <v>228883</v>
      </c>
      <c r="H3029" s="9">
        <f>TRUNC(G3029*D3029,1)</f>
        <v>1602.1</v>
      </c>
      <c r="I3029" s="8">
        <f>단가대비표!S424</f>
        <v>0</v>
      </c>
      <c r="J3029" s="9">
        <f>TRUNC(I3029*D3029,1)</f>
        <v>0</v>
      </c>
      <c r="K3029" s="8">
        <f t="shared" ref="K3029:L3031" si="389">TRUNC(E3029+G3029+I3029,1)</f>
        <v>228883</v>
      </c>
      <c r="L3029" s="9">
        <f t="shared" si="389"/>
        <v>1602.1</v>
      </c>
      <c r="M3029" s="5" t="s">
        <v>52</v>
      </c>
      <c r="N3029" s="1" t="s">
        <v>2708</v>
      </c>
      <c r="O3029" s="1" t="s">
        <v>2995</v>
      </c>
      <c r="P3029" s="1" t="s">
        <v>62</v>
      </c>
      <c r="Q3029" s="1" t="s">
        <v>62</v>
      </c>
      <c r="R3029" s="1" t="s">
        <v>61</v>
      </c>
      <c r="V3029">
        <v>1</v>
      </c>
      <c r="AV3029" s="1" t="s">
        <v>52</v>
      </c>
      <c r="AW3029" s="1" t="s">
        <v>5942</v>
      </c>
      <c r="AX3029" s="1" t="s">
        <v>52</v>
      </c>
      <c r="AY3029" s="1" t="s">
        <v>52</v>
      </c>
      <c r="AZ3029" s="203"/>
      <c r="BA3029" s="207" t="s">
        <v>7739</v>
      </c>
    </row>
    <row r="3030" spans="1:53" ht="30" customHeight="1">
      <c r="A3030" s="5" t="s">
        <v>2649</v>
      </c>
      <c r="B3030" s="5" t="s">
        <v>2646</v>
      </c>
      <c r="C3030" s="5" t="s">
        <v>2210</v>
      </c>
      <c r="D3030" s="6">
        <v>1.5E-3</v>
      </c>
      <c r="E3030" s="8">
        <f>단가대비표!K405</f>
        <v>0</v>
      </c>
      <c r="F3030" s="9">
        <f>TRUNC(E3030*D3030,1)</f>
        <v>0</v>
      </c>
      <c r="G3030" s="8">
        <f>단가대비표!L405</f>
        <v>157068</v>
      </c>
      <c r="H3030" s="9">
        <f>TRUNC(G3030*D3030,1)</f>
        <v>235.6</v>
      </c>
      <c r="I3030" s="8">
        <f>단가대비표!S405</f>
        <v>0</v>
      </c>
      <c r="J3030" s="9">
        <f>TRUNC(I3030*D3030,1)</f>
        <v>0</v>
      </c>
      <c r="K3030" s="8">
        <f t="shared" si="389"/>
        <v>157068</v>
      </c>
      <c r="L3030" s="9">
        <f t="shared" si="389"/>
        <v>235.6</v>
      </c>
      <c r="M3030" s="5" t="s">
        <v>52</v>
      </c>
      <c r="N3030" s="1" t="s">
        <v>2708</v>
      </c>
      <c r="O3030" s="1" t="s">
        <v>2650</v>
      </c>
      <c r="P3030" s="1" t="s">
        <v>62</v>
      </c>
      <c r="Q3030" s="1" t="s">
        <v>62</v>
      </c>
      <c r="R3030" s="1" t="s">
        <v>61</v>
      </c>
      <c r="V3030">
        <v>1</v>
      </c>
      <c r="AV3030" s="1" t="s">
        <v>52</v>
      </c>
      <c r="AW3030" s="1" t="s">
        <v>5943</v>
      </c>
      <c r="AX3030" s="1" t="s">
        <v>52</v>
      </c>
      <c r="AY3030" s="1" t="s">
        <v>52</v>
      </c>
      <c r="AZ3030" s="203"/>
      <c r="BA3030" s="207" t="s">
        <v>7717</v>
      </c>
    </row>
    <row r="3031" spans="1:53" ht="30" customHeight="1">
      <c r="A3031" s="5" t="s">
        <v>2652</v>
      </c>
      <c r="B3031" s="5" t="s">
        <v>2653</v>
      </c>
      <c r="C3031" s="5" t="s">
        <v>449</v>
      </c>
      <c r="D3031" s="6">
        <v>1</v>
      </c>
      <c r="E3031" s="8">
        <v>0</v>
      </c>
      <c r="F3031" s="9">
        <f>TRUNC(E3031*D3031,1)</f>
        <v>0</v>
      </c>
      <c r="G3031" s="8">
        <v>0</v>
      </c>
      <c r="H3031" s="9">
        <f>TRUNC(G3031*D3031,1)</f>
        <v>0</v>
      </c>
      <c r="I3031" s="8">
        <f>TRUNC(SUMIF(V3029:V3031, RIGHTB(O3031, 1), H3029:H3031)*U3031, 2)</f>
        <v>36.75</v>
      </c>
      <c r="J3031" s="9">
        <f>TRUNC(I3031*D3031,1)</f>
        <v>36.700000000000003</v>
      </c>
      <c r="K3031" s="8">
        <f t="shared" si="389"/>
        <v>36.700000000000003</v>
      </c>
      <c r="L3031" s="9">
        <f t="shared" si="389"/>
        <v>36.700000000000003</v>
      </c>
      <c r="M3031" s="5" t="s">
        <v>52</v>
      </c>
      <c r="N3031" s="1" t="s">
        <v>2708</v>
      </c>
      <c r="O3031" s="1" t="s">
        <v>2654</v>
      </c>
      <c r="P3031" s="1" t="s">
        <v>62</v>
      </c>
      <c r="Q3031" s="1" t="s">
        <v>62</v>
      </c>
      <c r="R3031" s="1" t="s">
        <v>62</v>
      </c>
      <c r="S3031">
        <v>1</v>
      </c>
      <c r="T3031">
        <v>2</v>
      </c>
      <c r="U3031">
        <v>0.02</v>
      </c>
      <c r="AV3031" s="1" t="s">
        <v>52</v>
      </c>
      <c r="AW3031" s="1" t="s">
        <v>5944</v>
      </c>
      <c r="AX3031" s="1" t="s">
        <v>52</v>
      </c>
      <c r="AY3031" s="1" t="s">
        <v>52</v>
      </c>
      <c r="AZ3031" s="203"/>
      <c r="BA3031" s="207"/>
    </row>
    <row r="3032" spans="1:53" ht="30" customHeight="1">
      <c r="A3032" s="5" t="s">
        <v>2487</v>
      </c>
      <c r="B3032" s="5" t="s">
        <v>52</v>
      </c>
      <c r="C3032" s="5" t="s">
        <v>52</v>
      </c>
      <c r="D3032" s="6"/>
      <c r="E3032" s="8"/>
      <c r="F3032" s="9">
        <f>TRUNC(SUMIF(N3029:N3031, N3028, F3029:F3031),0)</f>
        <v>0</v>
      </c>
      <c r="G3032" s="8"/>
      <c r="H3032" s="9">
        <f>TRUNC(SUMIF(N3029:N3031, N3028, H3029:H3031),0)</f>
        <v>1837</v>
      </c>
      <c r="I3032" s="8"/>
      <c r="J3032" s="9">
        <f>TRUNC(SUMIF(N3029:N3031, N3028, J3029:J3031),0)</f>
        <v>36</v>
      </c>
      <c r="K3032" s="8"/>
      <c r="L3032" s="9">
        <f>F3032+H3032+J3032</f>
        <v>1873</v>
      </c>
      <c r="M3032" s="5" t="s">
        <v>52</v>
      </c>
      <c r="N3032" s="1" t="s">
        <v>124</v>
      </c>
      <c r="O3032" s="1" t="s">
        <v>124</v>
      </c>
      <c r="P3032" s="1" t="s">
        <v>52</v>
      </c>
      <c r="Q3032" s="1" t="s">
        <v>52</v>
      </c>
      <c r="R3032" s="1" t="s">
        <v>52</v>
      </c>
      <c r="AV3032" s="1" t="s">
        <v>52</v>
      </c>
      <c r="AW3032" s="1" t="s">
        <v>52</v>
      </c>
      <c r="AX3032" s="1" t="s">
        <v>52</v>
      </c>
      <c r="AY3032" s="1" t="s">
        <v>52</v>
      </c>
      <c r="AZ3032" s="203"/>
      <c r="BA3032" s="207"/>
    </row>
    <row r="3033" spans="1:53" ht="30" customHeight="1">
      <c r="A3033" s="6"/>
      <c r="B3033" s="6"/>
      <c r="C3033" s="6"/>
      <c r="D3033" s="6"/>
      <c r="E3033" s="8"/>
      <c r="F3033" s="9"/>
      <c r="G3033" s="8"/>
      <c r="H3033" s="9"/>
      <c r="I3033" s="8"/>
      <c r="J3033" s="9"/>
      <c r="K3033" s="8"/>
      <c r="L3033" s="9"/>
      <c r="M3033" s="6"/>
      <c r="BA3033" s="206"/>
    </row>
    <row r="3034" spans="1:53" ht="30" customHeight="1">
      <c r="A3034" s="308" t="s">
        <v>5945</v>
      </c>
      <c r="B3034" s="308"/>
      <c r="C3034" s="308"/>
      <c r="D3034" s="308"/>
      <c r="E3034" s="309"/>
      <c r="F3034" s="310"/>
      <c r="G3034" s="309"/>
      <c r="H3034" s="310"/>
      <c r="I3034" s="309"/>
      <c r="J3034" s="310"/>
      <c r="K3034" s="309"/>
      <c r="L3034" s="310"/>
      <c r="M3034" s="308"/>
      <c r="N3034" s="1" t="s">
        <v>2718</v>
      </c>
      <c r="BA3034" s="206"/>
    </row>
    <row r="3035" spans="1:53" ht="30" customHeight="1">
      <c r="A3035" s="5" t="s">
        <v>2809</v>
      </c>
      <c r="B3035" s="5" t="s">
        <v>2646</v>
      </c>
      <c r="C3035" s="5" t="s">
        <v>2210</v>
      </c>
      <c r="D3035" s="6">
        <v>0.06</v>
      </c>
      <c r="E3035" s="8">
        <f>단가대비표!K417</f>
        <v>0</v>
      </c>
      <c r="F3035" s="9">
        <f>TRUNC(E3035*D3035,1)</f>
        <v>0</v>
      </c>
      <c r="G3035" s="8">
        <f>단가대비표!L417</f>
        <v>254714</v>
      </c>
      <c r="H3035" s="9">
        <f>TRUNC(G3035*D3035,1)</f>
        <v>15282.8</v>
      </c>
      <c r="I3035" s="8">
        <f>단가대비표!S417</f>
        <v>0</v>
      </c>
      <c r="J3035" s="9">
        <f>TRUNC(I3035*D3035,1)</f>
        <v>0</v>
      </c>
      <c r="K3035" s="8">
        <f t="shared" ref="K3035:L3037" si="390">TRUNC(E3035+G3035+I3035,1)</f>
        <v>254714</v>
      </c>
      <c r="L3035" s="9">
        <f t="shared" si="390"/>
        <v>15282.8</v>
      </c>
      <c r="M3035" s="5" t="s">
        <v>52</v>
      </c>
      <c r="N3035" s="1" t="s">
        <v>2718</v>
      </c>
      <c r="O3035" s="1" t="s">
        <v>2810</v>
      </c>
      <c r="P3035" s="1" t="s">
        <v>62</v>
      </c>
      <c r="Q3035" s="1" t="s">
        <v>62</v>
      </c>
      <c r="R3035" s="1" t="s">
        <v>61</v>
      </c>
      <c r="V3035">
        <v>1</v>
      </c>
      <c r="AV3035" s="1" t="s">
        <v>52</v>
      </c>
      <c r="AW3035" s="1" t="s">
        <v>5946</v>
      </c>
      <c r="AX3035" s="1" t="s">
        <v>52</v>
      </c>
      <c r="AY3035" s="1" t="s">
        <v>52</v>
      </c>
      <c r="AZ3035" s="203"/>
      <c r="BA3035" s="207" t="s">
        <v>7732</v>
      </c>
    </row>
    <row r="3036" spans="1:53" ht="30" customHeight="1">
      <c r="A3036" s="5" t="s">
        <v>2649</v>
      </c>
      <c r="B3036" s="5" t="s">
        <v>2646</v>
      </c>
      <c r="C3036" s="5" t="s">
        <v>2210</v>
      </c>
      <c r="D3036" s="6">
        <v>6.0000000000000001E-3</v>
      </c>
      <c r="E3036" s="8">
        <f>단가대비표!K405</f>
        <v>0</v>
      </c>
      <c r="F3036" s="9">
        <f>TRUNC(E3036*D3036,1)</f>
        <v>0</v>
      </c>
      <c r="G3036" s="8">
        <f>단가대비표!L405</f>
        <v>157068</v>
      </c>
      <c r="H3036" s="9">
        <f>TRUNC(G3036*D3036,1)</f>
        <v>942.4</v>
      </c>
      <c r="I3036" s="8">
        <f>단가대비표!S405</f>
        <v>0</v>
      </c>
      <c r="J3036" s="9">
        <f>TRUNC(I3036*D3036,1)</f>
        <v>0</v>
      </c>
      <c r="K3036" s="8">
        <f t="shared" si="390"/>
        <v>157068</v>
      </c>
      <c r="L3036" s="9">
        <f t="shared" si="390"/>
        <v>942.4</v>
      </c>
      <c r="M3036" s="5" t="s">
        <v>52</v>
      </c>
      <c r="N3036" s="1" t="s">
        <v>2718</v>
      </c>
      <c r="O3036" s="1" t="s">
        <v>2650</v>
      </c>
      <c r="P3036" s="1" t="s">
        <v>62</v>
      </c>
      <c r="Q3036" s="1" t="s">
        <v>62</v>
      </c>
      <c r="R3036" s="1" t="s">
        <v>61</v>
      </c>
      <c r="V3036">
        <v>1</v>
      </c>
      <c r="AV3036" s="1" t="s">
        <v>52</v>
      </c>
      <c r="AW3036" s="1" t="s">
        <v>5947</v>
      </c>
      <c r="AX3036" s="1" t="s">
        <v>52</v>
      </c>
      <c r="AY3036" s="1" t="s">
        <v>52</v>
      </c>
      <c r="AZ3036" s="203"/>
      <c r="BA3036" s="207" t="s">
        <v>7717</v>
      </c>
    </row>
    <row r="3037" spans="1:53" ht="30" customHeight="1">
      <c r="A3037" s="5" t="s">
        <v>2652</v>
      </c>
      <c r="B3037" s="5" t="s">
        <v>2653</v>
      </c>
      <c r="C3037" s="5" t="s">
        <v>449</v>
      </c>
      <c r="D3037" s="6">
        <v>1</v>
      </c>
      <c r="E3037" s="8">
        <v>0</v>
      </c>
      <c r="F3037" s="9">
        <f>TRUNC(E3037*D3037,1)</f>
        <v>0</v>
      </c>
      <c r="G3037" s="8">
        <v>0</v>
      </c>
      <c r="H3037" s="9">
        <f>TRUNC(G3037*D3037,1)</f>
        <v>0</v>
      </c>
      <c r="I3037" s="8">
        <f>TRUNC(SUMIF(V3035:V3037, RIGHTB(O3037, 1), H3035:H3037)*U3037, 2)</f>
        <v>324.5</v>
      </c>
      <c r="J3037" s="9">
        <f>TRUNC(I3037*D3037,1)</f>
        <v>324.5</v>
      </c>
      <c r="K3037" s="8">
        <f t="shared" si="390"/>
        <v>324.5</v>
      </c>
      <c r="L3037" s="9">
        <f t="shared" si="390"/>
        <v>324.5</v>
      </c>
      <c r="M3037" s="5" t="s">
        <v>52</v>
      </c>
      <c r="N3037" s="1" t="s">
        <v>2718</v>
      </c>
      <c r="O3037" s="1" t="s">
        <v>2654</v>
      </c>
      <c r="P3037" s="1" t="s">
        <v>62</v>
      </c>
      <c r="Q3037" s="1" t="s">
        <v>62</v>
      </c>
      <c r="R3037" s="1" t="s">
        <v>62</v>
      </c>
      <c r="S3037">
        <v>1</v>
      </c>
      <c r="T3037">
        <v>2</v>
      </c>
      <c r="U3037">
        <v>0.02</v>
      </c>
      <c r="AV3037" s="1" t="s">
        <v>52</v>
      </c>
      <c r="AW3037" s="1" t="s">
        <v>5948</v>
      </c>
      <c r="AX3037" s="1" t="s">
        <v>52</v>
      </c>
      <c r="AY3037" s="1" t="s">
        <v>52</v>
      </c>
      <c r="AZ3037" s="203"/>
      <c r="BA3037" s="207"/>
    </row>
    <row r="3038" spans="1:53" ht="30" customHeight="1">
      <c r="A3038" s="5" t="s">
        <v>2487</v>
      </c>
      <c r="B3038" s="5" t="s">
        <v>52</v>
      </c>
      <c r="C3038" s="5" t="s">
        <v>52</v>
      </c>
      <c r="D3038" s="6"/>
      <c r="E3038" s="8"/>
      <c r="F3038" s="9">
        <f>TRUNC(SUMIF(N3035:N3037, N3034, F3035:F3037),0)</f>
        <v>0</v>
      </c>
      <c r="G3038" s="8"/>
      <c r="H3038" s="9">
        <f>TRUNC(SUMIF(N3035:N3037, N3034, H3035:H3037),0)</f>
        <v>16225</v>
      </c>
      <c r="I3038" s="8"/>
      <c r="J3038" s="9">
        <f>TRUNC(SUMIF(N3035:N3037, N3034, J3035:J3037),0)</f>
        <v>324</v>
      </c>
      <c r="K3038" s="8"/>
      <c r="L3038" s="9">
        <f>F3038+H3038+J3038</f>
        <v>16549</v>
      </c>
      <c r="M3038" s="5" t="s">
        <v>52</v>
      </c>
      <c r="N3038" s="1" t="s">
        <v>124</v>
      </c>
      <c r="O3038" s="1" t="s">
        <v>124</v>
      </c>
      <c r="P3038" s="1" t="s">
        <v>52</v>
      </c>
      <c r="Q3038" s="1" t="s">
        <v>52</v>
      </c>
      <c r="R3038" s="1" t="s">
        <v>52</v>
      </c>
      <c r="AV3038" s="1" t="s">
        <v>52</v>
      </c>
      <c r="AW3038" s="1" t="s">
        <v>52</v>
      </c>
      <c r="AX3038" s="1" t="s">
        <v>52</v>
      </c>
      <c r="AY3038" s="1" t="s">
        <v>52</v>
      </c>
      <c r="AZ3038" s="203"/>
      <c r="BA3038" s="207"/>
    </row>
    <row r="3039" spans="1:53" ht="30" customHeight="1">
      <c r="A3039" s="6"/>
      <c r="B3039" s="6"/>
      <c r="C3039" s="6"/>
      <c r="D3039" s="6"/>
      <c r="E3039" s="8"/>
      <c r="F3039" s="9"/>
      <c r="G3039" s="8"/>
      <c r="H3039" s="9"/>
      <c r="I3039" s="8"/>
      <c r="J3039" s="9"/>
      <c r="K3039" s="8"/>
      <c r="L3039" s="9"/>
      <c r="M3039" s="6"/>
      <c r="BA3039" s="206"/>
    </row>
    <row r="3040" spans="1:53" ht="30" customHeight="1">
      <c r="A3040" s="308" t="s">
        <v>5949</v>
      </c>
      <c r="B3040" s="308"/>
      <c r="C3040" s="308"/>
      <c r="D3040" s="308"/>
      <c r="E3040" s="309"/>
      <c r="F3040" s="310"/>
      <c r="G3040" s="309"/>
      <c r="H3040" s="310"/>
      <c r="I3040" s="309"/>
      <c r="J3040" s="310"/>
      <c r="K3040" s="309"/>
      <c r="L3040" s="310"/>
      <c r="M3040" s="308"/>
      <c r="N3040" s="1" t="s">
        <v>2723</v>
      </c>
      <c r="BA3040" s="206"/>
    </row>
    <row r="3041" spans="1:53" ht="30" customHeight="1">
      <c r="A3041" s="5" t="s">
        <v>2801</v>
      </c>
      <c r="B3041" s="5" t="s">
        <v>2802</v>
      </c>
      <c r="C3041" s="5" t="s">
        <v>2814</v>
      </c>
      <c r="D3041" s="6">
        <v>1.1503000000000001</v>
      </c>
      <c r="E3041" s="8">
        <f>단가대비표!K70</f>
        <v>1400</v>
      </c>
      <c r="F3041" s="9">
        <f>TRUNC(E3041*D3041,1)</f>
        <v>1610.4</v>
      </c>
      <c r="G3041" s="8">
        <f>단가대비표!L70</f>
        <v>0</v>
      </c>
      <c r="H3041" s="9">
        <f>TRUNC(G3041*D3041,1)</f>
        <v>0</v>
      </c>
      <c r="I3041" s="8">
        <f>단가대비표!S70</f>
        <v>0</v>
      </c>
      <c r="J3041" s="9">
        <f>TRUNC(I3041*D3041,1)</f>
        <v>0</v>
      </c>
      <c r="K3041" s="8">
        <f>TRUNC(E3041+G3041+I3041,1)</f>
        <v>1400</v>
      </c>
      <c r="L3041" s="9">
        <f>TRUNC(F3041+H3041+J3041,1)</f>
        <v>1610.4</v>
      </c>
      <c r="M3041" s="5" t="s">
        <v>52</v>
      </c>
      <c r="N3041" s="1" t="s">
        <v>2723</v>
      </c>
      <c r="O3041" s="1" t="s">
        <v>2815</v>
      </c>
      <c r="P3041" s="1" t="s">
        <v>62</v>
      </c>
      <c r="Q3041" s="1" t="s">
        <v>62</v>
      </c>
      <c r="R3041" s="1" t="s">
        <v>61</v>
      </c>
      <c r="AV3041" s="1" t="s">
        <v>52</v>
      </c>
      <c r="AW3041" s="1" t="s">
        <v>5950</v>
      </c>
      <c r="AX3041" s="1" t="s">
        <v>52</v>
      </c>
      <c r="AY3041" s="1" t="s">
        <v>52</v>
      </c>
      <c r="AZ3041" s="203"/>
      <c r="BA3041" s="207" t="s">
        <v>7301</v>
      </c>
    </row>
    <row r="3042" spans="1:53" ht="30" customHeight="1">
      <c r="A3042" s="5" t="s">
        <v>2720</v>
      </c>
      <c r="B3042" s="5" t="s">
        <v>2817</v>
      </c>
      <c r="C3042" s="5" t="s">
        <v>58</v>
      </c>
      <c r="D3042" s="6">
        <v>1</v>
      </c>
      <c r="E3042" s="8">
        <f>일위대가목록!E514</f>
        <v>0</v>
      </c>
      <c r="F3042" s="9">
        <f>TRUNC(E3042*D3042,1)</f>
        <v>0</v>
      </c>
      <c r="G3042" s="8">
        <f>일위대가목록!F514</f>
        <v>8876</v>
      </c>
      <c r="H3042" s="9">
        <f>TRUNC(G3042*D3042,1)</f>
        <v>8876</v>
      </c>
      <c r="I3042" s="8">
        <f>일위대가목록!G514</f>
        <v>177</v>
      </c>
      <c r="J3042" s="9">
        <f>TRUNC(I3042*D3042,1)</f>
        <v>177</v>
      </c>
      <c r="K3042" s="8">
        <f>TRUNC(E3042+G3042+I3042,1)</f>
        <v>9053</v>
      </c>
      <c r="L3042" s="9">
        <f>TRUNC(F3042+H3042+J3042,1)</f>
        <v>9053</v>
      </c>
      <c r="M3042" s="5" t="s">
        <v>2818</v>
      </c>
      <c r="N3042" s="1" t="s">
        <v>2723</v>
      </c>
      <c r="O3042" s="1" t="s">
        <v>2819</v>
      </c>
      <c r="P3042" s="1" t="s">
        <v>61</v>
      </c>
      <c r="Q3042" s="1" t="s">
        <v>62</v>
      </c>
      <c r="R3042" s="1" t="s">
        <v>62</v>
      </c>
      <c r="AV3042" s="1" t="s">
        <v>52</v>
      </c>
      <c r="AW3042" s="1" t="s">
        <v>5951</v>
      </c>
      <c r="AX3042" s="1" t="s">
        <v>52</v>
      </c>
      <c r="AY3042" s="1" t="s">
        <v>52</v>
      </c>
      <c r="AZ3042" s="203"/>
      <c r="BA3042" s="207" t="s">
        <v>2818</v>
      </c>
    </row>
    <row r="3043" spans="1:53" ht="30" customHeight="1">
      <c r="A3043" s="5" t="s">
        <v>2487</v>
      </c>
      <c r="B3043" s="5" t="s">
        <v>52</v>
      </c>
      <c r="C3043" s="5" t="s">
        <v>52</v>
      </c>
      <c r="D3043" s="6"/>
      <c r="E3043" s="8"/>
      <c r="F3043" s="9">
        <f>TRUNC(SUMIF(N3041:N3042, N3040, F3041:F3042),0)</f>
        <v>1610</v>
      </c>
      <c r="G3043" s="8"/>
      <c r="H3043" s="9">
        <f>TRUNC(SUMIF(N3041:N3042, N3040, H3041:H3042),0)</f>
        <v>8876</v>
      </c>
      <c r="I3043" s="8"/>
      <c r="J3043" s="9">
        <f>TRUNC(SUMIF(N3041:N3042, N3040, J3041:J3042),0)</f>
        <v>177</v>
      </c>
      <c r="K3043" s="8"/>
      <c r="L3043" s="9">
        <f>F3043+H3043+J3043</f>
        <v>10663</v>
      </c>
      <c r="M3043" s="5" t="s">
        <v>52</v>
      </c>
      <c r="N3043" s="1" t="s">
        <v>124</v>
      </c>
      <c r="O3043" s="1" t="s">
        <v>124</v>
      </c>
      <c r="P3043" s="1" t="s">
        <v>52</v>
      </c>
      <c r="Q3043" s="1" t="s">
        <v>52</v>
      </c>
      <c r="R3043" s="1" t="s">
        <v>52</v>
      </c>
      <c r="AV3043" s="1" t="s">
        <v>52</v>
      </c>
      <c r="AW3043" s="1" t="s">
        <v>52</v>
      </c>
      <c r="AX3043" s="1" t="s">
        <v>52</v>
      </c>
      <c r="AY3043" s="1" t="s">
        <v>52</v>
      </c>
      <c r="AZ3043" s="203"/>
      <c r="BA3043" s="207"/>
    </row>
    <row r="3044" spans="1:53" ht="30" customHeight="1">
      <c r="A3044" s="6"/>
      <c r="B3044" s="6"/>
      <c r="C3044" s="6"/>
      <c r="D3044" s="6"/>
      <c r="E3044" s="8"/>
      <c r="F3044" s="9"/>
      <c r="G3044" s="8"/>
      <c r="H3044" s="9"/>
      <c r="I3044" s="8"/>
      <c r="J3044" s="9"/>
      <c r="K3044" s="8"/>
      <c r="L3044" s="9"/>
      <c r="M3044" s="6"/>
      <c r="BA3044" s="206"/>
    </row>
    <row r="3045" spans="1:53" ht="30" customHeight="1">
      <c r="A3045" s="308" t="s">
        <v>5952</v>
      </c>
      <c r="B3045" s="308"/>
      <c r="C3045" s="308"/>
      <c r="D3045" s="308"/>
      <c r="E3045" s="309"/>
      <c r="F3045" s="310"/>
      <c r="G3045" s="309"/>
      <c r="H3045" s="310"/>
      <c r="I3045" s="309"/>
      <c r="J3045" s="310"/>
      <c r="K3045" s="309"/>
      <c r="L3045" s="310"/>
      <c r="M3045" s="308"/>
      <c r="N3045" s="1" t="s">
        <v>2819</v>
      </c>
      <c r="BA3045" s="206"/>
    </row>
    <row r="3046" spans="1:53" ht="30" customHeight="1">
      <c r="A3046" s="5" t="s">
        <v>2809</v>
      </c>
      <c r="B3046" s="5" t="s">
        <v>2646</v>
      </c>
      <c r="C3046" s="5" t="s">
        <v>2210</v>
      </c>
      <c r="D3046" s="6">
        <v>3.3000000000000002E-2</v>
      </c>
      <c r="E3046" s="8">
        <f>단가대비표!K417</f>
        <v>0</v>
      </c>
      <c r="F3046" s="9">
        <f>TRUNC(E3046*D3046,1)</f>
        <v>0</v>
      </c>
      <c r="G3046" s="8">
        <f>단가대비표!L417</f>
        <v>254714</v>
      </c>
      <c r="H3046" s="9">
        <f>TRUNC(G3046*D3046,1)</f>
        <v>8405.5</v>
      </c>
      <c r="I3046" s="8">
        <f>단가대비표!S417</f>
        <v>0</v>
      </c>
      <c r="J3046" s="9">
        <f>TRUNC(I3046*D3046,1)</f>
        <v>0</v>
      </c>
      <c r="K3046" s="8">
        <f t="shared" ref="K3046:L3048" si="391">TRUNC(E3046+G3046+I3046,1)</f>
        <v>254714</v>
      </c>
      <c r="L3046" s="9">
        <f t="shared" si="391"/>
        <v>8405.5</v>
      </c>
      <c r="M3046" s="5" t="s">
        <v>52</v>
      </c>
      <c r="N3046" s="1" t="s">
        <v>2819</v>
      </c>
      <c r="O3046" s="1" t="s">
        <v>2810</v>
      </c>
      <c r="P3046" s="1" t="s">
        <v>62</v>
      </c>
      <c r="Q3046" s="1" t="s">
        <v>62</v>
      </c>
      <c r="R3046" s="1" t="s">
        <v>61</v>
      </c>
      <c r="V3046">
        <v>1</v>
      </c>
      <c r="AV3046" s="1" t="s">
        <v>52</v>
      </c>
      <c r="AW3046" s="1" t="s">
        <v>5953</v>
      </c>
      <c r="AX3046" s="1" t="s">
        <v>52</v>
      </c>
      <c r="AY3046" s="1" t="s">
        <v>52</v>
      </c>
      <c r="AZ3046" s="203"/>
      <c r="BA3046" s="207" t="s">
        <v>7732</v>
      </c>
    </row>
    <row r="3047" spans="1:53" ht="30" customHeight="1">
      <c r="A3047" s="5" t="s">
        <v>2649</v>
      </c>
      <c r="B3047" s="5" t="s">
        <v>2646</v>
      </c>
      <c r="C3047" s="5" t="s">
        <v>2210</v>
      </c>
      <c r="D3047" s="6">
        <v>3.0000000000000001E-3</v>
      </c>
      <c r="E3047" s="8">
        <f>단가대비표!K405</f>
        <v>0</v>
      </c>
      <c r="F3047" s="9">
        <f>TRUNC(E3047*D3047,1)</f>
        <v>0</v>
      </c>
      <c r="G3047" s="8">
        <f>단가대비표!L405</f>
        <v>157068</v>
      </c>
      <c r="H3047" s="9">
        <f>TRUNC(G3047*D3047,1)</f>
        <v>471.2</v>
      </c>
      <c r="I3047" s="8">
        <f>단가대비표!S405</f>
        <v>0</v>
      </c>
      <c r="J3047" s="9">
        <f>TRUNC(I3047*D3047,1)</f>
        <v>0</v>
      </c>
      <c r="K3047" s="8">
        <f t="shared" si="391"/>
        <v>157068</v>
      </c>
      <c r="L3047" s="9">
        <f t="shared" si="391"/>
        <v>471.2</v>
      </c>
      <c r="M3047" s="5" t="s">
        <v>52</v>
      </c>
      <c r="N3047" s="1" t="s">
        <v>2819</v>
      </c>
      <c r="O3047" s="1" t="s">
        <v>2650</v>
      </c>
      <c r="P3047" s="1" t="s">
        <v>62</v>
      </c>
      <c r="Q3047" s="1" t="s">
        <v>62</v>
      </c>
      <c r="R3047" s="1" t="s">
        <v>61</v>
      </c>
      <c r="V3047">
        <v>1</v>
      </c>
      <c r="AV3047" s="1" t="s">
        <v>52</v>
      </c>
      <c r="AW3047" s="1" t="s">
        <v>5954</v>
      </c>
      <c r="AX3047" s="1" t="s">
        <v>52</v>
      </c>
      <c r="AY3047" s="1" t="s">
        <v>52</v>
      </c>
      <c r="AZ3047" s="203"/>
      <c r="BA3047" s="207" t="s">
        <v>7717</v>
      </c>
    </row>
    <row r="3048" spans="1:53" ht="30" customHeight="1">
      <c r="A3048" s="5" t="s">
        <v>2652</v>
      </c>
      <c r="B3048" s="5" t="s">
        <v>2653</v>
      </c>
      <c r="C3048" s="5" t="s">
        <v>449</v>
      </c>
      <c r="D3048" s="6">
        <v>1</v>
      </c>
      <c r="E3048" s="8">
        <v>0</v>
      </c>
      <c r="F3048" s="9">
        <f>TRUNC(E3048*D3048,1)</f>
        <v>0</v>
      </c>
      <c r="G3048" s="8">
        <v>0</v>
      </c>
      <c r="H3048" s="9">
        <f>TRUNC(G3048*D3048,1)</f>
        <v>0</v>
      </c>
      <c r="I3048" s="8">
        <f>TRUNC(SUMIF(V3046:V3048, RIGHTB(O3048, 1), H3046:H3048)*U3048, 2)</f>
        <v>177.53</v>
      </c>
      <c r="J3048" s="9">
        <f>TRUNC(I3048*D3048,1)</f>
        <v>177.5</v>
      </c>
      <c r="K3048" s="8">
        <f t="shared" si="391"/>
        <v>177.5</v>
      </c>
      <c r="L3048" s="9">
        <f t="shared" si="391"/>
        <v>177.5</v>
      </c>
      <c r="M3048" s="5" t="s">
        <v>52</v>
      </c>
      <c r="N3048" s="1" t="s">
        <v>2819</v>
      </c>
      <c r="O3048" s="1" t="s">
        <v>2654</v>
      </c>
      <c r="P3048" s="1" t="s">
        <v>62</v>
      </c>
      <c r="Q3048" s="1" t="s">
        <v>62</v>
      </c>
      <c r="R3048" s="1" t="s">
        <v>62</v>
      </c>
      <c r="S3048">
        <v>1</v>
      </c>
      <c r="T3048">
        <v>2</v>
      </c>
      <c r="U3048">
        <v>0.02</v>
      </c>
      <c r="AV3048" s="1" t="s">
        <v>52</v>
      </c>
      <c r="AW3048" s="1" t="s">
        <v>5955</v>
      </c>
      <c r="AX3048" s="1" t="s">
        <v>52</v>
      </c>
      <c r="AY3048" s="1" t="s">
        <v>52</v>
      </c>
      <c r="AZ3048" s="203"/>
      <c r="BA3048" s="207"/>
    </row>
    <row r="3049" spans="1:53" ht="30" customHeight="1">
      <c r="A3049" s="5" t="s">
        <v>2487</v>
      </c>
      <c r="B3049" s="5" t="s">
        <v>52</v>
      </c>
      <c r="C3049" s="5" t="s">
        <v>52</v>
      </c>
      <c r="D3049" s="6"/>
      <c r="E3049" s="8"/>
      <c r="F3049" s="9">
        <f>TRUNC(SUMIF(N3046:N3048, N3045, F3046:F3048),0)</f>
        <v>0</v>
      </c>
      <c r="G3049" s="8"/>
      <c r="H3049" s="9">
        <f>TRUNC(SUMIF(N3046:N3048, N3045, H3046:H3048),0)</f>
        <v>8876</v>
      </c>
      <c r="I3049" s="8"/>
      <c r="J3049" s="9">
        <f>TRUNC(SUMIF(N3046:N3048, N3045, J3046:J3048),0)</f>
        <v>177</v>
      </c>
      <c r="K3049" s="8"/>
      <c r="L3049" s="9">
        <f>F3049+H3049+J3049</f>
        <v>9053</v>
      </c>
      <c r="M3049" s="5" t="s">
        <v>52</v>
      </c>
      <c r="N3049" s="1" t="s">
        <v>124</v>
      </c>
      <c r="O3049" s="1" t="s">
        <v>124</v>
      </c>
      <c r="P3049" s="1" t="s">
        <v>52</v>
      </c>
      <c r="Q3049" s="1" t="s">
        <v>52</v>
      </c>
      <c r="R3049" s="1" t="s">
        <v>52</v>
      </c>
      <c r="AV3049" s="1" t="s">
        <v>52</v>
      </c>
      <c r="AW3049" s="1" t="s">
        <v>52</v>
      </c>
      <c r="AX3049" s="1" t="s">
        <v>52</v>
      </c>
      <c r="AY3049" s="1" t="s">
        <v>52</v>
      </c>
      <c r="AZ3049" s="203"/>
      <c r="BA3049" s="207"/>
    </row>
    <row r="3050" spans="1:53" ht="30" customHeight="1">
      <c r="A3050" s="6"/>
      <c r="B3050" s="6"/>
      <c r="C3050" s="6"/>
      <c r="D3050" s="6"/>
      <c r="E3050" s="8"/>
      <c r="F3050" s="9"/>
      <c r="G3050" s="8"/>
      <c r="H3050" s="9"/>
      <c r="I3050" s="8"/>
      <c r="J3050" s="9"/>
      <c r="K3050" s="8"/>
      <c r="L3050" s="9"/>
      <c r="M3050" s="6"/>
      <c r="BA3050" s="206"/>
    </row>
    <row r="3051" spans="1:53" ht="30" customHeight="1">
      <c r="A3051" s="308" t="s">
        <v>5956</v>
      </c>
      <c r="B3051" s="308"/>
      <c r="C3051" s="308"/>
      <c r="D3051" s="308"/>
      <c r="E3051" s="309"/>
      <c r="F3051" s="310"/>
      <c r="G3051" s="309"/>
      <c r="H3051" s="310"/>
      <c r="I3051" s="309"/>
      <c r="J3051" s="310"/>
      <c r="K3051" s="309"/>
      <c r="L3051" s="310"/>
      <c r="M3051" s="308"/>
      <c r="N3051" s="1" t="s">
        <v>2738</v>
      </c>
      <c r="BA3051" s="206"/>
    </row>
    <row r="3052" spans="1:53" ht="30" customHeight="1">
      <c r="A3052" s="5" t="s">
        <v>2994</v>
      </c>
      <c r="B3052" s="5" t="s">
        <v>2646</v>
      </c>
      <c r="C3052" s="5" t="s">
        <v>2210</v>
      </c>
      <c r="D3052" s="6">
        <v>0.03</v>
      </c>
      <c r="E3052" s="8">
        <f>단가대비표!K424</f>
        <v>0</v>
      </c>
      <c r="F3052" s="9">
        <f>TRUNC(E3052*D3052,1)</f>
        <v>0</v>
      </c>
      <c r="G3052" s="8">
        <f>단가대비표!L424</f>
        <v>228883</v>
      </c>
      <c r="H3052" s="9">
        <f>TRUNC(G3052*D3052,1)</f>
        <v>6866.4</v>
      </c>
      <c r="I3052" s="8">
        <f>단가대비표!S424</f>
        <v>0</v>
      </c>
      <c r="J3052" s="9">
        <f>TRUNC(I3052*D3052,1)</f>
        <v>0</v>
      </c>
      <c r="K3052" s="8">
        <f t="shared" ref="K3052:L3055" si="392">TRUNC(E3052+G3052+I3052,1)</f>
        <v>228883</v>
      </c>
      <c r="L3052" s="9">
        <f t="shared" si="392"/>
        <v>6866.4</v>
      </c>
      <c r="M3052" s="5" t="s">
        <v>52</v>
      </c>
      <c r="N3052" s="1" t="s">
        <v>2738</v>
      </c>
      <c r="O3052" s="1" t="s">
        <v>2995</v>
      </c>
      <c r="P3052" s="1" t="s">
        <v>62</v>
      </c>
      <c r="Q3052" s="1" t="s">
        <v>62</v>
      </c>
      <c r="R3052" s="1" t="s">
        <v>61</v>
      </c>
      <c r="V3052">
        <v>1</v>
      </c>
      <c r="AV3052" s="1" t="s">
        <v>52</v>
      </c>
      <c r="AW3052" s="1" t="s">
        <v>5957</v>
      </c>
      <c r="AX3052" s="1" t="s">
        <v>52</v>
      </c>
      <c r="AY3052" s="1" t="s">
        <v>52</v>
      </c>
      <c r="AZ3052" s="203"/>
      <c r="BA3052" s="207" t="s">
        <v>7739</v>
      </c>
    </row>
    <row r="3053" spans="1:53" ht="30" customHeight="1">
      <c r="A3053" s="5" t="s">
        <v>2649</v>
      </c>
      <c r="B3053" s="5" t="s">
        <v>2646</v>
      </c>
      <c r="C3053" s="5" t="s">
        <v>2210</v>
      </c>
      <c r="D3053" s="6">
        <v>1.2999999999999999E-2</v>
      </c>
      <c r="E3053" s="8">
        <f>단가대비표!K405</f>
        <v>0</v>
      </c>
      <c r="F3053" s="9">
        <f>TRUNC(E3053*D3053,1)</f>
        <v>0</v>
      </c>
      <c r="G3053" s="8">
        <f>단가대비표!L405</f>
        <v>157068</v>
      </c>
      <c r="H3053" s="9">
        <f>TRUNC(G3053*D3053,1)</f>
        <v>2041.8</v>
      </c>
      <c r="I3053" s="8">
        <f>단가대비표!S405</f>
        <v>0</v>
      </c>
      <c r="J3053" s="9">
        <f>TRUNC(I3053*D3053,1)</f>
        <v>0</v>
      </c>
      <c r="K3053" s="8">
        <f t="shared" si="392"/>
        <v>157068</v>
      </c>
      <c r="L3053" s="9">
        <f t="shared" si="392"/>
        <v>2041.8</v>
      </c>
      <c r="M3053" s="5" t="s">
        <v>52</v>
      </c>
      <c r="N3053" s="1" t="s">
        <v>2738</v>
      </c>
      <c r="O3053" s="1" t="s">
        <v>2650</v>
      </c>
      <c r="P3053" s="1" t="s">
        <v>62</v>
      </c>
      <c r="Q3053" s="1" t="s">
        <v>62</v>
      </c>
      <c r="R3053" s="1" t="s">
        <v>61</v>
      </c>
      <c r="V3053">
        <v>1</v>
      </c>
      <c r="AV3053" s="1" t="s">
        <v>52</v>
      </c>
      <c r="AW3053" s="1" t="s">
        <v>5958</v>
      </c>
      <c r="AX3053" s="1" t="s">
        <v>52</v>
      </c>
      <c r="AY3053" s="1" t="s">
        <v>52</v>
      </c>
      <c r="AZ3053" s="203"/>
      <c r="BA3053" s="207" t="s">
        <v>7717</v>
      </c>
    </row>
    <row r="3054" spans="1:53" ht="30" customHeight="1">
      <c r="A3054" s="5" t="s">
        <v>2652</v>
      </c>
      <c r="B3054" s="5" t="s">
        <v>2998</v>
      </c>
      <c r="C3054" s="5" t="s">
        <v>449</v>
      </c>
      <c r="D3054" s="6">
        <v>1</v>
      </c>
      <c r="E3054" s="8">
        <v>0</v>
      </c>
      <c r="F3054" s="9">
        <f>TRUNC(E3054*D3054,1)</f>
        <v>0</v>
      </c>
      <c r="G3054" s="8">
        <v>0</v>
      </c>
      <c r="H3054" s="9">
        <f>TRUNC(G3054*D3054,1)</f>
        <v>0</v>
      </c>
      <c r="I3054" s="8">
        <f>TRUNC(SUMIF(V3052:V3055, RIGHTB(O3054, 1), H3052:H3055)*U3054, 2)</f>
        <v>89.08</v>
      </c>
      <c r="J3054" s="9">
        <f>TRUNC(I3054*D3054,1)</f>
        <v>89</v>
      </c>
      <c r="K3054" s="8">
        <f t="shared" si="392"/>
        <v>89</v>
      </c>
      <c r="L3054" s="9">
        <f t="shared" si="392"/>
        <v>89</v>
      </c>
      <c r="M3054" s="5" t="s">
        <v>52</v>
      </c>
      <c r="N3054" s="1" t="s">
        <v>2738</v>
      </c>
      <c r="O3054" s="1" t="s">
        <v>2654</v>
      </c>
      <c r="P3054" s="1" t="s">
        <v>62</v>
      </c>
      <c r="Q3054" s="1" t="s">
        <v>62</v>
      </c>
      <c r="R3054" s="1" t="s">
        <v>62</v>
      </c>
      <c r="S3054">
        <v>1</v>
      </c>
      <c r="T3054">
        <v>2</v>
      </c>
      <c r="U3054">
        <v>0.01</v>
      </c>
      <c r="AV3054" s="1" t="s">
        <v>52</v>
      </c>
      <c r="AW3054" s="1" t="s">
        <v>5959</v>
      </c>
      <c r="AX3054" s="1" t="s">
        <v>52</v>
      </c>
      <c r="AY3054" s="1" t="s">
        <v>52</v>
      </c>
      <c r="AZ3054" s="203"/>
      <c r="BA3054" s="207"/>
    </row>
    <row r="3055" spans="1:53" ht="30" customHeight="1">
      <c r="A3055" s="5" t="s">
        <v>5960</v>
      </c>
      <c r="B3055" s="5" t="s">
        <v>5961</v>
      </c>
      <c r="C3055" s="5" t="s">
        <v>2685</v>
      </c>
      <c r="D3055" s="6">
        <v>2.4300000000000002</v>
      </c>
      <c r="E3055" s="8">
        <f>단가대비표!K248</f>
        <v>420</v>
      </c>
      <c r="F3055" s="9">
        <f>TRUNC(E3055*D3055,1)</f>
        <v>1020.6</v>
      </c>
      <c r="G3055" s="8">
        <f>단가대비표!L248</f>
        <v>0</v>
      </c>
      <c r="H3055" s="9">
        <f>TRUNC(G3055*D3055,1)</f>
        <v>0</v>
      </c>
      <c r="I3055" s="8">
        <f>단가대비표!S248</f>
        <v>0</v>
      </c>
      <c r="J3055" s="9">
        <f>TRUNC(I3055*D3055,1)</f>
        <v>0</v>
      </c>
      <c r="K3055" s="8">
        <f t="shared" si="392"/>
        <v>420</v>
      </c>
      <c r="L3055" s="9">
        <f t="shared" si="392"/>
        <v>1020.6</v>
      </c>
      <c r="M3055" s="5" t="s">
        <v>52</v>
      </c>
      <c r="N3055" s="1" t="s">
        <v>2738</v>
      </c>
      <c r="O3055" s="1" t="s">
        <v>5962</v>
      </c>
      <c r="P3055" s="1" t="s">
        <v>62</v>
      </c>
      <c r="Q3055" s="1" t="s">
        <v>62</v>
      </c>
      <c r="R3055" s="1" t="s">
        <v>61</v>
      </c>
      <c r="AV3055" s="1" t="s">
        <v>52</v>
      </c>
      <c r="AW3055" s="1" t="s">
        <v>5963</v>
      </c>
      <c r="AX3055" s="1" t="s">
        <v>52</v>
      </c>
      <c r="AY3055" s="1" t="s">
        <v>52</v>
      </c>
      <c r="AZ3055" s="203"/>
      <c r="BA3055" s="207" t="s">
        <v>7530</v>
      </c>
    </row>
    <row r="3056" spans="1:53" ht="30" customHeight="1">
      <c r="A3056" s="5" t="s">
        <v>2487</v>
      </c>
      <c r="B3056" s="5" t="s">
        <v>52</v>
      </c>
      <c r="C3056" s="5" t="s">
        <v>52</v>
      </c>
      <c r="D3056" s="6"/>
      <c r="E3056" s="8"/>
      <c r="F3056" s="9">
        <f>TRUNC(SUMIF(N3052:N3055, N3051, F3052:F3055),0)</f>
        <v>1020</v>
      </c>
      <c r="G3056" s="8"/>
      <c r="H3056" s="9">
        <f>TRUNC(SUMIF(N3052:N3055, N3051, H3052:H3055),0)</f>
        <v>8908</v>
      </c>
      <c r="I3056" s="8"/>
      <c r="J3056" s="9">
        <f>TRUNC(SUMIF(N3052:N3055, N3051, J3052:J3055),0)</f>
        <v>89</v>
      </c>
      <c r="K3056" s="8"/>
      <c r="L3056" s="9">
        <f>F3056+H3056+J3056</f>
        <v>10017</v>
      </c>
      <c r="M3056" s="5" t="s">
        <v>52</v>
      </c>
      <c r="N3056" s="1" t="s">
        <v>124</v>
      </c>
      <c r="O3056" s="1" t="s">
        <v>124</v>
      </c>
      <c r="P3056" s="1" t="s">
        <v>52</v>
      </c>
      <c r="Q3056" s="1" t="s">
        <v>52</v>
      </c>
      <c r="R3056" s="1" t="s">
        <v>52</v>
      </c>
      <c r="AV3056" s="1" t="s">
        <v>52</v>
      </c>
      <c r="AW3056" s="1" t="s">
        <v>52</v>
      </c>
      <c r="AX3056" s="1" t="s">
        <v>52</v>
      </c>
      <c r="AY3056" s="1" t="s">
        <v>52</v>
      </c>
      <c r="AZ3056" s="203"/>
      <c r="BA3056" s="207"/>
    </row>
    <row r="3057" spans="1:53" ht="30" customHeight="1">
      <c r="A3057" s="6"/>
      <c r="B3057" s="6"/>
      <c r="C3057" s="6"/>
      <c r="D3057" s="6"/>
      <c r="E3057" s="8"/>
      <c r="F3057" s="9"/>
      <c r="G3057" s="8"/>
      <c r="H3057" s="9"/>
      <c r="I3057" s="8"/>
      <c r="J3057" s="9"/>
      <c r="K3057" s="8"/>
      <c r="L3057" s="9"/>
      <c r="M3057" s="6"/>
      <c r="BA3057" s="206"/>
    </row>
    <row r="3058" spans="1:53" ht="30" customHeight="1">
      <c r="A3058" s="308" t="s">
        <v>5964</v>
      </c>
      <c r="B3058" s="308"/>
      <c r="C3058" s="308"/>
      <c r="D3058" s="308"/>
      <c r="E3058" s="309"/>
      <c r="F3058" s="310"/>
      <c r="G3058" s="309"/>
      <c r="H3058" s="310"/>
      <c r="I3058" s="309"/>
      <c r="J3058" s="310"/>
      <c r="K3058" s="309"/>
      <c r="L3058" s="310"/>
      <c r="M3058" s="308"/>
      <c r="N3058" s="1" t="s">
        <v>2743</v>
      </c>
      <c r="BA3058" s="206"/>
    </row>
    <row r="3059" spans="1:53" ht="30" customHeight="1">
      <c r="A3059" s="5" t="s">
        <v>2994</v>
      </c>
      <c r="B3059" s="5" t="s">
        <v>2646</v>
      </c>
      <c r="C3059" s="5" t="s">
        <v>2210</v>
      </c>
      <c r="D3059" s="6">
        <v>0.03</v>
      </c>
      <c r="E3059" s="8">
        <f>단가대비표!K424</f>
        <v>0</v>
      </c>
      <c r="F3059" s="9">
        <f>TRUNC(E3059*D3059,1)</f>
        <v>0</v>
      </c>
      <c r="G3059" s="8">
        <f>단가대비표!L424</f>
        <v>228883</v>
      </c>
      <c r="H3059" s="9">
        <f>TRUNC(G3059*D3059,1)</f>
        <v>6866.4</v>
      </c>
      <c r="I3059" s="8">
        <f>단가대비표!S424</f>
        <v>0</v>
      </c>
      <c r="J3059" s="9">
        <f>TRUNC(I3059*D3059,1)</f>
        <v>0</v>
      </c>
      <c r="K3059" s="8">
        <f t="shared" ref="K3059:L3063" si="393">TRUNC(E3059+G3059+I3059,1)</f>
        <v>228883</v>
      </c>
      <c r="L3059" s="9">
        <f t="shared" si="393"/>
        <v>6866.4</v>
      </c>
      <c r="M3059" s="5" t="s">
        <v>52</v>
      </c>
      <c r="N3059" s="1" t="s">
        <v>2743</v>
      </c>
      <c r="O3059" s="1" t="s">
        <v>2995</v>
      </c>
      <c r="P3059" s="1" t="s">
        <v>62</v>
      </c>
      <c r="Q3059" s="1" t="s">
        <v>62</v>
      </c>
      <c r="R3059" s="1" t="s">
        <v>61</v>
      </c>
      <c r="V3059">
        <v>1</v>
      </c>
      <c r="W3059">
        <v>2</v>
      </c>
      <c r="AV3059" s="1" t="s">
        <v>52</v>
      </c>
      <c r="AW3059" s="1" t="s">
        <v>5965</v>
      </c>
      <c r="AX3059" s="1" t="s">
        <v>52</v>
      </c>
      <c r="AY3059" s="1" t="s">
        <v>52</v>
      </c>
      <c r="AZ3059" s="203"/>
      <c r="BA3059" s="207" t="s">
        <v>7739</v>
      </c>
    </row>
    <row r="3060" spans="1:53" ht="30" customHeight="1">
      <c r="A3060" s="5" t="s">
        <v>2649</v>
      </c>
      <c r="B3060" s="5" t="s">
        <v>2646</v>
      </c>
      <c r="C3060" s="5" t="s">
        <v>2210</v>
      </c>
      <c r="D3060" s="6">
        <v>1.2999999999999999E-2</v>
      </c>
      <c r="E3060" s="8">
        <f>단가대비표!K405</f>
        <v>0</v>
      </c>
      <c r="F3060" s="9">
        <f>TRUNC(E3060*D3060,1)</f>
        <v>0</v>
      </c>
      <c r="G3060" s="8">
        <f>단가대비표!L405</f>
        <v>157068</v>
      </c>
      <c r="H3060" s="9">
        <f>TRUNC(G3060*D3060,1)</f>
        <v>2041.8</v>
      </c>
      <c r="I3060" s="8">
        <f>단가대비표!S405</f>
        <v>0</v>
      </c>
      <c r="J3060" s="9">
        <f>TRUNC(I3060*D3060,1)</f>
        <v>0</v>
      </c>
      <c r="K3060" s="8">
        <f t="shared" si="393"/>
        <v>157068</v>
      </c>
      <c r="L3060" s="9">
        <f t="shared" si="393"/>
        <v>2041.8</v>
      </c>
      <c r="M3060" s="5" t="s">
        <v>52</v>
      </c>
      <c r="N3060" s="1" t="s">
        <v>2743</v>
      </c>
      <c r="O3060" s="1" t="s">
        <v>2650</v>
      </c>
      <c r="P3060" s="1" t="s">
        <v>62</v>
      </c>
      <c r="Q3060" s="1" t="s">
        <v>62</v>
      </c>
      <c r="R3060" s="1" t="s">
        <v>61</v>
      </c>
      <c r="V3060">
        <v>1</v>
      </c>
      <c r="W3060">
        <v>2</v>
      </c>
      <c r="AV3060" s="1" t="s">
        <v>52</v>
      </c>
      <c r="AW3060" s="1" t="s">
        <v>5966</v>
      </c>
      <c r="AX3060" s="1" t="s">
        <v>52</v>
      </c>
      <c r="AY3060" s="1" t="s">
        <v>52</v>
      </c>
      <c r="AZ3060" s="203"/>
      <c r="BA3060" s="207" t="s">
        <v>7717</v>
      </c>
    </row>
    <row r="3061" spans="1:53" ht="30" customHeight="1">
      <c r="A3061" s="5" t="s">
        <v>2652</v>
      </c>
      <c r="B3061" s="5" t="s">
        <v>2998</v>
      </c>
      <c r="C3061" s="5" t="s">
        <v>449</v>
      </c>
      <c r="D3061" s="6">
        <v>1</v>
      </c>
      <c r="E3061" s="8">
        <v>0</v>
      </c>
      <c r="F3061" s="9">
        <f>TRUNC(E3061*D3061,1)</f>
        <v>0</v>
      </c>
      <c r="G3061" s="8">
        <v>0</v>
      </c>
      <c r="H3061" s="9">
        <f>TRUNC(G3061*D3061,1)</f>
        <v>0</v>
      </c>
      <c r="I3061" s="8">
        <f>TRUNC(SUMIF(V3059:V3063, RIGHTB(O3061, 1), H3059:H3063)*U3061, 2)</f>
        <v>89.08</v>
      </c>
      <c r="J3061" s="9">
        <f>TRUNC(I3061*D3061,1)</f>
        <v>89</v>
      </c>
      <c r="K3061" s="8">
        <f t="shared" si="393"/>
        <v>89</v>
      </c>
      <c r="L3061" s="9">
        <f t="shared" si="393"/>
        <v>89</v>
      </c>
      <c r="M3061" s="5" t="s">
        <v>52</v>
      </c>
      <c r="N3061" s="1" t="s">
        <v>2743</v>
      </c>
      <c r="O3061" s="1" t="s">
        <v>2654</v>
      </c>
      <c r="P3061" s="1" t="s">
        <v>62</v>
      </c>
      <c r="Q3061" s="1" t="s">
        <v>62</v>
      </c>
      <c r="R3061" s="1" t="s">
        <v>62</v>
      </c>
      <c r="S3061">
        <v>1</v>
      </c>
      <c r="T3061">
        <v>2</v>
      </c>
      <c r="U3061">
        <v>0.01</v>
      </c>
      <c r="AV3061" s="1" t="s">
        <v>52</v>
      </c>
      <c r="AW3061" s="1" t="s">
        <v>5967</v>
      </c>
      <c r="AX3061" s="1" t="s">
        <v>52</v>
      </c>
      <c r="AY3061" s="1" t="s">
        <v>52</v>
      </c>
      <c r="AZ3061" s="203"/>
      <c r="BA3061" s="207"/>
    </row>
    <row r="3062" spans="1:53" ht="30" customHeight="1">
      <c r="A3062" s="5" t="s">
        <v>3403</v>
      </c>
      <c r="B3062" s="5" t="s">
        <v>5821</v>
      </c>
      <c r="C3062" s="5" t="s">
        <v>449</v>
      </c>
      <c r="D3062" s="6">
        <v>1</v>
      </c>
      <c r="E3062" s="8">
        <v>0</v>
      </c>
      <c r="F3062" s="9">
        <f>TRUNC(E3062*D3062,1)</f>
        <v>0</v>
      </c>
      <c r="G3062" s="8">
        <f>TRUNC(SUMIF(W3059:W3063, RIGHTB(O3062, 1), H3059:H3063)*U3062, 2)</f>
        <v>2672.46</v>
      </c>
      <c r="H3062" s="9">
        <f>TRUNC(G3062*D3062,1)</f>
        <v>2672.4</v>
      </c>
      <c r="I3062" s="8">
        <v>0</v>
      </c>
      <c r="J3062" s="9">
        <f>TRUNC(I3062*D3062,1)</f>
        <v>0</v>
      </c>
      <c r="K3062" s="8">
        <f t="shared" si="393"/>
        <v>2672.4</v>
      </c>
      <c r="L3062" s="9">
        <f t="shared" si="393"/>
        <v>2672.4</v>
      </c>
      <c r="M3062" s="5" t="s">
        <v>52</v>
      </c>
      <c r="N3062" s="1" t="s">
        <v>2743</v>
      </c>
      <c r="O3062" s="1" t="s">
        <v>3004</v>
      </c>
      <c r="P3062" s="1" t="s">
        <v>62</v>
      </c>
      <c r="Q3062" s="1" t="s">
        <v>62</v>
      </c>
      <c r="R3062" s="1" t="s">
        <v>62</v>
      </c>
      <c r="S3062">
        <v>1</v>
      </c>
      <c r="T3062">
        <v>1</v>
      </c>
      <c r="U3062">
        <v>0.3</v>
      </c>
      <c r="AV3062" s="1" t="s">
        <v>52</v>
      </c>
      <c r="AW3062" s="1" t="s">
        <v>5968</v>
      </c>
      <c r="AX3062" s="1" t="s">
        <v>52</v>
      </c>
      <c r="AY3062" s="1" t="s">
        <v>52</v>
      </c>
      <c r="AZ3062" s="203"/>
      <c r="BA3062" s="207"/>
    </row>
    <row r="3063" spans="1:53" ht="30" customHeight="1">
      <c r="A3063" s="5" t="s">
        <v>5960</v>
      </c>
      <c r="B3063" s="5" t="s">
        <v>5961</v>
      </c>
      <c r="C3063" s="5" t="s">
        <v>2685</v>
      </c>
      <c r="D3063" s="6">
        <v>2.4300000000000002</v>
      </c>
      <c r="E3063" s="8">
        <f>단가대비표!K248</f>
        <v>420</v>
      </c>
      <c r="F3063" s="9">
        <f>TRUNC(E3063*D3063,1)</f>
        <v>1020.6</v>
      </c>
      <c r="G3063" s="8">
        <f>단가대비표!L248</f>
        <v>0</v>
      </c>
      <c r="H3063" s="9">
        <f>TRUNC(G3063*D3063,1)</f>
        <v>0</v>
      </c>
      <c r="I3063" s="8">
        <f>단가대비표!S248</f>
        <v>0</v>
      </c>
      <c r="J3063" s="9">
        <f>TRUNC(I3063*D3063,1)</f>
        <v>0</v>
      </c>
      <c r="K3063" s="8">
        <f t="shared" si="393"/>
        <v>420</v>
      </c>
      <c r="L3063" s="9">
        <f t="shared" si="393"/>
        <v>1020.6</v>
      </c>
      <c r="M3063" s="5" t="s">
        <v>52</v>
      </c>
      <c r="N3063" s="1" t="s">
        <v>2743</v>
      </c>
      <c r="O3063" s="1" t="s">
        <v>5962</v>
      </c>
      <c r="P3063" s="1" t="s">
        <v>62</v>
      </c>
      <c r="Q3063" s="1" t="s">
        <v>62</v>
      </c>
      <c r="R3063" s="1" t="s">
        <v>61</v>
      </c>
      <c r="AV3063" s="1" t="s">
        <v>52</v>
      </c>
      <c r="AW3063" s="1" t="s">
        <v>5969</v>
      </c>
      <c r="AX3063" s="1" t="s">
        <v>52</v>
      </c>
      <c r="AY3063" s="1" t="s">
        <v>52</v>
      </c>
      <c r="AZ3063" s="203"/>
      <c r="BA3063" s="207" t="s">
        <v>7530</v>
      </c>
    </row>
    <row r="3064" spans="1:53" ht="30" customHeight="1">
      <c r="A3064" s="5" t="s">
        <v>2487</v>
      </c>
      <c r="B3064" s="5" t="s">
        <v>52</v>
      </c>
      <c r="C3064" s="5" t="s">
        <v>52</v>
      </c>
      <c r="D3064" s="6"/>
      <c r="E3064" s="8"/>
      <c r="F3064" s="9">
        <f>TRUNC(SUMIF(N3059:N3063, N3058, F3059:F3063),0)</f>
        <v>1020</v>
      </c>
      <c r="G3064" s="8"/>
      <c r="H3064" s="9">
        <f>TRUNC(SUMIF(N3059:N3063, N3058, H3059:H3063),0)</f>
        <v>11580</v>
      </c>
      <c r="I3064" s="8"/>
      <c r="J3064" s="9">
        <f>TRUNC(SUMIF(N3059:N3063, N3058, J3059:J3063),0)</f>
        <v>89</v>
      </c>
      <c r="K3064" s="8"/>
      <c r="L3064" s="9">
        <f>F3064+H3064+J3064</f>
        <v>12689</v>
      </c>
      <c r="M3064" s="5" t="s">
        <v>52</v>
      </c>
      <c r="N3064" s="1" t="s">
        <v>124</v>
      </c>
      <c r="O3064" s="1" t="s">
        <v>124</v>
      </c>
      <c r="P3064" s="1" t="s">
        <v>52</v>
      </c>
      <c r="Q3064" s="1" t="s">
        <v>52</v>
      </c>
      <c r="R3064" s="1" t="s">
        <v>52</v>
      </c>
      <c r="AV3064" s="1" t="s">
        <v>52</v>
      </c>
      <c r="AW3064" s="1" t="s">
        <v>52</v>
      </c>
      <c r="AX3064" s="1" t="s">
        <v>52</v>
      </c>
      <c r="AY3064" s="1" t="s">
        <v>52</v>
      </c>
      <c r="AZ3064" s="203"/>
      <c r="BA3064" s="207"/>
    </row>
    <row r="3065" spans="1:53" ht="30" customHeight="1">
      <c r="A3065" s="6"/>
      <c r="B3065" s="6"/>
      <c r="C3065" s="6"/>
      <c r="D3065" s="6"/>
      <c r="E3065" s="8"/>
      <c r="F3065" s="9"/>
      <c r="G3065" s="8"/>
      <c r="H3065" s="9"/>
      <c r="I3065" s="8"/>
      <c r="J3065" s="9"/>
      <c r="K3065" s="8"/>
      <c r="L3065" s="9"/>
      <c r="M3065" s="6"/>
      <c r="BA3065" s="206"/>
    </row>
    <row r="3066" spans="1:53" ht="30" customHeight="1">
      <c r="A3066" s="308" t="s">
        <v>5970</v>
      </c>
      <c r="B3066" s="308"/>
      <c r="C3066" s="308"/>
      <c r="D3066" s="308"/>
      <c r="E3066" s="309"/>
      <c r="F3066" s="310"/>
      <c r="G3066" s="309"/>
      <c r="H3066" s="310"/>
      <c r="I3066" s="309"/>
      <c r="J3066" s="310"/>
      <c r="K3066" s="309"/>
      <c r="L3066" s="310"/>
      <c r="M3066" s="308"/>
      <c r="N3066" s="1" t="s">
        <v>2750</v>
      </c>
      <c r="BA3066" s="206"/>
    </row>
    <row r="3067" spans="1:53" ht="30" customHeight="1">
      <c r="A3067" s="5" t="s">
        <v>2994</v>
      </c>
      <c r="B3067" s="5" t="s">
        <v>2646</v>
      </c>
      <c r="C3067" s="5" t="s">
        <v>2210</v>
      </c>
      <c r="D3067" s="6">
        <v>3.3000000000000002E-2</v>
      </c>
      <c r="E3067" s="8">
        <f>단가대비표!K424</f>
        <v>0</v>
      </c>
      <c r="F3067" s="9">
        <f>TRUNC(E3067*D3067,1)</f>
        <v>0</v>
      </c>
      <c r="G3067" s="8">
        <f>단가대비표!L424</f>
        <v>228883</v>
      </c>
      <c r="H3067" s="9">
        <f>TRUNC(G3067*D3067,1)</f>
        <v>7553.1</v>
      </c>
      <c r="I3067" s="8">
        <f>단가대비표!S424</f>
        <v>0</v>
      </c>
      <c r="J3067" s="9">
        <f>TRUNC(I3067*D3067,1)</f>
        <v>0</v>
      </c>
      <c r="K3067" s="8">
        <f t="shared" ref="K3067:L3069" si="394">TRUNC(E3067+G3067+I3067,1)</f>
        <v>228883</v>
      </c>
      <c r="L3067" s="9">
        <f t="shared" si="394"/>
        <v>7553.1</v>
      </c>
      <c r="M3067" s="5" t="s">
        <v>52</v>
      </c>
      <c r="N3067" s="1" t="s">
        <v>2750</v>
      </c>
      <c r="O3067" s="1" t="s">
        <v>2995</v>
      </c>
      <c r="P3067" s="1" t="s">
        <v>62</v>
      </c>
      <c r="Q3067" s="1" t="s">
        <v>62</v>
      </c>
      <c r="R3067" s="1" t="s">
        <v>61</v>
      </c>
      <c r="V3067">
        <v>1</v>
      </c>
      <c r="AV3067" s="1" t="s">
        <v>52</v>
      </c>
      <c r="AW3067" s="1" t="s">
        <v>5971</v>
      </c>
      <c r="AX3067" s="1" t="s">
        <v>52</v>
      </c>
      <c r="AY3067" s="1" t="s">
        <v>52</v>
      </c>
      <c r="AZ3067" s="203"/>
      <c r="BA3067" s="207" t="s">
        <v>7739</v>
      </c>
    </row>
    <row r="3068" spans="1:53" ht="30" customHeight="1">
      <c r="A3068" s="5" t="s">
        <v>2649</v>
      </c>
      <c r="B3068" s="5" t="s">
        <v>2646</v>
      </c>
      <c r="C3068" s="5" t="s">
        <v>2210</v>
      </c>
      <c r="D3068" s="6">
        <v>1.6E-2</v>
      </c>
      <c r="E3068" s="8">
        <f>단가대비표!K405</f>
        <v>0</v>
      </c>
      <c r="F3068" s="9">
        <f>TRUNC(E3068*D3068,1)</f>
        <v>0</v>
      </c>
      <c r="G3068" s="8">
        <f>단가대비표!L405</f>
        <v>157068</v>
      </c>
      <c r="H3068" s="9">
        <f>TRUNC(G3068*D3068,1)</f>
        <v>2513</v>
      </c>
      <c r="I3068" s="8">
        <f>단가대비표!S405</f>
        <v>0</v>
      </c>
      <c r="J3068" s="9">
        <f>TRUNC(I3068*D3068,1)</f>
        <v>0</v>
      </c>
      <c r="K3068" s="8">
        <f t="shared" si="394"/>
        <v>157068</v>
      </c>
      <c r="L3068" s="9">
        <f t="shared" si="394"/>
        <v>2513</v>
      </c>
      <c r="M3068" s="5" t="s">
        <v>52</v>
      </c>
      <c r="N3068" s="1" t="s">
        <v>2750</v>
      </c>
      <c r="O3068" s="1" t="s">
        <v>2650</v>
      </c>
      <c r="P3068" s="1" t="s">
        <v>62</v>
      </c>
      <c r="Q3068" s="1" t="s">
        <v>62</v>
      </c>
      <c r="R3068" s="1" t="s">
        <v>61</v>
      </c>
      <c r="V3068">
        <v>1</v>
      </c>
      <c r="AV3068" s="1" t="s">
        <v>52</v>
      </c>
      <c r="AW3068" s="1" t="s">
        <v>5972</v>
      </c>
      <c r="AX3068" s="1" t="s">
        <v>52</v>
      </c>
      <c r="AY3068" s="1" t="s">
        <v>52</v>
      </c>
      <c r="AZ3068" s="203"/>
      <c r="BA3068" s="207" t="s">
        <v>7717</v>
      </c>
    </row>
    <row r="3069" spans="1:53" ht="30" customHeight="1">
      <c r="A3069" s="5" t="s">
        <v>2652</v>
      </c>
      <c r="B3069" s="5" t="s">
        <v>2998</v>
      </c>
      <c r="C3069" s="5" t="s">
        <v>449</v>
      </c>
      <c r="D3069" s="6">
        <v>1</v>
      </c>
      <c r="E3069" s="8">
        <v>0</v>
      </c>
      <c r="F3069" s="9">
        <f>TRUNC(E3069*D3069,1)</f>
        <v>0</v>
      </c>
      <c r="G3069" s="8">
        <v>0</v>
      </c>
      <c r="H3069" s="9">
        <f>TRUNC(G3069*D3069,1)</f>
        <v>0</v>
      </c>
      <c r="I3069" s="8">
        <f>TRUNC(SUMIF(V3067:V3069, RIGHTB(O3069, 1), H3067:H3069)*U3069, 2)</f>
        <v>100.66</v>
      </c>
      <c r="J3069" s="9">
        <f>TRUNC(I3069*D3069,1)</f>
        <v>100.6</v>
      </c>
      <c r="K3069" s="8">
        <f t="shared" si="394"/>
        <v>100.6</v>
      </c>
      <c r="L3069" s="9">
        <f t="shared" si="394"/>
        <v>100.6</v>
      </c>
      <c r="M3069" s="5" t="s">
        <v>52</v>
      </c>
      <c r="N3069" s="1" t="s">
        <v>2750</v>
      </c>
      <c r="O3069" s="1" t="s">
        <v>2654</v>
      </c>
      <c r="P3069" s="1" t="s">
        <v>62</v>
      </c>
      <c r="Q3069" s="1" t="s">
        <v>62</v>
      </c>
      <c r="R3069" s="1" t="s">
        <v>62</v>
      </c>
      <c r="S3069">
        <v>1</v>
      </c>
      <c r="T3069">
        <v>2</v>
      </c>
      <c r="U3069">
        <v>0.01</v>
      </c>
      <c r="AV3069" s="1" t="s">
        <v>52</v>
      </c>
      <c r="AW3069" s="1" t="s">
        <v>5973</v>
      </c>
      <c r="AX3069" s="1" t="s">
        <v>52</v>
      </c>
      <c r="AY3069" s="1" t="s">
        <v>52</v>
      </c>
      <c r="AZ3069" s="203"/>
      <c r="BA3069" s="207"/>
    </row>
    <row r="3070" spans="1:53" ht="30" customHeight="1">
      <c r="A3070" s="5" t="s">
        <v>2487</v>
      </c>
      <c r="B3070" s="5" t="s">
        <v>52</v>
      </c>
      <c r="C3070" s="5" t="s">
        <v>52</v>
      </c>
      <c r="D3070" s="6"/>
      <c r="E3070" s="8"/>
      <c r="F3070" s="9">
        <f>TRUNC(SUMIF(N3067:N3069, N3066, F3067:F3069),0)</f>
        <v>0</v>
      </c>
      <c r="G3070" s="8"/>
      <c r="H3070" s="9">
        <f>TRUNC(SUMIF(N3067:N3069, N3066, H3067:H3069),0)</f>
        <v>10066</v>
      </c>
      <c r="I3070" s="8"/>
      <c r="J3070" s="9">
        <f>TRUNC(SUMIF(N3067:N3069, N3066, J3067:J3069),0)</f>
        <v>100</v>
      </c>
      <c r="K3070" s="8"/>
      <c r="L3070" s="9">
        <f>F3070+H3070+J3070</f>
        <v>10166</v>
      </c>
      <c r="M3070" s="5" t="s">
        <v>52</v>
      </c>
      <c r="N3070" s="1" t="s">
        <v>124</v>
      </c>
      <c r="O3070" s="1" t="s">
        <v>124</v>
      </c>
      <c r="P3070" s="1" t="s">
        <v>52</v>
      </c>
      <c r="Q3070" s="1" t="s">
        <v>52</v>
      </c>
      <c r="R3070" s="1" t="s">
        <v>52</v>
      </c>
      <c r="AV3070" s="1" t="s">
        <v>52</v>
      </c>
      <c r="AW3070" s="1" t="s">
        <v>52</v>
      </c>
      <c r="AX3070" s="1" t="s">
        <v>52</v>
      </c>
      <c r="AY3070" s="1" t="s">
        <v>52</v>
      </c>
      <c r="AZ3070" s="203"/>
      <c r="BA3070" s="207"/>
    </row>
    <row r="3071" spans="1:53" ht="30" customHeight="1">
      <c r="A3071" s="6"/>
      <c r="B3071" s="6"/>
      <c r="C3071" s="6"/>
      <c r="D3071" s="6"/>
      <c r="E3071" s="8"/>
      <c r="F3071" s="9"/>
      <c r="G3071" s="8"/>
      <c r="H3071" s="9"/>
      <c r="I3071" s="8"/>
      <c r="J3071" s="9"/>
      <c r="K3071" s="8"/>
      <c r="L3071" s="9"/>
      <c r="M3071" s="6"/>
      <c r="BA3071" s="206"/>
    </row>
    <row r="3072" spans="1:53" ht="30" customHeight="1">
      <c r="A3072" s="308" t="s">
        <v>5974</v>
      </c>
      <c r="B3072" s="308"/>
      <c r="C3072" s="308"/>
      <c r="D3072" s="308"/>
      <c r="E3072" s="309"/>
      <c r="F3072" s="310"/>
      <c r="G3072" s="309"/>
      <c r="H3072" s="310"/>
      <c r="I3072" s="309"/>
      <c r="J3072" s="310"/>
      <c r="K3072" s="309"/>
      <c r="L3072" s="310"/>
      <c r="M3072" s="308"/>
      <c r="N3072" s="1" t="s">
        <v>2756</v>
      </c>
      <c r="BA3072" s="206"/>
    </row>
    <row r="3073" spans="1:54" ht="30" customHeight="1">
      <c r="A3073" s="5" t="s">
        <v>2994</v>
      </c>
      <c r="B3073" s="5" t="s">
        <v>2646</v>
      </c>
      <c r="C3073" s="5" t="s">
        <v>2210</v>
      </c>
      <c r="D3073" s="6">
        <v>4.2999999999999997E-2</v>
      </c>
      <c r="E3073" s="8">
        <f>단가대비표!K424</f>
        <v>0</v>
      </c>
      <c r="F3073" s="9">
        <f>TRUNC(E3073*D3073,1)</f>
        <v>0</v>
      </c>
      <c r="G3073" s="8">
        <f>단가대비표!L424</f>
        <v>228883</v>
      </c>
      <c r="H3073" s="9">
        <f>TRUNC(G3073*D3073,1)</f>
        <v>9841.9</v>
      </c>
      <c r="I3073" s="8">
        <f>단가대비표!S424</f>
        <v>0</v>
      </c>
      <c r="J3073" s="9">
        <f>TRUNC(I3073*D3073,1)</f>
        <v>0</v>
      </c>
      <c r="K3073" s="8">
        <f t="shared" ref="K3073:L3075" si="395">TRUNC(E3073+G3073+I3073,1)</f>
        <v>228883</v>
      </c>
      <c r="L3073" s="9">
        <f t="shared" si="395"/>
        <v>9841.9</v>
      </c>
      <c r="M3073" s="5" t="s">
        <v>52</v>
      </c>
      <c r="N3073" s="1" t="s">
        <v>2756</v>
      </c>
      <c r="O3073" s="1" t="s">
        <v>2995</v>
      </c>
      <c r="P3073" s="1" t="s">
        <v>62</v>
      </c>
      <c r="Q3073" s="1" t="s">
        <v>62</v>
      </c>
      <c r="R3073" s="1" t="s">
        <v>61</v>
      </c>
      <c r="V3073">
        <v>1</v>
      </c>
      <c r="AV3073" s="1" t="s">
        <v>52</v>
      </c>
      <c r="AW3073" s="1" t="s">
        <v>5975</v>
      </c>
      <c r="AX3073" s="1" t="s">
        <v>52</v>
      </c>
      <c r="AY3073" s="1" t="s">
        <v>52</v>
      </c>
      <c r="AZ3073" s="203"/>
      <c r="BA3073" s="207" t="s">
        <v>7739</v>
      </c>
    </row>
    <row r="3074" spans="1:54" ht="30" customHeight="1">
      <c r="A3074" s="5" t="s">
        <v>2649</v>
      </c>
      <c r="B3074" s="5" t="s">
        <v>2646</v>
      </c>
      <c r="C3074" s="5" t="s">
        <v>2210</v>
      </c>
      <c r="D3074" s="6">
        <v>2.1000000000000001E-2</v>
      </c>
      <c r="E3074" s="8">
        <f>단가대비표!K405</f>
        <v>0</v>
      </c>
      <c r="F3074" s="9">
        <f>TRUNC(E3074*D3074,1)</f>
        <v>0</v>
      </c>
      <c r="G3074" s="8">
        <f>단가대비표!L405</f>
        <v>157068</v>
      </c>
      <c r="H3074" s="9">
        <f>TRUNC(G3074*D3074,1)</f>
        <v>3298.4</v>
      </c>
      <c r="I3074" s="8">
        <f>단가대비표!S405</f>
        <v>0</v>
      </c>
      <c r="J3074" s="9">
        <f>TRUNC(I3074*D3074,1)</f>
        <v>0</v>
      </c>
      <c r="K3074" s="8">
        <f t="shared" si="395"/>
        <v>157068</v>
      </c>
      <c r="L3074" s="9">
        <f t="shared" si="395"/>
        <v>3298.4</v>
      </c>
      <c r="M3074" s="5" t="s">
        <v>52</v>
      </c>
      <c r="N3074" s="1" t="s">
        <v>2756</v>
      </c>
      <c r="O3074" s="1" t="s">
        <v>2650</v>
      </c>
      <c r="P3074" s="1" t="s">
        <v>62</v>
      </c>
      <c r="Q3074" s="1" t="s">
        <v>62</v>
      </c>
      <c r="R3074" s="1" t="s">
        <v>61</v>
      </c>
      <c r="V3074">
        <v>1</v>
      </c>
      <c r="AV3074" s="1" t="s">
        <v>52</v>
      </c>
      <c r="AW3074" s="1" t="s">
        <v>5976</v>
      </c>
      <c r="AX3074" s="1" t="s">
        <v>52</v>
      </c>
      <c r="AY3074" s="1" t="s">
        <v>52</v>
      </c>
      <c r="AZ3074" s="203"/>
      <c r="BA3074" s="207" t="s">
        <v>7717</v>
      </c>
    </row>
    <row r="3075" spans="1:54" ht="30" customHeight="1">
      <c r="A3075" s="5" t="s">
        <v>2652</v>
      </c>
      <c r="B3075" s="5" t="s">
        <v>2998</v>
      </c>
      <c r="C3075" s="5" t="s">
        <v>449</v>
      </c>
      <c r="D3075" s="6">
        <v>1</v>
      </c>
      <c r="E3075" s="8">
        <v>0</v>
      </c>
      <c r="F3075" s="9">
        <f>TRUNC(E3075*D3075,1)</f>
        <v>0</v>
      </c>
      <c r="G3075" s="8">
        <v>0</v>
      </c>
      <c r="H3075" s="9">
        <f>TRUNC(G3075*D3075,1)</f>
        <v>0</v>
      </c>
      <c r="I3075" s="8">
        <f>TRUNC(SUMIF(V3073:V3075, RIGHTB(O3075, 1), H3073:H3075)*U3075, 2)</f>
        <v>131.4</v>
      </c>
      <c r="J3075" s="9">
        <f>TRUNC(I3075*D3075,1)</f>
        <v>131.4</v>
      </c>
      <c r="K3075" s="8">
        <f t="shared" si="395"/>
        <v>131.4</v>
      </c>
      <c r="L3075" s="9">
        <f t="shared" si="395"/>
        <v>131.4</v>
      </c>
      <c r="M3075" s="5" t="s">
        <v>52</v>
      </c>
      <c r="N3075" s="1" t="s">
        <v>2756</v>
      </c>
      <c r="O3075" s="1" t="s">
        <v>2654</v>
      </c>
      <c r="P3075" s="1" t="s">
        <v>62</v>
      </c>
      <c r="Q3075" s="1" t="s">
        <v>62</v>
      </c>
      <c r="R3075" s="1" t="s">
        <v>62</v>
      </c>
      <c r="S3075">
        <v>1</v>
      </c>
      <c r="T3075">
        <v>2</v>
      </c>
      <c r="U3075">
        <v>0.01</v>
      </c>
      <c r="AV3075" s="1" t="s">
        <v>52</v>
      </c>
      <c r="AW3075" s="1" t="s">
        <v>5977</v>
      </c>
      <c r="AX3075" s="1" t="s">
        <v>52</v>
      </c>
      <c r="AY3075" s="1" t="s">
        <v>52</v>
      </c>
      <c r="AZ3075" s="203"/>
      <c r="BA3075" s="207"/>
    </row>
    <row r="3076" spans="1:54" ht="30" customHeight="1">
      <c r="A3076" s="5" t="s">
        <v>2487</v>
      </c>
      <c r="B3076" s="5" t="s">
        <v>52</v>
      </c>
      <c r="C3076" s="5" t="s">
        <v>52</v>
      </c>
      <c r="D3076" s="6"/>
      <c r="E3076" s="8"/>
      <c r="F3076" s="9">
        <f>TRUNC(SUMIF(N3073:N3075, N3072, F3073:F3075),0)</f>
        <v>0</v>
      </c>
      <c r="G3076" s="8"/>
      <c r="H3076" s="9">
        <f>TRUNC(SUMIF(N3073:N3075, N3072, H3073:H3075),0)</f>
        <v>13140</v>
      </c>
      <c r="I3076" s="8"/>
      <c r="J3076" s="9">
        <f>TRUNC(SUMIF(N3073:N3075, N3072, J3073:J3075),0)</f>
        <v>131</v>
      </c>
      <c r="K3076" s="8"/>
      <c r="L3076" s="9">
        <f>F3076+H3076+J3076</f>
        <v>13271</v>
      </c>
      <c r="M3076" s="5" t="s">
        <v>52</v>
      </c>
      <c r="N3076" s="1" t="s">
        <v>124</v>
      </c>
      <c r="O3076" s="1" t="s">
        <v>124</v>
      </c>
      <c r="P3076" s="1" t="s">
        <v>52</v>
      </c>
      <c r="Q3076" s="1" t="s">
        <v>52</v>
      </c>
      <c r="R3076" s="1" t="s">
        <v>52</v>
      </c>
      <c r="AV3076" s="1" t="s">
        <v>52</v>
      </c>
      <c r="AW3076" s="1" t="s">
        <v>52</v>
      </c>
      <c r="AX3076" s="1" t="s">
        <v>52</v>
      </c>
      <c r="AY3076" s="1" t="s">
        <v>52</v>
      </c>
      <c r="AZ3076" s="203"/>
      <c r="BA3076" s="207"/>
    </row>
    <row r="3077" spans="1:54" ht="30" customHeight="1">
      <c r="A3077" s="6"/>
      <c r="B3077" s="6"/>
      <c r="C3077" s="6"/>
      <c r="D3077" s="6"/>
      <c r="E3077" s="8"/>
      <c r="F3077" s="9"/>
      <c r="G3077" s="8"/>
      <c r="H3077" s="9"/>
      <c r="I3077" s="8"/>
      <c r="J3077" s="9"/>
      <c r="K3077" s="8"/>
      <c r="L3077" s="9"/>
      <c r="M3077" s="6"/>
      <c r="BA3077" s="206"/>
    </row>
    <row r="3078" spans="1:54" ht="30" customHeight="1">
      <c r="A3078" s="308" t="s">
        <v>5978</v>
      </c>
      <c r="B3078" s="308"/>
      <c r="C3078" s="308"/>
      <c r="D3078" s="308"/>
      <c r="E3078" s="309"/>
      <c r="F3078" s="310"/>
      <c r="G3078" s="309"/>
      <c r="H3078" s="310"/>
      <c r="I3078" s="309"/>
      <c r="J3078" s="310"/>
      <c r="K3078" s="309"/>
      <c r="L3078" s="310"/>
      <c r="M3078" s="308"/>
      <c r="N3078" s="1" t="s">
        <v>2827</v>
      </c>
      <c r="BA3078" s="206"/>
    </row>
    <row r="3079" spans="1:54" ht="30" customHeight="1">
      <c r="A3079" s="5" t="s">
        <v>2809</v>
      </c>
      <c r="B3079" s="5" t="s">
        <v>2646</v>
      </c>
      <c r="C3079" s="5" t="s">
        <v>2210</v>
      </c>
      <c r="D3079" s="6">
        <v>0.06</v>
      </c>
      <c r="E3079" s="8">
        <f>단가대비표!K417</f>
        <v>0</v>
      </c>
      <c r="F3079" s="9">
        <f>TRUNC(E3079*D3079,1)</f>
        <v>0</v>
      </c>
      <c r="G3079" s="8">
        <f>단가대비표!L417</f>
        <v>254714</v>
      </c>
      <c r="H3079" s="9">
        <f>TRUNC(G3079*D3079,1)</f>
        <v>15282.8</v>
      </c>
      <c r="I3079" s="8">
        <f>단가대비표!S417</f>
        <v>0</v>
      </c>
      <c r="J3079" s="9">
        <f>TRUNC(I3079*D3079,1)</f>
        <v>0</v>
      </c>
      <c r="K3079" s="8">
        <f t="shared" ref="K3079:L3082" si="396">TRUNC(E3079+G3079+I3079,1)</f>
        <v>254714</v>
      </c>
      <c r="L3079" s="9">
        <f t="shared" si="396"/>
        <v>15282.8</v>
      </c>
      <c r="M3079" s="5" t="s">
        <v>52</v>
      </c>
      <c r="N3079" s="1" t="s">
        <v>2827</v>
      </c>
      <c r="O3079" s="1" t="s">
        <v>2810</v>
      </c>
      <c r="P3079" s="1" t="s">
        <v>62</v>
      </c>
      <c r="Q3079" s="1" t="s">
        <v>62</v>
      </c>
      <c r="R3079" s="1" t="s">
        <v>61</v>
      </c>
      <c r="V3079">
        <v>1</v>
      </c>
      <c r="W3079">
        <v>2</v>
      </c>
      <c r="AV3079" s="1" t="s">
        <v>52</v>
      </c>
      <c r="AW3079" s="1" t="s">
        <v>5979</v>
      </c>
      <c r="AX3079" s="1" t="s">
        <v>52</v>
      </c>
      <c r="AY3079" s="1" t="s">
        <v>52</v>
      </c>
      <c r="AZ3079" s="203"/>
      <c r="BA3079" s="207" t="s">
        <v>7732</v>
      </c>
    </row>
    <row r="3080" spans="1:54" ht="30" customHeight="1">
      <c r="A3080" s="5" t="s">
        <v>2649</v>
      </c>
      <c r="B3080" s="5" t="s">
        <v>2646</v>
      </c>
      <c r="C3080" s="5" t="s">
        <v>2210</v>
      </c>
      <c r="D3080" s="6">
        <v>6.0000000000000001E-3</v>
      </c>
      <c r="E3080" s="8">
        <f>단가대비표!K405</f>
        <v>0</v>
      </c>
      <c r="F3080" s="9">
        <f>TRUNC(E3080*D3080,1)</f>
        <v>0</v>
      </c>
      <c r="G3080" s="8">
        <f>단가대비표!L405</f>
        <v>157068</v>
      </c>
      <c r="H3080" s="9">
        <f>TRUNC(G3080*D3080,1)</f>
        <v>942.4</v>
      </c>
      <c r="I3080" s="8">
        <f>단가대비표!S405</f>
        <v>0</v>
      </c>
      <c r="J3080" s="9">
        <f>TRUNC(I3080*D3080,1)</f>
        <v>0</v>
      </c>
      <c r="K3080" s="8">
        <f t="shared" si="396"/>
        <v>157068</v>
      </c>
      <c r="L3080" s="9">
        <f t="shared" si="396"/>
        <v>942.4</v>
      </c>
      <c r="M3080" s="5" t="s">
        <v>52</v>
      </c>
      <c r="N3080" s="1" t="s">
        <v>2827</v>
      </c>
      <c r="O3080" s="1" t="s">
        <v>2650</v>
      </c>
      <c r="P3080" s="1" t="s">
        <v>62</v>
      </c>
      <c r="Q3080" s="1" t="s">
        <v>62</v>
      </c>
      <c r="R3080" s="1" t="s">
        <v>61</v>
      </c>
      <c r="V3080">
        <v>1</v>
      </c>
      <c r="W3080">
        <v>2</v>
      </c>
      <c r="AV3080" s="1" t="s">
        <v>52</v>
      </c>
      <c r="AW3080" s="1" t="s">
        <v>5980</v>
      </c>
      <c r="AX3080" s="1" t="s">
        <v>52</v>
      </c>
      <c r="AY3080" s="1" t="s">
        <v>52</v>
      </c>
      <c r="AZ3080" s="203"/>
      <c r="BA3080" s="207" t="s">
        <v>7717</v>
      </c>
    </row>
    <row r="3081" spans="1:54" ht="30" customHeight="1">
      <c r="A3081" s="5" t="s">
        <v>2652</v>
      </c>
      <c r="B3081" s="5" t="s">
        <v>2653</v>
      </c>
      <c r="C3081" s="5" t="s">
        <v>449</v>
      </c>
      <c r="D3081" s="6">
        <v>1</v>
      </c>
      <c r="E3081" s="8">
        <v>0</v>
      </c>
      <c r="F3081" s="9">
        <f>TRUNC(E3081*D3081,1)</f>
        <v>0</v>
      </c>
      <c r="G3081" s="8">
        <v>0</v>
      </c>
      <c r="H3081" s="9">
        <f>TRUNC(G3081*D3081,1)</f>
        <v>0</v>
      </c>
      <c r="I3081" s="8">
        <f>TRUNC(SUMIF(V3079:V3082, RIGHTB(O3081, 1), H3079:H3082)*U3081, 2)</f>
        <v>324.5</v>
      </c>
      <c r="J3081" s="9">
        <f>TRUNC(I3081*D3081,1)</f>
        <v>324.5</v>
      </c>
      <c r="K3081" s="8">
        <f t="shared" si="396"/>
        <v>324.5</v>
      </c>
      <c r="L3081" s="9">
        <f t="shared" si="396"/>
        <v>324.5</v>
      </c>
      <c r="M3081" s="5" t="s">
        <v>52</v>
      </c>
      <c r="N3081" s="1" t="s">
        <v>2827</v>
      </c>
      <c r="O3081" s="1" t="s">
        <v>2654</v>
      </c>
      <c r="P3081" s="1" t="s">
        <v>62</v>
      </c>
      <c r="Q3081" s="1" t="s">
        <v>62</v>
      </c>
      <c r="R3081" s="1" t="s">
        <v>62</v>
      </c>
      <c r="S3081">
        <v>1</v>
      </c>
      <c r="T3081">
        <v>2</v>
      </c>
      <c r="U3081">
        <v>0.02</v>
      </c>
      <c r="AV3081" s="1" t="s">
        <v>52</v>
      </c>
      <c r="AW3081" s="1" t="s">
        <v>5981</v>
      </c>
      <c r="AX3081" s="1" t="s">
        <v>52</v>
      </c>
      <c r="AY3081" s="1" t="s">
        <v>52</v>
      </c>
      <c r="AZ3081" s="203"/>
      <c r="BA3081" s="207"/>
    </row>
    <row r="3082" spans="1:54" ht="30" customHeight="1">
      <c r="A3082" s="5" t="s">
        <v>3403</v>
      </c>
      <c r="B3082" s="5" t="s">
        <v>5821</v>
      </c>
      <c r="C3082" s="5" t="s">
        <v>449</v>
      </c>
      <c r="D3082" s="6">
        <v>1</v>
      </c>
      <c r="E3082" s="8">
        <v>0</v>
      </c>
      <c r="F3082" s="9">
        <f>TRUNC(E3082*D3082,1)</f>
        <v>0</v>
      </c>
      <c r="G3082" s="8">
        <f>TRUNC(SUMIF(W3079:W3082, RIGHTB(O3082, 1), H3079:H3082)*U3082, 2)</f>
        <v>4867.5600000000004</v>
      </c>
      <c r="H3082" s="9">
        <f>TRUNC(G3082*D3082,1)</f>
        <v>4867.5</v>
      </c>
      <c r="I3082" s="8">
        <v>0</v>
      </c>
      <c r="J3082" s="9">
        <f>TRUNC(I3082*D3082,1)</f>
        <v>0</v>
      </c>
      <c r="K3082" s="8">
        <f t="shared" si="396"/>
        <v>4867.5</v>
      </c>
      <c r="L3082" s="9">
        <f t="shared" si="396"/>
        <v>4867.5</v>
      </c>
      <c r="M3082" s="5" t="s">
        <v>52</v>
      </c>
      <c r="N3082" s="1" t="s">
        <v>2827</v>
      </c>
      <c r="O3082" s="1" t="s">
        <v>3004</v>
      </c>
      <c r="P3082" s="1" t="s">
        <v>62</v>
      </c>
      <c r="Q3082" s="1" t="s">
        <v>62</v>
      </c>
      <c r="R3082" s="1" t="s">
        <v>62</v>
      </c>
      <c r="S3082">
        <v>1</v>
      </c>
      <c r="T3082">
        <v>1</v>
      </c>
      <c r="U3082">
        <v>0.3</v>
      </c>
      <c r="AV3082" s="1" t="s">
        <v>52</v>
      </c>
      <c r="AW3082" s="1" t="s">
        <v>5982</v>
      </c>
      <c r="AX3082" s="1" t="s">
        <v>52</v>
      </c>
      <c r="AY3082" s="1" t="s">
        <v>52</v>
      </c>
      <c r="AZ3082" s="203"/>
      <c r="BA3082" s="207"/>
    </row>
    <row r="3083" spans="1:54" ht="30" customHeight="1">
      <c r="A3083" s="5" t="s">
        <v>2487</v>
      </c>
      <c r="B3083" s="5" t="s">
        <v>52</v>
      </c>
      <c r="C3083" s="5" t="s">
        <v>52</v>
      </c>
      <c r="D3083" s="6"/>
      <c r="E3083" s="8"/>
      <c r="F3083" s="9">
        <f>TRUNC(SUMIF(N3079:N3082, N3078, F3079:F3082),0)</f>
        <v>0</v>
      </c>
      <c r="G3083" s="8"/>
      <c r="H3083" s="9">
        <f>TRUNC(SUMIF(N3079:N3082, N3078, H3079:H3082),0)</f>
        <v>21092</v>
      </c>
      <c r="I3083" s="8"/>
      <c r="J3083" s="9">
        <f>TRUNC(SUMIF(N3079:N3082, N3078, J3079:J3082),0)</f>
        <v>324</v>
      </c>
      <c r="K3083" s="8"/>
      <c r="L3083" s="9">
        <f>F3083+H3083+J3083</f>
        <v>21416</v>
      </c>
      <c r="M3083" s="5" t="s">
        <v>52</v>
      </c>
      <c r="N3083" s="1" t="s">
        <v>124</v>
      </c>
      <c r="O3083" s="1" t="s">
        <v>124</v>
      </c>
      <c r="P3083" s="1" t="s">
        <v>52</v>
      </c>
      <c r="Q3083" s="1" t="s">
        <v>52</v>
      </c>
      <c r="R3083" s="1" t="s">
        <v>52</v>
      </c>
      <c r="AV3083" s="1" t="s">
        <v>52</v>
      </c>
      <c r="AW3083" s="1" t="s">
        <v>52</v>
      </c>
      <c r="AX3083" s="1" t="s">
        <v>52</v>
      </c>
      <c r="AY3083" s="1" t="s">
        <v>52</v>
      </c>
      <c r="AZ3083" s="203"/>
      <c r="BA3083" s="207"/>
    </row>
    <row r="3084" spans="1:54" ht="30" customHeight="1">
      <c r="A3084" s="6"/>
      <c r="B3084" s="6"/>
      <c r="C3084" s="6"/>
      <c r="D3084" s="6"/>
      <c r="E3084" s="8"/>
      <c r="F3084" s="9"/>
      <c r="G3084" s="8"/>
      <c r="H3084" s="9"/>
      <c r="I3084" s="8"/>
      <c r="J3084" s="9"/>
      <c r="K3084" s="8"/>
      <c r="L3084" s="9"/>
      <c r="M3084" s="6"/>
      <c r="BA3084" s="206"/>
    </row>
    <row r="3085" spans="1:54" ht="30" customHeight="1">
      <c r="A3085" s="311" t="s">
        <v>5983</v>
      </c>
      <c r="B3085" s="311"/>
      <c r="C3085" s="311"/>
      <c r="D3085" s="311"/>
      <c r="E3085" s="312"/>
      <c r="F3085" s="313"/>
      <c r="G3085" s="312"/>
      <c r="H3085" s="313"/>
      <c r="I3085" s="312"/>
      <c r="J3085" s="313"/>
      <c r="K3085" s="312"/>
      <c r="L3085" s="313"/>
      <c r="M3085" s="311"/>
      <c r="N3085" s="1" t="s">
        <v>2840</v>
      </c>
      <c r="BA3085" s="206"/>
    </row>
    <row r="3086" spans="1:54" ht="30" customHeight="1">
      <c r="A3086" s="5" t="s">
        <v>2801</v>
      </c>
      <c r="B3086" s="5" t="s">
        <v>2802</v>
      </c>
      <c r="C3086" s="5" t="s">
        <v>588</v>
      </c>
      <c r="D3086" s="6">
        <v>8.6E-3</v>
      </c>
      <c r="E3086" s="8">
        <f>단가대비표!K71</f>
        <v>497005</v>
      </c>
      <c r="F3086" s="9">
        <f>TRUNC(E3086*D3086,1)</f>
        <v>4274.2</v>
      </c>
      <c r="G3086" s="8">
        <f>단가대비표!L71</f>
        <v>0</v>
      </c>
      <c r="H3086" s="9">
        <f>TRUNC(G3086*D3086,1)</f>
        <v>0</v>
      </c>
      <c r="I3086" s="8">
        <f>단가대비표!S71</f>
        <v>0</v>
      </c>
      <c r="J3086" s="9">
        <f>TRUNC(I3086*D3086,1)</f>
        <v>0</v>
      </c>
      <c r="K3086" s="8">
        <f t="shared" ref="K3086:L3089" si="397">TRUNC(E3086+G3086+I3086,1)</f>
        <v>497005</v>
      </c>
      <c r="L3086" s="9">
        <f t="shared" si="397"/>
        <v>4274.2</v>
      </c>
      <c r="M3086" s="5" t="s">
        <v>52</v>
      </c>
      <c r="N3086" s="1" t="s">
        <v>2840</v>
      </c>
      <c r="O3086" s="1" t="s">
        <v>2803</v>
      </c>
      <c r="P3086" s="1" t="s">
        <v>62</v>
      </c>
      <c r="Q3086" s="1" t="s">
        <v>62</v>
      </c>
      <c r="R3086" s="1" t="s">
        <v>61</v>
      </c>
      <c r="AV3086" s="1" t="s">
        <v>52</v>
      </c>
      <c r="AW3086" s="1" t="s">
        <v>5984</v>
      </c>
      <c r="AX3086" s="1" t="s">
        <v>52</v>
      </c>
      <c r="AY3086" s="1" t="s">
        <v>52</v>
      </c>
      <c r="AZ3086" s="203"/>
      <c r="BA3086" s="207" t="s">
        <v>7302</v>
      </c>
    </row>
    <row r="3087" spans="1:54" ht="30" customHeight="1">
      <c r="A3087" s="5" t="s">
        <v>2805</v>
      </c>
      <c r="B3087" s="5" t="s">
        <v>2806</v>
      </c>
      <c r="C3087" s="5" t="s">
        <v>2685</v>
      </c>
      <c r="D3087" s="6">
        <v>5.6300000000000003E-2</v>
      </c>
      <c r="E3087" s="8">
        <f>단가대비표!K216</f>
        <v>1133</v>
      </c>
      <c r="F3087" s="9">
        <f>TRUNC(E3087*D3087,1)</f>
        <v>63.7</v>
      </c>
      <c r="G3087" s="8">
        <f>단가대비표!L216</f>
        <v>0</v>
      </c>
      <c r="H3087" s="9">
        <f>TRUNC(G3087*D3087,1)</f>
        <v>0</v>
      </c>
      <c r="I3087" s="8">
        <f>단가대비표!S216</f>
        <v>0</v>
      </c>
      <c r="J3087" s="9">
        <f>TRUNC(I3087*D3087,1)</f>
        <v>0</v>
      </c>
      <c r="K3087" s="8">
        <f t="shared" si="397"/>
        <v>1133</v>
      </c>
      <c r="L3087" s="9">
        <f t="shared" si="397"/>
        <v>63.7</v>
      </c>
      <c r="M3087" s="5" t="s">
        <v>52</v>
      </c>
      <c r="N3087" s="1" t="s">
        <v>2840</v>
      </c>
      <c r="O3087" s="1" t="s">
        <v>2807</v>
      </c>
      <c r="P3087" s="1" t="s">
        <v>62</v>
      </c>
      <c r="Q3087" s="1" t="s">
        <v>62</v>
      </c>
      <c r="R3087" s="1" t="s">
        <v>61</v>
      </c>
      <c r="AV3087" s="1" t="s">
        <v>52</v>
      </c>
      <c r="AW3087" s="1" t="s">
        <v>5985</v>
      </c>
      <c r="AX3087" s="1" t="s">
        <v>52</v>
      </c>
      <c r="AY3087" s="1" t="s">
        <v>52</v>
      </c>
      <c r="AZ3087" s="203"/>
      <c r="BA3087" s="207" t="s">
        <v>7492</v>
      </c>
    </row>
    <row r="3088" spans="1:54" ht="30" customHeight="1">
      <c r="A3088" s="5" t="s">
        <v>2809</v>
      </c>
      <c r="B3088" s="5" t="s">
        <v>2646</v>
      </c>
      <c r="C3088" s="5" t="s">
        <v>2210</v>
      </c>
      <c r="D3088" s="40">
        <v>0.04</v>
      </c>
      <c r="E3088" s="8">
        <f>단가대비표!K417</f>
        <v>0</v>
      </c>
      <c r="F3088" s="9">
        <f>TRUNC(E3088*D3088,1)</f>
        <v>0</v>
      </c>
      <c r="G3088" s="8">
        <f>단가대비표!L417</f>
        <v>254714</v>
      </c>
      <c r="H3088" s="9">
        <f>TRUNC(G3088*D3088,1)</f>
        <v>10188.5</v>
      </c>
      <c r="I3088" s="8">
        <f>단가대비표!S417</f>
        <v>0</v>
      </c>
      <c r="J3088" s="9">
        <f>TRUNC(I3088*D3088,1)</f>
        <v>0</v>
      </c>
      <c r="K3088" s="8">
        <f t="shared" si="397"/>
        <v>254714</v>
      </c>
      <c r="L3088" s="9">
        <f t="shared" si="397"/>
        <v>10188.5</v>
      </c>
      <c r="M3088" s="50" t="s">
        <v>7870</v>
      </c>
      <c r="N3088" s="1" t="s">
        <v>2840</v>
      </c>
      <c r="O3088" s="1" t="s">
        <v>2810</v>
      </c>
      <c r="P3088" s="1" t="s">
        <v>62</v>
      </c>
      <c r="Q3088" s="1" t="s">
        <v>62</v>
      </c>
      <c r="R3088" s="1" t="s">
        <v>61</v>
      </c>
      <c r="AV3088" s="1" t="s">
        <v>52</v>
      </c>
      <c r="AW3088" s="1" t="s">
        <v>5986</v>
      </c>
      <c r="AX3088" s="1" t="s">
        <v>52</v>
      </c>
      <c r="AY3088" s="1" t="s">
        <v>52</v>
      </c>
      <c r="AZ3088" s="203"/>
      <c r="BA3088" s="207" t="s">
        <v>7732</v>
      </c>
      <c r="BB3088" s="98" t="s">
        <v>7811</v>
      </c>
    </row>
    <row r="3089" spans="1:54" ht="30" customHeight="1">
      <c r="A3089" s="5" t="s">
        <v>2649</v>
      </c>
      <c r="B3089" s="5" t="s">
        <v>2646</v>
      </c>
      <c r="C3089" s="5" t="s">
        <v>2210</v>
      </c>
      <c r="D3089" s="40">
        <v>1.4999999999999999E-2</v>
      </c>
      <c r="E3089" s="8">
        <f>단가대비표!K405</f>
        <v>0</v>
      </c>
      <c r="F3089" s="9">
        <f>TRUNC(E3089*D3089,1)</f>
        <v>0</v>
      </c>
      <c r="G3089" s="8">
        <f>단가대비표!L405</f>
        <v>157068</v>
      </c>
      <c r="H3089" s="9">
        <f>TRUNC(G3089*D3089,1)</f>
        <v>2356</v>
      </c>
      <c r="I3089" s="8">
        <f>단가대비표!S405</f>
        <v>0</v>
      </c>
      <c r="J3089" s="9">
        <f>TRUNC(I3089*D3089,1)</f>
        <v>0</v>
      </c>
      <c r="K3089" s="8">
        <f t="shared" si="397"/>
        <v>157068</v>
      </c>
      <c r="L3089" s="9">
        <f t="shared" si="397"/>
        <v>2356</v>
      </c>
      <c r="M3089" s="50" t="s">
        <v>7871</v>
      </c>
      <c r="N3089" s="1" t="s">
        <v>2840</v>
      </c>
      <c r="O3089" s="1" t="s">
        <v>2650</v>
      </c>
      <c r="P3089" s="1" t="s">
        <v>62</v>
      </c>
      <c r="Q3089" s="1" t="s">
        <v>62</v>
      </c>
      <c r="R3089" s="1" t="s">
        <v>61</v>
      </c>
      <c r="AV3089" s="1" t="s">
        <v>52</v>
      </c>
      <c r="AW3089" s="1" t="s">
        <v>5987</v>
      </c>
      <c r="AX3089" s="1" t="s">
        <v>52</v>
      </c>
      <c r="AY3089" s="1" t="s">
        <v>52</v>
      </c>
      <c r="AZ3089" s="203"/>
      <c r="BA3089" s="207" t="s">
        <v>7717</v>
      </c>
      <c r="BB3089" s="98" t="s">
        <v>7811</v>
      </c>
    </row>
    <row r="3090" spans="1:54" ht="30" customHeight="1">
      <c r="A3090" s="5" t="s">
        <v>2487</v>
      </c>
      <c r="B3090" s="5" t="s">
        <v>52</v>
      </c>
      <c r="C3090" s="5" t="s">
        <v>52</v>
      </c>
      <c r="D3090" s="6"/>
      <c r="E3090" s="8"/>
      <c r="F3090" s="9">
        <f>TRUNC(SUMIF(N3086:N3089, N3085, F3086:F3089),0)</f>
        <v>4337</v>
      </c>
      <c r="G3090" s="8"/>
      <c r="H3090" s="9">
        <f>TRUNC(SUMIF(N3086:N3089, N3085, H3086:H3089),0)</f>
        <v>12544</v>
      </c>
      <c r="I3090" s="8"/>
      <c r="J3090" s="9">
        <f>TRUNC(SUMIF(N3086:N3089, N3085, J3086:J3089),0)</f>
        <v>0</v>
      </c>
      <c r="K3090" s="8"/>
      <c r="L3090" s="9">
        <f>F3090+H3090+J3090</f>
        <v>16881</v>
      </c>
      <c r="M3090" s="5" t="s">
        <v>52</v>
      </c>
      <c r="N3090" s="1" t="s">
        <v>124</v>
      </c>
      <c r="O3090" s="1" t="s">
        <v>124</v>
      </c>
      <c r="P3090" s="1" t="s">
        <v>52</v>
      </c>
      <c r="Q3090" s="1" t="s">
        <v>52</v>
      </c>
      <c r="R3090" s="1" t="s">
        <v>52</v>
      </c>
      <c r="AV3090" s="1" t="s">
        <v>52</v>
      </c>
      <c r="AW3090" s="1" t="s">
        <v>52</v>
      </c>
      <c r="AX3090" s="1" t="s">
        <v>52</v>
      </c>
      <c r="AY3090" s="1" t="s">
        <v>52</v>
      </c>
      <c r="AZ3090" s="203"/>
      <c r="BA3090" s="207"/>
    </row>
    <row r="3091" spans="1:54" ht="30" customHeight="1">
      <c r="A3091" s="6"/>
      <c r="B3091" s="6"/>
      <c r="C3091" s="6"/>
      <c r="D3091" s="6"/>
      <c r="E3091" s="8"/>
      <c r="F3091" s="9"/>
      <c r="G3091" s="8"/>
      <c r="H3091" s="9"/>
      <c r="I3091" s="8"/>
      <c r="J3091" s="9"/>
      <c r="K3091" s="8"/>
      <c r="L3091" s="9"/>
      <c r="M3091" s="6"/>
      <c r="BA3091" s="206"/>
    </row>
    <row r="3092" spans="1:54" ht="30" customHeight="1">
      <c r="A3092" s="308" t="s">
        <v>5988</v>
      </c>
      <c r="B3092" s="308"/>
      <c r="C3092" s="308"/>
      <c r="D3092" s="308"/>
      <c r="E3092" s="309"/>
      <c r="F3092" s="310"/>
      <c r="G3092" s="309"/>
      <c r="H3092" s="310"/>
      <c r="I3092" s="309"/>
      <c r="J3092" s="310"/>
      <c r="K3092" s="309"/>
      <c r="L3092" s="310"/>
      <c r="M3092" s="308"/>
      <c r="N3092" s="1" t="s">
        <v>2844</v>
      </c>
      <c r="BA3092" s="206"/>
    </row>
    <row r="3093" spans="1:54" ht="30" customHeight="1">
      <c r="A3093" s="5" t="s">
        <v>2994</v>
      </c>
      <c r="B3093" s="5" t="s">
        <v>2646</v>
      </c>
      <c r="C3093" s="5" t="s">
        <v>2210</v>
      </c>
      <c r="D3093" s="6">
        <v>4.2000000000000003E-2</v>
      </c>
      <c r="E3093" s="8">
        <f>단가대비표!K424</f>
        <v>0</v>
      </c>
      <c r="F3093" s="9">
        <f>TRUNC(E3093*D3093,1)</f>
        <v>0</v>
      </c>
      <c r="G3093" s="8">
        <f>단가대비표!L424</f>
        <v>228883</v>
      </c>
      <c r="H3093" s="9">
        <f>TRUNC(G3093*D3093,1)</f>
        <v>9613</v>
      </c>
      <c r="I3093" s="8">
        <f>단가대비표!S424</f>
        <v>0</v>
      </c>
      <c r="J3093" s="9">
        <f>TRUNC(I3093*D3093,1)</f>
        <v>0</v>
      </c>
      <c r="K3093" s="8">
        <f t="shared" ref="K3093:L3095" si="398">TRUNC(E3093+G3093+I3093,1)</f>
        <v>228883</v>
      </c>
      <c r="L3093" s="9">
        <f t="shared" si="398"/>
        <v>9613</v>
      </c>
      <c r="M3093" s="5" t="s">
        <v>52</v>
      </c>
      <c r="N3093" s="1" t="s">
        <v>2844</v>
      </c>
      <c r="O3093" s="1" t="s">
        <v>2995</v>
      </c>
      <c r="P3093" s="1" t="s">
        <v>62</v>
      </c>
      <c r="Q3093" s="1" t="s">
        <v>62</v>
      </c>
      <c r="R3093" s="1" t="s">
        <v>61</v>
      </c>
      <c r="V3093">
        <v>1</v>
      </c>
      <c r="AV3093" s="1" t="s">
        <v>52</v>
      </c>
      <c r="AW3093" s="1" t="s">
        <v>5989</v>
      </c>
      <c r="AX3093" s="1" t="s">
        <v>52</v>
      </c>
      <c r="AY3093" s="1" t="s">
        <v>52</v>
      </c>
      <c r="AZ3093" s="203"/>
      <c r="BA3093" s="207" t="s">
        <v>7739</v>
      </c>
    </row>
    <row r="3094" spans="1:54" ht="30" customHeight="1">
      <c r="A3094" s="5" t="s">
        <v>2649</v>
      </c>
      <c r="B3094" s="5" t="s">
        <v>2646</v>
      </c>
      <c r="C3094" s="5" t="s">
        <v>2210</v>
      </c>
      <c r="D3094" s="6">
        <v>8.0000000000000002E-3</v>
      </c>
      <c r="E3094" s="8">
        <f>단가대비표!K405</f>
        <v>0</v>
      </c>
      <c r="F3094" s="9">
        <f>TRUNC(E3094*D3094,1)</f>
        <v>0</v>
      </c>
      <c r="G3094" s="8">
        <f>단가대비표!L405</f>
        <v>157068</v>
      </c>
      <c r="H3094" s="9">
        <f>TRUNC(G3094*D3094,1)</f>
        <v>1256.5</v>
      </c>
      <c r="I3094" s="8">
        <f>단가대비표!S405</f>
        <v>0</v>
      </c>
      <c r="J3094" s="9">
        <f>TRUNC(I3094*D3094,1)</f>
        <v>0</v>
      </c>
      <c r="K3094" s="8">
        <f t="shared" si="398"/>
        <v>157068</v>
      </c>
      <c r="L3094" s="9">
        <f t="shared" si="398"/>
        <v>1256.5</v>
      </c>
      <c r="M3094" s="5" t="s">
        <v>52</v>
      </c>
      <c r="N3094" s="1" t="s">
        <v>2844</v>
      </c>
      <c r="O3094" s="1" t="s">
        <v>2650</v>
      </c>
      <c r="P3094" s="1" t="s">
        <v>62</v>
      </c>
      <c r="Q3094" s="1" t="s">
        <v>62</v>
      </c>
      <c r="R3094" s="1" t="s">
        <v>61</v>
      </c>
      <c r="V3094">
        <v>1</v>
      </c>
      <c r="AV3094" s="1" t="s">
        <v>52</v>
      </c>
      <c r="AW3094" s="1" t="s">
        <v>5990</v>
      </c>
      <c r="AX3094" s="1" t="s">
        <v>52</v>
      </c>
      <c r="AY3094" s="1" t="s">
        <v>52</v>
      </c>
      <c r="AZ3094" s="203"/>
      <c r="BA3094" s="207" t="s">
        <v>7717</v>
      </c>
    </row>
    <row r="3095" spans="1:54" ht="30" customHeight="1">
      <c r="A3095" s="5" t="s">
        <v>2652</v>
      </c>
      <c r="B3095" s="5" t="s">
        <v>2978</v>
      </c>
      <c r="C3095" s="5" t="s">
        <v>449</v>
      </c>
      <c r="D3095" s="6">
        <v>1</v>
      </c>
      <c r="E3095" s="8">
        <v>0</v>
      </c>
      <c r="F3095" s="9">
        <f>TRUNC(E3095*D3095,1)</f>
        <v>0</v>
      </c>
      <c r="G3095" s="8">
        <v>0</v>
      </c>
      <c r="H3095" s="9">
        <f>TRUNC(G3095*D3095,1)</f>
        <v>0</v>
      </c>
      <c r="I3095" s="8">
        <f>TRUNC(SUMIF(V3093:V3095, RIGHTB(O3095, 1), H3093:H3095)*U3095, 2)</f>
        <v>326.08</v>
      </c>
      <c r="J3095" s="9">
        <f>TRUNC(I3095*D3095,1)</f>
        <v>326</v>
      </c>
      <c r="K3095" s="8">
        <f t="shared" si="398"/>
        <v>326</v>
      </c>
      <c r="L3095" s="9">
        <f t="shared" si="398"/>
        <v>326</v>
      </c>
      <c r="M3095" s="5" t="s">
        <v>52</v>
      </c>
      <c r="N3095" s="1" t="s">
        <v>2844</v>
      </c>
      <c r="O3095" s="1" t="s">
        <v>2654</v>
      </c>
      <c r="P3095" s="1" t="s">
        <v>62</v>
      </c>
      <c r="Q3095" s="1" t="s">
        <v>62</v>
      </c>
      <c r="R3095" s="1" t="s">
        <v>62</v>
      </c>
      <c r="S3095">
        <v>1</v>
      </c>
      <c r="T3095">
        <v>2</v>
      </c>
      <c r="U3095">
        <v>0.03</v>
      </c>
      <c r="AV3095" s="1" t="s">
        <v>52</v>
      </c>
      <c r="AW3095" s="1" t="s">
        <v>5991</v>
      </c>
      <c r="AX3095" s="1" t="s">
        <v>52</v>
      </c>
      <c r="AY3095" s="1" t="s">
        <v>52</v>
      </c>
      <c r="AZ3095" s="203"/>
      <c r="BA3095" s="207"/>
    </row>
    <row r="3096" spans="1:54" ht="30" customHeight="1">
      <c r="A3096" s="5" t="s">
        <v>2487</v>
      </c>
      <c r="B3096" s="5" t="s">
        <v>52</v>
      </c>
      <c r="C3096" s="5" t="s">
        <v>52</v>
      </c>
      <c r="D3096" s="6"/>
      <c r="E3096" s="8"/>
      <c r="F3096" s="9">
        <f>TRUNC(SUMIF(N3093:N3095, N3092, F3093:F3095),0)</f>
        <v>0</v>
      </c>
      <c r="G3096" s="8"/>
      <c r="H3096" s="9">
        <f>TRUNC(SUMIF(N3093:N3095, N3092, H3093:H3095),0)</f>
        <v>10869</v>
      </c>
      <c r="I3096" s="8"/>
      <c r="J3096" s="9">
        <f>TRUNC(SUMIF(N3093:N3095, N3092, J3093:J3095),0)</f>
        <v>326</v>
      </c>
      <c r="K3096" s="8"/>
      <c r="L3096" s="9">
        <f>F3096+H3096+J3096</f>
        <v>11195</v>
      </c>
      <c r="M3096" s="5" t="s">
        <v>52</v>
      </c>
      <c r="N3096" s="1" t="s">
        <v>124</v>
      </c>
      <c r="O3096" s="1" t="s">
        <v>124</v>
      </c>
      <c r="P3096" s="1" t="s">
        <v>52</v>
      </c>
      <c r="Q3096" s="1" t="s">
        <v>52</v>
      </c>
      <c r="R3096" s="1" t="s">
        <v>52</v>
      </c>
      <c r="AV3096" s="1" t="s">
        <v>52</v>
      </c>
      <c r="AW3096" s="1" t="s">
        <v>52</v>
      </c>
      <c r="AX3096" s="1" t="s">
        <v>52</v>
      </c>
      <c r="AY3096" s="1" t="s">
        <v>52</v>
      </c>
      <c r="AZ3096" s="203"/>
      <c r="BA3096" s="207"/>
    </row>
    <row r="3097" spans="1:54" ht="30" customHeight="1">
      <c r="A3097" s="6"/>
      <c r="B3097" s="6"/>
      <c r="C3097" s="6"/>
      <c r="D3097" s="6"/>
      <c r="E3097" s="8"/>
      <c r="F3097" s="9"/>
      <c r="G3097" s="8"/>
      <c r="H3097" s="9"/>
      <c r="I3097" s="8"/>
      <c r="J3097" s="9"/>
      <c r="K3097" s="8"/>
      <c r="L3097" s="9"/>
      <c r="M3097" s="6"/>
      <c r="BA3097" s="206"/>
    </row>
    <row r="3098" spans="1:54" ht="30" customHeight="1">
      <c r="A3098" s="308" t="s">
        <v>5992</v>
      </c>
      <c r="B3098" s="308"/>
      <c r="C3098" s="308"/>
      <c r="D3098" s="308"/>
      <c r="E3098" s="309"/>
      <c r="F3098" s="310"/>
      <c r="G3098" s="309"/>
      <c r="H3098" s="310"/>
      <c r="I3098" s="309"/>
      <c r="J3098" s="310"/>
      <c r="K3098" s="309"/>
      <c r="L3098" s="310"/>
      <c r="M3098" s="308"/>
      <c r="N3098" s="1" t="s">
        <v>2877</v>
      </c>
      <c r="BA3098" s="206"/>
    </row>
    <row r="3099" spans="1:54" ht="30" customHeight="1">
      <c r="A3099" s="5" t="s">
        <v>2645</v>
      </c>
      <c r="B3099" s="5" t="s">
        <v>2646</v>
      </c>
      <c r="C3099" s="5" t="s">
        <v>2210</v>
      </c>
      <c r="D3099" s="6">
        <v>7.4999999999999997E-2</v>
      </c>
      <c r="E3099" s="8">
        <f>단가대비표!K420</f>
        <v>0</v>
      </c>
      <c r="F3099" s="9">
        <f>TRUNC(E3099*D3099,1)</f>
        <v>0</v>
      </c>
      <c r="G3099" s="8">
        <f>단가대비표!L420</f>
        <v>199427</v>
      </c>
      <c r="H3099" s="9">
        <f>TRUNC(G3099*D3099,1)</f>
        <v>14957</v>
      </c>
      <c r="I3099" s="8">
        <f>단가대비표!S420</f>
        <v>0</v>
      </c>
      <c r="J3099" s="9">
        <f>TRUNC(I3099*D3099,1)</f>
        <v>0</v>
      </c>
      <c r="K3099" s="8">
        <f t="shared" ref="K3099:L3101" si="399">TRUNC(E3099+G3099+I3099,1)</f>
        <v>199427</v>
      </c>
      <c r="L3099" s="9">
        <f t="shared" si="399"/>
        <v>14957</v>
      </c>
      <c r="M3099" s="5" t="s">
        <v>52</v>
      </c>
      <c r="N3099" s="1" t="s">
        <v>2877</v>
      </c>
      <c r="O3099" s="1" t="s">
        <v>2647</v>
      </c>
      <c r="P3099" s="1" t="s">
        <v>62</v>
      </c>
      <c r="Q3099" s="1" t="s">
        <v>62</v>
      </c>
      <c r="R3099" s="1" t="s">
        <v>61</v>
      </c>
      <c r="V3099">
        <v>1</v>
      </c>
      <c r="AV3099" s="1" t="s">
        <v>52</v>
      </c>
      <c r="AW3099" s="1" t="s">
        <v>5993</v>
      </c>
      <c r="AX3099" s="1" t="s">
        <v>52</v>
      </c>
      <c r="AY3099" s="1" t="s">
        <v>52</v>
      </c>
      <c r="AZ3099" s="203"/>
      <c r="BA3099" s="207" t="s">
        <v>7735</v>
      </c>
    </row>
    <row r="3100" spans="1:54" ht="30" customHeight="1">
      <c r="A3100" s="5" t="s">
        <v>2649</v>
      </c>
      <c r="B3100" s="5" t="s">
        <v>2646</v>
      </c>
      <c r="C3100" s="5" t="s">
        <v>2210</v>
      </c>
      <c r="D3100" s="6">
        <v>0.04</v>
      </c>
      <c r="E3100" s="8">
        <f>단가대비표!K405</f>
        <v>0</v>
      </c>
      <c r="F3100" s="9">
        <f>TRUNC(E3100*D3100,1)</f>
        <v>0</v>
      </c>
      <c r="G3100" s="8">
        <f>단가대비표!L405</f>
        <v>157068</v>
      </c>
      <c r="H3100" s="9">
        <f>TRUNC(G3100*D3100,1)</f>
        <v>6282.7</v>
      </c>
      <c r="I3100" s="8">
        <f>단가대비표!S405</f>
        <v>0</v>
      </c>
      <c r="J3100" s="9">
        <f>TRUNC(I3100*D3100,1)</f>
        <v>0</v>
      </c>
      <c r="K3100" s="8">
        <f t="shared" si="399"/>
        <v>157068</v>
      </c>
      <c r="L3100" s="9">
        <f t="shared" si="399"/>
        <v>6282.7</v>
      </c>
      <c r="M3100" s="5" t="s">
        <v>52</v>
      </c>
      <c r="N3100" s="1" t="s">
        <v>2877</v>
      </c>
      <c r="O3100" s="1" t="s">
        <v>2650</v>
      </c>
      <c r="P3100" s="1" t="s">
        <v>62</v>
      </c>
      <c r="Q3100" s="1" t="s">
        <v>62</v>
      </c>
      <c r="R3100" s="1" t="s">
        <v>61</v>
      </c>
      <c r="V3100">
        <v>1</v>
      </c>
      <c r="AV3100" s="1" t="s">
        <v>52</v>
      </c>
      <c r="AW3100" s="1" t="s">
        <v>5994</v>
      </c>
      <c r="AX3100" s="1" t="s">
        <v>52</v>
      </c>
      <c r="AY3100" s="1" t="s">
        <v>52</v>
      </c>
      <c r="AZ3100" s="203"/>
      <c r="BA3100" s="207" t="s">
        <v>7717</v>
      </c>
    </row>
    <row r="3101" spans="1:54" ht="30" customHeight="1">
      <c r="A3101" s="5" t="s">
        <v>2652</v>
      </c>
      <c r="B3101" s="5" t="s">
        <v>2978</v>
      </c>
      <c r="C3101" s="5" t="s">
        <v>449</v>
      </c>
      <c r="D3101" s="6">
        <v>1</v>
      </c>
      <c r="E3101" s="8">
        <v>0</v>
      </c>
      <c r="F3101" s="9">
        <f>TRUNC(E3101*D3101,1)</f>
        <v>0</v>
      </c>
      <c r="G3101" s="8">
        <v>0</v>
      </c>
      <c r="H3101" s="9">
        <f>TRUNC(G3101*D3101,1)</f>
        <v>0</v>
      </c>
      <c r="I3101" s="8">
        <f>TRUNC(SUMIF(V3099:V3101, RIGHTB(O3101, 1), H3099:H3101)*U3101, 2)</f>
        <v>637.19000000000005</v>
      </c>
      <c r="J3101" s="9">
        <f>TRUNC(I3101*D3101,1)</f>
        <v>637.1</v>
      </c>
      <c r="K3101" s="8">
        <f t="shared" si="399"/>
        <v>637.1</v>
      </c>
      <c r="L3101" s="9">
        <f t="shared" si="399"/>
        <v>637.1</v>
      </c>
      <c r="M3101" s="5" t="s">
        <v>52</v>
      </c>
      <c r="N3101" s="1" t="s">
        <v>2877</v>
      </c>
      <c r="O3101" s="1" t="s">
        <v>2654</v>
      </c>
      <c r="P3101" s="1" t="s">
        <v>62</v>
      </c>
      <c r="Q3101" s="1" t="s">
        <v>62</v>
      </c>
      <c r="R3101" s="1" t="s">
        <v>62</v>
      </c>
      <c r="S3101">
        <v>1</v>
      </c>
      <c r="T3101">
        <v>2</v>
      </c>
      <c r="U3101">
        <v>0.03</v>
      </c>
      <c r="AV3101" s="1" t="s">
        <v>52</v>
      </c>
      <c r="AW3101" s="1" t="s">
        <v>5995</v>
      </c>
      <c r="AX3101" s="1" t="s">
        <v>52</v>
      </c>
      <c r="AY3101" s="1" t="s">
        <v>52</v>
      </c>
      <c r="AZ3101" s="203"/>
      <c r="BA3101" s="207"/>
    </row>
    <row r="3102" spans="1:54" ht="30" customHeight="1">
      <c r="A3102" s="5" t="s">
        <v>2487</v>
      </c>
      <c r="B3102" s="5" t="s">
        <v>52</v>
      </c>
      <c r="C3102" s="5" t="s">
        <v>52</v>
      </c>
      <c r="D3102" s="6"/>
      <c r="E3102" s="8"/>
      <c r="F3102" s="9">
        <f>TRUNC(SUMIF(N3099:N3101, N3098, F3099:F3101),0)</f>
        <v>0</v>
      </c>
      <c r="G3102" s="8"/>
      <c r="H3102" s="9">
        <f>TRUNC(SUMIF(N3099:N3101, N3098, H3099:H3101),0)</f>
        <v>21239</v>
      </c>
      <c r="I3102" s="8"/>
      <c r="J3102" s="9">
        <f>TRUNC(SUMIF(N3099:N3101, N3098, J3099:J3101),0)</f>
        <v>637</v>
      </c>
      <c r="K3102" s="8"/>
      <c r="L3102" s="9">
        <f>F3102+H3102+J3102</f>
        <v>21876</v>
      </c>
      <c r="M3102" s="5" t="s">
        <v>52</v>
      </c>
      <c r="N3102" s="1" t="s">
        <v>124</v>
      </c>
      <c r="O3102" s="1" t="s">
        <v>124</v>
      </c>
      <c r="P3102" s="1" t="s">
        <v>52</v>
      </c>
      <c r="Q3102" s="1" t="s">
        <v>52</v>
      </c>
      <c r="R3102" s="1" t="s">
        <v>52</v>
      </c>
      <c r="AV3102" s="1" t="s">
        <v>52</v>
      </c>
      <c r="AW3102" s="1" t="s">
        <v>52</v>
      </c>
      <c r="AX3102" s="1" t="s">
        <v>52</v>
      </c>
      <c r="AY3102" s="1" t="s">
        <v>52</v>
      </c>
      <c r="AZ3102" s="203"/>
      <c r="BA3102" s="207"/>
    </row>
    <row r="3103" spans="1:54" ht="30" customHeight="1">
      <c r="A3103" s="6"/>
      <c r="B3103" s="6"/>
      <c r="C3103" s="6"/>
      <c r="D3103" s="6"/>
      <c r="E3103" s="8"/>
      <c r="F3103" s="9"/>
      <c r="G3103" s="8"/>
      <c r="H3103" s="9"/>
      <c r="I3103" s="8"/>
      <c r="J3103" s="9"/>
      <c r="K3103" s="8"/>
      <c r="L3103" s="9"/>
      <c r="M3103" s="6"/>
      <c r="BA3103" s="206"/>
    </row>
    <row r="3104" spans="1:54" ht="30" customHeight="1">
      <c r="A3104" s="308" t="s">
        <v>5996</v>
      </c>
      <c r="B3104" s="308"/>
      <c r="C3104" s="308"/>
      <c r="D3104" s="308"/>
      <c r="E3104" s="309"/>
      <c r="F3104" s="310"/>
      <c r="G3104" s="309"/>
      <c r="H3104" s="310"/>
      <c r="I3104" s="309"/>
      <c r="J3104" s="310"/>
      <c r="K3104" s="309"/>
      <c r="L3104" s="310"/>
      <c r="M3104" s="308"/>
      <c r="N3104" s="1" t="s">
        <v>2885</v>
      </c>
      <c r="BA3104" s="206"/>
    </row>
    <row r="3105" spans="1:53" ht="30" customHeight="1">
      <c r="A3105" s="5" t="s">
        <v>2645</v>
      </c>
      <c r="B3105" s="5" t="s">
        <v>2646</v>
      </c>
      <c r="C3105" s="5" t="s">
        <v>2210</v>
      </c>
      <c r="D3105" s="6">
        <v>0.06</v>
      </c>
      <c r="E3105" s="8">
        <f>단가대비표!K420</f>
        <v>0</v>
      </c>
      <c r="F3105" s="9">
        <f>TRUNC(E3105*D3105,1)</f>
        <v>0</v>
      </c>
      <c r="G3105" s="8">
        <f>단가대비표!L420</f>
        <v>199427</v>
      </c>
      <c r="H3105" s="9">
        <f>TRUNC(G3105*D3105,1)</f>
        <v>11965.6</v>
      </c>
      <c r="I3105" s="8">
        <f>단가대비표!S420</f>
        <v>0</v>
      </c>
      <c r="J3105" s="9">
        <f>TRUNC(I3105*D3105,1)</f>
        <v>0</v>
      </c>
      <c r="K3105" s="8">
        <f t="shared" ref="K3105:L3107" si="400">TRUNC(E3105+G3105+I3105,1)</f>
        <v>199427</v>
      </c>
      <c r="L3105" s="9">
        <f t="shared" si="400"/>
        <v>11965.6</v>
      </c>
      <c r="M3105" s="5" t="s">
        <v>52</v>
      </c>
      <c r="N3105" s="1" t="s">
        <v>2885</v>
      </c>
      <c r="O3105" s="1" t="s">
        <v>2647</v>
      </c>
      <c r="P3105" s="1" t="s">
        <v>62</v>
      </c>
      <c r="Q3105" s="1" t="s">
        <v>62</v>
      </c>
      <c r="R3105" s="1" t="s">
        <v>61</v>
      </c>
      <c r="V3105">
        <v>1</v>
      </c>
      <c r="AV3105" s="1" t="s">
        <v>52</v>
      </c>
      <c r="AW3105" s="1" t="s">
        <v>5997</v>
      </c>
      <c r="AX3105" s="1" t="s">
        <v>52</v>
      </c>
      <c r="AY3105" s="1" t="s">
        <v>52</v>
      </c>
      <c r="AZ3105" s="203"/>
      <c r="BA3105" s="207" t="s">
        <v>7735</v>
      </c>
    </row>
    <row r="3106" spans="1:53" ht="30" customHeight="1">
      <c r="A3106" s="5" t="s">
        <v>2649</v>
      </c>
      <c r="B3106" s="5" t="s">
        <v>2646</v>
      </c>
      <c r="C3106" s="5" t="s">
        <v>2210</v>
      </c>
      <c r="D3106" s="6">
        <v>0.03</v>
      </c>
      <c r="E3106" s="8">
        <f>단가대비표!K405</f>
        <v>0</v>
      </c>
      <c r="F3106" s="9">
        <f>TRUNC(E3106*D3106,1)</f>
        <v>0</v>
      </c>
      <c r="G3106" s="8">
        <f>단가대비표!L405</f>
        <v>157068</v>
      </c>
      <c r="H3106" s="9">
        <f>TRUNC(G3106*D3106,1)</f>
        <v>4712</v>
      </c>
      <c r="I3106" s="8">
        <f>단가대비표!S405</f>
        <v>0</v>
      </c>
      <c r="J3106" s="9">
        <f>TRUNC(I3106*D3106,1)</f>
        <v>0</v>
      </c>
      <c r="K3106" s="8">
        <f t="shared" si="400"/>
        <v>157068</v>
      </c>
      <c r="L3106" s="9">
        <f t="shared" si="400"/>
        <v>4712</v>
      </c>
      <c r="M3106" s="5" t="s">
        <v>52</v>
      </c>
      <c r="N3106" s="1" t="s">
        <v>2885</v>
      </c>
      <c r="O3106" s="1" t="s">
        <v>2650</v>
      </c>
      <c r="P3106" s="1" t="s">
        <v>62</v>
      </c>
      <c r="Q3106" s="1" t="s">
        <v>62</v>
      </c>
      <c r="R3106" s="1" t="s">
        <v>61</v>
      </c>
      <c r="V3106">
        <v>1</v>
      </c>
      <c r="AV3106" s="1" t="s">
        <v>52</v>
      </c>
      <c r="AW3106" s="1" t="s">
        <v>5998</v>
      </c>
      <c r="AX3106" s="1" t="s">
        <v>52</v>
      </c>
      <c r="AY3106" s="1" t="s">
        <v>52</v>
      </c>
      <c r="AZ3106" s="203"/>
      <c r="BA3106" s="207" t="s">
        <v>7717</v>
      </c>
    </row>
    <row r="3107" spans="1:53" ht="30" customHeight="1">
      <c r="A3107" s="5" t="s">
        <v>2652</v>
      </c>
      <c r="B3107" s="5" t="s">
        <v>2978</v>
      </c>
      <c r="C3107" s="5" t="s">
        <v>449</v>
      </c>
      <c r="D3107" s="6">
        <v>1</v>
      </c>
      <c r="E3107" s="8">
        <v>0</v>
      </c>
      <c r="F3107" s="9">
        <f>TRUNC(E3107*D3107,1)</f>
        <v>0</v>
      </c>
      <c r="G3107" s="8">
        <v>0</v>
      </c>
      <c r="H3107" s="9">
        <f>TRUNC(G3107*D3107,1)</f>
        <v>0</v>
      </c>
      <c r="I3107" s="8">
        <f>TRUNC(SUMIF(V3105:V3107, RIGHTB(O3107, 1), H3105:H3107)*U3107, 2)</f>
        <v>500.32</v>
      </c>
      <c r="J3107" s="9">
        <f>TRUNC(I3107*D3107,1)</f>
        <v>500.3</v>
      </c>
      <c r="K3107" s="8">
        <f t="shared" si="400"/>
        <v>500.3</v>
      </c>
      <c r="L3107" s="9">
        <f t="shared" si="400"/>
        <v>500.3</v>
      </c>
      <c r="M3107" s="5" t="s">
        <v>52</v>
      </c>
      <c r="N3107" s="1" t="s">
        <v>2885</v>
      </c>
      <c r="O3107" s="1" t="s">
        <v>2654</v>
      </c>
      <c r="P3107" s="1" t="s">
        <v>62</v>
      </c>
      <c r="Q3107" s="1" t="s">
        <v>62</v>
      </c>
      <c r="R3107" s="1" t="s">
        <v>62</v>
      </c>
      <c r="S3107">
        <v>1</v>
      </c>
      <c r="T3107">
        <v>2</v>
      </c>
      <c r="U3107">
        <v>0.03</v>
      </c>
      <c r="AV3107" s="1" t="s">
        <v>52</v>
      </c>
      <c r="AW3107" s="1" t="s">
        <v>5999</v>
      </c>
      <c r="AX3107" s="1" t="s">
        <v>52</v>
      </c>
      <c r="AY3107" s="1" t="s">
        <v>52</v>
      </c>
      <c r="AZ3107" s="203"/>
      <c r="BA3107" s="207"/>
    </row>
    <row r="3108" spans="1:53" ht="30" customHeight="1">
      <c r="A3108" s="5" t="s">
        <v>2487</v>
      </c>
      <c r="B3108" s="5" t="s">
        <v>52</v>
      </c>
      <c r="C3108" s="5" t="s">
        <v>52</v>
      </c>
      <c r="D3108" s="6"/>
      <c r="E3108" s="8"/>
      <c r="F3108" s="9">
        <f>TRUNC(SUMIF(N3105:N3107, N3104, F3105:F3107),0)</f>
        <v>0</v>
      </c>
      <c r="G3108" s="8"/>
      <c r="H3108" s="9">
        <f>TRUNC(SUMIF(N3105:N3107, N3104, H3105:H3107),0)</f>
        <v>16677</v>
      </c>
      <c r="I3108" s="8"/>
      <c r="J3108" s="9">
        <f>TRUNC(SUMIF(N3105:N3107, N3104, J3105:J3107),0)</f>
        <v>500</v>
      </c>
      <c r="K3108" s="8"/>
      <c r="L3108" s="9">
        <f>F3108+H3108+J3108</f>
        <v>17177</v>
      </c>
      <c r="M3108" s="5" t="s">
        <v>52</v>
      </c>
      <c r="N3108" s="1" t="s">
        <v>124</v>
      </c>
      <c r="O3108" s="1" t="s">
        <v>124</v>
      </c>
      <c r="P3108" s="1" t="s">
        <v>52</v>
      </c>
      <c r="Q3108" s="1" t="s">
        <v>52</v>
      </c>
      <c r="R3108" s="1" t="s">
        <v>52</v>
      </c>
      <c r="AV3108" s="1" t="s">
        <v>52</v>
      </c>
      <c r="AW3108" s="1" t="s">
        <v>52</v>
      </c>
      <c r="AX3108" s="1" t="s">
        <v>52</v>
      </c>
      <c r="AY3108" s="1" t="s">
        <v>52</v>
      </c>
      <c r="AZ3108" s="203"/>
      <c r="BA3108" s="207"/>
    </row>
    <row r="3109" spans="1:53" ht="30" customHeight="1">
      <c r="A3109" s="6"/>
      <c r="B3109" s="6"/>
      <c r="C3109" s="6"/>
      <c r="D3109" s="6"/>
      <c r="E3109" s="8"/>
      <c r="F3109" s="9"/>
      <c r="G3109" s="8"/>
      <c r="H3109" s="9"/>
      <c r="I3109" s="8"/>
      <c r="J3109" s="9"/>
      <c r="K3109" s="8"/>
      <c r="L3109" s="9"/>
      <c r="M3109" s="6"/>
      <c r="BA3109" s="206"/>
    </row>
    <row r="3110" spans="1:53" ht="30" customHeight="1">
      <c r="A3110" s="308" t="s">
        <v>6000</v>
      </c>
      <c r="B3110" s="308"/>
      <c r="C3110" s="308"/>
      <c r="D3110" s="308"/>
      <c r="E3110" s="309"/>
      <c r="F3110" s="310"/>
      <c r="G3110" s="309"/>
      <c r="H3110" s="310"/>
      <c r="I3110" s="309"/>
      <c r="J3110" s="310"/>
      <c r="K3110" s="309"/>
      <c r="L3110" s="310"/>
      <c r="M3110" s="308"/>
      <c r="N3110" s="1" t="s">
        <v>2892</v>
      </c>
      <c r="BA3110" s="206"/>
    </row>
    <row r="3111" spans="1:53" ht="30" customHeight="1">
      <c r="A3111" s="5" t="s">
        <v>4117</v>
      </c>
      <c r="B3111" s="5" t="s">
        <v>2646</v>
      </c>
      <c r="C3111" s="5" t="s">
        <v>2210</v>
      </c>
      <c r="D3111" s="6">
        <v>3.5000000000000003E-2</v>
      </c>
      <c r="E3111" s="8">
        <f>단가대비표!K421</f>
        <v>0</v>
      </c>
      <c r="F3111" s="9">
        <f>TRUNC(E3111*D3111,1)</f>
        <v>0</v>
      </c>
      <c r="G3111" s="8">
        <f>단가대비표!L421</f>
        <v>251976</v>
      </c>
      <c r="H3111" s="9">
        <f>TRUNC(G3111*D3111,1)</f>
        <v>8819.1</v>
      </c>
      <c r="I3111" s="8">
        <f>단가대비표!S421</f>
        <v>0</v>
      </c>
      <c r="J3111" s="9">
        <f>TRUNC(I3111*D3111,1)</f>
        <v>0</v>
      </c>
      <c r="K3111" s="8">
        <f t="shared" ref="K3111:L3113" si="401">TRUNC(E3111+G3111+I3111,1)</f>
        <v>251976</v>
      </c>
      <c r="L3111" s="9">
        <f t="shared" si="401"/>
        <v>8819.1</v>
      </c>
      <c r="M3111" s="5" t="s">
        <v>52</v>
      </c>
      <c r="N3111" s="1" t="s">
        <v>2892</v>
      </c>
      <c r="O3111" s="1" t="s">
        <v>4118</v>
      </c>
      <c r="P3111" s="1" t="s">
        <v>62</v>
      </c>
      <c r="Q3111" s="1" t="s">
        <v>62</v>
      </c>
      <c r="R3111" s="1" t="s">
        <v>61</v>
      </c>
      <c r="V3111">
        <v>1</v>
      </c>
      <c r="AV3111" s="1" t="s">
        <v>52</v>
      </c>
      <c r="AW3111" s="1" t="s">
        <v>6001</v>
      </c>
      <c r="AX3111" s="1" t="s">
        <v>52</v>
      </c>
      <c r="AY3111" s="1" t="s">
        <v>52</v>
      </c>
      <c r="AZ3111" s="203"/>
      <c r="BA3111" s="207" t="s">
        <v>7736</v>
      </c>
    </row>
    <row r="3112" spans="1:53" ht="30" customHeight="1">
      <c r="A3112" s="5" t="s">
        <v>2649</v>
      </c>
      <c r="B3112" s="5" t="s">
        <v>2646</v>
      </c>
      <c r="C3112" s="5" t="s">
        <v>2210</v>
      </c>
      <c r="D3112" s="6">
        <v>1.2E-2</v>
      </c>
      <c r="E3112" s="8">
        <f>단가대비표!K405</f>
        <v>0</v>
      </c>
      <c r="F3112" s="9">
        <f>TRUNC(E3112*D3112,1)</f>
        <v>0</v>
      </c>
      <c r="G3112" s="8">
        <f>단가대비표!L405</f>
        <v>157068</v>
      </c>
      <c r="H3112" s="9">
        <f>TRUNC(G3112*D3112,1)</f>
        <v>1884.8</v>
      </c>
      <c r="I3112" s="8">
        <f>단가대비표!S405</f>
        <v>0</v>
      </c>
      <c r="J3112" s="9">
        <f>TRUNC(I3112*D3112,1)</f>
        <v>0</v>
      </c>
      <c r="K3112" s="8">
        <f t="shared" si="401"/>
        <v>157068</v>
      </c>
      <c r="L3112" s="9">
        <f t="shared" si="401"/>
        <v>1884.8</v>
      </c>
      <c r="M3112" s="5" t="s">
        <v>52</v>
      </c>
      <c r="N3112" s="1" t="s">
        <v>2892</v>
      </c>
      <c r="O3112" s="1" t="s">
        <v>2650</v>
      </c>
      <c r="P3112" s="1" t="s">
        <v>62</v>
      </c>
      <c r="Q3112" s="1" t="s">
        <v>62</v>
      </c>
      <c r="R3112" s="1" t="s">
        <v>61</v>
      </c>
      <c r="V3112">
        <v>1</v>
      </c>
      <c r="AV3112" s="1" t="s">
        <v>52</v>
      </c>
      <c r="AW3112" s="1" t="s">
        <v>6002</v>
      </c>
      <c r="AX3112" s="1" t="s">
        <v>52</v>
      </c>
      <c r="AY3112" s="1" t="s">
        <v>52</v>
      </c>
      <c r="AZ3112" s="203"/>
      <c r="BA3112" s="207" t="s">
        <v>7717</v>
      </c>
    </row>
    <row r="3113" spans="1:53" ht="30" customHeight="1">
      <c r="A3113" s="5" t="s">
        <v>2652</v>
      </c>
      <c r="B3113" s="5" t="s">
        <v>2653</v>
      </c>
      <c r="C3113" s="5" t="s">
        <v>449</v>
      </c>
      <c r="D3113" s="6">
        <v>1</v>
      </c>
      <c r="E3113" s="8">
        <v>0</v>
      </c>
      <c r="F3113" s="9">
        <f>TRUNC(E3113*D3113,1)</f>
        <v>0</v>
      </c>
      <c r="G3113" s="8">
        <v>0</v>
      </c>
      <c r="H3113" s="9">
        <f>TRUNC(G3113*D3113,1)</f>
        <v>0</v>
      </c>
      <c r="I3113" s="8">
        <f>TRUNC(SUMIF(V3111:V3113, RIGHTB(O3113, 1), H3111:H3113)*U3113, 2)</f>
        <v>214.07</v>
      </c>
      <c r="J3113" s="9">
        <f>TRUNC(I3113*D3113,1)</f>
        <v>214</v>
      </c>
      <c r="K3113" s="8">
        <f t="shared" si="401"/>
        <v>214</v>
      </c>
      <c r="L3113" s="9">
        <f t="shared" si="401"/>
        <v>214</v>
      </c>
      <c r="M3113" s="5" t="s">
        <v>52</v>
      </c>
      <c r="N3113" s="1" t="s">
        <v>2892</v>
      </c>
      <c r="O3113" s="1" t="s">
        <v>2654</v>
      </c>
      <c r="P3113" s="1" t="s">
        <v>62</v>
      </c>
      <c r="Q3113" s="1" t="s">
        <v>62</v>
      </c>
      <c r="R3113" s="1" t="s">
        <v>62</v>
      </c>
      <c r="S3113">
        <v>1</v>
      </c>
      <c r="T3113">
        <v>2</v>
      </c>
      <c r="U3113">
        <v>0.02</v>
      </c>
      <c r="AV3113" s="1" t="s">
        <v>52</v>
      </c>
      <c r="AW3113" s="1" t="s">
        <v>6003</v>
      </c>
      <c r="AX3113" s="1" t="s">
        <v>52</v>
      </c>
      <c r="AY3113" s="1" t="s">
        <v>52</v>
      </c>
      <c r="AZ3113" s="203"/>
      <c r="BA3113" s="207"/>
    </row>
    <row r="3114" spans="1:53" ht="30" customHeight="1">
      <c r="A3114" s="5" t="s">
        <v>2487</v>
      </c>
      <c r="B3114" s="5" t="s">
        <v>52</v>
      </c>
      <c r="C3114" s="5" t="s">
        <v>52</v>
      </c>
      <c r="D3114" s="6"/>
      <c r="E3114" s="8"/>
      <c r="F3114" s="9">
        <f>TRUNC(SUMIF(N3111:N3113, N3110, F3111:F3113),0)</f>
        <v>0</v>
      </c>
      <c r="G3114" s="8"/>
      <c r="H3114" s="9">
        <f>TRUNC(SUMIF(N3111:N3113, N3110, H3111:H3113),0)</f>
        <v>10703</v>
      </c>
      <c r="I3114" s="8"/>
      <c r="J3114" s="9">
        <f>TRUNC(SUMIF(N3111:N3113, N3110, J3111:J3113),0)</f>
        <v>214</v>
      </c>
      <c r="K3114" s="8"/>
      <c r="L3114" s="9">
        <f>F3114+H3114+J3114</f>
        <v>10917</v>
      </c>
      <c r="M3114" s="5" t="s">
        <v>52</v>
      </c>
      <c r="N3114" s="1" t="s">
        <v>124</v>
      </c>
      <c r="O3114" s="1" t="s">
        <v>124</v>
      </c>
      <c r="P3114" s="1" t="s">
        <v>52</v>
      </c>
      <c r="Q3114" s="1" t="s">
        <v>52</v>
      </c>
      <c r="R3114" s="1" t="s">
        <v>52</v>
      </c>
      <c r="AV3114" s="1" t="s">
        <v>52</v>
      </c>
      <c r="AW3114" s="1" t="s">
        <v>52</v>
      </c>
      <c r="AX3114" s="1" t="s">
        <v>52</v>
      </c>
      <c r="AY3114" s="1" t="s">
        <v>52</v>
      </c>
      <c r="AZ3114" s="203"/>
      <c r="BA3114" s="207"/>
    </row>
    <row r="3115" spans="1:53" ht="30" customHeight="1">
      <c r="A3115" s="6"/>
      <c r="B3115" s="6"/>
      <c r="C3115" s="6"/>
      <c r="D3115" s="6"/>
      <c r="E3115" s="8"/>
      <c r="F3115" s="9"/>
      <c r="G3115" s="8"/>
      <c r="H3115" s="9"/>
      <c r="I3115" s="8"/>
      <c r="J3115" s="9"/>
      <c r="K3115" s="8"/>
      <c r="L3115" s="9"/>
      <c r="M3115" s="6"/>
      <c r="BA3115" s="206"/>
    </row>
    <row r="3116" spans="1:53" ht="30" customHeight="1">
      <c r="A3116" s="308" t="s">
        <v>6004</v>
      </c>
      <c r="B3116" s="308"/>
      <c r="C3116" s="308"/>
      <c r="D3116" s="308"/>
      <c r="E3116" s="309"/>
      <c r="F3116" s="310"/>
      <c r="G3116" s="309"/>
      <c r="H3116" s="310"/>
      <c r="I3116" s="309"/>
      <c r="J3116" s="310"/>
      <c r="K3116" s="309"/>
      <c r="L3116" s="310"/>
      <c r="M3116" s="308"/>
      <c r="N3116" s="1" t="s">
        <v>2896</v>
      </c>
      <c r="BA3116" s="206"/>
    </row>
    <row r="3117" spans="1:53" ht="30" customHeight="1">
      <c r="A3117" s="5" t="s">
        <v>2861</v>
      </c>
      <c r="B3117" s="5" t="s">
        <v>2862</v>
      </c>
      <c r="C3117" s="5" t="s">
        <v>2685</v>
      </c>
      <c r="D3117" s="6">
        <v>680</v>
      </c>
      <c r="E3117" s="8">
        <f>단가대비표!K74</f>
        <v>140.9</v>
      </c>
      <c r="F3117" s="9">
        <f>TRUNC(E3117*D3117,1)</f>
        <v>95812</v>
      </c>
      <c r="G3117" s="8">
        <f>단가대비표!L74</f>
        <v>0</v>
      </c>
      <c r="H3117" s="9">
        <f>TRUNC(G3117*D3117,1)</f>
        <v>0</v>
      </c>
      <c r="I3117" s="8">
        <f>단가대비표!S74</f>
        <v>0</v>
      </c>
      <c r="J3117" s="9">
        <f>TRUNC(I3117*D3117,1)</f>
        <v>0</v>
      </c>
      <c r="K3117" s="8">
        <f t="shared" ref="K3117:L3119" si="402">TRUNC(E3117+G3117+I3117,1)</f>
        <v>140.9</v>
      </c>
      <c r="L3117" s="9">
        <f t="shared" si="402"/>
        <v>95812</v>
      </c>
      <c r="M3117" s="5" t="s">
        <v>2863</v>
      </c>
      <c r="N3117" s="1" t="s">
        <v>2896</v>
      </c>
      <c r="O3117" s="1" t="s">
        <v>2864</v>
      </c>
      <c r="P3117" s="1" t="s">
        <v>62</v>
      </c>
      <c r="Q3117" s="1" t="s">
        <v>62</v>
      </c>
      <c r="R3117" s="1" t="s">
        <v>61</v>
      </c>
      <c r="AV3117" s="1" t="s">
        <v>52</v>
      </c>
      <c r="AW3117" s="1" t="s">
        <v>6005</v>
      </c>
      <c r="AX3117" s="1" t="s">
        <v>52</v>
      </c>
      <c r="AY3117" s="1" t="s">
        <v>52</v>
      </c>
      <c r="AZ3117" s="203"/>
      <c r="BA3117" s="207" t="s">
        <v>7306</v>
      </c>
    </row>
    <row r="3118" spans="1:53" ht="30" customHeight="1">
      <c r="A3118" s="5" t="s">
        <v>2866</v>
      </c>
      <c r="B3118" s="5" t="s">
        <v>2867</v>
      </c>
      <c r="C3118" s="5" t="s">
        <v>588</v>
      </c>
      <c r="D3118" s="6">
        <v>0.98</v>
      </c>
      <c r="E3118" s="8">
        <f>단가대비표!K43</f>
        <v>26000</v>
      </c>
      <c r="F3118" s="9">
        <f>TRUNC(E3118*D3118,1)</f>
        <v>25480</v>
      </c>
      <c r="G3118" s="8">
        <f>단가대비표!L43</f>
        <v>0</v>
      </c>
      <c r="H3118" s="9">
        <f>TRUNC(G3118*D3118,1)</f>
        <v>0</v>
      </c>
      <c r="I3118" s="8">
        <f>단가대비표!S43</f>
        <v>0</v>
      </c>
      <c r="J3118" s="9">
        <f>TRUNC(I3118*D3118,1)</f>
        <v>0</v>
      </c>
      <c r="K3118" s="8">
        <f t="shared" si="402"/>
        <v>26000</v>
      </c>
      <c r="L3118" s="9">
        <f t="shared" si="402"/>
        <v>25480</v>
      </c>
      <c r="M3118" s="5" t="s">
        <v>2863</v>
      </c>
      <c r="N3118" s="1" t="s">
        <v>2896</v>
      </c>
      <c r="O3118" s="1" t="s">
        <v>2868</v>
      </c>
      <c r="P3118" s="1" t="s">
        <v>62</v>
      </c>
      <c r="Q3118" s="1" t="s">
        <v>62</v>
      </c>
      <c r="R3118" s="1" t="s">
        <v>61</v>
      </c>
      <c r="AV3118" s="1" t="s">
        <v>52</v>
      </c>
      <c r="AW3118" s="1" t="s">
        <v>6006</v>
      </c>
      <c r="AX3118" s="1" t="s">
        <v>52</v>
      </c>
      <c r="AY3118" s="1" t="s">
        <v>52</v>
      </c>
      <c r="AZ3118" s="203"/>
      <c r="BA3118" s="207" t="s">
        <v>7258</v>
      </c>
    </row>
    <row r="3119" spans="1:53" ht="30" customHeight="1">
      <c r="A3119" s="5" t="s">
        <v>2649</v>
      </c>
      <c r="B3119" s="5" t="s">
        <v>2646</v>
      </c>
      <c r="C3119" s="5" t="s">
        <v>2210</v>
      </c>
      <c r="D3119" s="6">
        <v>0.66</v>
      </c>
      <c r="E3119" s="8">
        <f>단가대비표!K405</f>
        <v>0</v>
      </c>
      <c r="F3119" s="9">
        <f>TRUNC(E3119*D3119,1)</f>
        <v>0</v>
      </c>
      <c r="G3119" s="8">
        <f>단가대비표!L405</f>
        <v>157068</v>
      </c>
      <c r="H3119" s="9">
        <f>TRUNC(G3119*D3119,1)</f>
        <v>103664.8</v>
      </c>
      <c r="I3119" s="8">
        <f>단가대비표!S405</f>
        <v>0</v>
      </c>
      <c r="J3119" s="9">
        <f>TRUNC(I3119*D3119,1)</f>
        <v>0</v>
      </c>
      <c r="K3119" s="8">
        <f t="shared" si="402"/>
        <v>157068</v>
      </c>
      <c r="L3119" s="9">
        <f t="shared" si="402"/>
        <v>103664.8</v>
      </c>
      <c r="M3119" s="5" t="s">
        <v>52</v>
      </c>
      <c r="N3119" s="1" t="s">
        <v>2896</v>
      </c>
      <c r="O3119" s="1" t="s">
        <v>2650</v>
      </c>
      <c r="P3119" s="1" t="s">
        <v>62</v>
      </c>
      <c r="Q3119" s="1" t="s">
        <v>62</v>
      </c>
      <c r="R3119" s="1" t="s">
        <v>61</v>
      </c>
      <c r="AV3119" s="1" t="s">
        <v>52</v>
      </c>
      <c r="AW3119" s="1" t="s">
        <v>6007</v>
      </c>
      <c r="AX3119" s="1" t="s">
        <v>52</v>
      </c>
      <c r="AY3119" s="1" t="s">
        <v>52</v>
      </c>
      <c r="AZ3119" s="203"/>
      <c r="BA3119" s="207" t="s">
        <v>7717</v>
      </c>
    </row>
    <row r="3120" spans="1:53" ht="30" customHeight="1">
      <c r="A3120" s="5" t="s">
        <v>2487</v>
      </c>
      <c r="B3120" s="5" t="s">
        <v>52</v>
      </c>
      <c r="C3120" s="5" t="s">
        <v>52</v>
      </c>
      <c r="D3120" s="6"/>
      <c r="E3120" s="8"/>
      <c r="F3120" s="9">
        <f>TRUNC(SUMIF(N3117:N3119, N3116, F3117:F3119),0)</f>
        <v>121292</v>
      </c>
      <c r="G3120" s="8"/>
      <c r="H3120" s="9">
        <f>TRUNC(SUMIF(N3117:N3119, N3116, H3117:H3119),0)</f>
        <v>103664</v>
      </c>
      <c r="I3120" s="8"/>
      <c r="J3120" s="9">
        <f>TRUNC(SUMIF(N3117:N3119, N3116, J3117:J3119),0)</f>
        <v>0</v>
      </c>
      <c r="K3120" s="8"/>
      <c r="L3120" s="9">
        <f>F3120+H3120+J3120</f>
        <v>224956</v>
      </c>
      <c r="M3120" s="5" t="s">
        <v>52</v>
      </c>
      <c r="N3120" s="1" t="s">
        <v>124</v>
      </c>
      <c r="O3120" s="1" t="s">
        <v>124</v>
      </c>
      <c r="P3120" s="1" t="s">
        <v>52</v>
      </c>
      <c r="Q3120" s="1" t="s">
        <v>52</v>
      </c>
      <c r="R3120" s="1" t="s">
        <v>52</v>
      </c>
      <c r="AV3120" s="1" t="s">
        <v>52</v>
      </c>
      <c r="AW3120" s="1" t="s">
        <v>52</v>
      </c>
      <c r="AX3120" s="1" t="s">
        <v>52</v>
      </c>
      <c r="AY3120" s="1" t="s">
        <v>52</v>
      </c>
      <c r="AZ3120" s="203"/>
      <c r="BA3120" s="207"/>
    </row>
    <row r="3121" spans="1:53" ht="30" customHeight="1">
      <c r="A3121" s="6"/>
      <c r="B3121" s="6"/>
      <c r="C3121" s="6"/>
      <c r="D3121" s="6"/>
      <c r="E3121" s="8"/>
      <c r="F3121" s="9"/>
      <c r="G3121" s="8"/>
      <c r="H3121" s="9"/>
      <c r="I3121" s="8"/>
      <c r="J3121" s="9"/>
      <c r="K3121" s="8"/>
      <c r="L3121" s="9"/>
      <c r="M3121" s="6"/>
      <c r="BA3121" s="206"/>
    </row>
    <row r="3122" spans="1:53" ht="30" customHeight="1">
      <c r="A3122" s="308" t="s">
        <v>6008</v>
      </c>
      <c r="B3122" s="308"/>
      <c r="C3122" s="308"/>
      <c r="D3122" s="308"/>
      <c r="E3122" s="309"/>
      <c r="F3122" s="310"/>
      <c r="G3122" s="309"/>
      <c r="H3122" s="310"/>
      <c r="I3122" s="309"/>
      <c r="J3122" s="310"/>
      <c r="K3122" s="309"/>
      <c r="L3122" s="310"/>
      <c r="M3122" s="308"/>
      <c r="N3122" s="1" t="s">
        <v>2900</v>
      </c>
      <c r="BA3122" s="206"/>
    </row>
    <row r="3123" spans="1:53" ht="30" customHeight="1">
      <c r="A3123" s="5" t="s">
        <v>2861</v>
      </c>
      <c r="B3123" s="5" t="s">
        <v>2862</v>
      </c>
      <c r="C3123" s="5" t="s">
        <v>2685</v>
      </c>
      <c r="D3123" s="6">
        <v>1093</v>
      </c>
      <c r="E3123" s="8">
        <f>단가대비표!K74</f>
        <v>140.9</v>
      </c>
      <c r="F3123" s="9">
        <f>TRUNC(E3123*D3123,1)</f>
        <v>154003.70000000001</v>
      </c>
      <c r="G3123" s="8">
        <f>단가대비표!L74</f>
        <v>0</v>
      </c>
      <c r="H3123" s="9">
        <f>TRUNC(G3123*D3123,1)</f>
        <v>0</v>
      </c>
      <c r="I3123" s="8">
        <f>단가대비표!S74</f>
        <v>0</v>
      </c>
      <c r="J3123" s="9">
        <f>TRUNC(I3123*D3123,1)</f>
        <v>0</v>
      </c>
      <c r="K3123" s="8">
        <f t="shared" ref="K3123:L3125" si="403">TRUNC(E3123+G3123+I3123,1)</f>
        <v>140.9</v>
      </c>
      <c r="L3123" s="9">
        <f t="shared" si="403"/>
        <v>154003.70000000001</v>
      </c>
      <c r="M3123" s="5" t="s">
        <v>2863</v>
      </c>
      <c r="N3123" s="1" t="s">
        <v>2900</v>
      </c>
      <c r="O3123" s="1" t="s">
        <v>2864</v>
      </c>
      <c r="P3123" s="1" t="s">
        <v>62</v>
      </c>
      <c r="Q3123" s="1" t="s">
        <v>62</v>
      </c>
      <c r="R3123" s="1" t="s">
        <v>61</v>
      </c>
      <c r="AV3123" s="1" t="s">
        <v>52</v>
      </c>
      <c r="AW3123" s="1" t="s">
        <v>6009</v>
      </c>
      <c r="AX3123" s="1" t="s">
        <v>52</v>
      </c>
      <c r="AY3123" s="1" t="s">
        <v>52</v>
      </c>
      <c r="AZ3123" s="203"/>
      <c r="BA3123" s="207" t="s">
        <v>7306</v>
      </c>
    </row>
    <row r="3124" spans="1:53" ht="30" customHeight="1">
      <c r="A3124" s="5" t="s">
        <v>2866</v>
      </c>
      <c r="B3124" s="5" t="s">
        <v>2867</v>
      </c>
      <c r="C3124" s="5" t="s">
        <v>588</v>
      </c>
      <c r="D3124" s="6">
        <v>0.78</v>
      </c>
      <c r="E3124" s="8">
        <f>단가대비표!K43</f>
        <v>26000</v>
      </c>
      <c r="F3124" s="9">
        <f>TRUNC(E3124*D3124,1)</f>
        <v>20280</v>
      </c>
      <c r="G3124" s="8">
        <f>단가대비표!L43</f>
        <v>0</v>
      </c>
      <c r="H3124" s="9">
        <f>TRUNC(G3124*D3124,1)</f>
        <v>0</v>
      </c>
      <c r="I3124" s="8">
        <f>단가대비표!S43</f>
        <v>0</v>
      </c>
      <c r="J3124" s="9">
        <f>TRUNC(I3124*D3124,1)</f>
        <v>0</v>
      </c>
      <c r="K3124" s="8">
        <f t="shared" si="403"/>
        <v>26000</v>
      </c>
      <c r="L3124" s="9">
        <f t="shared" si="403"/>
        <v>20280</v>
      </c>
      <c r="M3124" s="5" t="s">
        <v>2863</v>
      </c>
      <c r="N3124" s="1" t="s">
        <v>2900</v>
      </c>
      <c r="O3124" s="1" t="s">
        <v>2868</v>
      </c>
      <c r="P3124" s="1" t="s">
        <v>62</v>
      </c>
      <c r="Q3124" s="1" t="s">
        <v>62</v>
      </c>
      <c r="R3124" s="1" t="s">
        <v>61</v>
      </c>
      <c r="AV3124" s="1" t="s">
        <v>52</v>
      </c>
      <c r="AW3124" s="1" t="s">
        <v>6010</v>
      </c>
      <c r="AX3124" s="1" t="s">
        <v>52</v>
      </c>
      <c r="AY3124" s="1" t="s">
        <v>52</v>
      </c>
      <c r="AZ3124" s="203"/>
      <c r="BA3124" s="207" t="s">
        <v>7258</v>
      </c>
    </row>
    <row r="3125" spans="1:53" ht="30" customHeight="1">
      <c r="A3125" s="5" t="s">
        <v>2649</v>
      </c>
      <c r="B3125" s="5" t="s">
        <v>2646</v>
      </c>
      <c r="C3125" s="5" t="s">
        <v>2210</v>
      </c>
      <c r="D3125" s="6">
        <v>0.66</v>
      </c>
      <c r="E3125" s="8">
        <f>단가대비표!K405</f>
        <v>0</v>
      </c>
      <c r="F3125" s="9">
        <f>TRUNC(E3125*D3125,1)</f>
        <v>0</v>
      </c>
      <c r="G3125" s="8">
        <f>단가대비표!L405</f>
        <v>157068</v>
      </c>
      <c r="H3125" s="9">
        <f>TRUNC(G3125*D3125,1)</f>
        <v>103664.8</v>
      </c>
      <c r="I3125" s="8">
        <f>단가대비표!S405</f>
        <v>0</v>
      </c>
      <c r="J3125" s="9">
        <f>TRUNC(I3125*D3125,1)</f>
        <v>0</v>
      </c>
      <c r="K3125" s="8">
        <f t="shared" si="403"/>
        <v>157068</v>
      </c>
      <c r="L3125" s="9">
        <f t="shared" si="403"/>
        <v>103664.8</v>
      </c>
      <c r="M3125" s="5" t="s">
        <v>52</v>
      </c>
      <c r="N3125" s="1" t="s">
        <v>2900</v>
      </c>
      <c r="O3125" s="1" t="s">
        <v>2650</v>
      </c>
      <c r="P3125" s="1" t="s">
        <v>62</v>
      </c>
      <c r="Q3125" s="1" t="s">
        <v>62</v>
      </c>
      <c r="R3125" s="1" t="s">
        <v>61</v>
      </c>
      <c r="AV3125" s="1" t="s">
        <v>52</v>
      </c>
      <c r="AW3125" s="1" t="s">
        <v>6011</v>
      </c>
      <c r="AX3125" s="1" t="s">
        <v>52</v>
      </c>
      <c r="AY3125" s="1" t="s">
        <v>52</v>
      </c>
      <c r="AZ3125" s="203"/>
      <c r="BA3125" s="207" t="s">
        <v>7717</v>
      </c>
    </row>
    <row r="3126" spans="1:53" ht="30" customHeight="1">
      <c r="A3126" s="5" t="s">
        <v>2487</v>
      </c>
      <c r="B3126" s="5" t="s">
        <v>52</v>
      </c>
      <c r="C3126" s="5" t="s">
        <v>52</v>
      </c>
      <c r="D3126" s="6"/>
      <c r="E3126" s="8"/>
      <c r="F3126" s="9">
        <f>TRUNC(SUMIF(N3123:N3125, N3122, F3123:F3125),0)</f>
        <v>174283</v>
      </c>
      <c r="G3126" s="8"/>
      <c r="H3126" s="9">
        <f>TRUNC(SUMIF(N3123:N3125, N3122, H3123:H3125),0)</f>
        <v>103664</v>
      </c>
      <c r="I3126" s="8"/>
      <c r="J3126" s="9">
        <f>TRUNC(SUMIF(N3123:N3125, N3122, J3123:J3125),0)</f>
        <v>0</v>
      </c>
      <c r="K3126" s="8"/>
      <c r="L3126" s="9">
        <f>F3126+H3126+J3126</f>
        <v>277947</v>
      </c>
      <c r="M3126" s="5" t="s">
        <v>52</v>
      </c>
      <c r="N3126" s="1" t="s">
        <v>124</v>
      </c>
      <c r="O3126" s="1" t="s">
        <v>124</v>
      </c>
      <c r="P3126" s="1" t="s">
        <v>52</v>
      </c>
      <c r="Q3126" s="1" t="s">
        <v>52</v>
      </c>
      <c r="R3126" s="1" t="s">
        <v>52</v>
      </c>
      <c r="AV3126" s="1" t="s">
        <v>52</v>
      </c>
      <c r="AW3126" s="1" t="s">
        <v>52</v>
      </c>
      <c r="AX3126" s="1" t="s">
        <v>52</v>
      </c>
      <c r="AY3126" s="1" t="s">
        <v>52</v>
      </c>
      <c r="AZ3126" s="203"/>
      <c r="BA3126" s="207"/>
    </row>
    <row r="3127" spans="1:53" ht="30" customHeight="1">
      <c r="A3127" s="6"/>
      <c r="B3127" s="6"/>
      <c r="C3127" s="6"/>
      <c r="D3127" s="6"/>
      <c r="E3127" s="8"/>
      <c r="F3127" s="9"/>
      <c r="G3127" s="8"/>
      <c r="H3127" s="9"/>
      <c r="I3127" s="8"/>
      <c r="J3127" s="9"/>
      <c r="K3127" s="8"/>
      <c r="L3127" s="9"/>
      <c r="M3127" s="6"/>
      <c r="BA3127" s="206"/>
    </row>
    <row r="3128" spans="1:53" ht="30" customHeight="1">
      <c r="A3128" s="308" t="s">
        <v>6012</v>
      </c>
      <c r="B3128" s="308"/>
      <c r="C3128" s="308"/>
      <c r="D3128" s="308"/>
      <c r="E3128" s="309"/>
      <c r="F3128" s="310"/>
      <c r="G3128" s="309"/>
      <c r="H3128" s="310"/>
      <c r="I3128" s="309"/>
      <c r="J3128" s="310"/>
      <c r="K3128" s="309"/>
      <c r="L3128" s="310"/>
      <c r="M3128" s="308"/>
      <c r="N3128" s="1" t="s">
        <v>2905</v>
      </c>
      <c r="BA3128" s="206"/>
    </row>
    <row r="3129" spans="1:53" ht="30" customHeight="1">
      <c r="A3129" s="5" t="s">
        <v>4973</v>
      </c>
      <c r="B3129" s="5" t="s">
        <v>2646</v>
      </c>
      <c r="C3129" s="5" t="s">
        <v>2210</v>
      </c>
      <c r="D3129" s="6">
        <v>0.122</v>
      </c>
      <c r="E3129" s="8">
        <f>단가대비표!K422</f>
        <v>0</v>
      </c>
      <c r="F3129" s="9">
        <f>TRUNC(E3129*D3129,1)</f>
        <v>0</v>
      </c>
      <c r="G3129" s="8">
        <f>단가대비표!L422</f>
        <v>258576</v>
      </c>
      <c r="H3129" s="9">
        <f>TRUNC(G3129*D3129,1)</f>
        <v>31546.2</v>
      </c>
      <c r="I3129" s="8">
        <f>단가대비표!S422</f>
        <v>0</v>
      </c>
      <c r="J3129" s="9">
        <f>TRUNC(I3129*D3129,1)</f>
        <v>0</v>
      </c>
      <c r="K3129" s="8">
        <f t="shared" ref="K3129:L3131" si="404">TRUNC(E3129+G3129+I3129,1)</f>
        <v>258576</v>
      </c>
      <c r="L3129" s="9">
        <f t="shared" si="404"/>
        <v>31546.2</v>
      </c>
      <c r="M3129" s="5" t="s">
        <v>52</v>
      </c>
      <c r="N3129" s="1" t="s">
        <v>2905</v>
      </c>
      <c r="O3129" s="1" t="s">
        <v>4974</v>
      </c>
      <c r="P3129" s="1" t="s">
        <v>62</v>
      </c>
      <c r="Q3129" s="1" t="s">
        <v>62</v>
      </c>
      <c r="R3129" s="1" t="s">
        <v>61</v>
      </c>
      <c r="V3129">
        <v>1</v>
      </c>
      <c r="AV3129" s="1" t="s">
        <v>52</v>
      </c>
      <c r="AW3129" s="1" t="s">
        <v>6013</v>
      </c>
      <c r="AX3129" s="1" t="s">
        <v>52</v>
      </c>
      <c r="AY3129" s="1" t="s">
        <v>52</v>
      </c>
      <c r="AZ3129" s="203"/>
      <c r="BA3129" s="207" t="s">
        <v>7737</v>
      </c>
    </row>
    <row r="3130" spans="1:53" ht="30" customHeight="1">
      <c r="A3130" s="5" t="s">
        <v>2649</v>
      </c>
      <c r="B3130" s="5" t="s">
        <v>2646</v>
      </c>
      <c r="C3130" s="5" t="s">
        <v>2210</v>
      </c>
      <c r="D3130" s="6">
        <v>3.2000000000000001E-2</v>
      </c>
      <c r="E3130" s="8">
        <f>단가대비표!K405</f>
        <v>0</v>
      </c>
      <c r="F3130" s="9">
        <f>TRUNC(E3130*D3130,1)</f>
        <v>0</v>
      </c>
      <c r="G3130" s="8">
        <f>단가대비표!L405</f>
        <v>157068</v>
      </c>
      <c r="H3130" s="9">
        <f>TRUNC(G3130*D3130,1)</f>
        <v>5026.1000000000004</v>
      </c>
      <c r="I3130" s="8">
        <f>단가대비표!S405</f>
        <v>0</v>
      </c>
      <c r="J3130" s="9">
        <f>TRUNC(I3130*D3130,1)</f>
        <v>0</v>
      </c>
      <c r="K3130" s="8">
        <f t="shared" si="404"/>
        <v>157068</v>
      </c>
      <c r="L3130" s="9">
        <f t="shared" si="404"/>
        <v>5026.1000000000004</v>
      </c>
      <c r="M3130" s="5" t="s">
        <v>52</v>
      </c>
      <c r="N3130" s="1" t="s">
        <v>2905</v>
      </c>
      <c r="O3130" s="1" t="s">
        <v>2650</v>
      </c>
      <c r="P3130" s="1" t="s">
        <v>62</v>
      </c>
      <c r="Q3130" s="1" t="s">
        <v>62</v>
      </c>
      <c r="R3130" s="1" t="s">
        <v>61</v>
      </c>
      <c r="V3130">
        <v>1</v>
      </c>
      <c r="AV3130" s="1" t="s">
        <v>52</v>
      </c>
      <c r="AW3130" s="1" t="s">
        <v>6014</v>
      </c>
      <c r="AX3130" s="1" t="s">
        <v>52</v>
      </c>
      <c r="AY3130" s="1" t="s">
        <v>52</v>
      </c>
      <c r="AZ3130" s="203"/>
      <c r="BA3130" s="207" t="s">
        <v>7717</v>
      </c>
    </row>
    <row r="3131" spans="1:53" ht="30" customHeight="1">
      <c r="A3131" s="5" t="s">
        <v>2652</v>
      </c>
      <c r="B3131" s="5" t="s">
        <v>2978</v>
      </c>
      <c r="C3131" s="5" t="s">
        <v>449</v>
      </c>
      <c r="D3131" s="6">
        <v>1</v>
      </c>
      <c r="E3131" s="8">
        <v>0</v>
      </c>
      <c r="F3131" s="9">
        <f>TRUNC(E3131*D3131,1)</f>
        <v>0</v>
      </c>
      <c r="G3131" s="8">
        <v>0</v>
      </c>
      <c r="H3131" s="9">
        <f>TRUNC(G3131*D3131,1)</f>
        <v>0</v>
      </c>
      <c r="I3131" s="8">
        <f>TRUNC(SUMIF(V3129:V3131, RIGHTB(O3131, 1), H3129:H3131)*U3131, 2)</f>
        <v>1097.1600000000001</v>
      </c>
      <c r="J3131" s="9">
        <f>TRUNC(I3131*D3131,1)</f>
        <v>1097.0999999999999</v>
      </c>
      <c r="K3131" s="8">
        <f t="shared" si="404"/>
        <v>1097.0999999999999</v>
      </c>
      <c r="L3131" s="9">
        <f t="shared" si="404"/>
        <v>1097.0999999999999</v>
      </c>
      <c r="M3131" s="5" t="s">
        <v>52</v>
      </c>
      <c r="N3131" s="1" t="s">
        <v>2905</v>
      </c>
      <c r="O3131" s="1" t="s">
        <v>2654</v>
      </c>
      <c r="P3131" s="1" t="s">
        <v>62</v>
      </c>
      <c r="Q3131" s="1" t="s">
        <v>62</v>
      </c>
      <c r="R3131" s="1" t="s">
        <v>62</v>
      </c>
      <c r="S3131">
        <v>1</v>
      </c>
      <c r="T3131">
        <v>2</v>
      </c>
      <c r="U3131">
        <v>0.03</v>
      </c>
      <c r="AV3131" s="1" t="s">
        <v>52</v>
      </c>
      <c r="AW3131" s="1" t="s">
        <v>6015</v>
      </c>
      <c r="AX3131" s="1" t="s">
        <v>52</v>
      </c>
      <c r="AY3131" s="1" t="s">
        <v>52</v>
      </c>
      <c r="AZ3131" s="203"/>
      <c r="BA3131" s="207"/>
    </row>
    <row r="3132" spans="1:53" ht="30" customHeight="1">
      <c r="A3132" s="5" t="s">
        <v>2487</v>
      </c>
      <c r="B3132" s="5" t="s">
        <v>52</v>
      </c>
      <c r="C3132" s="5" t="s">
        <v>52</v>
      </c>
      <c r="D3132" s="6"/>
      <c r="E3132" s="8"/>
      <c r="F3132" s="9">
        <f>TRUNC(SUMIF(N3129:N3131, N3128, F3129:F3131),0)</f>
        <v>0</v>
      </c>
      <c r="G3132" s="8"/>
      <c r="H3132" s="9">
        <f>TRUNC(SUMIF(N3129:N3131, N3128, H3129:H3131),0)</f>
        <v>36572</v>
      </c>
      <c r="I3132" s="8"/>
      <c r="J3132" s="9">
        <f>TRUNC(SUMIF(N3129:N3131, N3128, J3129:J3131),0)</f>
        <v>1097</v>
      </c>
      <c r="K3132" s="8"/>
      <c r="L3132" s="9">
        <f>F3132+H3132+J3132</f>
        <v>37669</v>
      </c>
      <c r="M3132" s="5" t="s">
        <v>52</v>
      </c>
      <c r="N3132" s="1" t="s">
        <v>124</v>
      </c>
      <c r="O3132" s="1" t="s">
        <v>124</v>
      </c>
      <c r="P3132" s="1" t="s">
        <v>52</v>
      </c>
      <c r="Q3132" s="1" t="s">
        <v>52</v>
      </c>
      <c r="R3132" s="1" t="s">
        <v>52</v>
      </c>
      <c r="AV3132" s="1" t="s">
        <v>52</v>
      </c>
      <c r="AW3132" s="1" t="s">
        <v>52</v>
      </c>
      <c r="AX3132" s="1" t="s">
        <v>52</v>
      </c>
      <c r="AY3132" s="1" t="s">
        <v>52</v>
      </c>
      <c r="AZ3132" s="203"/>
      <c r="BA3132" s="207"/>
    </row>
    <row r="3133" spans="1:53" ht="30" customHeight="1">
      <c r="A3133" s="6"/>
      <c r="B3133" s="6"/>
      <c r="C3133" s="6"/>
      <c r="D3133" s="6"/>
      <c r="E3133" s="8"/>
      <c r="F3133" s="9"/>
      <c r="G3133" s="8"/>
      <c r="H3133" s="9"/>
      <c r="I3133" s="8"/>
      <c r="J3133" s="9"/>
      <c r="K3133" s="8"/>
      <c r="L3133" s="9"/>
      <c r="M3133" s="6"/>
      <c r="BA3133" s="206"/>
    </row>
    <row r="3134" spans="1:53" ht="30" customHeight="1">
      <c r="A3134" s="308" t="s">
        <v>6016</v>
      </c>
      <c r="B3134" s="308"/>
      <c r="C3134" s="308"/>
      <c r="D3134" s="308"/>
      <c r="E3134" s="309"/>
      <c r="F3134" s="310"/>
      <c r="G3134" s="309"/>
      <c r="H3134" s="310"/>
      <c r="I3134" s="309"/>
      <c r="J3134" s="310"/>
      <c r="K3134" s="309"/>
      <c r="L3134" s="310"/>
      <c r="M3134" s="308"/>
      <c r="N3134" s="1" t="s">
        <v>2910</v>
      </c>
      <c r="BA3134" s="206"/>
    </row>
    <row r="3135" spans="1:53" ht="30" customHeight="1">
      <c r="A3135" s="5" t="s">
        <v>6017</v>
      </c>
      <c r="B3135" s="5" t="s">
        <v>2646</v>
      </c>
      <c r="C3135" s="5" t="s">
        <v>2210</v>
      </c>
      <c r="D3135" s="6">
        <v>1.6E-2</v>
      </c>
      <c r="E3135" s="8">
        <f>단가대비표!K426</f>
        <v>0</v>
      </c>
      <c r="F3135" s="9">
        <f>TRUNC(E3135*D3135,1)</f>
        <v>0</v>
      </c>
      <c r="G3135" s="8">
        <f>단가대비표!L426</f>
        <v>185459</v>
      </c>
      <c r="H3135" s="9">
        <f>TRUNC(G3135*D3135,1)</f>
        <v>2967.3</v>
      </c>
      <c r="I3135" s="8">
        <f>단가대비표!S426</f>
        <v>0</v>
      </c>
      <c r="J3135" s="9">
        <f>TRUNC(I3135*D3135,1)</f>
        <v>0</v>
      </c>
      <c r="K3135" s="8">
        <f>TRUNC(E3135+G3135+I3135,1)</f>
        <v>185459</v>
      </c>
      <c r="L3135" s="9">
        <f>TRUNC(F3135+H3135+J3135,1)</f>
        <v>2967.3</v>
      </c>
      <c r="M3135" s="5" t="s">
        <v>52</v>
      </c>
      <c r="N3135" s="1" t="s">
        <v>2910</v>
      </c>
      <c r="O3135" s="1" t="s">
        <v>6018</v>
      </c>
      <c r="P3135" s="1" t="s">
        <v>62</v>
      </c>
      <c r="Q3135" s="1" t="s">
        <v>62</v>
      </c>
      <c r="R3135" s="1" t="s">
        <v>61</v>
      </c>
      <c r="AV3135" s="1" t="s">
        <v>52</v>
      </c>
      <c r="AW3135" s="1" t="s">
        <v>6019</v>
      </c>
      <c r="AX3135" s="1" t="s">
        <v>52</v>
      </c>
      <c r="AY3135" s="1" t="s">
        <v>52</v>
      </c>
      <c r="AZ3135" s="203"/>
      <c r="BA3135" s="207" t="s">
        <v>7741</v>
      </c>
    </row>
    <row r="3136" spans="1:53" ht="30" customHeight="1">
      <c r="A3136" s="5" t="s">
        <v>2487</v>
      </c>
      <c r="B3136" s="5" t="s">
        <v>52</v>
      </c>
      <c r="C3136" s="5" t="s">
        <v>52</v>
      </c>
      <c r="D3136" s="6"/>
      <c r="E3136" s="8"/>
      <c r="F3136" s="9">
        <f>TRUNC(SUMIF(N3135:N3135, N3134, F3135:F3135),0)</f>
        <v>0</v>
      </c>
      <c r="G3136" s="8"/>
      <c r="H3136" s="9">
        <f>TRUNC(SUMIF(N3135:N3135, N3134, H3135:H3135),0)</f>
        <v>2967</v>
      </c>
      <c r="I3136" s="8"/>
      <c r="J3136" s="9">
        <f>TRUNC(SUMIF(N3135:N3135, N3134, J3135:J3135),0)</f>
        <v>0</v>
      </c>
      <c r="K3136" s="8"/>
      <c r="L3136" s="9">
        <f>F3136+H3136+J3136</f>
        <v>2967</v>
      </c>
      <c r="M3136" s="5" t="s">
        <v>52</v>
      </c>
      <c r="N3136" s="1" t="s">
        <v>124</v>
      </c>
      <c r="O3136" s="1" t="s">
        <v>124</v>
      </c>
      <c r="P3136" s="1" t="s">
        <v>52</v>
      </c>
      <c r="Q3136" s="1" t="s">
        <v>52</v>
      </c>
      <c r="R3136" s="1" t="s">
        <v>52</v>
      </c>
      <c r="AV3136" s="1" t="s">
        <v>52</v>
      </c>
      <c r="AW3136" s="1" t="s">
        <v>52</v>
      </c>
      <c r="AX3136" s="1" t="s">
        <v>52</v>
      </c>
      <c r="AY3136" s="1" t="s">
        <v>52</v>
      </c>
      <c r="AZ3136" s="203"/>
      <c r="BA3136" s="207"/>
    </row>
    <row r="3137" spans="1:53" ht="30" customHeight="1">
      <c r="A3137" s="6"/>
      <c r="B3137" s="6"/>
      <c r="C3137" s="6"/>
      <c r="D3137" s="6"/>
      <c r="E3137" s="8"/>
      <c r="F3137" s="9"/>
      <c r="G3137" s="8"/>
      <c r="H3137" s="9"/>
      <c r="I3137" s="8"/>
      <c r="J3137" s="9"/>
      <c r="K3137" s="8"/>
      <c r="L3137" s="9"/>
      <c r="M3137" s="6"/>
      <c r="BA3137" s="206"/>
    </row>
    <row r="3138" spans="1:53" ht="30" customHeight="1">
      <c r="A3138" s="308" t="s">
        <v>6020</v>
      </c>
      <c r="B3138" s="308"/>
      <c r="C3138" s="308"/>
      <c r="D3138" s="308"/>
      <c r="E3138" s="309"/>
      <c r="F3138" s="310"/>
      <c r="G3138" s="309"/>
      <c r="H3138" s="310"/>
      <c r="I3138" s="309"/>
      <c r="J3138" s="310"/>
      <c r="K3138" s="309"/>
      <c r="L3138" s="310"/>
      <c r="M3138" s="308"/>
      <c r="N3138" s="1" t="s">
        <v>2922</v>
      </c>
      <c r="BA3138" s="206"/>
    </row>
    <row r="3139" spans="1:53" ht="30" customHeight="1">
      <c r="A3139" s="5" t="s">
        <v>4973</v>
      </c>
      <c r="B3139" s="5" t="s">
        <v>2646</v>
      </c>
      <c r="C3139" s="5" t="s">
        <v>2210</v>
      </c>
      <c r="D3139" s="6">
        <v>0.13800000000000001</v>
      </c>
      <c r="E3139" s="8">
        <f>단가대비표!K422</f>
        <v>0</v>
      </c>
      <c r="F3139" s="9">
        <f>TRUNC(E3139*D3139,1)</f>
        <v>0</v>
      </c>
      <c r="G3139" s="8">
        <f>단가대비표!L422</f>
        <v>258576</v>
      </c>
      <c r="H3139" s="9">
        <f>TRUNC(G3139*D3139,1)</f>
        <v>35683.4</v>
      </c>
      <c r="I3139" s="8">
        <f>단가대비표!S422</f>
        <v>0</v>
      </c>
      <c r="J3139" s="9">
        <f>TRUNC(I3139*D3139,1)</f>
        <v>0</v>
      </c>
      <c r="K3139" s="8">
        <f t="shared" ref="K3139:L3141" si="405">TRUNC(E3139+G3139+I3139,1)</f>
        <v>258576</v>
      </c>
      <c r="L3139" s="9">
        <f t="shared" si="405"/>
        <v>35683.4</v>
      </c>
      <c r="M3139" s="5" t="s">
        <v>52</v>
      </c>
      <c r="N3139" s="1" t="s">
        <v>2922</v>
      </c>
      <c r="O3139" s="1" t="s">
        <v>4974</v>
      </c>
      <c r="P3139" s="1" t="s">
        <v>62</v>
      </c>
      <c r="Q3139" s="1" t="s">
        <v>62</v>
      </c>
      <c r="R3139" s="1" t="s">
        <v>61</v>
      </c>
      <c r="V3139">
        <v>1</v>
      </c>
      <c r="AV3139" s="1" t="s">
        <v>52</v>
      </c>
      <c r="AW3139" s="1" t="s">
        <v>6021</v>
      </c>
      <c r="AX3139" s="1" t="s">
        <v>52</v>
      </c>
      <c r="AY3139" s="1" t="s">
        <v>52</v>
      </c>
      <c r="AZ3139" s="203"/>
      <c r="BA3139" s="207" t="s">
        <v>7737</v>
      </c>
    </row>
    <row r="3140" spans="1:53" ht="30" customHeight="1">
      <c r="A3140" s="5" t="s">
        <v>2649</v>
      </c>
      <c r="B3140" s="5" t="s">
        <v>2646</v>
      </c>
      <c r="C3140" s="5" t="s">
        <v>2210</v>
      </c>
      <c r="D3140" s="6">
        <v>5.7000000000000002E-2</v>
      </c>
      <c r="E3140" s="8">
        <f>단가대비표!K405</f>
        <v>0</v>
      </c>
      <c r="F3140" s="9">
        <f>TRUNC(E3140*D3140,1)</f>
        <v>0</v>
      </c>
      <c r="G3140" s="8">
        <f>단가대비표!L405</f>
        <v>157068</v>
      </c>
      <c r="H3140" s="9">
        <f>TRUNC(G3140*D3140,1)</f>
        <v>8952.7999999999993</v>
      </c>
      <c r="I3140" s="8">
        <f>단가대비표!S405</f>
        <v>0</v>
      </c>
      <c r="J3140" s="9">
        <f>TRUNC(I3140*D3140,1)</f>
        <v>0</v>
      </c>
      <c r="K3140" s="8">
        <f t="shared" si="405"/>
        <v>157068</v>
      </c>
      <c r="L3140" s="9">
        <f t="shared" si="405"/>
        <v>8952.7999999999993</v>
      </c>
      <c r="M3140" s="5" t="s">
        <v>52</v>
      </c>
      <c r="N3140" s="1" t="s">
        <v>2922</v>
      </c>
      <c r="O3140" s="1" t="s">
        <v>2650</v>
      </c>
      <c r="P3140" s="1" t="s">
        <v>62</v>
      </c>
      <c r="Q3140" s="1" t="s">
        <v>62</v>
      </c>
      <c r="R3140" s="1" t="s">
        <v>61</v>
      </c>
      <c r="V3140">
        <v>1</v>
      </c>
      <c r="AV3140" s="1" t="s">
        <v>52</v>
      </c>
      <c r="AW3140" s="1" t="s">
        <v>6022</v>
      </c>
      <c r="AX3140" s="1" t="s">
        <v>52</v>
      </c>
      <c r="AY3140" s="1" t="s">
        <v>52</v>
      </c>
      <c r="AZ3140" s="203"/>
      <c r="BA3140" s="207" t="s">
        <v>7717</v>
      </c>
    </row>
    <row r="3141" spans="1:53" ht="30" customHeight="1">
      <c r="A3141" s="5" t="s">
        <v>2652</v>
      </c>
      <c r="B3141" s="5" t="s">
        <v>2978</v>
      </c>
      <c r="C3141" s="5" t="s">
        <v>449</v>
      </c>
      <c r="D3141" s="6">
        <v>1</v>
      </c>
      <c r="E3141" s="8">
        <v>0</v>
      </c>
      <c r="F3141" s="9">
        <f>TRUNC(E3141*D3141,1)</f>
        <v>0</v>
      </c>
      <c r="G3141" s="8">
        <v>0</v>
      </c>
      <c r="H3141" s="9">
        <f>TRUNC(G3141*D3141,1)</f>
        <v>0</v>
      </c>
      <c r="I3141" s="8">
        <f>TRUNC(SUMIF(V3139:V3141, RIGHTB(O3141, 1), H3139:H3141)*U3141, 2)</f>
        <v>1339.08</v>
      </c>
      <c r="J3141" s="9">
        <f>TRUNC(I3141*D3141,1)</f>
        <v>1339</v>
      </c>
      <c r="K3141" s="8">
        <f t="shared" si="405"/>
        <v>1339</v>
      </c>
      <c r="L3141" s="9">
        <f t="shared" si="405"/>
        <v>1339</v>
      </c>
      <c r="M3141" s="5" t="s">
        <v>52</v>
      </c>
      <c r="N3141" s="1" t="s">
        <v>2922</v>
      </c>
      <c r="O3141" s="1" t="s">
        <v>2654</v>
      </c>
      <c r="P3141" s="1" t="s">
        <v>62</v>
      </c>
      <c r="Q3141" s="1" t="s">
        <v>62</v>
      </c>
      <c r="R3141" s="1" t="s">
        <v>62</v>
      </c>
      <c r="S3141">
        <v>1</v>
      </c>
      <c r="T3141">
        <v>2</v>
      </c>
      <c r="U3141">
        <v>0.03</v>
      </c>
      <c r="AV3141" s="1" t="s">
        <v>52</v>
      </c>
      <c r="AW3141" s="1" t="s">
        <v>6023</v>
      </c>
      <c r="AX3141" s="1" t="s">
        <v>52</v>
      </c>
      <c r="AY3141" s="1" t="s">
        <v>52</v>
      </c>
      <c r="AZ3141" s="203"/>
      <c r="BA3141" s="207"/>
    </row>
    <row r="3142" spans="1:53" ht="30" customHeight="1">
      <c r="A3142" s="5" t="s">
        <v>2487</v>
      </c>
      <c r="B3142" s="5" t="s">
        <v>52</v>
      </c>
      <c r="C3142" s="5" t="s">
        <v>52</v>
      </c>
      <c r="D3142" s="6"/>
      <c r="E3142" s="8"/>
      <c r="F3142" s="9">
        <f>TRUNC(SUMIF(N3139:N3141, N3138, F3139:F3141),0)</f>
        <v>0</v>
      </c>
      <c r="G3142" s="8"/>
      <c r="H3142" s="9">
        <f>TRUNC(SUMIF(N3139:N3141, N3138, H3139:H3141),0)</f>
        <v>44636</v>
      </c>
      <c r="I3142" s="8"/>
      <c r="J3142" s="9">
        <f>TRUNC(SUMIF(N3139:N3141, N3138, J3139:J3141),0)</f>
        <v>1339</v>
      </c>
      <c r="K3142" s="8"/>
      <c r="L3142" s="9">
        <f>F3142+H3142+J3142</f>
        <v>45975</v>
      </c>
      <c r="M3142" s="5" t="s">
        <v>52</v>
      </c>
      <c r="N3142" s="1" t="s">
        <v>124</v>
      </c>
      <c r="O3142" s="1" t="s">
        <v>124</v>
      </c>
      <c r="P3142" s="1" t="s">
        <v>52</v>
      </c>
      <c r="Q3142" s="1" t="s">
        <v>52</v>
      </c>
      <c r="R3142" s="1" t="s">
        <v>52</v>
      </c>
      <c r="AV3142" s="1" t="s">
        <v>52</v>
      </c>
      <c r="AW3142" s="1" t="s">
        <v>52</v>
      </c>
      <c r="AX3142" s="1" t="s">
        <v>52</v>
      </c>
      <c r="AY3142" s="1" t="s">
        <v>52</v>
      </c>
      <c r="AZ3142" s="203"/>
      <c r="BA3142" s="207"/>
    </row>
    <row r="3143" spans="1:53" ht="30" customHeight="1">
      <c r="A3143" s="6"/>
      <c r="B3143" s="6"/>
      <c r="C3143" s="6"/>
      <c r="D3143" s="6"/>
      <c r="E3143" s="8"/>
      <c r="F3143" s="9"/>
      <c r="G3143" s="8"/>
      <c r="H3143" s="9"/>
      <c r="I3143" s="8"/>
      <c r="J3143" s="9"/>
      <c r="K3143" s="8"/>
      <c r="L3143" s="9"/>
      <c r="M3143" s="6"/>
      <c r="BA3143" s="206"/>
    </row>
    <row r="3144" spans="1:53" ht="30" customHeight="1">
      <c r="A3144" s="308" t="s">
        <v>6024</v>
      </c>
      <c r="B3144" s="308"/>
      <c r="C3144" s="308"/>
      <c r="D3144" s="308"/>
      <c r="E3144" s="309"/>
      <c r="F3144" s="310"/>
      <c r="G3144" s="309"/>
      <c r="H3144" s="310"/>
      <c r="I3144" s="309"/>
      <c r="J3144" s="310"/>
      <c r="K3144" s="309"/>
      <c r="L3144" s="310"/>
      <c r="M3144" s="308"/>
      <c r="N3144" s="1" t="s">
        <v>2926</v>
      </c>
      <c r="BA3144" s="206"/>
    </row>
    <row r="3145" spans="1:53" ht="30" customHeight="1">
      <c r="A3145" s="5" t="s">
        <v>6017</v>
      </c>
      <c r="B3145" s="5" t="s">
        <v>2646</v>
      </c>
      <c r="C3145" s="5" t="s">
        <v>2210</v>
      </c>
      <c r="D3145" s="6">
        <v>1.7000000000000001E-2</v>
      </c>
      <c r="E3145" s="8">
        <f>단가대비표!K426</f>
        <v>0</v>
      </c>
      <c r="F3145" s="9">
        <f>TRUNC(E3145*D3145,1)</f>
        <v>0</v>
      </c>
      <c r="G3145" s="8">
        <f>단가대비표!L426</f>
        <v>185459</v>
      </c>
      <c r="H3145" s="9">
        <f>TRUNC(G3145*D3145,1)</f>
        <v>3152.8</v>
      </c>
      <c r="I3145" s="8">
        <f>단가대비표!S426</f>
        <v>0</v>
      </c>
      <c r="J3145" s="9">
        <f>TRUNC(I3145*D3145,1)</f>
        <v>0</v>
      </c>
      <c r="K3145" s="8">
        <f>TRUNC(E3145+G3145+I3145,1)</f>
        <v>185459</v>
      </c>
      <c r="L3145" s="9">
        <f>TRUNC(F3145+H3145+J3145,1)</f>
        <v>3152.8</v>
      </c>
      <c r="M3145" s="5" t="s">
        <v>52</v>
      </c>
      <c r="N3145" s="1" t="s">
        <v>2926</v>
      </c>
      <c r="O3145" s="1" t="s">
        <v>6018</v>
      </c>
      <c r="P3145" s="1" t="s">
        <v>62</v>
      </c>
      <c r="Q3145" s="1" t="s">
        <v>62</v>
      </c>
      <c r="R3145" s="1" t="s">
        <v>61</v>
      </c>
      <c r="AV3145" s="1" t="s">
        <v>52</v>
      </c>
      <c r="AW3145" s="1" t="s">
        <v>6025</v>
      </c>
      <c r="AX3145" s="1" t="s">
        <v>52</v>
      </c>
      <c r="AY3145" s="1" t="s">
        <v>52</v>
      </c>
      <c r="AZ3145" s="203"/>
      <c r="BA3145" s="207" t="s">
        <v>7741</v>
      </c>
    </row>
    <row r="3146" spans="1:53" ht="30" customHeight="1">
      <c r="A3146" s="5" t="s">
        <v>2487</v>
      </c>
      <c r="B3146" s="5" t="s">
        <v>52</v>
      </c>
      <c r="C3146" s="5" t="s">
        <v>52</v>
      </c>
      <c r="D3146" s="6"/>
      <c r="E3146" s="8"/>
      <c r="F3146" s="9">
        <f>TRUNC(SUMIF(N3145:N3145, N3144, F3145:F3145),0)</f>
        <v>0</v>
      </c>
      <c r="G3146" s="8"/>
      <c r="H3146" s="9">
        <f>TRUNC(SUMIF(N3145:N3145, N3144, H3145:H3145),0)</f>
        <v>3152</v>
      </c>
      <c r="I3146" s="8"/>
      <c r="J3146" s="9">
        <f>TRUNC(SUMIF(N3145:N3145, N3144, J3145:J3145),0)</f>
        <v>0</v>
      </c>
      <c r="K3146" s="8"/>
      <c r="L3146" s="9">
        <f>F3146+H3146+J3146</f>
        <v>3152</v>
      </c>
      <c r="M3146" s="5" t="s">
        <v>52</v>
      </c>
      <c r="N3146" s="1" t="s">
        <v>124</v>
      </c>
      <c r="O3146" s="1" t="s">
        <v>124</v>
      </c>
      <c r="P3146" s="1" t="s">
        <v>52</v>
      </c>
      <c r="Q3146" s="1" t="s">
        <v>52</v>
      </c>
      <c r="R3146" s="1" t="s">
        <v>52</v>
      </c>
      <c r="AV3146" s="1" t="s">
        <v>52</v>
      </c>
      <c r="AW3146" s="1" t="s">
        <v>52</v>
      </c>
      <c r="AX3146" s="1" t="s">
        <v>52</v>
      </c>
      <c r="AY3146" s="1" t="s">
        <v>52</v>
      </c>
      <c r="AZ3146" s="203"/>
      <c r="BA3146" s="207"/>
    </row>
    <row r="3147" spans="1:53" ht="30" customHeight="1">
      <c r="A3147" s="6"/>
      <c r="B3147" s="6"/>
      <c r="C3147" s="6"/>
      <c r="D3147" s="6"/>
      <c r="E3147" s="8"/>
      <c r="F3147" s="9"/>
      <c r="G3147" s="8"/>
      <c r="H3147" s="9"/>
      <c r="I3147" s="8"/>
      <c r="J3147" s="9"/>
      <c r="K3147" s="8"/>
      <c r="L3147" s="9"/>
      <c r="M3147" s="6"/>
      <c r="BA3147" s="206"/>
    </row>
    <row r="3148" spans="1:53" ht="30" customHeight="1">
      <c r="A3148" s="308" t="s">
        <v>6026</v>
      </c>
      <c r="B3148" s="308"/>
      <c r="C3148" s="308"/>
      <c r="D3148" s="308"/>
      <c r="E3148" s="309"/>
      <c r="F3148" s="310"/>
      <c r="G3148" s="309"/>
      <c r="H3148" s="310"/>
      <c r="I3148" s="309"/>
      <c r="J3148" s="310"/>
      <c r="K3148" s="309"/>
      <c r="L3148" s="310"/>
      <c r="M3148" s="308"/>
      <c r="N3148" s="1" t="s">
        <v>2947</v>
      </c>
      <c r="BA3148" s="206"/>
    </row>
    <row r="3149" spans="1:53" ht="30" customHeight="1">
      <c r="A3149" s="5" t="s">
        <v>4973</v>
      </c>
      <c r="B3149" s="5" t="s">
        <v>2646</v>
      </c>
      <c r="C3149" s="5" t="s">
        <v>2210</v>
      </c>
      <c r="D3149" s="6">
        <v>7.5999999999999998E-2</v>
      </c>
      <c r="E3149" s="8">
        <f>단가대비표!K422</f>
        <v>0</v>
      </c>
      <c r="F3149" s="9">
        <f>TRUNC(E3149*D3149,1)</f>
        <v>0</v>
      </c>
      <c r="G3149" s="8">
        <f>단가대비표!L422</f>
        <v>258576</v>
      </c>
      <c r="H3149" s="9">
        <f>TRUNC(G3149*D3149,1)</f>
        <v>19651.7</v>
      </c>
      <c r="I3149" s="8">
        <f>단가대비표!S422</f>
        <v>0</v>
      </c>
      <c r="J3149" s="9">
        <f>TRUNC(I3149*D3149,1)</f>
        <v>0</v>
      </c>
      <c r="K3149" s="8">
        <f t="shared" ref="K3149:L3151" si="406">TRUNC(E3149+G3149+I3149,1)</f>
        <v>258576</v>
      </c>
      <c r="L3149" s="9">
        <f t="shared" si="406"/>
        <v>19651.7</v>
      </c>
      <c r="M3149" s="5" t="s">
        <v>52</v>
      </c>
      <c r="N3149" s="1" t="s">
        <v>2947</v>
      </c>
      <c r="O3149" s="1" t="s">
        <v>4974</v>
      </c>
      <c r="P3149" s="1" t="s">
        <v>62</v>
      </c>
      <c r="Q3149" s="1" t="s">
        <v>62</v>
      </c>
      <c r="R3149" s="1" t="s">
        <v>61</v>
      </c>
      <c r="V3149">
        <v>1</v>
      </c>
      <c r="AV3149" s="1" t="s">
        <v>52</v>
      </c>
      <c r="AW3149" s="1" t="s">
        <v>6027</v>
      </c>
      <c r="AX3149" s="1" t="s">
        <v>52</v>
      </c>
      <c r="AY3149" s="1" t="s">
        <v>52</v>
      </c>
      <c r="AZ3149" s="203"/>
      <c r="BA3149" s="207" t="s">
        <v>7737</v>
      </c>
    </row>
    <row r="3150" spans="1:53" ht="30" customHeight="1">
      <c r="A3150" s="5" t="s">
        <v>2649</v>
      </c>
      <c r="B3150" s="5" t="s">
        <v>2646</v>
      </c>
      <c r="C3150" s="5" t="s">
        <v>2210</v>
      </c>
      <c r="D3150" s="6">
        <v>3.4000000000000002E-2</v>
      </c>
      <c r="E3150" s="8">
        <f>단가대비표!K405</f>
        <v>0</v>
      </c>
      <c r="F3150" s="9">
        <f>TRUNC(E3150*D3150,1)</f>
        <v>0</v>
      </c>
      <c r="G3150" s="8">
        <f>단가대비표!L405</f>
        <v>157068</v>
      </c>
      <c r="H3150" s="9">
        <f>TRUNC(G3150*D3150,1)</f>
        <v>5340.3</v>
      </c>
      <c r="I3150" s="8">
        <f>단가대비표!S405</f>
        <v>0</v>
      </c>
      <c r="J3150" s="9">
        <f>TRUNC(I3150*D3150,1)</f>
        <v>0</v>
      </c>
      <c r="K3150" s="8">
        <f t="shared" si="406"/>
        <v>157068</v>
      </c>
      <c r="L3150" s="9">
        <f t="shared" si="406"/>
        <v>5340.3</v>
      </c>
      <c r="M3150" s="5" t="s">
        <v>52</v>
      </c>
      <c r="N3150" s="1" t="s">
        <v>2947</v>
      </c>
      <c r="O3150" s="1" t="s">
        <v>2650</v>
      </c>
      <c r="P3150" s="1" t="s">
        <v>62</v>
      </c>
      <c r="Q3150" s="1" t="s">
        <v>62</v>
      </c>
      <c r="R3150" s="1" t="s">
        <v>61</v>
      </c>
      <c r="V3150">
        <v>1</v>
      </c>
      <c r="AV3150" s="1" t="s">
        <v>52</v>
      </c>
      <c r="AW3150" s="1" t="s">
        <v>6028</v>
      </c>
      <c r="AX3150" s="1" t="s">
        <v>52</v>
      </c>
      <c r="AY3150" s="1" t="s">
        <v>52</v>
      </c>
      <c r="AZ3150" s="203"/>
      <c r="BA3150" s="207" t="s">
        <v>7717</v>
      </c>
    </row>
    <row r="3151" spans="1:53" ht="30" customHeight="1">
      <c r="A3151" s="5" t="s">
        <v>2652</v>
      </c>
      <c r="B3151" s="5" t="s">
        <v>2978</v>
      </c>
      <c r="C3151" s="5" t="s">
        <v>449</v>
      </c>
      <c r="D3151" s="6">
        <v>1</v>
      </c>
      <c r="E3151" s="8">
        <v>0</v>
      </c>
      <c r="F3151" s="9">
        <f>TRUNC(E3151*D3151,1)</f>
        <v>0</v>
      </c>
      <c r="G3151" s="8">
        <v>0</v>
      </c>
      <c r="H3151" s="9">
        <f>TRUNC(G3151*D3151,1)</f>
        <v>0</v>
      </c>
      <c r="I3151" s="8">
        <f>TRUNC(SUMIF(V3149:V3151, RIGHTB(O3151, 1), H3149:H3151)*U3151, 2)</f>
        <v>749.76</v>
      </c>
      <c r="J3151" s="9">
        <f>TRUNC(I3151*D3151,1)</f>
        <v>749.7</v>
      </c>
      <c r="K3151" s="8">
        <f t="shared" si="406"/>
        <v>749.7</v>
      </c>
      <c r="L3151" s="9">
        <f t="shared" si="406"/>
        <v>749.7</v>
      </c>
      <c r="M3151" s="5" t="s">
        <v>52</v>
      </c>
      <c r="N3151" s="1" t="s">
        <v>2947</v>
      </c>
      <c r="O3151" s="1" t="s">
        <v>2654</v>
      </c>
      <c r="P3151" s="1" t="s">
        <v>62</v>
      </c>
      <c r="Q3151" s="1" t="s">
        <v>62</v>
      </c>
      <c r="R3151" s="1" t="s">
        <v>62</v>
      </c>
      <c r="S3151">
        <v>1</v>
      </c>
      <c r="T3151">
        <v>2</v>
      </c>
      <c r="U3151">
        <v>0.03</v>
      </c>
      <c r="AV3151" s="1" t="s">
        <v>52</v>
      </c>
      <c r="AW3151" s="1" t="s">
        <v>6029</v>
      </c>
      <c r="AX3151" s="1" t="s">
        <v>52</v>
      </c>
      <c r="AY3151" s="1" t="s">
        <v>52</v>
      </c>
      <c r="AZ3151" s="203"/>
      <c r="BA3151" s="207"/>
    </row>
    <row r="3152" spans="1:53" ht="30" customHeight="1">
      <c r="A3152" s="5" t="s">
        <v>2487</v>
      </c>
      <c r="B3152" s="5" t="s">
        <v>52</v>
      </c>
      <c r="C3152" s="5" t="s">
        <v>52</v>
      </c>
      <c r="D3152" s="6"/>
      <c r="E3152" s="8"/>
      <c r="F3152" s="9">
        <f>TRUNC(SUMIF(N3149:N3151, N3148, F3149:F3151),0)</f>
        <v>0</v>
      </c>
      <c r="G3152" s="8"/>
      <c r="H3152" s="9">
        <f>TRUNC(SUMIF(N3149:N3151, N3148, H3149:H3151),0)</f>
        <v>24992</v>
      </c>
      <c r="I3152" s="8"/>
      <c r="J3152" s="9">
        <f>TRUNC(SUMIF(N3149:N3151, N3148, J3149:J3151),0)</f>
        <v>749</v>
      </c>
      <c r="K3152" s="8"/>
      <c r="L3152" s="9">
        <f>F3152+H3152+J3152</f>
        <v>25741</v>
      </c>
      <c r="M3152" s="5" t="s">
        <v>52</v>
      </c>
      <c r="N3152" s="1" t="s">
        <v>124</v>
      </c>
      <c r="O3152" s="1" t="s">
        <v>124</v>
      </c>
      <c r="P3152" s="1" t="s">
        <v>52</v>
      </c>
      <c r="Q3152" s="1" t="s">
        <v>52</v>
      </c>
      <c r="R3152" s="1" t="s">
        <v>52</v>
      </c>
      <c r="AV3152" s="1" t="s">
        <v>52</v>
      </c>
      <c r="AW3152" s="1" t="s">
        <v>52</v>
      </c>
      <c r="AX3152" s="1" t="s">
        <v>52</v>
      </c>
      <c r="AY3152" s="1" t="s">
        <v>52</v>
      </c>
      <c r="AZ3152" s="203"/>
      <c r="BA3152" s="207"/>
    </row>
    <row r="3153" spans="1:53" ht="30" customHeight="1">
      <c r="A3153" s="6"/>
      <c r="B3153" s="6"/>
      <c r="C3153" s="6"/>
      <c r="D3153" s="6"/>
      <c r="E3153" s="8"/>
      <c r="F3153" s="9"/>
      <c r="G3153" s="8"/>
      <c r="H3153" s="9"/>
      <c r="I3153" s="8"/>
      <c r="J3153" s="9"/>
      <c r="K3153" s="8"/>
      <c r="L3153" s="9"/>
      <c r="M3153" s="6"/>
      <c r="BA3153" s="206"/>
    </row>
    <row r="3154" spans="1:53" ht="30" customHeight="1">
      <c r="A3154" s="308" t="s">
        <v>6030</v>
      </c>
      <c r="B3154" s="308"/>
      <c r="C3154" s="308"/>
      <c r="D3154" s="308"/>
      <c r="E3154" s="309"/>
      <c r="F3154" s="310"/>
      <c r="G3154" s="309"/>
      <c r="H3154" s="310"/>
      <c r="I3154" s="309"/>
      <c r="J3154" s="310"/>
      <c r="K3154" s="309"/>
      <c r="L3154" s="310"/>
      <c r="M3154" s="308"/>
      <c r="N3154" s="1" t="s">
        <v>3037</v>
      </c>
      <c r="BA3154" s="206"/>
    </row>
    <row r="3155" spans="1:53" ht="30" customHeight="1">
      <c r="A3155" s="5" t="s">
        <v>2975</v>
      </c>
      <c r="B3155" s="5" t="s">
        <v>2646</v>
      </c>
      <c r="C3155" s="5" t="s">
        <v>2210</v>
      </c>
      <c r="D3155" s="6">
        <v>0.09</v>
      </c>
      <c r="E3155" s="8">
        <f>단가대비표!K430</f>
        <v>0</v>
      </c>
      <c r="F3155" s="9">
        <f>TRUNC(E3155*D3155,1)</f>
        <v>0</v>
      </c>
      <c r="G3155" s="8">
        <f>단가대비표!L430</f>
        <v>202504</v>
      </c>
      <c r="H3155" s="9">
        <f>TRUNC(G3155*D3155,1)</f>
        <v>18225.3</v>
      </c>
      <c r="I3155" s="8">
        <f>단가대비표!S430</f>
        <v>0</v>
      </c>
      <c r="J3155" s="9">
        <f>TRUNC(I3155*D3155,1)</f>
        <v>0</v>
      </c>
      <c r="K3155" s="8">
        <f>TRUNC(E3155+G3155+I3155,1)</f>
        <v>202504</v>
      </c>
      <c r="L3155" s="9">
        <f>TRUNC(F3155+H3155+J3155,1)</f>
        <v>18225.3</v>
      </c>
      <c r="M3155" s="5" t="s">
        <v>52</v>
      </c>
      <c r="N3155" s="1" t="s">
        <v>3037</v>
      </c>
      <c r="O3155" s="1" t="s">
        <v>2976</v>
      </c>
      <c r="P3155" s="1" t="s">
        <v>62</v>
      </c>
      <c r="Q3155" s="1" t="s">
        <v>62</v>
      </c>
      <c r="R3155" s="1" t="s">
        <v>61</v>
      </c>
      <c r="AV3155" s="1" t="s">
        <v>52</v>
      </c>
      <c r="AW3155" s="1" t="s">
        <v>6031</v>
      </c>
      <c r="AX3155" s="1" t="s">
        <v>52</v>
      </c>
      <c r="AY3155" s="1" t="s">
        <v>52</v>
      </c>
      <c r="AZ3155" s="203"/>
      <c r="BA3155" s="207" t="s">
        <v>7745</v>
      </c>
    </row>
    <row r="3156" spans="1:53" ht="30" customHeight="1">
      <c r="A3156" s="5" t="s">
        <v>2649</v>
      </c>
      <c r="B3156" s="5" t="s">
        <v>2646</v>
      </c>
      <c r="C3156" s="5" t="s">
        <v>2210</v>
      </c>
      <c r="D3156" s="6">
        <v>1.7999999999999999E-2</v>
      </c>
      <c r="E3156" s="8">
        <f>단가대비표!K405</f>
        <v>0</v>
      </c>
      <c r="F3156" s="9">
        <f>TRUNC(E3156*D3156,1)</f>
        <v>0</v>
      </c>
      <c r="G3156" s="8">
        <f>단가대비표!L405</f>
        <v>157068</v>
      </c>
      <c r="H3156" s="9">
        <f>TRUNC(G3156*D3156,1)</f>
        <v>2827.2</v>
      </c>
      <c r="I3156" s="8">
        <f>단가대비표!S405</f>
        <v>0</v>
      </c>
      <c r="J3156" s="9">
        <f>TRUNC(I3156*D3156,1)</f>
        <v>0</v>
      </c>
      <c r="K3156" s="8">
        <f>TRUNC(E3156+G3156+I3156,1)</f>
        <v>157068</v>
      </c>
      <c r="L3156" s="9">
        <f>TRUNC(F3156+H3156+J3156,1)</f>
        <v>2827.2</v>
      </c>
      <c r="M3156" s="5" t="s">
        <v>52</v>
      </c>
      <c r="N3156" s="1" t="s">
        <v>3037</v>
      </c>
      <c r="O3156" s="1" t="s">
        <v>2650</v>
      </c>
      <c r="P3156" s="1" t="s">
        <v>62</v>
      </c>
      <c r="Q3156" s="1" t="s">
        <v>62</v>
      </c>
      <c r="R3156" s="1" t="s">
        <v>61</v>
      </c>
      <c r="AV3156" s="1" t="s">
        <v>52</v>
      </c>
      <c r="AW3156" s="1" t="s">
        <v>6032</v>
      </c>
      <c r="AX3156" s="1" t="s">
        <v>52</v>
      </c>
      <c r="AY3156" s="1" t="s">
        <v>52</v>
      </c>
      <c r="AZ3156" s="203"/>
      <c r="BA3156" s="207" t="s">
        <v>7717</v>
      </c>
    </row>
    <row r="3157" spans="1:53" ht="30" customHeight="1">
      <c r="A3157" s="5" t="s">
        <v>2487</v>
      </c>
      <c r="B3157" s="5" t="s">
        <v>52</v>
      </c>
      <c r="C3157" s="5" t="s">
        <v>52</v>
      </c>
      <c r="D3157" s="6"/>
      <c r="E3157" s="8"/>
      <c r="F3157" s="9">
        <f>TRUNC(SUMIF(N3155:N3156, N3154, F3155:F3156),0)</f>
        <v>0</v>
      </c>
      <c r="G3157" s="8"/>
      <c r="H3157" s="9">
        <f>TRUNC(SUMIF(N3155:N3156, N3154, H3155:H3156),0)</f>
        <v>21052</v>
      </c>
      <c r="I3157" s="8"/>
      <c r="J3157" s="9">
        <f>TRUNC(SUMIF(N3155:N3156, N3154, J3155:J3156),0)</f>
        <v>0</v>
      </c>
      <c r="K3157" s="8"/>
      <c r="L3157" s="9">
        <f>F3157+H3157+J3157</f>
        <v>21052</v>
      </c>
      <c r="M3157" s="5" t="s">
        <v>52</v>
      </c>
      <c r="N3157" s="1" t="s">
        <v>124</v>
      </c>
      <c r="O3157" s="1" t="s">
        <v>124</v>
      </c>
      <c r="P3157" s="1" t="s">
        <v>52</v>
      </c>
      <c r="Q3157" s="1" t="s">
        <v>52</v>
      </c>
      <c r="R3157" s="1" t="s">
        <v>52</v>
      </c>
      <c r="AV3157" s="1" t="s">
        <v>52</v>
      </c>
      <c r="AW3157" s="1" t="s">
        <v>52</v>
      </c>
      <c r="AX3157" s="1" t="s">
        <v>52</v>
      </c>
      <c r="AY3157" s="1" t="s">
        <v>52</v>
      </c>
      <c r="AZ3157" s="203"/>
      <c r="BA3157" s="207"/>
    </row>
    <row r="3158" spans="1:53" ht="30" customHeight="1">
      <c r="A3158" s="6"/>
      <c r="B3158" s="6"/>
      <c r="C3158" s="6"/>
      <c r="D3158" s="6"/>
      <c r="E3158" s="8"/>
      <c r="F3158" s="9"/>
      <c r="G3158" s="8"/>
      <c r="H3158" s="9"/>
      <c r="I3158" s="8"/>
      <c r="J3158" s="9"/>
      <c r="K3158" s="8"/>
      <c r="L3158" s="9"/>
      <c r="M3158" s="6"/>
      <c r="BA3158" s="206"/>
    </row>
    <row r="3159" spans="1:53" ht="30" customHeight="1">
      <c r="A3159" s="308" t="s">
        <v>6033</v>
      </c>
      <c r="B3159" s="308"/>
      <c r="C3159" s="308"/>
      <c r="D3159" s="308"/>
      <c r="E3159" s="309"/>
      <c r="F3159" s="310"/>
      <c r="G3159" s="309"/>
      <c r="H3159" s="310"/>
      <c r="I3159" s="309"/>
      <c r="J3159" s="310"/>
      <c r="K3159" s="309"/>
      <c r="L3159" s="310"/>
      <c r="M3159" s="308"/>
      <c r="N3159" s="1" t="s">
        <v>3084</v>
      </c>
      <c r="BA3159" s="206"/>
    </row>
    <row r="3160" spans="1:53" ht="30" customHeight="1">
      <c r="A3160" s="5" t="s">
        <v>3067</v>
      </c>
      <c r="B3160" s="5" t="s">
        <v>2646</v>
      </c>
      <c r="C3160" s="5" t="s">
        <v>2210</v>
      </c>
      <c r="D3160" s="6">
        <v>1.028</v>
      </c>
      <c r="E3160" s="8">
        <f>단가대비표!K429</f>
        <v>0</v>
      </c>
      <c r="F3160" s="9">
        <f>TRUNC(E3160*D3160,1)</f>
        <v>0</v>
      </c>
      <c r="G3160" s="8">
        <f>단가대비표!L429</f>
        <v>210465</v>
      </c>
      <c r="H3160" s="9">
        <f>TRUNC(G3160*D3160,1)</f>
        <v>216358</v>
      </c>
      <c r="I3160" s="8">
        <f>단가대비표!S429</f>
        <v>0</v>
      </c>
      <c r="J3160" s="9">
        <f>TRUNC(I3160*D3160,1)</f>
        <v>0</v>
      </c>
      <c r="K3160" s="8">
        <f>TRUNC(E3160+G3160+I3160,1)</f>
        <v>210465</v>
      </c>
      <c r="L3160" s="9">
        <f>TRUNC(F3160+H3160+J3160,1)</f>
        <v>216358</v>
      </c>
      <c r="M3160" s="5" t="s">
        <v>52</v>
      </c>
      <c r="N3160" s="1" t="s">
        <v>3084</v>
      </c>
      <c r="O3160" s="1" t="s">
        <v>3068</v>
      </c>
      <c r="P3160" s="1" t="s">
        <v>62</v>
      </c>
      <c r="Q3160" s="1" t="s">
        <v>62</v>
      </c>
      <c r="R3160" s="1" t="s">
        <v>61</v>
      </c>
      <c r="AV3160" s="1" t="s">
        <v>52</v>
      </c>
      <c r="AW3160" s="1" t="s">
        <v>6034</v>
      </c>
      <c r="AX3160" s="1" t="s">
        <v>52</v>
      </c>
      <c r="AY3160" s="1" t="s">
        <v>52</v>
      </c>
      <c r="AZ3160" s="203"/>
      <c r="BA3160" s="207" t="s">
        <v>7744</v>
      </c>
    </row>
    <row r="3161" spans="1:53" ht="30" customHeight="1">
      <c r="A3161" s="5" t="s">
        <v>2649</v>
      </c>
      <c r="B3161" s="5" t="s">
        <v>2646</v>
      </c>
      <c r="C3161" s="5" t="s">
        <v>2210</v>
      </c>
      <c r="D3161" s="6">
        <v>0.19900000000000001</v>
      </c>
      <c r="E3161" s="8">
        <f>단가대비표!K405</f>
        <v>0</v>
      </c>
      <c r="F3161" s="9">
        <f>TRUNC(E3161*D3161,1)</f>
        <v>0</v>
      </c>
      <c r="G3161" s="8">
        <f>단가대비표!L405</f>
        <v>157068</v>
      </c>
      <c r="H3161" s="9">
        <f>TRUNC(G3161*D3161,1)</f>
        <v>31256.5</v>
      </c>
      <c r="I3161" s="8">
        <f>단가대비표!S405</f>
        <v>0</v>
      </c>
      <c r="J3161" s="9">
        <f>TRUNC(I3161*D3161,1)</f>
        <v>0</v>
      </c>
      <c r="K3161" s="8">
        <f>TRUNC(E3161+G3161+I3161,1)</f>
        <v>157068</v>
      </c>
      <c r="L3161" s="9">
        <f>TRUNC(F3161+H3161+J3161,1)</f>
        <v>31256.5</v>
      </c>
      <c r="M3161" s="5" t="s">
        <v>52</v>
      </c>
      <c r="N3161" s="1" t="s">
        <v>3084</v>
      </c>
      <c r="O3161" s="1" t="s">
        <v>2650</v>
      </c>
      <c r="P3161" s="1" t="s">
        <v>62</v>
      </c>
      <c r="Q3161" s="1" t="s">
        <v>62</v>
      </c>
      <c r="R3161" s="1" t="s">
        <v>61</v>
      </c>
      <c r="AV3161" s="1" t="s">
        <v>52</v>
      </c>
      <c r="AW3161" s="1" t="s">
        <v>6035</v>
      </c>
      <c r="AX3161" s="1" t="s">
        <v>52</v>
      </c>
      <c r="AY3161" s="1" t="s">
        <v>52</v>
      </c>
      <c r="AZ3161" s="203"/>
      <c r="BA3161" s="207" t="s">
        <v>7717</v>
      </c>
    </row>
    <row r="3162" spans="1:53" ht="30" customHeight="1">
      <c r="A3162" s="5" t="s">
        <v>2487</v>
      </c>
      <c r="B3162" s="5" t="s">
        <v>52</v>
      </c>
      <c r="C3162" s="5" t="s">
        <v>52</v>
      </c>
      <c r="D3162" s="6"/>
      <c r="E3162" s="8"/>
      <c r="F3162" s="9">
        <f>TRUNC(SUMIF(N3160:N3161, N3159, F3160:F3161),0)</f>
        <v>0</v>
      </c>
      <c r="G3162" s="8"/>
      <c r="H3162" s="9">
        <f>TRUNC(SUMIF(N3160:N3161, N3159, H3160:H3161),0)</f>
        <v>247614</v>
      </c>
      <c r="I3162" s="8"/>
      <c r="J3162" s="9">
        <f>TRUNC(SUMIF(N3160:N3161, N3159, J3160:J3161),0)</f>
        <v>0</v>
      </c>
      <c r="K3162" s="8"/>
      <c r="L3162" s="9">
        <f>F3162+H3162+J3162</f>
        <v>247614</v>
      </c>
      <c r="M3162" s="5" t="s">
        <v>52</v>
      </c>
      <c r="N3162" s="1" t="s">
        <v>124</v>
      </c>
      <c r="O3162" s="1" t="s">
        <v>124</v>
      </c>
      <c r="P3162" s="1" t="s">
        <v>52</v>
      </c>
      <c r="Q3162" s="1" t="s">
        <v>52</v>
      </c>
      <c r="R3162" s="1" t="s">
        <v>52</v>
      </c>
      <c r="AV3162" s="1" t="s">
        <v>52</v>
      </c>
      <c r="AW3162" s="1" t="s">
        <v>52</v>
      </c>
      <c r="AX3162" s="1" t="s">
        <v>52</v>
      </c>
      <c r="AY3162" s="1" t="s">
        <v>52</v>
      </c>
      <c r="AZ3162" s="203"/>
      <c r="BA3162" s="207"/>
    </row>
    <row r="3163" spans="1:53" ht="30" customHeight="1">
      <c r="A3163" s="6"/>
      <c r="B3163" s="6"/>
      <c r="C3163" s="6"/>
      <c r="D3163" s="6"/>
      <c r="E3163" s="8"/>
      <c r="F3163" s="9"/>
      <c r="G3163" s="8"/>
      <c r="H3163" s="9"/>
      <c r="I3163" s="8"/>
      <c r="J3163" s="9"/>
      <c r="K3163" s="8"/>
      <c r="L3163" s="9"/>
      <c r="M3163" s="6"/>
      <c r="BA3163" s="206"/>
    </row>
    <row r="3164" spans="1:53" ht="30" customHeight="1">
      <c r="A3164" s="308" t="s">
        <v>6036</v>
      </c>
      <c r="B3164" s="308"/>
      <c r="C3164" s="308"/>
      <c r="D3164" s="308"/>
      <c r="E3164" s="309"/>
      <c r="F3164" s="310"/>
      <c r="G3164" s="309"/>
      <c r="H3164" s="310"/>
      <c r="I3164" s="309"/>
      <c r="J3164" s="310"/>
      <c r="K3164" s="309"/>
      <c r="L3164" s="310"/>
      <c r="M3164" s="308"/>
      <c r="N3164" s="1" t="s">
        <v>3090</v>
      </c>
      <c r="BA3164" s="206"/>
    </row>
    <row r="3165" spans="1:53" ht="30" customHeight="1">
      <c r="A3165" s="5" t="s">
        <v>2801</v>
      </c>
      <c r="B3165" s="5" t="s">
        <v>6037</v>
      </c>
      <c r="C3165" s="5" t="s">
        <v>2814</v>
      </c>
      <c r="D3165" s="6">
        <v>2.1749999999999998</v>
      </c>
      <c r="E3165" s="8">
        <f>단가대비표!K72</f>
        <v>2050</v>
      </c>
      <c r="F3165" s="9">
        <f t="shared" ref="F3165:F3173" si="407">TRUNC(E3165*D3165,1)</f>
        <v>4458.7</v>
      </c>
      <c r="G3165" s="8">
        <f>단가대비표!L72</f>
        <v>0</v>
      </c>
      <c r="H3165" s="9">
        <f t="shared" ref="H3165:H3173" si="408">TRUNC(G3165*D3165,1)</f>
        <v>0</v>
      </c>
      <c r="I3165" s="8">
        <f>단가대비표!S72</f>
        <v>0</v>
      </c>
      <c r="J3165" s="9">
        <f t="shared" ref="J3165:J3173" si="409">TRUNC(I3165*D3165,1)</f>
        <v>0</v>
      </c>
      <c r="K3165" s="8">
        <f t="shared" ref="K3165:K3173" si="410">TRUNC(E3165+G3165+I3165,1)</f>
        <v>2050</v>
      </c>
      <c r="L3165" s="9">
        <f t="shared" ref="L3165:L3173" si="411">TRUNC(F3165+H3165+J3165,1)</f>
        <v>4458.7</v>
      </c>
      <c r="M3165" s="5" t="s">
        <v>52</v>
      </c>
      <c r="N3165" s="1" t="s">
        <v>3090</v>
      </c>
      <c r="O3165" s="1" t="s">
        <v>6038</v>
      </c>
      <c r="P3165" s="1" t="s">
        <v>62</v>
      </c>
      <c r="Q3165" s="1" t="s">
        <v>62</v>
      </c>
      <c r="R3165" s="1" t="s">
        <v>61</v>
      </c>
      <c r="AV3165" s="1" t="s">
        <v>52</v>
      </c>
      <c r="AW3165" s="1" t="s">
        <v>6039</v>
      </c>
      <c r="AX3165" s="1" t="s">
        <v>52</v>
      </c>
      <c r="AY3165" s="1" t="s">
        <v>52</v>
      </c>
      <c r="AZ3165" s="203"/>
      <c r="BA3165" s="207" t="s">
        <v>7303</v>
      </c>
    </row>
    <row r="3166" spans="1:53" ht="30" customHeight="1">
      <c r="A3166" s="5" t="s">
        <v>2711</v>
      </c>
      <c r="B3166" s="5" t="s">
        <v>2726</v>
      </c>
      <c r="C3166" s="5" t="s">
        <v>58</v>
      </c>
      <c r="D3166" s="6">
        <v>1.05</v>
      </c>
      <c r="E3166" s="8">
        <f>단가대비표!K46</f>
        <v>9305.2900000000009</v>
      </c>
      <c r="F3166" s="9">
        <f t="shared" si="407"/>
        <v>9770.5</v>
      </c>
      <c r="G3166" s="8">
        <f>단가대비표!L46</f>
        <v>0</v>
      </c>
      <c r="H3166" s="9">
        <f t="shared" si="408"/>
        <v>0</v>
      </c>
      <c r="I3166" s="8">
        <f>단가대비표!S46</f>
        <v>0</v>
      </c>
      <c r="J3166" s="9">
        <f t="shared" si="409"/>
        <v>0</v>
      </c>
      <c r="K3166" s="8">
        <f t="shared" si="410"/>
        <v>9305.2000000000007</v>
      </c>
      <c r="L3166" s="9">
        <f t="shared" si="411"/>
        <v>9770.5</v>
      </c>
      <c r="M3166" s="5" t="s">
        <v>52</v>
      </c>
      <c r="N3166" s="1" t="s">
        <v>3090</v>
      </c>
      <c r="O3166" s="1" t="s">
        <v>2727</v>
      </c>
      <c r="P3166" s="1" t="s">
        <v>62</v>
      </c>
      <c r="Q3166" s="1" t="s">
        <v>62</v>
      </c>
      <c r="R3166" s="1" t="s">
        <v>61</v>
      </c>
      <c r="AV3166" s="1" t="s">
        <v>52</v>
      </c>
      <c r="AW3166" s="1" t="s">
        <v>6040</v>
      </c>
      <c r="AX3166" s="1" t="s">
        <v>52</v>
      </c>
      <c r="AY3166" s="1" t="s">
        <v>52</v>
      </c>
      <c r="AZ3166" s="203"/>
      <c r="BA3166" s="207" t="s">
        <v>7262</v>
      </c>
    </row>
    <row r="3167" spans="1:53" ht="30" customHeight="1">
      <c r="A3167" s="5" t="s">
        <v>3760</v>
      </c>
      <c r="B3167" s="5" t="s">
        <v>6041</v>
      </c>
      <c r="C3167" s="5" t="s">
        <v>2685</v>
      </c>
      <c r="D3167" s="6">
        <v>0.27</v>
      </c>
      <c r="E3167" s="8">
        <f>단가대비표!K245</f>
        <v>1934</v>
      </c>
      <c r="F3167" s="9">
        <f t="shared" si="407"/>
        <v>522.1</v>
      </c>
      <c r="G3167" s="8">
        <f>단가대비표!L245</f>
        <v>0</v>
      </c>
      <c r="H3167" s="9">
        <f t="shared" si="408"/>
        <v>0</v>
      </c>
      <c r="I3167" s="8">
        <f>단가대비표!S245</f>
        <v>0</v>
      </c>
      <c r="J3167" s="9">
        <f t="shared" si="409"/>
        <v>0</v>
      </c>
      <c r="K3167" s="8">
        <f t="shared" si="410"/>
        <v>1934</v>
      </c>
      <c r="L3167" s="9">
        <f t="shared" si="411"/>
        <v>522.1</v>
      </c>
      <c r="M3167" s="5" t="s">
        <v>52</v>
      </c>
      <c r="N3167" s="1" t="s">
        <v>3090</v>
      </c>
      <c r="O3167" s="1" t="s">
        <v>6042</v>
      </c>
      <c r="P3167" s="1" t="s">
        <v>62</v>
      </c>
      <c r="Q3167" s="1" t="s">
        <v>62</v>
      </c>
      <c r="R3167" s="1" t="s">
        <v>61</v>
      </c>
      <c r="AV3167" s="1" t="s">
        <v>52</v>
      </c>
      <c r="AW3167" s="1" t="s">
        <v>6043</v>
      </c>
      <c r="AX3167" s="1" t="s">
        <v>52</v>
      </c>
      <c r="AY3167" s="1" t="s">
        <v>52</v>
      </c>
      <c r="AZ3167" s="203"/>
      <c r="BA3167" s="207" t="s">
        <v>7527</v>
      </c>
    </row>
    <row r="3168" spans="1:53" ht="30" customHeight="1">
      <c r="A3168" s="5" t="s">
        <v>2809</v>
      </c>
      <c r="B3168" s="5" t="s">
        <v>2646</v>
      </c>
      <c r="C3168" s="5" t="s">
        <v>2210</v>
      </c>
      <c r="D3168" s="6">
        <v>0.09</v>
      </c>
      <c r="E3168" s="8">
        <f>단가대비표!K417</f>
        <v>0</v>
      </c>
      <c r="F3168" s="9">
        <f t="shared" si="407"/>
        <v>0</v>
      </c>
      <c r="G3168" s="8">
        <f>단가대비표!L417</f>
        <v>254714</v>
      </c>
      <c r="H3168" s="9">
        <f t="shared" si="408"/>
        <v>22924.2</v>
      </c>
      <c r="I3168" s="8">
        <f>단가대비표!S417</f>
        <v>0</v>
      </c>
      <c r="J3168" s="9">
        <f t="shared" si="409"/>
        <v>0</v>
      </c>
      <c r="K3168" s="8">
        <f t="shared" si="410"/>
        <v>254714</v>
      </c>
      <c r="L3168" s="9">
        <f t="shared" si="411"/>
        <v>22924.2</v>
      </c>
      <c r="M3168" s="5" t="s">
        <v>52</v>
      </c>
      <c r="N3168" s="1" t="s">
        <v>3090</v>
      </c>
      <c r="O3168" s="1" t="s">
        <v>2810</v>
      </c>
      <c r="P3168" s="1" t="s">
        <v>62</v>
      </c>
      <c r="Q3168" s="1" t="s">
        <v>62</v>
      </c>
      <c r="R3168" s="1" t="s">
        <v>61</v>
      </c>
      <c r="AV3168" s="1" t="s">
        <v>52</v>
      </c>
      <c r="AW3168" s="1" t="s">
        <v>6044</v>
      </c>
      <c r="AX3168" s="1" t="s">
        <v>52</v>
      </c>
      <c r="AY3168" s="1" t="s">
        <v>52</v>
      </c>
      <c r="AZ3168" s="203"/>
      <c r="BA3168" s="207" t="s">
        <v>7732</v>
      </c>
    </row>
    <row r="3169" spans="1:53" ht="30" customHeight="1">
      <c r="A3169" s="5" t="s">
        <v>2649</v>
      </c>
      <c r="B3169" s="5" t="s">
        <v>2646</v>
      </c>
      <c r="C3169" s="5" t="s">
        <v>2210</v>
      </c>
      <c r="D3169" s="6">
        <v>0.01</v>
      </c>
      <c r="E3169" s="8">
        <f>단가대비표!K405</f>
        <v>0</v>
      </c>
      <c r="F3169" s="9">
        <f t="shared" si="407"/>
        <v>0</v>
      </c>
      <c r="G3169" s="8">
        <f>단가대비표!L405</f>
        <v>157068</v>
      </c>
      <c r="H3169" s="9">
        <f t="shared" si="408"/>
        <v>1570.6</v>
      </c>
      <c r="I3169" s="8">
        <f>단가대비표!S405</f>
        <v>0</v>
      </c>
      <c r="J3169" s="9">
        <f t="shared" si="409"/>
        <v>0</v>
      </c>
      <c r="K3169" s="8">
        <f t="shared" si="410"/>
        <v>157068</v>
      </c>
      <c r="L3169" s="9">
        <f t="shared" si="411"/>
        <v>1570.6</v>
      </c>
      <c r="M3169" s="5" t="s">
        <v>52</v>
      </c>
      <c r="N3169" s="1" t="s">
        <v>3090</v>
      </c>
      <c r="O3169" s="1" t="s">
        <v>2650</v>
      </c>
      <c r="P3169" s="1" t="s">
        <v>62</v>
      </c>
      <c r="Q3169" s="1" t="s">
        <v>62</v>
      </c>
      <c r="R3169" s="1" t="s">
        <v>61</v>
      </c>
      <c r="AV3169" s="1" t="s">
        <v>52</v>
      </c>
      <c r="AW3169" s="1" t="s">
        <v>6045</v>
      </c>
      <c r="AX3169" s="1" t="s">
        <v>52</v>
      </c>
      <c r="AY3169" s="1" t="s">
        <v>52</v>
      </c>
      <c r="AZ3169" s="203"/>
      <c r="BA3169" s="207" t="s">
        <v>7717</v>
      </c>
    </row>
    <row r="3170" spans="1:53" ht="30" customHeight="1">
      <c r="A3170" s="5" t="s">
        <v>6046</v>
      </c>
      <c r="B3170" s="5" t="s">
        <v>6047</v>
      </c>
      <c r="C3170" s="5" t="s">
        <v>2685</v>
      </c>
      <c r="D3170" s="6">
        <v>1.502</v>
      </c>
      <c r="E3170" s="8">
        <f>단가대비표!K64</f>
        <v>3384</v>
      </c>
      <c r="F3170" s="9">
        <f t="shared" si="407"/>
        <v>5082.7</v>
      </c>
      <c r="G3170" s="8">
        <f>단가대비표!L64</f>
        <v>0</v>
      </c>
      <c r="H3170" s="9">
        <f t="shared" si="408"/>
        <v>0</v>
      </c>
      <c r="I3170" s="8">
        <f>단가대비표!S64</f>
        <v>0</v>
      </c>
      <c r="J3170" s="9">
        <f t="shared" si="409"/>
        <v>0</v>
      </c>
      <c r="K3170" s="8">
        <f t="shared" si="410"/>
        <v>3384</v>
      </c>
      <c r="L3170" s="9">
        <f t="shared" si="411"/>
        <v>5082.7</v>
      </c>
      <c r="M3170" s="5" t="s">
        <v>52</v>
      </c>
      <c r="N3170" s="1" t="s">
        <v>3090</v>
      </c>
      <c r="O3170" s="1" t="s">
        <v>6048</v>
      </c>
      <c r="P3170" s="1" t="s">
        <v>62</v>
      </c>
      <c r="Q3170" s="1" t="s">
        <v>62</v>
      </c>
      <c r="R3170" s="1" t="s">
        <v>61</v>
      </c>
      <c r="AV3170" s="1" t="s">
        <v>52</v>
      </c>
      <c r="AW3170" s="1" t="s">
        <v>6049</v>
      </c>
      <c r="AX3170" s="1" t="s">
        <v>52</v>
      </c>
      <c r="AY3170" s="1" t="s">
        <v>52</v>
      </c>
      <c r="AZ3170" s="203"/>
      <c r="BA3170" s="207" t="s">
        <v>7292</v>
      </c>
    </row>
    <row r="3171" spans="1:53" ht="30" customHeight="1">
      <c r="A3171" s="5" t="s">
        <v>3215</v>
      </c>
      <c r="B3171" s="5" t="s">
        <v>6050</v>
      </c>
      <c r="C3171" s="5" t="s">
        <v>2685</v>
      </c>
      <c r="D3171" s="6">
        <v>1.365</v>
      </c>
      <c r="E3171" s="8">
        <f>일위대가목록!E535</f>
        <v>126</v>
      </c>
      <c r="F3171" s="9">
        <f t="shared" si="407"/>
        <v>171.9</v>
      </c>
      <c r="G3171" s="8">
        <f>일위대가목록!F535</f>
        <v>6311</v>
      </c>
      <c r="H3171" s="9">
        <f t="shared" si="408"/>
        <v>8614.5</v>
      </c>
      <c r="I3171" s="8">
        <f>일위대가목록!G535</f>
        <v>252</v>
      </c>
      <c r="J3171" s="9">
        <f t="shared" si="409"/>
        <v>343.9</v>
      </c>
      <c r="K3171" s="8">
        <f t="shared" si="410"/>
        <v>6689</v>
      </c>
      <c r="L3171" s="9">
        <f t="shared" si="411"/>
        <v>9130.2999999999993</v>
      </c>
      <c r="M3171" s="5" t="s">
        <v>6051</v>
      </c>
      <c r="N3171" s="1" t="s">
        <v>3090</v>
      </c>
      <c r="O3171" s="1" t="s">
        <v>6052</v>
      </c>
      <c r="P3171" s="1" t="s">
        <v>61</v>
      </c>
      <c r="Q3171" s="1" t="s">
        <v>62</v>
      </c>
      <c r="R3171" s="1" t="s">
        <v>62</v>
      </c>
      <c r="AV3171" s="1" t="s">
        <v>52</v>
      </c>
      <c r="AW3171" s="1" t="s">
        <v>6053</v>
      </c>
      <c r="AX3171" s="1" t="s">
        <v>52</v>
      </c>
      <c r="AY3171" s="1" t="s">
        <v>52</v>
      </c>
      <c r="AZ3171" s="203"/>
      <c r="BA3171" s="207" t="s">
        <v>6051</v>
      </c>
    </row>
    <row r="3172" spans="1:53" ht="30" customHeight="1">
      <c r="A3172" s="5" t="s">
        <v>6054</v>
      </c>
      <c r="B3172" s="5" t="s">
        <v>6055</v>
      </c>
      <c r="C3172" s="5" t="s">
        <v>366</v>
      </c>
      <c r="D3172" s="6">
        <v>1.01</v>
      </c>
      <c r="E3172" s="8">
        <f>단가대비표!K326</f>
        <v>23977</v>
      </c>
      <c r="F3172" s="9">
        <f t="shared" si="407"/>
        <v>24216.7</v>
      </c>
      <c r="G3172" s="8">
        <f>단가대비표!L326</f>
        <v>0</v>
      </c>
      <c r="H3172" s="9">
        <f t="shared" si="408"/>
        <v>0</v>
      </c>
      <c r="I3172" s="8">
        <f>단가대비표!S326</f>
        <v>0</v>
      </c>
      <c r="J3172" s="9">
        <f t="shared" si="409"/>
        <v>0</v>
      </c>
      <c r="K3172" s="8">
        <f t="shared" si="410"/>
        <v>23977</v>
      </c>
      <c r="L3172" s="9">
        <f t="shared" si="411"/>
        <v>24216.7</v>
      </c>
      <c r="M3172" s="5" t="s">
        <v>6056</v>
      </c>
      <c r="N3172" s="1" t="s">
        <v>3090</v>
      </c>
      <c r="O3172" s="1" t="s">
        <v>6057</v>
      </c>
      <c r="P3172" s="1" t="s">
        <v>62</v>
      </c>
      <c r="Q3172" s="1" t="s">
        <v>62</v>
      </c>
      <c r="R3172" s="1" t="s">
        <v>61</v>
      </c>
      <c r="AV3172" s="1" t="s">
        <v>52</v>
      </c>
      <c r="AW3172" s="1" t="s">
        <v>6058</v>
      </c>
      <c r="AX3172" s="1" t="s">
        <v>52</v>
      </c>
      <c r="AY3172" s="1" t="s">
        <v>52</v>
      </c>
      <c r="AZ3172" s="203"/>
      <c r="BA3172" s="207" t="s">
        <v>7628</v>
      </c>
    </row>
    <row r="3173" spans="1:53" ht="30" customHeight="1">
      <c r="A3173" s="5" t="s">
        <v>6059</v>
      </c>
      <c r="B3173" s="5" t="s">
        <v>2646</v>
      </c>
      <c r="C3173" s="5" t="s">
        <v>2210</v>
      </c>
      <c r="D3173" s="6">
        <v>0.11</v>
      </c>
      <c r="E3173" s="8">
        <f>단가대비표!K419</f>
        <v>0</v>
      </c>
      <c r="F3173" s="9">
        <f t="shared" si="407"/>
        <v>0</v>
      </c>
      <c r="G3173" s="8">
        <f>단가대비표!L419</f>
        <v>235191</v>
      </c>
      <c r="H3173" s="9">
        <f t="shared" si="408"/>
        <v>25871</v>
      </c>
      <c r="I3173" s="8">
        <f>단가대비표!S419</f>
        <v>0</v>
      </c>
      <c r="J3173" s="9">
        <f t="shared" si="409"/>
        <v>0</v>
      </c>
      <c r="K3173" s="8">
        <f t="shared" si="410"/>
        <v>235191</v>
      </c>
      <c r="L3173" s="9">
        <f t="shared" si="411"/>
        <v>25871</v>
      </c>
      <c r="M3173" s="5" t="s">
        <v>52</v>
      </c>
      <c r="N3173" s="1" t="s">
        <v>3090</v>
      </c>
      <c r="O3173" s="1" t="s">
        <v>6060</v>
      </c>
      <c r="P3173" s="1" t="s">
        <v>62</v>
      </c>
      <c r="Q3173" s="1" t="s">
        <v>62</v>
      </c>
      <c r="R3173" s="1" t="s">
        <v>61</v>
      </c>
      <c r="AV3173" s="1" t="s">
        <v>52</v>
      </c>
      <c r="AW3173" s="1" t="s">
        <v>6061</v>
      </c>
      <c r="AX3173" s="1" t="s">
        <v>52</v>
      </c>
      <c r="AY3173" s="1" t="s">
        <v>52</v>
      </c>
      <c r="AZ3173" s="203"/>
      <c r="BA3173" s="207" t="s">
        <v>7734</v>
      </c>
    </row>
    <row r="3174" spans="1:53" ht="30" customHeight="1">
      <c r="A3174" s="5" t="s">
        <v>2487</v>
      </c>
      <c r="B3174" s="5" t="s">
        <v>52</v>
      </c>
      <c r="C3174" s="5" t="s">
        <v>52</v>
      </c>
      <c r="D3174" s="6"/>
      <c r="E3174" s="8"/>
      <c r="F3174" s="9">
        <f>TRUNC(SUMIF(N3165:N3173, N3164, F3165:F3173),0)</f>
        <v>44222</v>
      </c>
      <c r="G3174" s="8"/>
      <c r="H3174" s="9">
        <f>TRUNC(SUMIF(N3165:N3173, N3164, H3165:H3173),0)</f>
        <v>58980</v>
      </c>
      <c r="I3174" s="8"/>
      <c r="J3174" s="9">
        <f>TRUNC(SUMIF(N3165:N3173, N3164, J3165:J3173),0)</f>
        <v>343</v>
      </c>
      <c r="K3174" s="8"/>
      <c r="L3174" s="9">
        <f>F3174+H3174+J3174</f>
        <v>103545</v>
      </c>
      <c r="M3174" s="5" t="s">
        <v>52</v>
      </c>
      <c r="N3174" s="1" t="s">
        <v>124</v>
      </c>
      <c r="O3174" s="1" t="s">
        <v>124</v>
      </c>
      <c r="P3174" s="1" t="s">
        <v>52</v>
      </c>
      <c r="Q3174" s="1" t="s">
        <v>52</v>
      </c>
      <c r="R3174" s="1" t="s">
        <v>52</v>
      </c>
      <c r="AV3174" s="1" t="s">
        <v>52</v>
      </c>
      <c r="AW3174" s="1" t="s">
        <v>52</v>
      </c>
      <c r="AX3174" s="1" t="s">
        <v>52</v>
      </c>
      <c r="AY3174" s="1" t="s">
        <v>52</v>
      </c>
      <c r="AZ3174" s="203"/>
      <c r="BA3174" s="207"/>
    </row>
    <row r="3175" spans="1:53" ht="30" customHeight="1">
      <c r="A3175" s="6"/>
      <c r="B3175" s="6"/>
      <c r="C3175" s="6"/>
      <c r="D3175" s="6"/>
      <c r="E3175" s="8"/>
      <c r="F3175" s="9"/>
      <c r="G3175" s="8"/>
      <c r="H3175" s="9"/>
      <c r="I3175" s="8"/>
      <c r="J3175" s="9"/>
      <c r="K3175" s="8"/>
      <c r="L3175" s="9"/>
      <c r="M3175" s="6"/>
      <c r="BA3175" s="206"/>
    </row>
    <row r="3176" spans="1:53" ht="30" customHeight="1">
      <c r="A3176" s="308" t="s">
        <v>6062</v>
      </c>
      <c r="B3176" s="308"/>
      <c r="C3176" s="308"/>
      <c r="D3176" s="308"/>
      <c r="E3176" s="309"/>
      <c r="F3176" s="310"/>
      <c r="G3176" s="309"/>
      <c r="H3176" s="310"/>
      <c r="I3176" s="309"/>
      <c r="J3176" s="310"/>
      <c r="K3176" s="309"/>
      <c r="L3176" s="310"/>
      <c r="M3176" s="308"/>
      <c r="N3176" s="1" t="s">
        <v>6052</v>
      </c>
      <c r="BA3176" s="206"/>
    </row>
    <row r="3177" spans="1:53" ht="30" customHeight="1">
      <c r="A3177" s="5" t="s">
        <v>6063</v>
      </c>
      <c r="B3177" s="5" t="s">
        <v>2646</v>
      </c>
      <c r="C3177" s="5" t="s">
        <v>2210</v>
      </c>
      <c r="D3177" s="6">
        <v>1.61E-2</v>
      </c>
      <c r="E3177" s="8">
        <f>단가대비표!K410</f>
        <v>0</v>
      </c>
      <c r="F3177" s="9">
        <f t="shared" ref="F3177:F3182" si="412">TRUNC(E3177*D3177,1)</f>
        <v>0</v>
      </c>
      <c r="G3177" s="8">
        <f>단가대비표!L410</f>
        <v>223124</v>
      </c>
      <c r="H3177" s="9">
        <f t="shared" ref="H3177:H3182" si="413">TRUNC(G3177*D3177,1)</f>
        <v>3592.2</v>
      </c>
      <c r="I3177" s="8">
        <f>단가대비표!S410</f>
        <v>0</v>
      </c>
      <c r="J3177" s="9">
        <f t="shared" ref="J3177:J3182" si="414">TRUNC(I3177*D3177,1)</f>
        <v>0</v>
      </c>
      <c r="K3177" s="8">
        <f t="shared" ref="K3177:L3182" si="415">TRUNC(E3177+G3177+I3177,1)</f>
        <v>223124</v>
      </c>
      <c r="L3177" s="9">
        <f t="shared" si="415"/>
        <v>3592.2</v>
      </c>
      <c r="M3177" s="5" t="s">
        <v>52</v>
      </c>
      <c r="N3177" s="1" t="s">
        <v>6052</v>
      </c>
      <c r="O3177" s="1" t="s">
        <v>6064</v>
      </c>
      <c r="P3177" s="1" t="s">
        <v>62</v>
      </c>
      <c r="Q3177" s="1" t="s">
        <v>62</v>
      </c>
      <c r="R3177" s="1" t="s">
        <v>61</v>
      </c>
      <c r="V3177">
        <v>1</v>
      </c>
      <c r="W3177">
        <v>2</v>
      </c>
      <c r="AV3177" s="1" t="s">
        <v>52</v>
      </c>
      <c r="AW3177" s="1" t="s">
        <v>6065</v>
      </c>
      <c r="AX3177" s="1" t="s">
        <v>52</v>
      </c>
      <c r="AY3177" s="1" t="s">
        <v>52</v>
      </c>
      <c r="AZ3177" s="203"/>
      <c r="BA3177" s="207" t="s">
        <v>7725</v>
      </c>
    </row>
    <row r="3178" spans="1:53" ht="30" customHeight="1">
      <c r="A3178" s="5" t="s">
        <v>6066</v>
      </c>
      <c r="B3178" s="5" t="s">
        <v>2646</v>
      </c>
      <c r="C3178" s="5" t="s">
        <v>2210</v>
      </c>
      <c r="D3178" s="6">
        <v>4.4000000000000003E-3</v>
      </c>
      <c r="E3178" s="8">
        <f>단가대비표!K412</f>
        <v>0</v>
      </c>
      <c r="F3178" s="9">
        <f t="shared" si="412"/>
        <v>0</v>
      </c>
      <c r="G3178" s="8">
        <f>단가대비표!L412</f>
        <v>249748</v>
      </c>
      <c r="H3178" s="9">
        <f t="shared" si="413"/>
        <v>1098.8</v>
      </c>
      <c r="I3178" s="8">
        <f>단가대비표!S412</f>
        <v>0</v>
      </c>
      <c r="J3178" s="9">
        <f t="shared" si="414"/>
        <v>0</v>
      </c>
      <c r="K3178" s="8">
        <f t="shared" si="415"/>
        <v>249748</v>
      </c>
      <c r="L3178" s="9">
        <f t="shared" si="415"/>
        <v>1098.8</v>
      </c>
      <c r="M3178" s="5" t="s">
        <v>52</v>
      </c>
      <c r="N3178" s="1" t="s">
        <v>6052</v>
      </c>
      <c r="O3178" s="1" t="s">
        <v>6067</v>
      </c>
      <c r="P3178" s="1" t="s">
        <v>62</v>
      </c>
      <c r="Q3178" s="1" t="s">
        <v>62</v>
      </c>
      <c r="R3178" s="1" t="s">
        <v>61</v>
      </c>
      <c r="V3178">
        <v>1</v>
      </c>
      <c r="W3178">
        <v>2</v>
      </c>
      <c r="AV3178" s="1" t="s">
        <v>52</v>
      </c>
      <c r="AW3178" s="1" t="s">
        <v>6068</v>
      </c>
      <c r="AX3178" s="1" t="s">
        <v>52</v>
      </c>
      <c r="AY3178" s="1" t="s">
        <v>52</v>
      </c>
      <c r="AZ3178" s="203"/>
      <c r="BA3178" s="207" t="s">
        <v>7727</v>
      </c>
    </row>
    <row r="3179" spans="1:53" ht="30" customHeight="1">
      <c r="A3179" s="5" t="s">
        <v>3364</v>
      </c>
      <c r="B3179" s="5" t="s">
        <v>2646</v>
      </c>
      <c r="C3179" s="5" t="s">
        <v>2210</v>
      </c>
      <c r="D3179" s="6">
        <v>5.8999999999999999E-3</v>
      </c>
      <c r="E3179" s="8">
        <f>단가대비표!K406</f>
        <v>0</v>
      </c>
      <c r="F3179" s="9">
        <f t="shared" si="412"/>
        <v>0</v>
      </c>
      <c r="G3179" s="8">
        <f>단가대비표!L406</f>
        <v>197450</v>
      </c>
      <c r="H3179" s="9">
        <f t="shared" si="413"/>
        <v>1164.9000000000001</v>
      </c>
      <c r="I3179" s="8">
        <f>단가대비표!S406</f>
        <v>0</v>
      </c>
      <c r="J3179" s="9">
        <f t="shared" si="414"/>
        <v>0</v>
      </c>
      <c r="K3179" s="8">
        <f t="shared" si="415"/>
        <v>197450</v>
      </c>
      <c r="L3179" s="9">
        <f t="shared" si="415"/>
        <v>1164.9000000000001</v>
      </c>
      <c r="M3179" s="5" t="s">
        <v>52</v>
      </c>
      <c r="N3179" s="1" t="s">
        <v>6052</v>
      </c>
      <c r="O3179" s="1" t="s">
        <v>3365</v>
      </c>
      <c r="P3179" s="1" t="s">
        <v>62</v>
      </c>
      <c r="Q3179" s="1" t="s">
        <v>62</v>
      </c>
      <c r="R3179" s="1" t="s">
        <v>61</v>
      </c>
      <c r="V3179">
        <v>1</v>
      </c>
      <c r="W3179">
        <v>2</v>
      </c>
      <c r="AV3179" s="1" t="s">
        <v>52</v>
      </c>
      <c r="AW3179" s="1" t="s">
        <v>6069</v>
      </c>
      <c r="AX3179" s="1" t="s">
        <v>52</v>
      </c>
      <c r="AY3179" s="1" t="s">
        <v>52</v>
      </c>
      <c r="AZ3179" s="203"/>
      <c r="BA3179" s="207" t="s">
        <v>7719</v>
      </c>
    </row>
    <row r="3180" spans="1:53" ht="30" customHeight="1">
      <c r="A3180" s="5" t="s">
        <v>2649</v>
      </c>
      <c r="B3180" s="5" t="s">
        <v>2646</v>
      </c>
      <c r="C3180" s="5" t="s">
        <v>2210</v>
      </c>
      <c r="D3180" s="6">
        <v>2.8999999999999998E-3</v>
      </c>
      <c r="E3180" s="8">
        <f>단가대비표!K405</f>
        <v>0</v>
      </c>
      <c r="F3180" s="9">
        <f t="shared" si="412"/>
        <v>0</v>
      </c>
      <c r="G3180" s="8">
        <f>단가대비표!L405</f>
        <v>157068</v>
      </c>
      <c r="H3180" s="9">
        <f t="shared" si="413"/>
        <v>455.4</v>
      </c>
      <c r="I3180" s="8">
        <f>단가대비표!S405</f>
        <v>0</v>
      </c>
      <c r="J3180" s="9">
        <f t="shared" si="414"/>
        <v>0</v>
      </c>
      <c r="K3180" s="8">
        <f t="shared" si="415"/>
        <v>157068</v>
      </c>
      <c r="L3180" s="9">
        <f t="shared" si="415"/>
        <v>455.4</v>
      </c>
      <c r="M3180" s="5" t="s">
        <v>52</v>
      </c>
      <c r="N3180" s="1" t="s">
        <v>6052</v>
      </c>
      <c r="O3180" s="1" t="s">
        <v>2650</v>
      </c>
      <c r="P3180" s="1" t="s">
        <v>62</v>
      </c>
      <c r="Q3180" s="1" t="s">
        <v>62</v>
      </c>
      <c r="R3180" s="1" t="s">
        <v>61</v>
      </c>
      <c r="V3180">
        <v>1</v>
      </c>
      <c r="W3180">
        <v>2</v>
      </c>
      <c r="AV3180" s="1" t="s">
        <v>52</v>
      </c>
      <c r="AW3180" s="1" t="s">
        <v>6070</v>
      </c>
      <c r="AX3180" s="1" t="s">
        <v>52</v>
      </c>
      <c r="AY3180" s="1" t="s">
        <v>52</v>
      </c>
      <c r="AZ3180" s="203"/>
      <c r="BA3180" s="207" t="s">
        <v>7717</v>
      </c>
    </row>
    <row r="3181" spans="1:53" ht="30" customHeight="1">
      <c r="A3181" s="5" t="s">
        <v>2652</v>
      </c>
      <c r="B3181" s="5" t="s">
        <v>5124</v>
      </c>
      <c r="C3181" s="5" t="s">
        <v>449</v>
      </c>
      <c r="D3181" s="6">
        <v>1</v>
      </c>
      <c r="E3181" s="8">
        <v>0</v>
      </c>
      <c r="F3181" s="9">
        <f t="shared" si="412"/>
        <v>0</v>
      </c>
      <c r="G3181" s="8">
        <v>0</v>
      </c>
      <c r="H3181" s="9">
        <f t="shared" si="413"/>
        <v>0</v>
      </c>
      <c r="I3181" s="8">
        <f>TRUNC(SUMIF(V3177:V3182, RIGHTB(O3181, 1), H3177:H3182)*U3181, 2)</f>
        <v>252.45</v>
      </c>
      <c r="J3181" s="9">
        <f t="shared" si="414"/>
        <v>252.4</v>
      </c>
      <c r="K3181" s="8">
        <f t="shared" si="415"/>
        <v>252.4</v>
      </c>
      <c r="L3181" s="9">
        <f t="shared" si="415"/>
        <v>252.4</v>
      </c>
      <c r="M3181" s="5" t="s">
        <v>52</v>
      </c>
      <c r="N3181" s="1" t="s">
        <v>6052</v>
      </c>
      <c r="O3181" s="1" t="s">
        <v>2654</v>
      </c>
      <c r="P3181" s="1" t="s">
        <v>62</v>
      </c>
      <c r="Q3181" s="1" t="s">
        <v>62</v>
      </c>
      <c r="R3181" s="1" t="s">
        <v>62</v>
      </c>
      <c r="S3181">
        <v>1</v>
      </c>
      <c r="T3181">
        <v>2</v>
      </c>
      <c r="U3181">
        <v>0.04</v>
      </c>
      <c r="AV3181" s="1" t="s">
        <v>52</v>
      </c>
      <c r="AW3181" s="1" t="s">
        <v>6071</v>
      </c>
      <c r="AX3181" s="1" t="s">
        <v>52</v>
      </c>
      <c r="AY3181" s="1" t="s">
        <v>52</v>
      </c>
      <c r="AZ3181" s="203"/>
      <c r="BA3181" s="207"/>
    </row>
    <row r="3182" spans="1:53" ht="30" customHeight="1">
      <c r="A3182" s="5" t="s">
        <v>2665</v>
      </c>
      <c r="B3182" s="5" t="s">
        <v>2653</v>
      </c>
      <c r="C3182" s="5" t="s">
        <v>449</v>
      </c>
      <c r="D3182" s="6">
        <v>1</v>
      </c>
      <c r="E3182" s="8">
        <f>TRUNC(SUMIF(W3177:W3182, RIGHTB(O3182, 1), H3177:H3182)*U3182, 2)</f>
        <v>126.22</v>
      </c>
      <c r="F3182" s="9">
        <f t="shared" si="412"/>
        <v>126.2</v>
      </c>
      <c r="G3182" s="8">
        <v>0</v>
      </c>
      <c r="H3182" s="9">
        <f t="shared" si="413"/>
        <v>0</v>
      </c>
      <c r="I3182" s="8">
        <v>0</v>
      </c>
      <c r="J3182" s="9">
        <f t="shared" si="414"/>
        <v>0</v>
      </c>
      <c r="K3182" s="8">
        <f t="shared" si="415"/>
        <v>126.2</v>
      </c>
      <c r="L3182" s="9">
        <f t="shared" si="415"/>
        <v>126.2</v>
      </c>
      <c r="M3182" s="5" t="s">
        <v>52</v>
      </c>
      <c r="N3182" s="1" t="s">
        <v>6052</v>
      </c>
      <c r="O3182" s="1" t="s">
        <v>3004</v>
      </c>
      <c r="P3182" s="1" t="s">
        <v>62</v>
      </c>
      <c r="Q3182" s="1" t="s">
        <v>62</v>
      </c>
      <c r="R3182" s="1" t="s">
        <v>62</v>
      </c>
      <c r="S3182">
        <v>1</v>
      </c>
      <c r="T3182">
        <v>0</v>
      </c>
      <c r="U3182">
        <v>0.02</v>
      </c>
      <c r="AV3182" s="1" t="s">
        <v>52</v>
      </c>
      <c r="AW3182" s="1" t="s">
        <v>6072</v>
      </c>
      <c r="AX3182" s="1" t="s">
        <v>52</v>
      </c>
      <c r="AY3182" s="1" t="s">
        <v>52</v>
      </c>
      <c r="AZ3182" s="203"/>
      <c r="BA3182" s="207"/>
    </row>
    <row r="3183" spans="1:53" ht="30" customHeight="1">
      <c r="A3183" s="5" t="s">
        <v>2487</v>
      </c>
      <c r="B3183" s="5" t="s">
        <v>52</v>
      </c>
      <c r="C3183" s="5" t="s">
        <v>52</v>
      </c>
      <c r="D3183" s="6"/>
      <c r="E3183" s="8"/>
      <c r="F3183" s="9">
        <f>TRUNC(SUMIF(N3177:N3182, N3176, F3177:F3182),0)</f>
        <v>126</v>
      </c>
      <c r="G3183" s="8"/>
      <c r="H3183" s="9">
        <f>TRUNC(SUMIF(N3177:N3182, N3176, H3177:H3182),0)</f>
        <v>6311</v>
      </c>
      <c r="I3183" s="8"/>
      <c r="J3183" s="9">
        <f>TRUNC(SUMIF(N3177:N3182, N3176, J3177:J3182),0)</f>
        <v>252</v>
      </c>
      <c r="K3183" s="8"/>
      <c r="L3183" s="9">
        <f>F3183+H3183+J3183</f>
        <v>6689</v>
      </c>
      <c r="M3183" s="5" t="s">
        <v>52</v>
      </c>
      <c r="N3183" s="1" t="s">
        <v>124</v>
      </c>
      <c r="O3183" s="1" t="s">
        <v>124</v>
      </c>
      <c r="P3183" s="1" t="s">
        <v>52</v>
      </c>
      <c r="Q3183" s="1" t="s">
        <v>52</v>
      </c>
      <c r="R3183" s="1" t="s">
        <v>52</v>
      </c>
      <c r="AV3183" s="1" t="s">
        <v>52</v>
      </c>
      <c r="AW3183" s="1" t="s">
        <v>52</v>
      </c>
      <c r="AX3183" s="1" t="s">
        <v>52</v>
      </c>
      <c r="AY3183" s="1" t="s">
        <v>52</v>
      </c>
      <c r="AZ3183" s="203"/>
      <c r="BA3183" s="207"/>
    </row>
    <row r="3184" spans="1:53" ht="30" customHeight="1">
      <c r="A3184" s="6"/>
      <c r="B3184" s="6"/>
      <c r="C3184" s="6"/>
      <c r="D3184" s="6"/>
      <c r="E3184" s="8"/>
      <c r="F3184" s="9"/>
      <c r="G3184" s="8"/>
      <c r="H3184" s="9"/>
      <c r="I3184" s="8"/>
      <c r="J3184" s="9"/>
      <c r="K3184" s="8"/>
      <c r="L3184" s="9"/>
      <c r="M3184" s="6"/>
      <c r="BA3184" s="206"/>
    </row>
    <row r="3185" spans="1:54" ht="30" customHeight="1">
      <c r="A3185" s="311" t="s">
        <v>6073</v>
      </c>
      <c r="B3185" s="311"/>
      <c r="C3185" s="311"/>
      <c r="D3185" s="311"/>
      <c r="E3185" s="312"/>
      <c r="F3185" s="313"/>
      <c r="G3185" s="312"/>
      <c r="H3185" s="313"/>
      <c r="I3185" s="312"/>
      <c r="J3185" s="313"/>
      <c r="K3185" s="312"/>
      <c r="L3185" s="313"/>
      <c r="M3185" s="311"/>
      <c r="N3185" s="1" t="s">
        <v>3109</v>
      </c>
      <c r="BA3185" s="206"/>
      <c r="BB3185" s="98" t="s">
        <v>7835</v>
      </c>
    </row>
    <row r="3186" spans="1:54" ht="30" customHeight="1">
      <c r="A3186" s="5" t="s">
        <v>3107</v>
      </c>
      <c r="B3186" s="5" t="s">
        <v>3107</v>
      </c>
      <c r="C3186" s="5" t="s">
        <v>436</v>
      </c>
      <c r="D3186" s="6">
        <v>1</v>
      </c>
      <c r="E3186" s="8">
        <f>단가대비표!K209</f>
        <v>8500</v>
      </c>
      <c r="F3186" s="9">
        <f>TRUNC(E3186*D3186,1)</f>
        <v>8500</v>
      </c>
      <c r="G3186" s="8">
        <f>단가대비표!L209</f>
        <v>0</v>
      </c>
      <c r="H3186" s="9">
        <f>TRUNC(G3186*D3186,1)</f>
        <v>0</v>
      </c>
      <c r="I3186" s="8">
        <f>단가대비표!S209</f>
        <v>0</v>
      </c>
      <c r="J3186" s="9">
        <f>TRUNC(I3186*D3186,1)</f>
        <v>0</v>
      </c>
      <c r="K3186" s="8">
        <f t="shared" ref="K3186:L3188" si="416">TRUNC(E3186+G3186+I3186,1)</f>
        <v>8500</v>
      </c>
      <c r="L3186" s="9">
        <f t="shared" si="416"/>
        <v>8500</v>
      </c>
      <c r="M3186" s="5" t="s">
        <v>52</v>
      </c>
      <c r="N3186" s="1" t="s">
        <v>3109</v>
      </c>
      <c r="O3186" s="1" t="s">
        <v>6074</v>
      </c>
      <c r="P3186" s="1" t="s">
        <v>62</v>
      </c>
      <c r="Q3186" s="1" t="s">
        <v>62</v>
      </c>
      <c r="R3186" s="1" t="s">
        <v>61</v>
      </c>
      <c r="AV3186" s="1" t="s">
        <v>52</v>
      </c>
      <c r="AW3186" s="1" t="s">
        <v>6075</v>
      </c>
      <c r="AX3186" s="1" t="s">
        <v>52</v>
      </c>
      <c r="AY3186" s="1" t="s">
        <v>52</v>
      </c>
      <c r="AZ3186" s="203"/>
      <c r="BA3186" s="207" t="s">
        <v>7481</v>
      </c>
      <c r="BB3186" s="98"/>
    </row>
    <row r="3187" spans="1:54" ht="30" customHeight="1">
      <c r="A3187" s="5" t="s">
        <v>2975</v>
      </c>
      <c r="B3187" s="5" t="s">
        <v>2646</v>
      </c>
      <c r="C3187" s="5" t="s">
        <v>2210</v>
      </c>
      <c r="D3187" s="47">
        <f>0.071/2</f>
        <v>3.5499999999999997E-2</v>
      </c>
      <c r="E3187" s="8">
        <f>단가대비표!K430</f>
        <v>0</v>
      </c>
      <c r="F3187" s="9">
        <f>TRUNC(E3187*D3187,1)</f>
        <v>0</v>
      </c>
      <c r="G3187" s="8">
        <f>단가대비표!L430</f>
        <v>202504</v>
      </c>
      <c r="H3187" s="9">
        <f>TRUNC(G3187*D3187,1)</f>
        <v>7188.8</v>
      </c>
      <c r="I3187" s="8">
        <f>단가대비표!S430</f>
        <v>0</v>
      </c>
      <c r="J3187" s="9">
        <f>TRUNC(I3187*D3187,1)</f>
        <v>0</v>
      </c>
      <c r="K3187" s="8">
        <f t="shared" si="416"/>
        <v>202504</v>
      </c>
      <c r="L3187" s="9">
        <f t="shared" si="416"/>
        <v>7188.8</v>
      </c>
      <c r="M3187" s="50" t="s">
        <v>7851</v>
      </c>
      <c r="N3187" s="1" t="s">
        <v>3109</v>
      </c>
      <c r="O3187" s="1" t="s">
        <v>2976</v>
      </c>
      <c r="P3187" s="1" t="s">
        <v>62</v>
      </c>
      <c r="Q3187" s="1" t="s">
        <v>62</v>
      </c>
      <c r="R3187" s="1" t="s">
        <v>61</v>
      </c>
      <c r="V3187">
        <v>1</v>
      </c>
      <c r="AV3187" s="1" t="s">
        <v>52</v>
      </c>
      <c r="AW3187" s="1" t="s">
        <v>6076</v>
      </c>
      <c r="AX3187" s="1" t="s">
        <v>52</v>
      </c>
      <c r="AY3187" s="1" t="s">
        <v>52</v>
      </c>
      <c r="AZ3187" s="203"/>
      <c r="BA3187" s="207" t="s">
        <v>7745</v>
      </c>
    </row>
    <row r="3188" spans="1:54" ht="30" customHeight="1">
      <c r="A3188" s="5" t="s">
        <v>2652</v>
      </c>
      <c r="B3188" s="5" t="s">
        <v>2978</v>
      </c>
      <c r="C3188" s="5" t="s">
        <v>449</v>
      </c>
      <c r="D3188" s="6">
        <v>1</v>
      </c>
      <c r="E3188" s="8">
        <f>TRUNC(SUMIF(V3186:V3188, RIGHTB(O3188, 1), H3186:H3188)*U3188, 2)</f>
        <v>215.66</v>
      </c>
      <c r="F3188" s="9">
        <f>TRUNC(E3188*D3188,1)</f>
        <v>215.6</v>
      </c>
      <c r="G3188" s="8">
        <v>0</v>
      </c>
      <c r="H3188" s="9">
        <f>TRUNC(G3188*D3188,1)</f>
        <v>0</v>
      </c>
      <c r="I3188" s="8">
        <v>0</v>
      </c>
      <c r="J3188" s="9">
        <f>TRUNC(I3188*D3188,1)</f>
        <v>0</v>
      </c>
      <c r="K3188" s="8">
        <f t="shared" si="416"/>
        <v>215.6</v>
      </c>
      <c r="L3188" s="9">
        <f t="shared" si="416"/>
        <v>215.6</v>
      </c>
      <c r="M3188" s="5" t="s">
        <v>52</v>
      </c>
      <c r="N3188" s="1" t="s">
        <v>3109</v>
      </c>
      <c r="O3188" s="1" t="s">
        <v>2654</v>
      </c>
      <c r="P3188" s="1" t="s">
        <v>62</v>
      </c>
      <c r="Q3188" s="1" t="s">
        <v>62</v>
      </c>
      <c r="R3188" s="1" t="s">
        <v>62</v>
      </c>
      <c r="S3188">
        <v>1</v>
      </c>
      <c r="T3188">
        <v>0</v>
      </c>
      <c r="U3188">
        <v>0.03</v>
      </c>
      <c r="AV3188" s="1" t="s">
        <v>52</v>
      </c>
      <c r="AW3188" s="1" t="s">
        <v>6077</v>
      </c>
      <c r="AX3188" s="1" t="s">
        <v>52</v>
      </c>
      <c r="AY3188" s="1" t="s">
        <v>52</v>
      </c>
      <c r="AZ3188" s="203"/>
      <c r="BA3188" s="207"/>
    </row>
    <row r="3189" spans="1:54" ht="30" customHeight="1">
      <c r="A3189" s="5" t="s">
        <v>2487</v>
      </c>
      <c r="B3189" s="5" t="s">
        <v>52</v>
      </c>
      <c r="C3189" s="5" t="s">
        <v>52</v>
      </c>
      <c r="D3189" s="6"/>
      <c r="E3189" s="8"/>
      <c r="F3189" s="9">
        <f>TRUNC(SUMIF(N3186:N3188, N3185, F3186:F3188),0)</f>
        <v>8715</v>
      </c>
      <c r="G3189" s="8"/>
      <c r="H3189" s="9">
        <f>TRUNC(SUMIF(N3186:N3188, N3185, H3186:H3188),0)</f>
        <v>7188</v>
      </c>
      <c r="I3189" s="8"/>
      <c r="J3189" s="9">
        <f>TRUNC(SUMIF(N3186:N3188, N3185, J3186:J3188),0)</f>
        <v>0</v>
      </c>
      <c r="K3189" s="8"/>
      <c r="L3189" s="9">
        <f>F3189+H3189+J3189</f>
        <v>15903</v>
      </c>
      <c r="M3189" s="5" t="s">
        <v>52</v>
      </c>
      <c r="N3189" s="1" t="s">
        <v>124</v>
      </c>
      <c r="O3189" s="1" t="s">
        <v>124</v>
      </c>
      <c r="P3189" s="1" t="s">
        <v>52</v>
      </c>
      <c r="Q3189" s="1" t="s">
        <v>52</v>
      </c>
      <c r="R3189" s="1" t="s">
        <v>52</v>
      </c>
      <c r="AV3189" s="1" t="s">
        <v>52</v>
      </c>
      <c r="AW3189" s="1" t="s">
        <v>52</v>
      </c>
      <c r="AX3189" s="1" t="s">
        <v>52</v>
      </c>
      <c r="AY3189" s="1" t="s">
        <v>52</v>
      </c>
      <c r="AZ3189" s="203"/>
      <c r="BA3189" s="207"/>
    </row>
    <row r="3190" spans="1:54" ht="30" customHeight="1">
      <c r="A3190" s="6"/>
      <c r="B3190" s="6"/>
      <c r="C3190" s="6"/>
      <c r="D3190" s="6"/>
      <c r="E3190" s="8"/>
      <c r="F3190" s="9"/>
      <c r="G3190" s="8"/>
      <c r="H3190" s="9"/>
      <c r="I3190" s="8"/>
      <c r="J3190" s="9"/>
      <c r="K3190" s="8"/>
      <c r="L3190" s="9"/>
      <c r="M3190" s="6"/>
      <c r="BA3190" s="206"/>
    </row>
    <row r="3191" spans="1:54" ht="30" customHeight="1">
      <c r="A3191" s="311" t="s">
        <v>7850</v>
      </c>
      <c r="B3191" s="311"/>
      <c r="C3191" s="311"/>
      <c r="D3191" s="311"/>
      <c r="E3191" s="312"/>
      <c r="F3191" s="313"/>
      <c r="G3191" s="312"/>
      <c r="H3191" s="313"/>
      <c r="I3191" s="312"/>
      <c r="J3191" s="313"/>
      <c r="K3191" s="312"/>
      <c r="L3191" s="313"/>
      <c r="M3191" s="311"/>
      <c r="N3191" s="1" t="s">
        <v>3113</v>
      </c>
      <c r="BA3191" s="206"/>
      <c r="BB3191" s="98" t="s">
        <v>7835</v>
      </c>
    </row>
    <row r="3192" spans="1:54" ht="30" customHeight="1">
      <c r="A3192" s="5" t="s">
        <v>3111</v>
      </c>
      <c r="B3192" s="5" t="s">
        <v>52</v>
      </c>
      <c r="C3192" s="5" t="s">
        <v>436</v>
      </c>
      <c r="D3192" s="6">
        <v>1</v>
      </c>
      <c r="E3192" s="8">
        <f>단가대비표!K210</f>
        <v>9500</v>
      </c>
      <c r="F3192" s="9">
        <f>TRUNC(E3192*D3192,1)</f>
        <v>9500</v>
      </c>
      <c r="G3192" s="8">
        <f>단가대비표!L210</f>
        <v>0</v>
      </c>
      <c r="H3192" s="9">
        <f>TRUNC(G3192*D3192,1)</f>
        <v>0</v>
      </c>
      <c r="I3192" s="8">
        <f>단가대비표!S210</f>
        <v>0</v>
      </c>
      <c r="J3192" s="9">
        <f>TRUNC(I3192*D3192,1)</f>
        <v>0</v>
      </c>
      <c r="K3192" s="8">
        <f t="shared" ref="K3192:L3194" si="417">TRUNC(E3192+G3192+I3192,1)</f>
        <v>9500</v>
      </c>
      <c r="L3192" s="9">
        <f t="shared" si="417"/>
        <v>9500</v>
      </c>
      <c r="M3192" s="5" t="s">
        <v>52</v>
      </c>
      <c r="N3192" s="1" t="s">
        <v>3113</v>
      </c>
      <c r="O3192" s="1" t="s">
        <v>6078</v>
      </c>
      <c r="P3192" s="1" t="s">
        <v>62</v>
      </c>
      <c r="Q3192" s="1" t="s">
        <v>62</v>
      </c>
      <c r="R3192" s="1" t="s">
        <v>61</v>
      </c>
      <c r="AV3192" s="1" t="s">
        <v>52</v>
      </c>
      <c r="AW3192" s="1" t="s">
        <v>6079</v>
      </c>
      <c r="AX3192" s="1" t="s">
        <v>52</v>
      </c>
      <c r="AY3192" s="1" t="s">
        <v>52</v>
      </c>
      <c r="AZ3192" s="203"/>
      <c r="BA3192" s="207" t="s">
        <v>7482</v>
      </c>
      <c r="BB3192" s="98"/>
    </row>
    <row r="3193" spans="1:54" ht="30" customHeight="1">
      <c r="A3193" s="5" t="s">
        <v>2975</v>
      </c>
      <c r="B3193" s="5" t="s">
        <v>2646</v>
      </c>
      <c r="C3193" s="5" t="s">
        <v>2210</v>
      </c>
      <c r="D3193" s="47">
        <f>0.071/2</f>
        <v>3.5499999999999997E-2</v>
      </c>
      <c r="E3193" s="8">
        <f>단가대비표!K430</f>
        <v>0</v>
      </c>
      <c r="F3193" s="9">
        <f>TRUNC(E3193*D3193,1)</f>
        <v>0</v>
      </c>
      <c r="G3193" s="8">
        <f>단가대비표!L430</f>
        <v>202504</v>
      </c>
      <c r="H3193" s="9">
        <f>TRUNC(G3193*D3193,1)</f>
        <v>7188.8</v>
      </c>
      <c r="I3193" s="8">
        <f>단가대비표!S430</f>
        <v>0</v>
      </c>
      <c r="J3193" s="9">
        <f>TRUNC(I3193*D3193,1)</f>
        <v>0</v>
      </c>
      <c r="K3193" s="8">
        <f t="shared" si="417"/>
        <v>202504</v>
      </c>
      <c r="L3193" s="9">
        <f t="shared" si="417"/>
        <v>7188.8</v>
      </c>
      <c r="M3193" s="50" t="s">
        <v>7851</v>
      </c>
      <c r="N3193" s="1" t="s">
        <v>3113</v>
      </c>
      <c r="O3193" s="1" t="s">
        <v>2976</v>
      </c>
      <c r="P3193" s="1" t="s">
        <v>62</v>
      </c>
      <c r="Q3193" s="1" t="s">
        <v>62</v>
      </c>
      <c r="R3193" s="1" t="s">
        <v>61</v>
      </c>
      <c r="V3193">
        <v>1</v>
      </c>
      <c r="AV3193" s="1" t="s">
        <v>52</v>
      </c>
      <c r="AW3193" s="1" t="s">
        <v>6080</v>
      </c>
      <c r="AX3193" s="1" t="s">
        <v>52</v>
      </c>
      <c r="AY3193" s="1" t="s">
        <v>52</v>
      </c>
      <c r="AZ3193" s="203"/>
      <c r="BA3193" s="207" t="s">
        <v>7745</v>
      </c>
    </row>
    <row r="3194" spans="1:54" ht="30" customHeight="1">
      <c r="A3194" s="5" t="s">
        <v>2652</v>
      </c>
      <c r="B3194" s="5" t="s">
        <v>2978</v>
      </c>
      <c r="C3194" s="5" t="s">
        <v>449</v>
      </c>
      <c r="D3194" s="6">
        <v>1</v>
      </c>
      <c r="E3194" s="8">
        <f>TRUNC(SUMIF(V3192:V3194, RIGHTB(O3194, 1), H3192:H3194)*U3194, 2)</f>
        <v>215.66</v>
      </c>
      <c r="F3194" s="9">
        <f>TRUNC(E3194*D3194,1)</f>
        <v>215.6</v>
      </c>
      <c r="G3194" s="8">
        <v>0</v>
      </c>
      <c r="H3194" s="9">
        <f>TRUNC(G3194*D3194,1)</f>
        <v>0</v>
      </c>
      <c r="I3194" s="8">
        <v>0</v>
      </c>
      <c r="J3194" s="9">
        <f>TRUNC(I3194*D3194,1)</f>
        <v>0</v>
      </c>
      <c r="K3194" s="8">
        <f t="shared" si="417"/>
        <v>215.6</v>
      </c>
      <c r="L3194" s="9">
        <f t="shared" si="417"/>
        <v>215.6</v>
      </c>
      <c r="M3194" s="5" t="s">
        <v>52</v>
      </c>
      <c r="N3194" s="1" t="s">
        <v>3113</v>
      </c>
      <c r="O3194" s="1" t="s">
        <v>2654</v>
      </c>
      <c r="P3194" s="1" t="s">
        <v>62</v>
      </c>
      <c r="Q3194" s="1" t="s">
        <v>62</v>
      </c>
      <c r="R3194" s="1" t="s">
        <v>62</v>
      </c>
      <c r="S3194">
        <v>1</v>
      </c>
      <c r="T3194">
        <v>0</v>
      </c>
      <c r="U3194">
        <v>0.03</v>
      </c>
      <c r="AV3194" s="1" t="s">
        <v>52</v>
      </c>
      <c r="AW3194" s="1" t="s">
        <v>6081</v>
      </c>
      <c r="AX3194" s="1" t="s">
        <v>52</v>
      </c>
      <c r="AY3194" s="1" t="s">
        <v>52</v>
      </c>
      <c r="AZ3194" s="203"/>
      <c r="BA3194" s="207"/>
    </row>
    <row r="3195" spans="1:54" ht="30" customHeight="1">
      <c r="A3195" s="5" t="s">
        <v>2487</v>
      </c>
      <c r="B3195" s="5" t="s">
        <v>52</v>
      </c>
      <c r="C3195" s="5" t="s">
        <v>52</v>
      </c>
      <c r="D3195" s="6"/>
      <c r="E3195" s="8"/>
      <c r="F3195" s="9">
        <f>TRUNC(SUMIF(N3192:N3194, N3191, F3192:F3194),0)</f>
        <v>9715</v>
      </c>
      <c r="G3195" s="8"/>
      <c r="H3195" s="9">
        <f>TRUNC(SUMIF(N3192:N3194, N3191, H3192:H3194),0)</f>
        <v>7188</v>
      </c>
      <c r="I3195" s="8"/>
      <c r="J3195" s="9">
        <f>TRUNC(SUMIF(N3192:N3194, N3191, J3192:J3194),0)</f>
        <v>0</v>
      </c>
      <c r="K3195" s="8"/>
      <c r="L3195" s="9">
        <f>F3195+H3195+J3195</f>
        <v>16903</v>
      </c>
      <c r="M3195" s="5" t="s">
        <v>52</v>
      </c>
      <c r="N3195" s="1" t="s">
        <v>124</v>
      </c>
      <c r="O3195" s="1" t="s">
        <v>124</v>
      </c>
      <c r="P3195" s="1" t="s">
        <v>52</v>
      </c>
      <c r="Q3195" s="1" t="s">
        <v>52</v>
      </c>
      <c r="R3195" s="1" t="s">
        <v>52</v>
      </c>
      <c r="AV3195" s="1" t="s">
        <v>52</v>
      </c>
      <c r="AW3195" s="1" t="s">
        <v>52</v>
      </c>
      <c r="AX3195" s="1" t="s">
        <v>52</v>
      </c>
      <c r="AY3195" s="1" t="s">
        <v>52</v>
      </c>
      <c r="AZ3195" s="203"/>
      <c r="BA3195" s="207"/>
    </row>
    <row r="3196" spans="1:54" ht="30" customHeight="1">
      <c r="A3196" s="6"/>
      <c r="B3196" s="6"/>
      <c r="C3196" s="6"/>
      <c r="D3196" s="6"/>
      <c r="E3196" s="8"/>
      <c r="F3196" s="9"/>
      <c r="G3196" s="8"/>
      <c r="H3196" s="9"/>
      <c r="I3196" s="8"/>
      <c r="J3196" s="9"/>
      <c r="K3196" s="8"/>
      <c r="L3196" s="9"/>
      <c r="M3196" s="6"/>
      <c r="BA3196" s="206"/>
    </row>
    <row r="3197" spans="1:54" ht="30" customHeight="1">
      <c r="A3197" s="308" t="s">
        <v>6082</v>
      </c>
      <c r="B3197" s="308"/>
      <c r="C3197" s="308"/>
      <c r="D3197" s="308"/>
      <c r="E3197" s="309"/>
      <c r="F3197" s="310"/>
      <c r="G3197" s="309"/>
      <c r="H3197" s="310"/>
      <c r="I3197" s="309"/>
      <c r="J3197" s="310"/>
      <c r="K3197" s="309"/>
      <c r="L3197" s="310"/>
      <c r="M3197" s="308"/>
      <c r="N3197" s="1" t="s">
        <v>3149</v>
      </c>
      <c r="BA3197" s="206"/>
      <c r="BB3197" s="98" t="s">
        <v>7838</v>
      </c>
    </row>
    <row r="3198" spans="1:54" ht="30" customHeight="1">
      <c r="A3198" s="5" t="s">
        <v>4336</v>
      </c>
      <c r="B3198" s="5" t="s">
        <v>7836</v>
      </c>
      <c r="C3198" s="5" t="s">
        <v>2210</v>
      </c>
      <c r="D3198" s="6">
        <v>0.111</v>
      </c>
      <c r="E3198" s="8">
        <f>단가대비표!K436</f>
        <v>0</v>
      </c>
      <c r="F3198" s="9">
        <f>TRUNC(E3198*D3198,1)</f>
        <v>0</v>
      </c>
      <c r="G3198" s="8">
        <f>단가대비표!L436</f>
        <v>213337</v>
      </c>
      <c r="H3198" s="9">
        <f>TRUNC(G3198*D3198,1)</f>
        <v>23680.400000000001</v>
      </c>
      <c r="I3198" s="8">
        <f>단가대비표!S436</f>
        <v>0</v>
      </c>
      <c r="J3198" s="9">
        <f>TRUNC(I3198*D3198,1)</f>
        <v>0</v>
      </c>
      <c r="K3198" s="8">
        <f>TRUNC(E3198+G3198+I3198,1)</f>
        <v>213337</v>
      </c>
      <c r="L3198" s="9">
        <f>TRUNC(F3198+H3198+J3198,1)</f>
        <v>23680.400000000001</v>
      </c>
      <c r="M3198" s="5" t="s">
        <v>52</v>
      </c>
      <c r="N3198" s="1" t="s">
        <v>3149</v>
      </c>
      <c r="O3198" s="1" t="s">
        <v>4337</v>
      </c>
      <c r="P3198" s="1" t="s">
        <v>62</v>
      </c>
      <c r="Q3198" s="1" t="s">
        <v>62</v>
      </c>
      <c r="R3198" s="1" t="s">
        <v>61</v>
      </c>
      <c r="AV3198" s="1" t="s">
        <v>52</v>
      </c>
      <c r="AW3198" s="1" t="s">
        <v>6083</v>
      </c>
      <c r="AX3198" s="1" t="s">
        <v>52</v>
      </c>
      <c r="AY3198" s="1" t="s">
        <v>52</v>
      </c>
      <c r="AZ3198" s="203"/>
      <c r="BA3198" s="207" t="s">
        <v>7751</v>
      </c>
      <c r="BB3198" s="98"/>
    </row>
    <row r="3199" spans="1:54" ht="30" customHeight="1">
      <c r="A3199" s="5" t="s">
        <v>2649</v>
      </c>
      <c r="B3199" s="5" t="s">
        <v>2646</v>
      </c>
      <c r="C3199" s="5" t="s">
        <v>2210</v>
      </c>
      <c r="D3199" s="40">
        <v>5.6000000000000001E-2</v>
      </c>
      <c r="E3199" s="8">
        <f>단가대비표!K405</f>
        <v>0</v>
      </c>
      <c r="F3199" s="9">
        <f>TRUNC(E3199*D3199,1)</f>
        <v>0</v>
      </c>
      <c r="G3199" s="8">
        <f>단가대비표!L405</f>
        <v>157068</v>
      </c>
      <c r="H3199" s="9">
        <f>TRUNC(G3199*D3199,1)</f>
        <v>8795.7999999999993</v>
      </c>
      <c r="I3199" s="8">
        <f>단가대비표!S405</f>
        <v>0</v>
      </c>
      <c r="J3199" s="9">
        <f>TRUNC(I3199*D3199,1)</f>
        <v>0</v>
      </c>
      <c r="K3199" s="8">
        <f>TRUNC(E3199+G3199+I3199,1)</f>
        <v>157068</v>
      </c>
      <c r="L3199" s="9">
        <f>TRUNC(F3199+H3199+J3199,1)</f>
        <v>8795.7999999999993</v>
      </c>
      <c r="M3199" s="50" t="s">
        <v>7852</v>
      </c>
      <c r="N3199" s="1" t="s">
        <v>3149</v>
      </c>
      <c r="O3199" s="1" t="s">
        <v>2650</v>
      </c>
      <c r="P3199" s="1" t="s">
        <v>62</v>
      </c>
      <c r="Q3199" s="1" t="s">
        <v>62</v>
      </c>
      <c r="R3199" s="1" t="s">
        <v>61</v>
      </c>
      <c r="AV3199" s="1" t="s">
        <v>52</v>
      </c>
      <c r="AW3199" s="1" t="s">
        <v>6084</v>
      </c>
      <c r="AX3199" s="1" t="s">
        <v>52</v>
      </c>
      <c r="AY3199" s="1" t="s">
        <v>52</v>
      </c>
      <c r="AZ3199" s="203"/>
      <c r="BA3199" s="207" t="s">
        <v>7717</v>
      </c>
      <c r="BB3199" s="99" t="s">
        <v>7837</v>
      </c>
    </row>
    <row r="3200" spans="1:54" ht="30" customHeight="1">
      <c r="A3200" s="5" t="s">
        <v>2487</v>
      </c>
      <c r="B3200" s="5" t="s">
        <v>52</v>
      </c>
      <c r="C3200" s="5" t="s">
        <v>52</v>
      </c>
      <c r="D3200" s="6"/>
      <c r="E3200" s="8"/>
      <c r="F3200" s="9">
        <f>TRUNC(SUMIF(N3198:N3199, N3197, F3198:F3199),0)</f>
        <v>0</v>
      </c>
      <c r="G3200" s="8"/>
      <c r="H3200" s="9">
        <f>TRUNC(SUMIF(N3198:N3199, N3197, H3198:H3199),0)</f>
        <v>32476</v>
      </c>
      <c r="I3200" s="8"/>
      <c r="J3200" s="9">
        <f>TRUNC(SUMIF(N3198:N3199, N3197, J3198:J3199),0)</f>
        <v>0</v>
      </c>
      <c r="K3200" s="8"/>
      <c r="L3200" s="9">
        <f>F3200+H3200+J3200</f>
        <v>32476</v>
      </c>
      <c r="M3200" s="5" t="s">
        <v>52</v>
      </c>
      <c r="N3200" s="1" t="s">
        <v>124</v>
      </c>
      <c r="O3200" s="1" t="s">
        <v>124</v>
      </c>
      <c r="P3200" s="1" t="s">
        <v>52</v>
      </c>
      <c r="Q3200" s="1" t="s">
        <v>52</v>
      </c>
      <c r="R3200" s="1" t="s">
        <v>52</v>
      </c>
      <c r="AV3200" s="1" t="s">
        <v>52</v>
      </c>
      <c r="AW3200" s="1" t="s">
        <v>52</v>
      </c>
      <c r="AX3200" s="1" t="s">
        <v>52</v>
      </c>
      <c r="AY3200" s="1" t="s">
        <v>52</v>
      </c>
      <c r="AZ3200" s="203"/>
      <c r="BA3200" s="207"/>
    </row>
    <row r="3201" spans="1:53" ht="30" customHeight="1">
      <c r="A3201" s="6"/>
      <c r="B3201" s="6"/>
      <c r="C3201" s="6"/>
      <c r="D3201" s="6"/>
      <c r="E3201" s="8"/>
      <c r="F3201" s="9"/>
      <c r="G3201" s="8"/>
      <c r="H3201" s="9"/>
      <c r="I3201" s="8"/>
      <c r="J3201" s="9"/>
      <c r="K3201" s="8"/>
      <c r="L3201" s="9"/>
      <c r="M3201" s="6"/>
      <c r="BA3201" s="206"/>
    </row>
    <row r="3202" spans="1:53" ht="30" customHeight="1">
      <c r="A3202" s="308" t="s">
        <v>6085</v>
      </c>
      <c r="B3202" s="308"/>
      <c r="C3202" s="308"/>
      <c r="D3202" s="308"/>
      <c r="E3202" s="309"/>
      <c r="F3202" s="310"/>
      <c r="G3202" s="309"/>
      <c r="H3202" s="310"/>
      <c r="I3202" s="309"/>
      <c r="J3202" s="310"/>
      <c r="K3202" s="309"/>
      <c r="L3202" s="310"/>
      <c r="M3202" s="308"/>
      <c r="N3202" s="1" t="s">
        <v>3218</v>
      </c>
      <c r="BA3202" s="206"/>
    </row>
    <row r="3203" spans="1:53" ht="30" customHeight="1">
      <c r="A3203" s="5" t="s">
        <v>6063</v>
      </c>
      <c r="B3203" s="5" t="s">
        <v>2646</v>
      </c>
      <c r="C3203" s="5" t="s">
        <v>2210</v>
      </c>
      <c r="D3203" s="6">
        <v>1.24E-2</v>
      </c>
      <c r="E3203" s="8">
        <f>단가대비표!K410</f>
        <v>0</v>
      </c>
      <c r="F3203" s="9">
        <f t="shared" ref="F3203:F3208" si="418">TRUNC(E3203*D3203,1)</f>
        <v>0</v>
      </c>
      <c r="G3203" s="8">
        <f>단가대비표!L410</f>
        <v>223124</v>
      </c>
      <c r="H3203" s="9">
        <f t="shared" ref="H3203:H3208" si="419">TRUNC(G3203*D3203,1)</f>
        <v>2766.7</v>
      </c>
      <c r="I3203" s="8">
        <f>단가대비표!S410</f>
        <v>0</v>
      </c>
      <c r="J3203" s="9">
        <f t="shared" ref="J3203:J3208" si="420">TRUNC(I3203*D3203,1)</f>
        <v>0</v>
      </c>
      <c r="K3203" s="8">
        <f t="shared" ref="K3203:L3208" si="421">TRUNC(E3203+G3203+I3203,1)</f>
        <v>223124</v>
      </c>
      <c r="L3203" s="9">
        <f t="shared" si="421"/>
        <v>2766.7</v>
      </c>
      <c r="M3203" s="5" t="s">
        <v>52</v>
      </c>
      <c r="N3203" s="1" t="s">
        <v>3218</v>
      </c>
      <c r="O3203" s="1" t="s">
        <v>6064</v>
      </c>
      <c r="P3203" s="1" t="s">
        <v>62</v>
      </c>
      <c r="Q3203" s="1" t="s">
        <v>62</v>
      </c>
      <c r="R3203" s="1" t="s">
        <v>61</v>
      </c>
      <c r="V3203">
        <v>1</v>
      </c>
      <c r="W3203">
        <v>2</v>
      </c>
      <c r="AV3203" s="1" t="s">
        <v>52</v>
      </c>
      <c r="AW3203" s="1" t="s">
        <v>6086</v>
      </c>
      <c r="AX3203" s="1" t="s">
        <v>52</v>
      </c>
      <c r="AY3203" s="1" t="s">
        <v>52</v>
      </c>
      <c r="AZ3203" s="203"/>
      <c r="BA3203" s="207" t="s">
        <v>7725</v>
      </c>
    </row>
    <row r="3204" spans="1:53" ht="30" customHeight="1">
      <c r="A3204" s="5" t="s">
        <v>6066</v>
      </c>
      <c r="B3204" s="5" t="s">
        <v>2646</v>
      </c>
      <c r="C3204" s="5" t="s">
        <v>2210</v>
      </c>
      <c r="D3204" s="6">
        <v>3.3999999999999998E-3</v>
      </c>
      <c r="E3204" s="8">
        <f>단가대비표!K412</f>
        <v>0</v>
      </c>
      <c r="F3204" s="9">
        <f t="shared" si="418"/>
        <v>0</v>
      </c>
      <c r="G3204" s="8">
        <f>단가대비표!L412</f>
        <v>249748</v>
      </c>
      <c r="H3204" s="9">
        <f t="shared" si="419"/>
        <v>849.1</v>
      </c>
      <c r="I3204" s="8">
        <f>단가대비표!S412</f>
        <v>0</v>
      </c>
      <c r="J3204" s="9">
        <f t="shared" si="420"/>
        <v>0</v>
      </c>
      <c r="K3204" s="8">
        <f t="shared" si="421"/>
        <v>249748</v>
      </c>
      <c r="L3204" s="9">
        <f t="shared" si="421"/>
        <v>849.1</v>
      </c>
      <c r="M3204" s="5" t="s">
        <v>52</v>
      </c>
      <c r="N3204" s="1" t="s">
        <v>3218</v>
      </c>
      <c r="O3204" s="1" t="s">
        <v>6067</v>
      </c>
      <c r="P3204" s="1" t="s">
        <v>62</v>
      </c>
      <c r="Q3204" s="1" t="s">
        <v>62</v>
      </c>
      <c r="R3204" s="1" t="s">
        <v>61</v>
      </c>
      <c r="V3204">
        <v>1</v>
      </c>
      <c r="W3204">
        <v>2</v>
      </c>
      <c r="AV3204" s="1" t="s">
        <v>52</v>
      </c>
      <c r="AW3204" s="1" t="s">
        <v>6087</v>
      </c>
      <c r="AX3204" s="1" t="s">
        <v>52</v>
      </c>
      <c r="AY3204" s="1" t="s">
        <v>52</v>
      </c>
      <c r="AZ3204" s="203"/>
      <c r="BA3204" s="207" t="s">
        <v>7727</v>
      </c>
    </row>
    <row r="3205" spans="1:53" ht="30" customHeight="1">
      <c r="A3205" s="5" t="s">
        <v>3364</v>
      </c>
      <c r="B3205" s="5" t="s">
        <v>2646</v>
      </c>
      <c r="C3205" s="5" t="s">
        <v>2210</v>
      </c>
      <c r="D3205" s="6">
        <v>4.4999999999999997E-3</v>
      </c>
      <c r="E3205" s="8">
        <f>단가대비표!K406</f>
        <v>0</v>
      </c>
      <c r="F3205" s="9">
        <f t="shared" si="418"/>
        <v>0</v>
      </c>
      <c r="G3205" s="8">
        <f>단가대비표!L406</f>
        <v>197450</v>
      </c>
      <c r="H3205" s="9">
        <f t="shared" si="419"/>
        <v>888.5</v>
      </c>
      <c r="I3205" s="8">
        <f>단가대비표!S406</f>
        <v>0</v>
      </c>
      <c r="J3205" s="9">
        <f t="shared" si="420"/>
        <v>0</v>
      </c>
      <c r="K3205" s="8">
        <f t="shared" si="421"/>
        <v>197450</v>
      </c>
      <c r="L3205" s="9">
        <f t="shared" si="421"/>
        <v>888.5</v>
      </c>
      <c r="M3205" s="5" t="s">
        <v>52</v>
      </c>
      <c r="N3205" s="1" t="s">
        <v>3218</v>
      </c>
      <c r="O3205" s="1" t="s">
        <v>3365</v>
      </c>
      <c r="P3205" s="1" t="s">
        <v>62</v>
      </c>
      <c r="Q3205" s="1" t="s">
        <v>62</v>
      </c>
      <c r="R3205" s="1" t="s">
        <v>61</v>
      </c>
      <c r="V3205">
        <v>1</v>
      </c>
      <c r="W3205">
        <v>2</v>
      </c>
      <c r="AV3205" s="1" t="s">
        <v>52</v>
      </c>
      <c r="AW3205" s="1" t="s">
        <v>6088</v>
      </c>
      <c r="AX3205" s="1" t="s">
        <v>52</v>
      </c>
      <c r="AY3205" s="1" t="s">
        <v>52</v>
      </c>
      <c r="AZ3205" s="203"/>
      <c r="BA3205" s="207" t="s">
        <v>7719</v>
      </c>
    </row>
    <row r="3206" spans="1:53" ht="30" customHeight="1">
      <c r="A3206" s="5" t="s">
        <v>2649</v>
      </c>
      <c r="B3206" s="5" t="s">
        <v>2646</v>
      </c>
      <c r="C3206" s="5" t="s">
        <v>2210</v>
      </c>
      <c r="D3206" s="6">
        <v>2.3E-3</v>
      </c>
      <c r="E3206" s="8">
        <f>단가대비표!K405</f>
        <v>0</v>
      </c>
      <c r="F3206" s="9">
        <f t="shared" si="418"/>
        <v>0</v>
      </c>
      <c r="G3206" s="8">
        <f>단가대비표!L405</f>
        <v>157068</v>
      </c>
      <c r="H3206" s="9">
        <f t="shared" si="419"/>
        <v>361.2</v>
      </c>
      <c r="I3206" s="8">
        <f>단가대비표!S405</f>
        <v>0</v>
      </c>
      <c r="J3206" s="9">
        <f t="shared" si="420"/>
        <v>0</v>
      </c>
      <c r="K3206" s="8">
        <f t="shared" si="421"/>
        <v>157068</v>
      </c>
      <c r="L3206" s="9">
        <f t="shared" si="421"/>
        <v>361.2</v>
      </c>
      <c r="M3206" s="5" t="s">
        <v>52</v>
      </c>
      <c r="N3206" s="1" t="s">
        <v>3218</v>
      </c>
      <c r="O3206" s="1" t="s">
        <v>2650</v>
      </c>
      <c r="P3206" s="1" t="s">
        <v>62</v>
      </c>
      <c r="Q3206" s="1" t="s">
        <v>62</v>
      </c>
      <c r="R3206" s="1" t="s">
        <v>61</v>
      </c>
      <c r="V3206">
        <v>1</v>
      </c>
      <c r="W3206">
        <v>2</v>
      </c>
      <c r="AV3206" s="1" t="s">
        <v>52</v>
      </c>
      <c r="AW3206" s="1" t="s">
        <v>6089</v>
      </c>
      <c r="AX3206" s="1" t="s">
        <v>52</v>
      </c>
      <c r="AY3206" s="1" t="s">
        <v>52</v>
      </c>
      <c r="AZ3206" s="203"/>
      <c r="BA3206" s="207" t="s">
        <v>7717</v>
      </c>
    </row>
    <row r="3207" spans="1:53" ht="30" customHeight="1">
      <c r="A3207" s="5" t="s">
        <v>2652</v>
      </c>
      <c r="B3207" s="5" t="s">
        <v>3404</v>
      </c>
      <c r="C3207" s="5" t="s">
        <v>449</v>
      </c>
      <c r="D3207" s="6">
        <v>1</v>
      </c>
      <c r="E3207" s="8">
        <v>0</v>
      </c>
      <c r="F3207" s="9">
        <f t="shared" si="418"/>
        <v>0</v>
      </c>
      <c r="G3207" s="8">
        <v>0</v>
      </c>
      <c r="H3207" s="9">
        <f t="shared" si="419"/>
        <v>0</v>
      </c>
      <c r="I3207" s="8">
        <f>TRUNC(SUMIF(V3203:V3208, RIGHTB(O3207, 1), H3203:H3208)*U3207, 2)</f>
        <v>243.27</v>
      </c>
      <c r="J3207" s="9">
        <f t="shared" si="420"/>
        <v>243.2</v>
      </c>
      <c r="K3207" s="8">
        <f t="shared" si="421"/>
        <v>243.2</v>
      </c>
      <c r="L3207" s="9">
        <f t="shared" si="421"/>
        <v>243.2</v>
      </c>
      <c r="M3207" s="5" t="s">
        <v>52</v>
      </c>
      <c r="N3207" s="1" t="s">
        <v>3218</v>
      </c>
      <c r="O3207" s="1" t="s">
        <v>2654</v>
      </c>
      <c r="P3207" s="1" t="s">
        <v>62</v>
      </c>
      <c r="Q3207" s="1" t="s">
        <v>62</v>
      </c>
      <c r="R3207" s="1" t="s">
        <v>62</v>
      </c>
      <c r="S3207">
        <v>1</v>
      </c>
      <c r="T3207">
        <v>2</v>
      </c>
      <c r="U3207">
        <v>0.05</v>
      </c>
      <c r="AV3207" s="1" t="s">
        <v>52</v>
      </c>
      <c r="AW3207" s="1" t="s">
        <v>6090</v>
      </c>
      <c r="AX3207" s="1" t="s">
        <v>52</v>
      </c>
      <c r="AY3207" s="1" t="s">
        <v>52</v>
      </c>
      <c r="AZ3207" s="203"/>
      <c r="BA3207" s="207"/>
    </row>
    <row r="3208" spans="1:53" ht="30" customHeight="1">
      <c r="A3208" s="5" t="s">
        <v>2665</v>
      </c>
      <c r="B3208" s="5" t="s">
        <v>2978</v>
      </c>
      <c r="C3208" s="5" t="s">
        <v>449</v>
      </c>
      <c r="D3208" s="6">
        <v>1</v>
      </c>
      <c r="E3208" s="8">
        <f>TRUNC(SUMIF(W3203:W3208, RIGHTB(O3208, 1), H3203:H3208)*U3208, 2)</f>
        <v>145.96</v>
      </c>
      <c r="F3208" s="9">
        <f t="shared" si="418"/>
        <v>145.9</v>
      </c>
      <c r="G3208" s="8">
        <v>0</v>
      </c>
      <c r="H3208" s="9">
        <f t="shared" si="419"/>
        <v>0</v>
      </c>
      <c r="I3208" s="8">
        <v>0</v>
      </c>
      <c r="J3208" s="9">
        <f t="shared" si="420"/>
        <v>0</v>
      </c>
      <c r="K3208" s="8">
        <f t="shared" si="421"/>
        <v>145.9</v>
      </c>
      <c r="L3208" s="9">
        <f t="shared" si="421"/>
        <v>145.9</v>
      </c>
      <c r="M3208" s="5" t="s">
        <v>52</v>
      </c>
      <c r="N3208" s="1" t="s">
        <v>3218</v>
      </c>
      <c r="O3208" s="1" t="s">
        <v>3004</v>
      </c>
      <c r="P3208" s="1" t="s">
        <v>62</v>
      </c>
      <c r="Q3208" s="1" t="s">
        <v>62</v>
      </c>
      <c r="R3208" s="1" t="s">
        <v>62</v>
      </c>
      <c r="S3208">
        <v>1</v>
      </c>
      <c r="T3208">
        <v>0</v>
      </c>
      <c r="U3208">
        <v>0.03</v>
      </c>
      <c r="AV3208" s="1" t="s">
        <v>52</v>
      </c>
      <c r="AW3208" s="1" t="s">
        <v>6091</v>
      </c>
      <c r="AX3208" s="1" t="s">
        <v>52</v>
      </c>
      <c r="AY3208" s="1" t="s">
        <v>52</v>
      </c>
      <c r="AZ3208" s="203"/>
      <c r="BA3208" s="207"/>
    </row>
    <row r="3209" spans="1:53" ht="30" customHeight="1">
      <c r="A3209" s="5" t="s">
        <v>2487</v>
      </c>
      <c r="B3209" s="5" t="s">
        <v>52</v>
      </c>
      <c r="C3209" s="5" t="s">
        <v>52</v>
      </c>
      <c r="D3209" s="6"/>
      <c r="E3209" s="8"/>
      <c r="F3209" s="9">
        <f>TRUNC(SUMIF(N3203:N3208, N3202, F3203:F3208),0)</f>
        <v>145</v>
      </c>
      <c r="G3209" s="8"/>
      <c r="H3209" s="9">
        <f>TRUNC(SUMIF(N3203:N3208, N3202, H3203:H3208),0)</f>
        <v>4865</v>
      </c>
      <c r="I3209" s="8"/>
      <c r="J3209" s="9">
        <f>TRUNC(SUMIF(N3203:N3208, N3202, J3203:J3208),0)</f>
        <v>243</v>
      </c>
      <c r="K3209" s="8"/>
      <c r="L3209" s="9">
        <f>F3209+H3209+J3209</f>
        <v>5253</v>
      </c>
      <c r="M3209" s="5" t="s">
        <v>52</v>
      </c>
      <c r="N3209" s="1" t="s">
        <v>124</v>
      </c>
      <c r="O3209" s="1" t="s">
        <v>124</v>
      </c>
      <c r="P3209" s="1" t="s">
        <v>52</v>
      </c>
      <c r="Q3209" s="1" t="s">
        <v>52</v>
      </c>
      <c r="R3209" s="1" t="s">
        <v>52</v>
      </c>
      <c r="AV3209" s="1" t="s">
        <v>52</v>
      </c>
      <c r="AW3209" s="1" t="s">
        <v>52</v>
      </c>
      <c r="AX3209" s="1" t="s">
        <v>52</v>
      </c>
      <c r="AY3209" s="1" t="s">
        <v>52</v>
      </c>
      <c r="AZ3209" s="203"/>
      <c r="BA3209" s="207"/>
    </row>
    <row r="3210" spans="1:53" ht="30" customHeight="1">
      <c r="A3210" s="6"/>
      <c r="B3210" s="6"/>
      <c r="C3210" s="6"/>
      <c r="D3210" s="6"/>
      <c r="E3210" s="8"/>
      <c r="F3210" s="9"/>
      <c r="G3210" s="8"/>
      <c r="H3210" s="9"/>
      <c r="I3210" s="8"/>
      <c r="J3210" s="9"/>
      <c r="K3210" s="8"/>
      <c r="L3210" s="9"/>
      <c r="M3210" s="6"/>
      <c r="BA3210" s="206"/>
    </row>
    <row r="3211" spans="1:53" ht="30" customHeight="1">
      <c r="A3211" s="308" t="s">
        <v>6092</v>
      </c>
      <c r="B3211" s="308"/>
      <c r="C3211" s="308"/>
      <c r="D3211" s="308"/>
      <c r="E3211" s="309"/>
      <c r="F3211" s="310"/>
      <c r="G3211" s="309"/>
      <c r="H3211" s="310"/>
      <c r="I3211" s="309"/>
      <c r="J3211" s="310"/>
      <c r="K3211" s="309"/>
      <c r="L3211" s="310"/>
      <c r="M3211" s="308"/>
      <c r="N3211" s="1" t="s">
        <v>3226</v>
      </c>
      <c r="BA3211" s="206"/>
    </row>
    <row r="3212" spans="1:53" ht="30" customHeight="1">
      <c r="A3212" s="5" t="s">
        <v>3955</v>
      </c>
      <c r="B3212" s="5" t="s">
        <v>3956</v>
      </c>
      <c r="C3212" s="5" t="s">
        <v>58</v>
      </c>
      <c r="D3212" s="6">
        <v>1</v>
      </c>
      <c r="E3212" s="8">
        <f>일위대가목록!E542</f>
        <v>82</v>
      </c>
      <c r="F3212" s="9">
        <f>TRUNC(E3212*D3212,1)</f>
        <v>82</v>
      </c>
      <c r="G3212" s="8">
        <f>일위대가목록!F542</f>
        <v>4101</v>
      </c>
      <c r="H3212" s="9">
        <f>TRUNC(G3212*D3212,1)</f>
        <v>4101</v>
      </c>
      <c r="I3212" s="8">
        <f>일위대가목록!G542</f>
        <v>0</v>
      </c>
      <c r="J3212" s="9">
        <f>TRUNC(I3212*D3212,1)</f>
        <v>0</v>
      </c>
      <c r="K3212" s="8">
        <f>TRUNC(E3212+G3212+I3212,1)</f>
        <v>4183</v>
      </c>
      <c r="L3212" s="9">
        <f>TRUNC(F3212+H3212+J3212,1)</f>
        <v>4183</v>
      </c>
      <c r="M3212" s="5" t="s">
        <v>3957</v>
      </c>
      <c r="N3212" s="1" t="s">
        <v>3226</v>
      </c>
      <c r="O3212" s="1" t="s">
        <v>3958</v>
      </c>
      <c r="P3212" s="1" t="s">
        <v>61</v>
      </c>
      <c r="Q3212" s="1" t="s">
        <v>62</v>
      </c>
      <c r="R3212" s="1" t="s">
        <v>62</v>
      </c>
      <c r="AV3212" s="1" t="s">
        <v>52</v>
      </c>
      <c r="AW3212" s="1" t="s">
        <v>6093</v>
      </c>
      <c r="AX3212" s="1" t="s">
        <v>52</v>
      </c>
      <c r="AY3212" s="1" t="s">
        <v>52</v>
      </c>
      <c r="AZ3212" s="203"/>
      <c r="BA3212" s="207" t="s">
        <v>3957</v>
      </c>
    </row>
    <row r="3213" spans="1:53" ht="30" customHeight="1">
      <c r="A3213" s="5" t="s">
        <v>2487</v>
      </c>
      <c r="B3213" s="5" t="s">
        <v>52</v>
      </c>
      <c r="C3213" s="5" t="s">
        <v>52</v>
      </c>
      <c r="D3213" s="6"/>
      <c r="E3213" s="8"/>
      <c r="F3213" s="9">
        <f>TRUNC(SUMIF(N3212:N3212, N3211, F3212:F3212),0)</f>
        <v>82</v>
      </c>
      <c r="G3213" s="8"/>
      <c r="H3213" s="9">
        <f>TRUNC(SUMIF(N3212:N3212, N3211, H3212:H3212),0)</f>
        <v>4101</v>
      </c>
      <c r="I3213" s="8"/>
      <c r="J3213" s="9">
        <f>TRUNC(SUMIF(N3212:N3212, N3211, J3212:J3212),0)</f>
        <v>0</v>
      </c>
      <c r="K3213" s="8"/>
      <c r="L3213" s="9">
        <f>F3213+H3213+J3213</f>
        <v>4183</v>
      </c>
      <c r="M3213" s="5" t="s">
        <v>52</v>
      </c>
      <c r="N3213" s="1" t="s">
        <v>124</v>
      </c>
      <c r="O3213" s="1" t="s">
        <v>124</v>
      </c>
      <c r="P3213" s="1" t="s">
        <v>52</v>
      </c>
      <c r="Q3213" s="1" t="s">
        <v>52</v>
      </c>
      <c r="R3213" s="1" t="s">
        <v>52</v>
      </c>
      <c r="AV3213" s="1" t="s">
        <v>52</v>
      </c>
      <c r="AW3213" s="1" t="s">
        <v>52</v>
      </c>
      <c r="AX3213" s="1" t="s">
        <v>52</v>
      </c>
      <c r="AY3213" s="1" t="s">
        <v>52</v>
      </c>
      <c r="AZ3213" s="203"/>
      <c r="BA3213" s="207"/>
    </row>
    <row r="3214" spans="1:53" ht="30" customHeight="1">
      <c r="A3214" s="6"/>
      <c r="B3214" s="6"/>
      <c r="C3214" s="6"/>
      <c r="D3214" s="6"/>
      <c r="E3214" s="8"/>
      <c r="F3214" s="9"/>
      <c r="G3214" s="8"/>
      <c r="H3214" s="9"/>
      <c r="I3214" s="8"/>
      <c r="J3214" s="9"/>
      <c r="K3214" s="8"/>
      <c r="L3214" s="9"/>
      <c r="M3214" s="6"/>
      <c r="BA3214" s="206"/>
    </row>
    <row r="3215" spans="1:53" ht="30" customHeight="1">
      <c r="A3215" s="308" t="s">
        <v>6094</v>
      </c>
      <c r="B3215" s="308"/>
      <c r="C3215" s="308"/>
      <c r="D3215" s="308"/>
      <c r="E3215" s="309"/>
      <c r="F3215" s="310"/>
      <c r="G3215" s="309"/>
      <c r="H3215" s="310"/>
      <c r="I3215" s="309"/>
      <c r="J3215" s="310"/>
      <c r="K3215" s="309"/>
      <c r="L3215" s="310"/>
      <c r="M3215" s="308"/>
      <c r="N3215" s="1" t="s">
        <v>3236</v>
      </c>
      <c r="BA3215" s="206"/>
    </row>
    <row r="3216" spans="1:53" ht="30" customHeight="1">
      <c r="A3216" s="5" t="s">
        <v>6095</v>
      </c>
      <c r="B3216" s="5" t="s">
        <v>6096</v>
      </c>
      <c r="C3216" s="5" t="s">
        <v>2572</v>
      </c>
      <c r="D3216" s="6">
        <v>0.08</v>
      </c>
      <c r="E3216" s="8">
        <f>단가대비표!K256</f>
        <v>6628</v>
      </c>
      <c r="F3216" s="9">
        <f>TRUNC(E3216*D3216,1)</f>
        <v>530.20000000000005</v>
      </c>
      <c r="G3216" s="8">
        <f>단가대비표!L256</f>
        <v>0</v>
      </c>
      <c r="H3216" s="9">
        <f>TRUNC(G3216*D3216,1)</f>
        <v>0</v>
      </c>
      <c r="I3216" s="8">
        <f>단가대비표!S256</f>
        <v>0</v>
      </c>
      <c r="J3216" s="9">
        <f>TRUNC(I3216*D3216,1)</f>
        <v>0</v>
      </c>
      <c r="K3216" s="8">
        <f t="shared" ref="K3216:L3218" si="422">TRUNC(E3216+G3216+I3216,1)</f>
        <v>6628</v>
      </c>
      <c r="L3216" s="9">
        <f t="shared" si="422"/>
        <v>530.20000000000005</v>
      </c>
      <c r="M3216" s="5" t="s">
        <v>52</v>
      </c>
      <c r="N3216" s="1" t="s">
        <v>3236</v>
      </c>
      <c r="O3216" s="1" t="s">
        <v>6097</v>
      </c>
      <c r="P3216" s="1" t="s">
        <v>62</v>
      </c>
      <c r="Q3216" s="1" t="s">
        <v>62</v>
      </c>
      <c r="R3216" s="1" t="s">
        <v>61</v>
      </c>
      <c r="V3216">
        <v>1</v>
      </c>
      <c r="AV3216" s="1" t="s">
        <v>52</v>
      </c>
      <c r="AW3216" s="1" t="s">
        <v>6098</v>
      </c>
      <c r="AX3216" s="1" t="s">
        <v>52</v>
      </c>
      <c r="AY3216" s="1" t="s">
        <v>52</v>
      </c>
      <c r="AZ3216" s="203"/>
      <c r="BA3216" s="207" t="s">
        <v>7541</v>
      </c>
    </row>
    <row r="3217" spans="1:53" ht="30" customHeight="1">
      <c r="A3217" s="5" t="s">
        <v>3969</v>
      </c>
      <c r="B3217" s="5" t="s">
        <v>3970</v>
      </c>
      <c r="C3217" s="5" t="s">
        <v>2572</v>
      </c>
      <c r="D3217" s="6">
        <v>4.0000000000000001E-3</v>
      </c>
      <c r="E3217" s="8">
        <f>단가대비표!K261</f>
        <v>3583.33</v>
      </c>
      <c r="F3217" s="9">
        <f>TRUNC(E3217*D3217,1)</f>
        <v>14.3</v>
      </c>
      <c r="G3217" s="8">
        <f>단가대비표!L261</f>
        <v>0</v>
      </c>
      <c r="H3217" s="9">
        <f>TRUNC(G3217*D3217,1)</f>
        <v>0</v>
      </c>
      <c r="I3217" s="8">
        <f>단가대비표!S261</f>
        <v>0</v>
      </c>
      <c r="J3217" s="9">
        <f>TRUNC(I3217*D3217,1)</f>
        <v>0</v>
      </c>
      <c r="K3217" s="8">
        <f t="shared" si="422"/>
        <v>3583.3</v>
      </c>
      <c r="L3217" s="9">
        <f t="shared" si="422"/>
        <v>14.3</v>
      </c>
      <c r="M3217" s="5" t="s">
        <v>52</v>
      </c>
      <c r="N3217" s="1" t="s">
        <v>3236</v>
      </c>
      <c r="O3217" s="1" t="s">
        <v>3971</v>
      </c>
      <c r="P3217" s="1" t="s">
        <v>62</v>
      </c>
      <c r="Q3217" s="1" t="s">
        <v>62</v>
      </c>
      <c r="R3217" s="1" t="s">
        <v>61</v>
      </c>
      <c r="V3217">
        <v>1</v>
      </c>
      <c r="AV3217" s="1" t="s">
        <v>52</v>
      </c>
      <c r="AW3217" s="1" t="s">
        <v>6099</v>
      </c>
      <c r="AX3217" s="1" t="s">
        <v>52</v>
      </c>
      <c r="AY3217" s="1" t="s">
        <v>52</v>
      </c>
      <c r="AZ3217" s="203"/>
      <c r="BA3217" s="207" t="s">
        <v>7548</v>
      </c>
    </row>
    <row r="3218" spans="1:53" ht="30" customHeight="1">
      <c r="A3218" s="5" t="s">
        <v>2665</v>
      </c>
      <c r="B3218" s="5" t="s">
        <v>3064</v>
      </c>
      <c r="C3218" s="5" t="s">
        <v>449</v>
      </c>
      <c r="D3218" s="6">
        <v>1</v>
      </c>
      <c r="E3218" s="8">
        <f>TRUNC(SUMIF(V3216:V3218, RIGHTB(O3218, 1), F3216:F3218)*U3218, 2)</f>
        <v>16.329999999999998</v>
      </c>
      <c r="F3218" s="9">
        <f>TRUNC(E3218*D3218,1)</f>
        <v>16.3</v>
      </c>
      <c r="G3218" s="8">
        <v>0</v>
      </c>
      <c r="H3218" s="9">
        <f>TRUNC(G3218*D3218,1)</f>
        <v>0</v>
      </c>
      <c r="I3218" s="8">
        <v>0</v>
      </c>
      <c r="J3218" s="9">
        <f>TRUNC(I3218*D3218,1)</f>
        <v>0</v>
      </c>
      <c r="K3218" s="8">
        <f t="shared" si="422"/>
        <v>16.3</v>
      </c>
      <c r="L3218" s="9">
        <f t="shared" si="422"/>
        <v>16.3</v>
      </c>
      <c r="M3218" s="5" t="s">
        <v>52</v>
      </c>
      <c r="N3218" s="1" t="s">
        <v>3236</v>
      </c>
      <c r="O3218" s="1" t="s">
        <v>2654</v>
      </c>
      <c r="P3218" s="1" t="s">
        <v>62</v>
      </c>
      <c r="Q3218" s="1" t="s">
        <v>62</v>
      </c>
      <c r="R3218" s="1" t="s">
        <v>62</v>
      </c>
      <c r="S3218">
        <v>0</v>
      </c>
      <c r="T3218">
        <v>0</v>
      </c>
      <c r="U3218">
        <v>0.03</v>
      </c>
      <c r="AV3218" s="1" t="s">
        <v>52</v>
      </c>
      <c r="AW3218" s="1" t="s">
        <v>6100</v>
      </c>
      <c r="AX3218" s="1" t="s">
        <v>52</v>
      </c>
      <c r="AY3218" s="1" t="s">
        <v>52</v>
      </c>
      <c r="AZ3218" s="203"/>
      <c r="BA3218" s="207"/>
    </row>
    <row r="3219" spans="1:53" ht="30" customHeight="1">
      <c r="A3219" s="5" t="s">
        <v>2487</v>
      </c>
      <c r="B3219" s="5" t="s">
        <v>52</v>
      </c>
      <c r="C3219" s="5" t="s">
        <v>52</v>
      </c>
      <c r="D3219" s="6"/>
      <c r="E3219" s="8"/>
      <c r="F3219" s="9">
        <f>TRUNC(SUMIF(N3216:N3218, N3215, F3216:F3218),0)</f>
        <v>560</v>
      </c>
      <c r="G3219" s="8"/>
      <c r="H3219" s="9">
        <f>TRUNC(SUMIF(N3216:N3218, N3215, H3216:H3218),0)</f>
        <v>0</v>
      </c>
      <c r="I3219" s="8"/>
      <c r="J3219" s="9">
        <f>TRUNC(SUMIF(N3216:N3218, N3215, J3216:J3218),0)</f>
        <v>0</v>
      </c>
      <c r="K3219" s="8"/>
      <c r="L3219" s="9">
        <f>F3219+H3219+J3219</f>
        <v>560</v>
      </c>
      <c r="M3219" s="5" t="s">
        <v>52</v>
      </c>
      <c r="N3219" s="1" t="s">
        <v>124</v>
      </c>
      <c r="O3219" s="1" t="s">
        <v>124</v>
      </c>
      <c r="P3219" s="1" t="s">
        <v>52</v>
      </c>
      <c r="Q3219" s="1" t="s">
        <v>52</v>
      </c>
      <c r="R3219" s="1" t="s">
        <v>52</v>
      </c>
      <c r="AV3219" s="1" t="s">
        <v>52</v>
      </c>
      <c r="AW3219" s="1" t="s">
        <v>52</v>
      </c>
      <c r="AX3219" s="1" t="s">
        <v>52</v>
      </c>
      <c r="AY3219" s="1" t="s">
        <v>52</v>
      </c>
      <c r="AZ3219" s="203"/>
      <c r="BA3219" s="207"/>
    </row>
    <row r="3220" spans="1:53" ht="30" customHeight="1">
      <c r="A3220" s="6"/>
      <c r="B3220" s="6"/>
      <c r="C3220" s="6"/>
      <c r="D3220" s="6"/>
      <c r="E3220" s="8"/>
      <c r="F3220" s="9"/>
      <c r="G3220" s="8"/>
      <c r="H3220" s="9"/>
      <c r="I3220" s="8"/>
      <c r="J3220" s="9"/>
      <c r="K3220" s="8"/>
      <c r="L3220" s="9"/>
      <c r="M3220" s="6"/>
      <c r="BA3220" s="206"/>
    </row>
    <row r="3221" spans="1:53" ht="30" customHeight="1">
      <c r="A3221" s="308" t="s">
        <v>6101</v>
      </c>
      <c r="B3221" s="308"/>
      <c r="C3221" s="308"/>
      <c r="D3221" s="308"/>
      <c r="E3221" s="309"/>
      <c r="F3221" s="310"/>
      <c r="G3221" s="309"/>
      <c r="H3221" s="310"/>
      <c r="I3221" s="309"/>
      <c r="J3221" s="310"/>
      <c r="K3221" s="309"/>
      <c r="L3221" s="310"/>
      <c r="M3221" s="308"/>
      <c r="N3221" s="1" t="s">
        <v>3958</v>
      </c>
      <c r="BA3221" s="206"/>
    </row>
    <row r="3222" spans="1:53" ht="30" customHeight="1">
      <c r="A3222" s="5" t="s">
        <v>3974</v>
      </c>
      <c r="B3222" s="5" t="s">
        <v>2646</v>
      </c>
      <c r="C3222" s="5" t="s">
        <v>2210</v>
      </c>
      <c r="D3222" s="6">
        <v>1.4999999999999999E-2</v>
      </c>
      <c r="E3222" s="8">
        <f>단가대비표!K423</f>
        <v>0</v>
      </c>
      <c r="F3222" s="9">
        <f>TRUNC(E3222*D3222,1)</f>
        <v>0</v>
      </c>
      <c r="G3222" s="8">
        <f>단가대비표!L423</f>
        <v>242035</v>
      </c>
      <c r="H3222" s="9">
        <f>TRUNC(G3222*D3222,1)</f>
        <v>3630.5</v>
      </c>
      <c r="I3222" s="8">
        <f>단가대비표!S423</f>
        <v>0</v>
      </c>
      <c r="J3222" s="9">
        <f>TRUNC(I3222*D3222,1)</f>
        <v>0</v>
      </c>
      <c r="K3222" s="8">
        <f t="shared" ref="K3222:L3224" si="423">TRUNC(E3222+G3222+I3222,1)</f>
        <v>242035</v>
      </c>
      <c r="L3222" s="9">
        <f t="shared" si="423"/>
        <v>3630.5</v>
      </c>
      <c r="M3222" s="5" t="s">
        <v>52</v>
      </c>
      <c r="N3222" s="1" t="s">
        <v>3958</v>
      </c>
      <c r="O3222" s="1" t="s">
        <v>3975</v>
      </c>
      <c r="P3222" s="1" t="s">
        <v>62</v>
      </c>
      <c r="Q3222" s="1" t="s">
        <v>62</v>
      </c>
      <c r="R3222" s="1" t="s">
        <v>61</v>
      </c>
      <c r="V3222">
        <v>1</v>
      </c>
      <c r="AV3222" s="1" t="s">
        <v>52</v>
      </c>
      <c r="AW3222" s="1" t="s">
        <v>6102</v>
      </c>
      <c r="AX3222" s="1" t="s">
        <v>52</v>
      </c>
      <c r="AY3222" s="1" t="s">
        <v>52</v>
      </c>
      <c r="AZ3222" s="203"/>
      <c r="BA3222" s="207" t="s">
        <v>7738</v>
      </c>
    </row>
    <row r="3223" spans="1:53" ht="30" customHeight="1">
      <c r="A3223" s="5" t="s">
        <v>2649</v>
      </c>
      <c r="B3223" s="5" t="s">
        <v>2646</v>
      </c>
      <c r="C3223" s="5" t="s">
        <v>2210</v>
      </c>
      <c r="D3223" s="6">
        <v>3.0000000000000001E-3</v>
      </c>
      <c r="E3223" s="8">
        <f>단가대비표!K405</f>
        <v>0</v>
      </c>
      <c r="F3223" s="9">
        <f>TRUNC(E3223*D3223,1)</f>
        <v>0</v>
      </c>
      <c r="G3223" s="8">
        <f>단가대비표!L405</f>
        <v>157068</v>
      </c>
      <c r="H3223" s="9">
        <f>TRUNC(G3223*D3223,1)</f>
        <v>471.2</v>
      </c>
      <c r="I3223" s="8">
        <f>단가대비표!S405</f>
        <v>0</v>
      </c>
      <c r="J3223" s="9">
        <f>TRUNC(I3223*D3223,1)</f>
        <v>0</v>
      </c>
      <c r="K3223" s="8">
        <f t="shared" si="423"/>
        <v>157068</v>
      </c>
      <c r="L3223" s="9">
        <f t="shared" si="423"/>
        <v>471.2</v>
      </c>
      <c r="M3223" s="5" t="s">
        <v>52</v>
      </c>
      <c r="N3223" s="1" t="s">
        <v>3958</v>
      </c>
      <c r="O3223" s="1" t="s">
        <v>2650</v>
      </c>
      <c r="P3223" s="1" t="s">
        <v>62</v>
      </c>
      <c r="Q3223" s="1" t="s">
        <v>62</v>
      </c>
      <c r="R3223" s="1" t="s">
        <v>61</v>
      </c>
      <c r="V3223">
        <v>1</v>
      </c>
      <c r="AV3223" s="1" t="s">
        <v>52</v>
      </c>
      <c r="AW3223" s="1" t="s">
        <v>6103</v>
      </c>
      <c r="AX3223" s="1" t="s">
        <v>52</v>
      </c>
      <c r="AY3223" s="1" t="s">
        <v>52</v>
      </c>
      <c r="AZ3223" s="203"/>
      <c r="BA3223" s="207" t="s">
        <v>7717</v>
      </c>
    </row>
    <row r="3224" spans="1:53" ht="30" customHeight="1">
      <c r="A3224" s="5" t="s">
        <v>3978</v>
      </c>
      <c r="B3224" s="5" t="s">
        <v>2653</v>
      </c>
      <c r="C3224" s="5" t="s">
        <v>449</v>
      </c>
      <c r="D3224" s="6">
        <v>1</v>
      </c>
      <c r="E3224" s="8">
        <f>TRUNC(SUMIF(V3222:V3224, RIGHTB(O3224, 1), H3222:H3224)*U3224, 2)</f>
        <v>82.03</v>
      </c>
      <c r="F3224" s="9">
        <f>TRUNC(E3224*D3224,1)</f>
        <v>82</v>
      </c>
      <c r="G3224" s="8">
        <v>0</v>
      </c>
      <c r="H3224" s="9">
        <f>TRUNC(G3224*D3224,1)</f>
        <v>0</v>
      </c>
      <c r="I3224" s="8">
        <v>0</v>
      </c>
      <c r="J3224" s="9">
        <f>TRUNC(I3224*D3224,1)</f>
        <v>0</v>
      </c>
      <c r="K3224" s="8">
        <f t="shared" si="423"/>
        <v>82</v>
      </c>
      <c r="L3224" s="9">
        <f t="shared" si="423"/>
        <v>82</v>
      </c>
      <c r="M3224" s="5" t="s">
        <v>52</v>
      </c>
      <c r="N3224" s="1" t="s">
        <v>3958</v>
      </c>
      <c r="O3224" s="1" t="s">
        <v>2654</v>
      </c>
      <c r="P3224" s="1" t="s">
        <v>62</v>
      </c>
      <c r="Q3224" s="1" t="s">
        <v>62</v>
      </c>
      <c r="R3224" s="1" t="s">
        <v>62</v>
      </c>
      <c r="S3224">
        <v>1</v>
      </c>
      <c r="T3224">
        <v>0</v>
      </c>
      <c r="U3224">
        <v>0.02</v>
      </c>
      <c r="AV3224" s="1" t="s">
        <v>52</v>
      </c>
      <c r="AW3224" s="1" t="s">
        <v>6104</v>
      </c>
      <c r="AX3224" s="1" t="s">
        <v>52</v>
      </c>
      <c r="AY3224" s="1" t="s">
        <v>52</v>
      </c>
      <c r="AZ3224" s="203"/>
      <c r="BA3224" s="207"/>
    </row>
    <row r="3225" spans="1:53" ht="30" customHeight="1">
      <c r="A3225" s="5" t="s">
        <v>2487</v>
      </c>
      <c r="B3225" s="5" t="s">
        <v>52</v>
      </c>
      <c r="C3225" s="5" t="s">
        <v>52</v>
      </c>
      <c r="D3225" s="6"/>
      <c r="E3225" s="8"/>
      <c r="F3225" s="9">
        <f>TRUNC(SUMIF(N3222:N3224, N3221, F3222:F3224),0)</f>
        <v>82</v>
      </c>
      <c r="G3225" s="8"/>
      <c r="H3225" s="9">
        <f>TRUNC(SUMIF(N3222:N3224, N3221, H3222:H3224),0)</f>
        <v>4101</v>
      </c>
      <c r="I3225" s="8"/>
      <c r="J3225" s="9">
        <f>TRUNC(SUMIF(N3222:N3224, N3221, J3222:J3224),0)</f>
        <v>0</v>
      </c>
      <c r="K3225" s="8"/>
      <c r="L3225" s="9">
        <f>F3225+H3225+J3225</f>
        <v>4183</v>
      </c>
      <c r="M3225" s="5" t="s">
        <v>52</v>
      </c>
      <c r="N3225" s="1" t="s">
        <v>124</v>
      </c>
      <c r="O3225" s="1" t="s">
        <v>124</v>
      </c>
      <c r="P3225" s="1" t="s">
        <v>52</v>
      </c>
      <c r="Q3225" s="1" t="s">
        <v>52</v>
      </c>
      <c r="R3225" s="1" t="s">
        <v>52</v>
      </c>
      <c r="AV3225" s="1" t="s">
        <v>52</v>
      </c>
      <c r="AW3225" s="1" t="s">
        <v>52</v>
      </c>
      <c r="AX3225" s="1" t="s">
        <v>52</v>
      </c>
      <c r="AY3225" s="1" t="s">
        <v>52</v>
      </c>
      <c r="AZ3225" s="203"/>
      <c r="BA3225" s="207"/>
    </row>
    <row r="3226" spans="1:53" ht="30" customHeight="1">
      <c r="A3226" s="6"/>
      <c r="B3226" s="6"/>
      <c r="C3226" s="6"/>
      <c r="D3226" s="6"/>
      <c r="E3226" s="8"/>
      <c r="F3226" s="9"/>
      <c r="G3226" s="8"/>
      <c r="H3226" s="9"/>
      <c r="I3226" s="8"/>
      <c r="J3226" s="9"/>
      <c r="K3226" s="8"/>
      <c r="L3226" s="9"/>
      <c r="M3226" s="6"/>
      <c r="BA3226" s="206"/>
    </row>
    <row r="3227" spans="1:53" ht="30" customHeight="1">
      <c r="A3227" s="308" t="s">
        <v>6105</v>
      </c>
      <c r="B3227" s="308"/>
      <c r="C3227" s="308"/>
      <c r="D3227" s="308"/>
      <c r="E3227" s="309"/>
      <c r="F3227" s="310"/>
      <c r="G3227" s="309"/>
      <c r="H3227" s="310"/>
      <c r="I3227" s="309"/>
      <c r="J3227" s="310"/>
      <c r="K3227" s="309"/>
      <c r="L3227" s="310"/>
      <c r="M3227" s="308"/>
      <c r="N3227" s="1" t="s">
        <v>3266</v>
      </c>
      <c r="BA3227" s="206"/>
    </row>
    <row r="3228" spans="1:53" ht="30" customHeight="1">
      <c r="A3228" s="5" t="s">
        <v>4983</v>
      </c>
      <c r="B3228" s="5" t="s">
        <v>5609</v>
      </c>
      <c r="C3228" s="5" t="s">
        <v>3711</v>
      </c>
      <c r="D3228" s="6">
        <v>5.6000000000000001E-2</v>
      </c>
      <c r="E3228" s="8">
        <f>일위대가목록!E551</f>
        <v>7840</v>
      </c>
      <c r="F3228" s="9">
        <f>TRUNC(E3228*D3228,1)</f>
        <v>439</v>
      </c>
      <c r="G3228" s="8">
        <f>일위대가목록!F551</f>
        <v>50686</v>
      </c>
      <c r="H3228" s="9">
        <f>TRUNC(G3228*D3228,1)</f>
        <v>2838.4</v>
      </c>
      <c r="I3228" s="8">
        <f>일위대가목록!G551</f>
        <v>12688</v>
      </c>
      <c r="J3228" s="9">
        <f>TRUNC(I3228*D3228,1)</f>
        <v>710.5</v>
      </c>
      <c r="K3228" s="8">
        <f>TRUNC(E3228+G3228+I3228,1)</f>
        <v>71214</v>
      </c>
      <c r="L3228" s="9">
        <f>TRUNC(F3228+H3228+J3228,1)</f>
        <v>3987.9</v>
      </c>
      <c r="M3228" s="5" t="s">
        <v>6106</v>
      </c>
      <c r="N3228" s="1" t="s">
        <v>3266</v>
      </c>
      <c r="O3228" s="1" t="s">
        <v>6107</v>
      </c>
      <c r="P3228" s="1" t="s">
        <v>61</v>
      </c>
      <c r="Q3228" s="1" t="s">
        <v>62</v>
      </c>
      <c r="R3228" s="1" t="s">
        <v>62</v>
      </c>
      <c r="AV3228" s="1" t="s">
        <v>52</v>
      </c>
      <c r="AW3228" s="1" t="s">
        <v>6108</v>
      </c>
      <c r="AX3228" s="1" t="s">
        <v>52</v>
      </c>
      <c r="AY3228" s="1" t="s">
        <v>52</v>
      </c>
      <c r="AZ3228" s="203"/>
      <c r="BA3228" s="207" t="s">
        <v>6106</v>
      </c>
    </row>
    <row r="3229" spans="1:53" ht="30" customHeight="1">
      <c r="A3229" s="5" t="s">
        <v>6109</v>
      </c>
      <c r="B3229" s="5" t="s">
        <v>6110</v>
      </c>
      <c r="C3229" s="5" t="s">
        <v>3711</v>
      </c>
      <c r="D3229" s="6">
        <v>6.2E-2</v>
      </c>
      <c r="E3229" s="8">
        <f>일위대가목록!E552</f>
        <v>1708</v>
      </c>
      <c r="F3229" s="9">
        <f>TRUNC(E3229*D3229,1)</f>
        <v>105.8</v>
      </c>
      <c r="G3229" s="8">
        <f>일위대가목록!F552</f>
        <v>32384</v>
      </c>
      <c r="H3229" s="9">
        <f>TRUNC(G3229*D3229,1)</f>
        <v>2007.8</v>
      </c>
      <c r="I3229" s="8">
        <f>일위대가목록!G552</f>
        <v>556</v>
      </c>
      <c r="J3229" s="9">
        <f>TRUNC(I3229*D3229,1)</f>
        <v>34.4</v>
      </c>
      <c r="K3229" s="8">
        <f>TRUNC(E3229+G3229+I3229,1)</f>
        <v>34648</v>
      </c>
      <c r="L3229" s="9">
        <f>TRUNC(F3229+H3229+J3229,1)</f>
        <v>2148</v>
      </c>
      <c r="M3229" s="5" t="s">
        <v>6111</v>
      </c>
      <c r="N3229" s="1" t="s">
        <v>3266</v>
      </c>
      <c r="O3229" s="1" t="s">
        <v>6112</v>
      </c>
      <c r="P3229" s="1" t="s">
        <v>61</v>
      </c>
      <c r="Q3229" s="1" t="s">
        <v>62</v>
      </c>
      <c r="R3229" s="1" t="s">
        <v>62</v>
      </c>
      <c r="AV3229" s="1" t="s">
        <v>52</v>
      </c>
      <c r="AW3229" s="1" t="s">
        <v>6113</v>
      </c>
      <c r="AX3229" s="1" t="s">
        <v>52</v>
      </c>
      <c r="AY3229" s="1" t="s">
        <v>52</v>
      </c>
      <c r="AZ3229" s="203"/>
      <c r="BA3229" s="207" t="s">
        <v>6111</v>
      </c>
    </row>
    <row r="3230" spans="1:53" ht="30" customHeight="1">
      <c r="A3230" s="5" t="s">
        <v>2487</v>
      </c>
      <c r="B3230" s="5" t="s">
        <v>52</v>
      </c>
      <c r="C3230" s="5" t="s">
        <v>52</v>
      </c>
      <c r="D3230" s="6"/>
      <c r="E3230" s="8"/>
      <c r="F3230" s="9">
        <f>TRUNC(SUMIF(N3228:N3229, N3227, F3228:F3229),0)</f>
        <v>544</v>
      </c>
      <c r="G3230" s="8"/>
      <c r="H3230" s="9">
        <f>TRUNC(SUMIF(N3228:N3229, N3227, H3228:H3229),0)</f>
        <v>4846</v>
      </c>
      <c r="I3230" s="8"/>
      <c r="J3230" s="9">
        <f>TRUNC(SUMIF(N3228:N3229, N3227, J3228:J3229),0)</f>
        <v>744</v>
      </c>
      <c r="K3230" s="8"/>
      <c r="L3230" s="9">
        <f>F3230+H3230+J3230</f>
        <v>6134</v>
      </c>
      <c r="M3230" s="5" t="s">
        <v>52</v>
      </c>
      <c r="N3230" s="1" t="s">
        <v>124</v>
      </c>
      <c r="O3230" s="1" t="s">
        <v>124</v>
      </c>
      <c r="P3230" s="1" t="s">
        <v>52</v>
      </c>
      <c r="Q3230" s="1" t="s">
        <v>52</v>
      </c>
      <c r="R3230" s="1" t="s">
        <v>52</v>
      </c>
      <c r="AV3230" s="1" t="s">
        <v>52</v>
      </c>
      <c r="AW3230" s="1" t="s">
        <v>52</v>
      </c>
      <c r="AX3230" s="1" t="s">
        <v>52</v>
      </c>
      <c r="AY3230" s="1" t="s">
        <v>52</v>
      </c>
      <c r="AZ3230" s="203"/>
      <c r="BA3230" s="207"/>
    </row>
    <row r="3231" spans="1:53" ht="30" customHeight="1">
      <c r="A3231" s="6"/>
      <c r="B3231" s="6"/>
      <c r="C3231" s="6"/>
      <c r="D3231" s="6"/>
      <c r="E3231" s="8"/>
      <c r="F3231" s="9"/>
      <c r="G3231" s="8"/>
      <c r="H3231" s="9"/>
      <c r="I3231" s="8"/>
      <c r="J3231" s="9"/>
      <c r="K3231" s="8"/>
      <c r="L3231" s="9"/>
      <c r="M3231" s="6"/>
      <c r="BA3231" s="206"/>
    </row>
    <row r="3232" spans="1:53" ht="30" customHeight="1">
      <c r="A3232" s="308" t="s">
        <v>6114</v>
      </c>
      <c r="B3232" s="308"/>
      <c r="C3232" s="308"/>
      <c r="D3232" s="308"/>
      <c r="E3232" s="309"/>
      <c r="F3232" s="310"/>
      <c r="G3232" s="309"/>
      <c r="H3232" s="310"/>
      <c r="I3232" s="309"/>
      <c r="J3232" s="310"/>
      <c r="K3232" s="309"/>
      <c r="L3232" s="310"/>
      <c r="M3232" s="308"/>
      <c r="N3232" s="1" t="s">
        <v>3275</v>
      </c>
      <c r="BA3232" s="206"/>
    </row>
    <row r="3233" spans="1:53" ht="30" customHeight="1">
      <c r="A3233" s="5" t="s">
        <v>6115</v>
      </c>
      <c r="B3233" s="5" t="s">
        <v>6116</v>
      </c>
      <c r="C3233" s="5" t="s">
        <v>1887</v>
      </c>
      <c r="D3233" s="6">
        <v>1</v>
      </c>
      <c r="E3233" s="8">
        <f>일위대가목록!E553</f>
        <v>0</v>
      </c>
      <c r="F3233" s="9">
        <f>TRUNC(E3233*D3233,1)</f>
        <v>0</v>
      </c>
      <c r="G3233" s="8">
        <f>일위대가목록!F553</f>
        <v>208512</v>
      </c>
      <c r="H3233" s="9">
        <f>TRUNC(G3233*D3233,1)</f>
        <v>208512</v>
      </c>
      <c r="I3233" s="8">
        <f>일위대가목록!G553</f>
        <v>18766</v>
      </c>
      <c r="J3233" s="9">
        <f>TRUNC(I3233*D3233,1)</f>
        <v>18766</v>
      </c>
      <c r="K3233" s="8">
        <f>TRUNC(E3233+G3233+I3233,1)</f>
        <v>227278</v>
      </c>
      <c r="L3233" s="9">
        <f>TRUNC(F3233+H3233+J3233,1)</f>
        <v>227278</v>
      </c>
      <c r="M3233" s="5" t="s">
        <v>6117</v>
      </c>
      <c r="N3233" s="1" t="s">
        <v>3275</v>
      </c>
      <c r="O3233" s="1" t="s">
        <v>6118</v>
      </c>
      <c r="P3233" s="1" t="s">
        <v>61</v>
      </c>
      <c r="Q3233" s="1" t="s">
        <v>62</v>
      </c>
      <c r="R3233" s="1" t="s">
        <v>62</v>
      </c>
      <c r="AV3233" s="1" t="s">
        <v>52</v>
      </c>
      <c r="AW3233" s="1" t="s">
        <v>6119</v>
      </c>
      <c r="AX3233" s="1" t="s">
        <v>52</v>
      </c>
      <c r="AY3233" s="1" t="s">
        <v>52</v>
      </c>
      <c r="AZ3233" s="203"/>
      <c r="BA3233" s="207" t="s">
        <v>6117</v>
      </c>
    </row>
    <row r="3234" spans="1:53" ht="30" customHeight="1">
      <c r="A3234" s="5" t="s">
        <v>6120</v>
      </c>
      <c r="B3234" s="5" t="s">
        <v>3273</v>
      </c>
      <c r="C3234" s="5" t="s">
        <v>1887</v>
      </c>
      <c r="D3234" s="6">
        <v>1</v>
      </c>
      <c r="E3234" s="8">
        <f>일위대가목록!E554</f>
        <v>10023</v>
      </c>
      <c r="F3234" s="9">
        <f>TRUNC(E3234*D3234,1)</f>
        <v>10023</v>
      </c>
      <c r="G3234" s="8">
        <f>일위대가목록!F554</f>
        <v>793238</v>
      </c>
      <c r="H3234" s="9">
        <f>TRUNC(G3234*D3234,1)</f>
        <v>793238</v>
      </c>
      <c r="I3234" s="8">
        <f>일위대가목록!G554</f>
        <v>10576</v>
      </c>
      <c r="J3234" s="9">
        <f>TRUNC(I3234*D3234,1)</f>
        <v>10576</v>
      </c>
      <c r="K3234" s="8">
        <f>TRUNC(E3234+G3234+I3234,1)</f>
        <v>813837</v>
      </c>
      <c r="L3234" s="9">
        <f>TRUNC(F3234+H3234+J3234,1)</f>
        <v>813837</v>
      </c>
      <c r="M3234" s="5" t="s">
        <v>6121</v>
      </c>
      <c r="N3234" s="1" t="s">
        <v>3275</v>
      </c>
      <c r="O3234" s="1" t="s">
        <v>6122</v>
      </c>
      <c r="P3234" s="1" t="s">
        <v>61</v>
      </c>
      <c r="Q3234" s="1" t="s">
        <v>62</v>
      </c>
      <c r="R3234" s="1" t="s">
        <v>62</v>
      </c>
      <c r="AV3234" s="1" t="s">
        <v>52</v>
      </c>
      <c r="AW3234" s="1" t="s">
        <v>6123</v>
      </c>
      <c r="AX3234" s="1" t="s">
        <v>52</v>
      </c>
      <c r="AY3234" s="1" t="s">
        <v>52</v>
      </c>
      <c r="AZ3234" s="203"/>
      <c r="BA3234" s="207" t="s">
        <v>6121</v>
      </c>
    </row>
    <row r="3235" spans="1:53" ht="30" customHeight="1">
      <c r="A3235" s="5" t="s">
        <v>2487</v>
      </c>
      <c r="B3235" s="5" t="s">
        <v>52</v>
      </c>
      <c r="C3235" s="5" t="s">
        <v>52</v>
      </c>
      <c r="D3235" s="6"/>
      <c r="E3235" s="8"/>
      <c r="F3235" s="9">
        <f>TRUNC(SUMIF(N3233:N3234, N3232, F3233:F3234),0)</f>
        <v>10023</v>
      </c>
      <c r="G3235" s="8"/>
      <c r="H3235" s="9">
        <f>TRUNC(SUMIF(N3233:N3234, N3232, H3233:H3234),0)</f>
        <v>1001750</v>
      </c>
      <c r="I3235" s="8"/>
      <c r="J3235" s="9">
        <f>TRUNC(SUMIF(N3233:N3234, N3232, J3233:J3234),0)</f>
        <v>29342</v>
      </c>
      <c r="K3235" s="8"/>
      <c r="L3235" s="9">
        <f>F3235+H3235+J3235</f>
        <v>1041115</v>
      </c>
      <c r="M3235" s="5" t="s">
        <v>52</v>
      </c>
      <c r="N3235" s="1" t="s">
        <v>124</v>
      </c>
      <c r="O3235" s="1" t="s">
        <v>124</v>
      </c>
      <c r="P3235" s="1" t="s">
        <v>52</v>
      </c>
      <c r="Q3235" s="1" t="s">
        <v>52</v>
      </c>
      <c r="R3235" s="1" t="s">
        <v>52</v>
      </c>
      <c r="AV3235" s="1" t="s">
        <v>52</v>
      </c>
      <c r="AW3235" s="1" t="s">
        <v>52</v>
      </c>
      <c r="AX3235" s="1" t="s">
        <v>52</v>
      </c>
      <c r="AY3235" s="1" t="s">
        <v>52</v>
      </c>
      <c r="AZ3235" s="203"/>
      <c r="BA3235" s="207"/>
    </row>
    <row r="3236" spans="1:53" ht="30" customHeight="1">
      <c r="A3236" s="6"/>
      <c r="B3236" s="6"/>
      <c r="C3236" s="6"/>
      <c r="D3236" s="6"/>
      <c r="E3236" s="8"/>
      <c r="F3236" s="9"/>
      <c r="G3236" s="8"/>
      <c r="H3236" s="9"/>
      <c r="I3236" s="8"/>
      <c r="J3236" s="9"/>
      <c r="K3236" s="8"/>
      <c r="L3236" s="9"/>
      <c r="M3236" s="6"/>
      <c r="BA3236" s="206"/>
    </row>
    <row r="3237" spans="1:53" ht="30" customHeight="1">
      <c r="A3237" s="308" t="s">
        <v>6124</v>
      </c>
      <c r="B3237" s="308"/>
      <c r="C3237" s="308"/>
      <c r="D3237" s="308"/>
      <c r="E3237" s="309"/>
      <c r="F3237" s="310"/>
      <c r="G3237" s="309"/>
      <c r="H3237" s="310"/>
      <c r="I3237" s="309"/>
      <c r="J3237" s="310"/>
      <c r="K3237" s="309"/>
      <c r="L3237" s="310"/>
      <c r="M3237" s="308"/>
      <c r="N3237" s="1" t="s">
        <v>3280</v>
      </c>
      <c r="BA3237" s="206"/>
    </row>
    <row r="3238" spans="1:53" ht="30" customHeight="1">
      <c r="A3238" s="5" t="s">
        <v>5461</v>
      </c>
      <c r="B3238" s="5" t="s">
        <v>6125</v>
      </c>
      <c r="C3238" s="5" t="s">
        <v>58</v>
      </c>
      <c r="D3238" s="6">
        <v>1</v>
      </c>
      <c r="E3238" s="8">
        <f>일위대가목록!E555</f>
        <v>11873</v>
      </c>
      <c r="F3238" s="9">
        <f>TRUNC(E3238*D3238,1)</f>
        <v>11873</v>
      </c>
      <c r="G3238" s="8">
        <f>일위대가목록!F555</f>
        <v>0</v>
      </c>
      <c r="H3238" s="9">
        <f>TRUNC(G3238*D3238,1)</f>
        <v>0</v>
      </c>
      <c r="I3238" s="8">
        <f>일위대가목록!G555</f>
        <v>0</v>
      </c>
      <c r="J3238" s="9">
        <f>TRUNC(I3238*D3238,1)</f>
        <v>0</v>
      </c>
      <c r="K3238" s="8">
        <f>TRUNC(E3238+G3238+I3238,1)</f>
        <v>11873</v>
      </c>
      <c r="L3238" s="9">
        <f>TRUNC(F3238+H3238+J3238,1)</f>
        <v>11873</v>
      </c>
      <c r="M3238" s="5" t="s">
        <v>6126</v>
      </c>
      <c r="N3238" s="1" t="s">
        <v>3280</v>
      </c>
      <c r="O3238" s="1" t="s">
        <v>6127</v>
      </c>
      <c r="P3238" s="1" t="s">
        <v>61</v>
      </c>
      <c r="Q3238" s="1" t="s">
        <v>62</v>
      </c>
      <c r="R3238" s="1" t="s">
        <v>62</v>
      </c>
      <c r="AV3238" s="1" t="s">
        <v>52</v>
      </c>
      <c r="AW3238" s="1" t="s">
        <v>6128</v>
      </c>
      <c r="AX3238" s="1" t="s">
        <v>52</v>
      </c>
      <c r="AY3238" s="1" t="s">
        <v>52</v>
      </c>
      <c r="AZ3238" s="203"/>
      <c r="BA3238" s="207" t="s">
        <v>6126</v>
      </c>
    </row>
    <row r="3239" spans="1:53" ht="30" customHeight="1">
      <c r="A3239" s="5" t="s">
        <v>5466</v>
      </c>
      <c r="B3239" s="5" t="s">
        <v>5456</v>
      </c>
      <c r="C3239" s="5" t="s">
        <v>58</v>
      </c>
      <c r="D3239" s="6">
        <v>1</v>
      </c>
      <c r="E3239" s="8">
        <f>일위대가목록!E556</f>
        <v>0</v>
      </c>
      <c r="F3239" s="9">
        <f>TRUNC(E3239*D3239,1)</f>
        <v>0</v>
      </c>
      <c r="G3239" s="8">
        <f>일위대가목록!F556</f>
        <v>31645</v>
      </c>
      <c r="H3239" s="9">
        <f>TRUNC(G3239*D3239,1)</f>
        <v>31645</v>
      </c>
      <c r="I3239" s="8">
        <f>일위대가목록!G556</f>
        <v>316</v>
      </c>
      <c r="J3239" s="9">
        <f>TRUNC(I3239*D3239,1)</f>
        <v>316</v>
      </c>
      <c r="K3239" s="8">
        <f>TRUNC(E3239+G3239+I3239,1)</f>
        <v>31961</v>
      </c>
      <c r="L3239" s="9">
        <f>TRUNC(F3239+H3239+J3239,1)</f>
        <v>31961</v>
      </c>
      <c r="M3239" s="5" t="s">
        <v>6129</v>
      </c>
      <c r="N3239" s="1" t="s">
        <v>3280</v>
      </c>
      <c r="O3239" s="1" t="s">
        <v>6130</v>
      </c>
      <c r="P3239" s="1" t="s">
        <v>61</v>
      </c>
      <c r="Q3239" s="1" t="s">
        <v>62</v>
      </c>
      <c r="R3239" s="1" t="s">
        <v>62</v>
      </c>
      <c r="AV3239" s="1" t="s">
        <v>52</v>
      </c>
      <c r="AW3239" s="1" t="s">
        <v>6131</v>
      </c>
      <c r="AX3239" s="1" t="s">
        <v>52</v>
      </c>
      <c r="AY3239" s="1" t="s">
        <v>52</v>
      </c>
      <c r="AZ3239" s="203"/>
      <c r="BA3239" s="207" t="s">
        <v>6129</v>
      </c>
    </row>
    <row r="3240" spans="1:53" ht="30" customHeight="1">
      <c r="A3240" s="5" t="s">
        <v>2487</v>
      </c>
      <c r="B3240" s="5" t="s">
        <v>52</v>
      </c>
      <c r="C3240" s="5" t="s">
        <v>52</v>
      </c>
      <c r="D3240" s="6"/>
      <c r="E3240" s="8"/>
      <c r="F3240" s="9">
        <f>TRUNC(SUMIF(N3238:N3239, N3237, F3238:F3239),0)</f>
        <v>11873</v>
      </c>
      <c r="G3240" s="8"/>
      <c r="H3240" s="9">
        <f>TRUNC(SUMIF(N3238:N3239, N3237, H3238:H3239),0)</f>
        <v>31645</v>
      </c>
      <c r="I3240" s="8"/>
      <c r="J3240" s="9">
        <f>TRUNC(SUMIF(N3238:N3239, N3237, J3238:J3239),0)</f>
        <v>316</v>
      </c>
      <c r="K3240" s="8"/>
      <c r="L3240" s="9">
        <f>F3240+H3240+J3240</f>
        <v>43834</v>
      </c>
      <c r="M3240" s="5" t="s">
        <v>52</v>
      </c>
      <c r="N3240" s="1" t="s">
        <v>124</v>
      </c>
      <c r="O3240" s="1" t="s">
        <v>124</v>
      </c>
      <c r="P3240" s="1" t="s">
        <v>52</v>
      </c>
      <c r="Q3240" s="1" t="s">
        <v>52</v>
      </c>
      <c r="R3240" s="1" t="s">
        <v>52</v>
      </c>
      <c r="AV3240" s="1" t="s">
        <v>52</v>
      </c>
      <c r="AW3240" s="1" t="s">
        <v>52</v>
      </c>
      <c r="AX3240" s="1" t="s">
        <v>52</v>
      </c>
      <c r="AY3240" s="1" t="s">
        <v>52</v>
      </c>
      <c r="AZ3240" s="203"/>
      <c r="BA3240" s="207"/>
    </row>
    <row r="3241" spans="1:53" ht="30" customHeight="1">
      <c r="A3241" s="6"/>
      <c r="B3241" s="6"/>
      <c r="C3241" s="6"/>
      <c r="D3241" s="6"/>
      <c r="E3241" s="8"/>
      <c r="F3241" s="9"/>
      <c r="G3241" s="8"/>
      <c r="H3241" s="9"/>
      <c r="I3241" s="8"/>
      <c r="J3241" s="9"/>
      <c r="K3241" s="8"/>
      <c r="L3241" s="9"/>
      <c r="M3241" s="6"/>
      <c r="BA3241" s="206"/>
    </row>
    <row r="3242" spans="1:53" ht="30" customHeight="1">
      <c r="A3242" s="308" t="s">
        <v>6132</v>
      </c>
      <c r="B3242" s="308"/>
      <c r="C3242" s="308"/>
      <c r="D3242" s="308"/>
      <c r="E3242" s="309"/>
      <c r="F3242" s="310"/>
      <c r="G3242" s="309"/>
      <c r="H3242" s="310"/>
      <c r="I3242" s="309"/>
      <c r="J3242" s="310"/>
      <c r="K3242" s="309"/>
      <c r="L3242" s="310"/>
      <c r="M3242" s="308"/>
      <c r="N3242" s="1" t="s">
        <v>3289</v>
      </c>
      <c r="BA3242" s="206"/>
    </row>
    <row r="3243" spans="1:53" ht="30" customHeight="1">
      <c r="A3243" s="5" t="s">
        <v>6133</v>
      </c>
      <c r="B3243" s="5" t="s">
        <v>2646</v>
      </c>
      <c r="C3243" s="5" t="s">
        <v>2210</v>
      </c>
      <c r="D3243" s="6">
        <v>0.06</v>
      </c>
      <c r="E3243" s="8">
        <f>단가대비표!K413</f>
        <v>0</v>
      </c>
      <c r="F3243" s="9">
        <f>TRUNC(E3243*D3243,1)</f>
        <v>0</v>
      </c>
      <c r="G3243" s="8">
        <f>단가대비표!L413</f>
        <v>245223</v>
      </c>
      <c r="H3243" s="9">
        <f>TRUNC(G3243*D3243,1)</f>
        <v>14713.3</v>
      </c>
      <c r="I3243" s="8">
        <f>단가대비표!S413</f>
        <v>0</v>
      </c>
      <c r="J3243" s="9">
        <f>TRUNC(I3243*D3243,1)</f>
        <v>0</v>
      </c>
      <c r="K3243" s="8">
        <f t="shared" ref="K3243:L3246" si="424">TRUNC(E3243+G3243+I3243,1)</f>
        <v>245223</v>
      </c>
      <c r="L3243" s="9">
        <f t="shared" si="424"/>
        <v>14713.3</v>
      </c>
      <c r="M3243" s="5" t="s">
        <v>52</v>
      </c>
      <c r="N3243" s="1" t="s">
        <v>3289</v>
      </c>
      <c r="O3243" s="1" t="s">
        <v>6134</v>
      </c>
      <c r="P3243" s="1" t="s">
        <v>62</v>
      </c>
      <c r="Q3243" s="1" t="s">
        <v>62</v>
      </c>
      <c r="R3243" s="1" t="s">
        <v>61</v>
      </c>
      <c r="V3243">
        <v>1</v>
      </c>
      <c r="AV3243" s="1" t="s">
        <v>52</v>
      </c>
      <c r="AW3243" s="1" t="s">
        <v>6135</v>
      </c>
      <c r="AX3243" s="1" t="s">
        <v>52</v>
      </c>
      <c r="AY3243" s="1" t="s">
        <v>52</v>
      </c>
      <c r="AZ3243" s="203"/>
      <c r="BA3243" s="207" t="s">
        <v>7728</v>
      </c>
    </row>
    <row r="3244" spans="1:53" ht="30" customHeight="1">
      <c r="A3244" s="5" t="s">
        <v>2649</v>
      </c>
      <c r="B3244" s="5" t="s">
        <v>2646</v>
      </c>
      <c r="C3244" s="5" t="s">
        <v>2210</v>
      </c>
      <c r="D3244" s="6">
        <v>0.02</v>
      </c>
      <c r="E3244" s="8">
        <f>단가대비표!K405</f>
        <v>0</v>
      </c>
      <c r="F3244" s="9">
        <f>TRUNC(E3244*D3244,1)</f>
        <v>0</v>
      </c>
      <c r="G3244" s="8">
        <f>단가대비표!L405</f>
        <v>157068</v>
      </c>
      <c r="H3244" s="9">
        <f>TRUNC(G3244*D3244,1)</f>
        <v>3141.3</v>
      </c>
      <c r="I3244" s="8">
        <f>단가대비표!S405</f>
        <v>0</v>
      </c>
      <c r="J3244" s="9">
        <f>TRUNC(I3244*D3244,1)</f>
        <v>0</v>
      </c>
      <c r="K3244" s="8">
        <f t="shared" si="424"/>
        <v>157068</v>
      </c>
      <c r="L3244" s="9">
        <f t="shared" si="424"/>
        <v>3141.3</v>
      </c>
      <c r="M3244" s="5" t="s">
        <v>52</v>
      </c>
      <c r="N3244" s="1" t="s">
        <v>3289</v>
      </c>
      <c r="O3244" s="1" t="s">
        <v>2650</v>
      </c>
      <c r="P3244" s="1" t="s">
        <v>62</v>
      </c>
      <c r="Q3244" s="1" t="s">
        <v>62</v>
      </c>
      <c r="R3244" s="1" t="s">
        <v>61</v>
      </c>
      <c r="V3244">
        <v>1</v>
      </c>
      <c r="AV3244" s="1" t="s">
        <v>52</v>
      </c>
      <c r="AW3244" s="1" t="s">
        <v>6136</v>
      </c>
      <c r="AX3244" s="1" t="s">
        <v>52</v>
      </c>
      <c r="AY3244" s="1" t="s">
        <v>52</v>
      </c>
      <c r="AZ3244" s="203"/>
      <c r="BA3244" s="207" t="s">
        <v>7717</v>
      </c>
    </row>
    <row r="3245" spans="1:53" ht="30" customHeight="1">
      <c r="A3245" s="5" t="s">
        <v>2652</v>
      </c>
      <c r="B3245" s="5" t="s">
        <v>2653</v>
      </c>
      <c r="C3245" s="5" t="s">
        <v>449</v>
      </c>
      <c r="D3245" s="6">
        <v>1</v>
      </c>
      <c r="E3245" s="8">
        <v>0</v>
      </c>
      <c r="F3245" s="9">
        <f>TRUNC(E3245*D3245,1)</f>
        <v>0</v>
      </c>
      <c r="G3245" s="8">
        <v>0</v>
      </c>
      <c r="H3245" s="9">
        <f>TRUNC(G3245*D3245,1)</f>
        <v>0</v>
      </c>
      <c r="I3245" s="8">
        <f>TRUNC(SUMIF(V3243:V3246, RIGHTB(O3245, 1), H3243:H3246)*U3245, 2)</f>
        <v>357.09</v>
      </c>
      <c r="J3245" s="9">
        <f>TRUNC(I3245*D3245,1)</f>
        <v>357</v>
      </c>
      <c r="K3245" s="8">
        <f t="shared" si="424"/>
        <v>357</v>
      </c>
      <c r="L3245" s="9">
        <f t="shared" si="424"/>
        <v>357</v>
      </c>
      <c r="M3245" s="5" t="s">
        <v>52</v>
      </c>
      <c r="N3245" s="1" t="s">
        <v>3289</v>
      </c>
      <c r="O3245" s="1" t="s">
        <v>2654</v>
      </c>
      <c r="P3245" s="1" t="s">
        <v>62</v>
      </c>
      <c r="Q3245" s="1" t="s">
        <v>62</v>
      </c>
      <c r="R3245" s="1" t="s">
        <v>62</v>
      </c>
      <c r="S3245">
        <v>1</v>
      </c>
      <c r="T3245">
        <v>2</v>
      </c>
      <c r="U3245">
        <v>0.02</v>
      </c>
      <c r="AV3245" s="1" t="s">
        <v>52</v>
      </c>
      <c r="AW3245" s="1" t="s">
        <v>6137</v>
      </c>
      <c r="AX3245" s="1" t="s">
        <v>52</v>
      </c>
      <c r="AY3245" s="1" t="s">
        <v>52</v>
      </c>
      <c r="AZ3245" s="203"/>
      <c r="BA3245" s="207"/>
    </row>
    <row r="3246" spans="1:53" ht="30" customHeight="1">
      <c r="A3246" s="5" t="s">
        <v>5594</v>
      </c>
      <c r="B3246" s="5" t="s">
        <v>5617</v>
      </c>
      <c r="C3246" s="5" t="s">
        <v>3711</v>
      </c>
      <c r="D3246" s="6">
        <v>0.09</v>
      </c>
      <c r="E3246" s="8">
        <f>일위대가목록!E557</f>
        <v>18641</v>
      </c>
      <c r="F3246" s="9">
        <f>TRUNC(E3246*D3246,1)</f>
        <v>1677.6</v>
      </c>
      <c r="G3246" s="8">
        <f>일위대가목록!F557</f>
        <v>50686</v>
      </c>
      <c r="H3246" s="9">
        <f>TRUNC(G3246*D3246,1)</f>
        <v>4561.7</v>
      </c>
      <c r="I3246" s="8">
        <f>일위대가목록!G557</f>
        <v>24867</v>
      </c>
      <c r="J3246" s="9">
        <f>TRUNC(I3246*D3246,1)</f>
        <v>2238</v>
      </c>
      <c r="K3246" s="8">
        <f t="shared" si="424"/>
        <v>94194</v>
      </c>
      <c r="L3246" s="9">
        <f t="shared" si="424"/>
        <v>8477.2999999999993</v>
      </c>
      <c r="M3246" s="5" t="s">
        <v>6138</v>
      </c>
      <c r="N3246" s="1" t="s">
        <v>3289</v>
      </c>
      <c r="O3246" s="1" t="s">
        <v>6139</v>
      </c>
      <c r="P3246" s="1" t="s">
        <v>61</v>
      </c>
      <c r="Q3246" s="1" t="s">
        <v>62</v>
      </c>
      <c r="R3246" s="1" t="s">
        <v>62</v>
      </c>
      <c r="AV3246" s="1" t="s">
        <v>52</v>
      </c>
      <c r="AW3246" s="1" t="s">
        <v>6140</v>
      </c>
      <c r="AX3246" s="1" t="s">
        <v>52</v>
      </c>
      <c r="AY3246" s="1" t="s">
        <v>52</v>
      </c>
      <c r="AZ3246" s="203"/>
      <c r="BA3246" s="207" t="s">
        <v>6138</v>
      </c>
    </row>
    <row r="3247" spans="1:53" ht="30" customHeight="1">
      <c r="A3247" s="5" t="s">
        <v>2487</v>
      </c>
      <c r="B3247" s="5" t="s">
        <v>52</v>
      </c>
      <c r="C3247" s="5" t="s">
        <v>52</v>
      </c>
      <c r="D3247" s="6"/>
      <c r="E3247" s="8"/>
      <c r="F3247" s="9">
        <f>TRUNC(SUMIF(N3243:N3246, N3242, F3243:F3246),0)</f>
        <v>1677</v>
      </c>
      <c r="G3247" s="8"/>
      <c r="H3247" s="9">
        <f>TRUNC(SUMIF(N3243:N3246, N3242, H3243:H3246),0)</f>
        <v>22416</v>
      </c>
      <c r="I3247" s="8"/>
      <c r="J3247" s="9">
        <f>TRUNC(SUMIF(N3243:N3246, N3242, J3243:J3246),0)</f>
        <v>2595</v>
      </c>
      <c r="K3247" s="8"/>
      <c r="L3247" s="9">
        <f>F3247+H3247+J3247</f>
        <v>26688</v>
      </c>
      <c r="M3247" s="5" t="s">
        <v>52</v>
      </c>
      <c r="N3247" s="1" t="s">
        <v>124</v>
      </c>
      <c r="O3247" s="1" t="s">
        <v>124</v>
      </c>
      <c r="P3247" s="1" t="s">
        <v>52</v>
      </c>
      <c r="Q3247" s="1" t="s">
        <v>52</v>
      </c>
      <c r="R3247" s="1" t="s">
        <v>52</v>
      </c>
      <c r="AV3247" s="1" t="s">
        <v>52</v>
      </c>
      <c r="AW3247" s="1" t="s">
        <v>52</v>
      </c>
      <c r="AX3247" s="1" t="s">
        <v>52</v>
      </c>
      <c r="AY3247" s="1" t="s">
        <v>52</v>
      </c>
      <c r="AZ3247" s="203"/>
      <c r="BA3247" s="207"/>
    </row>
    <row r="3248" spans="1:53" ht="30" customHeight="1">
      <c r="A3248" s="6"/>
      <c r="B3248" s="6"/>
      <c r="C3248" s="6"/>
      <c r="D3248" s="6"/>
      <c r="E3248" s="8"/>
      <c r="F3248" s="9"/>
      <c r="G3248" s="8"/>
      <c r="H3248" s="9"/>
      <c r="I3248" s="8"/>
      <c r="J3248" s="9"/>
      <c r="K3248" s="8"/>
      <c r="L3248" s="9"/>
      <c r="M3248" s="6"/>
      <c r="BA3248" s="206"/>
    </row>
    <row r="3249" spans="1:53" ht="30" customHeight="1">
      <c r="A3249" s="308" t="s">
        <v>6141</v>
      </c>
      <c r="B3249" s="308"/>
      <c r="C3249" s="308"/>
      <c r="D3249" s="308"/>
      <c r="E3249" s="309"/>
      <c r="F3249" s="310"/>
      <c r="G3249" s="309"/>
      <c r="H3249" s="310"/>
      <c r="I3249" s="309"/>
      <c r="J3249" s="310"/>
      <c r="K3249" s="309"/>
      <c r="L3249" s="310"/>
      <c r="M3249" s="308"/>
      <c r="N3249" s="1" t="s">
        <v>4986</v>
      </c>
      <c r="BA3249" s="206"/>
    </row>
    <row r="3250" spans="1:53" ht="30" customHeight="1">
      <c r="A3250" s="5" t="s">
        <v>4983</v>
      </c>
      <c r="B3250" s="5" t="s">
        <v>4984</v>
      </c>
      <c r="C3250" s="5" t="s">
        <v>1186</v>
      </c>
      <c r="D3250" s="6">
        <v>0.20849999999999999</v>
      </c>
      <c r="E3250" s="8">
        <f>단가대비표!K7</f>
        <v>0</v>
      </c>
      <c r="F3250" s="9">
        <f>TRUNC(E3250*D3250,1)</f>
        <v>0</v>
      </c>
      <c r="G3250" s="8">
        <f>단가대비표!L7</f>
        <v>0</v>
      </c>
      <c r="H3250" s="9">
        <f>TRUNC(G3250*D3250,1)</f>
        <v>0</v>
      </c>
      <c r="I3250" s="8">
        <f>단가대비표!S7</f>
        <v>107355</v>
      </c>
      <c r="J3250" s="9">
        <f>TRUNC(I3250*D3250,1)</f>
        <v>22383.5</v>
      </c>
      <c r="K3250" s="8">
        <f t="shared" ref="K3250:L3253" si="425">TRUNC(E3250+G3250+I3250,1)</f>
        <v>107355</v>
      </c>
      <c r="L3250" s="9">
        <f t="shared" si="425"/>
        <v>22383.5</v>
      </c>
      <c r="M3250" s="5" t="s">
        <v>5596</v>
      </c>
      <c r="N3250" s="1" t="s">
        <v>4986</v>
      </c>
      <c r="O3250" s="1" t="s">
        <v>6142</v>
      </c>
      <c r="P3250" s="1" t="s">
        <v>62</v>
      </c>
      <c r="Q3250" s="1" t="s">
        <v>62</v>
      </c>
      <c r="R3250" s="1" t="s">
        <v>61</v>
      </c>
      <c r="AV3250" s="1" t="s">
        <v>52</v>
      </c>
      <c r="AW3250" s="1" t="s">
        <v>6143</v>
      </c>
      <c r="AX3250" s="1" t="s">
        <v>52</v>
      </c>
      <c r="AY3250" s="1" t="s">
        <v>52</v>
      </c>
      <c r="AZ3250" s="203"/>
      <c r="BA3250" s="207" t="s">
        <v>7221</v>
      </c>
    </row>
    <row r="3251" spans="1:53" ht="30" customHeight="1">
      <c r="A3251" s="5" t="s">
        <v>5599</v>
      </c>
      <c r="B3251" s="5" t="s">
        <v>5600</v>
      </c>
      <c r="C3251" s="5" t="s">
        <v>2572</v>
      </c>
      <c r="D3251" s="6">
        <v>11.6</v>
      </c>
      <c r="E3251" s="8">
        <f>단가대비표!K55</f>
        <v>1296</v>
      </c>
      <c r="F3251" s="9">
        <f>TRUNC(E3251*D3251,1)</f>
        <v>15033.6</v>
      </c>
      <c r="G3251" s="8">
        <f>단가대비표!L55</f>
        <v>0</v>
      </c>
      <c r="H3251" s="9">
        <f>TRUNC(G3251*D3251,1)</f>
        <v>0</v>
      </c>
      <c r="I3251" s="8">
        <f>단가대비표!S55</f>
        <v>0</v>
      </c>
      <c r="J3251" s="9">
        <f>TRUNC(I3251*D3251,1)</f>
        <v>0</v>
      </c>
      <c r="K3251" s="8">
        <f t="shared" si="425"/>
        <v>1296</v>
      </c>
      <c r="L3251" s="9">
        <f t="shared" si="425"/>
        <v>15033.6</v>
      </c>
      <c r="M3251" s="5" t="s">
        <v>52</v>
      </c>
      <c r="N3251" s="1" t="s">
        <v>4986</v>
      </c>
      <c r="O3251" s="1" t="s">
        <v>5601</v>
      </c>
      <c r="P3251" s="1" t="s">
        <v>62</v>
      </c>
      <c r="Q3251" s="1" t="s">
        <v>62</v>
      </c>
      <c r="R3251" s="1" t="s">
        <v>61</v>
      </c>
      <c r="V3251">
        <v>1</v>
      </c>
      <c r="AV3251" s="1" t="s">
        <v>52</v>
      </c>
      <c r="AW3251" s="1" t="s">
        <v>6144</v>
      </c>
      <c r="AX3251" s="1" t="s">
        <v>52</v>
      </c>
      <c r="AY3251" s="1" t="s">
        <v>52</v>
      </c>
      <c r="AZ3251" s="203"/>
      <c r="BA3251" s="207" t="s">
        <v>7276</v>
      </c>
    </row>
    <row r="3252" spans="1:53" ht="30" customHeight="1">
      <c r="A3252" s="5" t="s">
        <v>2665</v>
      </c>
      <c r="B3252" s="5" t="s">
        <v>5621</v>
      </c>
      <c r="C3252" s="5" t="s">
        <v>449</v>
      </c>
      <c r="D3252" s="6">
        <v>1</v>
      </c>
      <c r="E3252" s="8">
        <f>TRUNC(SUMIF(V3250:V3253, RIGHTB(O3252, 1), F3250:F3253)*U3252, 2)</f>
        <v>3307.39</v>
      </c>
      <c r="F3252" s="9">
        <f>TRUNC(E3252*D3252,1)</f>
        <v>3307.3</v>
      </c>
      <c r="G3252" s="8">
        <v>0</v>
      </c>
      <c r="H3252" s="9">
        <f>TRUNC(G3252*D3252,1)</f>
        <v>0</v>
      </c>
      <c r="I3252" s="8">
        <v>0</v>
      </c>
      <c r="J3252" s="9">
        <f>TRUNC(I3252*D3252,1)</f>
        <v>0</v>
      </c>
      <c r="K3252" s="8">
        <f t="shared" si="425"/>
        <v>3307.3</v>
      </c>
      <c r="L3252" s="9">
        <f t="shared" si="425"/>
        <v>3307.3</v>
      </c>
      <c r="M3252" s="5" t="s">
        <v>52</v>
      </c>
      <c r="N3252" s="1" t="s">
        <v>4986</v>
      </c>
      <c r="O3252" s="1" t="s">
        <v>2654</v>
      </c>
      <c r="P3252" s="1" t="s">
        <v>62</v>
      </c>
      <c r="Q3252" s="1" t="s">
        <v>62</v>
      </c>
      <c r="R3252" s="1" t="s">
        <v>62</v>
      </c>
      <c r="S3252">
        <v>0</v>
      </c>
      <c r="T3252">
        <v>0</v>
      </c>
      <c r="U3252">
        <v>0.22</v>
      </c>
      <c r="AV3252" s="1" t="s">
        <v>52</v>
      </c>
      <c r="AW3252" s="1" t="s">
        <v>6145</v>
      </c>
      <c r="AX3252" s="1" t="s">
        <v>52</v>
      </c>
      <c r="AY3252" s="1" t="s">
        <v>52</v>
      </c>
      <c r="AZ3252" s="203"/>
      <c r="BA3252" s="207"/>
    </row>
    <row r="3253" spans="1:53" ht="30" customHeight="1">
      <c r="A3253" s="5" t="s">
        <v>5605</v>
      </c>
      <c r="B3253" s="5" t="s">
        <v>2646</v>
      </c>
      <c r="C3253" s="5" t="s">
        <v>2210</v>
      </c>
      <c r="D3253" s="6">
        <v>1</v>
      </c>
      <c r="E3253" s="8">
        <f>TRUNC(단가대비표!K433*1/8*16/12*25/20, 1)</f>
        <v>0</v>
      </c>
      <c r="F3253" s="9">
        <f>TRUNC(E3253*D3253,1)</f>
        <v>0</v>
      </c>
      <c r="G3253" s="8">
        <f>TRUNC(단가대비표!L433*1/8*16/12*25/20, 1)</f>
        <v>50686.400000000001</v>
      </c>
      <c r="H3253" s="9">
        <f>TRUNC(G3253*D3253,1)</f>
        <v>50686.400000000001</v>
      </c>
      <c r="I3253" s="8">
        <f>TRUNC(단가대비표!S433*1/8*16/12*25/20, 1)</f>
        <v>0</v>
      </c>
      <c r="J3253" s="9">
        <f>TRUNC(I3253*D3253,1)</f>
        <v>0</v>
      </c>
      <c r="K3253" s="8">
        <f t="shared" si="425"/>
        <v>50686.400000000001</v>
      </c>
      <c r="L3253" s="9">
        <f t="shared" si="425"/>
        <v>50686.400000000001</v>
      </c>
      <c r="M3253" s="5" t="s">
        <v>52</v>
      </c>
      <c r="N3253" s="1" t="s">
        <v>4986</v>
      </c>
      <c r="O3253" s="1" t="s">
        <v>5606</v>
      </c>
      <c r="P3253" s="1" t="s">
        <v>62</v>
      </c>
      <c r="Q3253" s="1" t="s">
        <v>62</v>
      </c>
      <c r="R3253" s="1" t="s">
        <v>61</v>
      </c>
      <c r="AV3253" s="1" t="s">
        <v>52</v>
      </c>
      <c r="AW3253" s="1" t="s">
        <v>6146</v>
      </c>
      <c r="AX3253" s="1" t="s">
        <v>61</v>
      </c>
      <c r="AY3253" s="1" t="s">
        <v>52</v>
      </c>
      <c r="AZ3253" s="203"/>
      <c r="BA3253" s="207" t="s">
        <v>7748</v>
      </c>
    </row>
    <row r="3254" spans="1:53" ht="30" customHeight="1">
      <c r="A3254" s="5" t="s">
        <v>2487</v>
      </c>
      <c r="B3254" s="5" t="s">
        <v>52</v>
      </c>
      <c r="C3254" s="5" t="s">
        <v>52</v>
      </c>
      <c r="D3254" s="6"/>
      <c r="E3254" s="8"/>
      <c r="F3254" s="9">
        <f>TRUNC(SUMIF(N3250:N3253, N3249, F3250:F3253),0)</f>
        <v>18340</v>
      </c>
      <c r="G3254" s="8"/>
      <c r="H3254" s="9">
        <f>TRUNC(SUMIF(N3250:N3253, N3249, H3250:H3253),0)</f>
        <v>50686</v>
      </c>
      <c r="I3254" s="8"/>
      <c r="J3254" s="9">
        <f>TRUNC(SUMIF(N3250:N3253, N3249, J3250:J3253),0)</f>
        <v>22383</v>
      </c>
      <c r="K3254" s="8"/>
      <c r="L3254" s="9">
        <f>F3254+H3254+J3254</f>
        <v>91409</v>
      </c>
      <c r="M3254" s="5" t="s">
        <v>52</v>
      </c>
      <c r="N3254" s="1" t="s">
        <v>124</v>
      </c>
      <c r="O3254" s="1" t="s">
        <v>124</v>
      </c>
      <c r="P3254" s="1" t="s">
        <v>52</v>
      </c>
      <c r="Q3254" s="1" t="s">
        <v>52</v>
      </c>
      <c r="R3254" s="1" t="s">
        <v>52</v>
      </c>
      <c r="AV3254" s="1" t="s">
        <v>52</v>
      </c>
      <c r="AW3254" s="1" t="s">
        <v>52</v>
      </c>
      <c r="AX3254" s="1" t="s">
        <v>52</v>
      </c>
      <c r="AY3254" s="1" t="s">
        <v>52</v>
      </c>
      <c r="AZ3254" s="203"/>
      <c r="BA3254" s="207"/>
    </row>
    <row r="3255" spans="1:53" ht="30" customHeight="1">
      <c r="A3255" s="6"/>
      <c r="B3255" s="6"/>
      <c r="C3255" s="6"/>
      <c r="D3255" s="6"/>
      <c r="E3255" s="8"/>
      <c r="F3255" s="9"/>
      <c r="G3255" s="8"/>
      <c r="H3255" s="9"/>
      <c r="I3255" s="8"/>
      <c r="J3255" s="9"/>
      <c r="K3255" s="8"/>
      <c r="L3255" s="9"/>
      <c r="M3255" s="6"/>
      <c r="BA3255" s="206"/>
    </row>
    <row r="3256" spans="1:53" ht="30" customHeight="1">
      <c r="A3256" s="308" t="s">
        <v>6147</v>
      </c>
      <c r="B3256" s="308"/>
      <c r="C3256" s="308"/>
      <c r="D3256" s="308"/>
      <c r="E3256" s="309"/>
      <c r="F3256" s="310"/>
      <c r="G3256" s="309"/>
      <c r="H3256" s="310"/>
      <c r="I3256" s="309"/>
      <c r="J3256" s="310"/>
      <c r="K3256" s="309"/>
      <c r="L3256" s="310"/>
      <c r="M3256" s="308"/>
      <c r="N3256" s="1" t="s">
        <v>6148</v>
      </c>
      <c r="BA3256" s="206"/>
    </row>
    <row r="3257" spans="1:53" ht="30" customHeight="1">
      <c r="A3257" s="5" t="s">
        <v>6149</v>
      </c>
      <c r="B3257" s="5" t="s">
        <v>6150</v>
      </c>
      <c r="C3257" s="5" t="s">
        <v>1186</v>
      </c>
      <c r="D3257" s="6">
        <v>0.37080000000000002</v>
      </c>
      <c r="E3257" s="8">
        <f>단가대비표!K19</f>
        <v>0</v>
      </c>
      <c r="F3257" s="9">
        <f>TRUNC(E3257*D3257,1)</f>
        <v>0</v>
      </c>
      <c r="G3257" s="8">
        <f>단가대비표!L19</f>
        <v>0</v>
      </c>
      <c r="H3257" s="9">
        <f>TRUNC(G3257*D3257,1)</f>
        <v>0</v>
      </c>
      <c r="I3257" s="8">
        <f>단가대비표!S19</f>
        <v>1273</v>
      </c>
      <c r="J3257" s="9">
        <f>TRUNC(I3257*D3257,1)</f>
        <v>472</v>
      </c>
      <c r="K3257" s="8">
        <f t="shared" ref="K3257:L3260" si="426">TRUNC(E3257+G3257+I3257,1)</f>
        <v>1273</v>
      </c>
      <c r="L3257" s="9">
        <f t="shared" si="426"/>
        <v>472</v>
      </c>
      <c r="M3257" s="5" t="s">
        <v>5596</v>
      </c>
      <c r="N3257" s="1" t="s">
        <v>6148</v>
      </c>
      <c r="O3257" s="1" t="s">
        <v>6152</v>
      </c>
      <c r="P3257" s="1" t="s">
        <v>62</v>
      </c>
      <c r="Q3257" s="1" t="s">
        <v>62</v>
      </c>
      <c r="R3257" s="1" t="s">
        <v>61</v>
      </c>
      <c r="AV3257" s="1" t="s">
        <v>52</v>
      </c>
      <c r="AW3257" s="1" t="s">
        <v>6153</v>
      </c>
      <c r="AX3257" s="1" t="s">
        <v>52</v>
      </c>
      <c r="AY3257" s="1" t="s">
        <v>52</v>
      </c>
      <c r="AZ3257" s="203"/>
      <c r="BA3257" s="207" t="s">
        <v>7233</v>
      </c>
    </row>
    <row r="3258" spans="1:53" ht="30" customHeight="1">
      <c r="A3258" s="5" t="s">
        <v>5896</v>
      </c>
      <c r="B3258" s="5" t="s">
        <v>5897</v>
      </c>
      <c r="C3258" s="5" t="s">
        <v>2572</v>
      </c>
      <c r="D3258" s="6">
        <v>0.7</v>
      </c>
      <c r="E3258" s="8">
        <f>단가대비표!K56</f>
        <v>1424</v>
      </c>
      <c r="F3258" s="9">
        <f>TRUNC(E3258*D3258,1)</f>
        <v>996.8</v>
      </c>
      <c r="G3258" s="8">
        <f>단가대비표!L56</f>
        <v>0</v>
      </c>
      <c r="H3258" s="9">
        <f>TRUNC(G3258*D3258,1)</f>
        <v>0</v>
      </c>
      <c r="I3258" s="8">
        <f>단가대비표!S56</f>
        <v>0</v>
      </c>
      <c r="J3258" s="9">
        <f>TRUNC(I3258*D3258,1)</f>
        <v>0</v>
      </c>
      <c r="K3258" s="8">
        <f t="shared" si="426"/>
        <v>1424</v>
      </c>
      <c r="L3258" s="9">
        <f t="shared" si="426"/>
        <v>996.8</v>
      </c>
      <c r="M3258" s="5" t="s">
        <v>52</v>
      </c>
      <c r="N3258" s="1" t="s">
        <v>6148</v>
      </c>
      <c r="O3258" s="1" t="s">
        <v>5898</v>
      </c>
      <c r="P3258" s="1" t="s">
        <v>62</v>
      </c>
      <c r="Q3258" s="1" t="s">
        <v>62</v>
      </c>
      <c r="R3258" s="1" t="s">
        <v>61</v>
      </c>
      <c r="V3258">
        <v>1</v>
      </c>
      <c r="AV3258" s="1" t="s">
        <v>52</v>
      </c>
      <c r="AW3258" s="1" t="s">
        <v>6154</v>
      </c>
      <c r="AX3258" s="1" t="s">
        <v>52</v>
      </c>
      <c r="AY3258" s="1" t="s">
        <v>52</v>
      </c>
      <c r="AZ3258" s="203"/>
      <c r="BA3258" s="207" t="s">
        <v>7277</v>
      </c>
    </row>
    <row r="3259" spans="1:53" ht="30" customHeight="1">
      <c r="A3259" s="5" t="s">
        <v>2665</v>
      </c>
      <c r="B3259" s="5" t="s">
        <v>6155</v>
      </c>
      <c r="C3259" s="5" t="s">
        <v>449</v>
      </c>
      <c r="D3259" s="6">
        <v>1</v>
      </c>
      <c r="E3259" s="8">
        <f>TRUNC(SUMIF(V3257:V3260, RIGHTB(O3259, 1), F3257:F3260)*U3259, 2)</f>
        <v>99.68</v>
      </c>
      <c r="F3259" s="9">
        <f>TRUNC(E3259*D3259,1)</f>
        <v>99.6</v>
      </c>
      <c r="G3259" s="8">
        <v>0</v>
      </c>
      <c r="H3259" s="9">
        <f>TRUNC(G3259*D3259,1)</f>
        <v>0</v>
      </c>
      <c r="I3259" s="8">
        <v>0</v>
      </c>
      <c r="J3259" s="9">
        <f>TRUNC(I3259*D3259,1)</f>
        <v>0</v>
      </c>
      <c r="K3259" s="8">
        <f t="shared" si="426"/>
        <v>99.6</v>
      </c>
      <c r="L3259" s="9">
        <f t="shared" si="426"/>
        <v>99.6</v>
      </c>
      <c r="M3259" s="5" t="s">
        <v>52</v>
      </c>
      <c r="N3259" s="1" t="s">
        <v>6148</v>
      </c>
      <c r="O3259" s="1" t="s">
        <v>2654</v>
      </c>
      <c r="P3259" s="1" t="s">
        <v>62</v>
      </c>
      <c r="Q3259" s="1" t="s">
        <v>62</v>
      </c>
      <c r="R3259" s="1" t="s">
        <v>62</v>
      </c>
      <c r="S3259">
        <v>0</v>
      </c>
      <c r="T3259">
        <v>0</v>
      </c>
      <c r="U3259">
        <v>0.1</v>
      </c>
      <c r="AV3259" s="1" t="s">
        <v>52</v>
      </c>
      <c r="AW3259" s="1" t="s">
        <v>6156</v>
      </c>
      <c r="AX3259" s="1" t="s">
        <v>52</v>
      </c>
      <c r="AY3259" s="1" t="s">
        <v>52</v>
      </c>
      <c r="AZ3259" s="203"/>
      <c r="BA3259" s="207"/>
    </row>
    <row r="3260" spans="1:53" ht="30" customHeight="1">
      <c r="A3260" s="5" t="s">
        <v>5857</v>
      </c>
      <c r="B3260" s="5" t="s">
        <v>2646</v>
      </c>
      <c r="C3260" s="5" t="s">
        <v>2210</v>
      </c>
      <c r="D3260" s="6">
        <v>1</v>
      </c>
      <c r="E3260" s="8">
        <f>TRUNC(단가대비표!K435*1/8*16/12*25/20, 1)</f>
        <v>0</v>
      </c>
      <c r="F3260" s="9">
        <f>TRUNC(E3260*D3260,1)</f>
        <v>0</v>
      </c>
      <c r="G3260" s="8">
        <f>TRUNC(단가대비표!L435*1/8*16/12*25/20, 1)</f>
        <v>32384.5</v>
      </c>
      <c r="H3260" s="9">
        <f>TRUNC(G3260*D3260,1)</f>
        <v>32384.5</v>
      </c>
      <c r="I3260" s="8">
        <f>TRUNC(단가대비표!S435*1/8*16/12*25/20, 1)</f>
        <v>0</v>
      </c>
      <c r="J3260" s="9">
        <f>TRUNC(I3260*D3260,1)</f>
        <v>0</v>
      </c>
      <c r="K3260" s="8">
        <f t="shared" si="426"/>
        <v>32384.5</v>
      </c>
      <c r="L3260" s="9">
        <f t="shared" si="426"/>
        <v>32384.5</v>
      </c>
      <c r="M3260" s="5" t="s">
        <v>52</v>
      </c>
      <c r="N3260" s="1" t="s">
        <v>6148</v>
      </c>
      <c r="O3260" s="1" t="s">
        <v>5858</v>
      </c>
      <c r="P3260" s="1" t="s">
        <v>62</v>
      </c>
      <c r="Q3260" s="1" t="s">
        <v>62</v>
      </c>
      <c r="R3260" s="1" t="s">
        <v>61</v>
      </c>
      <c r="AV3260" s="1" t="s">
        <v>52</v>
      </c>
      <c r="AW3260" s="1" t="s">
        <v>6157</v>
      </c>
      <c r="AX3260" s="1" t="s">
        <v>61</v>
      </c>
      <c r="AY3260" s="1" t="s">
        <v>52</v>
      </c>
      <c r="AZ3260" s="203"/>
      <c r="BA3260" s="207" t="s">
        <v>7750</v>
      </c>
    </row>
    <row r="3261" spans="1:53" ht="30" customHeight="1">
      <c r="A3261" s="5" t="s">
        <v>2487</v>
      </c>
      <c r="B3261" s="5" t="s">
        <v>52</v>
      </c>
      <c r="C3261" s="5" t="s">
        <v>52</v>
      </c>
      <c r="D3261" s="6"/>
      <c r="E3261" s="8"/>
      <c r="F3261" s="9">
        <f>TRUNC(SUMIF(N3257:N3260, N3256, F3257:F3260),0)</f>
        <v>1096</v>
      </c>
      <c r="G3261" s="8"/>
      <c r="H3261" s="9">
        <f>TRUNC(SUMIF(N3257:N3260, N3256, H3257:H3260),0)</f>
        <v>32384</v>
      </c>
      <c r="I3261" s="8"/>
      <c r="J3261" s="9">
        <f>TRUNC(SUMIF(N3257:N3260, N3256, J3257:J3260),0)</f>
        <v>472</v>
      </c>
      <c r="K3261" s="8"/>
      <c r="L3261" s="9">
        <f>F3261+H3261+J3261</f>
        <v>33952</v>
      </c>
      <c r="M3261" s="5" t="s">
        <v>52</v>
      </c>
      <c r="N3261" s="1" t="s">
        <v>124</v>
      </c>
      <c r="O3261" s="1" t="s">
        <v>124</v>
      </c>
      <c r="P3261" s="1" t="s">
        <v>52</v>
      </c>
      <c r="Q3261" s="1" t="s">
        <v>52</v>
      </c>
      <c r="R3261" s="1" t="s">
        <v>52</v>
      </c>
      <c r="AV3261" s="1" t="s">
        <v>52</v>
      </c>
      <c r="AW3261" s="1" t="s">
        <v>52</v>
      </c>
      <c r="AX3261" s="1" t="s">
        <v>52</v>
      </c>
      <c r="AY3261" s="1" t="s">
        <v>52</v>
      </c>
      <c r="AZ3261" s="203"/>
      <c r="BA3261" s="207"/>
    </row>
    <row r="3262" spans="1:53" ht="30" customHeight="1">
      <c r="A3262" s="6"/>
      <c r="B3262" s="6"/>
      <c r="C3262" s="6"/>
      <c r="D3262" s="6"/>
      <c r="E3262" s="8"/>
      <c r="F3262" s="9"/>
      <c r="G3262" s="8"/>
      <c r="H3262" s="9"/>
      <c r="I3262" s="8"/>
      <c r="J3262" s="9"/>
      <c r="K3262" s="8"/>
      <c r="L3262" s="9"/>
      <c r="M3262" s="6"/>
      <c r="BA3262" s="206"/>
    </row>
    <row r="3263" spans="1:53" ht="30" customHeight="1">
      <c r="A3263" s="308" t="s">
        <v>6158</v>
      </c>
      <c r="B3263" s="308"/>
      <c r="C3263" s="308"/>
      <c r="D3263" s="308"/>
      <c r="E3263" s="309"/>
      <c r="F3263" s="310"/>
      <c r="G3263" s="309"/>
      <c r="H3263" s="310"/>
      <c r="I3263" s="309"/>
      <c r="J3263" s="310"/>
      <c r="K3263" s="309"/>
      <c r="L3263" s="310"/>
      <c r="M3263" s="308"/>
      <c r="N3263" s="1" t="s">
        <v>6159</v>
      </c>
      <c r="BA3263" s="206"/>
    </row>
    <row r="3264" spans="1:53" ht="30" customHeight="1">
      <c r="A3264" s="5" t="s">
        <v>5629</v>
      </c>
      <c r="B3264" s="5" t="s">
        <v>6160</v>
      </c>
      <c r="C3264" s="5" t="s">
        <v>1186</v>
      </c>
      <c r="D3264" s="6">
        <v>0.22789999999999999</v>
      </c>
      <c r="E3264" s="8">
        <f>단가대비표!K17</f>
        <v>0</v>
      </c>
      <c r="F3264" s="9">
        <f>TRUNC(E3264*D3264,1)</f>
        <v>0</v>
      </c>
      <c r="G3264" s="8">
        <f>단가대비표!L17</f>
        <v>0</v>
      </c>
      <c r="H3264" s="9">
        <f>TRUNC(G3264*D3264,1)</f>
        <v>0</v>
      </c>
      <c r="I3264" s="8">
        <f>단가대비표!S17</f>
        <v>83251</v>
      </c>
      <c r="J3264" s="9">
        <f>TRUNC(I3264*D3264,1)</f>
        <v>18972.900000000001</v>
      </c>
      <c r="K3264" s="8">
        <f t="shared" ref="K3264:L3267" si="427">TRUNC(E3264+G3264+I3264,1)</f>
        <v>83251</v>
      </c>
      <c r="L3264" s="9">
        <f t="shared" si="427"/>
        <v>18972.900000000001</v>
      </c>
      <c r="M3264" s="5" t="s">
        <v>5596</v>
      </c>
      <c r="N3264" s="1" t="s">
        <v>6159</v>
      </c>
      <c r="O3264" s="1" t="s">
        <v>6162</v>
      </c>
      <c r="P3264" s="1" t="s">
        <v>62</v>
      </c>
      <c r="Q3264" s="1" t="s">
        <v>62</v>
      </c>
      <c r="R3264" s="1" t="s">
        <v>61</v>
      </c>
      <c r="AV3264" s="1" t="s">
        <v>52</v>
      </c>
      <c r="AW3264" s="1" t="s">
        <v>6163</v>
      </c>
      <c r="AX3264" s="1" t="s">
        <v>52</v>
      </c>
      <c r="AY3264" s="1" t="s">
        <v>52</v>
      </c>
      <c r="AZ3264" s="203"/>
      <c r="BA3264" s="207" t="s">
        <v>7231</v>
      </c>
    </row>
    <row r="3265" spans="1:53" ht="30" customHeight="1">
      <c r="A3265" s="5" t="s">
        <v>5599</v>
      </c>
      <c r="B3265" s="5" t="s">
        <v>5600</v>
      </c>
      <c r="C3265" s="5" t="s">
        <v>2572</v>
      </c>
      <c r="D3265" s="6">
        <v>15.9</v>
      </c>
      <c r="E3265" s="8">
        <f>단가대비표!K55</f>
        <v>1296</v>
      </c>
      <c r="F3265" s="9">
        <f>TRUNC(E3265*D3265,1)</f>
        <v>20606.400000000001</v>
      </c>
      <c r="G3265" s="8">
        <f>단가대비표!L55</f>
        <v>0</v>
      </c>
      <c r="H3265" s="9">
        <f>TRUNC(G3265*D3265,1)</f>
        <v>0</v>
      </c>
      <c r="I3265" s="8">
        <f>단가대비표!S55</f>
        <v>0</v>
      </c>
      <c r="J3265" s="9">
        <f>TRUNC(I3265*D3265,1)</f>
        <v>0</v>
      </c>
      <c r="K3265" s="8">
        <f t="shared" si="427"/>
        <v>1296</v>
      </c>
      <c r="L3265" s="9">
        <f t="shared" si="427"/>
        <v>20606.400000000001</v>
      </c>
      <c r="M3265" s="5" t="s">
        <v>52</v>
      </c>
      <c r="N3265" s="1" t="s">
        <v>6159</v>
      </c>
      <c r="O3265" s="1" t="s">
        <v>5601</v>
      </c>
      <c r="P3265" s="1" t="s">
        <v>62</v>
      </c>
      <c r="Q3265" s="1" t="s">
        <v>62</v>
      </c>
      <c r="R3265" s="1" t="s">
        <v>61</v>
      </c>
      <c r="V3265">
        <v>1</v>
      </c>
      <c r="AV3265" s="1" t="s">
        <v>52</v>
      </c>
      <c r="AW3265" s="1" t="s">
        <v>6164</v>
      </c>
      <c r="AX3265" s="1" t="s">
        <v>52</v>
      </c>
      <c r="AY3265" s="1" t="s">
        <v>52</v>
      </c>
      <c r="AZ3265" s="203"/>
      <c r="BA3265" s="207" t="s">
        <v>7276</v>
      </c>
    </row>
    <row r="3266" spans="1:53" ht="30" customHeight="1">
      <c r="A3266" s="5" t="s">
        <v>2665</v>
      </c>
      <c r="B3266" s="5" t="s">
        <v>5634</v>
      </c>
      <c r="C3266" s="5" t="s">
        <v>449</v>
      </c>
      <c r="D3266" s="6">
        <v>1</v>
      </c>
      <c r="E3266" s="8">
        <f>TRUNC(SUMIF(V3264:V3267, RIGHTB(O3266, 1), F3264:F3267)*U3266, 2)</f>
        <v>7830.43</v>
      </c>
      <c r="F3266" s="9">
        <f>TRUNC(E3266*D3266,1)</f>
        <v>7830.4</v>
      </c>
      <c r="G3266" s="8">
        <v>0</v>
      </c>
      <c r="H3266" s="9">
        <f>TRUNC(G3266*D3266,1)</f>
        <v>0</v>
      </c>
      <c r="I3266" s="8">
        <v>0</v>
      </c>
      <c r="J3266" s="9">
        <f>TRUNC(I3266*D3266,1)</f>
        <v>0</v>
      </c>
      <c r="K3266" s="8">
        <f t="shared" si="427"/>
        <v>7830.4</v>
      </c>
      <c r="L3266" s="9">
        <f t="shared" si="427"/>
        <v>7830.4</v>
      </c>
      <c r="M3266" s="5" t="s">
        <v>52</v>
      </c>
      <c r="N3266" s="1" t="s">
        <v>6159</v>
      </c>
      <c r="O3266" s="1" t="s">
        <v>2654</v>
      </c>
      <c r="P3266" s="1" t="s">
        <v>62</v>
      </c>
      <c r="Q3266" s="1" t="s">
        <v>62</v>
      </c>
      <c r="R3266" s="1" t="s">
        <v>62</v>
      </c>
      <c r="S3266">
        <v>0</v>
      </c>
      <c r="T3266">
        <v>0</v>
      </c>
      <c r="U3266">
        <v>0.38</v>
      </c>
      <c r="AV3266" s="1" t="s">
        <v>52</v>
      </c>
      <c r="AW3266" s="1" t="s">
        <v>6165</v>
      </c>
      <c r="AX3266" s="1" t="s">
        <v>52</v>
      </c>
      <c r="AY3266" s="1" t="s">
        <v>52</v>
      </c>
      <c r="AZ3266" s="203"/>
      <c r="BA3266" s="207"/>
    </row>
    <row r="3267" spans="1:53" ht="30" customHeight="1">
      <c r="A3267" s="5" t="s">
        <v>5605</v>
      </c>
      <c r="B3267" s="5" t="s">
        <v>2646</v>
      </c>
      <c r="C3267" s="5" t="s">
        <v>2210</v>
      </c>
      <c r="D3267" s="6">
        <v>1</v>
      </c>
      <c r="E3267" s="8">
        <f>TRUNC(단가대비표!K433*1/8*16/12*25/20, 1)</f>
        <v>0</v>
      </c>
      <c r="F3267" s="9">
        <f>TRUNC(E3267*D3267,1)</f>
        <v>0</v>
      </c>
      <c r="G3267" s="8">
        <f>TRUNC(단가대비표!L433*1/8*16/12*25/20, 1)</f>
        <v>50686.400000000001</v>
      </c>
      <c r="H3267" s="9">
        <f>TRUNC(G3267*D3267,1)</f>
        <v>50686.400000000001</v>
      </c>
      <c r="I3267" s="8">
        <f>TRUNC(단가대비표!S433*1/8*16/12*25/20, 1)</f>
        <v>0</v>
      </c>
      <c r="J3267" s="9">
        <f>TRUNC(I3267*D3267,1)</f>
        <v>0</v>
      </c>
      <c r="K3267" s="8">
        <f t="shared" si="427"/>
        <v>50686.400000000001</v>
      </c>
      <c r="L3267" s="9">
        <f t="shared" si="427"/>
        <v>50686.400000000001</v>
      </c>
      <c r="M3267" s="5" t="s">
        <v>52</v>
      </c>
      <c r="N3267" s="1" t="s">
        <v>6159</v>
      </c>
      <c r="O3267" s="1" t="s">
        <v>5606</v>
      </c>
      <c r="P3267" s="1" t="s">
        <v>62</v>
      </c>
      <c r="Q3267" s="1" t="s">
        <v>62</v>
      </c>
      <c r="R3267" s="1" t="s">
        <v>61</v>
      </c>
      <c r="AV3267" s="1" t="s">
        <v>52</v>
      </c>
      <c r="AW3267" s="1" t="s">
        <v>6166</v>
      </c>
      <c r="AX3267" s="1" t="s">
        <v>61</v>
      </c>
      <c r="AY3267" s="1" t="s">
        <v>52</v>
      </c>
      <c r="AZ3267" s="203"/>
      <c r="BA3267" s="207" t="s">
        <v>7748</v>
      </c>
    </row>
    <row r="3268" spans="1:53" ht="30" customHeight="1">
      <c r="A3268" s="5" t="s">
        <v>2487</v>
      </c>
      <c r="B3268" s="5" t="s">
        <v>52</v>
      </c>
      <c r="C3268" s="5" t="s">
        <v>52</v>
      </c>
      <c r="D3268" s="6"/>
      <c r="E3268" s="8"/>
      <c r="F3268" s="9">
        <f>TRUNC(SUMIF(N3264:N3267, N3263, F3264:F3267),0)</f>
        <v>28436</v>
      </c>
      <c r="G3268" s="8"/>
      <c r="H3268" s="9">
        <f>TRUNC(SUMIF(N3264:N3267, N3263, H3264:H3267),0)</f>
        <v>50686</v>
      </c>
      <c r="I3268" s="8"/>
      <c r="J3268" s="9">
        <f>TRUNC(SUMIF(N3264:N3267, N3263, J3264:J3267),0)</f>
        <v>18972</v>
      </c>
      <c r="K3268" s="8"/>
      <c r="L3268" s="9">
        <f>F3268+H3268+J3268</f>
        <v>98094</v>
      </c>
      <c r="M3268" s="5" t="s">
        <v>52</v>
      </c>
      <c r="N3268" s="1" t="s">
        <v>124</v>
      </c>
      <c r="O3268" s="1" t="s">
        <v>124</v>
      </c>
      <c r="P3268" s="1" t="s">
        <v>52</v>
      </c>
      <c r="Q3268" s="1" t="s">
        <v>52</v>
      </c>
      <c r="R3268" s="1" t="s">
        <v>52</v>
      </c>
      <c r="AV3268" s="1" t="s">
        <v>52</v>
      </c>
      <c r="AW3268" s="1" t="s">
        <v>52</v>
      </c>
      <c r="AX3268" s="1" t="s">
        <v>52</v>
      </c>
      <c r="AY3268" s="1" t="s">
        <v>52</v>
      </c>
      <c r="AZ3268" s="203"/>
      <c r="BA3268" s="207"/>
    </row>
    <row r="3269" spans="1:53" ht="30" customHeight="1">
      <c r="A3269" s="6"/>
      <c r="B3269" s="6"/>
      <c r="C3269" s="6"/>
      <c r="D3269" s="6"/>
      <c r="E3269" s="8"/>
      <c r="F3269" s="9"/>
      <c r="G3269" s="8"/>
      <c r="H3269" s="9"/>
      <c r="I3269" s="8"/>
      <c r="J3269" s="9"/>
      <c r="K3269" s="8"/>
      <c r="L3269" s="9"/>
      <c r="M3269" s="6"/>
      <c r="BA3269" s="206"/>
    </row>
    <row r="3270" spans="1:53" ht="30" customHeight="1">
      <c r="A3270" s="308" t="s">
        <v>6167</v>
      </c>
      <c r="B3270" s="308"/>
      <c r="C3270" s="308"/>
      <c r="D3270" s="308"/>
      <c r="E3270" s="309"/>
      <c r="F3270" s="310"/>
      <c r="G3270" s="309"/>
      <c r="H3270" s="310"/>
      <c r="I3270" s="309"/>
      <c r="J3270" s="310"/>
      <c r="K3270" s="309"/>
      <c r="L3270" s="310"/>
      <c r="M3270" s="308"/>
      <c r="N3270" s="1" t="s">
        <v>6168</v>
      </c>
      <c r="BA3270" s="206"/>
    </row>
    <row r="3271" spans="1:53" ht="30" customHeight="1">
      <c r="A3271" s="5" t="s">
        <v>6169</v>
      </c>
      <c r="B3271" s="5" t="s">
        <v>6160</v>
      </c>
      <c r="C3271" s="5" t="s">
        <v>1186</v>
      </c>
      <c r="D3271" s="6">
        <v>0.26840000000000003</v>
      </c>
      <c r="E3271" s="8">
        <f>단가대비표!K18</f>
        <v>0</v>
      </c>
      <c r="F3271" s="9">
        <f>TRUNC(E3271*D3271,1)</f>
        <v>0</v>
      </c>
      <c r="G3271" s="8">
        <f>단가대비표!L18</f>
        <v>0</v>
      </c>
      <c r="H3271" s="9">
        <f>TRUNC(G3271*D3271,1)</f>
        <v>0</v>
      </c>
      <c r="I3271" s="8">
        <f>단가대비표!S18</f>
        <v>1495</v>
      </c>
      <c r="J3271" s="9">
        <f>TRUNC(I3271*D3271,1)</f>
        <v>401.2</v>
      </c>
      <c r="K3271" s="8">
        <f>TRUNC(E3271+G3271+I3271,1)</f>
        <v>1495</v>
      </c>
      <c r="L3271" s="9">
        <f>TRUNC(F3271+H3271+J3271,1)</f>
        <v>401.2</v>
      </c>
      <c r="M3271" s="5" t="s">
        <v>5596</v>
      </c>
      <c r="N3271" s="1" t="s">
        <v>6168</v>
      </c>
      <c r="O3271" s="1" t="s">
        <v>6171</v>
      </c>
      <c r="P3271" s="1" t="s">
        <v>62</v>
      </c>
      <c r="Q3271" s="1" t="s">
        <v>62</v>
      </c>
      <c r="R3271" s="1" t="s">
        <v>61</v>
      </c>
      <c r="AV3271" s="1" t="s">
        <v>52</v>
      </c>
      <c r="AW3271" s="1" t="s">
        <v>6172</v>
      </c>
      <c r="AX3271" s="1" t="s">
        <v>52</v>
      </c>
      <c r="AY3271" s="1" t="s">
        <v>52</v>
      </c>
      <c r="AZ3271" s="203"/>
      <c r="BA3271" s="207" t="s">
        <v>7232</v>
      </c>
    </row>
    <row r="3272" spans="1:53" ht="30" customHeight="1">
      <c r="A3272" s="5" t="s">
        <v>2487</v>
      </c>
      <c r="B3272" s="5" t="s">
        <v>52</v>
      </c>
      <c r="C3272" s="5" t="s">
        <v>52</v>
      </c>
      <c r="D3272" s="6"/>
      <c r="E3272" s="8"/>
      <c r="F3272" s="9">
        <f>TRUNC(SUMIF(N3271:N3271, N3270, F3271:F3271),0)</f>
        <v>0</v>
      </c>
      <c r="G3272" s="8"/>
      <c r="H3272" s="9">
        <f>TRUNC(SUMIF(N3271:N3271, N3270, H3271:H3271),0)</f>
        <v>0</v>
      </c>
      <c r="I3272" s="8"/>
      <c r="J3272" s="9">
        <f>TRUNC(SUMIF(N3271:N3271, N3270, J3271:J3271),0)</f>
        <v>401</v>
      </c>
      <c r="K3272" s="8"/>
      <c r="L3272" s="9">
        <f>F3272+H3272+J3272</f>
        <v>401</v>
      </c>
      <c r="M3272" s="5" t="s">
        <v>52</v>
      </c>
      <c r="N3272" s="1" t="s">
        <v>124</v>
      </c>
      <c r="O3272" s="1" t="s">
        <v>124</v>
      </c>
      <c r="P3272" s="1" t="s">
        <v>52</v>
      </c>
      <c r="Q3272" s="1" t="s">
        <v>52</v>
      </c>
      <c r="R3272" s="1" t="s">
        <v>52</v>
      </c>
      <c r="AV3272" s="1" t="s">
        <v>52</v>
      </c>
      <c r="AW3272" s="1" t="s">
        <v>52</v>
      </c>
      <c r="AX3272" s="1" t="s">
        <v>52</v>
      </c>
      <c r="AY3272" s="1" t="s">
        <v>52</v>
      </c>
      <c r="AZ3272" s="203"/>
      <c r="BA3272" s="207"/>
    </row>
    <row r="3273" spans="1:53" ht="30" customHeight="1">
      <c r="A3273" s="6"/>
      <c r="B3273" s="6"/>
      <c r="C3273" s="6"/>
      <c r="D3273" s="6"/>
      <c r="E3273" s="8"/>
      <c r="F3273" s="9"/>
      <c r="G3273" s="8"/>
      <c r="H3273" s="9"/>
      <c r="I3273" s="8"/>
      <c r="J3273" s="9"/>
      <c r="K3273" s="8"/>
      <c r="L3273" s="9"/>
      <c r="M3273" s="6"/>
      <c r="BA3273" s="206"/>
    </row>
    <row r="3274" spans="1:53" ht="30" customHeight="1">
      <c r="A3274" s="308" t="s">
        <v>6173</v>
      </c>
      <c r="B3274" s="308"/>
      <c r="C3274" s="308"/>
      <c r="D3274" s="308"/>
      <c r="E3274" s="309"/>
      <c r="F3274" s="310"/>
      <c r="G3274" s="309"/>
      <c r="H3274" s="310"/>
      <c r="I3274" s="309"/>
      <c r="J3274" s="310"/>
      <c r="K3274" s="309"/>
      <c r="L3274" s="310"/>
      <c r="M3274" s="308"/>
      <c r="N3274" s="1" t="s">
        <v>6107</v>
      </c>
      <c r="BA3274" s="206"/>
    </row>
    <row r="3275" spans="1:53" ht="30" customHeight="1">
      <c r="A3275" s="5" t="s">
        <v>4983</v>
      </c>
      <c r="B3275" s="5" t="s">
        <v>5609</v>
      </c>
      <c r="C3275" s="5" t="s">
        <v>1186</v>
      </c>
      <c r="D3275" s="6">
        <v>0.20849999999999999</v>
      </c>
      <c r="E3275" s="8">
        <f>단가대비표!K5</f>
        <v>0</v>
      </c>
      <c r="F3275" s="9">
        <f>TRUNC(E3275*D3275,1)</f>
        <v>0</v>
      </c>
      <c r="G3275" s="8">
        <f>단가대비표!L5</f>
        <v>0</v>
      </c>
      <c r="H3275" s="9">
        <f>TRUNC(G3275*D3275,1)</f>
        <v>0</v>
      </c>
      <c r="I3275" s="8">
        <f>단가대비표!S5</f>
        <v>60857</v>
      </c>
      <c r="J3275" s="9">
        <f>TRUNC(I3275*D3275,1)</f>
        <v>12688.6</v>
      </c>
      <c r="K3275" s="8">
        <f t="shared" ref="K3275:L3278" si="428">TRUNC(E3275+G3275+I3275,1)</f>
        <v>60857</v>
      </c>
      <c r="L3275" s="9">
        <f t="shared" si="428"/>
        <v>12688.6</v>
      </c>
      <c r="M3275" s="5" t="s">
        <v>5596</v>
      </c>
      <c r="N3275" s="1" t="s">
        <v>6107</v>
      </c>
      <c r="O3275" s="1" t="s">
        <v>5610</v>
      </c>
      <c r="P3275" s="1" t="s">
        <v>62</v>
      </c>
      <c r="Q3275" s="1" t="s">
        <v>62</v>
      </c>
      <c r="R3275" s="1" t="s">
        <v>61</v>
      </c>
      <c r="AV3275" s="1" t="s">
        <v>52</v>
      </c>
      <c r="AW3275" s="1" t="s">
        <v>6174</v>
      </c>
      <c r="AX3275" s="1" t="s">
        <v>52</v>
      </c>
      <c r="AY3275" s="1" t="s">
        <v>52</v>
      </c>
      <c r="AZ3275" s="203"/>
      <c r="BA3275" s="207" t="s">
        <v>7219</v>
      </c>
    </row>
    <row r="3276" spans="1:53" ht="30" customHeight="1">
      <c r="A3276" s="5" t="s">
        <v>5599</v>
      </c>
      <c r="B3276" s="5" t="s">
        <v>5600</v>
      </c>
      <c r="C3276" s="5" t="s">
        <v>2572</v>
      </c>
      <c r="D3276" s="6">
        <v>5</v>
      </c>
      <c r="E3276" s="8">
        <f>단가대비표!K55</f>
        <v>1296</v>
      </c>
      <c r="F3276" s="9">
        <f>TRUNC(E3276*D3276,1)</f>
        <v>6480</v>
      </c>
      <c r="G3276" s="8">
        <f>단가대비표!L55</f>
        <v>0</v>
      </c>
      <c r="H3276" s="9">
        <f>TRUNC(G3276*D3276,1)</f>
        <v>0</v>
      </c>
      <c r="I3276" s="8">
        <f>단가대비표!S55</f>
        <v>0</v>
      </c>
      <c r="J3276" s="9">
        <f>TRUNC(I3276*D3276,1)</f>
        <v>0</v>
      </c>
      <c r="K3276" s="8">
        <f t="shared" si="428"/>
        <v>1296</v>
      </c>
      <c r="L3276" s="9">
        <f t="shared" si="428"/>
        <v>6480</v>
      </c>
      <c r="M3276" s="5" t="s">
        <v>52</v>
      </c>
      <c r="N3276" s="1" t="s">
        <v>6107</v>
      </c>
      <c r="O3276" s="1" t="s">
        <v>5601</v>
      </c>
      <c r="P3276" s="1" t="s">
        <v>62</v>
      </c>
      <c r="Q3276" s="1" t="s">
        <v>62</v>
      </c>
      <c r="R3276" s="1" t="s">
        <v>61</v>
      </c>
      <c r="V3276">
        <v>1</v>
      </c>
      <c r="AV3276" s="1" t="s">
        <v>52</v>
      </c>
      <c r="AW3276" s="1" t="s">
        <v>6175</v>
      </c>
      <c r="AX3276" s="1" t="s">
        <v>52</v>
      </c>
      <c r="AY3276" s="1" t="s">
        <v>52</v>
      </c>
      <c r="AZ3276" s="203"/>
      <c r="BA3276" s="207" t="s">
        <v>7276</v>
      </c>
    </row>
    <row r="3277" spans="1:53" ht="30" customHeight="1">
      <c r="A3277" s="5" t="s">
        <v>2665</v>
      </c>
      <c r="B3277" s="5" t="s">
        <v>5613</v>
      </c>
      <c r="C3277" s="5" t="s">
        <v>449</v>
      </c>
      <c r="D3277" s="6">
        <v>1</v>
      </c>
      <c r="E3277" s="8">
        <f>TRUNC(SUMIF(V3275:V3278, RIGHTB(O3277, 1), F3275:F3278)*U3277, 2)</f>
        <v>1360.8</v>
      </c>
      <c r="F3277" s="9">
        <f>TRUNC(E3277*D3277,1)</f>
        <v>1360.8</v>
      </c>
      <c r="G3277" s="8">
        <v>0</v>
      </c>
      <c r="H3277" s="9">
        <f>TRUNC(G3277*D3277,1)</f>
        <v>0</v>
      </c>
      <c r="I3277" s="8">
        <v>0</v>
      </c>
      <c r="J3277" s="9">
        <f>TRUNC(I3277*D3277,1)</f>
        <v>0</v>
      </c>
      <c r="K3277" s="8">
        <f t="shared" si="428"/>
        <v>1360.8</v>
      </c>
      <c r="L3277" s="9">
        <f t="shared" si="428"/>
        <v>1360.8</v>
      </c>
      <c r="M3277" s="5" t="s">
        <v>52</v>
      </c>
      <c r="N3277" s="1" t="s">
        <v>6107</v>
      </c>
      <c r="O3277" s="1" t="s">
        <v>2654</v>
      </c>
      <c r="P3277" s="1" t="s">
        <v>62</v>
      </c>
      <c r="Q3277" s="1" t="s">
        <v>62</v>
      </c>
      <c r="R3277" s="1" t="s">
        <v>62</v>
      </c>
      <c r="S3277">
        <v>0</v>
      </c>
      <c r="T3277">
        <v>0</v>
      </c>
      <c r="U3277">
        <v>0.21</v>
      </c>
      <c r="AV3277" s="1" t="s">
        <v>52</v>
      </c>
      <c r="AW3277" s="1" t="s">
        <v>6176</v>
      </c>
      <c r="AX3277" s="1" t="s">
        <v>52</v>
      </c>
      <c r="AY3277" s="1" t="s">
        <v>52</v>
      </c>
      <c r="AZ3277" s="203"/>
      <c r="BA3277" s="207"/>
    </row>
    <row r="3278" spans="1:53" ht="30" customHeight="1">
      <c r="A3278" s="5" t="s">
        <v>5605</v>
      </c>
      <c r="B3278" s="5" t="s">
        <v>2646</v>
      </c>
      <c r="C3278" s="5" t="s">
        <v>2210</v>
      </c>
      <c r="D3278" s="6">
        <v>1</v>
      </c>
      <c r="E3278" s="8">
        <f>TRUNC(단가대비표!K433*1/8*16/12*25/20, 1)</f>
        <v>0</v>
      </c>
      <c r="F3278" s="9">
        <f>TRUNC(E3278*D3278,1)</f>
        <v>0</v>
      </c>
      <c r="G3278" s="8">
        <f>TRUNC(단가대비표!L433*1/8*16/12*25/20, 1)</f>
        <v>50686.400000000001</v>
      </c>
      <c r="H3278" s="9">
        <f>TRUNC(G3278*D3278,1)</f>
        <v>50686.400000000001</v>
      </c>
      <c r="I3278" s="8">
        <f>TRUNC(단가대비표!S433*1/8*16/12*25/20, 1)</f>
        <v>0</v>
      </c>
      <c r="J3278" s="9">
        <f>TRUNC(I3278*D3278,1)</f>
        <v>0</v>
      </c>
      <c r="K3278" s="8">
        <f t="shared" si="428"/>
        <v>50686.400000000001</v>
      </c>
      <c r="L3278" s="9">
        <f t="shared" si="428"/>
        <v>50686.400000000001</v>
      </c>
      <c r="M3278" s="5" t="s">
        <v>52</v>
      </c>
      <c r="N3278" s="1" t="s">
        <v>6107</v>
      </c>
      <c r="O3278" s="1" t="s">
        <v>5606</v>
      </c>
      <c r="P3278" s="1" t="s">
        <v>62</v>
      </c>
      <c r="Q3278" s="1" t="s">
        <v>62</v>
      </c>
      <c r="R3278" s="1" t="s">
        <v>61</v>
      </c>
      <c r="AV3278" s="1" t="s">
        <v>52</v>
      </c>
      <c r="AW3278" s="1" t="s">
        <v>6177</v>
      </c>
      <c r="AX3278" s="1" t="s">
        <v>61</v>
      </c>
      <c r="AY3278" s="1" t="s">
        <v>52</v>
      </c>
      <c r="AZ3278" s="203"/>
      <c r="BA3278" s="207" t="s">
        <v>7748</v>
      </c>
    </row>
    <row r="3279" spans="1:53" ht="30" customHeight="1">
      <c r="A3279" s="5" t="s">
        <v>2487</v>
      </c>
      <c r="B3279" s="5" t="s">
        <v>52</v>
      </c>
      <c r="C3279" s="5" t="s">
        <v>52</v>
      </c>
      <c r="D3279" s="6"/>
      <c r="E3279" s="8"/>
      <c r="F3279" s="9">
        <f>TRUNC(SUMIF(N3275:N3278, N3274, F3275:F3278),0)</f>
        <v>7840</v>
      </c>
      <c r="G3279" s="8"/>
      <c r="H3279" s="9">
        <f>TRUNC(SUMIF(N3275:N3278, N3274, H3275:H3278),0)</f>
        <v>50686</v>
      </c>
      <c r="I3279" s="8"/>
      <c r="J3279" s="9">
        <f>TRUNC(SUMIF(N3275:N3278, N3274, J3275:J3278),0)</f>
        <v>12688</v>
      </c>
      <c r="K3279" s="8"/>
      <c r="L3279" s="9">
        <f>F3279+H3279+J3279</f>
        <v>71214</v>
      </c>
      <c r="M3279" s="5" t="s">
        <v>52</v>
      </c>
      <c r="N3279" s="1" t="s">
        <v>124</v>
      </c>
      <c r="O3279" s="1" t="s">
        <v>124</v>
      </c>
      <c r="P3279" s="1" t="s">
        <v>52</v>
      </c>
      <c r="Q3279" s="1" t="s">
        <v>52</v>
      </c>
      <c r="R3279" s="1" t="s">
        <v>52</v>
      </c>
      <c r="AV3279" s="1" t="s">
        <v>52</v>
      </c>
      <c r="AW3279" s="1" t="s">
        <v>52</v>
      </c>
      <c r="AX3279" s="1" t="s">
        <v>52</v>
      </c>
      <c r="AY3279" s="1" t="s">
        <v>52</v>
      </c>
      <c r="AZ3279" s="203"/>
      <c r="BA3279" s="207"/>
    </row>
    <row r="3280" spans="1:53" ht="30" customHeight="1">
      <c r="A3280" s="6"/>
      <c r="B3280" s="6"/>
      <c r="C3280" s="6"/>
      <c r="D3280" s="6"/>
      <c r="E3280" s="8"/>
      <c r="F3280" s="9"/>
      <c r="G3280" s="8"/>
      <c r="H3280" s="9"/>
      <c r="I3280" s="8"/>
      <c r="J3280" s="9"/>
      <c r="K3280" s="8"/>
      <c r="L3280" s="9"/>
      <c r="M3280" s="6"/>
      <c r="BA3280" s="206"/>
    </row>
    <row r="3281" spans="1:53" ht="30" customHeight="1">
      <c r="A3281" s="308" t="s">
        <v>6178</v>
      </c>
      <c r="B3281" s="308"/>
      <c r="C3281" s="308"/>
      <c r="D3281" s="308"/>
      <c r="E3281" s="309"/>
      <c r="F3281" s="310"/>
      <c r="G3281" s="309"/>
      <c r="H3281" s="310"/>
      <c r="I3281" s="309"/>
      <c r="J3281" s="310"/>
      <c r="K3281" s="309"/>
      <c r="L3281" s="310"/>
      <c r="M3281" s="308"/>
      <c r="N3281" s="1" t="s">
        <v>6112</v>
      </c>
      <c r="BA3281" s="206"/>
    </row>
    <row r="3282" spans="1:53" ht="30" customHeight="1">
      <c r="A3282" s="5" t="s">
        <v>6109</v>
      </c>
      <c r="B3282" s="5" t="s">
        <v>6110</v>
      </c>
      <c r="C3282" s="5" t="s">
        <v>1186</v>
      </c>
      <c r="D3282" s="6">
        <v>0.37080000000000002</v>
      </c>
      <c r="E3282" s="8">
        <f>단가대비표!K20</f>
        <v>0</v>
      </c>
      <c r="F3282" s="9">
        <f>TRUNC(E3282*D3282,1)</f>
        <v>0</v>
      </c>
      <c r="G3282" s="8">
        <f>단가대비표!L20</f>
        <v>0</v>
      </c>
      <c r="H3282" s="9">
        <f>TRUNC(G3282*D3282,1)</f>
        <v>0</v>
      </c>
      <c r="I3282" s="8">
        <f>단가대비표!S20</f>
        <v>1502</v>
      </c>
      <c r="J3282" s="9">
        <f>TRUNC(I3282*D3282,1)</f>
        <v>556.9</v>
      </c>
      <c r="K3282" s="8">
        <f t="shared" ref="K3282:L3285" si="429">TRUNC(E3282+G3282+I3282,1)</f>
        <v>1502</v>
      </c>
      <c r="L3282" s="9">
        <f t="shared" si="429"/>
        <v>556.9</v>
      </c>
      <c r="M3282" s="5" t="s">
        <v>5596</v>
      </c>
      <c r="N3282" s="1" t="s">
        <v>6112</v>
      </c>
      <c r="O3282" s="1" t="s">
        <v>6179</v>
      </c>
      <c r="P3282" s="1" t="s">
        <v>62</v>
      </c>
      <c r="Q3282" s="1" t="s">
        <v>62</v>
      </c>
      <c r="R3282" s="1" t="s">
        <v>61</v>
      </c>
      <c r="AV3282" s="1" t="s">
        <v>52</v>
      </c>
      <c r="AW3282" s="1" t="s">
        <v>6180</v>
      </c>
      <c r="AX3282" s="1" t="s">
        <v>52</v>
      </c>
      <c r="AY3282" s="1" t="s">
        <v>52</v>
      </c>
      <c r="AZ3282" s="203"/>
      <c r="BA3282" s="207" t="s">
        <v>7234</v>
      </c>
    </row>
    <row r="3283" spans="1:53" ht="30" customHeight="1">
      <c r="A3283" s="5" t="s">
        <v>5896</v>
      </c>
      <c r="B3283" s="5" t="s">
        <v>5897</v>
      </c>
      <c r="C3283" s="5" t="s">
        <v>2572</v>
      </c>
      <c r="D3283" s="6">
        <v>1</v>
      </c>
      <c r="E3283" s="8">
        <f>단가대비표!K56</f>
        <v>1424</v>
      </c>
      <c r="F3283" s="9">
        <f>TRUNC(E3283*D3283,1)</f>
        <v>1424</v>
      </c>
      <c r="G3283" s="8">
        <f>단가대비표!L56</f>
        <v>0</v>
      </c>
      <c r="H3283" s="9">
        <f>TRUNC(G3283*D3283,1)</f>
        <v>0</v>
      </c>
      <c r="I3283" s="8">
        <f>단가대비표!S56</f>
        <v>0</v>
      </c>
      <c r="J3283" s="9">
        <f>TRUNC(I3283*D3283,1)</f>
        <v>0</v>
      </c>
      <c r="K3283" s="8">
        <f t="shared" si="429"/>
        <v>1424</v>
      </c>
      <c r="L3283" s="9">
        <f t="shared" si="429"/>
        <v>1424</v>
      </c>
      <c r="M3283" s="5" t="s">
        <v>52</v>
      </c>
      <c r="N3283" s="1" t="s">
        <v>6112</v>
      </c>
      <c r="O3283" s="1" t="s">
        <v>5898</v>
      </c>
      <c r="P3283" s="1" t="s">
        <v>62</v>
      </c>
      <c r="Q3283" s="1" t="s">
        <v>62</v>
      </c>
      <c r="R3283" s="1" t="s">
        <v>61</v>
      </c>
      <c r="V3283">
        <v>1</v>
      </c>
      <c r="AV3283" s="1" t="s">
        <v>52</v>
      </c>
      <c r="AW3283" s="1" t="s">
        <v>6181</v>
      </c>
      <c r="AX3283" s="1" t="s">
        <v>52</v>
      </c>
      <c r="AY3283" s="1" t="s">
        <v>52</v>
      </c>
      <c r="AZ3283" s="203"/>
      <c r="BA3283" s="207" t="s">
        <v>7277</v>
      </c>
    </row>
    <row r="3284" spans="1:53" ht="30" customHeight="1">
      <c r="A3284" s="5" t="s">
        <v>2665</v>
      </c>
      <c r="B3284" s="5" t="s">
        <v>6182</v>
      </c>
      <c r="C3284" s="5" t="s">
        <v>449</v>
      </c>
      <c r="D3284" s="6">
        <v>1</v>
      </c>
      <c r="E3284" s="8">
        <f>TRUNC(SUMIF(V3282:V3285, RIGHTB(O3284, 1), F3282:F3285)*U3284, 2)</f>
        <v>284.8</v>
      </c>
      <c r="F3284" s="9">
        <f>TRUNC(E3284*D3284,1)</f>
        <v>284.8</v>
      </c>
      <c r="G3284" s="8">
        <v>0</v>
      </c>
      <c r="H3284" s="9">
        <f>TRUNC(G3284*D3284,1)</f>
        <v>0</v>
      </c>
      <c r="I3284" s="8">
        <v>0</v>
      </c>
      <c r="J3284" s="9">
        <f>TRUNC(I3284*D3284,1)</f>
        <v>0</v>
      </c>
      <c r="K3284" s="8">
        <f t="shared" si="429"/>
        <v>284.8</v>
      </c>
      <c r="L3284" s="9">
        <f t="shared" si="429"/>
        <v>284.8</v>
      </c>
      <c r="M3284" s="5" t="s">
        <v>52</v>
      </c>
      <c r="N3284" s="1" t="s">
        <v>6112</v>
      </c>
      <c r="O3284" s="1" t="s">
        <v>2654</v>
      </c>
      <c r="P3284" s="1" t="s">
        <v>62</v>
      </c>
      <c r="Q3284" s="1" t="s">
        <v>62</v>
      </c>
      <c r="R3284" s="1" t="s">
        <v>62</v>
      </c>
      <c r="S3284">
        <v>0</v>
      </c>
      <c r="T3284">
        <v>0</v>
      </c>
      <c r="U3284">
        <v>0.2</v>
      </c>
      <c r="AV3284" s="1" t="s">
        <v>52</v>
      </c>
      <c r="AW3284" s="1" t="s">
        <v>6183</v>
      </c>
      <c r="AX3284" s="1" t="s">
        <v>52</v>
      </c>
      <c r="AY3284" s="1" t="s">
        <v>52</v>
      </c>
      <c r="AZ3284" s="203"/>
      <c r="BA3284" s="207"/>
    </row>
    <row r="3285" spans="1:53" ht="30" customHeight="1">
      <c r="A3285" s="5" t="s">
        <v>5857</v>
      </c>
      <c r="B3285" s="5" t="s">
        <v>2646</v>
      </c>
      <c r="C3285" s="5" t="s">
        <v>2210</v>
      </c>
      <c r="D3285" s="6">
        <v>1</v>
      </c>
      <c r="E3285" s="8">
        <f>TRUNC(단가대비표!K435*1/8*16/12*25/20, 1)</f>
        <v>0</v>
      </c>
      <c r="F3285" s="9">
        <f>TRUNC(E3285*D3285,1)</f>
        <v>0</v>
      </c>
      <c r="G3285" s="8">
        <f>TRUNC(단가대비표!L435*1/8*16/12*25/20, 1)</f>
        <v>32384.5</v>
      </c>
      <c r="H3285" s="9">
        <f>TRUNC(G3285*D3285,1)</f>
        <v>32384.5</v>
      </c>
      <c r="I3285" s="8">
        <f>TRUNC(단가대비표!S435*1/8*16/12*25/20, 1)</f>
        <v>0</v>
      </c>
      <c r="J3285" s="9">
        <f>TRUNC(I3285*D3285,1)</f>
        <v>0</v>
      </c>
      <c r="K3285" s="8">
        <f t="shared" si="429"/>
        <v>32384.5</v>
      </c>
      <c r="L3285" s="9">
        <f t="shared" si="429"/>
        <v>32384.5</v>
      </c>
      <c r="M3285" s="5" t="s">
        <v>52</v>
      </c>
      <c r="N3285" s="1" t="s">
        <v>6112</v>
      </c>
      <c r="O3285" s="1" t="s">
        <v>5858</v>
      </c>
      <c r="P3285" s="1" t="s">
        <v>62</v>
      </c>
      <c r="Q3285" s="1" t="s">
        <v>62</v>
      </c>
      <c r="R3285" s="1" t="s">
        <v>61</v>
      </c>
      <c r="AV3285" s="1" t="s">
        <v>52</v>
      </c>
      <c r="AW3285" s="1" t="s">
        <v>6184</v>
      </c>
      <c r="AX3285" s="1" t="s">
        <v>61</v>
      </c>
      <c r="AY3285" s="1" t="s">
        <v>52</v>
      </c>
      <c r="AZ3285" s="203"/>
      <c r="BA3285" s="207" t="s">
        <v>7750</v>
      </c>
    </row>
    <row r="3286" spans="1:53" ht="30" customHeight="1">
      <c r="A3286" s="5" t="s">
        <v>2487</v>
      </c>
      <c r="B3286" s="5" t="s">
        <v>52</v>
      </c>
      <c r="C3286" s="5" t="s">
        <v>52</v>
      </c>
      <c r="D3286" s="6"/>
      <c r="E3286" s="8"/>
      <c r="F3286" s="9">
        <f>TRUNC(SUMIF(N3282:N3285, N3281, F3282:F3285),0)</f>
        <v>1708</v>
      </c>
      <c r="G3286" s="8"/>
      <c r="H3286" s="9">
        <f>TRUNC(SUMIF(N3282:N3285, N3281, H3282:H3285),0)</f>
        <v>32384</v>
      </c>
      <c r="I3286" s="8"/>
      <c r="J3286" s="9">
        <f>TRUNC(SUMIF(N3282:N3285, N3281, J3282:J3285),0)</f>
        <v>556</v>
      </c>
      <c r="K3286" s="8"/>
      <c r="L3286" s="9">
        <f>F3286+H3286+J3286</f>
        <v>34648</v>
      </c>
      <c r="M3286" s="5" t="s">
        <v>52</v>
      </c>
      <c r="N3286" s="1" t="s">
        <v>124</v>
      </c>
      <c r="O3286" s="1" t="s">
        <v>124</v>
      </c>
      <c r="P3286" s="1" t="s">
        <v>52</v>
      </c>
      <c r="Q3286" s="1" t="s">
        <v>52</v>
      </c>
      <c r="R3286" s="1" t="s">
        <v>52</v>
      </c>
      <c r="AV3286" s="1" t="s">
        <v>52</v>
      </c>
      <c r="AW3286" s="1" t="s">
        <v>52</v>
      </c>
      <c r="AX3286" s="1" t="s">
        <v>52</v>
      </c>
      <c r="AY3286" s="1" t="s">
        <v>52</v>
      </c>
      <c r="AZ3286" s="203"/>
      <c r="BA3286" s="207"/>
    </row>
    <row r="3287" spans="1:53" ht="30" customHeight="1">
      <c r="A3287" s="6"/>
      <c r="B3287" s="6"/>
      <c r="C3287" s="6"/>
      <c r="D3287" s="6"/>
      <c r="E3287" s="8"/>
      <c r="F3287" s="9"/>
      <c r="G3287" s="8"/>
      <c r="H3287" s="9"/>
      <c r="I3287" s="8"/>
      <c r="J3287" s="9"/>
      <c r="K3287" s="8"/>
      <c r="L3287" s="9"/>
      <c r="M3287" s="6"/>
      <c r="BA3287" s="206"/>
    </row>
    <row r="3288" spans="1:53" ht="30" customHeight="1">
      <c r="A3288" s="308" t="s">
        <v>6185</v>
      </c>
      <c r="B3288" s="308"/>
      <c r="C3288" s="308"/>
      <c r="D3288" s="308"/>
      <c r="E3288" s="309"/>
      <c r="F3288" s="310"/>
      <c r="G3288" s="309"/>
      <c r="H3288" s="310"/>
      <c r="I3288" s="309"/>
      <c r="J3288" s="310"/>
      <c r="K3288" s="309"/>
      <c r="L3288" s="310"/>
      <c r="M3288" s="308"/>
      <c r="N3288" s="1" t="s">
        <v>6118</v>
      </c>
      <c r="BA3288" s="206"/>
    </row>
    <row r="3289" spans="1:53" ht="30" customHeight="1">
      <c r="A3289" s="5" t="s">
        <v>6186</v>
      </c>
      <c r="B3289" s="5" t="s">
        <v>2646</v>
      </c>
      <c r="C3289" s="5" t="s">
        <v>2210</v>
      </c>
      <c r="D3289" s="6">
        <v>0.69</v>
      </c>
      <c r="E3289" s="8">
        <f>단가대비표!K409</f>
        <v>0</v>
      </c>
      <c r="F3289" s="9">
        <f>TRUNC(E3289*D3289,1)</f>
        <v>0</v>
      </c>
      <c r="G3289" s="8">
        <f>단가대비표!L409</f>
        <v>252113</v>
      </c>
      <c r="H3289" s="9">
        <f>TRUNC(G3289*D3289,1)</f>
        <v>173957.9</v>
      </c>
      <c r="I3289" s="8">
        <f>단가대비표!S409</f>
        <v>0</v>
      </c>
      <c r="J3289" s="9">
        <f>TRUNC(I3289*D3289,1)</f>
        <v>0</v>
      </c>
      <c r="K3289" s="8">
        <f t="shared" ref="K3289:L3291" si="430">TRUNC(E3289+G3289+I3289,1)</f>
        <v>252113</v>
      </c>
      <c r="L3289" s="9">
        <f t="shared" si="430"/>
        <v>173957.9</v>
      </c>
      <c r="M3289" s="5" t="s">
        <v>52</v>
      </c>
      <c r="N3289" s="1" t="s">
        <v>6118</v>
      </c>
      <c r="O3289" s="1" t="s">
        <v>6187</v>
      </c>
      <c r="P3289" s="1" t="s">
        <v>62</v>
      </c>
      <c r="Q3289" s="1" t="s">
        <v>62</v>
      </c>
      <c r="R3289" s="1" t="s">
        <v>61</v>
      </c>
      <c r="V3289">
        <v>1</v>
      </c>
      <c r="AV3289" s="1" t="s">
        <v>52</v>
      </c>
      <c r="AW3289" s="1" t="s">
        <v>6188</v>
      </c>
      <c r="AX3289" s="1" t="s">
        <v>52</v>
      </c>
      <c r="AY3289" s="1" t="s">
        <v>52</v>
      </c>
      <c r="AZ3289" s="203"/>
      <c r="BA3289" s="207" t="s">
        <v>7724</v>
      </c>
    </row>
    <row r="3290" spans="1:53" ht="30" customHeight="1">
      <c r="A3290" s="5" t="s">
        <v>2649</v>
      </c>
      <c r="B3290" s="5" t="s">
        <v>2646</v>
      </c>
      <c r="C3290" s="5" t="s">
        <v>2210</v>
      </c>
      <c r="D3290" s="6">
        <v>0.22</v>
      </c>
      <c r="E3290" s="8">
        <f>단가대비표!K405</f>
        <v>0</v>
      </c>
      <c r="F3290" s="9">
        <f>TRUNC(E3290*D3290,1)</f>
        <v>0</v>
      </c>
      <c r="G3290" s="8">
        <f>단가대비표!L405</f>
        <v>157068</v>
      </c>
      <c r="H3290" s="9">
        <f>TRUNC(G3290*D3290,1)</f>
        <v>34554.9</v>
      </c>
      <c r="I3290" s="8">
        <f>단가대비표!S405</f>
        <v>0</v>
      </c>
      <c r="J3290" s="9">
        <f>TRUNC(I3290*D3290,1)</f>
        <v>0</v>
      </c>
      <c r="K3290" s="8">
        <f t="shared" si="430"/>
        <v>157068</v>
      </c>
      <c r="L3290" s="9">
        <f t="shared" si="430"/>
        <v>34554.9</v>
      </c>
      <c r="M3290" s="5" t="s">
        <v>52</v>
      </c>
      <c r="N3290" s="1" t="s">
        <v>6118</v>
      </c>
      <c r="O3290" s="1" t="s">
        <v>2650</v>
      </c>
      <c r="P3290" s="1" t="s">
        <v>62</v>
      </c>
      <c r="Q3290" s="1" t="s">
        <v>62</v>
      </c>
      <c r="R3290" s="1" t="s">
        <v>61</v>
      </c>
      <c r="V3290">
        <v>1</v>
      </c>
      <c r="AV3290" s="1" t="s">
        <v>52</v>
      </c>
      <c r="AW3290" s="1" t="s">
        <v>6189</v>
      </c>
      <c r="AX3290" s="1" t="s">
        <v>52</v>
      </c>
      <c r="AY3290" s="1" t="s">
        <v>52</v>
      </c>
      <c r="AZ3290" s="203"/>
      <c r="BA3290" s="207" t="s">
        <v>7717</v>
      </c>
    </row>
    <row r="3291" spans="1:53" ht="30" customHeight="1">
      <c r="A3291" s="5" t="s">
        <v>6190</v>
      </c>
      <c r="B3291" s="5" t="s">
        <v>6191</v>
      </c>
      <c r="C3291" s="5" t="s">
        <v>449</v>
      </c>
      <c r="D3291" s="6">
        <v>1</v>
      </c>
      <c r="E3291" s="8">
        <v>0</v>
      </c>
      <c r="F3291" s="9">
        <f>TRUNC(E3291*D3291,1)</f>
        <v>0</v>
      </c>
      <c r="G3291" s="8">
        <v>0</v>
      </c>
      <c r="H3291" s="9">
        <f>TRUNC(G3291*D3291,1)</f>
        <v>0</v>
      </c>
      <c r="I3291" s="8">
        <f>TRUNC(SUMIF(V3289:V3291, RIGHTB(O3291, 1), H3289:H3291)*U3291, 2)</f>
        <v>18766.150000000001</v>
      </c>
      <c r="J3291" s="9">
        <f>TRUNC(I3291*D3291,1)</f>
        <v>18766.099999999999</v>
      </c>
      <c r="K3291" s="8">
        <f t="shared" si="430"/>
        <v>18766.099999999999</v>
      </c>
      <c r="L3291" s="9">
        <f t="shared" si="430"/>
        <v>18766.099999999999</v>
      </c>
      <c r="M3291" s="5" t="s">
        <v>52</v>
      </c>
      <c r="N3291" s="1" t="s">
        <v>6118</v>
      </c>
      <c r="O3291" s="1" t="s">
        <v>2654</v>
      </c>
      <c r="P3291" s="1" t="s">
        <v>62</v>
      </c>
      <c r="Q3291" s="1" t="s">
        <v>62</v>
      </c>
      <c r="R3291" s="1" t="s">
        <v>62</v>
      </c>
      <c r="S3291">
        <v>1</v>
      </c>
      <c r="T3291">
        <v>2</v>
      </c>
      <c r="U3291">
        <v>0.09</v>
      </c>
      <c r="AV3291" s="1" t="s">
        <v>52</v>
      </c>
      <c r="AW3291" s="1" t="s">
        <v>6192</v>
      </c>
      <c r="AX3291" s="1" t="s">
        <v>52</v>
      </c>
      <c r="AY3291" s="1" t="s">
        <v>52</v>
      </c>
      <c r="AZ3291" s="203"/>
      <c r="BA3291" s="207"/>
    </row>
    <row r="3292" spans="1:53" ht="30" customHeight="1">
      <c r="A3292" s="5" t="s">
        <v>2487</v>
      </c>
      <c r="B3292" s="5" t="s">
        <v>52</v>
      </c>
      <c r="C3292" s="5" t="s">
        <v>52</v>
      </c>
      <c r="D3292" s="6"/>
      <c r="E3292" s="8"/>
      <c r="F3292" s="9">
        <f>TRUNC(SUMIF(N3289:N3291, N3288, F3289:F3291),0)</f>
        <v>0</v>
      </c>
      <c r="G3292" s="8"/>
      <c r="H3292" s="9">
        <f>TRUNC(SUMIF(N3289:N3291, N3288, H3289:H3291),0)</f>
        <v>208512</v>
      </c>
      <c r="I3292" s="8"/>
      <c r="J3292" s="9">
        <f>TRUNC(SUMIF(N3289:N3291, N3288, J3289:J3291),0)</f>
        <v>18766</v>
      </c>
      <c r="K3292" s="8"/>
      <c r="L3292" s="9">
        <f>F3292+H3292+J3292</f>
        <v>227278</v>
      </c>
      <c r="M3292" s="5" t="s">
        <v>52</v>
      </c>
      <c r="N3292" s="1" t="s">
        <v>124</v>
      </c>
      <c r="O3292" s="1" t="s">
        <v>124</v>
      </c>
      <c r="P3292" s="1" t="s">
        <v>52</v>
      </c>
      <c r="Q3292" s="1" t="s">
        <v>52</v>
      </c>
      <c r="R3292" s="1" t="s">
        <v>52</v>
      </c>
      <c r="AV3292" s="1" t="s">
        <v>52</v>
      </c>
      <c r="AW3292" s="1" t="s">
        <v>52</v>
      </c>
      <c r="AX3292" s="1" t="s">
        <v>52</v>
      </c>
      <c r="AY3292" s="1" t="s">
        <v>52</v>
      </c>
      <c r="AZ3292" s="203"/>
      <c r="BA3292" s="207"/>
    </row>
    <row r="3293" spans="1:53" ht="30" customHeight="1">
      <c r="A3293" s="6"/>
      <c r="B3293" s="6"/>
      <c r="C3293" s="6"/>
      <c r="D3293" s="6"/>
      <c r="E3293" s="8"/>
      <c r="F3293" s="9"/>
      <c r="G3293" s="8"/>
      <c r="H3293" s="9"/>
      <c r="I3293" s="8"/>
      <c r="J3293" s="9"/>
      <c r="K3293" s="8"/>
      <c r="L3293" s="9"/>
      <c r="M3293" s="6"/>
      <c r="BA3293" s="206"/>
    </row>
    <row r="3294" spans="1:53" ht="30" customHeight="1">
      <c r="A3294" s="308" t="s">
        <v>6193</v>
      </c>
      <c r="B3294" s="308"/>
      <c r="C3294" s="308"/>
      <c r="D3294" s="308"/>
      <c r="E3294" s="309"/>
      <c r="F3294" s="310"/>
      <c r="G3294" s="309"/>
      <c r="H3294" s="310"/>
      <c r="I3294" s="309"/>
      <c r="J3294" s="310"/>
      <c r="K3294" s="309"/>
      <c r="L3294" s="310"/>
      <c r="M3294" s="308"/>
      <c r="N3294" s="1" t="s">
        <v>6122</v>
      </c>
      <c r="BA3294" s="206"/>
    </row>
    <row r="3295" spans="1:53" ht="30" customHeight="1">
      <c r="A3295" s="5" t="s">
        <v>6186</v>
      </c>
      <c r="B3295" s="5" t="s">
        <v>2646</v>
      </c>
      <c r="C3295" s="5" t="s">
        <v>2210</v>
      </c>
      <c r="D3295" s="6">
        <v>1.73</v>
      </c>
      <c r="E3295" s="8">
        <f>단가대비표!K409</f>
        <v>0</v>
      </c>
      <c r="F3295" s="9">
        <f>TRUNC(E3295*D3295,1)</f>
        <v>0</v>
      </c>
      <c r="G3295" s="8">
        <f>단가대비표!L409</f>
        <v>252113</v>
      </c>
      <c r="H3295" s="9">
        <f>TRUNC(G3295*D3295,1)</f>
        <v>436155.4</v>
      </c>
      <c r="I3295" s="8">
        <f>단가대비표!S409</f>
        <v>0</v>
      </c>
      <c r="J3295" s="9">
        <f>TRUNC(I3295*D3295,1)</f>
        <v>0</v>
      </c>
      <c r="K3295" s="8">
        <f t="shared" ref="K3295:L3299" si="431">TRUNC(E3295+G3295+I3295,1)</f>
        <v>252113</v>
      </c>
      <c r="L3295" s="9">
        <f t="shared" si="431"/>
        <v>436155.4</v>
      </c>
      <c r="M3295" s="5" t="s">
        <v>52</v>
      </c>
      <c r="N3295" s="1" t="s">
        <v>6122</v>
      </c>
      <c r="O3295" s="1" t="s">
        <v>6187</v>
      </c>
      <c r="P3295" s="1" t="s">
        <v>62</v>
      </c>
      <c r="Q3295" s="1" t="s">
        <v>62</v>
      </c>
      <c r="R3295" s="1" t="s">
        <v>61</v>
      </c>
      <c r="V3295">
        <v>1</v>
      </c>
      <c r="W3295">
        <v>2</v>
      </c>
      <c r="AV3295" s="1" t="s">
        <v>52</v>
      </c>
      <c r="AW3295" s="1" t="s">
        <v>6194</v>
      </c>
      <c r="AX3295" s="1" t="s">
        <v>52</v>
      </c>
      <c r="AY3295" s="1" t="s">
        <v>52</v>
      </c>
      <c r="AZ3295" s="203"/>
      <c r="BA3295" s="207" t="s">
        <v>7724</v>
      </c>
    </row>
    <row r="3296" spans="1:53" ht="30" customHeight="1">
      <c r="A3296" s="5" t="s">
        <v>2649</v>
      </c>
      <c r="B3296" s="5" t="s">
        <v>2646</v>
      </c>
      <c r="C3296" s="5" t="s">
        <v>2210</v>
      </c>
      <c r="D3296" s="6">
        <v>0.59</v>
      </c>
      <c r="E3296" s="8">
        <f>단가대비표!K405</f>
        <v>0</v>
      </c>
      <c r="F3296" s="9">
        <f>TRUNC(E3296*D3296,1)</f>
        <v>0</v>
      </c>
      <c r="G3296" s="8">
        <f>단가대비표!L405</f>
        <v>157068</v>
      </c>
      <c r="H3296" s="9">
        <f>TRUNC(G3296*D3296,1)</f>
        <v>92670.1</v>
      </c>
      <c r="I3296" s="8">
        <f>단가대비표!S405</f>
        <v>0</v>
      </c>
      <c r="J3296" s="9">
        <f>TRUNC(I3296*D3296,1)</f>
        <v>0</v>
      </c>
      <c r="K3296" s="8">
        <f t="shared" si="431"/>
        <v>157068</v>
      </c>
      <c r="L3296" s="9">
        <f t="shared" si="431"/>
        <v>92670.1</v>
      </c>
      <c r="M3296" s="5" t="s">
        <v>52</v>
      </c>
      <c r="N3296" s="1" t="s">
        <v>6122</v>
      </c>
      <c r="O3296" s="1" t="s">
        <v>2650</v>
      </c>
      <c r="P3296" s="1" t="s">
        <v>62</v>
      </c>
      <c r="Q3296" s="1" t="s">
        <v>62</v>
      </c>
      <c r="R3296" s="1" t="s">
        <v>61</v>
      </c>
      <c r="V3296">
        <v>1</v>
      </c>
      <c r="W3296">
        <v>2</v>
      </c>
      <c r="AV3296" s="1" t="s">
        <v>52</v>
      </c>
      <c r="AW3296" s="1" t="s">
        <v>6195</v>
      </c>
      <c r="AX3296" s="1" t="s">
        <v>52</v>
      </c>
      <c r="AY3296" s="1" t="s">
        <v>52</v>
      </c>
      <c r="AZ3296" s="203"/>
      <c r="BA3296" s="207" t="s">
        <v>7717</v>
      </c>
    </row>
    <row r="3297" spans="1:53" ht="30" customHeight="1">
      <c r="A3297" s="5" t="s">
        <v>6190</v>
      </c>
      <c r="B3297" s="5" t="s">
        <v>2653</v>
      </c>
      <c r="C3297" s="5" t="s">
        <v>449</v>
      </c>
      <c r="D3297" s="6">
        <v>1</v>
      </c>
      <c r="E3297" s="8">
        <v>0</v>
      </c>
      <c r="F3297" s="9">
        <f>TRUNC(E3297*D3297,1)</f>
        <v>0</v>
      </c>
      <c r="G3297" s="8">
        <v>0</v>
      </c>
      <c r="H3297" s="9">
        <f>TRUNC(G3297*D3297,1)</f>
        <v>0</v>
      </c>
      <c r="I3297" s="8">
        <f>TRUNC(SUMIF(V3295:V3299, RIGHTB(O3297, 1), H3295:H3299)*U3297, 2)</f>
        <v>10576.51</v>
      </c>
      <c r="J3297" s="9">
        <f>TRUNC(I3297*D3297,1)</f>
        <v>10576.5</v>
      </c>
      <c r="K3297" s="8">
        <f t="shared" si="431"/>
        <v>10576.5</v>
      </c>
      <c r="L3297" s="9">
        <f t="shared" si="431"/>
        <v>10576.5</v>
      </c>
      <c r="M3297" s="5" t="s">
        <v>52</v>
      </c>
      <c r="N3297" s="1" t="s">
        <v>6122</v>
      </c>
      <c r="O3297" s="1" t="s">
        <v>2654</v>
      </c>
      <c r="P3297" s="1" t="s">
        <v>62</v>
      </c>
      <c r="Q3297" s="1" t="s">
        <v>62</v>
      </c>
      <c r="R3297" s="1" t="s">
        <v>62</v>
      </c>
      <c r="S3297">
        <v>1</v>
      </c>
      <c r="T3297">
        <v>2</v>
      </c>
      <c r="U3297">
        <v>0.02</v>
      </c>
      <c r="AV3297" s="1" t="s">
        <v>52</v>
      </c>
      <c r="AW3297" s="1" t="s">
        <v>6196</v>
      </c>
      <c r="AX3297" s="1" t="s">
        <v>52</v>
      </c>
      <c r="AY3297" s="1" t="s">
        <v>52</v>
      </c>
      <c r="AZ3297" s="203"/>
      <c r="BA3297" s="207"/>
    </row>
    <row r="3298" spans="1:53" ht="30" customHeight="1">
      <c r="A3298" s="5" t="s">
        <v>6197</v>
      </c>
      <c r="B3298" s="5" t="s">
        <v>6198</v>
      </c>
      <c r="C3298" s="5" t="s">
        <v>2685</v>
      </c>
      <c r="D3298" s="6">
        <v>6.5</v>
      </c>
      <c r="E3298" s="8">
        <f>단가대비표!K213</f>
        <v>1542</v>
      </c>
      <c r="F3298" s="9">
        <f>TRUNC(E3298*D3298,1)</f>
        <v>10023</v>
      </c>
      <c r="G3298" s="8">
        <f>단가대비표!L213</f>
        <v>0</v>
      </c>
      <c r="H3298" s="9">
        <f>TRUNC(G3298*D3298,1)</f>
        <v>0</v>
      </c>
      <c r="I3298" s="8">
        <f>단가대비표!S213</f>
        <v>0</v>
      </c>
      <c r="J3298" s="9">
        <f>TRUNC(I3298*D3298,1)</f>
        <v>0</v>
      </c>
      <c r="K3298" s="8">
        <f t="shared" si="431"/>
        <v>1542</v>
      </c>
      <c r="L3298" s="9">
        <f t="shared" si="431"/>
        <v>10023</v>
      </c>
      <c r="M3298" s="5" t="s">
        <v>52</v>
      </c>
      <c r="N3298" s="1" t="s">
        <v>6122</v>
      </c>
      <c r="O3298" s="1" t="s">
        <v>6199</v>
      </c>
      <c r="P3298" s="1" t="s">
        <v>62</v>
      </c>
      <c r="Q3298" s="1" t="s">
        <v>62</v>
      </c>
      <c r="R3298" s="1" t="s">
        <v>61</v>
      </c>
      <c r="AV3298" s="1" t="s">
        <v>52</v>
      </c>
      <c r="AW3298" s="1" t="s">
        <v>6200</v>
      </c>
      <c r="AX3298" s="1" t="s">
        <v>52</v>
      </c>
      <c r="AY3298" s="1" t="s">
        <v>52</v>
      </c>
      <c r="AZ3298" s="203"/>
      <c r="BA3298" s="207" t="s">
        <v>7487</v>
      </c>
    </row>
    <row r="3299" spans="1:53" ht="30" customHeight="1">
      <c r="A3299" s="5" t="s">
        <v>3403</v>
      </c>
      <c r="B3299" s="5" t="s">
        <v>6201</v>
      </c>
      <c r="C3299" s="5" t="s">
        <v>449</v>
      </c>
      <c r="D3299" s="6">
        <v>1</v>
      </c>
      <c r="E3299" s="8">
        <v>0</v>
      </c>
      <c r="F3299" s="9">
        <f>TRUNC(E3299*D3299,1)</f>
        <v>0</v>
      </c>
      <c r="G3299" s="8">
        <f>TRUNC(SUMIF(W3295:W3299, RIGHTB(O3299, 1), H3295:H3299)*U3299, 2)</f>
        <v>264412.75</v>
      </c>
      <c r="H3299" s="9">
        <f>TRUNC(G3299*D3299,1)</f>
        <v>264412.7</v>
      </c>
      <c r="I3299" s="8">
        <v>0</v>
      </c>
      <c r="J3299" s="9">
        <f>TRUNC(I3299*D3299,1)</f>
        <v>0</v>
      </c>
      <c r="K3299" s="8">
        <f t="shared" si="431"/>
        <v>264412.7</v>
      </c>
      <c r="L3299" s="9">
        <f t="shared" si="431"/>
        <v>264412.7</v>
      </c>
      <c r="M3299" s="5" t="s">
        <v>52</v>
      </c>
      <c r="N3299" s="1" t="s">
        <v>6122</v>
      </c>
      <c r="O3299" s="1" t="s">
        <v>3004</v>
      </c>
      <c r="P3299" s="1" t="s">
        <v>62</v>
      </c>
      <c r="Q3299" s="1" t="s">
        <v>62</v>
      </c>
      <c r="R3299" s="1" t="s">
        <v>62</v>
      </c>
      <c r="S3299">
        <v>1</v>
      </c>
      <c r="T3299">
        <v>1</v>
      </c>
      <c r="U3299">
        <v>0.5</v>
      </c>
      <c r="AV3299" s="1" t="s">
        <v>52</v>
      </c>
      <c r="AW3299" s="1" t="s">
        <v>6202</v>
      </c>
      <c r="AX3299" s="1" t="s">
        <v>52</v>
      </c>
      <c r="AY3299" s="1" t="s">
        <v>52</v>
      </c>
      <c r="AZ3299" s="203"/>
      <c r="BA3299" s="207"/>
    </row>
    <row r="3300" spans="1:53" ht="30" customHeight="1">
      <c r="A3300" s="5" t="s">
        <v>2487</v>
      </c>
      <c r="B3300" s="5" t="s">
        <v>52</v>
      </c>
      <c r="C3300" s="5" t="s">
        <v>52</v>
      </c>
      <c r="D3300" s="6"/>
      <c r="E3300" s="8"/>
      <c r="F3300" s="9">
        <f>TRUNC(SUMIF(N3295:N3299, N3294, F3295:F3299),0)</f>
        <v>10023</v>
      </c>
      <c r="G3300" s="8"/>
      <c r="H3300" s="9">
        <f>TRUNC(SUMIF(N3295:N3299, N3294, H3295:H3299),0)</f>
        <v>793238</v>
      </c>
      <c r="I3300" s="8"/>
      <c r="J3300" s="9">
        <f>TRUNC(SUMIF(N3295:N3299, N3294, J3295:J3299),0)</f>
        <v>10576</v>
      </c>
      <c r="K3300" s="8"/>
      <c r="L3300" s="9">
        <f>F3300+H3300+J3300</f>
        <v>813837</v>
      </c>
      <c r="M3300" s="5" t="s">
        <v>52</v>
      </c>
      <c r="N3300" s="1" t="s">
        <v>124</v>
      </c>
      <c r="O3300" s="1" t="s">
        <v>124</v>
      </c>
      <c r="P3300" s="1" t="s">
        <v>52</v>
      </c>
      <c r="Q3300" s="1" t="s">
        <v>52</v>
      </c>
      <c r="R3300" s="1" t="s">
        <v>52</v>
      </c>
      <c r="AV3300" s="1" t="s">
        <v>52</v>
      </c>
      <c r="AW3300" s="1" t="s">
        <v>52</v>
      </c>
      <c r="AX3300" s="1" t="s">
        <v>52</v>
      </c>
      <c r="AY3300" s="1" t="s">
        <v>52</v>
      </c>
      <c r="AZ3300" s="203"/>
      <c r="BA3300" s="207"/>
    </row>
    <row r="3301" spans="1:53" ht="30" customHeight="1">
      <c r="A3301" s="6"/>
      <c r="B3301" s="6"/>
      <c r="C3301" s="6"/>
      <c r="D3301" s="6"/>
      <c r="E3301" s="8"/>
      <c r="F3301" s="9"/>
      <c r="G3301" s="8"/>
      <c r="H3301" s="9"/>
      <c r="I3301" s="8"/>
      <c r="J3301" s="9"/>
      <c r="K3301" s="8"/>
      <c r="L3301" s="9"/>
      <c r="M3301" s="6"/>
      <c r="BA3301" s="206"/>
    </row>
    <row r="3302" spans="1:53" ht="30" customHeight="1">
      <c r="A3302" s="308" t="s">
        <v>6203</v>
      </c>
      <c r="B3302" s="308"/>
      <c r="C3302" s="308"/>
      <c r="D3302" s="308"/>
      <c r="E3302" s="309"/>
      <c r="F3302" s="310"/>
      <c r="G3302" s="309"/>
      <c r="H3302" s="310"/>
      <c r="I3302" s="309"/>
      <c r="J3302" s="310"/>
      <c r="K3302" s="309"/>
      <c r="L3302" s="310"/>
      <c r="M3302" s="308"/>
      <c r="N3302" s="1" t="s">
        <v>6127</v>
      </c>
      <c r="BA3302" s="206"/>
    </row>
    <row r="3303" spans="1:53" ht="30" customHeight="1">
      <c r="A3303" s="5" t="s">
        <v>6204</v>
      </c>
      <c r="B3303" s="5" t="s">
        <v>6205</v>
      </c>
      <c r="C3303" s="5" t="s">
        <v>58</v>
      </c>
      <c r="D3303" s="6">
        <v>1.03</v>
      </c>
      <c r="E3303" s="8">
        <f>단가대비표!K47</f>
        <v>13423.810803547434</v>
      </c>
      <c r="F3303" s="9">
        <f>TRUNC(E3303*D3303,1)</f>
        <v>13826.5</v>
      </c>
      <c r="G3303" s="8">
        <f>단가대비표!L47</f>
        <v>0</v>
      </c>
      <c r="H3303" s="9">
        <f>TRUNC(G3303*D3303,1)</f>
        <v>0</v>
      </c>
      <c r="I3303" s="8">
        <f>단가대비표!S47</f>
        <v>0</v>
      </c>
      <c r="J3303" s="9">
        <f>TRUNC(I3303*D3303,1)</f>
        <v>0</v>
      </c>
      <c r="K3303" s="8">
        <f t="shared" ref="K3303:L3306" si="432">TRUNC(E3303+G3303+I3303,1)</f>
        <v>13423.8</v>
      </c>
      <c r="L3303" s="9">
        <f t="shared" si="432"/>
        <v>13826.5</v>
      </c>
      <c r="M3303" s="5" t="s">
        <v>4596</v>
      </c>
      <c r="N3303" s="1" t="s">
        <v>52</v>
      </c>
      <c r="O3303" s="1" t="s">
        <v>6206</v>
      </c>
      <c r="P3303" s="1" t="s">
        <v>62</v>
      </c>
      <c r="Q3303" s="1" t="s">
        <v>62</v>
      </c>
      <c r="R3303" s="1" t="s">
        <v>61</v>
      </c>
      <c r="V3303">
        <v>1</v>
      </c>
      <c r="AV3303" s="1" t="s">
        <v>52</v>
      </c>
      <c r="AW3303" s="1" t="s">
        <v>6207</v>
      </c>
      <c r="AX3303" s="1" t="s">
        <v>52</v>
      </c>
      <c r="AY3303" s="1" t="s">
        <v>4599</v>
      </c>
      <c r="AZ3303" s="203"/>
      <c r="BA3303" s="207" t="s">
        <v>7263</v>
      </c>
    </row>
    <row r="3304" spans="1:53" ht="30" customHeight="1">
      <c r="A3304" s="5" t="s">
        <v>2801</v>
      </c>
      <c r="B3304" s="5" t="s">
        <v>2802</v>
      </c>
      <c r="C3304" s="5" t="s">
        <v>588</v>
      </c>
      <c r="D3304" s="6">
        <v>3.7999999999999999E-2</v>
      </c>
      <c r="E3304" s="8">
        <f>단가대비표!K71</f>
        <v>497005</v>
      </c>
      <c r="F3304" s="9">
        <f>TRUNC(E3304*D3304,1)</f>
        <v>18886.099999999999</v>
      </c>
      <c r="G3304" s="8">
        <f>단가대비표!L71</f>
        <v>0</v>
      </c>
      <c r="H3304" s="9">
        <f>TRUNC(G3304*D3304,1)</f>
        <v>0</v>
      </c>
      <c r="I3304" s="8">
        <f>단가대비표!S71</f>
        <v>0</v>
      </c>
      <c r="J3304" s="9">
        <f>TRUNC(I3304*D3304,1)</f>
        <v>0</v>
      </c>
      <c r="K3304" s="8">
        <f t="shared" si="432"/>
        <v>497005</v>
      </c>
      <c r="L3304" s="9">
        <f t="shared" si="432"/>
        <v>18886.099999999999</v>
      </c>
      <c r="M3304" s="5" t="s">
        <v>4596</v>
      </c>
      <c r="N3304" s="1" t="s">
        <v>52</v>
      </c>
      <c r="O3304" s="1" t="s">
        <v>2803</v>
      </c>
      <c r="P3304" s="1" t="s">
        <v>62</v>
      </c>
      <c r="Q3304" s="1" t="s">
        <v>62</v>
      </c>
      <c r="R3304" s="1" t="s">
        <v>61</v>
      </c>
      <c r="V3304">
        <v>1</v>
      </c>
      <c r="AV3304" s="1" t="s">
        <v>52</v>
      </c>
      <c r="AW3304" s="1" t="s">
        <v>6208</v>
      </c>
      <c r="AX3304" s="1" t="s">
        <v>52</v>
      </c>
      <c r="AY3304" s="1" t="s">
        <v>4599</v>
      </c>
      <c r="AZ3304" s="203"/>
      <c r="BA3304" s="207" t="s">
        <v>7302</v>
      </c>
    </row>
    <row r="3305" spans="1:53" ht="30" customHeight="1">
      <c r="A3305" s="5" t="s">
        <v>6209</v>
      </c>
      <c r="B3305" s="5" t="s">
        <v>6210</v>
      </c>
      <c r="C3305" s="5" t="s">
        <v>449</v>
      </c>
      <c r="D3305" s="6">
        <v>1</v>
      </c>
      <c r="E3305" s="8">
        <f>TRUNC(SUMIF(V3303:V3306, RIGHTB(O3305, 1), F3303:F3306)*U3305, 2)</f>
        <v>10697.02</v>
      </c>
      <c r="F3305" s="9">
        <f>TRUNC(E3305*D3305,1)</f>
        <v>10697</v>
      </c>
      <c r="G3305" s="8">
        <v>0</v>
      </c>
      <c r="H3305" s="9">
        <f>TRUNC(G3305*D3305,1)</f>
        <v>0</v>
      </c>
      <c r="I3305" s="8">
        <v>0</v>
      </c>
      <c r="J3305" s="9">
        <f>TRUNC(I3305*D3305,1)</f>
        <v>0</v>
      </c>
      <c r="K3305" s="8">
        <f t="shared" si="432"/>
        <v>10697</v>
      </c>
      <c r="L3305" s="9">
        <f t="shared" si="432"/>
        <v>10697</v>
      </c>
      <c r="M3305" s="5" t="s">
        <v>52</v>
      </c>
      <c r="N3305" s="1" t="s">
        <v>6127</v>
      </c>
      <c r="O3305" s="1" t="s">
        <v>2654</v>
      </c>
      <c r="P3305" s="1" t="s">
        <v>62</v>
      </c>
      <c r="Q3305" s="1" t="s">
        <v>62</v>
      </c>
      <c r="R3305" s="1" t="s">
        <v>62</v>
      </c>
      <c r="S3305">
        <v>0</v>
      </c>
      <c r="T3305">
        <v>0</v>
      </c>
      <c r="U3305">
        <v>0.32700000000000001</v>
      </c>
      <c r="W3305">
        <v>2</v>
      </c>
      <c r="AV3305" s="1" t="s">
        <v>52</v>
      </c>
      <c r="AW3305" s="1" t="s">
        <v>6211</v>
      </c>
      <c r="AX3305" s="1" t="s">
        <v>52</v>
      </c>
      <c r="AY3305" s="1" t="s">
        <v>52</v>
      </c>
      <c r="AZ3305" s="203"/>
      <c r="BA3305" s="207"/>
    </row>
    <row r="3306" spans="1:53" ht="30" customHeight="1">
      <c r="A3306" s="5" t="s">
        <v>6212</v>
      </c>
      <c r="B3306" s="5" t="s">
        <v>6213</v>
      </c>
      <c r="C3306" s="5" t="s">
        <v>449</v>
      </c>
      <c r="D3306" s="6">
        <v>1</v>
      </c>
      <c r="E3306" s="8">
        <f>TRUNC(SUMIF(W3303:W3306, RIGHTB(O3306, 1), F3303:F3306)*U3306, 2)</f>
        <v>1176.67</v>
      </c>
      <c r="F3306" s="9">
        <f>TRUNC(E3306*D3306,1)</f>
        <v>1176.5999999999999</v>
      </c>
      <c r="G3306" s="8">
        <v>0</v>
      </c>
      <c r="H3306" s="9">
        <f>TRUNC(G3306*D3306,1)</f>
        <v>0</v>
      </c>
      <c r="I3306" s="8">
        <v>0</v>
      </c>
      <c r="J3306" s="9">
        <f>TRUNC(I3306*D3306,1)</f>
        <v>0</v>
      </c>
      <c r="K3306" s="8">
        <f t="shared" si="432"/>
        <v>1176.5999999999999</v>
      </c>
      <c r="L3306" s="9">
        <f t="shared" si="432"/>
        <v>1176.5999999999999</v>
      </c>
      <c r="M3306" s="5" t="s">
        <v>52</v>
      </c>
      <c r="N3306" s="1" t="s">
        <v>6127</v>
      </c>
      <c r="O3306" s="1" t="s">
        <v>3004</v>
      </c>
      <c r="P3306" s="1" t="s">
        <v>62</v>
      </c>
      <c r="Q3306" s="1" t="s">
        <v>62</v>
      </c>
      <c r="R3306" s="1" t="s">
        <v>62</v>
      </c>
      <c r="S3306">
        <v>0</v>
      </c>
      <c r="T3306">
        <v>0</v>
      </c>
      <c r="U3306">
        <v>0.11</v>
      </c>
      <c r="AV3306" s="1" t="s">
        <v>52</v>
      </c>
      <c r="AW3306" s="1" t="s">
        <v>6214</v>
      </c>
      <c r="AX3306" s="1" t="s">
        <v>52</v>
      </c>
      <c r="AY3306" s="1" t="s">
        <v>52</v>
      </c>
      <c r="AZ3306" s="203"/>
      <c r="BA3306" s="207"/>
    </row>
    <row r="3307" spans="1:53" ht="30" customHeight="1">
      <c r="A3307" s="5" t="s">
        <v>2487</v>
      </c>
      <c r="B3307" s="5" t="s">
        <v>52</v>
      </c>
      <c r="C3307" s="5" t="s">
        <v>52</v>
      </c>
      <c r="D3307" s="6"/>
      <c r="E3307" s="8"/>
      <c r="F3307" s="9">
        <f>TRUNC(SUMIF(N3303:N3306, N3302, F3303:F3306),0)</f>
        <v>11873</v>
      </c>
      <c r="G3307" s="8"/>
      <c r="H3307" s="9">
        <f>TRUNC(SUMIF(N3303:N3306, N3302, H3303:H3306),0)</f>
        <v>0</v>
      </c>
      <c r="I3307" s="8"/>
      <c r="J3307" s="9">
        <f>TRUNC(SUMIF(N3303:N3306, N3302, J3303:J3306),0)</f>
        <v>0</v>
      </c>
      <c r="K3307" s="8"/>
      <c r="L3307" s="9">
        <f>F3307+H3307+J3307</f>
        <v>11873</v>
      </c>
      <c r="M3307" s="5" t="s">
        <v>52</v>
      </c>
      <c r="N3307" s="1" t="s">
        <v>124</v>
      </c>
      <c r="O3307" s="1" t="s">
        <v>124</v>
      </c>
      <c r="P3307" s="1" t="s">
        <v>52</v>
      </c>
      <c r="Q3307" s="1" t="s">
        <v>52</v>
      </c>
      <c r="R3307" s="1" t="s">
        <v>52</v>
      </c>
      <c r="AV3307" s="1" t="s">
        <v>52</v>
      </c>
      <c r="AW3307" s="1" t="s">
        <v>52</v>
      </c>
      <c r="AX3307" s="1" t="s">
        <v>52</v>
      </c>
      <c r="AY3307" s="1" t="s">
        <v>52</v>
      </c>
      <c r="AZ3307" s="203"/>
      <c r="BA3307" s="207"/>
    </row>
    <row r="3308" spans="1:53" ht="30" customHeight="1">
      <c r="A3308" s="6"/>
      <c r="B3308" s="6"/>
      <c r="C3308" s="6"/>
      <c r="D3308" s="6"/>
      <c r="E3308" s="8"/>
      <c r="F3308" s="9"/>
      <c r="G3308" s="8"/>
      <c r="H3308" s="9"/>
      <c r="I3308" s="8"/>
      <c r="J3308" s="9"/>
      <c r="K3308" s="8"/>
      <c r="L3308" s="9"/>
      <c r="M3308" s="6"/>
      <c r="BA3308" s="206"/>
    </row>
    <row r="3309" spans="1:53" ht="30" customHeight="1">
      <c r="A3309" s="308" t="s">
        <v>6215</v>
      </c>
      <c r="B3309" s="308"/>
      <c r="C3309" s="308"/>
      <c r="D3309" s="308"/>
      <c r="E3309" s="309"/>
      <c r="F3309" s="310"/>
      <c r="G3309" s="309"/>
      <c r="H3309" s="310"/>
      <c r="I3309" s="309"/>
      <c r="J3309" s="310"/>
      <c r="K3309" s="309"/>
      <c r="L3309" s="310"/>
      <c r="M3309" s="308"/>
      <c r="N3309" s="1" t="s">
        <v>6130</v>
      </c>
      <c r="BA3309" s="206"/>
    </row>
    <row r="3310" spans="1:53" ht="30" customHeight="1">
      <c r="A3310" s="5" t="s">
        <v>6216</v>
      </c>
      <c r="B3310" s="5" t="s">
        <v>2646</v>
      </c>
      <c r="C3310" s="5" t="s">
        <v>2210</v>
      </c>
      <c r="D3310" s="6">
        <v>0.11</v>
      </c>
      <c r="E3310" s="8">
        <f>단가대비표!K408</f>
        <v>0</v>
      </c>
      <c r="F3310" s="9">
        <f>TRUNC(E3310*D3310,1)</f>
        <v>0</v>
      </c>
      <c r="G3310" s="8">
        <f>단가대비표!L408</f>
        <v>259126</v>
      </c>
      <c r="H3310" s="9">
        <f>TRUNC(G3310*D3310,1)</f>
        <v>28503.8</v>
      </c>
      <c r="I3310" s="8">
        <f>단가대비표!S408</f>
        <v>0</v>
      </c>
      <c r="J3310" s="9">
        <f>TRUNC(I3310*D3310,1)</f>
        <v>0</v>
      </c>
      <c r="K3310" s="8">
        <f t="shared" ref="K3310:L3312" si="433">TRUNC(E3310+G3310+I3310,1)</f>
        <v>259126</v>
      </c>
      <c r="L3310" s="9">
        <f t="shared" si="433"/>
        <v>28503.8</v>
      </c>
      <c r="M3310" s="5" t="s">
        <v>52</v>
      </c>
      <c r="N3310" s="1" t="s">
        <v>6130</v>
      </c>
      <c r="O3310" s="1" t="s">
        <v>6217</v>
      </c>
      <c r="P3310" s="1" t="s">
        <v>62</v>
      </c>
      <c r="Q3310" s="1" t="s">
        <v>62</v>
      </c>
      <c r="R3310" s="1" t="s">
        <v>61</v>
      </c>
      <c r="V3310">
        <v>1</v>
      </c>
      <c r="AV3310" s="1" t="s">
        <v>52</v>
      </c>
      <c r="AW3310" s="1" t="s">
        <v>6218</v>
      </c>
      <c r="AX3310" s="1" t="s">
        <v>52</v>
      </c>
      <c r="AY3310" s="1" t="s">
        <v>52</v>
      </c>
      <c r="AZ3310" s="203"/>
      <c r="BA3310" s="207" t="s">
        <v>7723</v>
      </c>
    </row>
    <row r="3311" spans="1:53" ht="30" customHeight="1">
      <c r="A3311" s="5" t="s">
        <v>2649</v>
      </c>
      <c r="B3311" s="5" t="s">
        <v>2646</v>
      </c>
      <c r="C3311" s="5" t="s">
        <v>2210</v>
      </c>
      <c r="D3311" s="6">
        <v>0.02</v>
      </c>
      <c r="E3311" s="8">
        <f>단가대비표!K405</f>
        <v>0</v>
      </c>
      <c r="F3311" s="9">
        <f>TRUNC(E3311*D3311,1)</f>
        <v>0</v>
      </c>
      <c r="G3311" s="8">
        <f>단가대비표!L405</f>
        <v>157068</v>
      </c>
      <c r="H3311" s="9">
        <f>TRUNC(G3311*D3311,1)</f>
        <v>3141.3</v>
      </c>
      <c r="I3311" s="8">
        <f>단가대비표!S405</f>
        <v>0</v>
      </c>
      <c r="J3311" s="9">
        <f>TRUNC(I3311*D3311,1)</f>
        <v>0</v>
      </c>
      <c r="K3311" s="8">
        <f t="shared" si="433"/>
        <v>157068</v>
      </c>
      <c r="L3311" s="9">
        <f t="shared" si="433"/>
        <v>3141.3</v>
      </c>
      <c r="M3311" s="5" t="s">
        <v>52</v>
      </c>
      <c r="N3311" s="1" t="s">
        <v>6130</v>
      </c>
      <c r="O3311" s="1" t="s">
        <v>2650</v>
      </c>
      <c r="P3311" s="1" t="s">
        <v>62</v>
      </c>
      <c r="Q3311" s="1" t="s">
        <v>62</v>
      </c>
      <c r="R3311" s="1" t="s">
        <v>61</v>
      </c>
      <c r="V3311">
        <v>1</v>
      </c>
      <c r="AV3311" s="1" t="s">
        <v>52</v>
      </c>
      <c r="AW3311" s="1" t="s">
        <v>6219</v>
      </c>
      <c r="AX3311" s="1" t="s">
        <v>52</v>
      </c>
      <c r="AY3311" s="1" t="s">
        <v>52</v>
      </c>
      <c r="AZ3311" s="203"/>
      <c r="BA3311" s="207" t="s">
        <v>7717</v>
      </c>
    </row>
    <row r="3312" spans="1:53" ht="30" customHeight="1">
      <c r="A3312" s="5" t="s">
        <v>2652</v>
      </c>
      <c r="B3312" s="5" t="s">
        <v>2998</v>
      </c>
      <c r="C3312" s="5" t="s">
        <v>449</v>
      </c>
      <c r="D3312" s="6">
        <v>1</v>
      </c>
      <c r="E3312" s="8">
        <v>0</v>
      </c>
      <c r="F3312" s="9">
        <f>TRUNC(E3312*D3312,1)</f>
        <v>0</v>
      </c>
      <c r="G3312" s="8">
        <v>0</v>
      </c>
      <c r="H3312" s="9">
        <f>TRUNC(G3312*D3312,1)</f>
        <v>0</v>
      </c>
      <c r="I3312" s="8">
        <f>TRUNC(SUMIF(V3310:V3312, RIGHTB(O3312, 1), H3310:H3312)*U3312, 2)</f>
        <v>316.45</v>
      </c>
      <c r="J3312" s="9">
        <f>TRUNC(I3312*D3312,1)</f>
        <v>316.39999999999998</v>
      </c>
      <c r="K3312" s="8">
        <f t="shared" si="433"/>
        <v>316.39999999999998</v>
      </c>
      <c r="L3312" s="9">
        <f t="shared" si="433"/>
        <v>316.39999999999998</v>
      </c>
      <c r="M3312" s="5" t="s">
        <v>52</v>
      </c>
      <c r="N3312" s="1" t="s">
        <v>6130</v>
      </c>
      <c r="O3312" s="1" t="s">
        <v>2654</v>
      </c>
      <c r="P3312" s="1" t="s">
        <v>62</v>
      </c>
      <c r="Q3312" s="1" t="s">
        <v>62</v>
      </c>
      <c r="R3312" s="1" t="s">
        <v>62</v>
      </c>
      <c r="S3312">
        <v>1</v>
      </c>
      <c r="T3312">
        <v>2</v>
      </c>
      <c r="U3312">
        <v>0.01</v>
      </c>
      <c r="AV3312" s="1" t="s">
        <v>52</v>
      </c>
      <c r="AW3312" s="1" t="s">
        <v>6220</v>
      </c>
      <c r="AX3312" s="1" t="s">
        <v>52</v>
      </c>
      <c r="AY3312" s="1" t="s">
        <v>52</v>
      </c>
      <c r="AZ3312" s="203"/>
      <c r="BA3312" s="207"/>
    </row>
    <row r="3313" spans="1:53" ht="30" customHeight="1">
      <c r="A3313" s="5" t="s">
        <v>2487</v>
      </c>
      <c r="B3313" s="5" t="s">
        <v>52</v>
      </c>
      <c r="C3313" s="5" t="s">
        <v>52</v>
      </c>
      <c r="D3313" s="6"/>
      <c r="E3313" s="8"/>
      <c r="F3313" s="9">
        <f>TRUNC(SUMIF(N3310:N3312, N3309, F3310:F3312),0)</f>
        <v>0</v>
      </c>
      <c r="G3313" s="8"/>
      <c r="H3313" s="9">
        <f>TRUNC(SUMIF(N3310:N3312, N3309, H3310:H3312),0)</f>
        <v>31645</v>
      </c>
      <c r="I3313" s="8"/>
      <c r="J3313" s="9">
        <f>TRUNC(SUMIF(N3310:N3312, N3309, J3310:J3312),0)</f>
        <v>316</v>
      </c>
      <c r="K3313" s="8"/>
      <c r="L3313" s="9">
        <f>F3313+H3313+J3313</f>
        <v>31961</v>
      </c>
      <c r="M3313" s="5" t="s">
        <v>52</v>
      </c>
      <c r="N3313" s="1" t="s">
        <v>124</v>
      </c>
      <c r="O3313" s="1" t="s">
        <v>124</v>
      </c>
      <c r="P3313" s="1" t="s">
        <v>52</v>
      </c>
      <c r="Q3313" s="1" t="s">
        <v>52</v>
      </c>
      <c r="R3313" s="1" t="s">
        <v>52</v>
      </c>
      <c r="AV3313" s="1" t="s">
        <v>52</v>
      </c>
      <c r="AW3313" s="1" t="s">
        <v>52</v>
      </c>
      <c r="AX3313" s="1" t="s">
        <v>52</v>
      </c>
      <c r="AY3313" s="1" t="s">
        <v>52</v>
      </c>
      <c r="AZ3313" s="203"/>
      <c r="BA3313" s="207"/>
    </row>
    <row r="3314" spans="1:53" ht="30" customHeight="1">
      <c r="A3314" s="6"/>
      <c r="B3314" s="6"/>
      <c r="C3314" s="6"/>
      <c r="D3314" s="6"/>
      <c r="E3314" s="8"/>
      <c r="F3314" s="9"/>
      <c r="G3314" s="8"/>
      <c r="H3314" s="9"/>
      <c r="I3314" s="8"/>
      <c r="J3314" s="9"/>
      <c r="K3314" s="8"/>
      <c r="L3314" s="9"/>
      <c r="M3314" s="6"/>
      <c r="BA3314" s="206"/>
    </row>
    <row r="3315" spans="1:53" ht="30" customHeight="1">
      <c r="A3315" s="308" t="s">
        <v>6221</v>
      </c>
      <c r="B3315" s="308"/>
      <c r="C3315" s="308"/>
      <c r="D3315" s="308"/>
      <c r="E3315" s="309"/>
      <c r="F3315" s="310"/>
      <c r="G3315" s="309"/>
      <c r="H3315" s="310"/>
      <c r="I3315" s="309"/>
      <c r="J3315" s="310"/>
      <c r="K3315" s="309"/>
      <c r="L3315" s="310"/>
      <c r="M3315" s="308"/>
      <c r="N3315" s="1" t="s">
        <v>6139</v>
      </c>
      <c r="BA3315" s="206"/>
    </row>
    <row r="3316" spans="1:53" ht="30" customHeight="1">
      <c r="A3316" s="5" t="s">
        <v>5594</v>
      </c>
      <c r="B3316" s="5" t="s">
        <v>5617</v>
      </c>
      <c r="C3316" s="5" t="s">
        <v>1186</v>
      </c>
      <c r="D3316" s="6">
        <v>0.22789999999999999</v>
      </c>
      <c r="E3316" s="8">
        <f>단가대비표!K10</f>
        <v>0</v>
      </c>
      <c r="F3316" s="9">
        <f>TRUNC(E3316*D3316,1)</f>
        <v>0</v>
      </c>
      <c r="G3316" s="8">
        <f>단가대비표!L10</f>
        <v>0</v>
      </c>
      <c r="H3316" s="9">
        <f>TRUNC(G3316*D3316,1)</f>
        <v>0</v>
      </c>
      <c r="I3316" s="8">
        <f>단가대비표!S10</f>
        <v>109114</v>
      </c>
      <c r="J3316" s="9">
        <f>TRUNC(I3316*D3316,1)</f>
        <v>24867</v>
      </c>
      <c r="K3316" s="8">
        <f t="shared" ref="K3316:L3319" si="434">TRUNC(E3316+G3316+I3316,1)</f>
        <v>109114</v>
      </c>
      <c r="L3316" s="9">
        <f t="shared" si="434"/>
        <v>24867</v>
      </c>
      <c r="M3316" s="5" t="s">
        <v>5596</v>
      </c>
      <c r="N3316" s="1" t="s">
        <v>6139</v>
      </c>
      <c r="O3316" s="1" t="s">
        <v>6222</v>
      </c>
      <c r="P3316" s="1" t="s">
        <v>62</v>
      </c>
      <c r="Q3316" s="1" t="s">
        <v>62</v>
      </c>
      <c r="R3316" s="1" t="s">
        <v>61</v>
      </c>
      <c r="AV3316" s="1" t="s">
        <v>52</v>
      </c>
      <c r="AW3316" s="1" t="s">
        <v>6223</v>
      </c>
      <c r="AX3316" s="1" t="s">
        <v>52</v>
      </c>
      <c r="AY3316" s="1" t="s">
        <v>52</v>
      </c>
      <c r="AZ3316" s="203"/>
      <c r="BA3316" s="207" t="s">
        <v>7224</v>
      </c>
    </row>
    <row r="3317" spans="1:53" ht="30" customHeight="1">
      <c r="A3317" s="5" t="s">
        <v>5599</v>
      </c>
      <c r="B3317" s="5" t="s">
        <v>5600</v>
      </c>
      <c r="C3317" s="5" t="s">
        <v>2572</v>
      </c>
      <c r="D3317" s="6">
        <v>11.6</v>
      </c>
      <c r="E3317" s="8">
        <f>단가대비표!K55</f>
        <v>1296</v>
      </c>
      <c r="F3317" s="9">
        <f>TRUNC(E3317*D3317,1)</f>
        <v>15033.6</v>
      </c>
      <c r="G3317" s="8">
        <f>단가대비표!L55</f>
        <v>0</v>
      </c>
      <c r="H3317" s="9">
        <f>TRUNC(G3317*D3317,1)</f>
        <v>0</v>
      </c>
      <c r="I3317" s="8">
        <f>단가대비표!S55</f>
        <v>0</v>
      </c>
      <c r="J3317" s="9">
        <f>TRUNC(I3317*D3317,1)</f>
        <v>0</v>
      </c>
      <c r="K3317" s="8">
        <f t="shared" si="434"/>
        <v>1296</v>
      </c>
      <c r="L3317" s="9">
        <f t="shared" si="434"/>
        <v>15033.6</v>
      </c>
      <c r="M3317" s="5" t="s">
        <v>52</v>
      </c>
      <c r="N3317" s="1" t="s">
        <v>6139</v>
      </c>
      <c r="O3317" s="1" t="s">
        <v>5601</v>
      </c>
      <c r="P3317" s="1" t="s">
        <v>62</v>
      </c>
      <c r="Q3317" s="1" t="s">
        <v>62</v>
      </c>
      <c r="R3317" s="1" t="s">
        <v>61</v>
      </c>
      <c r="V3317">
        <v>1</v>
      </c>
      <c r="AV3317" s="1" t="s">
        <v>52</v>
      </c>
      <c r="AW3317" s="1" t="s">
        <v>6224</v>
      </c>
      <c r="AX3317" s="1" t="s">
        <v>52</v>
      </c>
      <c r="AY3317" s="1" t="s">
        <v>52</v>
      </c>
      <c r="AZ3317" s="203"/>
      <c r="BA3317" s="207" t="s">
        <v>7276</v>
      </c>
    </row>
    <row r="3318" spans="1:53" ht="30" customHeight="1">
      <c r="A3318" s="5" t="s">
        <v>2665</v>
      </c>
      <c r="B3318" s="5" t="s">
        <v>5603</v>
      </c>
      <c r="C3318" s="5" t="s">
        <v>449</v>
      </c>
      <c r="D3318" s="6">
        <v>1</v>
      </c>
      <c r="E3318" s="8">
        <f>TRUNC(SUMIF(V3316:V3319, RIGHTB(O3318, 1), F3316:F3319)*U3318, 2)</f>
        <v>3608.06</v>
      </c>
      <c r="F3318" s="9">
        <f>TRUNC(E3318*D3318,1)</f>
        <v>3608</v>
      </c>
      <c r="G3318" s="8">
        <v>0</v>
      </c>
      <c r="H3318" s="9">
        <f>TRUNC(G3318*D3318,1)</f>
        <v>0</v>
      </c>
      <c r="I3318" s="8">
        <v>0</v>
      </c>
      <c r="J3318" s="9">
        <f>TRUNC(I3318*D3318,1)</f>
        <v>0</v>
      </c>
      <c r="K3318" s="8">
        <f t="shared" si="434"/>
        <v>3608</v>
      </c>
      <c r="L3318" s="9">
        <f t="shared" si="434"/>
        <v>3608</v>
      </c>
      <c r="M3318" s="5" t="s">
        <v>52</v>
      </c>
      <c r="N3318" s="1" t="s">
        <v>6139</v>
      </c>
      <c r="O3318" s="1" t="s">
        <v>2654</v>
      </c>
      <c r="P3318" s="1" t="s">
        <v>62</v>
      </c>
      <c r="Q3318" s="1" t="s">
        <v>62</v>
      </c>
      <c r="R3318" s="1" t="s">
        <v>62</v>
      </c>
      <c r="S3318">
        <v>0</v>
      </c>
      <c r="T3318">
        <v>0</v>
      </c>
      <c r="U3318">
        <v>0.24</v>
      </c>
      <c r="AV3318" s="1" t="s">
        <v>52</v>
      </c>
      <c r="AW3318" s="1" t="s">
        <v>6225</v>
      </c>
      <c r="AX3318" s="1" t="s">
        <v>52</v>
      </c>
      <c r="AY3318" s="1" t="s">
        <v>52</v>
      </c>
      <c r="AZ3318" s="203"/>
      <c r="BA3318" s="207"/>
    </row>
    <row r="3319" spans="1:53" ht="30" customHeight="1">
      <c r="A3319" s="5" t="s">
        <v>5605</v>
      </c>
      <c r="B3319" s="5" t="s">
        <v>2646</v>
      </c>
      <c r="C3319" s="5" t="s">
        <v>2210</v>
      </c>
      <c r="D3319" s="6">
        <v>1</v>
      </c>
      <c r="E3319" s="8">
        <f>TRUNC(단가대비표!K433*1/8*16/12*25/20, 1)</f>
        <v>0</v>
      </c>
      <c r="F3319" s="9">
        <f>TRUNC(E3319*D3319,1)</f>
        <v>0</v>
      </c>
      <c r="G3319" s="8">
        <f>TRUNC(단가대비표!L433*1/8*16/12*25/20, 1)</f>
        <v>50686.400000000001</v>
      </c>
      <c r="H3319" s="9">
        <f>TRUNC(G3319*D3319,1)</f>
        <v>50686.400000000001</v>
      </c>
      <c r="I3319" s="8">
        <f>TRUNC(단가대비표!S433*1/8*16/12*25/20, 1)</f>
        <v>0</v>
      </c>
      <c r="J3319" s="9">
        <f>TRUNC(I3319*D3319,1)</f>
        <v>0</v>
      </c>
      <c r="K3319" s="8">
        <f t="shared" si="434"/>
        <v>50686.400000000001</v>
      </c>
      <c r="L3319" s="9">
        <f t="shared" si="434"/>
        <v>50686.400000000001</v>
      </c>
      <c r="M3319" s="5" t="s">
        <v>52</v>
      </c>
      <c r="N3319" s="1" t="s">
        <v>6139</v>
      </c>
      <c r="O3319" s="1" t="s">
        <v>5606</v>
      </c>
      <c r="P3319" s="1" t="s">
        <v>62</v>
      </c>
      <c r="Q3319" s="1" t="s">
        <v>62</v>
      </c>
      <c r="R3319" s="1" t="s">
        <v>61</v>
      </c>
      <c r="AV3319" s="1" t="s">
        <v>52</v>
      </c>
      <c r="AW3319" s="1" t="s">
        <v>6226</v>
      </c>
      <c r="AX3319" s="1" t="s">
        <v>61</v>
      </c>
      <c r="AY3319" s="1" t="s">
        <v>52</v>
      </c>
      <c r="AZ3319" s="203"/>
      <c r="BA3319" s="207" t="s">
        <v>7748</v>
      </c>
    </row>
    <row r="3320" spans="1:53" ht="30" customHeight="1">
      <c r="A3320" s="5" t="s">
        <v>2487</v>
      </c>
      <c r="B3320" s="5" t="s">
        <v>52</v>
      </c>
      <c r="C3320" s="5" t="s">
        <v>52</v>
      </c>
      <c r="D3320" s="6"/>
      <c r="E3320" s="8"/>
      <c r="F3320" s="9">
        <f>TRUNC(SUMIF(N3316:N3319, N3315, F3316:F3319),0)</f>
        <v>18641</v>
      </c>
      <c r="G3320" s="8"/>
      <c r="H3320" s="9">
        <f>TRUNC(SUMIF(N3316:N3319, N3315, H3316:H3319),0)</f>
        <v>50686</v>
      </c>
      <c r="I3320" s="8"/>
      <c r="J3320" s="9">
        <f>TRUNC(SUMIF(N3316:N3319, N3315, J3316:J3319),0)</f>
        <v>24867</v>
      </c>
      <c r="K3320" s="8"/>
      <c r="L3320" s="9">
        <f>F3320+H3320+J3320</f>
        <v>94194</v>
      </c>
      <c r="M3320" s="5" t="s">
        <v>52</v>
      </c>
      <c r="N3320" s="1" t="s">
        <v>124</v>
      </c>
      <c r="O3320" s="1" t="s">
        <v>124</v>
      </c>
      <c r="P3320" s="1" t="s">
        <v>52</v>
      </c>
      <c r="Q3320" s="1" t="s">
        <v>52</v>
      </c>
      <c r="R3320" s="1" t="s">
        <v>52</v>
      </c>
      <c r="AV3320" s="1" t="s">
        <v>52</v>
      </c>
      <c r="AW3320" s="1" t="s">
        <v>52</v>
      </c>
      <c r="AX3320" s="1" t="s">
        <v>52</v>
      </c>
      <c r="AY3320" s="1" t="s">
        <v>52</v>
      </c>
      <c r="AZ3320" s="203"/>
      <c r="BA3320" s="207"/>
    </row>
    <row r="3321" spans="1:53" ht="30" customHeight="1">
      <c r="A3321" s="6"/>
      <c r="B3321" s="6"/>
      <c r="C3321" s="6"/>
      <c r="D3321" s="6"/>
      <c r="E3321" s="8"/>
      <c r="F3321" s="9"/>
      <c r="G3321" s="8"/>
      <c r="H3321" s="9"/>
      <c r="I3321" s="8"/>
      <c r="J3321" s="9"/>
      <c r="K3321" s="8"/>
      <c r="L3321" s="9"/>
      <c r="M3321" s="6"/>
      <c r="BA3321" s="206"/>
    </row>
    <row r="3322" spans="1:53" ht="30" customHeight="1">
      <c r="A3322" s="308" t="s">
        <v>6227</v>
      </c>
      <c r="B3322" s="308"/>
      <c r="C3322" s="308"/>
      <c r="D3322" s="308"/>
      <c r="E3322" s="309"/>
      <c r="F3322" s="310"/>
      <c r="G3322" s="309"/>
      <c r="H3322" s="310"/>
      <c r="I3322" s="309"/>
      <c r="J3322" s="310"/>
      <c r="K3322" s="309"/>
      <c r="L3322" s="310"/>
      <c r="M3322" s="308"/>
      <c r="N3322" s="1" t="s">
        <v>3347</v>
      </c>
      <c r="BA3322" s="206"/>
    </row>
    <row r="3323" spans="1:53" ht="30" customHeight="1">
      <c r="A3323" s="5" t="s">
        <v>3196</v>
      </c>
      <c r="B3323" s="5" t="s">
        <v>2646</v>
      </c>
      <c r="C3323" s="5" t="s">
        <v>2210</v>
      </c>
      <c r="D3323" s="6">
        <v>4.2999999999999997E-2</v>
      </c>
      <c r="E3323" s="8">
        <f>단가대비표!K428</f>
        <v>0</v>
      </c>
      <c r="F3323" s="9">
        <f>TRUNC(E3323*D3323,1)</f>
        <v>0</v>
      </c>
      <c r="G3323" s="8">
        <f>단가대비표!L428</f>
        <v>214118</v>
      </c>
      <c r="H3323" s="9">
        <f>TRUNC(G3323*D3323,1)</f>
        <v>9207</v>
      </c>
      <c r="I3323" s="8">
        <f>단가대비표!S428</f>
        <v>0</v>
      </c>
      <c r="J3323" s="9">
        <f>TRUNC(I3323*D3323,1)</f>
        <v>0</v>
      </c>
      <c r="K3323" s="8">
        <f t="shared" ref="K3323:L3325" si="435">TRUNC(E3323+G3323+I3323,1)</f>
        <v>214118</v>
      </c>
      <c r="L3323" s="9">
        <f t="shared" si="435"/>
        <v>9207</v>
      </c>
      <c r="M3323" s="5" t="s">
        <v>52</v>
      </c>
      <c r="N3323" s="1" t="s">
        <v>3347</v>
      </c>
      <c r="O3323" s="1" t="s">
        <v>3197</v>
      </c>
      <c r="P3323" s="1" t="s">
        <v>62</v>
      </c>
      <c r="Q3323" s="1" t="s">
        <v>62</v>
      </c>
      <c r="R3323" s="1" t="s">
        <v>61</v>
      </c>
      <c r="V3323">
        <v>1</v>
      </c>
      <c r="AV3323" s="1" t="s">
        <v>52</v>
      </c>
      <c r="AW3323" s="1" t="s">
        <v>6228</v>
      </c>
      <c r="AX3323" s="1" t="s">
        <v>52</v>
      </c>
      <c r="AY3323" s="1" t="s">
        <v>52</v>
      </c>
      <c r="AZ3323" s="203"/>
      <c r="BA3323" s="207" t="s">
        <v>7743</v>
      </c>
    </row>
    <row r="3324" spans="1:53" ht="30" customHeight="1">
      <c r="A3324" s="5" t="s">
        <v>2649</v>
      </c>
      <c r="B3324" s="5" t="s">
        <v>2646</v>
      </c>
      <c r="C3324" s="5" t="s">
        <v>2210</v>
      </c>
      <c r="D3324" s="6">
        <v>2.1999999999999999E-2</v>
      </c>
      <c r="E3324" s="8">
        <f>단가대비표!K405</f>
        <v>0</v>
      </c>
      <c r="F3324" s="9">
        <f>TRUNC(E3324*D3324,1)</f>
        <v>0</v>
      </c>
      <c r="G3324" s="8">
        <f>단가대비표!L405</f>
        <v>157068</v>
      </c>
      <c r="H3324" s="9">
        <f>TRUNC(G3324*D3324,1)</f>
        <v>3455.4</v>
      </c>
      <c r="I3324" s="8">
        <f>단가대비표!S405</f>
        <v>0</v>
      </c>
      <c r="J3324" s="9">
        <f>TRUNC(I3324*D3324,1)</f>
        <v>0</v>
      </c>
      <c r="K3324" s="8">
        <f t="shared" si="435"/>
        <v>157068</v>
      </c>
      <c r="L3324" s="9">
        <f t="shared" si="435"/>
        <v>3455.4</v>
      </c>
      <c r="M3324" s="5" t="s">
        <v>52</v>
      </c>
      <c r="N3324" s="1" t="s">
        <v>3347</v>
      </c>
      <c r="O3324" s="1" t="s">
        <v>2650</v>
      </c>
      <c r="P3324" s="1" t="s">
        <v>62</v>
      </c>
      <c r="Q3324" s="1" t="s">
        <v>62</v>
      </c>
      <c r="R3324" s="1" t="s">
        <v>61</v>
      </c>
      <c r="V3324">
        <v>1</v>
      </c>
      <c r="AV3324" s="1" t="s">
        <v>52</v>
      </c>
      <c r="AW3324" s="1" t="s">
        <v>6229</v>
      </c>
      <c r="AX3324" s="1" t="s">
        <v>52</v>
      </c>
      <c r="AY3324" s="1" t="s">
        <v>52</v>
      </c>
      <c r="AZ3324" s="203"/>
      <c r="BA3324" s="207" t="s">
        <v>7717</v>
      </c>
    </row>
    <row r="3325" spans="1:53" ht="30" customHeight="1">
      <c r="A3325" s="5" t="s">
        <v>2652</v>
      </c>
      <c r="B3325" s="5" t="s">
        <v>2998</v>
      </c>
      <c r="C3325" s="5" t="s">
        <v>449</v>
      </c>
      <c r="D3325" s="6">
        <v>1</v>
      </c>
      <c r="E3325" s="8">
        <f>TRUNC(SUMIF(V3323:V3325, RIGHTB(O3325, 1), H3323:H3325)*U3325, 2)</f>
        <v>126.62</v>
      </c>
      <c r="F3325" s="9">
        <f>TRUNC(E3325*D3325,1)</f>
        <v>126.6</v>
      </c>
      <c r="G3325" s="8">
        <v>0</v>
      </c>
      <c r="H3325" s="9">
        <f>TRUNC(G3325*D3325,1)</f>
        <v>0</v>
      </c>
      <c r="I3325" s="8">
        <v>0</v>
      </c>
      <c r="J3325" s="9">
        <f>TRUNC(I3325*D3325,1)</f>
        <v>0</v>
      </c>
      <c r="K3325" s="8">
        <f t="shared" si="435"/>
        <v>126.6</v>
      </c>
      <c r="L3325" s="9">
        <f t="shared" si="435"/>
        <v>126.6</v>
      </c>
      <c r="M3325" s="5" t="s">
        <v>52</v>
      </c>
      <c r="N3325" s="1" t="s">
        <v>3347</v>
      </c>
      <c r="O3325" s="1" t="s">
        <v>2654</v>
      </c>
      <c r="P3325" s="1" t="s">
        <v>62</v>
      </c>
      <c r="Q3325" s="1" t="s">
        <v>62</v>
      </c>
      <c r="R3325" s="1" t="s">
        <v>62</v>
      </c>
      <c r="S3325">
        <v>1</v>
      </c>
      <c r="T3325">
        <v>0</v>
      </c>
      <c r="U3325">
        <v>0.01</v>
      </c>
      <c r="AV3325" s="1" t="s">
        <v>52</v>
      </c>
      <c r="AW3325" s="1" t="s">
        <v>6230</v>
      </c>
      <c r="AX3325" s="1" t="s">
        <v>52</v>
      </c>
      <c r="AY3325" s="1" t="s">
        <v>52</v>
      </c>
      <c r="AZ3325" s="203"/>
      <c r="BA3325" s="207"/>
    </row>
    <row r="3326" spans="1:53" ht="30" customHeight="1">
      <c r="A3326" s="5" t="s">
        <v>2487</v>
      </c>
      <c r="B3326" s="5" t="s">
        <v>52</v>
      </c>
      <c r="C3326" s="5" t="s">
        <v>52</v>
      </c>
      <c r="D3326" s="6"/>
      <c r="E3326" s="8"/>
      <c r="F3326" s="9">
        <f>TRUNC(SUMIF(N3323:N3325, N3322, F3323:F3325),0)</f>
        <v>126</v>
      </c>
      <c r="G3326" s="8"/>
      <c r="H3326" s="9">
        <f>TRUNC(SUMIF(N3323:N3325, N3322, H3323:H3325),0)</f>
        <v>12662</v>
      </c>
      <c r="I3326" s="8"/>
      <c r="J3326" s="9">
        <f>TRUNC(SUMIF(N3323:N3325, N3322, J3323:J3325),0)</f>
        <v>0</v>
      </c>
      <c r="K3326" s="8"/>
      <c r="L3326" s="9">
        <f>F3326+H3326+J3326</f>
        <v>12788</v>
      </c>
      <c r="M3326" s="5" t="s">
        <v>52</v>
      </c>
      <c r="N3326" s="1" t="s">
        <v>124</v>
      </c>
      <c r="O3326" s="1" t="s">
        <v>124</v>
      </c>
      <c r="P3326" s="1" t="s">
        <v>52</v>
      </c>
      <c r="Q3326" s="1" t="s">
        <v>52</v>
      </c>
      <c r="R3326" s="1" t="s">
        <v>52</v>
      </c>
      <c r="AV3326" s="1" t="s">
        <v>52</v>
      </c>
      <c r="AW3326" s="1" t="s">
        <v>52</v>
      </c>
      <c r="AX3326" s="1" t="s">
        <v>52</v>
      </c>
      <c r="AY3326" s="1" t="s">
        <v>52</v>
      </c>
      <c r="AZ3326" s="203"/>
      <c r="BA3326" s="207"/>
    </row>
    <row r="3327" spans="1:53" ht="30" customHeight="1">
      <c r="A3327" s="6"/>
      <c r="B3327" s="6"/>
      <c r="C3327" s="6"/>
      <c r="D3327" s="6"/>
      <c r="E3327" s="8"/>
      <c r="F3327" s="9"/>
      <c r="G3327" s="8"/>
      <c r="H3327" s="9"/>
      <c r="I3327" s="8"/>
      <c r="J3327" s="9"/>
      <c r="K3327" s="8"/>
      <c r="L3327" s="9"/>
      <c r="M3327" s="6"/>
      <c r="BA3327" s="206"/>
    </row>
    <row r="3328" spans="1:53" ht="30" customHeight="1">
      <c r="A3328" s="308" t="s">
        <v>7810</v>
      </c>
      <c r="B3328" s="308"/>
      <c r="C3328" s="308"/>
      <c r="D3328" s="308"/>
      <c r="E3328" s="309"/>
      <c r="F3328" s="310"/>
      <c r="G3328" s="309"/>
      <c r="H3328" s="310"/>
      <c r="I3328" s="309"/>
      <c r="J3328" s="310"/>
      <c r="K3328" s="309"/>
      <c r="L3328" s="310"/>
      <c r="M3328" s="308"/>
      <c r="N3328" s="1" t="s">
        <v>3355</v>
      </c>
      <c r="BA3328" s="206"/>
    </row>
    <row r="3329" spans="1:53" ht="30" customHeight="1">
      <c r="A3329" s="5" t="s">
        <v>3196</v>
      </c>
      <c r="B3329" s="5" t="s">
        <v>2646</v>
      </c>
      <c r="C3329" s="5" t="s">
        <v>2210</v>
      </c>
      <c r="D3329" s="6">
        <v>5.5E-2</v>
      </c>
      <c r="E3329" s="8">
        <f>단가대비표!K428</f>
        <v>0</v>
      </c>
      <c r="F3329" s="9">
        <f>TRUNC(E3329*D3329,1)</f>
        <v>0</v>
      </c>
      <c r="G3329" s="8">
        <f>단가대비표!L428</f>
        <v>214118</v>
      </c>
      <c r="H3329" s="9">
        <f>TRUNC(G3329*D3329,1)</f>
        <v>11776.4</v>
      </c>
      <c r="I3329" s="8">
        <f>단가대비표!S428</f>
        <v>0</v>
      </c>
      <c r="J3329" s="9">
        <f>TRUNC(I3329*D3329,1)</f>
        <v>0</v>
      </c>
      <c r="K3329" s="8">
        <f t="shared" ref="K3329:L3331" si="436">TRUNC(E3329+G3329+I3329,1)</f>
        <v>214118</v>
      </c>
      <c r="L3329" s="9">
        <f t="shared" si="436"/>
        <v>11776.4</v>
      </c>
      <c r="M3329" s="5" t="s">
        <v>52</v>
      </c>
      <c r="N3329" s="1" t="s">
        <v>3355</v>
      </c>
      <c r="O3329" s="1" t="s">
        <v>3197</v>
      </c>
      <c r="P3329" s="1" t="s">
        <v>62</v>
      </c>
      <c r="Q3329" s="1" t="s">
        <v>62</v>
      </c>
      <c r="R3329" s="1" t="s">
        <v>61</v>
      </c>
      <c r="V3329">
        <v>1</v>
      </c>
      <c r="AV3329" s="1" t="s">
        <v>52</v>
      </c>
      <c r="AW3329" s="1" t="s">
        <v>6231</v>
      </c>
      <c r="AX3329" s="1" t="s">
        <v>52</v>
      </c>
      <c r="AY3329" s="1" t="s">
        <v>52</v>
      </c>
      <c r="AZ3329" s="203"/>
      <c r="BA3329" s="207" t="s">
        <v>7743</v>
      </c>
    </row>
    <row r="3330" spans="1:53" ht="30" customHeight="1">
      <c r="A3330" s="5" t="s">
        <v>2649</v>
      </c>
      <c r="B3330" s="5" t="s">
        <v>2646</v>
      </c>
      <c r="C3330" s="5" t="s">
        <v>2210</v>
      </c>
      <c r="D3330" s="6">
        <v>2.9000000000000001E-2</v>
      </c>
      <c r="E3330" s="8">
        <f>단가대비표!K405</f>
        <v>0</v>
      </c>
      <c r="F3330" s="9">
        <f>TRUNC(E3330*D3330,1)</f>
        <v>0</v>
      </c>
      <c r="G3330" s="8">
        <f>단가대비표!L405</f>
        <v>157068</v>
      </c>
      <c r="H3330" s="9">
        <f>TRUNC(G3330*D3330,1)</f>
        <v>4554.8999999999996</v>
      </c>
      <c r="I3330" s="8">
        <f>단가대비표!S405</f>
        <v>0</v>
      </c>
      <c r="J3330" s="9">
        <f>TRUNC(I3330*D3330,1)</f>
        <v>0</v>
      </c>
      <c r="K3330" s="8">
        <f t="shared" si="436"/>
        <v>157068</v>
      </c>
      <c r="L3330" s="9">
        <f t="shared" si="436"/>
        <v>4554.8999999999996</v>
      </c>
      <c r="M3330" s="5" t="s">
        <v>52</v>
      </c>
      <c r="N3330" s="1" t="s">
        <v>3355</v>
      </c>
      <c r="O3330" s="1" t="s">
        <v>2650</v>
      </c>
      <c r="P3330" s="1" t="s">
        <v>62</v>
      </c>
      <c r="Q3330" s="1" t="s">
        <v>62</v>
      </c>
      <c r="R3330" s="1" t="s">
        <v>61</v>
      </c>
      <c r="V3330">
        <v>1</v>
      </c>
      <c r="AV3330" s="1" t="s">
        <v>52</v>
      </c>
      <c r="AW3330" s="1" t="s">
        <v>6232</v>
      </c>
      <c r="AX3330" s="1" t="s">
        <v>52</v>
      </c>
      <c r="AY3330" s="1" t="s">
        <v>52</v>
      </c>
      <c r="AZ3330" s="203"/>
      <c r="BA3330" s="207" t="s">
        <v>7717</v>
      </c>
    </row>
    <row r="3331" spans="1:53" ht="30" customHeight="1">
      <c r="A3331" s="5" t="s">
        <v>2652</v>
      </c>
      <c r="B3331" s="5" t="s">
        <v>2998</v>
      </c>
      <c r="C3331" s="5" t="s">
        <v>449</v>
      </c>
      <c r="D3331" s="6">
        <v>1</v>
      </c>
      <c r="E3331" s="8">
        <f>TRUNC(SUMIF(V3329:V3331, RIGHTB(O3331, 1), H3329:H3331)*U3331, 2)</f>
        <v>163.31</v>
      </c>
      <c r="F3331" s="9">
        <f>TRUNC(E3331*D3331,1)</f>
        <v>163.30000000000001</v>
      </c>
      <c r="G3331" s="8">
        <v>0</v>
      </c>
      <c r="H3331" s="9">
        <f>TRUNC(G3331*D3331,1)</f>
        <v>0</v>
      </c>
      <c r="I3331" s="8">
        <v>0</v>
      </c>
      <c r="J3331" s="9">
        <f>TRUNC(I3331*D3331,1)</f>
        <v>0</v>
      </c>
      <c r="K3331" s="8">
        <f t="shared" si="436"/>
        <v>163.30000000000001</v>
      </c>
      <c r="L3331" s="9">
        <f t="shared" si="436"/>
        <v>163.30000000000001</v>
      </c>
      <c r="M3331" s="5" t="s">
        <v>52</v>
      </c>
      <c r="N3331" s="1" t="s">
        <v>3355</v>
      </c>
      <c r="O3331" s="1" t="s">
        <v>2654</v>
      </c>
      <c r="P3331" s="1" t="s">
        <v>62</v>
      </c>
      <c r="Q3331" s="1" t="s">
        <v>62</v>
      </c>
      <c r="R3331" s="1" t="s">
        <v>62</v>
      </c>
      <c r="S3331">
        <v>1</v>
      </c>
      <c r="T3331">
        <v>0</v>
      </c>
      <c r="U3331">
        <v>0.01</v>
      </c>
      <c r="AV3331" s="1" t="s">
        <v>52</v>
      </c>
      <c r="AW3331" s="1" t="s">
        <v>6233</v>
      </c>
      <c r="AX3331" s="1" t="s">
        <v>52</v>
      </c>
      <c r="AY3331" s="1" t="s">
        <v>52</v>
      </c>
      <c r="AZ3331" s="203"/>
      <c r="BA3331" s="207"/>
    </row>
    <row r="3332" spans="1:53" ht="30" customHeight="1">
      <c r="A3332" s="5" t="s">
        <v>2487</v>
      </c>
      <c r="B3332" s="5" t="s">
        <v>52</v>
      </c>
      <c r="C3332" s="5" t="s">
        <v>52</v>
      </c>
      <c r="D3332" s="6"/>
      <c r="E3332" s="8"/>
      <c r="F3332" s="9">
        <f>TRUNC(SUMIF(N3329:N3331, N3328, F3329:F3331),0)</f>
        <v>163</v>
      </c>
      <c r="G3332" s="8"/>
      <c r="H3332" s="9">
        <f>TRUNC(SUMIF(N3329:N3331, N3328, H3329:H3331),0)</f>
        <v>16331</v>
      </c>
      <c r="I3332" s="8"/>
      <c r="J3332" s="9">
        <f>TRUNC(SUMIF(N3329:N3331, N3328, J3329:J3331),0)</f>
        <v>0</v>
      </c>
      <c r="K3332" s="8"/>
      <c r="L3332" s="9">
        <f>F3332+H3332+J3332</f>
        <v>16494</v>
      </c>
      <c r="M3332" s="5" t="s">
        <v>52</v>
      </c>
      <c r="N3332" s="1" t="s">
        <v>124</v>
      </c>
      <c r="O3332" s="1" t="s">
        <v>124</v>
      </c>
      <c r="P3332" s="1" t="s">
        <v>52</v>
      </c>
      <c r="Q3332" s="1" t="s">
        <v>52</v>
      </c>
      <c r="R3332" s="1" t="s">
        <v>52</v>
      </c>
      <c r="AV3332" s="1" t="s">
        <v>52</v>
      </c>
      <c r="AW3332" s="1" t="s">
        <v>52</v>
      </c>
      <c r="AX3332" s="1" t="s">
        <v>52</v>
      </c>
      <c r="AY3332" s="1" t="s">
        <v>52</v>
      </c>
      <c r="AZ3332" s="203"/>
      <c r="BA3332" s="207"/>
    </row>
    <row r="3333" spans="1:53" ht="30" customHeight="1">
      <c r="A3333" s="6"/>
      <c r="B3333" s="6"/>
      <c r="C3333" s="6"/>
      <c r="D3333" s="6"/>
      <c r="E3333" s="8"/>
      <c r="F3333" s="9"/>
      <c r="G3333" s="8"/>
      <c r="H3333" s="9"/>
      <c r="I3333" s="8"/>
      <c r="J3333" s="9"/>
      <c r="K3333" s="8"/>
      <c r="L3333" s="9"/>
      <c r="M3333" s="6"/>
      <c r="BA3333" s="206"/>
    </row>
    <row r="3334" spans="1:53" ht="30" customHeight="1">
      <c r="A3334" s="308" t="s">
        <v>6234</v>
      </c>
      <c r="B3334" s="308"/>
      <c r="C3334" s="308"/>
      <c r="D3334" s="308"/>
      <c r="E3334" s="309"/>
      <c r="F3334" s="310"/>
      <c r="G3334" s="309"/>
      <c r="H3334" s="310"/>
      <c r="I3334" s="309"/>
      <c r="J3334" s="310"/>
      <c r="K3334" s="309"/>
      <c r="L3334" s="310"/>
      <c r="M3334" s="308"/>
      <c r="N3334" s="1" t="s">
        <v>3377</v>
      </c>
      <c r="BA3334" s="206"/>
    </row>
    <row r="3335" spans="1:53" ht="30" customHeight="1">
      <c r="A3335" s="5" t="s">
        <v>6133</v>
      </c>
      <c r="B3335" s="5" t="s">
        <v>2646</v>
      </c>
      <c r="C3335" s="5" t="s">
        <v>2210</v>
      </c>
      <c r="D3335" s="6">
        <v>0.85</v>
      </c>
      <c r="E3335" s="8">
        <f>단가대비표!K413</f>
        <v>0</v>
      </c>
      <c r="F3335" s="9">
        <f>TRUNC(E3335*D3335,1)</f>
        <v>0</v>
      </c>
      <c r="G3335" s="8">
        <f>단가대비표!L413</f>
        <v>245223</v>
      </c>
      <c r="H3335" s="9">
        <f>TRUNC(G3335*D3335,1)</f>
        <v>208439.5</v>
      </c>
      <c r="I3335" s="8">
        <f>단가대비표!S413</f>
        <v>0</v>
      </c>
      <c r="J3335" s="9">
        <f>TRUNC(I3335*D3335,1)</f>
        <v>0</v>
      </c>
      <c r="K3335" s="8">
        <f>TRUNC(E3335+G3335+I3335,1)</f>
        <v>245223</v>
      </c>
      <c r="L3335" s="9">
        <f>TRUNC(F3335+H3335+J3335,1)</f>
        <v>208439.5</v>
      </c>
      <c r="M3335" s="5" t="s">
        <v>52</v>
      </c>
      <c r="N3335" s="1" t="s">
        <v>3377</v>
      </c>
      <c r="O3335" s="1" t="s">
        <v>6134</v>
      </c>
      <c r="P3335" s="1" t="s">
        <v>62</v>
      </c>
      <c r="Q3335" s="1" t="s">
        <v>62</v>
      </c>
      <c r="R3335" s="1" t="s">
        <v>61</v>
      </c>
      <c r="AV3335" s="1" t="s">
        <v>52</v>
      </c>
      <c r="AW3335" s="1" t="s">
        <v>6235</v>
      </c>
      <c r="AX3335" s="1" t="s">
        <v>52</v>
      </c>
      <c r="AY3335" s="1" t="s">
        <v>52</v>
      </c>
      <c r="AZ3335" s="203"/>
      <c r="BA3335" s="207" t="s">
        <v>7728</v>
      </c>
    </row>
    <row r="3336" spans="1:53" ht="30" customHeight="1">
      <c r="A3336" s="5" t="s">
        <v>2649</v>
      </c>
      <c r="B3336" s="5" t="s">
        <v>2646</v>
      </c>
      <c r="C3336" s="5" t="s">
        <v>2210</v>
      </c>
      <c r="D3336" s="6">
        <v>0.82</v>
      </c>
      <c r="E3336" s="8">
        <f>단가대비표!K405</f>
        <v>0</v>
      </c>
      <c r="F3336" s="9">
        <f>TRUNC(E3336*D3336,1)</f>
        <v>0</v>
      </c>
      <c r="G3336" s="8">
        <f>단가대비표!L405</f>
        <v>157068</v>
      </c>
      <c r="H3336" s="9">
        <f>TRUNC(G3336*D3336,1)</f>
        <v>128795.7</v>
      </c>
      <c r="I3336" s="8">
        <f>단가대비표!S405</f>
        <v>0</v>
      </c>
      <c r="J3336" s="9">
        <f>TRUNC(I3336*D3336,1)</f>
        <v>0</v>
      </c>
      <c r="K3336" s="8">
        <f>TRUNC(E3336+G3336+I3336,1)</f>
        <v>157068</v>
      </c>
      <c r="L3336" s="9">
        <f>TRUNC(F3336+H3336+J3336,1)</f>
        <v>128795.7</v>
      </c>
      <c r="M3336" s="5" t="s">
        <v>52</v>
      </c>
      <c r="N3336" s="1" t="s">
        <v>3377</v>
      </c>
      <c r="O3336" s="1" t="s">
        <v>2650</v>
      </c>
      <c r="P3336" s="1" t="s">
        <v>62</v>
      </c>
      <c r="Q3336" s="1" t="s">
        <v>62</v>
      </c>
      <c r="R3336" s="1" t="s">
        <v>61</v>
      </c>
      <c r="AV3336" s="1" t="s">
        <v>52</v>
      </c>
      <c r="AW3336" s="1" t="s">
        <v>6236</v>
      </c>
      <c r="AX3336" s="1" t="s">
        <v>52</v>
      </c>
      <c r="AY3336" s="1" t="s">
        <v>52</v>
      </c>
      <c r="AZ3336" s="203"/>
      <c r="BA3336" s="207" t="s">
        <v>7717</v>
      </c>
    </row>
    <row r="3337" spans="1:53" ht="30" customHeight="1">
      <c r="A3337" s="5" t="s">
        <v>2487</v>
      </c>
      <c r="B3337" s="5" t="s">
        <v>52</v>
      </c>
      <c r="C3337" s="5" t="s">
        <v>52</v>
      </c>
      <c r="D3337" s="6"/>
      <c r="E3337" s="8"/>
      <c r="F3337" s="9">
        <f>TRUNC(SUMIF(N3335:N3336, N3334, F3335:F3336),0)</f>
        <v>0</v>
      </c>
      <c r="G3337" s="8"/>
      <c r="H3337" s="9">
        <f>TRUNC(SUMIF(N3335:N3336, N3334, H3335:H3336),0)</f>
        <v>337235</v>
      </c>
      <c r="I3337" s="8"/>
      <c r="J3337" s="9">
        <f>TRUNC(SUMIF(N3335:N3336, N3334, J3335:J3336),0)</f>
        <v>0</v>
      </c>
      <c r="K3337" s="8"/>
      <c r="L3337" s="9">
        <f>F3337+H3337+J3337</f>
        <v>337235</v>
      </c>
      <c r="M3337" s="5" t="s">
        <v>52</v>
      </c>
      <c r="N3337" s="1" t="s">
        <v>124</v>
      </c>
      <c r="O3337" s="1" t="s">
        <v>124</v>
      </c>
      <c r="P3337" s="1" t="s">
        <v>52</v>
      </c>
      <c r="Q3337" s="1" t="s">
        <v>52</v>
      </c>
      <c r="R3337" s="1" t="s">
        <v>52</v>
      </c>
      <c r="AV3337" s="1" t="s">
        <v>52</v>
      </c>
      <c r="AW3337" s="1" t="s">
        <v>52</v>
      </c>
      <c r="AX3337" s="1" t="s">
        <v>52</v>
      </c>
      <c r="AY3337" s="1" t="s">
        <v>52</v>
      </c>
      <c r="AZ3337" s="203"/>
      <c r="BA3337" s="207"/>
    </row>
    <row r="3338" spans="1:53" ht="30" customHeight="1">
      <c r="A3338" s="6"/>
      <c r="B3338" s="6"/>
      <c r="C3338" s="6"/>
      <c r="D3338" s="6"/>
      <c r="E3338" s="8"/>
      <c r="F3338" s="9"/>
      <c r="G3338" s="8"/>
      <c r="H3338" s="9"/>
      <c r="I3338" s="8"/>
      <c r="J3338" s="9"/>
      <c r="K3338" s="8"/>
      <c r="L3338" s="9"/>
      <c r="M3338" s="6"/>
      <c r="BA3338" s="206"/>
    </row>
    <row r="3339" spans="1:53" ht="30" customHeight="1">
      <c r="A3339" s="308" t="s">
        <v>6237</v>
      </c>
      <c r="B3339" s="308"/>
      <c r="C3339" s="308"/>
      <c r="D3339" s="308"/>
      <c r="E3339" s="309"/>
      <c r="F3339" s="310"/>
      <c r="G3339" s="309"/>
      <c r="H3339" s="310"/>
      <c r="I3339" s="309"/>
      <c r="J3339" s="310"/>
      <c r="K3339" s="309"/>
      <c r="L3339" s="310"/>
      <c r="M3339" s="308"/>
      <c r="N3339" s="1" t="s">
        <v>3439</v>
      </c>
      <c r="BA3339" s="206"/>
    </row>
    <row r="3340" spans="1:53" ht="30" customHeight="1">
      <c r="A3340" s="5" t="s">
        <v>6238</v>
      </c>
      <c r="B3340" s="5" t="s">
        <v>2646</v>
      </c>
      <c r="C3340" s="5" t="s">
        <v>2210</v>
      </c>
      <c r="D3340" s="6">
        <v>1.67</v>
      </c>
      <c r="E3340" s="8">
        <f>단가대비표!K411</f>
        <v>0</v>
      </c>
      <c r="F3340" s="9">
        <f>TRUNC(E3340*D3340,1)</f>
        <v>0</v>
      </c>
      <c r="G3340" s="8">
        <f>단가대비표!L411</f>
        <v>230145</v>
      </c>
      <c r="H3340" s="9">
        <f>TRUNC(G3340*D3340,1)</f>
        <v>384342.1</v>
      </c>
      <c r="I3340" s="8">
        <f>단가대비표!S411</f>
        <v>0</v>
      </c>
      <c r="J3340" s="9">
        <f>TRUNC(I3340*D3340,1)</f>
        <v>0</v>
      </c>
      <c r="K3340" s="8">
        <f t="shared" ref="K3340:L3342" si="437">TRUNC(E3340+G3340+I3340,1)</f>
        <v>230145</v>
      </c>
      <c r="L3340" s="9">
        <f t="shared" si="437"/>
        <v>384342.1</v>
      </c>
      <c r="M3340" s="5" t="s">
        <v>52</v>
      </c>
      <c r="N3340" s="1" t="s">
        <v>3439</v>
      </c>
      <c r="O3340" s="1" t="s">
        <v>6239</v>
      </c>
      <c r="P3340" s="1" t="s">
        <v>62</v>
      </c>
      <c r="Q3340" s="1" t="s">
        <v>62</v>
      </c>
      <c r="R3340" s="1" t="s">
        <v>61</v>
      </c>
      <c r="AV3340" s="1" t="s">
        <v>52</v>
      </c>
      <c r="AW3340" s="1" t="s">
        <v>6240</v>
      </c>
      <c r="AX3340" s="1" t="s">
        <v>52</v>
      </c>
      <c r="AY3340" s="1" t="s">
        <v>52</v>
      </c>
      <c r="AZ3340" s="203"/>
      <c r="BA3340" s="207" t="s">
        <v>7726</v>
      </c>
    </row>
    <row r="3341" spans="1:53" ht="30" customHeight="1">
      <c r="A3341" s="5" t="s">
        <v>3364</v>
      </c>
      <c r="B3341" s="5" t="s">
        <v>2646</v>
      </c>
      <c r="C3341" s="5" t="s">
        <v>2210</v>
      </c>
      <c r="D3341" s="6">
        <v>0.42</v>
      </c>
      <c r="E3341" s="8">
        <f>단가대비표!K406</f>
        <v>0</v>
      </c>
      <c r="F3341" s="9">
        <f>TRUNC(E3341*D3341,1)</f>
        <v>0</v>
      </c>
      <c r="G3341" s="8">
        <f>단가대비표!L406</f>
        <v>197450</v>
      </c>
      <c r="H3341" s="9">
        <f>TRUNC(G3341*D3341,1)</f>
        <v>82929</v>
      </c>
      <c r="I3341" s="8">
        <f>단가대비표!S406</f>
        <v>0</v>
      </c>
      <c r="J3341" s="9">
        <f>TRUNC(I3341*D3341,1)</f>
        <v>0</v>
      </c>
      <c r="K3341" s="8">
        <f t="shared" si="437"/>
        <v>197450</v>
      </c>
      <c r="L3341" s="9">
        <f t="shared" si="437"/>
        <v>82929</v>
      </c>
      <c r="M3341" s="5" t="s">
        <v>52</v>
      </c>
      <c r="N3341" s="1" t="s">
        <v>3439</v>
      </c>
      <c r="O3341" s="1" t="s">
        <v>3365</v>
      </c>
      <c r="P3341" s="1" t="s">
        <v>62</v>
      </c>
      <c r="Q3341" s="1" t="s">
        <v>62</v>
      </c>
      <c r="R3341" s="1" t="s">
        <v>61</v>
      </c>
      <c r="AV3341" s="1" t="s">
        <v>52</v>
      </c>
      <c r="AW3341" s="1" t="s">
        <v>6241</v>
      </c>
      <c r="AX3341" s="1" t="s">
        <v>52</v>
      </c>
      <c r="AY3341" s="1" t="s">
        <v>52</v>
      </c>
      <c r="AZ3341" s="203"/>
      <c r="BA3341" s="207" t="s">
        <v>7719</v>
      </c>
    </row>
    <row r="3342" spans="1:53" ht="30" customHeight="1">
      <c r="A3342" s="5" t="s">
        <v>3709</v>
      </c>
      <c r="B3342" s="5" t="s">
        <v>3710</v>
      </c>
      <c r="C3342" s="5" t="s">
        <v>3711</v>
      </c>
      <c r="D3342" s="6">
        <v>2.5</v>
      </c>
      <c r="E3342" s="8">
        <f>일위대가목록!E563</f>
        <v>9727</v>
      </c>
      <c r="F3342" s="9">
        <f>TRUNC(E3342*D3342,1)</f>
        <v>24317.5</v>
      </c>
      <c r="G3342" s="8">
        <f>일위대가목록!F563</f>
        <v>50686</v>
      </c>
      <c r="H3342" s="9">
        <f>TRUNC(G3342*D3342,1)</f>
        <v>126715</v>
      </c>
      <c r="I3342" s="8">
        <f>일위대가목록!G563</f>
        <v>49362</v>
      </c>
      <c r="J3342" s="9">
        <f>TRUNC(I3342*D3342,1)</f>
        <v>123405</v>
      </c>
      <c r="K3342" s="8">
        <f t="shared" si="437"/>
        <v>109775</v>
      </c>
      <c r="L3342" s="9">
        <f t="shared" si="437"/>
        <v>274437.5</v>
      </c>
      <c r="M3342" s="5" t="s">
        <v>3712</v>
      </c>
      <c r="N3342" s="1" t="s">
        <v>3439</v>
      </c>
      <c r="O3342" s="1" t="s">
        <v>3713</v>
      </c>
      <c r="P3342" s="1" t="s">
        <v>61</v>
      </c>
      <c r="Q3342" s="1" t="s">
        <v>62</v>
      </c>
      <c r="R3342" s="1" t="s">
        <v>62</v>
      </c>
      <c r="AV3342" s="1" t="s">
        <v>52</v>
      </c>
      <c r="AW3342" s="1" t="s">
        <v>6242</v>
      </c>
      <c r="AX3342" s="1" t="s">
        <v>52</v>
      </c>
      <c r="AY3342" s="1" t="s">
        <v>52</v>
      </c>
      <c r="AZ3342" s="203"/>
      <c r="BA3342" s="207" t="s">
        <v>3712</v>
      </c>
    </row>
    <row r="3343" spans="1:53" ht="30" customHeight="1">
      <c r="A3343" s="5" t="s">
        <v>2487</v>
      </c>
      <c r="B3343" s="5" t="s">
        <v>52</v>
      </c>
      <c r="C3343" s="5" t="s">
        <v>52</v>
      </c>
      <c r="D3343" s="6"/>
      <c r="E3343" s="8"/>
      <c r="F3343" s="9">
        <f>TRUNC(SUMIF(N3340:N3342, N3339, F3340:F3342),0)</f>
        <v>24317</v>
      </c>
      <c r="G3343" s="8"/>
      <c r="H3343" s="9">
        <f>TRUNC(SUMIF(N3340:N3342, N3339, H3340:H3342),0)</f>
        <v>593986</v>
      </c>
      <c r="I3343" s="8"/>
      <c r="J3343" s="9">
        <f>TRUNC(SUMIF(N3340:N3342, N3339, J3340:J3342),0)</f>
        <v>123405</v>
      </c>
      <c r="K3343" s="8"/>
      <c r="L3343" s="9">
        <f>F3343+H3343+J3343</f>
        <v>741708</v>
      </c>
      <c r="M3343" s="5" t="s">
        <v>52</v>
      </c>
      <c r="N3343" s="1" t="s">
        <v>124</v>
      </c>
      <c r="O3343" s="1" t="s">
        <v>124</v>
      </c>
      <c r="P3343" s="1" t="s">
        <v>52</v>
      </c>
      <c r="Q3343" s="1" t="s">
        <v>52</v>
      </c>
      <c r="R3343" s="1" t="s">
        <v>52</v>
      </c>
      <c r="AV3343" s="1" t="s">
        <v>52</v>
      </c>
      <c r="AW3343" s="1" t="s">
        <v>52</v>
      </c>
      <c r="AX3343" s="1" t="s">
        <v>52</v>
      </c>
      <c r="AY3343" s="1" t="s">
        <v>52</v>
      </c>
      <c r="AZ3343" s="203"/>
      <c r="BA3343" s="207"/>
    </row>
    <row r="3344" spans="1:53" ht="30" customHeight="1">
      <c r="A3344" s="6"/>
      <c r="B3344" s="6"/>
      <c r="C3344" s="6"/>
      <c r="D3344" s="6"/>
      <c r="E3344" s="8"/>
      <c r="F3344" s="9"/>
      <c r="G3344" s="8"/>
      <c r="H3344" s="9"/>
      <c r="I3344" s="8"/>
      <c r="J3344" s="9"/>
      <c r="K3344" s="8"/>
      <c r="L3344" s="9"/>
      <c r="M3344" s="6"/>
      <c r="BA3344" s="206"/>
    </row>
    <row r="3345" spans="1:53" ht="30" customHeight="1">
      <c r="A3345" s="308" t="s">
        <v>6243</v>
      </c>
      <c r="B3345" s="308"/>
      <c r="C3345" s="308"/>
      <c r="D3345" s="308"/>
      <c r="E3345" s="309"/>
      <c r="F3345" s="310"/>
      <c r="G3345" s="309"/>
      <c r="H3345" s="310"/>
      <c r="I3345" s="309"/>
      <c r="J3345" s="310"/>
      <c r="K3345" s="309"/>
      <c r="L3345" s="310"/>
      <c r="M3345" s="308"/>
      <c r="N3345" s="1" t="s">
        <v>3451</v>
      </c>
      <c r="BA3345" s="206"/>
    </row>
    <row r="3346" spans="1:53" ht="30" customHeight="1">
      <c r="A3346" s="5" t="s">
        <v>3955</v>
      </c>
      <c r="B3346" s="5" t="s">
        <v>3956</v>
      </c>
      <c r="C3346" s="5" t="s">
        <v>58</v>
      </c>
      <c r="D3346" s="6">
        <v>1</v>
      </c>
      <c r="E3346" s="8">
        <f>일위대가목록!E542</f>
        <v>82</v>
      </c>
      <c r="F3346" s="9">
        <f>TRUNC(E3346*D3346,1)</f>
        <v>82</v>
      </c>
      <c r="G3346" s="8">
        <f>일위대가목록!F542</f>
        <v>4101</v>
      </c>
      <c r="H3346" s="9">
        <f>TRUNC(G3346*D3346,1)</f>
        <v>4101</v>
      </c>
      <c r="I3346" s="8">
        <f>일위대가목록!G542</f>
        <v>0</v>
      </c>
      <c r="J3346" s="9">
        <f>TRUNC(I3346*D3346,1)</f>
        <v>0</v>
      </c>
      <c r="K3346" s="8">
        <f>TRUNC(E3346+G3346+I3346,1)</f>
        <v>4183</v>
      </c>
      <c r="L3346" s="9">
        <f>TRUNC(F3346+H3346+J3346,1)</f>
        <v>4183</v>
      </c>
      <c r="M3346" s="5" t="s">
        <v>3957</v>
      </c>
      <c r="N3346" s="1" t="s">
        <v>3451</v>
      </c>
      <c r="O3346" s="1" t="s">
        <v>3958</v>
      </c>
      <c r="P3346" s="1" t="s">
        <v>61</v>
      </c>
      <c r="Q3346" s="1" t="s">
        <v>62</v>
      </c>
      <c r="R3346" s="1" t="s">
        <v>62</v>
      </c>
      <c r="AV3346" s="1" t="s">
        <v>52</v>
      </c>
      <c r="AW3346" s="1" t="s">
        <v>6244</v>
      </c>
      <c r="AX3346" s="1" t="s">
        <v>52</v>
      </c>
      <c r="AY3346" s="1" t="s">
        <v>52</v>
      </c>
      <c r="AZ3346" s="203"/>
      <c r="BA3346" s="207" t="s">
        <v>3957</v>
      </c>
    </row>
    <row r="3347" spans="1:53" ht="30" customHeight="1">
      <c r="A3347" s="5" t="s">
        <v>3233</v>
      </c>
      <c r="B3347" s="5" t="s">
        <v>3960</v>
      </c>
      <c r="C3347" s="5" t="s">
        <v>58</v>
      </c>
      <c r="D3347" s="6">
        <v>1</v>
      </c>
      <c r="E3347" s="8">
        <f>일위대가목록!E566</f>
        <v>876</v>
      </c>
      <c r="F3347" s="9">
        <f>TRUNC(E3347*D3347,1)</f>
        <v>876</v>
      </c>
      <c r="G3347" s="8">
        <f>일위대가목록!F566</f>
        <v>0</v>
      </c>
      <c r="H3347" s="9">
        <f>TRUNC(G3347*D3347,1)</f>
        <v>0</v>
      </c>
      <c r="I3347" s="8">
        <f>일위대가목록!G566</f>
        <v>0</v>
      </c>
      <c r="J3347" s="9">
        <f>TRUNC(I3347*D3347,1)</f>
        <v>0</v>
      </c>
      <c r="K3347" s="8">
        <f>TRUNC(E3347+G3347+I3347,1)</f>
        <v>876</v>
      </c>
      <c r="L3347" s="9">
        <f>TRUNC(F3347+H3347+J3347,1)</f>
        <v>876</v>
      </c>
      <c r="M3347" s="5" t="s">
        <v>3961</v>
      </c>
      <c r="N3347" s="1" t="s">
        <v>3451</v>
      </c>
      <c r="O3347" s="1" t="s">
        <v>3962</v>
      </c>
      <c r="P3347" s="1" t="s">
        <v>61</v>
      </c>
      <c r="Q3347" s="1" t="s">
        <v>62</v>
      </c>
      <c r="R3347" s="1" t="s">
        <v>62</v>
      </c>
      <c r="AV3347" s="1" t="s">
        <v>52</v>
      </c>
      <c r="AW3347" s="1" t="s">
        <v>6245</v>
      </c>
      <c r="AX3347" s="1" t="s">
        <v>52</v>
      </c>
      <c r="AY3347" s="1" t="s">
        <v>52</v>
      </c>
      <c r="AZ3347" s="203"/>
      <c r="BA3347" s="207" t="s">
        <v>3961</v>
      </c>
    </row>
    <row r="3348" spans="1:53" ht="30" customHeight="1">
      <c r="A3348" s="5" t="s">
        <v>2487</v>
      </c>
      <c r="B3348" s="5" t="s">
        <v>52</v>
      </c>
      <c r="C3348" s="5" t="s">
        <v>52</v>
      </c>
      <c r="D3348" s="6"/>
      <c r="E3348" s="8"/>
      <c r="F3348" s="9">
        <f>TRUNC(SUMIF(N3346:N3347, N3345, F3346:F3347),0)</f>
        <v>958</v>
      </c>
      <c r="G3348" s="8"/>
      <c r="H3348" s="9">
        <f>TRUNC(SUMIF(N3346:N3347, N3345, H3346:H3347),0)</f>
        <v>4101</v>
      </c>
      <c r="I3348" s="8"/>
      <c r="J3348" s="9">
        <f>TRUNC(SUMIF(N3346:N3347, N3345, J3346:J3347),0)</f>
        <v>0</v>
      </c>
      <c r="K3348" s="8"/>
      <c r="L3348" s="9">
        <f>F3348+H3348+J3348</f>
        <v>5059</v>
      </c>
      <c r="M3348" s="5" t="s">
        <v>52</v>
      </c>
      <c r="N3348" s="1" t="s">
        <v>124</v>
      </c>
      <c r="O3348" s="1" t="s">
        <v>124</v>
      </c>
      <c r="P3348" s="1" t="s">
        <v>52</v>
      </c>
      <c r="Q3348" s="1" t="s">
        <v>52</v>
      </c>
      <c r="R3348" s="1" t="s">
        <v>52</v>
      </c>
      <c r="AV3348" s="1" t="s">
        <v>52</v>
      </c>
      <c r="AW3348" s="1" t="s">
        <v>52</v>
      </c>
      <c r="AX3348" s="1" t="s">
        <v>52</v>
      </c>
      <c r="AY3348" s="1" t="s">
        <v>52</v>
      </c>
      <c r="AZ3348" s="203"/>
      <c r="BA3348" s="207"/>
    </row>
    <row r="3349" spans="1:53" ht="30" customHeight="1">
      <c r="A3349" s="6"/>
      <c r="B3349" s="6"/>
      <c r="C3349" s="6"/>
      <c r="D3349" s="6"/>
      <c r="E3349" s="8"/>
      <c r="F3349" s="9"/>
      <c r="G3349" s="8"/>
      <c r="H3349" s="9"/>
      <c r="I3349" s="8"/>
      <c r="J3349" s="9"/>
      <c r="K3349" s="8"/>
      <c r="L3349" s="9"/>
      <c r="M3349" s="6"/>
      <c r="BA3349" s="206"/>
    </row>
    <row r="3350" spans="1:53" ht="30" customHeight="1">
      <c r="A3350" s="308" t="s">
        <v>6246</v>
      </c>
      <c r="B3350" s="308"/>
      <c r="C3350" s="308"/>
      <c r="D3350" s="308"/>
      <c r="E3350" s="309"/>
      <c r="F3350" s="310"/>
      <c r="G3350" s="309"/>
      <c r="H3350" s="310"/>
      <c r="I3350" s="309"/>
      <c r="J3350" s="310"/>
      <c r="K3350" s="309"/>
      <c r="L3350" s="310"/>
      <c r="M3350" s="308"/>
      <c r="N3350" s="1" t="s">
        <v>3713</v>
      </c>
      <c r="BA3350" s="206"/>
    </row>
    <row r="3351" spans="1:53" ht="30" customHeight="1">
      <c r="A3351" s="5" t="s">
        <v>3709</v>
      </c>
      <c r="B3351" s="5" t="s">
        <v>3710</v>
      </c>
      <c r="C3351" s="5" t="s">
        <v>1186</v>
      </c>
      <c r="D3351" s="6">
        <v>0.2298</v>
      </c>
      <c r="E3351" s="8">
        <f>단가대비표!K21</f>
        <v>0</v>
      </c>
      <c r="F3351" s="9">
        <f>TRUNC(E3351*D3351,1)</f>
        <v>0</v>
      </c>
      <c r="G3351" s="8">
        <f>단가대비표!L21</f>
        <v>0</v>
      </c>
      <c r="H3351" s="9">
        <f>TRUNC(G3351*D3351,1)</f>
        <v>0</v>
      </c>
      <c r="I3351" s="8">
        <f>단가대비표!S21</f>
        <v>214807</v>
      </c>
      <c r="J3351" s="9">
        <f>TRUNC(I3351*D3351,1)</f>
        <v>49362.6</v>
      </c>
      <c r="K3351" s="8">
        <f t="shared" ref="K3351:L3354" si="438">TRUNC(E3351+G3351+I3351,1)</f>
        <v>214807</v>
      </c>
      <c r="L3351" s="9">
        <f t="shared" si="438"/>
        <v>49362.6</v>
      </c>
      <c r="M3351" s="5" t="s">
        <v>5596</v>
      </c>
      <c r="N3351" s="1" t="s">
        <v>3713</v>
      </c>
      <c r="O3351" s="1" t="s">
        <v>6247</v>
      </c>
      <c r="P3351" s="1" t="s">
        <v>62</v>
      </c>
      <c r="Q3351" s="1" t="s">
        <v>62</v>
      </c>
      <c r="R3351" s="1" t="s">
        <v>61</v>
      </c>
      <c r="AV3351" s="1" t="s">
        <v>52</v>
      </c>
      <c r="AW3351" s="1" t="s">
        <v>6248</v>
      </c>
      <c r="AX3351" s="1" t="s">
        <v>52</v>
      </c>
      <c r="AY3351" s="1" t="s">
        <v>52</v>
      </c>
      <c r="AZ3351" s="203"/>
      <c r="BA3351" s="207" t="s">
        <v>7235</v>
      </c>
    </row>
    <row r="3352" spans="1:53" ht="30" customHeight="1">
      <c r="A3352" s="5" t="s">
        <v>5599</v>
      </c>
      <c r="B3352" s="5" t="s">
        <v>5600</v>
      </c>
      <c r="C3352" s="5" t="s">
        <v>2572</v>
      </c>
      <c r="D3352" s="6">
        <v>5.4</v>
      </c>
      <c r="E3352" s="8">
        <f>단가대비표!K55</f>
        <v>1296</v>
      </c>
      <c r="F3352" s="9">
        <f>TRUNC(E3352*D3352,1)</f>
        <v>6998.4</v>
      </c>
      <c r="G3352" s="8">
        <f>단가대비표!L55</f>
        <v>0</v>
      </c>
      <c r="H3352" s="9">
        <f>TRUNC(G3352*D3352,1)</f>
        <v>0</v>
      </c>
      <c r="I3352" s="8">
        <f>단가대비표!S55</f>
        <v>0</v>
      </c>
      <c r="J3352" s="9">
        <f>TRUNC(I3352*D3352,1)</f>
        <v>0</v>
      </c>
      <c r="K3352" s="8">
        <f t="shared" si="438"/>
        <v>1296</v>
      </c>
      <c r="L3352" s="9">
        <f t="shared" si="438"/>
        <v>6998.4</v>
      </c>
      <c r="M3352" s="5" t="s">
        <v>52</v>
      </c>
      <c r="N3352" s="1" t="s">
        <v>3713</v>
      </c>
      <c r="O3352" s="1" t="s">
        <v>5601</v>
      </c>
      <c r="P3352" s="1" t="s">
        <v>62</v>
      </c>
      <c r="Q3352" s="1" t="s">
        <v>62</v>
      </c>
      <c r="R3352" s="1" t="s">
        <v>61</v>
      </c>
      <c r="V3352">
        <v>1</v>
      </c>
      <c r="AV3352" s="1" t="s">
        <v>52</v>
      </c>
      <c r="AW3352" s="1" t="s">
        <v>6249</v>
      </c>
      <c r="AX3352" s="1" t="s">
        <v>52</v>
      </c>
      <c r="AY3352" s="1" t="s">
        <v>52</v>
      </c>
      <c r="AZ3352" s="203"/>
      <c r="BA3352" s="207" t="s">
        <v>7276</v>
      </c>
    </row>
    <row r="3353" spans="1:53" ht="30" customHeight="1">
      <c r="A3353" s="5" t="s">
        <v>2665</v>
      </c>
      <c r="B3353" s="5" t="s">
        <v>6250</v>
      </c>
      <c r="C3353" s="5" t="s">
        <v>449</v>
      </c>
      <c r="D3353" s="6">
        <v>1</v>
      </c>
      <c r="E3353" s="8">
        <f>TRUNC(SUMIF(V3351:V3354, RIGHTB(O3353, 1), F3351:F3354)*U3353, 2)</f>
        <v>2729.37</v>
      </c>
      <c r="F3353" s="9">
        <f>TRUNC(E3353*D3353,1)</f>
        <v>2729.3</v>
      </c>
      <c r="G3353" s="8">
        <v>0</v>
      </c>
      <c r="H3353" s="9">
        <f>TRUNC(G3353*D3353,1)</f>
        <v>0</v>
      </c>
      <c r="I3353" s="8">
        <v>0</v>
      </c>
      <c r="J3353" s="9">
        <f>TRUNC(I3353*D3353,1)</f>
        <v>0</v>
      </c>
      <c r="K3353" s="8">
        <f t="shared" si="438"/>
        <v>2729.3</v>
      </c>
      <c r="L3353" s="9">
        <f t="shared" si="438"/>
        <v>2729.3</v>
      </c>
      <c r="M3353" s="5" t="s">
        <v>52</v>
      </c>
      <c r="N3353" s="1" t="s">
        <v>3713</v>
      </c>
      <c r="O3353" s="1" t="s">
        <v>2654</v>
      </c>
      <c r="P3353" s="1" t="s">
        <v>62</v>
      </c>
      <c r="Q3353" s="1" t="s">
        <v>62</v>
      </c>
      <c r="R3353" s="1" t="s">
        <v>62</v>
      </c>
      <c r="S3353">
        <v>0</v>
      </c>
      <c r="T3353">
        <v>0</v>
      </c>
      <c r="U3353">
        <v>0.39</v>
      </c>
      <c r="AV3353" s="1" t="s">
        <v>52</v>
      </c>
      <c r="AW3353" s="1" t="s">
        <v>6251</v>
      </c>
      <c r="AX3353" s="1" t="s">
        <v>52</v>
      </c>
      <c r="AY3353" s="1" t="s">
        <v>52</v>
      </c>
      <c r="AZ3353" s="203"/>
      <c r="BA3353" s="207"/>
    </row>
    <row r="3354" spans="1:53" ht="30" customHeight="1">
      <c r="A3354" s="5" t="s">
        <v>5605</v>
      </c>
      <c r="B3354" s="5" t="s">
        <v>2646</v>
      </c>
      <c r="C3354" s="5" t="s">
        <v>2210</v>
      </c>
      <c r="D3354" s="6">
        <v>1</v>
      </c>
      <c r="E3354" s="8">
        <f>TRUNC(단가대비표!K433*1/8*16/12*25/20, 1)</f>
        <v>0</v>
      </c>
      <c r="F3354" s="9">
        <f>TRUNC(E3354*D3354,1)</f>
        <v>0</v>
      </c>
      <c r="G3354" s="8">
        <f>TRUNC(단가대비표!L433*1/8*16/12*25/20, 1)</f>
        <v>50686.400000000001</v>
      </c>
      <c r="H3354" s="9">
        <f>TRUNC(G3354*D3354,1)</f>
        <v>50686.400000000001</v>
      </c>
      <c r="I3354" s="8">
        <f>TRUNC(단가대비표!S433*1/8*16/12*25/20, 1)</f>
        <v>0</v>
      </c>
      <c r="J3354" s="9">
        <f>TRUNC(I3354*D3354,1)</f>
        <v>0</v>
      </c>
      <c r="K3354" s="8">
        <f t="shared" si="438"/>
        <v>50686.400000000001</v>
      </c>
      <c r="L3354" s="9">
        <f t="shared" si="438"/>
        <v>50686.400000000001</v>
      </c>
      <c r="M3354" s="5" t="s">
        <v>52</v>
      </c>
      <c r="N3354" s="1" t="s">
        <v>3713</v>
      </c>
      <c r="O3354" s="1" t="s">
        <v>5606</v>
      </c>
      <c r="P3354" s="1" t="s">
        <v>62</v>
      </c>
      <c r="Q3354" s="1" t="s">
        <v>62</v>
      </c>
      <c r="R3354" s="1" t="s">
        <v>61</v>
      </c>
      <c r="AV3354" s="1" t="s">
        <v>52</v>
      </c>
      <c r="AW3354" s="1" t="s">
        <v>6252</v>
      </c>
      <c r="AX3354" s="1" t="s">
        <v>61</v>
      </c>
      <c r="AY3354" s="1" t="s">
        <v>52</v>
      </c>
      <c r="AZ3354" s="203"/>
      <c r="BA3354" s="207" t="s">
        <v>7748</v>
      </c>
    </row>
    <row r="3355" spans="1:53" ht="30" customHeight="1">
      <c r="A3355" s="5" t="s">
        <v>2487</v>
      </c>
      <c r="B3355" s="5" t="s">
        <v>52</v>
      </c>
      <c r="C3355" s="5" t="s">
        <v>52</v>
      </c>
      <c r="D3355" s="6"/>
      <c r="E3355" s="8"/>
      <c r="F3355" s="9">
        <f>TRUNC(SUMIF(N3351:N3354, N3350, F3351:F3354),0)</f>
        <v>9727</v>
      </c>
      <c r="G3355" s="8"/>
      <c r="H3355" s="9">
        <f>TRUNC(SUMIF(N3351:N3354, N3350, H3351:H3354),0)</f>
        <v>50686</v>
      </c>
      <c r="I3355" s="8"/>
      <c r="J3355" s="9">
        <f>TRUNC(SUMIF(N3351:N3354, N3350, J3351:J3354),0)</f>
        <v>49362</v>
      </c>
      <c r="K3355" s="8"/>
      <c r="L3355" s="9">
        <f>F3355+H3355+J3355</f>
        <v>109775</v>
      </c>
      <c r="M3355" s="5" t="s">
        <v>52</v>
      </c>
      <c r="N3355" s="1" t="s">
        <v>124</v>
      </c>
      <c r="O3355" s="1" t="s">
        <v>124</v>
      </c>
      <c r="P3355" s="1" t="s">
        <v>52</v>
      </c>
      <c r="Q3355" s="1" t="s">
        <v>52</v>
      </c>
      <c r="R3355" s="1" t="s">
        <v>52</v>
      </c>
      <c r="AV3355" s="1" t="s">
        <v>52</v>
      </c>
      <c r="AW3355" s="1" t="s">
        <v>52</v>
      </c>
      <c r="AX3355" s="1" t="s">
        <v>52</v>
      </c>
      <c r="AY3355" s="1" t="s">
        <v>52</v>
      </c>
      <c r="AZ3355" s="203"/>
      <c r="BA3355" s="207"/>
    </row>
    <row r="3356" spans="1:53" ht="30" customHeight="1">
      <c r="A3356" s="6"/>
      <c r="B3356" s="6"/>
      <c r="C3356" s="6"/>
      <c r="D3356" s="6"/>
      <c r="E3356" s="8"/>
      <c r="F3356" s="9"/>
      <c r="G3356" s="8"/>
      <c r="H3356" s="9"/>
      <c r="I3356" s="8"/>
      <c r="J3356" s="9"/>
      <c r="K3356" s="8"/>
      <c r="L3356" s="9"/>
      <c r="M3356" s="6"/>
      <c r="BA3356" s="206"/>
    </row>
    <row r="3357" spans="1:53" ht="30" customHeight="1">
      <c r="A3357" s="308" t="s">
        <v>6253</v>
      </c>
      <c r="B3357" s="308"/>
      <c r="C3357" s="308"/>
      <c r="D3357" s="308"/>
      <c r="E3357" s="309"/>
      <c r="F3357" s="310"/>
      <c r="G3357" s="309"/>
      <c r="H3357" s="310"/>
      <c r="I3357" s="309"/>
      <c r="J3357" s="310"/>
      <c r="K3357" s="309"/>
      <c r="L3357" s="310"/>
      <c r="M3357" s="308"/>
      <c r="N3357" s="1" t="s">
        <v>6254</v>
      </c>
      <c r="BA3357" s="206"/>
    </row>
    <row r="3358" spans="1:53" ht="30" customHeight="1">
      <c r="A3358" s="5" t="s">
        <v>6255</v>
      </c>
      <c r="B3358" s="5" t="s">
        <v>3710</v>
      </c>
      <c r="C3358" s="5" t="s">
        <v>1186</v>
      </c>
      <c r="D3358" s="6">
        <v>0.2576</v>
      </c>
      <c r="E3358" s="8">
        <f>단가대비표!K33</f>
        <v>0</v>
      </c>
      <c r="F3358" s="9">
        <f>TRUNC(E3358*D3358,1)</f>
        <v>0</v>
      </c>
      <c r="G3358" s="8">
        <f>단가대비표!L33</f>
        <v>0</v>
      </c>
      <c r="H3358" s="9">
        <f>TRUNC(G3358*D3358,1)</f>
        <v>0</v>
      </c>
      <c r="I3358" s="8">
        <f>단가대비표!S33</f>
        <v>60591</v>
      </c>
      <c r="J3358" s="9">
        <f>TRUNC(I3358*D3358,1)</f>
        <v>15608.2</v>
      </c>
      <c r="K3358" s="8">
        <f t="shared" ref="K3358:L3361" si="439">TRUNC(E3358+G3358+I3358,1)</f>
        <v>60591</v>
      </c>
      <c r="L3358" s="9">
        <f t="shared" si="439"/>
        <v>15608.2</v>
      </c>
      <c r="M3358" s="5" t="s">
        <v>5596</v>
      </c>
      <c r="N3358" s="1" t="s">
        <v>6254</v>
      </c>
      <c r="O3358" s="1" t="s">
        <v>6257</v>
      </c>
      <c r="P3358" s="1" t="s">
        <v>62</v>
      </c>
      <c r="Q3358" s="1" t="s">
        <v>62</v>
      </c>
      <c r="R3358" s="1" t="s">
        <v>61</v>
      </c>
      <c r="AV3358" s="1" t="s">
        <v>52</v>
      </c>
      <c r="AW3358" s="1" t="s">
        <v>6258</v>
      </c>
      <c r="AX3358" s="1" t="s">
        <v>52</v>
      </c>
      <c r="AY3358" s="1" t="s">
        <v>52</v>
      </c>
      <c r="AZ3358" s="203"/>
      <c r="BA3358" s="207" t="s">
        <v>7248</v>
      </c>
    </row>
    <row r="3359" spans="1:53" ht="30" customHeight="1">
      <c r="A3359" s="5" t="s">
        <v>5599</v>
      </c>
      <c r="B3359" s="5" t="s">
        <v>5600</v>
      </c>
      <c r="C3359" s="5" t="s">
        <v>2572</v>
      </c>
      <c r="D3359" s="6">
        <v>16.5</v>
      </c>
      <c r="E3359" s="8">
        <f>단가대비표!K55</f>
        <v>1296</v>
      </c>
      <c r="F3359" s="9">
        <f>TRUNC(E3359*D3359,1)</f>
        <v>21384</v>
      </c>
      <c r="G3359" s="8">
        <f>단가대비표!L55</f>
        <v>0</v>
      </c>
      <c r="H3359" s="9">
        <f>TRUNC(G3359*D3359,1)</f>
        <v>0</v>
      </c>
      <c r="I3359" s="8">
        <f>단가대비표!S55</f>
        <v>0</v>
      </c>
      <c r="J3359" s="9">
        <f>TRUNC(I3359*D3359,1)</f>
        <v>0</v>
      </c>
      <c r="K3359" s="8">
        <f t="shared" si="439"/>
        <v>1296</v>
      </c>
      <c r="L3359" s="9">
        <f t="shared" si="439"/>
        <v>21384</v>
      </c>
      <c r="M3359" s="5" t="s">
        <v>52</v>
      </c>
      <c r="N3359" s="1" t="s">
        <v>6254</v>
      </c>
      <c r="O3359" s="1" t="s">
        <v>5601</v>
      </c>
      <c r="P3359" s="1" t="s">
        <v>62</v>
      </c>
      <c r="Q3359" s="1" t="s">
        <v>62</v>
      </c>
      <c r="R3359" s="1" t="s">
        <v>61</v>
      </c>
      <c r="V3359">
        <v>1</v>
      </c>
      <c r="AV3359" s="1" t="s">
        <v>52</v>
      </c>
      <c r="AW3359" s="1" t="s">
        <v>6259</v>
      </c>
      <c r="AX3359" s="1" t="s">
        <v>52</v>
      </c>
      <c r="AY3359" s="1" t="s">
        <v>52</v>
      </c>
      <c r="AZ3359" s="203"/>
      <c r="BA3359" s="207" t="s">
        <v>7276</v>
      </c>
    </row>
    <row r="3360" spans="1:53" ht="30" customHeight="1">
      <c r="A3360" s="5" t="s">
        <v>2665</v>
      </c>
      <c r="B3360" s="5" t="s">
        <v>6250</v>
      </c>
      <c r="C3360" s="5" t="s">
        <v>449</v>
      </c>
      <c r="D3360" s="6">
        <v>1</v>
      </c>
      <c r="E3360" s="8">
        <f>TRUNC(SUMIF(V3358:V3361, RIGHTB(O3360, 1), F3358:F3361)*U3360, 2)</f>
        <v>8339.76</v>
      </c>
      <c r="F3360" s="9">
        <f>TRUNC(E3360*D3360,1)</f>
        <v>8339.7000000000007</v>
      </c>
      <c r="G3360" s="8">
        <v>0</v>
      </c>
      <c r="H3360" s="9">
        <f>TRUNC(G3360*D3360,1)</f>
        <v>0</v>
      </c>
      <c r="I3360" s="8">
        <v>0</v>
      </c>
      <c r="J3360" s="9">
        <f>TRUNC(I3360*D3360,1)</f>
        <v>0</v>
      </c>
      <c r="K3360" s="8">
        <f t="shared" si="439"/>
        <v>8339.7000000000007</v>
      </c>
      <c r="L3360" s="9">
        <f t="shared" si="439"/>
        <v>8339.7000000000007</v>
      </c>
      <c r="M3360" s="5" t="s">
        <v>52</v>
      </c>
      <c r="N3360" s="1" t="s">
        <v>6254</v>
      </c>
      <c r="O3360" s="1" t="s">
        <v>2654</v>
      </c>
      <c r="P3360" s="1" t="s">
        <v>62</v>
      </c>
      <c r="Q3360" s="1" t="s">
        <v>62</v>
      </c>
      <c r="R3360" s="1" t="s">
        <v>62</v>
      </c>
      <c r="S3360">
        <v>0</v>
      </c>
      <c r="T3360">
        <v>0</v>
      </c>
      <c r="U3360">
        <v>0.39</v>
      </c>
      <c r="AV3360" s="1" t="s">
        <v>52</v>
      </c>
      <c r="AW3360" s="1" t="s">
        <v>6260</v>
      </c>
      <c r="AX3360" s="1" t="s">
        <v>52</v>
      </c>
      <c r="AY3360" s="1" t="s">
        <v>52</v>
      </c>
      <c r="AZ3360" s="203"/>
      <c r="BA3360" s="207"/>
    </row>
    <row r="3361" spans="1:53" ht="30" customHeight="1">
      <c r="A3361" s="5" t="s">
        <v>5605</v>
      </c>
      <c r="B3361" s="5" t="s">
        <v>2646</v>
      </c>
      <c r="C3361" s="5" t="s">
        <v>2210</v>
      </c>
      <c r="D3361" s="6">
        <v>1</v>
      </c>
      <c r="E3361" s="8">
        <f>TRUNC(단가대비표!K433*1/8*16/12*25/20, 1)</f>
        <v>0</v>
      </c>
      <c r="F3361" s="9">
        <f>TRUNC(E3361*D3361,1)</f>
        <v>0</v>
      </c>
      <c r="G3361" s="8">
        <f>TRUNC(단가대비표!L433*1/8*16/12*25/20, 1)</f>
        <v>50686.400000000001</v>
      </c>
      <c r="H3361" s="9">
        <f>TRUNC(G3361*D3361,1)</f>
        <v>50686.400000000001</v>
      </c>
      <c r="I3361" s="8">
        <f>TRUNC(단가대비표!S433*1/8*16/12*25/20, 1)</f>
        <v>0</v>
      </c>
      <c r="J3361" s="9">
        <f>TRUNC(I3361*D3361,1)</f>
        <v>0</v>
      </c>
      <c r="K3361" s="8">
        <f t="shared" si="439"/>
        <v>50686.400000000001</v>
      </c>
      <c r="L3361" s="9">
        <f t="shared" si="439"/>
        <v>50686.400000000001</v>
      </c>
      <c r="M3361" s="5" t="s">
        <v>52</v>
      </c>
      <c r="N3361" s="1" t="s">
        <v>6254</v>
      </c>
      <c r="O3361" s="1" t="s">
        <v>5606</v>
      </c>
      <c r="P3361" s="1" t="s">
        <v>62</v>
      </c>
      <c r="Q3361" s="1" t="s">
        <v>62</v>
      </c>
      <c r="R3361" s="1" t="s">
        <v>61</v>
      </c>
      <c r="AV3361" s="1" t="s">
        <v>52</v>
      </c>
      <c r="AW3361" s="1" t="s">
        <v>6261</v>
      </c>
      <c r="AX3361" s="1" t="s">
        <v>61</v>
      </c>
      <c r="AY3361" s="1" t="s">
        <v>52</v>
      </c>
      <c r="AZ3361" s="203"/>
      <c r="BA3361" s="207" t="s">
        <v>7748</v>
      </c>
    </row>
    <row r="3362" spans="1:53" ht="30" customHeight="1">
      <c r="A3362" s="5" t="s">
        <v>2487</v>
      </c>
      <c r="B3362" s="5" t="s">
        <v>52</v>
      </c>
      <c r="C3362" s="5" t="s">
        <v>52</v>
      </c>
      <c r="D3362" s="6"/>
      <c r="E3362" s="8"/>
      <c r="F3362" s="9">
        <f>TRUNC(SUMIF(N3358:N3361, N3357, F3358:F3361),0)</f>
        <v>29723</v>
      </c>
      <c r="G3362" s="8"/>
      <c r="H3362" s="9">
        <f>TRUNC(SUMIF(N3358:N3361, N3357, H3358:H3361),0)</f>
        <v>50686</v>
      </c>
      <c r="I3362" s="8"/>
      <c r="J3362" s="9">
        <f>TRUNC(SUMIF(N3358:N3361, N3357, J3358:J3361),0)</f>
        <v>15608</v>
      </c>
      <c r="K3362" s="8"/>
      <c r="L3362" s="9">
        <f>F3362+H3362+J3362</f>
        <v>96017</v>
      </c>
      <c r="M3362" s="5" t="s">
        <v>52</v>
      </c>
      <c r="N3362" s="1" t="s">
        <v>124</v>
      </c>
      <c r="O3362" s="1" t="s">
        <v>124</v>
      </c>
      <c r="P3362" s="1" t="s">
        <v>52</v>
      </c>
      <c r="Q3362" s="1" t="s">
        <v>52</v>
      </c>
      <c r="R3362" s="1" t="s">
        <v>52</v>
      </c>
      <c r="AV3362" s="1" t="s">
        <v>52</v>
      </c>
      <c r="AW3362" s="1" t="s">
        <v>52</v>
      </c>
      <c r="AX3362" s="1" t="s">
        <v>52</v>
      </c>
      <c r="AY3362" s="1" t="s">
        <v>52</v>
      </c>
      <c r="AZ3362" s="203"/>
      <c r="BA3362" s="207"/>
    </row>
    <row r="3363" spans="1:53" ht="30" customHeight="1">
      <c r="A3363" s="6"/>
      <c r="B3363" s="6"/>
      <c r="C3363" s="6"/>
      <c r="D3363" s="6"/>
      <c r="E3363" s="8"/>
      <c r="F3363" s="9"/>
      <c r="G3363" s="8"/>
      <c r="H3363" s="9"/>
      <c r="I3363" s="8"/>
      <c r="J3363" s="9"/>
      <c r="K3363" s="8"/>
      <c r="L3363" s="9"/>
      <c r="M3363" s="6"/>
      <c r="BA3363" s="206"/>
    </row>
    <row r="3364" spans="1:53" ht="30" customHeight="1">
      <c r="A3364" s="308" t="s">
        <v>6262</v>
      </c>
      <c r="B3364" s="308"/>
      <c r="C3364" s="308"/>
      <c r="D3364" s="308"/>
      <c r="E3364" s="309"/>
      <c r="F3364" s="310"/>
      <c r="G3364" s="309"/>
      <c r="H3364" s="310"/>
      <c r="I3364" s="309"/>
      <c r="J3364" s="310"/>
      <c r="K3364" s="309"/>
      <c r="L3364" s="310"/>
      <c r="M3364" s="308"/>
      <c r="N3364" s="1" t="s">
        <v>6263</v>
      </c>
      <c r="BA3364" s="206"/>
    </row>
    <row r="3365" spans="1:53" ht="30" customHeight="1">
      <c r="A3365" s="5" t="s">
        <v>6264</v>
      </c>
      <c r="B3365" s="5" t="s">
        <v>6265</v>
      </c>
      <c r="C3365" s="5" t="s">
        <v>1186</v>
      </c>
      <c r="D3365" s="6">
        <v>0.25979999999999998</v>
      </c>
      <c r="E3365" s="8">
        <f>단가대비표!K22</f>
        <v>0</v>
      </c>
      <c r="F3365" s="9">
        <f>TRUNC(E3365*D3365,1)</f>
        <v>0</v>
      </c>
      <c r="G3365" s="8">
        <f>단가대비표!L22</f>
        <v>0</v>
      </c>
      <c r="H3365" s="9">
        <f>TRUNC(G3365*D3365,1)</f>
        <v>0</v>
      </c>
      <c r="I3365" s="8">
        <f>단가대비표!S22</f>
        <v>79902</v>
      </c>
      <c r="J3365" s="9">
        <f>TRUNC(I3365*D3365,1)</f>
        <v>20758.5</v>
      </c>
      <c r="K3365" s="8">
        <f t="shared" ref="K3365:L3368" si="440">TRUNC(E3365+G3365+I3365,1)</f>
        <v>79902</v>
      </c>
      <c r="L3365" s="9">
        <f t="shared" si="440"/>
        <v>20758.5</v>
      </c>
      <c r="M3365" s="5" t="s">
        <v>5596</v>
      </c>
      <c r="N3365" s="1" t="s">
        <v>6263</v>
      </c>
      <c r="O3365" s="1" t="s">
        <v>6267</v>
      </c>
      <c r="P3365" s="1" t="s">
        <v>62</v>
      </c>
      <c r="Q3365" s="1" t="s">
        <v>62</v>
      </c>
      <c r="R3365" s="1" t="s">
        <v>61</v>
      </c>
      <c r="AV3365" s="1" t="s">
        <v>52</v>
      </c>
      <c r="AW3365" s="1" t="s">
        <v>6268</v>
      </c>
      <c r="AX3365" s="1" t="s">
        <v>52</v>
      </c>
      <c r="AY3365" s="1" t="s">
        <v>52</v>
      </c>
      <c r="AZ3365" s="203"/>
      <c r="BA3365" s="207" t="s">
        <v>7236</v>
      </c>
    </row>
    <row r="3366" spans="1:53" ht="30" customHeight="1">
      <c r="A3366" s="5" t="s">
        <v>5599</v>
      </c>
      <c r="B3366" s="5" t="s">
        <v>5600</v>
      </c>
      <c r="C3366" s="5" t="s">
        <v>2572</v>
      </c>
      <c r="D3366" s="6">
        <v>10.3</v>
      </c>
      <c r="E3366" s="8">
        <f>단가대비표!K55</f>
        <v>1296</v>
      </c>
      <c r="F3366" s="9">
        <f>TRUNC(E3366*D3366,1)</f>
        <v>13348.8</v>
      </c>
      <c r="G3366" s="8">
        <f>단가대비표!L55</f>
        <v>0</v>
      </c>
      <c r="H3366" s="9">
        <f>TRUNC(G3366*D3366,1)</f>
        <v>0</v>
      </c>
      <c r="I3366" s="8">
        <f>단가대비표!S55</f>
        <v>0</v>
      </c>
      <c r="J3366" s="9">
        <f>TRUNC(I3366*D3366,1)</f>
        <v>0</v>
      </c>
      <c r="K3366" s="8">
        <f t="shared" si="440"/>
        <v>1296</v>
      </c>
      <c r="L3366" s="9">
        <f t="shared" si="440"/>
        <v>13348.8</v>
      </c>
      <c r="M3366" s="5" t="s">
        <v>52</v>
      </c>
      <c r="N3366" s="1" t="s">
        <v>6263</v>
      </c>
      <c r="O3366" s="1" t="s">
        <v>5601</v>
      </c>
      <c r="P3366" s="1" t="s">
        <v>62</v>
      </c>
      <c r="Q3366" s="1" t="s">
        <v>62</v>
      </c>
      <c r="R3366" s="1" t="s">
        <v>61</v>
      </c>
      <c r="V3366">
        <v>1</v>
      </c>
      <c r="AV3366" s="1" t="s">
        <v>52</v>
      </c>
      <c r="AW3366" s="1" t="s">
        <v>6269</v>
      </c>
      <c r="AX3366" s="1" t="s">
        <v>52</v>
      </c>
      <c r="AY3366" s="1" t="s">
        <v>52</v>
      </c>
      <c r="AZ3366" s="203"/>
      <c r="BA3366" s="207" t="s">
        <v>7276</v>
      </c>
    </row>
    <row r="3367" spans="1:53" ht="30" customHeight="1">
      <c r="A3367" s="5" t="s">
        <v>2665</v>
      </c>
      <c r="B3367" s="5" t="s">
        <v>6182</v>
      </c>
      <c r="C3367" s="5" t="s">
        <v>449</v>
      </c>
      <c r="D3367" s="6">
        <v>1</v>
      </c>
      <c r="E3367" s="8">
        <f>TRUNC(SUMIF(V3365:V3368, RIGHTB(O3367, 1), F3365:F3368)*U3367, 2)</f>
        <v>2669.76</v>
      </c>
      <c r="F3367" s="9">
        <f>TRUNC(E3367*D3367,1)</f>
        <v>2669.7</v>
      </c>
      <c r="G3367" s="8">
        <v>0</v>
      </c>
      <c r="H3367" s="9">
        <f>TRUNC(G3367*D3367,1)</f>
        <v>0</v>
      </c>
      <c r="I3367" s="8">
        <v>0</v>
      </c>
      <c r="J3367" s="9">
        <f>TRUNC(I3367*D3367,1)</f>
        <v>0</v>
      </c>
      <c r="K3367" s="8">
        <f t="shared" si="440"/>
        <v>2669.7</v>
      </c>
      <c r="L3367" s="9">
        <f t="shared" si="440"/>
        <v>2669.7</v>
      </c>
      <c r="M3367" s="5" t="s">
        <v>52</v>
      </c>
      <c r="N3367" s="1" t="s">
        <v>6263</v>
      </c>
      <c r="O3367" s="1" t="s">
        <v>2654</v>
      </c>
      <c r="P3367" s="1" t="s">
        <v>62</v>
      </c>
      <c r="Q3367" s="1" t="s">
        <v>62</v>
      </c>
      <c r="R3367" s="1" t="s">
        <v>62</v>
      </c>
      <c r="S3367">
        <v>0</v>
      </c>
      <c r="T3367">
        <v>0</v>
      </c>
      <c r="U3367">
        <v>0.2</v>
      </c>
      <c r="AV3367" s="1" t="s">
        <v>52</v>
      </c>
      <c r="AW3367" s="1" t="s">
        <v>6270</v>
      </c>
      <c r="AX3367" s="1" t="s">
        <v>52</v>
      </c>
      <c r="AY3367" s="1" t="s">
        <v>52</v>
      </c>
      <c r="AZ3367" s="203"/>
      <c r="BA3367" s="207"/>
    </row>
    <row r="3368" spans="1:53" ht="30" customHeight="1">
      <c r="A3368" s="5" t="s">
        <v>5636</v>
      </c>
      <c r="B3368" s="5" t="s">
        <v>2646</v>
      </c>
      <c r="C3368" s="5" t="s">
        <v>2210</v>
      </c>
      <c r="D3368" s="6">
        <v>1</v>
      </c>
      <c r="E3368" s="8">
        <f>TRUNC(단가대비표!K434*1/8*16/12*25/20, 1)</f>
        <v>0</v>
      </c>
      <c r="F3368" s="9">
        <f>TRUNC(E3368*D3368,1)</f>
        <v>0</v>
      </c>
      <c r="G3368" s="8">
        <f>TRUNC(단가대비표!L434*1/8*16/12*25/20, 1)</f>
        <v>43526.400000000001</v>
      </c>
      <c r="H3368" s="9">
        <f>TRUNC(G3368*D3368,1)</f>
        <v>43526.400000000001</v>
      </c>
      <c r="I3368" s="8">
        <f>TRUNC(단가대비표!S434*1/8*16/12*25/20, 1)</f>
        <v>0</v>
      </c>
      <c r="J3368" s="9">
        <f>TRUNC(I3368*D3368,1)</f>
        <v>0</v>
      </c>
      <c r="K3368" s="8">
        <f t="shared" si="440"/>
        <v>43526.400000000001</v>
      </c>
      <c r="L3368" s="9">
        <f t="shared" si="440"/>
        <v>43526.400000000001</v>
      </c>
      <c r="M3368" s="5" t="s">
        <v>52</v>
      </c>
      <c r="N3368" s="1" t="s">
        <v>6263</v>
      </c>
      <c r="O3368" s="1" t="s">
        <v>5637</v>
      </c>
      <c r="P3368" s="1" t="s">
        <v>62</v>
      </c>
      <c r="Q3368" s="1" t="s">
        <v>62</v>
      </c>
      <c r="R3368" s="1" t="s">
        <v>61</v>
      </c>
      <c r="AV3368" s="1" t="s">
        <v>52</v>
      </c>
      <c r="AW3368" s="1" t="s">
        <v>6271</v>
      </c>
      <c r="AX3368" s="1" t="s">
        <v>61</v>
      </c>
      <c r="AY3368" s="1" t="s">
        <v>52</v>
      </c>
      <c r="AZ3368" s="203"/>
      <c r="BA3368" s="207" t="s">
        <v>7749</v>
      </c>
    </row>
    <row r="3369" spans="1:53" ht="30" customHeight="1">
      <c r="A3369" s="5" t="s">
        <v>2487</v>
      </c>
      <c r="B3369" s="5" t="s">
        <v>52</v>
      </c>
      <c r="C3369" s="5" t="s">
        <v>52</v>
      </c>
      <c r="D3369" s="6"/>
      <c r="E3369" s="8"/>
      <c r="F3369" s="9">
        <f>TRUNC(SUMIF(N3365:N3368, N3364, F3365:F3368),0)</f>
        <v>16018</v>
      </c>
      <c r="G3369" s="8"/>
      <c r="H3369" s="9">
        <f>TRUNC(SUMIF(N3365:N3368, N3364, H3365:H3368),0)</f>
        <v>43526</v>
      </c>
      <c r="I3369" s="8"/>
      <c r="J3369" s="9">
        <f>TRUNC(SUMIF(N3365:N3368, N3364, J3365:J3368),0)</f>
        <v>20758</v>
      </c>
      <c r="K3369" s="8"/>
      <c r="L3369" s="9">
        <f>F3369+H3369+J3369</f>
        <v>80302</v>
      </c>
      <c r="M3369" s="5" t="s">
        <v>52</v>
      </c>
      <c r="N3369" s="1" t="s">
        <v>124</v>
      </c>
      <c r="O3369" s="1" t="s">
        <v>124</v>
      </c>
      <c r="P3369" s="1" t="s">
        <v>52</v>
      </c>
      <c r="Q3369" s="1" t="s">
        <v>52</v>
      </c>
      <c r="R3369" s="1" t="s">
        <v>52</v>
      </c>
      <c r="AV3369" s="1" t="s">
        <v>52</v>
      </c>
      <c r="AW3369" s="1" t="s">
        <v>52</v>
      </c>
      <c r="AX3369" s="1" t="s">
        <v>52</v>
      </c>
      <c r="AY3369" s="1" t="s">
        <v>52</v>
      </c>
      <c r="AZ3369" s="203"/>
      <c r="BA3369" s="207"/>
    </row>
    <row r="3370" spans="1:53" ht="30" customHeight="1">
      <c r="A3370" s="6"/>
      <c r="B3370" s="6"/>
      <c r="C3370" s="6"/>
      <c r="D3370" s="6"/>
      <c r="E3370" s="8"/>
      <c r="F3370" s="9"/>
      <c r="G3370" s="8"/>
      <c r="H3370" s="9"/>
      <c r="I3370" s="8"/>
      <c r="J3370" s="9"/>
      <c r="K3370" s="8"/>
      <c r="L3370" s="9"/>
      <c r="M3370" s="6"/>
      <c r="BA3370" s="206"/>
    </row>
    <row r="3371" spans="1:53" ht="30" customHeight="1">
      <c r="A3371" s="308" t="s">
        <v>6272</v>
      </c>
      <c r="B3371" s="308"/>
      <c r="C3371" s="308"/>
      <c r="D3371" s="308"/>
      <c r="E3371" s="309"/>
      <c r="F3371" s="310"/>
      <c r="G3371" s="309"/>
      <c r="H3371" s="310"/>
      <c r="I3371" s="309"/>
      <c r="J3371" s="310"/>
      <c r="K3371" s="309"/>
      <c r="L3371" s="310"/>
      <c r="M3371" s="308"/>
      <c r="N3371" s="1" t="s">
        <v>3962</v>
      </c>
      <c r="BA3371" s="206"/>
    </row>
    <row r="3372" spans="1:53" ht="30" customHeight="1">
      <c r="A3372" s="5" t="s">
        <v>6095</v>
      </c>
      <c r="B3372" s="5" t="s">
        <v>6273</v>
      </c>
      <c r="C3372" s="5" t="s">
        <v>2572</v>
      </c>
      <c r="D3372" s="6">
        <v>0.08</v>
      </c>
      <c r="E3372" s="8">
        <f>단가대비표!K255</f>
        <v>10469</v>
      </c>
      <c r="F3372" s="9">
        <f>TRUNC(E3372*D3372,1)</f>
        <v>837.5</v>
      </c>
      <c r="G3372" s="8">
        <f>단가대비표!L255</f>
        <v>0</v>
      </c>
      <c r="H3372" s="9">
        <f>TRUNC(G3372*D3372,1)</f>
        <v>0</v>
      </c>
      <c r="I3372" s="8">
        <f>단가대비표!S255</f>
        <v>0</v>
      </c>
      <c r="J3372" s="9">
        <f>TRUNC(I3372*D3372,1)</f>
        <v>0</v>
      </c>
      <c r="K3372" s="8">
        <f t="shared" ref="K3372:L3374" si="441">TRUNC(E3372+G3372+I3372,1)</f>
        <v>10469</v>
      </c>
      <c r="L3372" s="9">
        <f t="shared" si="441"/>
        <v>837.5</v>
      </c>
      <c r="M3372" s="5" t="s">
        <v>52</v>
      </c>
      <c r="N3372" s="1" t="s">
        <v>3962</v>
      </c>
      <c r="O3372" s="1" t="s">
        <v>6274</v>
      </c>
      <c r="P3372" s="1" t="s">
        <v>62</v>
      </c>
      <c r="Q3372" s="1" t="s">
        <v>62</v>
      </c>
      <c r="R3372" s="1" t="s">
        <v>61</v>
      </c>
      <c r="V3372">
        <v>1</v>
      </c>
      <c r="AV3372" s="1" t="s">
        <v>52</v>
      </c>
      <c r="AW3372" s="1" t="s">
        <v>6275</v>
      </c>
      <c r="AX3372" s="1" t="s">
        <v>52</v>
      </c>
      <c r="AY3372" s="1" t="s">
        <v>52</v>
      </c>
      <c r="AZ3372" s="203"/>
      <c r="BA3372" s="207" t="s">
        <v>7540</v>
      </c>
    </row>
    <row r="3373" spans="1:53" ht="30" customHeight="1">
      <c r="A3373" s="5" t="s">
        <v>3969</v>
      </c>
      <c r="B3373" s="5" t="s">
        <v>6276</v>
      </c>
      <c r="C3373" s="5" t="s">
        <v>2572</v>
      </c>
      <c r="D3373" s="6">
        <v>4.0000000000000001E-3</v>
      </c>
      <c r="E3373" s="8">
        <f>단가대비표!K260</f>
        <v>3494.44</v>
      </c>
      <c r="F3373" s="9">
        <f>TRUNC(E3373*D3373,1)</f>
        <v>13.9</v>
      </c>
      <c r="G3373" s="8">
        <f>단가대비표!L260</f>
        <v>0</v>
      </c>
      <c r="H3373" s="9">
        <f>TRUNC(G3373*D3373,1)</f>
        <v>0</v>
      </c>
      <c r="I3373" s="8">
        <f>단가대비표!S260</f>
        <v>0</v>
      </c>
      <c r="J3373" s="9">
        <f>TRUNC(I3373*D3373,1)</f>
        <v>0</v>
      </c>
      <c r="K3373" s="8">
        <f t="shared" si="441"/>
        <v>3494.4</v>
      </c>
      <c r="L3373" s="9">
        <f t="shared" si="441"/>
        <v>13.9</v>
      </c>
      <c r="M3373" s="5" t="s">
        <v>52</v>
      </c>
      <c r="N3373" s="1" t="s">
        <v>3962</v>
      </c>
      <c r="O3373" s="1" t="s">
        <v>6277</v>
      </c>
      <c r="P3373" s="1" t="s">
        <v>62</v>
      </c>
      <c r="Q3373" s="1" t="s">
        <v>62</v>
      </c>
      <c r="R3373" s="1" t="s">
        <v>61</v>
      </c>
      <c r="V3373">
        <v>1</v>
      </c>
      <c r="AV3373" s="1" t="s">
        <v>52</v>
      </c>
      <c r="AW3373" s="1" t="s">
        <v>6278</v>
      </c>
      <c r="AX3373" s="1" t="s">
        <v>52</v>
      </c>
      <c r="AY3373" s="1" t="s">
        <v>52</v>
      </c>
      <c r="AZ3373" s="203"/>
      <c r="BA3373" s="207" t="s">
        <v>7547</v>
      </c>
    </row>
    <row r="3374" spans="1:53" ht="30" customHeight="1">
      <c r="A3374" s="5" t="s">
        <v>2665</v>
      </c>
      <c r="B3374" s="5" t="s">
        <v>3064</v>
      </c>
      <c r="C3374" s="5" t="s">
        <v>449</v>
      </c>
      <c r="D3374" s="6">
        <v>1</v>
      </c>
      <c r="E3374" s="8">
        <f>TRUNC(SUMIF(V3372:V3374, RIGHTB(O3374, 1), F3372:F3374)*U3374, 2)</f>
        <v>25.54</v>
      </c>
      <c r="F3374" s="9">
        <f>TRUNC(E3374*D3374,1)</f>
        <v>25.5</v>
      </c>
      <c r="G3374" s="8">
        <v>0</v>
      </c>
      <c r="H3374" s="9">
        <f>TRUNC(G3374*D3374,1)</f>
        <v>0</v>
      </c>
      <c r="I3374" s="8">
        <v>0</v>
      </c>
      <c r="J3374" s="9">
        <f>TRUNC(I3374*D3374,1)</f>
        <v>0</v>
      </c>
      <c r="K3374" s="8">
        <f t="shared" si="441"/>
        <v>25.5</v>
      </c>
      <c r="L3374" s="9">
        <f t="shared" si="441"/>
        <v>25.5</v>
      </c>
      <c r="M3374" s="5" t="s">
        <v>52</v>
      </c>
      <c r="N3374" s="1" t="s">
        <v>3962</v>
      </c>
      <c r="O3374" s="1" t="s">
        <v>2654</v>
      </c>
      <c r="P3374" s="1" t="s">
        <v>62</v>
      </c>
      <c r="Q3374" s="1" t="s">
        <v>62</v>
      </c>
      <c r="R3374" s="1" t="s">
        <v>62</v>
      </c>
      <c r="S3374">
        <v>0</v>
      </c>
      <c r="T3374">
        <v>0</v>
      </c>
      <c r="U3374">
        <v>0.03</v>
      </c>
      <c r="AV3374" s="1" t="s">
        <v>52</v>
      </c>
      <c r="AW3374" s="1" t="s">
        <v>6279</v>
      </c>
      <c r="AX3374" s="1" t="s">
        <v>52</v>
      </c>
      <c r="AY3374" s="1" t="s">
        <v>52</v>
      </c>
      <c r="AZ3374" s="203"/>
      <c r="BA3374" s="207"/>
    </row>
    <row r="3375" spans="1:53" ht="30" customHeight="1">
      <c r="A3375" s="5" t="s">
        <v>2487</v>
      </c>
      <c r="B3375" s="5" t="s">
        <v>52</v>
      </c>
      <c r="C3375" s="5" t="s">
        <v>52</v>
      </c>
      <c r="D3375" s="6"/>
      <c r="E3375" s="8"/>
      <c r="F3375" s="9">
        <f>TRUNC(SUMIF(N3372:N3374, N3371, F3372:F3374),0)</f>
        <v>876</v>
      </c>
      <c r="G3375" s="8"/>
      <c r="H3375" s="9">
        <f>TRUNC(SUMIF(N3372:N3374, N3371, H3372:H3374),0)</f>
        <v>0</v>
      </c>
      <c r="I3375" s="8"/>
      <c r="J3375" s="9">
        <f>TRUNC(SUMIF(N3372:N3374, N3371, J3372:J3374),0)</f>
        <v>0</v>
      </c>
      <c r="K3375" s="8"/>
      <c r="L3375" s="9">
        <f>F3375+H3375+J3375</f>
        <v>876</v>
      </c>
      <c r="M3375" s="5" t="s">
        <v>52</v>
      </c>
      <c r="N3375" s="1" t="s">
        <v>124</v>
      </c>
      <c r="O3375" s="1" t="s">
        <v>124</v>
      </c>
      <c r="P3375" s="1" t="s">
        <v>52</v>
      </c>
      <c r="Q3375" s="1" t="s">
        <v>52</v>
      </c>
      <c r="R3375" s="1" t="s">
        <v>52</v>
      </c>
      <c r="AV3375" s="1" t="s">
        <v>52</v>
      </c>
      <c r="AW3375" s="1" t="s">
        <v>52</v>
      </c>
      <c r="AX3375" s="1" t="s">
        <v>52</v>
      </c>
      <c r="AY3375" s="1" t="s">
        <v>52</v>
      </c>
      <c r="AZ3375" s="203"/>
      <c r="BA3375" s="207"/>
    </row>
    <row r="3376" spans="1:53" ht="30" customHeight="1">
      <c r="A3376" s="6"/>
      <c r="B3376" s="6"/>
      <c r="C3376" s="6"/>
      <c r="D3376" s="6"/>
      <c r="E3376" s="8"/>
      <c r="F3376" s="9"/>
      <c r="G3376" s="8"/>
      <c r="H3376" s="9"/>
      <c r="I3376" s="8"/>
      <c r="J3376" s="9"/>
      <c r="K3376" s="8"/>
      <c r="L3376" s="9"/>
      <c r="M3376" s="6"/>
      <c r="BA3376" s="206"/>
    </row>
    <row r="3377" spans="1:54" ht="30" customHeight="1">
      <c r="A3377" s="308" t="s">
        <v>6280</v>
      </c>
      <c r="B3377" s="308"/>
      <c r="C3377" s="308"/>
      <c r="D3377" s="308"/>
      <c r="E3377" s="309"/>
      <c r="F3377" s="310"/>
      <c r="G3377" s="309"/>
      <c r="H3377" s="310"/>
      <c r="I3377" s="309"/>
      <c r="J3377" s="310"/>
      <c r="K3377" s="309"/>
      <c r="L3377" s="310"/>
      <c r="M3377" s="308"/>
      <c r="N3377" s="1" t="s">
        <v>3483</v>
      </c>
      <c r="BA3377" s="206"/>
    </row>
    <row r="3378" spans="1:54" ht="30" customHeight="1">
      <c r="A3378" s="5" t="s">
        <v>2801</v>
      </c>
      <c r="B3378" s="5" t="s">
        <v>2802</v>
      </c>
      <c r="C3378" s="5" t="s">
        <v>588</v>
      </c>
      <c r="D3378" s="6">
        <v>8.6E-3</v>
      </c>
      <c r="E3378" s="8">
        <f>단가대비표!K71</f>
        <v>497005</v>
      </c>
      <c r="F3378" s="9">
        <f>TRUNC(E3378*D3378,1)</f>
        <v>4274.2</v>
      </c>
      <c r="G3378" s="8">
        <f>단가대비표!L71</f>
        <v>0</v>
      </c>
      <c r="H3378" s="9">
        <f>TRUNC(G3378*D3378,1)</f>
        <v>0</v>
      </c>
      <c r="I3378" s="8">
        <f>단가대비표!S71</f>
        <v>0</v>
      </c>
      <c r="J3378" s="9">
        <f>TRUNC(I3378*D3378,1)</f>
        <v>0</v>
      </c>
      <c r="K3378" s="8">
        <f t="shared" ref="K3378:L3381" si="442">TRUNC(E3378+G3378+I3378,1)</f>
        <v>497005</v>
      </c>
      <c r="L3378" s="9">
        <f t="shared" si="442"/>
        <v>4274.2</v>
      </c>
      <c r="M3378" s="5" t="s">
        <v>52</v>
      </c>
      <c r="N3378" s="1" t="s">
        <v>3483</v>
      </c>
      <c r="O3378" s="1" t="s">
        <v>2803</v>
      </c>
      <c r="P3378" s="1" t="s">
        <v>62</v>
      </c>
      <c r="Q3378" s="1" t="s">
        <v>62</v>
      </c>
      <c r="R3378" s="1" t="s">
        <v>61</v>
      </c>
      <c r="AV3378" s="1" t="s">
        <v>52</v>
      </c>
      <c r="AW3378" s="1" t="s">
        <v>6281</v>
      </c>
      <c r="AX3378" s="1" t="s">
        <v>52</v>
      </c>
      <c r="AY3378" s="1" t="s">
        <v>52</v>
      </c>
      <c r="AZ3378" s="203"/>
      <c r="BA3378" s="207" t="s">
        <v>7302</v>
      </c>
    </row>
    <row r="3379" spans="1:54" ht="30" customHeight="1">
      <c r="A3379" s="5" t="s">
        <v>2805</v>
      </c>
      <c r="B3379" s="5" t="s">
        <v>2806</v>
      </c>
      <c r="C3379" s="5" t="s">
        <v>2685</v>
      </c>
      <c r="D3379" s="6">
        <v>5.6300000000000003E-2</v>
      </c>
      <c r="E3379" s="8">
        <f>단가대비표!K216</f>
        <v>1133</v>
      </c>
      <c r="F3379" s="9">
        <f>TRUNC(E3379*D3379,1)</f>
        <v>63.7</v>
      </c>
      <c r="G3379" s="8">
        <f>단가대비표!L216</f>
        <v>0</v>
      </c>
      <c r="H3379" s="9">
        <f>TRUNC(G3379*D3379,1)</f>
        <v>0</v>
      </c>
      <c r="I3379" s="8">
        <f>단가대비표!S216</f>
        <v>0</v>
      </c>
      <c r="J3379" s="9">
        <f>TRUNC(I3379*D3379,1)</f>
        <v>0</v>
      </c>
      <c r="K3379" s="8">
        <f t="shared" si="442"/>
        <v>1133</v>
      </c>
      <c r="L3379" s="9">
        <f t="shared" si="442"/>
        <v>63.7</v>
      </c>
      <c r="M3379" s="5" t="s">
        <v>52</v>
      </c>
      <c r="N3379" s="1" t="s">
        <v>3483</v>
      </c>
      <c r="O3379" s="1" t="s">
        <v>2807</v>
      </c>
      <c r="P3379" s="1" t="s">
        <v>62</v>
      </c>
      <c r="Q3379" s="1" t="s">
        <v>62</v>
      </c>
      <c r="R3379" s="1" t="s">
        <v>61</v>
      </c>
      <c r="AV3379" s="1" t="s">
        <v>52</v>
      </c>
      <c r="AW3379" s="1" t="s">
        <v>6282</v>
      </c>
      <c r="AX3379" s="1" t="s">
        <v>52</v>
      </c>
      <c r="AY3379" s="1" t="s">
        <v>52</v>
      </c>
      <c r="AZ3379" s="203"/>
      <c r="BA3379" s="207" t="s">
        <v>7492</v>
      </c>
    </row>
    <row r="3380" spans="1:54" ht="30" customHeight="1">
      <c r="A3380" s="5" t="s">
        <v>2809</v>
      </c>
      <c r="B3380" s="5" t="s">
        <v>2646</v>
      </c>
      <c r="C3380" s="5" t="s">
        <v>2210</v>
      </c>
      <c r="D3380" s="6">
        <v>0.19059999999999999</v>
      </c>
      <c r="E3380" s="8">
        <f>단가대비표!K417</f>
        <v>0</v>
      </c>
      <c r="F3380" s="9">
        <f>TRUNC(E3380*D3380,1)</f>
        <v>0</v>
      </c>
      <c r="G3380" s="8">
        <f>단가대비표!L417</f>
        <v>254714</v>
      </c>
      <c r="H3380" s="9">
        <f>TRUNC(G3380*D3380,1)</f>
        <v>48548.4</v>
      </c>
      <c r="I3380" s="8">
        <f>단가대비표!S417</f>
        <v>0</v>
      </c>
      <c r="J3380" s="9">
        <f>TRUNC(I3380*D3380,1)</f>
        <v>0</v>
      </c>
      <c r="K3380" s="8">
        <f t="shared" si="442"/>
        <v>254714</v>
      </c>
      <c r="L3380" s="9">
        <f t="shared" si="442"/>
        <v>48548.4</v>
      </c>
      <c r="M3380" s="5" t="s">
        <v>52</v>
      </c>
      <c r="N3380" s="1" t="s">
        <v>3483</v>
      </c>
      <c r="O3380" s="1" t="s">
        <v>2810</v>
      </c>
      <c r="P3380" s="1" t="s">
        <v>62</v>
      </c>
      <c r="Q3380" s="1" t="s">
        <v>62</v>
      </c>
      <c r="R3380" s="1" t="s">
        <v>61</v>
      </c>
      <c r="AV3380" s="1" t="s">
        <v>52</v>
      </c>
      <c r="AW3380" s="1" t="s">
        <v>6283</v>
      </c>
      <c r="AX3380" s="1" t="s">
        <v>52</v>
      </c>
      <c r="AY3380" s="1" t="s">
        <v>52</v>
      </c>
      <c r="AZ3380" s="203"/>
      <c r="BA3380" s="207" t="s">
        <v>7732</v>
      </c>
    </row>
    <row r="3381" spans="1:54" ht="30" customHeight="1">
      <c r="A3381" s="5" t="s">
        <v>2649</v>
      </c>
      <c r="B3381" s="5" t="s">
        <v>2646</v>
      </c>
      <c r="C3381" s="5" t="s">
        <v>2210</v>
      </c>
      <c r="D3381" s="6">
        <v>1.8200000000000001E-2</v>
      </c>
      <c r="E3381" s="8">
        <f>단가대비표!K405</f>
        <v>0</v>
      </c>
      <c r="F3381" s="9">
        <f>TRUNC(E3381*D3381,1)</f>
        <v>0</v>
      </c>
      <c r="G3381" s="8">
        <f>단가대비표!L405</f>
        <v>157068</v>
      </c>
      <c r="H3381" s="9">
        <f>TRUNC(G3381*D3381,1)</f>
        <v>2858.6</v>
      </c>
      <c r="I3381" s="8">
        <f>단가대비표!S405</f>
        <v>0</v>
      </c>
      <c r="J3381" s="9">
        <f>TRUNC(I3381*D3381,1)</f>
        <v>0</v>
      </c>
      <c r="K3381" s="8">
        <f t="shared" si="442"/>
        <v>157068</v>
      </c>
      <c r="L3381" s="9">
        <f t="shared" si="442"/>
        <v>2858.6</v>
      </c>
      <c r="M3381" s="5" t="s">
        <v>52</v>
      </c>
      <c r="N3381" s="1" t="s">
        <v>3483</v>
      </c>
      <c r="O3381" s="1" t="s">
        <v>2650</v>
      </c>
      <c r="P3381" s="1" t="s">
        <v>62</v>
      </c>
      <c r="Q3381" s="1" t="s">
        <v>62</v>
      </c>
      <c r="R3381" s="1" t="s">
        <v>61</v>
      </c>
      <c r="AV3381" s="1" t="s">
        <v>52</v>
      </c>
      <c r="AW3381" s="1" t="s">
        <v>6284</v>
      </c>
      <c r="AX3381" s="1" t="s">
        <v>52</v>
      </c>
      <c r="AY3381" s="1" t="s">
        <v>52</v>
      </c>
      <c r="AZ3381" s="203"/>
      <c r="BA3381" s="207" t="s">
        <v>7717</v>
      </c>
    </row>
    <row r="3382" spans="1:54" ht="30" customHeight="1">
      <c r="A3382" s="5" t="s">
        <v>2487</v>
      </c>
      <c r="B3382" s="5" t="s">
        <v>52</v>
      </c>
      <c r="C3382" s="5" t="s">
        <v>52</v>
      </c>
      <c r="D3382" s="6"/>
      <c r="E3382" s="8"/>
      <c r="F3382" s="9">
        <f>TRUNC(SUMIF(N3378:N3381, N3377, F3378:F3381),0)</f>
        <v>4337</v>
      </c>
      <c r="G3382" s="8"/>
      <c r="H3382" s="9">
        <f>TRUNC(SUMIF(N3378:N3381, N3377, H3378:H3381),0)</f>
        <v>51407</v>
      </c>
      <c r="I3382" s="8"/>
      <c r="J3382" s="9">
        <f>TRUNC(SUMIF(N3378:N3381, N3377, J3378:J3381),0)</f>
        <v>0</v>
      </c>
      <c r="K3382" s="8"/>
      <c r="L3382" s="9">
        <f>F3382+H3382+J3382</f>
        <v>55744</v>
      </c>
      <c r="M3382" s="5" t="s">
        <v>52</v>
      </c>
      <c r="N3382" s="1" t="s">
        <v>124</v>
      </c>
      <c r="O3382" s="1" t="s">
        <v>124</v>
      </c>
      <c r="P3382" s="1" t="s">
        <v>52</v>
      </c>
      <c r="Q3382" s="1" t="s">
        <v>52</v>
      </c>
      <c r="R3382" s="1" t="s">
        <v>52</v>
      </c>
      <c r="AV3382" s="1" t="s">
        <v>52</v>
      </c>
      <c r="AW3382" s="1" t="s">
        <v>52</v>
      </c>
      <c r="AX3382" s="1" t="s">
        <v>52</v>
      </c>
      <c r="AY3382" s="1" t="s">
        <v>52</v>
      </c>
      <c r="AZ3382" s="203"/>
      <c r="BA3382" s="207"/>
    </row>
    <row r="3383" spans="1:54" ht="30" customHeight="1">
      <c r="A3383" s="6"/>
      <c r="B3383" s="6"/>
      <c r="C3383" s="6"/>
      <c r="D3383" s="6"/>
      <c r="E3383" s="8"/>
      <c r="F3383" s="9"/>
      <c r="G3383" s="8"/>
      <c r="H3383" s="9"/>
      <c r="I3383" s="8"/>
      <c r="J3383" s="9"/>
      <c r="K3383" s="8"/>
      <c r="L3383" s="9"/>
      <c r="M3383" s="6"/>
      <c r="BA3383" s="206"/>
    </row>
    <row r="3384" spans="1:54" ht="30" customHeight="1">
      <c r="A3384" s="311" t="s">
        <v>6285</v>
      </c>
      <c r="B3384" s="311"/>
      <c r="C3384" s="311"/>
      <c r="D3384" s="311"/>
      <c r="E3384" s="312"/>
      <c r="F3384" s="313"/>
      <c r="G3384" s="312"/>
      <c r="H3384" s="313"/>
      <c r="I3384" s="312"/>
      <c r="J3384" s="313"/>
      <c r="K3384" s="312"/>
      <c r="L3384" s="313"/>
      <c r="M3384" s="311"/>
      <c r="N3384" s="1" t="s">
        <v>3521</v>
      </c>
      <c r="BA3384" s="206"/>
      <c r="BB3384" s="98" t="s">
        <v>7831</v>
      </c>
    </row>
    <row r="3385" spans="1:54" ht="30" customHeight="1">
      <c r="A3385" s="5" t="s">
        <v>3196</v>
      </c>
      <c r="B3385" s="5" t="s">
        <v>2646</v>
      </c>
      <c r="C3385" s="5" t="s">
        <v>2210</v>
      </c>
      <c r="D3385" s="40">
        <v>0.09</v>
      </c>
      <c r="E3385" s="8">
        <f>단가대비표!K428</f>
        <v>0</v>
      </c>
      <c r="F3385" s="9">
        <f>TRUNC(E3385*D3385,1)</f>
        <v>0</v>
      </c>
      <c r="G3385" s="8">
        <f>단가대비표!L428</f>
        <v>214118</v>
      </c>
      <c r="H3385" s="9">
        <f>TRUNC(G3385*D3385,1)</f>
        <v>19270.599999999999</v>
      </c>
      <c r="I3385" s="8">
        <f>단가대비표!S428</f>
        <v>0</v>
      </c>
      <c r="J3385" s="9">
        <f>TRUNC(I3385*D3385,1)</f>
        <v>0</v>
      </c>
      <c r="K3385" s="8">
        <f t="shared" ref="K3385:L3387" si="443">TRUNC(E3385+G3385+I3385,1)</f>
        <v>214118</v>
      </c>
      <c r="L3385" s="9">
        <f t="shared" si="443"/>
        <v>19270.599999999999</v>
      </c>
      <c r="M3385" s="5" t="s">
        <v>52</v>
      </c>
      <c r="N3385" s="1" t="s">
        <v>3521</v>
      </c>
      <c r="O3385" s="1" t="s">
        <v>3197</v>
      </c>
      <c r="P3385" s="1" t="s">
        <v>62</v>
      </c>
      <c r="Q3385" s="1" t="s">
        <v>62</v>
      </c>
      <c r="R3385" s="1" t="s">
        <v>61</v>
      </c>
      <c r="V3385">
        <v>1</v>
      </c>
      <c r="AV3385" s="1" t="s">
        <v>52</v>
      </c>
      <c r="AW3385" s="1" t="s">
        <v>6286</v>
      </c>
      <c r="AX3385" s="1" t="s">
        <v>52</v>
      </c>
      <c r="AY3385" s="1" t="s">
        <v>52</v>
      </c>
      <c r="AZ3385" s="203"/>
      <c r="BA3385" s="207" t="s">
        <v>7743</v>
      </c>
      <c r="BB3385" s="98"/>
    </row>
    <row r="3386" spans="1:54" ht="30" customHeight="1">
      <c r="A3386" s="5" t="s">
        <v>2649</v>
      </c>
      <c r="B3386" s="5" t="s">
        <v>2646</v>
      </c>
      <c r="C3386" s="5" t="s">
        <v>2210</v>
      </c>
      <c r="D3386" s="40">
        <v>0.02</v>
      </c>
      <c r="E3386" s="8">
        <f>단가대비표!K405</f>
        <v>0</v>
      </c>
      <c r="F3386" s="9">
        <f>TRUNC(E3386*D3386,1)</f>
        <v>0</v>
      </c>
      <c r="G3386" s="8">
        <f>단가대비표!L405</f>
        <v>157068</v>
      </c>
      <c r="H3386" s="9">
        <f>TRUNC(G3386*D3386,1)</f>
        <v>3141.3</v>
      </c>
      <c r="I3386" s="8">
        <f>단가대비표!S405</f>
        <v>0</v>
      </c>
      <c r="J3386" s="9">
        <f>TRUNC(I3386*D3386,1)</f>
        <v>0</v>
      </c>
      <c r="K3386" s="8">
        <f t="shared" si="443"/>
        <v>157068</v>
      </c>
      <c r="L3386" s="9">
        <f t="shared" si="443"/>
        <v>3141.3</v>
      </c>
      <c r="M3386" s="5" t="s">
        <v>52</v>
      </c>
      <c r="N3386" s="1" t="s">
        <v>3521</v>
      </c>
      <c r="O3386" s="1" t="s">
        <v>2650</v>
      </c>
      <c r="P3386" s="1" t="s">
        <v>62</v>
      </c>
      <c r="Q3386" s="1" t="s">
        <v>62</v>
      </c>
      <c r="R3386" s="1" t="s">
        <v>61</v>
      </c>
      <c r="V3386">
        <v>1</v>
      </c>
      <c r="AV3386" s="1" t="s">
        <v>52</v>
      </c>
      <c r="AW3386" s="1" t="s">
        <v>6287</v>
      </c>
      <c r="AX3386" s="1" t="s">
        <v>52</v>
      </c>
      <c r="AY3386" s="1" t="s">
        <v>52</v>
      </c>
      <c r="AZ3386" s="203"/>
      <c r="BA3386" s="207" t="s">
        <v>7717</v>
      </c>
    </row>
    <row r="3387" spans="1:54" ht="30" customHeight="1">
      <c r="A3387" s="5" t="s">
        <v>2652</v>
      </c>
      <c r="B3387" s="5" t="s">
        <v>2653</v>
      </c>
      <c r="C3387" s="5" t="s">
        <v>449</v>
      </c>
      <c r="D3387" s="6">
        <v>1</v>
      </c>
      <c r="E3387" s="8">
        <v>0</v>
      </c>
      <c r="F3387" s="9">
        <f>TRUNC(E3387*D3387,1)</f>
        <v>0</v>
      </c>
      <c r="G3387" s="8">
        <v>0</v>
      </c>
      <c r="H3387" s="9">
        <f>TRUNC(G3387*D3387,1)</f>
        <v>0</v>
      </c>
      <c r="I3387" s="8">
        <f>TRUNC(SUMIF(V3385:V3387, RIGHTB(O3387, 1), H3385:H3387)*U3387, 2)</f>
        <v>448.23</v>
      </c>
      <c r="J3387" s="9">
        <f>TRUNC(I3387*D3387,1)</f>
        <v>448.2</v>
      </c>
      <c r="K3387" s="8">
        <f t="shared" si="443"/>
        <v>448.2</v>
      </c>
      <c r="L3387" s="9">
        <f t="shared" si="443"/>
        <v>448.2</v>
      </c>
      <c r="M3387" s="5" t="s">
        <v>52</v>
      </c>
      <c r="N3387" s="1" t="s">
        <v>3521</v>
      </c>
      <c r="O3387" s="1" t="s">
        <v>2654</v>
      </c>
      <c r="P3387" s="1" t="s">
        <v>62</v>
      </c>
      <c r="Q3387" s="1" t="s">
        <v>62</v>
      </c>
      <c r="R3387" s="1" t="s">
        <v>62</v>
      </c>
      <c r="S3387">
        <v>1</v>
      </c>
      <c r="T3387">
        <v>2</v>
      </c>
      <c r="U3387">
        <v>0.02</v>
      </c>
      <c r="AV3387" s="1" t="s">
        <v>52</v>
      </c>
      <c r="AW3387" s="1" t="s">
        <v>6288</v>
      </c>
      <c r="AX3387" s="1" t="s">
        <v>52</v>
      </c>
      <c r="AY3387" s="1" t="s">
        <v>52</v>
      </c>
      <c r="AZ3387" s="203"/>
      <c r="BA3387" s="207"/>
    </row>
    <row r="3388" spans="1:54" ht="30" customHeight="1">
      <c r="A3388" s="5" t="s">
        <v>2487</v>
      </c>
      <c r="B3388" s="5" t="s">
        <v>52</v>
      </c>
      <c r="C3388" s="5" t="s">
        <v>52</v>
      </c>
      <c r="D3388" s="6"/>
      <c r="E3388" s="8"/>
      <c r="F3388" s="9">
        <f>TRUNC(SUMIF(N3385:N3387, N3384, F3385:F3387),0)</f>
        <v>0</v>
      </c>
      <c r="G3388" s="8"/>
      <c r="H3388" s="9">
        <f>TRUNC(SUMIF(N3385:N3387, N3384, H3385:H3387),0)</f>
        <v>22411</v>
      </c>
      <c r="I3388" s="8"/>
      <c r="J3388" s="9">
        <f>TRUNC(SUMIF(N3385:N3387, N3384, J3385:J3387),0)</f>
        <v>448</v>
      </c>
      <c r="K3388" s="8"/>
      <c r="L3388" s="9">
        <f>F3388+H3388+J3388</f>
        <v>22859</v>
      </c>
      <c r="M3388" s="5" t="s">
        <v>52</v>
      </c>
      <c r="N3388" s="1" t="s">
        <v>124</v>
      </c>
      <c r="O3388" s="1" t="s">
        <v>124</v>
      </c>
      <c r="P3388" s="1" t="s">
        <v>52</v>
      </c>
      <c r="Q3388" s="1" t="s">
        <v>52</v>
      </c>
      <c r="R3388" s="1" t="s">
        <v>52</v>
      </c>
      <c r="AV3388" s="1" t="s">
        <v>52</v>
      </c>
      <c r="AW3388" s="1" t="s">
        <v>52</v>
      </c>
      <c r="AX3388" s="1" t="s">
        <v>52</v>
      </c>
      <c r="AY3388" s="1" t="s">
        <v>52</v>
      </c>
      <c r="AZ3388" s="203"/>
      <c r="BA3388" s="207"/>
    </row>
    <row r="3389" spans="1:54" ht="30" customHeight="1">
      <c r="A3389" s="6"/>
      <c r="B3389" s="6"/>
      <c r="C3389" s="6"/>
      <c r="D3389" s="6"/>
      <c r="E3389" s="8"/>
      <c r="F3389" s="9"/>
      <c r="G3389" s="8"/>
      <c r="H3389" s="9"/>
      <c r="I3389" s="8"/>
      <c r="J3389" s="9"/>
      <c r="K3389" s="8"/>
      <c r="L3389" s="9"/>
      <c r="M3389" s="6"/>
      <c r="BA3389" s="206"/>
    </row>
    <row r="3390" spans="1:54" ht="30" customHeight="1">
      <c r="A3390" s="308" t="s">
        <v>6289</v>
      </c>
      <c r="B3390" s="308"/>
      <c r="C3390" s="308"/>
      <c r="D3390" s="308"/>
      <c r="E3390" s="309"/>
      <c r="F3390" s="310"/>
      <c r="G3390" s="309"/>
      <c r="H3390" s="310"/>
      <c r="I3390" s="309"/>
      <c r="J3390" s="310"/>
      <c r="K3390" s="309"/>
      <c r="L3390" s="310"/>
      <c r="M3390" s="308"/>
      <c r="N3390" s="1" t="s">
        <v>3526</v>
      </c>
      <c r="BA3390" s="206"/>
    </row>
    <row r="3391" spans="1:54" ht="30" customHeight="1">
      <c r="A3391" s="5" t="s">
        <v>3587</v>
      </c>
      <c r="B3391" s="5" t="s">
        <v>3588</v>
      </c>
      <c r="C3391" s="5" t="s">
        <v>2572</v>
      </c>
      <c r="D3391" s="6">
        <v>0.06</v>
      </c>
      <c r="E3391" s="8">
        <f>단가대비표!K259</f>
        <v>4329</v>
      </c>
      <c r="F3391" s="9">
        <f>TRUNC(E3391*D3391,1)</f>
        <v>259.7</v>
      </c>
      <c r="G3391" s="8">
        <f>단가대비표!L259</f>
        <v>0</v>
      </c>
      <c r="H3391" s="9">
        <f>TRUNC(G3391*D3391,1)</f>
        <v>0</v>
      </c>
      <c r="I3391" s="8">
        <f>단가대비표!S259</f>
        <v>0</v>
      </c>
      <c r="J3391" s="9">
        <f>TRUNC(I3391*D3391,1)</f>
        <v>0</v>
      </c>
      <c r="K3391" s="8">
        <f>TRUNC(E3391+G3391+I3391,1)</f>
        <v>4329</v>
      </c>
      <c r="L3391" s="9">
        <f>TRUNC(F3391+H3391+J3391,1)</f>
        <v>259.7</v>
      </c>
      <c r="M3391" s="5" t="s">
        <v>52</v>
      </c>
      <c r="N3391" s="1" t="s">
        <v>3526</v>
      </c>
      <c r="O3391" s="1" t="s">
        <v>3589</v>
      </c>
      <c r="P3391" s="1" t="s">
        <v>62</v>
      </c>
      <c r="Q3391" s="1" t="s">
        <v>62</v>
      </c>
      <c r="R3391" s="1" t="s">
        <v>61</v>
      </c>
      <c r="AV3391" s="1" t="s">
        <v>52</v>
      </c>
      <c r="AW3391" s="1" t="s">
        <v>6290</v>
      </c>
      <c r="AX3391" s="1" t="s">
        <v>52</v>
      </c>
      <c r="AY3391" s="1" t="s">
        <v>52</v>
      </c>
      <c r="AZ3391" s="203"/>
      <c r="BA3391" s="207" t="s">
        <v>7546</v>
      </c>
    </row>
    <row r="3392" spans="1:54" ht="30" customHeight="1">
      <c r="A3392" s="5" t="s">
        <v>3591</v>
      </c>
      <c r="B3392" s="5" t="s">
        <v>3592</v>
      </c>
      <c r="C3392" s="5" t="s">
        <v>182</v>
      </c>
      <c r="D3392" s="6">
        <v>1</v>
      </c>
      <c r="E3392" s="8">
        <f>일위대가목록!E570</f>
        <v>0</v>
      </c>
      <c r="F3392" s="9">
        <f>TRUNC(E3392*D3392,1)</f>
        <v>0</v>
      </c>
      <c r="G3392" s="8">
        <f>일위대가목록!F570</f>
        <v>4870</v>
      </c>
      <c r="H3392" s="9">
        <f>TRUNC(G3392*D3392,1)</f>
        <v>4870</v>
      </c>
      <c r="I3392" s="8">
        <f>일위대가목록!G570</f>
        <v>0</v>
      </c>
      <c r="J3392" s="9">
        <f>TRUNC(I3392*D3392,1)</f>
        <v>0</v>
      </c>
      <c r="K3392" s="8">
        <f>TRUNC(E3392+G3392+I3392,1)</f>
        <v>4870</v>
      </c>
      <c r="L3392" s="9">
        <f>TRUNC(F3392+H3392+J3392,1)</f>
        <v>4870</v>
      </c>
      <c r="M3392" s="5" t="s">
        <v>3593</v>
      </c>
      <c r="N3392" s="1" t="s">
        <v>3526</v>
      </c>
      <c r="O3392" s="1" t="s">
        <v>3594</v>
      </c>
      <c r="P3392" s="1" t="s">
        <v>61</v>
      </c>
      <c r="Q3392" s="1" t="s">
        <v>62</v>
      </c>
      <c r="R3392" s="1" t="s">
        <v>62</v>
      </c>
      <c r="AV3392" s="1" t="s">
        <v>52</v>
      </c>
      <c r="AW3392" s="1" t="s">
        <v>6291</v>
      </c>
      <c r="AX3392" s="1" t="s">
        <v>52</v>
      </c>
      <c r="AY3392" s="1" t="s">
        <v>52</v>
      </c>
      <c r="AZ3392" s="203"/>
      <c r="BA3392" s="207" t="s">
        <v>3593</v>
      </c>
    </row>
    <row r="3393" spans="1:53" ht="30" customHeight="1">
      <c r="A3393" s="5" t="s">
        <v>2487</v>
      </c>
      <c r="B3393" s="5" t="s">
        <v>52</v>
      </c>
      <c r="C3393" s="5" t="s">
        <v>52</v>
      </c>
      <c r="D3393" s="6"/>
      <c r="E3393" s="8"/>
      <c r="F3393" s="9">
        <f>TRUNC(SUMIF(N3391:N3392, N3390, F3391:F3392),0)</f>
        <v>259</v>
      </c>
      <c r="G3393" s="8"/>
      <c r="H3393" s="9">
        <f>TRUNC(SUMIF(N3391:N3392, N3390, H3391:H3392),0)</f>
        <v>4870</v>
      </c>
      <c r="I3393" s="8"/>
      <c r="J3393" s="9">
        <f>TRUNC(SUMIF(N3391:N3392, N3390, J3391:J3392),0)</f>
        <v>0</v>
      </c>
      <c r="K3393" s="8"/>
      <c r="L3393" s="9">
        <f>F3393+H3393+J3393</f>
        <v>5129</v>
      </c>
      <c r="M3393" s="5" t="s">
        <v>52</v>
      </c>
      <c r="N3393" s="1" t="s">
        <v>124</v>
      </c>
      <c r="O3393" s="1" t="s">
        <v>124</v>
      </c>
      <c r="P3393" s="1" t="s">
        <v>52</v>
      </c>
      <c r="Q3393" s="1" t="s">
        <v>52</v>
      </c>
      <c r="R3393" s="1" t="s">
        <v>52</v>
      </c>
      <c r="AV3393" s="1" t="s">
        <v>52</v>
      </c>
      <c r="AW3393" s="1" t="s">
        <v>52</v>
      </c>
      <c r="AX3393" s="1" t="s">
        <v>52</v>
      </c>
      <c r="AY3393" s="1" t="s">
        <v>52</v>
      </c>
      <c r="AZ3393" s="203"/>
      <c r="BA3393" s="207"/>
    </row>
    <row r="3394" spans="1:53" ht="30" customHeight="1">
      <c r="A3394" s="6"/>
      <c r="B3394" s="6"/>
      <c r="C3394" s="6"/>
      <c r="D3394" s="6"/>
      <c r="E3394" s="8"/>
      <c r="F3394" s="9"/>
      <c r="G3394" s="8"/>
      <c r="H3394" s="9"/>
      <c r="I3394" s="8"/>
      <c r="J3394" s="9"/>
      <c r="K3394" s="8"/>
      <c r="L3394" s="9"/>
      <c r="M3394" s="6"/>
      <c r="BA3394" s="206"/>
    </row>
    <row r="3395" spans="1:53" ht="30" customHeight="1">
      <c r="A3395" s="308" t="s">
        <v>6292</v>
      </c>
      <c r="B3395" s="308"/>
      <c r="C3395" s="308"/>
      <c r="D3395" s="308"/>
      <c r="E3395" s="309"/>
      <c r="F3395" s="310"/>
      <c r="G3395" s="309"/>
      <c r="H3395" s="310"/>
      <c r="I3395" s="309"/>
      <c r="J3395" s="310"/>
      <c r="K3395" s="309"/>
      <c r="L3395" s="310"/>
      <c r="M3395" s="308"/>
      <c r="N3395" s="1" t="s">
        <v>3594</v>
      </c>
      <c r="BA3395" s="206"/>
    </row>
    <row r="3396" spans="1:53" ht="30" customHeight="1">
      <c r="A3396" s="5" t="s">
        <v>6293</v>
      </c>
      <c r="B3396" s="5" t="s">
        <v>6294</v>
      </c>
      <c r="C3396" s="5" t="s">
        <v>2210</v>
      </c>
      <c r="D3396" s="6">
        <v>2.5000000000000001E-2</v>
      </c>
      <c r="E3396" s="8">
        <f>단가대비표!K440</f>
        <v>0</v>
      </c>
      <c r="F3396" s="9">
        <f>TRUNC(E3396*D3396,1)</f>
        <v>0</v>
      </c>
      <c r="G3396" s="8">
        <f>단가대비표!L440</f>
        <v>194831</v>
      </c>
      <c r="H3396" s="9">
        <f>TRUNC(G3396*D3396,1)</f>
        <v>4870.7</v>
      </c>
      <c r="I3396" s="8">
        <f>단가대비표!S440</f>
        <v>0</v>
      </c>
      <c r="J3396" s="9">
        <f>TRUNC(I3396*D3396,1)</f>
        <v>0</v>
      </c>
      <c r="K3396" s="8">
        <f>TRUNC(E3396+G3396+I3396,1)</f>
        <v>194831</v>
      </c>
      <c r="L3396" s="9">
        <f>TRUNC(F3396+H3396+J3396,1)</f>
        <v>4870.7</v>
      </c>
      <c r="M3396" s="5" t="s">
        <v>52</v>
      </c>
      <c r="N3396" s="1" t="s">
        <v>3594</v>
      </c>
      <c r="O3396" s="1" t="s">
        <v>6295</v>
      </c>
      <c r="P3396" s="1" t="s">
        <v>62</v>
      </c>
      <c r="Q3396" s="1" t="s">
        <v>62</v>
      </c>
      <c r="R3396" s="1" t="s">
        <v>61</v>
      </c>
      <c r="AV3396" s="1" t="s">
        <v>52</v>
      </c>
      <c r="AW3396" s="1" t="s">
        <v>6296</v>
      </c>
      <c r="AX3396" s="1" t="s">
        <v>52</v>
      </c>
      <c r="AY3396" s="1" t="s">
        <v>52</v>
      </c>
      <c r="AZ3396" s="203"/>
      <c r="BA3396" s="207" t="s">
        <v>7755</v>
      </c>
    </row>
    <row r="3397" spans="1:53" ht="30" customHeight="1">
      <c r="A3397" s="5" t="s">
        <v>2487</v>
      </c>
      <c r="B3397" s="5" t="s">
        <v>52</v>
      </c>
      <c r="C3397" s="5" t="s">
        <v>52</v>
      </c>
      <c r="D3397" s="6"/>
      <c r="E3397" s="8"/>
      <c r="F3397" s="9">
        <f>TRUNC(SUMIF(N3396:N3396, N3395, F3396:F3396),0)</f>
        <v>0</v>
      </c>
      <c r="G3397" s="8"/>
      <c r="H3397" s="9">
        <f>TRUNC(SUMIF(N3396:N3396, N3395, H3396:H3396),0)</f>
        <v>4870</v>
      </c>
      <c r="I3397" s="8"/>
      <c r="J3397" s="9">
        <f>TRUNC(SUMIF(N3396:N3396, N3395, J3396:J3396),0)</f>
        <v>0</v>
      </c>
      <c r="K3397" s="8"/>
      <c r="L3397" s="9">
        <f>F3397+H3397+J3397</f>
        <v>4870</v>
      </c>
      <c r="M3397" s="5" t="s">
        <v>52</v>
      </c>
      <c r="N3397" s="1" t="s">
        <v>124</v>
      </c>
      <c r="O3397" s="1" t="s">
        <v>124</v>
      </c>
      <c r="P3397" s="1" t="s">
        <v>52</v>
      </c>
      <c r="Q3397" s="1" t="s">
        <v>52</v>
      </c>
      <c r="R3397" s="1" t="s">
        <v>52</v>
      </c>
      <c r="AV3397" s="1" t="s">
        <v>52</v>
      </c>
      <c r="AW3397" s="1" t="s">
        <v>52</v>
      </c>
      <c r="AX3397" s="1" t="s">
        <v>52</v>
      </c>
      <c r="AY3397" s="1" t="s">
        <v>52</v>
      </c>
      <c r="AZ3397" s="203"/>
      <c r="BA3397" s="207"/>
    </row>
    <row r="3398" spans="1:53" ht="30" customHeight="1">
      <c r="A3398" s="6"/>
      <c r="B3398" s="6"/>
      <c r="C3398" s="6"/>
      <c r="D3398" s="6"/>
      <c r="E3398" s="8"/>
      <c r="F3398" s="9"/>
      <c r="G3398" s="8"/>
      <c r="H3398" s="9"/>
      <c r="I3398" s="8"/>
      <c r="J3398" s="9"/>
      <c r="K3398" s="8"/>
      <c r="L3398" s="9"/>
      <c r="M3398" s="6"/>
      <c r="BA3398" s="206"/>
    </row>
    <row r="3399" spans="1:53" ht="30" customHeight="1">
      <c r="A3399" s="308" t="s">
        <v>6297</v>
      </c>
      <c r="B3399" s="308"/>
      <c r="C3399" s="308"/>
      <c r="D3399" s="308"/>
      <c r="E3399" s="309"/>
      <c r="F3399" s="310"/>
      <c r="G3399" s="309"/>
      <c r="H3399" s="310"/>
      <c r="I3399" s="309"/>
      <c r="J3399" s="310"/>
      <c r="K3399" s="309"/>
      <c r="L3399" s="310"/>
      <c r="M3399" s="308"/>
      <c r="N3399" s="1" t="s">
        <v>3536</v>
      </c>
      <c r="BA3399" s="206"/>
    </row>
    <row r="3400" spans="1:53" ht="30" customHeight="1">
      <c r="A3400" s="5" t="s">
        <v>3550</v>
      </c>
      <c r="B3400" s="5" t="s">
        <v>7909</v>
      </c>
      <c r="C3400" s="5" t="s">
        <v>366</v>
      </c>
      <c r="D3400" s="6">
        <v>1</v>
      </c>
      <c r="E3400" s="8">
        <f>단가대비표!K102</f>
        <v>17710</v>
      </c>
      <c r="F3400" s="9">
        <f>TRUNC(E3400*D3400,1)</f>
        <v>17710</v>
      </c>
      <c r="G3400" s="8">
        <f>단가대비표!L102</f>
        <v>0</v>
      </c>
      <c r="H3400" s="9">
        <f>TRUNC(G3400*D3400,1)</f>
        <v>0</v>
      </c>
      <c r="I3400" s="8">
        <f>단가대비표!S102</f>
        <v>0</v>
      </c>
      <c r="J3400" s="9">
        <f>TRUNC(I3400*D3400,1)</f>
        <v>0</v>
      </c>
      <c r="K3400" s="8">
        <f t="shared" ref="K3400:L3402" si="444">TRUNC(E3400+G3400+I3400,1)</f>
        <v>17710</v>
      </c>
      <c r="L3400" s="9">
        <f t="shared" si="444"/>
        <v>17710</v>
      </c>
      <c r="M3400" s="5" t="s">
        <v>52</v>
      </c>
      <c r="N3400" s="1" t="s">
        <v>3536</v>
      </c>
      <c r="O3400" s="1" t="s">
        <v>3551</v>
      </c>
      <c r="P3400" s="1" t="s">
        <v>62</v>
      </c>
      <c r="Q3400" s="1" t="s">
        <v>62</v>
      </c>
      <c r="R3400" s="1" t="s">
        <v>61</v>
      </c>
      <c r="V3400">
        <v>1</v>
      </c>
      <c r="AV3400" s="1" t="s">
        <v>52</v>
      </c>
      <c r="AW3400" s="1" t="s">
        <v>6298</v>
      </c>
      <c r="AX3400" s="1" t="s">
        <v>52</v>
      </c>
      <c r="AY3400" s="1" t="s">
        <v>52</v>
      </c>
      <c r="AZ3400" s="203"/>
      <c r="BA3400" s="207" t="s">
        <v>7345</v>
      </c>
    </row>
    <row r="3401" spans="1:53" ht="30" customHeight="1">
      <c r="A3401" s="5" t="s">
        <v>2665</v>
      </c>
      <c r="B3401" s="5" t="s">
        <v>6299</v>
      </c>
      <c r="C3401" s="5" t="s">
        <v>449</v>
      </c>
      <c r="D3401" s="6">
        <v>1</v>
      </c>
      <c r="E3401" s="8">
        <f>TRUNC(SUMIF(V3400:V3402, RIGHTB(O3401, 1), F3400:F3402)*U3401, 2)</f>
        <v>354.2</v>
      </c>
      <c r="F3401" s="9">
        <f>TRUNC(E3401*D3401,1)</f>
        <v>354.2</v>
      </c>
      <c r="G3401" s="8">
        <v>0</v>
      </c>
      <c r="H3401" s="9">
        <f>TRUNC(G3401*D3401,1)</f>
        <v>0</v>
      </c>
      <c r="I3401" s="8">
        <v>0</v>
      </c>
      <c r="J3401" s="9">
        <f>TRUNC(I3401*D3401,1)</f>
        <v>0</v>
      </c>
      <c r="K3401" s="8">
        <f t="shared" si="444"/>
        <v>354.2</v>
      </c>
      <c r="L3401" s="9">
        <f t="shared" si="444"/>
        <v>354.2</v>
      </c>
      <c r="M3401" s="5" t="s">
        <v>52</v>
      </c>
      <c r="N3401" s="1" t="s">
        <v>3536</v>
      </c>
      <c r="O3401" s="1" t="s">
        <v>2654</v>
      </c>
      <c r="P3401" s="1" t="s">
        <v>62</v>
      </c>
      <c r="Q3401" s="1" t="s">
        <v>62</v>
      </c>
      <c r="R3401" s="1" t="s">
        <v>62</v>
      </c>
      <c r="S3401">
        <v>0</v>
      </c>
      <c r="T3401">
        <v>0</v>
      </c>
      <c r="U3401">
        <v>0.02</v>
      </c>
      <c r="AV3401" s="1" t="s">
        <v>52</v>
      </c>
      <c r="AW3401" s="1" t="s">
        <v>6300</v>
      </c>
      <c r="AX3401" s="1" t="s">
        <v>52</v>
      </c>
      <c r="AY3401" s="1" t="s">
        <v>52</v>
      </c>
      <c r="AZ3401" s="203"/>
      <c r="BA3401" s="207"/>
    </row>
    <row r="3402" spans="1:53" ht="30" customHeight="1">
      <c r="A3402" s="5" t="s">
        <v>3533</v>
      </c>
      <c r="B3402" s="5" t="s">
        <v>52</v>
      </c>
      <c r="C3402" s="5" t="s">
        <v>715</v>
      </c>
      <c r="D3402" s="6">
        <v>1</v>
      </c>
      <c r="E3402" s="8">
        <f>일위대가목록!E572</f>
        <v>0</v>
      </c>
      <c r="F3402" s="9">
        <f>TRUNC(E3402*D3402,1)</f>
        <v>0</v>
      </c>
      <c r="G3402" s="8">
        <f>일위대가목록!F572</f>
        <v>42682</v>
      </c>
      <c r="H3402" s="9">
        <f>TRUNC(G3402*D3402,1)</f>
        <v>42682</v>
      </c>
      <c r="I3402" s="8">
        <f>일위대가목록!G572</f>
        <v>0</v>
      </c>
      <c r="J3402" s="9">
        <f>TRUNC(I3402*D3402,1)</f>
        <v>0</v>
      </c>
      <c r="K3402" s="8">
        <f t="shared" si="444"/>
        <v>42682</v>
      </c>
      <c r="L3402" s="9">
        <f t="shared" si="444"/>
        <v>42682</v>
      </c>
      <c r="M3402" s="5" t="s">
        <v>3547</v>
      </c>
      <c r="N3402" s="1" t="s">
        <v>3536</v>
      </c>
      <c r="O3402" s="1" t="s">
        <v>3548</v>
      </c>
      <c r="P3402" s="1" t="s">
        <v>61</v>
      </c>
      <c r="Q3402" s="1" t="s">
        <v>62</v>
      </c>
      <c r="R3402" s="1" t="s">
        <v>62</v>
      </c>
      <c r="AV3402" s="1" t="s">
        <v>52</v>
      </c>
      <c r="AW3402" s="1" t="s">
        <v>6301</v>
      </c>
      <c r="AX3402" s="1" t="s">
        <v>52</v>
      </c>
      <c r="AY3402" s="1" t="s">
        <v>52</v>
      </c>
      <c r="AZ3402" s="203"/>
      <c r="BA3402" s="207" t="s">
        <v>3547</v>
      </c>
    </row>
    <row r="3403" spans="1:53" ht="30" customHeight="1">
      <c r="A3403" s="5" t="s">
        <v>2487</v>
      </c>
      <c r="B3403" s="5" t="s">
        <v>52</v>
      </c>
      <c r="C3403" s="5" t="s">
        <v>52</v>
      </c>
      <c r="D3403" s="6"/>
      <c r="E3403" s="8"/>
      <c r="F3403" s="9">
        <f>TRUNC(SUMIF(N3400:N3402, N3399, F3400:F3402),0)</f>
        <v>18064</v>
      </c>
      <c r="G3403" s="8"/>
      <c r="H3403" s="9">
        <f>TRUNC(SUMIF(N3400:N3402, N3399, H3400:H3402),0)</f>
        <v>42682</v>
      </c>
      <c r="I3403" s="8"/>
      <c r="J3403" s="9">
        <f>TRUNC(SUMIF(N3400:N3402, N3399, J3400:J3402),0)</f>
        <v>0</v>
      </c>
      <c r="K3403" s="8"/>
      <c r="L3403" s="9">
        <f>F3403+H3403+J3403</f>
        <v>60746</v>
      </c>
      <c r="M3403" s="5" t="s">
        <v>52</v>
      </c>
      <c r="N3403" s="1" t="s">
        <v>124</v>
      </c>
      <c r="O3403" s="1" t="s">
        <v>124</v>
      </c>
      <c r="P3403" s="1" t="s">
        <v>52</v>
      </c>
      <c r="Q3403" s="1" t="s">
        <v>52</v>
      </c>
      <c r="R3403" s="1" t="s">
        <v>52</v>
      </c>
      <c r="AV3403" s="1" t="s">
        <v>52</v>
      </c>
      <c r="AW3403" s="1" t="s">
        <v>52</v>
      </c>
      <c r="AX3403" s="1" t="s">
        <v>52</v>
      </c>
      <c r="AY3403" s="1" t="s">
        <v>52</v>
      </c>
      <c r="AZ3403" s="203"/>
      <c r="BA3403" s="207"/>
    </row>
    <row r="3404" spans="1:53" ht="30" customHeight="1">
      <c r="A3404" s="6"/>
      <c r="B3404" s="6"/>
      <c r="C3404" s="6"/>
      <c r="D3404" s="6"/>
      <c r="E3404" s="8"/>
      <c r="F3404" s="9"/>
      <c r="G3404" s="8"/>
      <c r="H3404" s="9"/>
      <c r="I3404" s="8"/>
      <c r="J3404" s="9"/>
      <c r="K3404" s="8"/>
      <c r="L3404" s="9"/>
      <c r="M3404" s="6"/>
      <c r="BA3404" s="206"/>
    </row>
    <row r="3405" spans="1:53" ht="30" customHeight="1">
      <c r="A3405" s="308" t="s">
        <v>6302</v>
      </c>
      <c r="B3405" s="308"/>
      <c r="C3405" s="308"/>
      <c r="D3405" s="308"/>
      <c r="E3405" s="309"/>
      <c r="F3405" s="310"/>
      <c r="G3405" s="309"/>
      <c r="H3405" s="310"/>
      <c r="I3405" s="309"/>
      <c r="J3405" s="310"/>
      <c r="K3405" s="309"/>
      <c r="L3405" s="310"/>
      <c r="M3405" s="308"/>
      <c r="N3405" s="1" t="s">
        <v>3548</v>
      </c>
      <c r="BA3405" s="206"/>
    </row>
    <row r="3406" spans="1:53" ht="30" customHeight="1">
      <c r="A3406" s="5" t="s">
        <v>3196</v>
      </c>
      <c r="B3406" s="5" t="s">
        <v>2646</v>
      </c>
      <c r="C3406" s="5" t="s">
        <v>2210</v>
      </c>
      <c r="D3406" s="6">
        <v>0.17</v>
      </c>
      <c r="E3406" s="8">
        <f>단가대비표!K428</f>
        <v>0</v>
      </c>
      <c r="F3406" s="9">
        <f>TRUNC(E3406*D3406,1)</f>
        <v>0</v>
      </c>
      <c r="G3406" s="8">
        <f>단가대비표!L428</f>
        <v>214118</v>
      </c>
      <c r="H3406" s="9">
        <f>TRUNC(G3406*D3406,1)</f>
        <v>36400</v>
      </c>
      <c r="I3406" s="8">
        <f>단가대비표!S428</f>
        <v>0</v>
      </c>
      <c r="J3406" s="9">
        <f>TRUNC(I3406*D3406,1)</f>
        <v>0</v>
      </c>
      <c r="K3406" s="8">
        <f>TRUNC(E3406+G3406+I3406,1)</f>
        <v>214118</v>
      </c>
      <c r="L3406" s="9">
        <f>TRUNC(F3406+H3406+J3406,1)</f>
        <v>36400</v>
      </c>
      <c r="M3406" s="5" t="s">
        <v>52</v>
      </c>
      <c r="N3406" s="1" t="s">
        <v>3548</v>
      </c>
      <c r="O3406" s="1" t="s">
        <v>3197</v>
      </c>
      <c r="P3406" s="1" t="s">
        <v>62</v>
      </c>
      <c r="Q3406" s="1" t="s">
        <v>62</v>
      </c>
      <c r="R3406" s="1" t="s">
        <v>61</v>
      </c>
      <c r="AV3406" s="1" t="s">
        <v>52</v>
      </c>
      <c r="AW3406" s="1" t="s">
        <v>6303</v>
      </c>
      <c r="AX3406" s="1" t="s">
        <v>52</v>
      </c>
      <c r="AY3406" s="1" t="s">
        <v>52</v>
      </c>
      <c r="AZ3406" s="203"/>
      <c r="BA3406" s="207" t="s">
        <v>7743</v>
      </c>
    </row>
    <row r="3407" spans="1:53" ht="30" customHeight="1">
      <c r="A3407" s="5" t="s">
        <v>2649</v>
      </c>
      <c r="B3407" s="5" t="s">
        <v>2646</v>
      </c>
      <c r="C3407" s="5" t="s">
        <v>2210</v>
      </c>
      <c r="D3407" s="6">
        <v>0.04</v>
      </c>
      <c r="E3407" s="8">
        <f>단가대비표!K405</f>
        <v>0</v>
      </c>
      <c r="F3407" s="9">
        <f>TRUNC(E3407*D3407,1)</f>
        <v>0</v>
      </c>
      <c r="G3407" s="8">
        <f>단가대비표!L405</f>
        <v>157068</v>
      </c>
      <c r="H3407" s="9">
        <f>TRUNC(G3407*D3407,1)</f>
        <v>6282.7</v>
      </c>
      <c r="I3407" s="8">
        <f>단가대비표!S405</f>
        <v>0</v>
      </c>
      <c r="J3407" s="9">
        <f>TRUNC(I3407*D3407,1)</f>
        <v>0</v>
      </c>
      <c r="K3407" s="8">
        <f>TRUNC(E3407+G3407+I3407,1)</f>
        <v>157068</v>
      </c>
      <c r="L3407" s="9">
        <f>TRUNC(F3407+H3407+J3407,1)</f>
        <v>6282.7</v>
      </c>
      <c r="M3407" s="5" t="s">
        <v>52</v>
      </c>
      <c r="N3407" s="1" t="s">
        <v>3548</v>
      </c>
      <c r="O3407" s="1" t="s">
        <v>2650</v>
      </c>
      <c r="P3407" s="1" t="s">
        <v>62</v>
      </c>
      <c r="Q3407" s="1" t="s">
        <v>62</v>
      </c>
      <c r="R3407" s="1" t="s">
        <v>61</v>
      </c>
      <c r="AV3407" s="1" t="s">
        <v>52</v>
      </c>
      <c r="AW3407" s="1" t="s">
        <v>6304</v>
      </c>
      <c r="AX3407" s="1" t="s">
        <v>52</v>
      </c>
      <c r="AY3407" s="1" t="s">
        <v>52</v>
      </c>
      <c r="AZ3407" s="203"/>
      <c r="BA3407" s="207" t="s">
        <v>7717</v>
      </c>
    </row>
    <row r="3408" spans="1:53" ht="30" customHeight="1">
      <c r="A3408" s="5" t="s">
        <v>2487</v>
      </c>
      <c r="B3408" s="5" t="s">
        <v>52</v>
      </c>
      <c r="C3408" s="5" t="s">
        <v>52</v>
      </c>
      <c r="D3408" s="6"/>
      <c r="E3408" s="8"/>
      <c r="F3408" s="9">
        <f>TRUNC(SUMIF(N3406:N3407, N3405, F3406:F3407),0)</f>
        <v>0</v>
      </c>
      <c r="G3408" s="8"/>
      <c r="H3408" s="9">
        <f>TRUNC(SUMIF(N3406:N3407, N3405, H3406:H3407),0)</f>
        <v>42682</v>
      </c>
      <c r="I3408" s="8"/>
      <c r="J3408" s="9">
        <f>TRUNC(SUMIF(N3406:N3407, N3405, J3406:J3407),0)</f>
        <v>0</v>
      </c>
      <c r="K3408" s="8"/>
      <c r="L3408" s="9">
        <f>F3408+H3408+J3408</f>
        <v>42682</v>
      </c>
      <c r="M3408" s="5" t="s">
        <v>52</v>
      </c>
      <c r="N3408" s="1" t="s">
        <v>124</v>
      </c>
      <c r="O3408" s="1" t="s">
        <v>124</v>
      </c>
      <c r="P3408" s="1" t="s">
        <v>52</v>
      </c>
      <c r="Q3408" s="1" t="s">
        <v>52</v>
      </c>
      <c r="R3408" s="1" t="s">
        <v>52</v>
      </c>
      <c r="AV3408" s="1" t="s">
        <v>52</v>
      </c>
      <c r="AW3408" s="1" t="s">
        <v>52</v>
      </c>
      <c r="AX3408" s="1" t="s">
        <v>52</v>
      </c>
      <c r="AY3408" s="1" t="s">
        <v>52</v>
      </c>
      <c r="AZ3408" s="203"/>
      <c r="BA3408" s="207"/>
    </row>
    <row r="3409" spans="1:53" ht="30" customHeight="1">
      <c r="A3409" s="6"/>
      <c r="B3409" s="6"/>
      <c r="C3409" s="6"/>
      <c r="D3409" s="6"/>
      <c r="E3409" s="8"/>
      <c r="F3409" s="9"/>
      <c r="G3409" s="8"/>
      <c r="H3409" s="9"/>
      <c r="I3409" s="8"/>
      <c r="J3409" s="9"/>
      <c r="K3409" s="8"/>
      <c r="L3409" s="9"/>
      <c r="M3409" s="6"/>
      <c r="BA3409" s="206"/>
    </row>
    <row r="3410" spans="1:53" ht="30" customHeight="1">
      <c r="A3410" s="311" t="s">
        <v>6305</v>
      </c>
      <c r="B3410" s="311"/>
      <c r="C3410" s="311"/>
      <c r="D3410" s="311"/>
      <c r="E3410" s="312"/>
      <c r="F3410" s="313"/>
      <c r="G3410" s="312"/>
      <c r="H3410" s="313"/>
      <c r="I3410" s="312"/>
      <c r="J3410" s="313"/>
      <c r="K3410" s="312"/>
      <c r="L3410" s="313"/>
      <c r="M3410" s="311"/>
      <c r="N3410" s="1" t="s">
        <v>3545</v>
      </c>
      <c r="BA3410" s="206"/>
    </row>
    <row r="3411" spans="1:53" ht="30" customHeight="1">
      <c r="A3411" s="5" t="s">
        <v>3196</v>
      </c>
      <c r="B3411" s="5" t="s">
        <v>2646</v>
      </c>
      <c r="C3411" s="5" t="s">
        <v>2210</v>
      </c>
      <c r="D3411" s="6">
        <v>0.06</v>
      </c>
      <c r="E3411" s="8">
        <f>단가대비표!K428</f>
        <v>0</v>
      </c>
      <c r="F3411" s="9">
        <f>TRUNC(E3411*D3411,1)</f>
        <v>0</v>
      </c>
      <c r="G3411" s="8">
        <f>단가대비표!L428</f>
        <v>214118</v>
      </c>
      <c r="H3411" s="9">
        <f>TRUNC(G3411*D3411,1)</f>
        <v>12847</v>
      </c>
      <c r="I3411" s="8">
        <f>단가대비표!S428</f>
        <v>0</v>
      </c>
      <c r="J3411" s="9">
        <f>TRUNC(I3411*D3411,1)</f>
        <v>0</v>
      </c>
      <c r="K3411" s="8">
        <f t="shared" ref="K3411:L3413" si="445">TRUNC(E3411+G3411+I3411,1)</f>
        <v>214118</v>
      </c>
      <c r="L3411" s="9">
        <f t="shared" si="445"/>
        <v>12847</v>
      </c>
      <c r="M3411" s="5" t="s">
        <v>52</v>
      </c>
      <c r="N3411" s="1" t="s">
        <v>3545</v>
      </c>
      <c r="O3411" s="1" t="s">
        <v>3197</v>
      </c>
      <c r="P3411" s="1" t="s">
        <v>62</v>
      </c>
      <c r="Q3411" s="1" t="s">
        <v>62</v>
      </c>
      <c r="R3411" s="1" t="s">
        <v>61</v>
      </c>
      <c r="V3411">
        <v>1</v>
      </c>
      <c r="AV3411" s="1" t="s">
        <v>52</v>
      </c>
      <c r="AW3411" s="1" t="s">
        <v>6306</v>
      </c>
      <c r="AX3411" s="1" t="s">
        <v>52</v>
      </c>
      <c r="AY3411" s="1" t="s">
        <v>52</v>
      </c>
      <c r="AZ3411" s="203"/>
      <c r="BA3411" s="207" t="s">
        <v>7743</v>
      </c>
    </row>
    <row r="3412" spans="1:53" ht="30" customHeight="1">
      <c r="A3412" s="32" t="s">
        <v>2649</v>
      </c>
      <c r="B3412" s="5" t="s">
        <v>2646</v>
      </c>
      <c r="C3412" s="5" t="s">
        <v>2210</v>
      </c>
      <c r="D3412" s="6">
        <v>0.01</v>
      </c>
      <c r="E3412" s="8">
        <f>단가대비표!K405</f>
        <v>0</v>
      </c>
      <c r="F3412" s="9">
        <f>TRUNC(E3412*D3412,1)</f>
        <v>0</v>
      </c>
      <c r="G3412" s="8">
        <f>단가대비표!L405</f>
        <v>157068</v>
      </c>
      <c r="H3412" s="9">
        <f>TRUNC(G3412*D3412,1)</f>
        <v>1570.6</v>
      </c>
      <c r="I3412" s="8">
        <f>단가대비표!S405</f>
        <v>0</v>
      </c>
      <c r="J3412" s="9">
        <f>TRUNC(I3412*D3412,1)</f>
        <v>0</v>
      </c>
      <c r="K3412" s="8">
        <f t="shared" si="445"/>
        <v>157068</v>
      </c>
      <c r="L3412" s="9">
        <f t="shared" si="445"/>
        <v>1570.6</v>
      </c>
      <c r="M3412" s="5" t="s">
        <v>52</v>
      </c>
      <c r="N3412" s="1" t="s">
        <v>3545</v>
      </c>
      <c r="O3412" s="1" t="s">
        <v>2650</v>
      </c>
      <c r="P3412" s="1" t="s">
        <v>62</v>
      </c>
      <c r="Q3412" s="1" t="s">
        <v>62</v>
      </c>
      <c r="R3412" s="1" t="s">
        <v>61</v>
      </c>
      <c r="V3412">
        <v>1</v>
      </c>
      <c r="AV3412" s="1" t="s">
        <v>52</v>
      </c>
      <c r="AW3412" s="1" t="s">
        <v>6307</v>
      </c>
      <c r="AX3412" s="1" t="s">
        <v>52</v>
      </c>
      <c r="AY3412" s="1" t="s">
        <v>52</v>
      </c>
      <c r="AZ3412" s="203"/>
      <c r="BA3412" s="207" t="s">
        <v>7717</v>
      </c>
    </row>
    <row r="3413" spans="1:53" ht="30" customHeight="1">
      <c r="A3413" s="5" t="s">
        <v>2652</v>
      </c>
      <c r="B3413" s="5" t="s">
        <v>2653</v>
      </c>
      <c r="C3413" s="5" t="s">
        <v>449</v>
      </c>
      <c r="D3413" s="6">
        <v>1</v>
      </c>
      <c r="E3413" s="8">
        <v>0</v>
      </c>
      <c r="F3413" s="9">
        <f>TRUNC(E3413*D3413,1)</f>
        <v>0</v>
      </c>
      <c r="G3413" s="8">
        <v>0</v>
      </c>
      <c r="H3413" s="9">
        <f>TRUNC(G3413*D3413,1)</f>
        <v>0</v>
      </c>
      <c r="I3413" s="8">
        <f>TRUNC(SUMIF(V3411:V3413, RIGHTB(O3413, 1), H3411:H3413)*U3413, 2)</f>
        <v>288.35000000000002</v>
      </c>
      <c r="J3413" s="9">
        <f>TRUNC(I3413*D3413,1)</f>
        <v>288.3</v>
      </c>
      <c r="K3413" s="8">
        <f t="shared" si="445"/>
        <v>288.3</v>
      </c>
      <c r="L3413" s="9">
        <f t="shared" si="445"/>
        <v>288.3</v>
      </c>
      <c r="M3413" s="5" t="s">
        <v>52</v>
      </c>
      <c r="N3413" s="1" t="s">
        <v>3545</v>
      </c>
      <c r="O3413" s="1" t="s">
        <v>2654</v>
      </c>
      <c r="P3413" s="1" t="s">
        <v>62</v>
      </c>
      <c r="Q3413" s="1" t="s">
        <v>62</v>
      </c>
      <c r="R3413" s="1" t="s">
        <v>62</v>
      </c>
      <c r="S3413">
        <v>1</v>
      </c>
      <c r="T3413">
        <v>2</v>
      </c>
      <c r="U3413">
        <v>0.02</v>
      </c>
      <c r="AV3413" s="1" t="s">
        <v>52</v>
      </c>
      <c r="AW3413" s="1" t="s">
        <v>6308</v>
      </c>
      <c r="AX3413" s="1" t="s">
        <v>52</v>
      </c>
      <c r="AY3413" s="1" t="s">
        <v>52</v>
      </c>
      <c r="AZ3413" s="203"/>
      <c r="BA3413" s="207"/>
    </row>
    <row r="3414" spans="1:53" ht="30" customHeight="1">
      <c r="A3414" s="5" t="s">
        <v>2487</v>
      </c>
      <c r="B3414" s="5" t="s">
        <v>52</v>
      </c>
      <c r="C3414" s="5" t="s">
        <v>52</v>
      </c>
      <c r="D3414" s="6"/>
      <c r="E3414" s="8"/>
      <c r="F3414" s="9">
        <f>TRUNC(SUMIF(N3411:N3413, N3410, F3411:F3413),0)</f>
        <v>0</v>
      </c>
      <c r="G3414" s="8"/>
      <c r="H3414" s="9">
        <f>TRUNC(SUMIF(N3411:N3413, N3410, H3411:H3413),0)</f>
        <v>14417</v>
      </c>
      <c r="I3414" s="8"/>
      <c r="J3414" s="9">
        <f>TRUNC(SUMIF(N3411:N3413, N3410, J3411:J3413),0)</f>
        <v>288</v>
      </c>
      <c r="K3414" s="8"/>
      <c r="L3414" s="9">
        <f>F3414+H3414+J3414</f>
        <v>14705</v>
      </c>
      <c r="M3414" s="5" t="s">
        <v>52</v>
      </c>
      <c r="N3414" s="1" t="s">
        <v>124</v>
      </c>
      <c r="O3414" s="1" t="s">
        <v>124</v>
      </c>
      <c r="P3414" s="1" t="s">
        <v>52</v>
      </c>
      <c r="Q3414" s="1" t="s">
        <v>52</v>
      </c>
      <c r="R3414" s="1" t="s">
        <v>52</v>
      </c>
      <c r="AV3414" s="1" t="s">
        <v>52</v>
      </c>
      <c r="AW3414" s="1" t="s">
        <v>52</v>
      </c>
      <c r="AX3414" s="1" t="s">
        <v>52</v>
      </c>
      <c r="AY3414" s="1" t="s">
        <v>52</v>
      </c>
      <c r="AZ3414" s="203"/>
      <c r="BA3414" s="207"/>
    </row>
    <row r="3415" spans="1:53" ht="30" customHeight="1">
      <c r="A3415" s="6"/>
      <c r="B3415" s="6"/>
      <c r="C3415" s="6"/>
      <c r="D3415" s="6"/>
      <c r="E3415" s="8"/>
      <c r="F3415" s="9"/>
      <c r="G3415" s="8"/>
      <c r="H3415" s="9"/>
      <c r="I3415" s="8"/>
      <c r="J3415" s="9"/>
      <c r="K3415" s="8"/>
      <c r="L3415" s="9"/>
      <c r="M3415" s="6"/>
      <c r="BA3415" s="206"/>
    </row>
    <row r="3416" spans="1:53" ht="30" customHeight="1">
      <c r="A3416" s="308" t="s">
        <v>6309</v>
      </c>
      <c r="B3416" s="308"/>
      <c r="C3416" s="308"/>
      <c r="D3416" s="308"/>
      <c r="E3416" s="309"/>
      <c r="F3416" s="310"/>
      <c r="G3416" s="309"/>
      <c r="H3416" s="310"/>
      <c r="I3416" s="309"/>
      <c r="J3416" s="310"/>
      <c r="K3416" s="309"/>
      <c r="L3416" s="310"/>
      <c r="M3416" s="308"/>
      <c r="N3416" s="1" t="s">
        <v>3565</v>
      </c>
      <c r="BA3416" s="206"/>
    </row>
    <row r="3417" spans="1:53" ht="30" customHeight="1">
      <c r="A3417" s="5" t="s">
        <v>2861</v>
      </c>
      <c r="B3417" s="5" t="s">
        <v>2862</v>
      </c>
      <c r="C3417" s="5" t="s">
        <v>2685</v>
      </c>
      <c r="D3417" s="6">
        <v>510</v>
      </c>
      <c r="E3417" s="8">
        <f>단가대비표!K74</f>
        <v>140.9</v>
      </c>
      <c r="F3417" s="9">
        <f>TRUNC(E3417*D3417,1)</f>
        <v>71859</v>
      </c>
      <c r="G3417" s="8">
        <f>단가대비표!L74</f>
        <v>0</v>
      </c>
      <c r="H3417" s="9">
        <f>TRUNC(G3417*D3417,1)</f>
        <v>0</v>
      </c>
      <c r="I3417" s="8">
        <f>단가대비표!S74</f>
        <v>0</v>
      </c>
      <c r="J3417" s="9">
        <f>TRUNC(I3417*D3417,1)</f>
        <v>0</v>
      </c>
      <c r="K3417" s="8">
        <f t="shared" ref="K3417:L3420" si="446">TRUNC(E3417+G3417+I3417,1)</f>
        <v>140.9</v>
      </c>
      <c r="L3417" s="9">
        <f t="shared" si="446"/>
        <v>71859</v>
      </c>
      <c r="M3417" s="5" t="s">
        <v>2863</v>
      </c>
      <c r="N3417" s="1" t="s">
        <v>3565</v>
      </c>
      <c r="O3417" s="1" t="s">
        <v>2864</v>
      </c>
      <c r="P3417" s="1" t="s">
        <v>62</v>
      </c>
      <c r="Q3417" s="1" t="s">
        <v>62</v>
      </c>
      <c r="R3417" s="1" t="s">
        <v>61</v>
      </c>
      <c r="AV3417" s="1" t="s">
        <v>52</v>
      </c>
      <c r="AW3417" s="1" t="s">
        <v>6310</v>
      </c>
      <c r="AX3417" s="1" t="s">
        <v>52</v>
      </c>
      <c r="AY3417" s="1" t="s">
        <v>52</v>
      </c>
      <c r="AZ3417" s="203"/>
      <c r="BA3417" s="207" t="s">
        <v>7306</v>
      </c>
    </row>
    <row r="3418" spans="1:53" ht="30" customHeight="1">
      <c r="A3418" s="5" t="s">
        <v>2866</v>
      </c>
      <c r="B3418" s="5" t="s">
        <v>2867</v>
      </c>
      <c r="C3418" s="5" t="s">
        <v>588</v>
      </c>
      <c r="D3418" s="6">
        <v>1.1000000000000001</v>
      </c>
      <c r="E3418" s="8">
        <f>단가대비표!K43</f>
        <v>26000</v>
      </c>
      <c r="F3418" s="9">
        <f>TRUNC(E3418*D3418,1)</f>
        <v>28600</v>
      </c>
      <c r="G3418" s="8">
        <f>단가대비표!L43</f>
        <v>0</v>
      </c>
      <c r="H3418" s="9">
        <f>TRUNC(G3418*D3418,1)</f>
        <v>0</v>
      </c>
      <c r="I3418" s="8">
        <f>단가대비표!S43</f>
        <v>0</v>
      </c>
      <c r="J3418" s="9">
        <f>TRUNC(I3418*D3418,1)</f>
        <v>0</v>
      </c>
      <c r="K3418" s="8">
        <f t="shared" si="446"/>
        <v>26000</v>
      </c>
      <c r="L3418" s="9">
        <f t="shared" si="446"/>
        <v>28600</v>
      </c>
      <c r="M3418" s="5" t="s">
        <v>2863</v>
      </c>
      <c r="N3418" s="1" t="s">
        <v>3565</v>
      </c>
      <c r="O3418" s="1" t="s">
        <v>2868</v>
      </c>
      <c r="P3418" s="1" t="s">
        <v>62</v>
      </c>
      <c r="Q3418" s="1" t="s">
        <v>62</v>
      </c>
      <c r="R3418" s="1" t="s">
        <v>61</v>
      </c>
      <c r="AV3418" s="1" t="s">
        <v>52</v>
      </c>
      <c r="AW3418" s="1" t="s">
        <v>6311</v>
      </c>
      <c r="AX3418" s="1" t="s">
        <v>52</v>
      </c>
      <c r="AY3418" s="1" t="s">
        <v>52</v>
      </c>
      <c r="AZ3418" s="203"/>
      <c r="BA3418" s="207" t="s">
        <v>7258</v>
      </c>
    </row>
    <row r="3419" spans="1:53" ht="30" customHeight="1">
      <c r="A3419" s="5" t="s">
        <v>2649</v>
      </c>
      <c r="B3419" s="5" t="s">
        <v>2646</v>
      </c>
      <c r="C3419" s="5" t="s">
        <v>2210</v>
      </c>
      <c r="D3419" s="6">
        <v>1.2</v>
      </c>
      <c r="E3419" s="8">
        <f>단가대비표!K405</f>
        <v>0</v>
      </c>
      <c r="F3419" s="9">
        <f>TRUNC(E3419*D3419,1)</f>
        <v>0</v>
      </c>
      <c r="G3419" s="8">
        <f>단가대비표!L405</f>
        <v>157068</v>
      </c>
      <c r="H3419" s="9">
        <f>TRUNC(G3419*D3419,1)</f>
        <v>188481.6</v>
      </c>
      <c r="I3419" s="8">
        <f>단가대비표!S405</f>
        <v>0</v>
      </c>
      <c r="J3419" s="9">
        <f>TRUNC(I3419*D3419,1)</f>
        <v>0</v>
      </c>
      <c r="K3419" s="8">
        <f t="shared" si="446"/>
        <v>157068</v>
      </c>
      <c r="L3419" s="9">
        <f t="shared" si="446"/>
        <v>188481.6</v>
      </c>
      <c r="M3419" s="5" t="s">
        <v>52</v>
      </c>
      <c r="N3419" s="1" t="s">
        <v>3565</v>
      </c>
      <c r="O3419" s="1" t="s">
        <v>2650</v>
      </c>
      <c r="P3419" s="1" t="s">
        <v>62</v>
      </c>
      <c r="Q3419" s="1" t="s">
        <v>62</v>
      </c>
      <c r="R3419" s="1" t="s">
        <v>61</v>
      </c>
      <c r="AV3419" s="1" t="s">
        <v>52</v>
      </c>
      <c r="AW3419" s="1" t="s">
        <v>6312</v>
      </c>
      <c r="AX3419" s="1" t="s">
        <v>52</v>
      </c>
      <c r="AY3419" s="1" t="s">
        <v>52</v>
      </c>
      <c r="AZ3419" s="203"/>
      <c r="BA3419" s="207" t="s">
        <v>7717</v>
      </c>
    </row>
    <row r="3420" spans="1:53" ht="30" customHeight="1">
      <c r="A3420" s="5" t="s">
        <v>2870</v>
      </c>
      <c r="B3420" s="5" t="s">
        <v>2871</v>
      </c>
      <c r="C3420" s="5" t="s">
        <v>2572</v>
      </c>
      <c r="D3420" s="6">
        <v>35.6</v>
      </c>
      <c r="E3420" s="8">
        <f>단가대비표!K54</f>
        <v>3752.5</v>
      </c>
      <c r="F3420" s="9">
        <f>TRUNC(E3420*D3420,1)</f>
        <v>133589</v>
      </c>
      <c r="G3420" s="8">
        <f>단가대비표!L54</f>
        <v>0</v>
      </c>
      <c r="H3420" s="9">
        <f>TRUNC(G3420*D3420,1)</f>
        <v>0</v>
      </c>
      <c r="I3420" s="8">
        <f>단가대비표!S54</f>
        <v>0</v>
      </c>
      <c r="J3420" s="9">
        <f>TRUNC(I3420*D3420,1)</f>
        <v>0</v>
      </c>
      <c r="K3420" s="8">
        <f t="shared" si="446"/>
        <v>3752.5</v>
      </c>
      <c r="L3420" s="9">
        <f t="shared" si="446"/>
        <v>133589</v>
      </c>
      <c r="M3420" s="5" t="s">
        <v>52</v>
      </c>
      <c r="N3420" s="1" t="s">
        <v>3565</v>
      </c>
      <c r="O3420" s="1" t="s">
        <v>2872</v>
      </c>
      <c r="P3420" s="1" t="s">
        <v>62</v>
      </c>
      <c r="Q3420" s="1" t="s">
        <v>62</v>
      </c>
      <c r="R3420" s="1" t="s">
        <v>61</v>
      </c>
      <c r="AV3420" s="1" t="s">
        <v>52</v>
      </c>
      <c r="AW3420" s="1" t="s">
        <v>6313</v>
      </c>
      <c r="AX3420" s="1" t="s">
        <v>52</v>
      </c>
      <c r="AY3420" s="1" t="s">
        <v>52</v>
      </c>
      <c r="AZ3420" s="203"/>
      <c r="BA3420" s="207" t="s">
        <v>7275</v>
      </c>
    </row>
    <row r="3421" spans="1:53" ht="30" customHeight="1">
      <c r="A3421" s="5" t="s">
        <v>2487</v>
      </c>
      <c r="B3421" s="5" t="s">
        <v>52</v>
      </c>
      <c r="C3421" s="5" t="s">
        <v>52</v>
      </c>
      <c r="D3421" s="6"/>
      <c r="E3421" s="8"/>
      <c r="F3421" s="9">
        <f>TRUNC(SUMIF(N3417:N3420, N3416, F3417:F3420),0)</f>
        <v>234048</v>
      </c>
      <c r="G3421" s="8"/>
      <c r="H3421" s="9">
        <f>TRUNC(SUMIF(N3417:N3420, N3416, H3417:H3420),0)</f>
        <v>188481</v>
      </c>
      <c r="I3421" s="8"/>
      <c r="J3421" s="9">
        <f>TRUNC(SUMIF(N3417:N3420, N3416, J3417:J3420),0)</f>
        <v>0</v>
      </c>
      <c r="K3421" s="8"/>
      <c r="L3421" s="9">
        <f>F3421+H3421+J3421</f>
        <v>422529</v>
      </c>
      <c r="M3421" s="5" t="s">
        <v>52</v>
      </c>
      <c r="N3421" s="1" t="s">
        <v>124</v>
      </c>
      <c r="O3421" s="1" t="s">
        <v>124</v>
      </c>
      <c r="P3421" s="1" t="s">
        <v>52</v>
      </c>
      <c r="Q3421" s="1" t="s">
        <v>52</v>
      </c>
      <c r="R3421" s="1" t="s">
        <v>52</v>
      </c>
      <c r="AV3421" s="1" t="s">
        <v>52</v>
      </c>
      <c r="AW3421" s="1" t="s">
        <v>52</v>
      </c>
      <c r="AX3421" s="1" t="s">
        <v>52</v>
      </c>
      <c r="AY3421" s="1" t="s">
        <v>52</v>
      </c>
      <c r="AZ3421" s="203"/>
      <c r="BA3421" s="207"/>
    </row>
    <row r="3422" spans="1:53" ht="30" customHeight="1">
      <c r="A3422" s="6"/>
      <c r="B3422" s="6"/>
      <c r="C3422" s="6"/>
      <c r="D3422" s="6"/>
      <c r="E3422" s="8"/>
      <c r="F3422" s="9"/>
      <c r="G3422" s="8"/>
      <c r="H3422" s="9"/>
      <c r="I3422" s="8"/>
      <c r="J3422" s="9"/>
      <c r="K3422" s="8"/>
      <c r="L3422" s="9"/>
      <c r="M3422" s="6"/>
      <c r="BA3422" s="206"/>
    </row>
    <row r="3423" spans="1:53" ht="30" customHeight="1">
      <c r="A3423" s="308" t="s">
        <v>6314</v>
      </c>
      <c r="B3423" s="308"/>
      <c r="C3423" s="308"/>
      <c r="D3423" s="308"/>
      <c r="E3423" s="309"/>
      <c r="F3423" s="310"/>
      <c r="G3423" s="309"/>
      <c r="H3423" s="310"/>
      <c r="I3423" s="309"/>
      <c r="J3423" s="310"/>
      <c r="K3423" s="309"/>
      <c r="L3423" s="310"/>
      <c r="M3423" s="308"/>
      <c r="N3423" s="1" t="s">
        <v>3605</v>
      </c>
      <c r="BA3423" s="206"/>
    </row>
    <row r="3424" spans="1:53" ht="30" customHeight="1">
      <c r="A3424" s="5" t="s">
        <v>3476</v>
      </c>
      <c r="B3424" s="5" t="s">
        <v>2646</v>
      </c>
      <c r="C3424" s="5" t="s">
        <v>2210</v>
      </c>
      <c r="D3424" s="6">
        <v>7.0000000000000007E-2</v>
      </c>
      <c r="E3424" s="8">
        <f>단가대비표!K427</f>
        <v>0</v>
      </c>
      <c r="F3424" s="9">
        <f>TRUNC(E3424*D3424,1)</f>
        <v>0</v>
      </c>
      <c r="G3424" s="8">
        <f>단가대비표!L427</f>
        <v>209602</v>
      </c>
      <c r="H3424" s="9">
        <f>TRUNC(G3424*D3424,1)</f>
        <v>14672.1</v>
      </c>
      <c r="I3424" s="8">
        <f>단가대비표!S427</f>
        <v>0</v>
      </c>
      <c r="J3424" s="9">
        <f>TRUNC(I3424*D3424,1)</f>
        <v>0</v>
      </c>
      <c r="K3424" s="8">
        <f>TRUNC(E3424+G3424+I3424,1)</f>
        <v>209602</v>
      </c>
      <c r="L3424" s="9">
        <f>TRUNC(F3424+H3424+J3424,1)</f>
        <v>14672.1</v>
      </c>
      <c r="M3424" s="5" t="s">
        <v>52</v>
      </c>
      <c r="N3424" s="1" t="s">
        <v>3605</v>
      </c>
      <c r="O3424" s="1" t="s">
        <v>3477</v>
      </c>
      <c r="P3424" s="1" t="s">
        <v>62</v>
      </c>
      <c r="Q3424" s="1" t="s">
        <v>62</v>
      </c>
      <c r="R3424" s="1" t="s">
        <v>61</v>
      </c>
      <c r="AV3424" s="1" t="s">
        <v>52</v>
      </c>
      <c r="AW3424" s="1" t="s">
        <v>6315</v>
      </c>
      <c r="AX3424" s="1" t="s">
        <v>52</v>
      </c>
      <c r="AY3424" s="1" t="s">
        <v>52</v>
      </c>
      <c r="AZ3424" s="203"/>
      <c r="BA3424" s="207" t="s">
        <v>7742</v>
      </c>
    </row>
    <row r="3425" spans="1:53" ht="30" customHeight="1">
      <c r="A3425" s="5" t="s">
        <v>2649</v>
      </c>
      <c r="B3425" s="5" t="s">
        <v>2646</v>
      </c>
      <c r="C3425" s="5" t="s">
        <v>2210</v>
      </c>
      <c r="D3425" s="6">
        <v>0.01</v>
      </c>
      <c r="E3425" s="8">
        <f>단가대비표!K405</f>
        <v>0</v>
      </c>
      <c r="F3425" s="9">
        <f>TRUNC(E3425*D3425,1)</f>
        <v>0</v>
      </c>
      <c r="G3425" s="8">
        <f>단가대비표!L405</f>
        <v>157068</v>
      </c>
      <c r="H3425" s="9">
        <f>TRUNC(G3425*D3425,1)</f>
        <v>1570.6</v>
      </c>
      <c r="I3425" s="8">
        <f>단가대비표!S405</f>
        <v>0</v>
      </c>
      <c r="J3425" s="9">
        <f>TRUNC(I3425*D3425,1)</f>
        <v>0</v>
      </c>
      <c r="K3425" s="8">
        <f>TRUNC(E3425+G3425+I3425,1)</f>
        <v>157068</v>
      </c>
      <c r="L3425" s="9">
        <f>TRUNC(F3425+H3425+J3425,1)</f>
        <v>1570.6</v>
      </c>
      <c r="M3425" s="5" t="s">
        <v>52</v>
      </c>
      <c r="N3425" s="1" t="s">
        <v>3605</v>
      </c>
      <c r="O3425" s="1" t="s">
        <v>2650</v>
      </c>
      <c r="P3425" s="1" t="s">
        <v>62</v>
      </c>
      <c r="Q3425" s="1" t="s">
        <v>62</v>
      </c>
      <c r="R3425" s="1" t="s">
        <v>61</v>
      </c>
      <c r="AV3425" s="1" t="s">
        <v>52</v>
      </c>
      <c r="AW3425" s="1" t="s">
        <v>6316</v>
      </c>
      <c r="AX3425" s="1" t="s">
        <v>52</v>
      </c>
      <c r="AY3425" s="1" t="s">
        <v>52</v>
      </c>
      <c r="AZ3425" s="203"/>
      <c r="BA3425" s="207" t="s">
        <v>7717</v>
      </c>
    </row>
    <row r="3426" spans="1:53" ht="30" customHeight="1">
      <c r="A3426" s="5" t="s">
        <v>2487</v>
      </c>
      <c r="B3426" s="5" t="s">
        <v>52</v>
      </c>
      <c r="C3426" s="5" t="s">
        <v>52</v>
      </c>
      <c r="D3426" s="6"/>
      <c r="E3426" s="8"/>
      <c r="F3426" s="9">
        <f>TRUNC(SUMIF(N3424:N3425, N3423, F3424:F3425),0)</f>
        <v>0</v>
      </c>
      <c r="G3426" s="8"/>
      <c r="H3426" s="9">
        <f>TRUNC(SUMIF(N3424:N3425, N3423, H3424:H3425),0)</f>
        <v>16242</v>
      </c>
      <c r="I3426" s="8"/>
      <c r="J3426" s="9">
        <f>TRUNC(SUMIF(N3424:N3425, N3423, J3424:J3425),0)</f>
        <v>0</v>
      </c>
      <c r="K3426" s="8"/>
      <c r="L3426" s="9">
        <f>F3426+H3426+J3426</f>
        <v>16242</v>
      </c>
      <c r="M3426" s="5" t="s">
        <v>52</v>
      </c>
      <c r="N3426" s="1" t="s">
        <v>124</v>
      </c>
      <c r="O3426" s="1" t="s">
        <v>124</v>
      </c>
      <c r="P3426" s="1" t="s">
        <v>52</v>
      </c>
      <c r="Q3426" s="1" t="s">
        <v>52</v>
      </c>
      <c r="R3426" s="1" t="s">
        <v>52</v>
      </c>
      <c r="AV3426" s="1" t="s">
        <v>52</v>
      </c>
      <c r="AW3426" s="1" t="s">
        <v>52</v>
      </c>
      <c r="AX3426" s="1" t="s">
        <v>52</v>
      </c>
      <c r="AY3426" s="1" t="s">
        <v>52</v>
      </c>
      <c r="AZ3426" s="203"/>
      <c r="BA3426" s="207"/>
    </row>
    <row r="3427" spans="1:53" ht="30" customHeight="1">
      <c r="A3427" s="6"/>
      <c r="B3427" s="6"/>
      <c r="C3427" s="6"/>
      <c r="D3427" s="6"/>
      <c r="E3427" s="8"/>
      <c r="F3427" s="9"/>
      <c r="G3427" s="8"/>
      <c r="H3427" s="9"/>
      <c r="I3427" s="8"/>
      <c r="J3427" s="9"/>
      <c r="K3427" s="8"/>
      <c r="L3427" s="9"/>
      <c r="M3427" s="6"/>
      <c r="BA3427" s="206"/>
    </row>
    <row r="3428" spans="1:53" ht="30" customHeight="1">
      <c r="A3428" s="308" t="s">
        <v>6317</v>
      </c>
      <c r="B3428" s="308"/>
      <c r="C3428" s="308"/>
      <c r="D3428" s="308"/>
      <c r="E3428" s="309"/>
      <c r="F3428" s="310"/>
      <c r="G3428" s="309"/>
      <c r="H3428" s="310"/>
      <c r="I3428" s="309"/>
      <c r="J3428" s="310"/>
      <c r="K3428" s="309"/>
      <c r="L3428" s="310"/>
      <c r="M3428" s="308"/>
      <c r="N3428" s="1" t="s">
        <v>3612</v>
      </c>
      <c r="BA3428" s="206"/>
    </row>
    <row r="3429" spans="1:53" ht="30" customHeight="1">
      <c r="A3429" s="5" t="s">
        <v>3476</v>
      </c>
      <c r="B3429" s="5" t="s">
        <v>2646</v>
      </c>
      <c r="C3429" s="5" t="s">
        <v>2210</v>
      </c>
      <c r="D3429" s="6">
        <v>7.0000000000000007E-2</v>
      </c>
      <c r="E3429" s="8">
        <f>단가대비표!K427</f>
        <v>0</v>
      </c>
      <c r="F3429" s="9">
        <f>TRUNC(E3429*D3429,1)</f>
        <v>0</v>
      </c>
      <c r="G3429" s="8">
        <f>단가대비표!L427</f>
        <v>209602</v>
      </c>
      <c r="H3429" s="9">
        <f>TRUNC(G3429*D3429,1)</f>
        <v>14672.1</v>
      </c>
      <c r="I3429" s="8">
        <f>단가대비표!S427</f>
        <v>0</v>
      </c>
      <c r="J3429" s="9">
        <f>TRUNC(I3429*D3429,1)</f>
        <v>0</v>
      </c>
      <c r="K3429" s="8">
        <f t="shared" ref="K3429:L3431" si="447">TRUNC(E3429+G3429+I3429,1)</f>
        <v>209602</v>
      </c>
      <c r="L3429" s="9">
        <f t="shared" si="447"/>
        <v>14672.1</v>
      </c>
      <c r="M3429" s="5" t="s">
        <v>52</v>
      </c>
      <c r="N3429" s="1" t="s">
        <v>3612</v>
      </c>
      <c r="O3429" s="1" t="s">
        <v>3477</v>
      </c>
      <c r="P3429" s="1" t="s">
        <v>62</v>
      </c>
      <c r="Q3429" s="1" t="s">
        <v>62</v>
      </c>
      <c r="R3429" s="1" t="s">
        <v>61</v>
      </c>
      <c r="V3429">
        <v>1</v>
      </c>
      <c r="AV3429" s="1" t="s">
        <v>52</v>
      </c>
      <c r="AW3429" s="1" t="s">
        <v>6318</v>
      </c>
      <c r="AX3429" s="1" t="s">
        <v>52</v>
      </c>
      <c r="AY3429" s="1" t="s">
        <v>52</v>
      </c>
      <c r="AZ3429" s="203"/>
      <c r="BA3429" s="207" t="s">
        <v>7742</v>
      </c>
    </row>
    <row r="3430" spans="1:53" ht="30" customHeight="1">
      <c r="A3430" s="5" t="s">
        <v>2649</v>
      </c>
      <c r="B3430" s="5" t="s">
        <v>2646</v>
      </c>
      <c r="C3430" s="5" t="s">
        <v>2210</v>
      </c>
      <c r="D3430" s="6">
        <v>0.01</v>
      </c>
      <c r="E3430" s="8">
        <f>단가대비표!K405</f>
        <v>0</v>
      </c>
      <c r="F3430" s="9">
        <f>TRUNC(E3430*D3430,1)</f>
        <v>0</v>
      </c>
      <c r="G3430" s="8">
        <f>단가대비표!L405</f>
        <v>157068</v>
      </c>
      <c r="H3430" s="9">
        <f>TRUNC(G3430*D3430,1)</f>
        <v>1570.6</v>
      </c>
      <c r="I3430" s="8">
        <f>단가대비표!S405</f>
        <v>0</v>
      </c>
      <c r="J3430" s="9">
        <f>TRUNC(I3430*D3430,1)</f>
        <v>0</v>
      </c>
      <c r="K3430" s="8">
        <f t="shared" si="447"/>
        <v>157068</v>
      </c>
      <c r="L3430" s="9">
        <f t="shared" si="447"/>
        <v>1570.6</v>
      </c>
      <c r="M3430" s="5" t="s">
        <v>52</v>
      </c>
      <c r="N3430" s="1" t="s">
        <v>3612</v>
      </c>
      <c r="O3430" s="1" t="s">
        <v>2650</v>
      </c>
      <c r="P3430" s="1" t="s">
        <v>62</v>
      </c>
      <c r="Q3430" s="1" t="s">
        <v>62</v>
      </c>
      <c r="R3430" s="1" t="s">
        <v>61</v>
      </c>
      <c r="V3430">
        <v>1</v>
      </c>
      <c r="AV3430" s="1" t="s">
        <v>52</v>
      </c>
      <c r="AW3430" s="1" t="s">
        <v>6319</v>
      </c>
      <c r="AX3430" s="1" t="s">
        <v>52</v>
      </c>
      <c r="AY3430" s="1" t="s">
        <v>52</v>
      </c>
      <c r="AZ3430" s="203"/>
      <c r="BA3430" s="207" t="s">
        <v>7717</v>
      </c>
    </row>
    <row r="3431" spans="1:53" ht="30" customHeight="1">
      <c r="A3431" s="5" t="s">
        <v>3403</v>
      </c>
      <c r="B3431" s="5" t="s">
        <v>4880</v>
      </c>
      <c r="C3431" s="5" t="s">
        <v>449</v>
      </c>
      <c r="D3431" s="6">
        <v>1</v>
      </c>
      <c r="E3431" s="8">
        <v>0</v>
      </c>
      <c r="F3431" s="9">
        <f>TRUNC(E3431*D3431,1)</f>
        <v>0</v>
      </c>
      <c r="G3431" s="8">
        <f>TRUNC(SUMIF(V3429:V3431, RIGHTB(O3431, 1), H3429:H3431)*U3431, 2)</f>
        <v>3248.54</v>
      </c>
      <c r="H3431" s="9">
        <f>TRUNC(G3431*D3431,1)</f>
        <v>3248.5</v>
      </c>
      <c r="I3431" s="8">
        <v>0</v>
      </c>
      <c r="J3431" s="9">
        <f>TRUNC(I3431*D3431,1)</f>
        <v>0</v>
      </c>
      <c r="K3431" s="8">
        <f t="shared" si="447"/>
        <v>3248.5</v>
      </c>
      <c r="L3431" s="9">
        <f t="shared" si="447"/>
        <v>3248.5</v>
      </c>
      <c r="M3431" s="5" t="s">
        <v>52</v>
      </c>
      <c r="N3431" s="1" t="s">
        <v>3612</v>
      </c>
      <c r="O3431" s="1" t="s">
        <v>2654</v>
      </c>
      <c r="P3431" s="1" t="s">
        <v>62</v>
      </c>
      <c r="Q3431" s="1" t="s">
        <v>62</v>
      </c>
      <c r="R3431" s="1" t="s">
        <v>62</v>
      </c>
      <c r="S3431">
        <v>1</v>
      </c>
      <c r="T3431">
        <v>1</v>
      </c>
      <c r="U3431">
        <v>0.2</v>
      </c>
      <c r="AV3431" s="1" t="s">
        <v>52</v>
      </c>
      <c r="AW3431" s="1" t="s">
        <v>6320</v>
      </c>
      <c r="AX3431" s="1" t="s">
        <v>52</v>
      </c>
      <c r="AY3431" s="1" t="s">
        <v>52</v>
      </c>
      <c r="AZ3431" s="203"/>
      <c r="BA3431" s="207"/>
    </row>
    <row r="3432" spans="1:53" ht="30" customHeight="1">
      <c r="A3432" s="5" t="s">
        <v>2487</v>
      </c>
      <c r="B3432" s="5" t="s">
        <v>52</v>
      </c>
      <c r="C3432" s="5" t="s">
        <v>52</v>
      </c>
      <c r="D3432" s="6"/>
      <c r="E3432" s="8"/>
      <c r="F3432" s="9">
        <f>TRUNC(SUMIF(N3429:N3431, N3428, F3429:F3431),0)</f>
        <v>0</v>
      </c>
      <c r="G3432" s="8"/>
      <c r="H3432" s="9">
        <f>TRUNC(SUMIF(N3429:N3431, N3428, H3429:H3431),0)</f>
        <v>19491</v>
      </c>
      <c r="I3432" s="8"/>
      <c r="J3432" s="9">
        <f>TRUNC(SUMIF(N3429:N3431, N3428, J3429:J3431),0)</f>
        <v>0</v>
      </c>
      <c r="K3432" s="8"/>
      <c r="L3432" s="9">
        <f>F3432+H3432+J3432</f>
        <v>19491</v>
      </c>
      <c r="M3432" s="5" t="s">
        <v>52</v>
      </c>
      <c r="N3432" s="1" t="s">
        <v>124</v>
      </c>
      <c r="O3432" s="1" t="s">
        <v>124</v>
      </c>
      <c r="P3432" s="1" t="s">
        <v>52</v>
      </c>
      <c r="Q3432" s="1" t="s">
        <v>52</v>
      </c>
      <c r="R3432" s="1" t="s">
        <v>52</v>
      </c>
      <c r="AV3432" s="1" t="s">
        <v>52</v>
      </c>
      <c r="AW3432" s="1" t="s">
        <v>52</v>
      </c>
      <c r="AX3432" s="1" t="s">
        <v>52</v>
      </c>
      <c r="AY3432" s="1" t="s">
        <v>52</v>
      </c>
      <c r="AZ3432" s="203"/>
      <c r="BA3432" s="207"/>
    </row>
    <row r="3433" spans="1:53" ht="30" customHeight="1">
      <c r="A3433" s="6"/>
      <c r="B3433" s="6"/>
      <c r="C3433" s="6"/>
      <c r="D3433" s="6"/>
      <c r="E3433" s="8"/>
      <c r="F3433" s="9"/>
      <c r="G3433" s="8"/>
      <c r="H3433" s="9"/>
      <c r="I3433" s="8"/>
      <c r="J3433" s="9"/>
      <c r="K3433" s="8"/>
      <c r="L3433" s="9"/>
      <c r="M3433" s="6"/>
      <c r="BA3433" s="206"/>
    </row>
    <row r="3434" spans="1:53" ht="30" customHeight="1">
      <c r="A3434" s="308" t="s">
        <v>6321</v>
      </c>
      <c r="B3434" s="308"/>
      <c r="C3434" s="308"/>
      <c r="D3434" s="308"/>
      <c r="E3434" s="309"/>
      <c r="F3434" s="310"/>
      <c r="G3434" s="309"/>
      <c r="H3434" s="310"/>
      <c r="I3434" s="309"/>
      <c r="J3434" s="310"/>
      <c r="K3434" s="309"/>
      <c r="L3434" s="310"/>
      <c r="M3434" s="308"/>
      <c r="N3434" s="1" t="s">
        <v>3621</v>
      </c>
      <c r="BA3434" s="206"/>
    </row>
    <row r="3435" spans="1:53" ht="30" customHeight="1">
      <c r="A3435" s="5" t="s">
        <v>3476</v>
      </c>
      <c r="B3435" s="5" t="s">
        <v>2646</v>
      </c>
      <c r="C3435" s="5" t="s">
        <v>2210</v>
      </c>
      <c r="D3435" s="6">
        <v>0.02</v>
      </c>
      <c r="E3435" s="8">
        <f>단가대비표!K427</f>
        <v>0</v>
      </c>
      <c r="F3435" s="9">
        <f>TRUNC(E3435*D3435,1)</f>
        <v>0</v>
      </c>
      <c r="G3435" s="8">
        <f>단가대비표!L427</f>
        <v>209602</v>
      </c>
      <c r="H3435" s="9">
        <f>TRUNC(G3435*D3435,1)</f>
        <v>4192</v>
      </c>
      <c r="I3435" s="8">
        <f>단가대비표!S427</f>
        <v>0</v>
      </c>
      <c r="J3435" s="9">
        <f>TRUNC(I3435*D3435,1)</f>
        <v>0</v>
      </c>
      <c r="K3435" s="8">
        <f>TRUNC(E3435+G3435+I3435,1)</f>
        <v>209602</v>
      </c>
      <c r="L3435" s="9">
        <f>TRUNC(F3435+H3435+J3435,1)</f>
        <v>4192</v>
      </c>
      <c r="M3435" s="5" t="s">
        <v>52</v>
      </c>
      <c r="N3435" s="1" t="s">
        <v>3621</v>
      </c>
      <c r="O3435" s="1" t="s">
        <v>3477</v>
      </c>
      <c r="P3435" s="1" t="s">
        <v>62</v>
      </c>
      <c r="Q3435" s="1" t="s">
        <v>62</v>
      </c>
      <c r="R3435" s="1" t="s">
        <v>61</v>
      </c>
      <c r="V3435">
        <v>1</v>
      </c>
      <c r="AV3435" s="1" t="s">
        <v>52</v>
      </c>
      <c r="AW3435" s="1" t="s">
        <v>6322</v>
      </c>
      <c r="AX3435" s="1" t="s">
        <v>52</v>
      </c>
      <c r="AY3435" s="1" t="s">
        <v>52</v>
      </c>
      <c r="AZ3435" s="203"/>
      <c r="BA3435" s="207" t="s">
        <v>7742</v>
      </c>
    </row>
    <row r="3436" spans="1:53" ht="30" customHeight="1">
      <c r="A3436" s="5" t="s">
        <v>2652</v>
      </c>
      <c r="B3436" s="5" t="s">
        <v>3404</v>
      </c>
      <c r="C3436" s="5" t="s">
        <v>449</v>
      </c>
      <c r="D3436" s="6">
        <v>1</v>
      </c>
      <c r="E3436" s="8">
        <v>0</v>
      </c>
      <c r="F3436" s="9">
        <f>TRUNC(E3436*D3436,1)</f>
        <v>0</v>
      </c>
      <c r="G3436" s="8">
        <v>0</v>
      </c>
      <c r="H3436" s="9">
        <f>TRUNC(G3436*D3436,1)</f>
        <v>0</v>
      </c>
      <c r="I3436" s="8">
        <f>TRUNC(SUMIF(V3435:V3436, RIGHTB(O3436, 1), H3435:H3436)*U3436, 2)</f>
        <v>209.6</v>
      </c>
      <c r="J3436" s="9">
        <f>TRUNC(I3436*D3436,1)</f>
        <v>209.6</v>
      </c>
      <c r="K3436" s="8">
        <f>TRUNC(E3436+G3436+I3436,1)</f>
        <v>209.6</v>
      </c>
      <c r="L3436" s="9">
        <f>TRUNC(F3436+H3436+J3436,1)</f>
        <v>209.6</v>
      </c>
      <c r="M3436" s="5" t="s">
        <v>52</v>
      </c>
      <c r="N3436" s="1" t="s">
        <v>3621</v>
      </c>
      <c r="O3436" s="1" t="s">
        <v>2654</v>
      </c>
      <c r="P3436" s="1" t="s">
        <v>62</v>
      </c>
      <c r="Q3436" s="1" t="s">
        <v>62</v>
      </c>
      <c r="R3436" s="1" t="s">
        <v>62</v>
      </c>
      <c r="S3436">
        <v>1</v>
      </c>
      <c r="T3436">
        <v>2</v>
      </c>
      <c r="U3436">
        <v>0.05</v>
      </c>
      <c r="AV3436" s="1" t="s">
        <v>52</v>
      </c>
      <c r="AW3436" s="1" t="s">
        <v>6323</v>
      </c>
      <c r="AX3436" s="1" t="s">
        <v>52</v>
      </c>
      <c r="AY3436" s="1" t="s">
        <v>52</v>
      </c>
      <c r="AZ3436" s="203"/>
      <c r="BA3436" s="207"/>
    </row>
    <row r="3437" spans="1:53" ht="30" customHeight="1">
      <c r="A3437" s="5" t="s">
        <v>2487</v>
      </c>
      <c r="B3437" s="5" t="s">
        <v>52</v>
      </c>
      <c r="C3437" s="5" t="s">
        <v>52</v>
      </c>
      <c r="D3437" s="6"/>
      <c r="E3437" s="8"/>
      <c r="F3437" s="9">
        <f>TRUNC(SUMIF(N3435:N3436, N3434, F3435:F3436),0)</f>
        <v>0</v>
      </c>
      <c r="G3437" s="8"/>
      <c r="H3437" s="9">
        <f>TRUNC(SUMIF(N3435:N3436, N3434, H3435:H3436),0)</f>
        <v>4192</v>
      </c>
      <c r="I3437" s="8"/>
      <c r="J3437" s="9">
        <f>TRUNC(SUMIF(N3435:N3436, N3434, J3435:J3436),0)</f>
        <v>209</v>
      </c>
      <c r="K3437" s="8"/>
      <c r="L3437" s="9">
        <f>F3437+H3437+J3437</f>
        <v>4401</v>
      </c>
      <c r="M3437" s="5" t="s">
        <v>52</v>
      </c>
      <c r="N3437" s="1" t="s">
        <v>124</v>
      </c>
      <c r="O3437" s="1" t="s">
        <v>124</v>
      </c>
      <c r="P3437" s="1" t="s">
        <v>52</v>
      </c>
      <c r="Q3437" s="1" t="s">
        <v>52</v>
      </c>
      <c r="R3437" s="1" t="s">
        <v>52</v>
      </c>
      <c r="AV3437" s="1" t="s">
        <v>52</v>
      </c>
      <c r="AW3437" s="1" t="s">
        <v>52</v>
      </c>
      <c r="AX3437" s="1" t="s">
        <v>52</v>
      </c>
      <c r="AY3437" s="1" t="s">
        <v>52</v>
      </c>
      <c r="AZ3437" s="203"/>
      <c r="BA3437" s="207"/>
    </row>
    <row r="3438" spans="1:53" ht="30" customHeight="1">
      <c r="A3438" s="6"/>
      <c r="B3438" s="6"/>
      <c r="C3438" s="6"/>
      <c r="D3438" s="6"/>
      <c r="E3438" s="8"/>
      <c r="F3438" s="9"/>
      <c r="G3438" s="8"/>
      <c r="H3438" s="9"/>
      <c r="I3438" s="8"/>
      <c r="J3438" s="9"/>
      <c r="K3438" s="8"/>
      <c r="L3438" s="9"/>
      <c r="M3438" s="6"/>
      <c r="BA3438" s="206"/>
    </row>
    <row r="3439" spans="1:53" ht="30" customHeight="1">
      <c r="A3439" s="308" t="s">
        <v>6324</v>
      </c>
      <c r="B3439" s="308"/>
      <c r="C3439" s="308"/>
      <c r="D3439" s="308"/>
      <c r="E3439" s="309"/>
      <c r="F3439" s="310"/>
      <c r="G3439" s="309"/>
      <c r="H3439" s="310"/>
      <c r="I3439" s="309"/>
      <c r="J3439" s="310"/>
      <c r="K3439" s="309"/>
      <c r="L3439" s="310"/>
      <c r="M3439" s="308"/>
      <c r="N3439" s="1" t="s">
        <v>3633</v>
      </c>
      <c r="BA3439" s="206"/>
    </row>
    <row r="3440" spans="1:53" ht="30" customHeight="1">
      <c r="A3440" s="5" t="s">
        <v>3476</v>
      </c>
      <c r="B3440" s="5" t="s">
        <v>2646</v>
      </c>
      <c r="C3440" s="5" t="s">
        <v>2210</v>
      </c>
      <c r="D3440" s="6">
        <v>0.15</v>
      </c>
      <c r="E3440" s="8">
        <f>단가대비표!K427</f>
        <v>0</v>
      </c>
      <c r="F3440" s="9">
        <f>TRUNC(E3440*D3440,1)</f>
        <v>0</v>
      </c>
      <c r="G3440" s="8">
        <f>단가대비표!L427</f>
        <v>209602</v>
      </c>
      <c r="H3440" s="9">
        <f>TRUNC(G3440*D3440,1)</f>
        <v>31440.3</v>
      </c>
      <c r="I3440" s="8">
        <f>단가대비표!S427</f>
        <v>0</v>
      </c>
      <c r="J3440" s="9">
        <f>TRUNC(I3440*D3440,1)</f>
        <v>0</v>
      </c>
      <c r="K3440" s="8">
        <f t="shared" ref="K3440:L3442" si="448">TRUNC(E3440+G3440+I3440,1)</f>
        <v>209602</v>
      </c>
      <c r="L3440" s="9">
        <f t="shared" si="448"/>
        <v>31440.3</v>
      </c>
      <c r="M3440" s="5" t="s">
        <v>52</v>
      </c>
      <c r="N3440" s="1" t="s">
        <v>3633</v>
      </c>
      <c r="O3440" s="1" t="s">
        <v>3477</v>
      </c>
      <c r="P3440" s="1" t="s">
        <v>62</v>
      </c>
      <c r="Q3440" s="1" t="s">
        <v>62</v>
      </c>
      <c r="R3440" s="1" t="s">
        <v>61</v>
      </c>
      <c r="V3440">
        <v>1</v>
      </c>
      <c r="AV3440" s="1" t="s">
        <v>52</v>
      </c>
      <c r="AW3440" s="1" t="s">
        <v>6325</v>
      </c>
      <c r="AX3440" s="1" t="s">
        <v>52</v>
      </c>
      <c r="AY3440" s="1" t="s">
        <v>52</v>
      </c>
      <c r="AZ3440" s="203"/>
      <c r="BA3440" s="207" t="s">
        <v>7742</v>
      </c>
    </row>
    <row r="3441" spans="1:53" ht="30" customHeight="1">
      <c r="A3441" s="5" t="s">
        <v>2649</v>
      </c>
      <c r="B3441" s="5" t="s">
        <v>2646</v>
      </c>
      <c r="C3441" s="5" t="s">
        <v>2210</v>
      </c>
      <c r="D3441" s="6">
        <v>0.03</v>
      </c>
      <c r="E3441" s="8">
        <f>단가대비표!K405</f>
        <v>0</v>
      </c>
      <c r="F3441" s="9">
        <f>TRUNC(E3441*D3441,1)</f>
        <v>0</v>
      </c>
      <c r="G3441" s="8">
        <f>단가대비표!L405</f>
        <v>157068</v>
      </c>
      <c r="H3441" s="9">
        <f>TRUNC(G3441*D3441,1)</f>
        <v>4712</v>
      </c>
      <c r="I3441" s="8">
        <f>단가대비표!S405</f>
        <v>0</v>
      </c>
      <c r="J3441" s="9">
        <f>TRUNC(I3441*D3441,1)</f>
        <v>0</v>
      </c>
      <c r="K3441" s="8">
        <f t="shared" si="448"/>
        <v>157068</v>
      </c>
      <c r="L3441" s="9">
        <f t="shared" si="448"/>
        <v>4712</v>
      </c>
      <c r="M3441" s="5" t="s">
        <v>52</v>
      </c>
      <c r="N3441" s="1" t="s">
        <v>3633</v>
      </c>
      <c r="O3441" s="1" t="s">
        <v>2650</v>
      </c>
      <c r="P3441" s="1" t="s">
        <v>62</v>
      </c>
      <c r="Q3441" s="1" t="s">
        <v>62</v>
      </c>
      <c r="R3441" s="1" t="s">
        <v>61</v>
      </c>
      <c r="V3441">
        <v>1</v>
      </c>
      <c r="AV3441" s="1" t="s">
        <v>52</v>
      </c>
      <c r="AW3441" s="1" t="s">
        <v>6326</v>
      </c>
      <c r="AX3441" s="1" t="s">
        <v>52</v>
      </c>
      <c r="AY3441" s="1" t="s">
        <v>52</v>
      </c>
      <c r="AZ3441" s="203"/>
      <c r="BA3441" s="207" t="s">
        <v>7717</v>
      </c>
    </row>
    <row r="3442" spans="1:53" ht="30" customHeight="1">
      <c r="A3442" s="5" t="s">
        <v>2652</v>
      </c>
      <c r="B3442" s="5" t="s">
        <v>2978</v>
      </c>
      <c r="C3442" s="5" t="s">
        <v>449</v>
      </c>
      <c r="D3442" s="6">
        <v>1</v>
      </c>
      <c r="E3442" s="8">
        <v>0</v>
      </c>
      <c r="F3442" s="9">
        <f>TRUNC(E3442*D3442,1)</f>
        <v>0</v>
      </c>
      <c r="G3442" s="8">
        <v>0</v>
      </c>
      <c r="H3442" s="9">
        <f>TRUNC(G3442*D3442,1)</f>
        <v>0</v>
      </c>
      <c r="I3442" s="8">
        <f>TRUNC(SUMIF(V3440:V3442, RIGHTB(O3442, 1), H3440:H3442)*U3442, 2)</f>
        <v>1084.56</v>
      </c>
      <c r="J3442" s="9">
        <f>TRUNC(I3442*D3442,1)</f>
        <v>1084.5</v>
      </c>
      <c r="K3442" s="8">
        <f t="shared" si="448"/>
        <v>1084.5</v>
      </c>
      <c r="L3442" s="9">
        <f t="shared" si="448"/>
        <v>1084.5</v>
      </c>
      <c r="M3442" s="5" t="s">
        <v>52</v>
      </c>
      <c r="N3442" s="1" t="s">
        <v>3633</v>
      </c>
      <c r="O3442" s="1" t="s">
        <v>2654</v>
      </c>
      <c r="P3442" s="1" t="s">
        <v>62</v>
      </c>
      <c r="Q3442" s="1" t="s">
        <v>62</v>
      </c>
      <c r="R3442" s="1" t="s">
        <v>62</v>
      </c>
      <c r="S3442">
        <v>1</v>
      </c>
      <c r="T3442">
        <v>2</v>
      </c>
      <c r="U3442">
        <v>0.03</v>
      </c>
      <c r="AV3442" s="1" t="s">
        <v>52</v>
      </c>
      <c r="AW3442" s="1" t="s">
        <v>6327</v>
      </c>
      <c r="AX3442" s="1" t="s">
        <v>52</v>
      </c>
      <c r="AY3442" s="1" t="s">
        <v>52</v>
      </c>
      <c r="AZ3442" s="203"/>
      <c r="BA3442" s="207"/>
    </row>
    <row r="3443" spans="1:53" ht="30" customHeight="1">
      <c r="A3443" s="5" t="s">
        <v>2487</v>
      </c>
      <c r="B3443" s="5" t="s">
        <v>52</v>
      </c>
      <c r="C3443" s="5" t="s">
        <v>52</v>
      </c>
      <c r="D3443" s="6"/>
      <c r="E3443" s="8"/>
      <c r="F3443" s="9">
        <f>TRUNC(SUMIF(N3440:N3442, N3439, F3440:F3442),0)</f>
        <v>0</v>
      </c>
      <c r="G3443" s="8"/>
      <c r="H3443" s="9">
        <f>TRUNC(SUMIF(N3440:N3442, N3439, H3440:H3442),0)</f>
        <v>36152</v>
      </c>
      <c r="I3443" s="8"/>
      <c r="J3443" s="9">
        <f>TRUNC(SUMIF(N3440:N3442, N3439, J3440:J3442),0)</f>
        <v>1084</v>
      </c>
      <c r="K3443" s="8"/>
      <c r="L3443" s="9">
        <f>F3443+H3443+J3443</f>
        <v>37236</v>
      </c>
      <c r="M3443" s="5" t="s">
        <v>52</v>
      </c>
      <c r="N3443" s="1" t="s">
        <v>124</v>
      </c>
      <c r="O3443" s="1" t="s">
        <v>124</v>
      </c>
      <c r="P3443" s="1" t="s">
        <v>52</v>
      </c>
      <c r="Q3443" s="1" t="s">
        <v>52</v>
      </c>
      <c r="R3443" s="1" t="s">
        <v>52</v>
      </c>
      <c r="AV3443" s="1" t="s">
        <v>52</v>
      </c>
      <c r="AW3443" s="1" t="s">
        <v>52</v>
      </c>
      <c r="AX3443" s="1" t="s">
        <v>52</v>
      </c>
      <c r="AY3443" s="1" t="s">
        <v>52</v>
      </c>
      <c r="AZ3443" s="203"/>
      <c r="BA3443" s="207"/>
    </row>
    <row r="3444" spans="1:53" ht="30" customHeight="1">
      <c r="A3444" s="6"/>
      <c r="B3444" s="6"/>
      <c r="C3444" s="6"/>
      <c r="D3444" s="6"/>
      <c r="E3444" s="8"/>
      <c r="F3444" s="9"/>
      <c r="G3444" s="8"/>
      <c r="H3444" s="9"/>
      <c r="I3444" s="8"/>
      <c r="J3444" s="9"/>
      <c r="K3444" s="8"/>
      <c r="L3444" s="9"/>
      <c r="M3444" s="6"/>
      <c r="BA3444" s="206"/>
    </row>
    <row r="3445" spans="1:53" ht="30" customHeight="1">
      <c r="A3445" s="308" t="s">
        <v>6328</v>
      </c>
      <c r="B3445" s="308"/>
      <c r="C3445" s="308"/>
      <c r="D3445" s="308"/>
      <c r="E3445" s="309"/>
      <c r="F3445" s="310"/>
      <c r="G3445" s="309"/>
      <c r="H3445" s="310"/>
      <c r="I3445" s="309"/>
      <c r="J3445" s="310"/>
      <c r="K3445" s="309"/>
      <c r="L3445" s="310"/>
      <c r="M3445" s="308"/>
      <c r="N3445" s="1" t="s">
        <v>3648</v>
      </c>
      <c r="BA3445" s="206"/>
    </row>
    <row r="3446" spans="1:53" ht="30" customHeight="1">
      <c r="A3446" s="5" t="s">
        <v>6063</v>
      </c>
      <c r="B3446" s="5" t="s">
        <v>2646</v>
      </c>
      <c r="C3446" s="5" t="s">
        <v>2210</v>
      </c>
      <c r="D3446" s="6">
        <v>7.1000000000000004E-3</v>
      </c>
      <c r="E3446" s="8">
        <f>단가대비표!K410</f>
        <v>0</v>
      </c>
      <c r="F3446" s="9">
        <f t="shared" ref="F3446:F3451" si="449">TRUNC(E3446*D3446,1)</f>
        <v>0</v>
      </c>
      <c r="G3446" s="8">
        <f>단가대비표!L410</f>
        <v>223124</v>
      </c>
      <c r="H3446" s="9">
        <f t="shared" ref="H3446:H3451" si="450">TRUNC(G3446*D3446,1)</f>
        <v>1584.1</v>
      </c>
      <c r="I3446" s="8">
        <f>단가대비표!S410</f>
        <v>0</v>
      </c>
      <c r="J3446" s="9">
        <f t="shared" ref="J3446:J3451" si="451">TRUNC(I3446*D3446,1)</f>
        <v>0</v>
      </c>
      <c r="K3446" s="8">
        <f t="shared" ref="K3446:L3451" si="452">TRUNC(E3446+G3446+I3446,1)</f>
        <v>223124</v>
      </c>
      <c r="L3446" s="9">
        <f t="shared" si="452"/>
        <v>1584.1</v>
      </c>
      <c r="M3446" s="5" t="s">
        <v>52</v>
      </c>
      <c r="N3446" s="1" t="s">
        <v>3648</v>
      </c>
      <c r="O3446" s="1" t="s">
        <v>6064</v>
      </c>
      <c r="P3446" s="1" t="s">
        <v>62</v>
      </c>
      <c r="Q3446" s="1" t="s">
        <v>62</v>
      </c>
      <c r="R3446" s="1" t="s">
        <v>61</v>
      </c>
      <c r="V3446">
        <v>1</v>
      </c>
      <c r="W3446">
        <v>2</v>
      </c>
      <c r="AV3446" s="1" t="s">
        <v>52</v>
      </c>
      <c r="AW3446" s="1" t="s">
        <v>6329</v>
      </c>
      <c r="AX3446" s="1" t="s">
        <v>52</v>
      </c>
      <c r="AY3446" s="1" t="s">
        <v>52</v>
      </c>
      <c r="AZ3446" s="203"/>
      <c r="BA3446" s="207" t="s">
        <v>7725</v>
      </c>
    </row>
    <row r="3447" spans="1:53" ht="30" customHeight="1">
      <c r="A3447" s="5" t="s">
        <v>6066</v>
      </c>
      <c r="B3447" s="5" t="s">
        <v>2646</v>
      </c>
      <c r="C3447" s="5" t="s">
        <v>2210</v>
      </c>
      <c r="D3447" s="6">
        <v>2.5999999999999999E-3</v>
      </c>
      <c r="E3447" s="8">
        <f>단가대비표!K412</f>
        <v>0</v>
      </c>
      <c r="F3447" s="9">
        <f t="shared" si="449"/>
        <v>0</v>
      </c>
      <c r="G3447" s="8">
        <f>단가대비표!L412</f>
        <v>249748</v>
      </c>
      <c r="H3447" s="9">
        <f t="shared" si="450"/>
        <v>649.29999999999995</v>
      </c>
      <c r="I3447" s="8">
        <f>단가대비표!S412</f>
        <v>0</v>
      </c>
      <c r="J3447" s="9">
        <f t="shared" si="451"/>
        <v>0</v>
      </c>
      <c r="K3447" s="8">
        <f t="shared" si="452"/>
        <v>249748</v>
      </c>
      <c r="L3447" s="9">
        <f t="shared" si="452"/>
        <v>649.29999999999995</v>
      </c>
      <c r="M3447" s="5" t="s">
        <v>52</v>
      </c>
      <c r="N3447" s="1" t="s">
        <v>3648</v>
      </c>
      <c r="O3447" s="1" t="s">
        <v>6067</v>
      </c>
      <c r="P3447" s="1" t="s">
        <v>62</v>
      </c>
      <c r="Q3447" s="1" t="s">
        <v>62</v>
      </c>
      <c r="R3447" s="1" t="s">
        <v>61</v>
      </c>
      <c r="V3447">
        <v>1</v>
      </c>
      <c r="W3447">
        <v>2</v>
      </c>
      <c r="AV3447" s="1" t="s">
        <v>52</v>
      </c>
      <c r="AW3447" s="1" t="s">
        <v>6330</v>
      </c>
      <c r="AX3447" s="1" t="s">
        <v>52</v>
      </c>
      <c r="AY3447" s="1" t="s">
        <v>52</v>
      </c>
      <c r="AZ3447" s="203"/>
      <c r="BA3447" s="207" t="s">
        <v>7727</v>
      </c>
    </row>
    <row r="3448" spans="1:53" ht="30" customHeight="1">
      <c r="A3448" s="5" t="s">
        <v>3364</v>
      </c>
      <c r="B3448" s="5" t="s">
        <v>2646</v>
      </c>
      <c r="C3448" s="5" t="s">
        <v>2210</v>
      </c>
      <c r="D3448" s="6">
        <v>1.9E-3</v>
      </c>
      <c r="E3448" s="8">
        <f>단가대비표!K406</f>
        <v>0</v>
      </c>
      <c r="F3448" s="9">
        <f t="shared" si="449"/>
        <v>0</v>
      </c>
      <c r="G3448" s="8">
        <f>단가대비표!L406</f>
        <v>197450</v>
      </c>
      <c r="H3448" s="9">
        <f t="shared" si="450"/>
        <v>375.1</v>
      </c>
      <c r="I3448" s="8">
        <f>단가대비표!S406</f>
        <v>0</v>
      </c>
      <c r="J3448" s="9">
        <f t="shared" si="451"/>
        <v>0</v>
      </c>
      <c r="K3448" s="8">
        <f t="shared" si="452"/>
        <v>197450</v>
      </c>
      <c r="L3448" s="9">
        <f t="shared" si="452"/>
        <v>375.1</v>
      </c>
      <c r="M3448" s="5" t="s">
        <v>52</v>
      </c>
      <c r="N3448" s="1" t="s">
        <v>3648</v>
      </c>
      <c r="O3448" s="1" t="s">
        <v>3365</v>
      </c>
      <c r="P3448" s="1" t="s">
        <v>62</v>
      </c>
      <c r="Q3448" s="1" t="s">
        <v>62</v>
      </c>
      <c r="R3448" s="1" t="s">
        <v>61</v>
      </c>
      <c r="V3448">
        <v>1</v>
      </c>
      <c r="W3448">
        <v>2</v>
      </c>
      <c r="AV3448" s="1" t="s">
        <v>52</v>
      </c>
      <c r="AW3448" s="1" t="s">
        <v>6331</v>
      </c>
      <c r="AX3448" s="1" t="s">
        <v>52</v>
      </c>
      <c r="AY3448" s="1" t="s">
        <v>52</v>
      </c>
      <c r="AZ3448" s="203"/>
      <c r="BA3448" s="207" t="s">
        <v>7719</v>
      </c>
    </row>
    <row r="3449" spans="1:53" ht="30" customHeight="1">
      <c r="A3449" s="5" t="s">
        <v>2649</v>
      </c>
      <c r="B3449" s="5" t="s">
        <v>2646</v>
      </c>
      <c r="C3449" s="5" t="s">
        <v>2210</v>
      </c>
      <c r="D3449" s="6">
        <v>1.2999999999999999E-3</v>
      </c>
      <c r="E3449" s="8">
        <f>단가대비표!K405</f>
        <v>0</v>
      </c>
      <c r="F3449" s="9">
        <f t="shared" si="449"/>
        <v>0</v>
      </c>
      <c r="G3449" s="8">
        <f>단가대비표!L405</f>
        <v>157068</v>
      </c>
      <c r="H3449" s="9">
        <f t="shared" si="450"/>
        <v>204.1</v>
      </c>
      <c r="I3449" s="8">
        <f>단가대비표!S405</f>
        <v>0</v>
      </c>
      <c r="J3449" s="9">
        <f t="shared" si="451"/>
        <v>0</v>
      </c>
      <c r="K3449" s="8">
        <f t="shared" si="452"/>
        <v>157068</v>
      </c>
      <c r="L3449" s="9">
        <f t="shared" si="452"/>
        <v>204.1</v>
      </c>
      <c r="M3449" s="5" t="s">
        <v>52</v>
      </c>
      <c r="N3449" s="1" t="s">
        <v>3648</v>
      </c>
      <c r="O3449" s="1" t="s">
        <v>2650</v>
      </c>
      <c r="P3449" s="1" t="s">
        <v>62</v>
      </c>
      <c r="Q3449" s="1" t="s">
        <v>62</v>
      </c>
      <c r="R3449" s="1" t="s">
        <v>61</v>
      </c>
      <c r="V3449">
        <v>1</v>
      </c>
      <c r="W3449">
        <v>2</v>
      </c>
      <c r="AV3449" s="1" t="s">
        <v>52</v>
      </c>
      <c r="AW3449" s="1" t="s">
        <v>6332</v>
      </c>
      <c r="AX3449" s="1" t="s">
        <v>52</v>
      </c>
      <c r="AY3449" s="1" t="s">
        <v>52</v>
      </c>
      <c r="AZ3449" s="203"/>
      <c r="BA3449" s="207" t="s">
        <v>7717</v>
      </c>
    </row>
    <row r="3450" spans="1:53" ht="30" customHeight="1">
      <c r="A3450" s="5" t="s">
        <v>2652</v>
      </c>
      <c r="B3450" s="5" t="s">
        <v>3404</v>
      </c>
      <c r="C3450" s="5" t="s">
        <v>449</v>
      </c>
      <c r="D3450" s="6">
        <v>1</v>
      </c>
      <c r="E3450" s="8">
        <v>0</v>
      </c>
      <c r="F3450" s="9">
        <f t="shared" si="449"/>
        <v>0</v>
      </c>
      <c r="G3450" s="8">
        <v>0</v>
      </c>
      <c r="H3450" s="9">
        <f t="shared" si="450"/>
        <v>0</v>
      </c>
      <c r="I3450" s="8">
        <f>TRUNC(SUMIF(V3446:V3451, RIGHTB(O3450, 1), H3446:H3451)*U3450, 2)</f>
        <v>140.63</v>
      </c>
      <c r="J3450" s="9">
        <f t="shared" si="451"/>
        <v>140.6</v>
      </c>
      <c r="K3450" s="8">
        <f t="shared" si="452"/>
        <v>140.6</v>
      </c>
      <c r="L3450" s="9">
        <f t="shared" si="452"/>
        <v>140.6</v>
      </c>
      <c r="M3450" s="5" t="s">
        <v>52</v>
      </c>
      <c r="N3450" s="1" t="s">
        <v>3648</v>
      </c>
      <c r="O3450" s="1" t="s">
        <v>2654</v>
      </c>
      <c r="P3450" s="1" t="s">
        <v>62</v>
      </c>
      <c r="Q3450" s="1" t="s">
        <v>62</v>
      </c>
      <c r="R3450" s="1" t="s">
        <v>62</v>
      </c>
      <c r="S3450">
        <v>1</v>
      </c>
      <c r="T3450">
        <v>2</v>
      </c>
      <c r="U3450">
        <v>0.05</v>
      </c>
      <c r="AV3450" s="1" t="s">
        <v>52</v>
      </c>
      <c r="AW3450" s="1" t="s">
        <v>6333</v>
      </c>
      <c r="AX3450" s="1" t="s">
        <v>52</v>
      </c>
      <c r="AY3450" s="1" t="s">
        <v>52</v>
      </c>
      <c r="AZ3450" s="203"/>
      <c r="BA3450" s="207"/>
    </row>
    <row r="3451" spans="1:53" ht="30" customHeight="1">
      <c r="A3451" s="5" t="s">
        <v>2665</v>
      </c>
      <c r="B3451" s="5" t="s">
        <v>2978</v>
      </c>
      <c r="C3451" s="5" t="s">
        <v>449</v>
      </c>
      <c r="D3451" s="6">
        <v>1</v>
      </c>
      <c r="E3451" s="8">
        <f>TRUNC(SUMIF(W3446:W3451, RIGHTB(O3451, 1), H3446:H3451)*U3451, 2)</f>
        <v>84.37</v>
      </c>
      <c r="F3451" s="9">
        <f t="shared" si="449"/>
        <v>84.3</v>
      </c>
      <c r="G3451" s="8">
        <v>0</v>
      </c>
      <c r="H3451" s="9">
        <f t="shared" si="450"/>
        <v>0</v>
      </c>
      <c r="I3451" s="8">
        <v>0</v>
      </c>
      <c r="J3451" s="9">
        <f t="shared" si="451"/>
        <v>0</v>
      </c>
      <c r="K3451" s="8">
        <f t="shared" si="452"/>
        <v>84.3</v>
      </c>
      <c r="L3451" s="9">
        <f t="shared" si="452"/>
        <v>84.3</v>
      </c>
      <c r="M3451" s="5" t="s">
        <v>52</v>
      </c>
      <c r="N3451" s="1" t="s">
        <v>3648</v>
      </c>
      <c r="O3451" s="1" t="s">
        <v>3004</v>
      </c>
      <c r="P3451" s="1" t="s">
        <v>62</v>
      </c>
      <c r="Q3451" s="1" t="s">
        <v>62</v>
      </c>
      <c r="R3451" s="1" t="s">
        <v>62</v>
      </c>
      <c r="S3451">
        <v>1</v>
      </c>
      <c r="T3451">
        <v>0</v>
      </c>
      <c r="U3451">
        <v>0.03</v>
      </c>
      <c r="AV3451" s="1" t="s">
        <v>52</v>
      </c>
      <c r="AW3451" s="1" t="s">
        <v>6334</v>
      </c>
      <c r="AX3451" s="1" t="s">
        <v>52</v>
      </c>
      <c r="AY3451" s="1" t="s">
        <v>52</v>
      </c>
      <c r="AZ3451" s="203"/>
      <c r="BA3451" s="207"/>
    </row>
    <row r="3452" spans="1:53" ht="30" customHeight="1">
      <c r="A3452" s="5" t="s">
        <v>2487</v>
      </c>
      <c r="B3452" s="5" t="s">
        <v>52</v>
      </c>
      <c r="C3452" s="5" t="s">
        <v>52</v>
      </c>
      <c r="D3452" s="6"/>
      <c r="E3452" s="8"/>
      <c r="F3452" s="9">
        <f>TRUNC(SUMIF(N3446:N3451, N3445, F3446:F3451),0)</f>
        <v>84</v>
      </c>
      <c r="G3452" s="8"/>
      <c r="H3452" s="9">
        <f>TRUNC(SUMIF(N3446:N3451, N3445, H3446:H3451),0)</f>
        <v>2812</v>
      </c>
      <c r="I3452" s="8"/>
      <c r="J3452" s="9">
        <f>TRUNC(SUMIF(N3446:N3451, N3445, J3446:J3451),0)</f>
        <v>140</v>
      </c>
      <c r="K3452" s="8"/>
      <c r="L3452" s="9">
        <f>F3452+H3452+J3452</f>
        <v>3036</v>
      </c>
      <c r="M3452" s="5" t="s">
        <v>52</v>
      </c>
      <c r="N3452" s="1" t="s">
        <v>124</v>
      </c>
      <c r="O3452" s="1" t="s">
        <v>124</v>
      </c>
      <c r="P3452" s="1" t="s">
        <v>52</v>
      </c>
      <c r="Q3452" s="1" t="s">
        <v>52</v>
      </c>
      <c r="R3452" s="1" t="s">
        <v>52</v>
      </c>
      <c r="AV3452" s="1" t="s">
        <v>52</v>
      </c>
      <c r="AW3452" s="1" t="s">
        <v>52</v>
      </c>
      <c r="AX3452" s="1" t="s">
        <v>52</v>
      </c>
      <c r="AY3452" s="1" t="s">
        <v>52</v>
      </c>
      <c r="AZ3452" s="203"/>
      <c r="BA3452" s="207"/>
    </row>
    <row r="3453" spans="1:53" ht="30" customHeight="1">
      <c r="A3453" s="6"/>
      <c r="B3453" s="6"/>
      <c r="C3453" s="6"/>
      <c r="D3453" s="6"/>
      <c r="E3453" s="8"/>
      <c r="F3453" s="9"/>
      <c r="G3453" s="8"/>
      <c r="H3453" s="9"/>
      <c r="I3453" s="8"/>
      <c r="J3453" s="9"/>
      <c r="K3453" s="8"/>
      <c r="L3453" s="9"/>
      <c r="M3453" s="6"/>
      <c r="BA3453" s="206"/>
    </row>
    <row r="3454" spans="1:53" ht="30" customHeight="1">
      <c r="A3454" s="308" t="s">
        <v>6335</v>
      </c>
      <c r="B3454" s="308"/>
      <c r="C3454" s="308"/>
      <c r="D3454" s="308"/>
      <c r="E3454" s="309"/>
      <c r="F3454" s="310"/>
      <c r="G3454" s="309"/>
      <c r="H3454" s="310"/>
      <c r="I3454" s="309"/>
      <c r="J3454" s="310"/>
      <c r="K3454" s="309"/>
      <c r="L3454" s="310"/>
      <c r="M3454" s="308"/>
      <c r="N3454" s="1" t="s">
        <v>3652</v>
      </c>
      <c r="BA3454" s="206"/>
    </row>
    <row r="3455" spans="1:53" ht="30" customHeight="1">
      <c r="A3455" s="5" t="s">
        <v>3955</v>
      </c>
      <c r="B3455" s="5" t="s">
        <v>6336</v>
      </c>
      <c r="C3455" s="5" t="s">
        <v>58</v>
      </c>
      <c r="D3455" s="6">
        <v>1</v>
      </c>
      <c r="E3455" s="8">
        <f>일위대가목록!E581</f>
        <v>164</v>
      </c>
      <c r="F3455" s="9">
        <f>TRUNC(E3455*D3455,1)</f>
        <v>164</v>
      </c>
      <c r="G3455" s="8">
        <f>일위대가목록!F581</f>
        <v>8203</v>
      </c>
      <c r="H3455" s="9">
        <f>TRUNC(G3455*D3455,1)</f>
        <v>8203</v>
      </c>
      <c r="I3455" s="8">
        <f>일위대가목록!G581</f>
        <v>0</v>
      </c>
      <c r="J3455" s="9">
        <f>TRUNC(I3455*D3455,1)</f>
        <v>0</v>
      </c>
      <c r="K3455" s="8">
        <f>TRUNC(E3455+G3455+I3455,1)</f>
        <v>8367</v>
      </c>
      <c r="L3455" s="9">
        <f>TRUNC(F3455+H3455+J3455,1)</f>
        <v>8367</v>
      </c>
      <c r="M3455" s="5" t="s">
        <v>6337</v>
      </c>
      <c r="N3455" s="1" t="s">
        <v>3652</v>
      </c>
      <c r="O3455" s="1" t="s">
        <v>6338</v>
      </c>
      <c r="P3455" s="1" t="s">
        <v>61</v>
      </c>
      <c r="Q3455" s="1" t="s">
        <v>62</v>
      </c>
      <c r="R3455" s="1" t="s">
        <v>62</v>
      </c>
      <c r="AV3455" s="1" t="s">
        <v>52</v>
      </c>
      <c r="AW3455" s="1" t="s">
        <v>6339</v>
      </c>
      <c r="AX3455" s="1" t="s">
        <v>52</v>
      </c>
      <c r="AY3455" s="1" t="s">
        <v>52</v>
      </c>
      <c r="AZ3455" s="203"/>
      <c r="BA3455" s="207" t="s">
        <v>6337</v>
      </c>
    </row>
    <row r="3456" spans="1:53" ht="30" customHeight="1">
      <c r="A3456" s="5" t="s">
        <v>3233</v>
      </c>
      <c r="B3456" s="5" t="s">
        <v>6340</v>
      </c>
      <c r="C3456" s="5" t="s">
        <v>58</v>
      </c>
      <c r="D3456" s="6">
        <v>1</v>
      </c>
      <c r="E3456" s="8">
        <f>일위대가목록!E582</f>
        <v>1764</v>
      </c>
      <c r="F3456" s="9">
        <f>TRUNC(E3456*D3456,1)</f>
        <v>1764</v>
      </c>
      <c r="G3456" s="8">
        <f>일위대가목록!F582</f>
        <v>0</v>
      </c>
      <c r="H3456" s="9">
        <f>TRUNC(G3456*D3456,1)</f>
        <v>0</v>
      </c>
      <c r="I3456" s="8">
        <f>일위대가목록!G582</f>
        <v>0</v>
      </c>
      <c r="J3456" s="9">
        <f>TRUNC(I3456*D3456,1)</f>
        <v>0</v>
      </c>
      <c r="K3456" s="8">
        <f>TRUNC(E3456+G3456+I3456,1)</f>
        <v>1764</v>
      </c>
      <c r="L3456" s="9">
        <f>TRUNC(F3456+H3456+J3456,1)</f>
        <v>1764</v>
      </c>
      <c r="M3456" s="5" t="s">
        <v>6341</v>
      </c>
      <c r="N3456" s="1" t="s">
        <v>3652</v>
      </c>
      <c r="O3456" s="1" t="s">
        <v>6342</v>
      </c>
      <c r="P3456" s="1" t="s">
        <v>61</v>
      </c>
      <c r="Q3456" s="1" t="s">
        <v>62</v>
      </c>
      <c r="R3456" s="1" t="s">
        <v>62</v>
      </c>
      <c r="AV3456" s="1" t="s">
        <v>52</v>
      </c>
      <c r="AW3456" s="1" t="s">
        <v>6343</v>
      </c>
      <c r="AX3456" s="1" t="s">
        <v>52</v>
      </c>
      <c r="AY3456" s="1" t="s">
        <v>52</v>
      </c>
      <c r="AZ3456" s="203"/>
      <c r="BA3456" s="207" t="s">
        <v>6341</v>
      </c>
    </row>
    <row r="3457" spans="1:53" ht="30" customHeight="1">
      <c r="A3457" s="5" t="s">
        <v>2487</v>
      </c>
      <c r="B3457" s="5" t="s">
        <v>52</v>
      </c>
      <c r="C3457" s="5" t="s">
        <v>52</v>
      </c>
      <c r="D3457" s="6"/>
      <c r="E3457" s="8"/>
      <c r="F3457" s="9">
        <f>TRUNC(SUMIF(N3455:N3456, N3454, F3455:F3456),0)</f>
        <v>1928</v>
      </c>
      <c r="G3457" s="8"/>
      <c r="H3457" s="9">
        <f>TRUNC(SUMIF(N3455:N3456, N3454, H3455:H3456),0)</f>
        <v>8203</v>
      </c>
      <c r="I3457" s="8"/>
      <c r="J3457" s="9">
        <f>TRUNC(SUMIF(N3455:N3456, N3454, J3455:J3456),0)</f>
        <v>0</v>
      </c>
      <c r="K3457" s="8"/>
      <c r="L3457" s="9">
        <f>F3457+H3457+J3457</f>
        <v>10131</v>
      </c>
      <c r="M3457" s="5" t="s">
        <v>52</v>
      </c>
      <c r="N3457" s="1" t="s">
        <v>124</v>
      </c>
      <c r="O3457" s="1" t="s">
        <v>124</v>
      </c>
      <c r="P3457" s="1" t="s">
        <v>52</v>
      </c>
      <c r="Q3457" s="1" t="s">
        <v>52</v>
      </c>
      <c r="R3457" s="1" t="s">
        <v>52</v>
      </c>
      <c r="AV3457" s="1" t="s">
        <v>52</v>
      </c>
      <c r="AW3457" s="1" t="s">
        <v>52</v>
      </c>
      <c r="AX3457" s="1" t="s">
        <v>52</v>
      </c>
      <c r="AY3457" s="1" t="s">
        <v>52</v>
      </c>
      <c r="AZ3457" s="203"/>
      <c r="BA3457" s="207"/>
    </row>
    <row r="3458" spans="1:53" ht="30" customHeight="1">
      <c r="A3458" s="6"/>
      <c r="B3458" s="6"/>
      <c r="C3458" s="6"/>
      <c r="D3458" s="6"/>
      <c r="E3458" s="8"/>
      <c r="F3458" s="9"/>
      <c r="G3458" s="8"/>
      <c r="H3458" s="9"/>
      <c r="I3458" s="8"/>
      <c r="J3458" s="9"/>
      <c r="K3458" s="8"/>
      <c r="L3458" s="9"/>
      <c r="M3458" s="6"/>
      <c r="BA3458" s="206"/>
    </row>
    <row r="3459" spans="1:53" ht="30" customHeight="1">
      <c r="A3459" s="308" t="s">
        <v>6344</v>
      </c>
      <c r="B3459" s="308"/>
      <c r="C3459" s="308"/>
      <c r="D3459" s="308"/>
      <c r="E3459" s="309"/>
      <c r="F3459" s="310"/>
      <c r="G3459" s="309"/>
      <c r="H3459" s="310"/>
      <c r="I3459" s="309"/>
      <c r="J3459" s="310"/>
      <c r="K3459" s="309"/>
      <c r="L3459" s="310"/>
      <c r="M3459" s="308"/>
      <c r="N3459" s="1" t="s">
        <v>6338</v>
      </c>
      <c r="BA3459" s="206"/>
    </row>
    <row r="3460" spans="1:53" ht="30" customHeight="1">
      <c r="A3460" s="5" t="s">
        <v>3974</v>
      </c>
      <c r="B3460" s="5" t="s">
        <v>2646</v>
      </c>
      <c r="C3460" s="5" t="s">
        <v>2210</v>
      </c>
      <c r="D3460" s="6">
        <v>1.4999999999999999E-2</v>
      </c>
      <c r="E3460" s="8">
        <f>단가대비표!K423</f>
        <v>0</v>
      </c>
      <c r="F3460" s="9">
        <f>TRUNC(E3460*D3460,1)</f>
        <v>0</v>
      </c>
      <c r="G3460" s="8">
        <f>단가대비표!L423</f>
        <v>242035</v>
      </c>
      <c r="H3460" s="9">
        <f>TRUNC(G3460*D3460,1)</f>
        <v>3630.5</v>
      </c>
      <c r="I3460" s="8">
        <f>단가대비표!S423</f>
        <v>0</v>
      </c>
      <c r="J3460" s="9">
        <f>TRUNC(I3460*D3460,1)</f>
        <v>0</v>
      </c>
      <c r="K3460" s="8">
        <f t="shared" ref="K3460:L3464" si="453">TRUNC(E3460+G3460+I3460,1)</f>
        <v>242035</v>
      </c>
      <c r="L3460" s="9">
        <f t="shared" si="453"/>
        <v>3630.5</v>
      </c>
      <c r="M3460" s="5" t="s">
        <v>52</v>
      </c>
      <c r="N3460" s="1" t="s">
        <v>6338</v>
      </c>
      <c r="O3460" s="1" t="s">
        <v>3975</v>
      </c>
      <c r="P3460" s="1" t="s">
        <v>62</v>
      </c>
      <c r="Q3460" s="1" t="s">
        <v>62</v>
      </c>
      <c r="R3460" s="1" t="s">
        <v>61</v>
      </c>
      <c r="V3460">
        <v>1</v>
      </c>
      <c r="AV3460" s="1" t="s">
        <v>52</v>
      </c>
      <c r="AW3460" s="1" t="s">
        <v>6345</v>
      </c>
      <c r="AX3460" s="1" t="s">
        <v>52</v>
      </c>
      <c r="AY3460" s="1" t="s">
        <v>52</v>
      </c>
      <c r="AZ3460" s="203"/>
      <c r="BA3460" s="207" t="s">
        <v>7738</v>
      </c>
    </row>
    <row r="3461" spans="1:53" ht="30" customHeight="1">
      <c r="A3461" s="5" t="s">
        <v>2649</v>
      </c>
      <c r="B3461" s="5" t="s">
        <v>2646</v>
      </c>
      <c r="C3461" s="5" t="s">
        <v>2210</v>
      </c>
      <c r="D3461" s="6">
        <v>3.0000000000000001E-3</v>
      </c>
      <c r="E3461" s="8">
        <f>단가대비표!K405</f>
        <v>0</v>
      </c>
      <c r="F3461" s="9">
        <f>TRUNC(E3461*D3461,1)</f>
        <v>0</v>
      </c>
      <c r="G3461" s="8">
        <f>단가대비표!L405</f>
        <v>157068</v>
      </c>
      <c r="H3461" s="9">
        <f>TRUNC(G3461*D3461,1)</f>
        <v>471.2</v>
      </c>
      <c r="I3461" s="8">
        <f>단가대비표!S405</f>
        <v>0</v>
      </c>
      <c r="J3461" s="9">
        <f>TRUNC(I3461*D3461,1)</f>
        <v>0</v>
      </c>
      <c r="K3461" s="8">
        <f t="shared" si="453"/>
        <v>157068</v>
      </c>
      <c r="L3461" s="9">
        <f t="shared" si="453"/>
        <v>471.2</v>
      </c>
      <c r="M3461" s="5" t="s">
        <v>52</v>
      </c>
      <c r="N3461" s="1" t="s">
        <v>6338</v>
      </c>
      <c r="O3461" s="1" t="s">
        <v>2650</v>
      </c>
      <c r="P3461" s="1" t="s">
        <v>62</v>
      </c>
      <c r="Q3461" s="1" t="s">
        <v>62</v>
      </c>
      <c r="R3461" s="1" t="s">
        <v>61</v>
      </c>
      <c r="V3461">
        <v>1</v>
      </c>
      <c r="AV3461" s="1" t="s">
        <v>52</v>
      </c>
      <c r="AW3461" s="1" t="s">
        <v>6346</v>
      </c>
      <c r="AX3461" s="1" t="s">
        <v>52</v>
      </c>
      <c r="AY3461" s="1" t="s">
        <v>52</v>
      </c>
      <c r="AZ3461" s="203"/>
      <c r="BA3461" s="207" t="s">
        <v>7717</v>
      </c>
    </row>
    <row r="3462" spans="1:53" ht="30" customHeight="1">
      <c r="A3462" s="5" t="s">
        <v>3974</v>
      </c>
      <c r="B3462" s="5" t="s">
        <v>2646</v>
      </c>
      <c r="C3462" s="5" t="s">
        <v>2210</v>
      </c>
      <c r="D3462" s="6">
        <v>1.4999999999999999E-2</v>
      </c>
      <c r="E3462" s="8">
        <f>단가대비표!K423</f>
        <v>0</v>
      </c>
      <c r="F3462" s="9">
        <f>TRUNC(E3462*D3462,1)</f>
        <v>0</v>
      </c>
      <c r="G3462" s="8">
        <f>단가대비표!L423</f>
        <v>242035</v>
      </c>
      <c r="H3462" s="9">
        <f>TRUNC(G3462*D3462,1)</f>
        <v>3630.5</v>
      </c>
      <c r="I3462" s="8">
        <f>단가대비표!S423</f>
        <v>0</v>
      </c>
      <c r="J3462" s="9">
        <f>TRUNC(I3462*D3462,1)</f>
        <v>0</v>
      </c>
      <c r="K3462" s="8">
        <f t="shared" si="453"/>
        <v>242035</v>
      </c>
      <c r="L3462" s="9">
        <f t="shared" si="453"/>
        <v>3630.5</v>
      </c>
      <c r="M3462" s="5" t="s">
        <v>52</v>
      </c>
      <c r="N3462" s="1" t="s">
        <v>6338</v>
      </c>
      <c r="O3462" s="1" t="s">
        <v>3975</v>
      </c>
      <c r="P3462" s="1" t="s">
        <v>62</v>
      </c>
      <c r="Q3462" s="1" t="s">
        <v>62</v>
      </c>
      <c r="R3462" s="1" t="s">
        <v>61</v>
      </c>
      <c r="V3462">
        <v>1</v>
      </c>
      <c r="AV3462" s="1" t="s">
        <v>52</v>
      </c>
      <c r="AW3462" s="1" t="s">
        <v>6345</v>
      </c>
      <c r="AX3462" s="1" t="s">
        <v>52</v>
      </c>
      <c r="AY3462" s="1" t="s">
        <v>52</v>
      </c>
      <c r="AZ3462" s="203"/>
      <c r="BA3462" s="207" t="s">
        <v>7738</v>
      </c>
    </row>
    <row r="3463" spans="1:53" ht="30" customHeight="1">
      <c r="A3463" s="5" t="s">
        <v>2649</v>
      </c>
      <c r="B3463" s="5" t="s">
        <v>2646</v>
      </c>
      <c r="C3463" s="5" t="s">
        <v>2210</v>
      </c>
      <c r="D3463" s="6">
        <v>3.0000000000000001E-3</v>
      </c>
      <c r="E3463" s="8">
        <f>단가대비표!K405</f>
        <v>0</v>
      </c>
      <c r="F3463" s="9">
        <f>TRUNC(E3463*D3463,1)</f>
        <v>0</v>
      </c>
      <c r="G3463" s="8">
        <f>단가대비표!L405</f>
        <v>157068</v>
      </c>
      <c r="H3463" s="9">
        <f>TRUNC(G3463*D3463,1)</f>
        <v>471.2</v>
      </c>
      <c r="I3463" s="8">
        <f>단가대비표!S405</f>
        <v>0</v>
      </c>
      <c r="J3463" s="9">
        <f>TRUNC(I3463*D3463,1)</f>
        <v>0</v>
      </c>
      <c r="K3463" s="8">
        <f t="shared" si="453"/>
        <v>157068</v>
      </c>
      <c r="L3463" s="9">
        <f t="shared" si="453"/>
        <v>471.2</v>
      </c>
      <c r="M3463" s="5" t="s">
        <v>52</v>
      </c>
      <c r="N3463" s="1" t="s">
        <v>6338</v>
      </c>
      <c r="O3463" s="1" t="s">
        <v>2650</v>
      </c>
      <c r="P3463" s="1" t="s">
        <v>62</v>
      </c>
      <c r="Q3463" s="1" t="s">
        <v>62</v>
      </c>
      <c r="R3463" s="1" t="s">
        <v>61</v>
      </c>
      <c r="V3463">
        <v>1</v>
      </c>
      <c r="AV3463" s="1" t="s">
        <v>52</v>
      </c>
      <c r="AW3463" s="1" t="s">
        <v>6346</v>
      </c>
      <c r="AX3463" s="1" t="s">
        <v>52</v>
      </c>
      <c r="AY3463" s="1" t="s">
        <v>52</v>
      </c>
      <c r="AZ3463" s="203"/>
      <c r="BA3463" s="207" t="s">
        <v>7717</v>
      </c>
    </row>
    <row r="3464" spans="1:53" ht="30" customHeight="1">
      <c r="A3464" s="5" t="s">
        <v>3978</v>
      </c>
      <c r="B3464" s="5" t="s">
        <v>2653</v>
      </c>
      <c r="C3464" s="5" t="s">
        <v>449</v>
      </c>
      <c r="D3464" s="6">
        <v>1</v>
      </c>
      <c r="E3464" s="8">
        <f>TRUNC(SUMIF(V3460:V3464, RIGHTB(O3464, 1), H3460:H3464)*U3464, 2)</f>
        <v>164.06</v>
      </c>
      <c r="F3464" s="9">
        <f>TRUNC(E3464*D3464,1)</f>
        <v>164</v>
      </c>
      <c r="G3464" s="8">
        <v>0</v>
      </c>
      <c r="H3464" s="9">
        <f>TRUNC(G3464*D3464,1)</f>
        <v>0</v>
      </c>
      <c r="I3464" s="8">
        <v>0</v>
      </c>
      <c r="J3464" s="9">
        <f>TRUNC(I3464*D3464,1)</f>
        <v>0</v>
      </c>
      <c r="K3464" s="8">
        <f t="shared" si="453"/>
        <v>164</v>
      </c>
      <c r="L3464" s="9">
        <f t="shared" si="453"/>
        <v>164</v>
      </c>
      <c r="M3464" s="5" t="s">
        <v>52</v>
      </c>
      <c r="N3464" s="1" t="s">
        <v>6338</v>
      </c>
      <c r="O3464" s="1" t="s">
        <v>2654</v>
      </c>
      <c r="P3464" s="1" t="s">
        <v>62</v>
      </c>
      <c r="Q3464" s="1" t="s">
        <v>62</v>
      </c>
      <c r="R3464" s="1" t="s">
        <v>62</v>
      </c>
      <c r="S3464">
        <v>1</v>
      </c>
      <c r="T3464">
        <v>0</v>
      </c>
      <c r="U3464">
        <v>0.02</v>
      </c>
      <c r="AV3464" s="1" t="s">
        <v>52</v>
      </c>
      <c r="AW3464" s="1" t="s">
        <v>6347</v>
      </c>
      <c r="AX3464" s="1" t="s">
        <v>52</v>
      </c>
      <c r="AY3464" s="1" t="s">
        <v>52</v>
      </c>
      <c r="AZ3464" s="203"/>
      <c r="BA3464" s="207"/>
    </row>
    <row r="3465" spans="1:53" ht="30" customHeight="1">
      <c r="A3465" s="5" t="s">
        <v>2487</v>
      </c>
      <c r="B3465" s="5" t="s">
        <v>52</v>
      </c>
      <c r="C3465" s="5" t="s">
        <v>52</v>
      </c>
      <c r="D3465" s="6"/>
      <c r="E3465" s="8"/>
      <c r="F3465" s="9">
        <f>TRUNC(SUMIF(N3460:N3464, N3459, F3460:F3464),0)</f>
        <v>164</v>
      </c>
      <c r="G3465" s="8"/>
      <c r="H3465" s="9">
        <f>TRUNC(SUMIF(N3460:N3464, N3459, H3460:H3464),0)</f>
        <v>8203</v>
      </c>
      <c r="I3465" s="8"/>
      <c r="J3465" s="9">
        <f>TRUNC(SUMIF(N3460:N3464, N3459, J3460:J3464),0)</f>
        <v>0</v>
      </c>
      <c r="K3465" s="8"/>
      <c r="L3465" s="9">
        <f>F3465+H3465+J3465</f>
        <v>8367</v>
      </c>
      <c r="M3465" s="5" t="s">
        <v>52</v>
      </c>
      <c r="N3465" s="1" t="s">
        <v>124</v>
      </c>
      <c r="O3465" s="1" t="s">
        <v>124</v>
      </c>
      <c r="P3465" s="1" t="s">
        <v>52</v>
      </c>
      <c r="Q3465" s="1" t="s">
        <v>52</v>
      </c>
      <c r="R3465" s="1" t="s">
        <v>52</v>
      </c>
      <c r="AV3465" s="1" t="s">
        <v>52</v>
      </c>
      <c r="AW3465" s="1" t="s">
        <v>52</v>
      </c>
      <c r="AX3465" s="1" t="s">
        <v>52</v>
      </c>
      <c r="AY3465" s="1" t="s">
        <v>52</v>
      </c>
      <c r="AZ3465" s="203"/>
      <c r="BA3465" s="207"/>
    </row>
    <row r="3466" spans="1:53" ht="30" customHeight="1">
      <c r="A3466" s="6"/>
      <c r="B3466" s="6"/>
      <c r="C3466" s="6"/>
      <c r="D3466" s="6"/>
      <c r="E3466" s="8"/>
      <c r="F3466" s="9"/>
      <c r="G3466" s="8"/>
      <c r="H3466" s="9"/>
      <c r="I3466" s="8"/>
      <c r="J3466" s="9"/>
      <c r="K3466" s="8"/>
      <c r="L3466" s="9"/>
      <c r="M3466" s="6"/>
      <c r="BA3466" s="206"/>
    </row>
    <row r="3467" spans="1:53" ht="30" customHeight="1">
      <c r="A3467" s="308" t="s">
        <v>6348</v>
      </c>
      <c r="B3467" s="308"/>
      <c r="C3467" s="308"/>
      <c r="D3467" s="308"/>
      <c r="E3467" s="309"/>
      <c r="F3467" s="310"/>
      <c r="G3467" s="309"/>
      <c r="H3467" s="310"/>
      <c r="I3467" s="309"/>
      <c r="J3467" s="310"/>
      <c r="K3467" s="309"/>
      <c r="L3467" s="310"/>
      <c r="M3467" s="308"/>
      <c r="N3467" s="1" t="s">
        <v>6342</v>
      </c>
      <c r="BA3467" s="206"/>
    </row>
    <row r="3468" spans="1:53" ht="30" customHeight="1">
      <c r="A3468" s="5" t="s">
        <v>6095</v>
      </c>
      <c r="B3468" s="5" t="s">
        <v>6273</v>
      </c>
      <c r="C3468" s="5" t="s">
        <v>2572</v>
      </c>
      <c r="D3468" s="6">
        <v>0.161</v>
      </c>
      <c r="E3468" s="8">
        <f>단가대비표!K255</f>
        <v>10469</v>
      </c>
      <c r="F3468" s="9">
        <f>TRUNC(E3468*D3468,1)</f>
        <v>1685.5</v>
      </c>
      <c r="G3468" s="8">
        <f>단가대비표!L255</f>
        <v>0</v>
      </c>
      <c r="H3468" s="9">
        <f>TRUNC(G3468*D3468,1)</f>
        <v>0</v>
      </c>
      <c r="I3468" s="8">
        <f>단가대비표!S255</f>
        <v>0</v>
      </c>
      <c r="J3468" s="9">
        <f>TRUNC(I3468*D3468,1)</f>
        <v>0</v>
      </c>
      <c r="K3468" s="8">
        <f t="shared" ref="K3468:L3470" si="454">TRUNC(E3468+G3468+I3468,1)</f>
        <v>10469</v>
      </c>
      <c r="L3468" s="9">
        <f t="shared" si="454"/>
        <v>1685.5</v>
      </c>
      <c r="M3468" s="5" t="s">
        <v>52</v>
      </c>
      <c r="N3468" s="1" t="s">
        <v>6342</v>
      </c>
      <c r="O3468" s="1" t="s">
        <v>6274</v>
      </c>
      <c r="P3468" s="1" t="s">
        <v>62</v>
      </c>
      <c r="Q3468" s="1" t="s">
        <v>62</v>
      </c>
      <c r="R3468" s="1" t="s">
        <v>61</v>
      </c>
      <c r="V3468">
        <v>1</v>
      </c>
      <c r="AV3468" s="1" t="s">
        <v>52</v>
      </c>
      <c r="AW3468" s="1" t="s">
        <v>6349</v>
      </c>
      <c r="AX3468" s="1" t="s">
        <v>52</v>
      </c>
      <c r="AY3468" s="1" t="s">
        <v>52</v>
      </c>
      <c r="AZ3468" s="203"/>
      <c r="BA3468" s="207" t="s">
        <v>7540</v>
      </c>
    </row>
    <row r="3469" spans="1:53" ht="30" customHeight="1">
      <c r="A3469" s="5" t="s">
        <v>3969</v>
      </c>
      <c r="B3469" s="5" t="s">
        <v>6276</v>
      </c>
      <c r="C3469" s="5" t="s">
        <v>2572</v>
      </c>
      <c r="D3469" s="6">
        <v>8.0000000000000002E-3</v>
      </c>
      <c r="E3469" s="8">
        <f>단가대비표!K260</f>
        <v>3494.44</v>
      </c>
      <c r="F3469" s="9">
        <f>TRUNC(E3469*D3469,1)</f>
        <v>27.9</v>
      </c>
      <c r="G3469" s="8">
        <f>단가대비표!L260</f>
        <v>0</v>
      </c>
      <c r="H3469" s="9">
        <f>TRUNC(G3469*D3469,1)</f>
        <v>0</v>
      </c>
      <c r="I3469" s="8">
        <f>단가대비표!S260</f>
        <v>0</v>
      </c>
      <c r="J3469" s="9">
        <f>TRUNC(I3469*D3469,1)</f>
        <v>0</v>
      </c>
      <c r="K3469" s="8">
        <f t="shared" si="454"/>
        <v>3494.4</v>
      </c>
      <c r="L3469" s="9">
        <f t="shared" si="454"/>
        <v>27.9</v>
      </c>
      <c r="M3469" s="5" t="s">
        <v>52</v>
      </c>
      <c r="N3469" s="1" t="s">
        <v>6342</v>
      </c>
      <c r="O3469" s="1" t="s">
        <v>6277</v>
      </c>
      <c r="P3469" s="1" t="s">
        <v>62</v>
      </c>
      <c r="Q3469" s="1" t="s">
        <v>62</v>
      </c>
      <c r="R3469" s="1" t="s">
        <v>61</v>
      </c>
      <c r="V3469">
        <v>1</v>
      </c>
      <c r="AV3469" s="1" t="s">
        <v>52</v>
      </c>
      <c r="AW3469" s="1" t="s">
        <v>6350</v>
      </c>
      <c r="AX3469" s="1" t="s">
        <v>52</v>
      </c>
      <c r="AY3469" s="1" t="s">
        <v>52</v>
      </c>
      <c r="AZ3469" s="203"/>
      <c r="BA3469" s="207" t="s">
        <v>7547</v>
      </c>
    </row>
    <row r="3470" spans="1:53" ht="30" customHeight="1">
      <c r="A3470" s="5" t="s">
        <v>2665</v>
      </c>
      <c r="B3470" s="5" t="s">
        <v>3064</v>
      </c>
      <c r="C3470" s="5" t="s">
        <v>449</v>
      </c>
      <c r="D3470" s="6">
        <v>1</v>
      </c>
      <c r="E3470" s="8">
        <f>TRUNC(SUMIF(V3468:V3470, RIGHTB(O3470, 1), F3468:F3470)*U3470, 2)</f>
        <v>51.4</v>
      </c>
      <c r="F3470" s="9">
        <f>TRUNC(E3470*D3470,1)</f>
        <v>51.4</v>
      </c>
      <c r="G3470" s="8">
        <v>0</v>
      </c>
      <c r="H3470" s="9">
        <f>TRUNC(G3470*D3470,1)</f>
        <v>0</v>
      </c>
      <c r="I3470" s="8">
        <v>0</v>
      </c>
      <c r="J3470" s="9">
        <f>TRUNC(I3470*D3470,1)</f>
        <v>0</v>
      </c>
      <c r="K3470" s="8">
        <f t="shared" si="454"/>
        <v>51.4</v>
      </c>
      <c r="L3470" s="9">
        <f t="shared" si="454"/>
        <v>51.4</v>
      </c>
      <c r="M3470" s="5" t="s">
        <v>52</v>
      </c>
      <c r="N3470" s="1" t="s">
        <v>6342</v>
      </c>
      <c r="O3470" s="1" t="s">
        <v>2654</v>
      </c>
      <c r="P3470" s="1" t="s">
        <v>62</v>
      </c>
      <c r="Q3470" s="1" t="s">
        <v>62</v>
      </c>
      <c r="R3470" s="1" t="s">
        <v>62</v>
      </c>
      <c r="S3470">
        <v>0</v>
      </c>
      <c r="T3470">
        <v>0</v>
      </c>
      <c r="U3470">
        <v>0.03</v>
      </c>
      <c r="AV3470" s="1" t="s">
        <v>52</v>
      </c>
      <c r="AW3470" s="1" t="s">
        <v>6351</v>
      </c>
      <c r="AX3470" s="1" t="s">
        <v>52</v>
      </c>
      <c r="AY3470" s="1" t="s">
        <v>52</v>
      </c>
      <c r="AZ3470" s="203"/>
      <c r="BA3470" s="207"/>
    </row>
    <row r="3471" spans="1:53" ht="30" customHeight="1">
      <c r="A3471" s="5" t="s">
        <v>2487</v>
      </c>
      <c r="B3471" s="5" t="s">
        <v>52</v>
      </c>
      <c r="C3471" s="5" t="s">
        <v>52</v>
      </c>
      <c r="D3471" s="6"/>
      <c r="E3471" s="8"/>
      <c r="F3471" s="9">
        <f>TRUNC(SUMIF(N3468:N3470, N3467, F3468:F3470),0)</f>
        <v>1764</v>
      </c>
      <c r="G3471" s="8"/>
      <c r="H3471" s="9">
        <f>TRUNC(SUMIF(N3468:N3470, N3467, H3468:H3470),0)</f>
        <v>0</v>
      </c>
      <c r="I3471" s="8"/>
      <c r="J3471" s="9">
        <f>TRUNC(SUMIF(N3468:N3470, N3467, J3468:J3470),0)</f>
        <v>0</v>
      </c>
      <c r="K3471" s="8"/>
      <c r="L3471" s="9">
        <f>F3471+H3471+J3471</f>
        <v>1764</v>
      </c>
      <c r="M3471" s="5" t="s">
        <v>52</v>
      </c>
      <c r="N3471" s="1" t="s">
        <v>124</v>
      </c>
      <c r="O3471" s="1" t="s">
        <v>124</v>
      </c>
      <c r="P3471" s="1" t="s">
        <v>52</v>
      </c>
      <c r="Q3471" s="1" t="s">
        <v>52</v>
      </c>
      <c r="R3471" s="1" t="s">
        <v>52</v>
      </c>
      <c r="AV3471" s="1" t="s">
        <v>52</v>
      </c>
      <c r="AW3471" s="1" t="s">
        <v>52</v>
      </c>
      <c r="AX3471" s="1" t="s">
        <v>52</v>
      </c>
      <c r="AY3471" s="1" t="s">
        <v>52</v>
      </c>
      <c r="AZ3471" s="203"/>
      <c r="BA3471" s="207"/>
    </row>
    <row r="3472" spans="1:53" ht="30" customHeight="1">
      <c r="A3472" s="6"/>
      <c r="B3472" s="6"/>
      <c r="C3472" s="6"/>
      <c r="D3472" s="6"/>
      <c r="E3472" s="8"/>
      <c r="F3472" s="9"/>
      <c r="G3472" s="8"/>
      <c r="H3472" s="9"/>
      <c r="I3472" s="8"/>
      <c r="J3472" s="9"/>
      <c r="K3472" s="8"/>
      <c r="L3472" s="9"/>
      <c r="M3472" s="6"/>
      <c r="BA3472" s="206"/>
    </row>
    <row r="3473" spans="1:53" ht="30" customHeight="1">
      <c r="A3473" s="308" t="s">
        <v>6352</v>
      </c>
      <c r="B3473" s="308"/>
      <c r="C3473" s="308"/>
      <c r="D3473" s="308"/>
      <c r="E3473" s="309"/>
      <c r="F3473" s="310"/>
      <c r="G3473" s="309"/>
      <c r="H3473" s="310"/>
      <c r="I3473" s="309"/>
      <c r="J3473" s="310"/>
      <c r="K3473" s="309"/>
      <c r="L3473" s="310"/>
      <c r="M3473" s="308"/>
      <c r="N3473" s="1" t="s">
        <v>3756</v>
      </c>
      <c r="BA3473" s="206"/>
    </row>
    <row r="3474" spans="1:53" ht="30" customHeight="1">
      <c r="A3474" s="5" t="s">
        <v>2994</v>
      </c>
      <c r="B3474" s="5" t="s">
        <v>2646</v>
      </c>
      <c r="C3474" s="5" t="s">
        <v>2210</v>
      </c>
      <c r="D3474" s="6">
        <v>3.3000000000000002E-2</v>
      </c>
      <c r="E3474" s="8">
        <f>단가대비표!K424</f>
        <v>0</v>
      </c>
      <c r="F3474" s="9">
        <f>TRUNC(E3474*D3474,1)</f>
        <v>0</v>
      </c>
      <c r="G3474" s="8">
        <f>단가대비표!L424</f>
        <v>228883</v>
      </c>
      <c r="H3474" s="9">
        <f>TRUNC(G3474*D3474,1)</f>
        <v>7553.1</v>
      </c>
      <c r="I3474" s="8">
        <f>단가대비표!S424</f>
        <v>0</v>
      </c>
      <c r="J3474" s="9">
        <f>TRUNC(I3474*D3474,1)</f>
        <v>0</v>
      </c>
      <c r="K3474" s="8">
        <f t="shared" ref="K3474:L3476" si="455">TRUNC(E3474+G3474+I3474,1)</f>
        <v>228883</v>
      </c>
      <c r="L3474" s="9">
        <f t="shared" si="455"/>
        <v>7553.1</v>
      </c>
      <c r="M3474" s="5" t="s">
        <v>52</v>
      </c>
      <c r="N3474" s="1" t="s">
        <v>3756</v>
      </c>
      <c r="O3474" s="1" t="s">
        <v>2995</v>
      </c>
      <c r="P3474" s="1" t="s">
        <v>62</v>
      </c>
      <c r="Q3474" s="1" t="s">
        <v>62</v>
      </c>
      <c r="R3474" s="1" t="s">
        <v>61</v>
      </c>
      <c r="V3474">
        <v>1</v>
      </c>
      <c r="AV3474" s="1" t="s">
        <v>52</v>
      </c>
      <c r="AW3474" s="1" t="s">
        <v>6353</v>
      </c>
      <c r="AX3474" s="1" t="s">
        <v>52</v>
      </c>
      <c r="AY3474" s="1" t="s">
        <v>52</v>
      </c>
      <c r="AZ3474" s="203"/>
      <c r="BA3474" s="207" t="s">
        <v>7739</v>
      </c>
    </row>
    <row r="3475" spans="1:53" ht="30" customHeight="1">
      <c r="A3475" s="5" t="s">
        <v>2649</v>
      </c>
      <c r="B3475" s="5" t="s">
        <v>2646</v>
      </c>
      <c r="C3475" s="5" t="s">
        <v>2210</v>
      </c>
      <c r="D3475" s="6">
        <v>5.0000000000000001E-3</v>
      </c>
      <c r="E3475" s="8">
        <f>단가대비표!K405</f>
        <v>0</v>
      </c>
      <c r="F3475" s="9">
        <f>TRUNC(E3475*D3475,1)</f>
        <v>0</v>
      </c>
      <c r="G3475" s="8">
        <f>단가대비표!L405</f>
        <v>157068</v>
      </c>
      <c r="H3475" s="9">
        <f>TRUNC(G3475*D3475,1)</f>
        <v>785.3</v>
      </c>
      <c r="I3475" s="8">
        <f>단가대비표!S405</f>
        <v>0</v>
      </c>
      <c r="J3475" s="9">
        <f>TRUNC(I3475*D3475,1)</f>
        <v>0</v>
      </c>
      <c r="K3475" s="8">
        <f t="shared" si="455"/>
        <v>157068</v>
      </c>
      <c r="L3475" s="9">
        <f t="shared" si="455"/>
        <v>785.3</v>
      </c>
      <c r="M3475" s="5" t="s">
        <v>52</v>
      </c>
      <c r="N3475" s="1" t="s">
        <v>3756</v>
      </c>
      <c r="O3475" s="1" t="s">
        <v>2650</v>
      </c>
      <c r="P3475" s="1" t="s">
        <v>62</v>
      </c>
      <c r="Q3475" s="1" t="s">
        <v>62</v>
      </c>
      <c r="R3475" s="1" t="s">
        <v>61</v>
      </c>
      <c r="V3475">
        <v>1</v>
      </c>
      <c r="AV3475" s="1" t="s">
        <v>52</v>
      </c>
      <c r="AW3475" s="1" t="s">
        <v>6354</v>
      </c>
      <c r="AX3475" s="1" t="s">
        <v>52</v>
      </c>
      <c r="AY3475" s="1" t="s">
        <v>52</v>
      </c>
      <c r="AZ3475" s="203"/>
      <c r="BA3475" s="207" t="s">
        <v>7717</v>
      </c>
    </row>
    <row r="3476" spans="1:53" ht="30" customHeight="1">
      <c r="A3476" s="5" t="s">
        <v>2652</v>
      </c>
      <c r="B3476" s="5" t="s">
        <v>2653</v>
      </c>
      <c r="C3476" s="5" t="s">
        <v>449</v>
      </c>
      <c r="D3476" s="6">
        <v>1</v>
      </c>
      <c r="E3476" s="8">
        <v>0</v>
      </c>
      <c r="F3476" s="9">
        <f>TRUNC(E3476*D3476,1)</f>
        <v>0</v>
      </c>
      <c r="G3476" s="8">
        <v>0</v>
      </c>
      <c r="H3476" s="9">
        <f>TRUNC(G3476*D3476,1)</f>
        <v>0</v>
      </c>
      <c r="I3476" s="8">
        <f>TRUNC(SUMIF(V3474:V3476, RIGHTB(O3476, 1), H3474:H3476)*U3476, 2)</f>
        <v>166.76</v>
      </c>
      <c r="J3476" s="9">
        <f>TRUNC(I3476*D3476,1)</f>
        <v>166.7</v>
      </c>
      <c r="K3476" s="8">
        <f t="shared" si="455"/>
        <v>166.7</v>
      </c>
      <c r="L3476" s="9">
        <f t="shared" si="455"/>
        <v>166.7</v>
      </c>
      <c r="M3476" s="5" t="s">
        <v>52</v>
      </c>
      <c r="N3476" s="1" t="s">
        <v>3756</v>
      </c>
      <c r="O3476" s="1" t="s">
        <v>2654</v>
      </c>
      <c r="P3476" s="1" t="s">
        <v>62</v>
      </c>
      <c r="Q3476" s="1" t="s">
        <v>62</v>
      </c>
      <c r="R3476" s="1" t="s">
        <v>62</v>
      </c>
      <c r="S3476">
        <v>1</v>
      </c>
      <c r="T3476">
        <v>2</v>
      </c>
      <c r="U3476">
        <v>0.02</v>
      </c>
      <c r="AV3476" s="1" t="s">
        <v>52</v>
      </c>
      <c r="AW3476" s="1" t="s">
        <v>6355</v>
      </c>
      <c r="AX3476" s="1" t="s">
        <v>52</v>
      </c>
      <c r="AY3476" s="1" t="s">
        <v>52</v>
      </c>
      <c r="AZ3476" s="203"/>
      <c r="BA3476" s="207"/>
    </row>
    <row r="3477" spans="1:53" ht="30" customHeight="1">
      <c r="A3477" s="5" t="s">
        <v>2487</v>
      </c>
      <c r="B3477" s="5" t="s">
        <v>52</v>
      </c>
      <c r="C3477" s="5" t="s">
        <v>52</v>
      </c>
      <c r="D3477" s="6"/>
      <c r="E3477" s="8"/>
      <c r="F3477" s="9">
        <f>TRUNC(SUMIF(N3474:N3476, N3473, F3474:F3476),0)</f>
        <v>0</v>
      </c>
      <c r="G3477" s="8"/>
      <c r="H3477" s="9">
        <f>TRUNC(SUMIF(N3474:N3476, N3473, H3474:H3476),0)</f>
        <v>8338</v>
      </c>
      <c r="I3477" s="8"/>
      <c r="J3477" s="9">
        <f>TRUNC(SUMIF(N3474:N3476, N3473, J3474:J3476),0)</f>
        <v>166</v>
      </c>
      <c r="K3477" s="8"/>
      <c r="L3477" s="9">
        <f>F3477+H3477+J3477</f>
        <v>8504</v>
      </c>
      <c r="M3477" s="5" t="s">
        <v>52</v>
      </c>
      <c r="N3477" s="1" t="s">
        <v>124</v>
      </c>
      <c r="O3477" s="1" t="s">
        <v>124</v>
      </c>
      <c r="P3477" s="1" t="s">
        <v>52</v>
      </c>
      <c r="Q3477" s="1" t="s">
        <v>52</v>
      </c>
      <c r="R3477" s="1" t="s">
        <v>52</v>
      </c>
      <c r="AV3477" s="1" t="s">
        <v>52</v>
      </c>
      <c r="AW3477" s="1" t="s">
        <v>52</v>
      </c>
      <c r="AX3477" s="1" t="s">
        <v>52</v>
      </c>
      <c r="AY3477" s="1" t="s">
        <v>52</v>
      </c>
      <c r="AZ3477" s="203"/>
      <c r="BA3477" s="207"/>
    </row>
    <row r="3478" spans="1:53" ht="30" customHeight="1">
      <c r="A3478" s="6"/>
      <c r="B3478" s="6"/>
      <c r="C3478" s="6"/>
      <c r="D3478" s="6"/>
      <c r="E3478" s="8"/>
      <c r="F3478" s="9"/>
      <c r="G3478" s="8"/>
      <c r="H3478" s="9"/>
      <c r="I3478" s="8"/>
      <c r="J3478" s="9"/>
      <c r="K3478" s="8"/>
      <c r="L3478" s="9"/>
      <c r="M3478" s="6"/>
      <c r="BA3478" s="206"/>
    </row>
    <row r="3479" spans="1:53" ht="30" customHeight="1">
      <c r="A3479" s="308" t="s">
        <v>6356</v>
      </c>
      <c r="B3479" s="308"/>
      <c r="C3479" s="308"/>
      <c r="D3479" s="308"/>
      <c r="E3479" s="309"/>
      <c r="F3479" s="310"/>
      <c r="G3479" s="309"/>
      <c r="H3479" s="310"/>
      <c r="I3479" s="309"/>
      <c r="J3479" s="310"/>
      <c r="K3479" s="309"/>
      <c r="L3479" s="310"/>
      <c r="M3479" s="308"/>
      <c r="N3479" s="1" t="s">
        <v>3767</v>
      </c>
      <c r="BA3479" s="206"/>
    </row>
    <row r="3480" spans="1:53" ht="30" customHeight="1">
      <c r="A3480" s="5" t="s">
        <v>2994</v>
      </c>
      <c r="B3480" s="5" t="s">
        <v>2646</v>
      </c>
      <c r="C3480" s="5" t="s">
        <v>2210</v>
      </c>
      <c r="D3480" s="6">
        <v>5.0999999999999997E-2</v>
      </c>
      <c r="E3480" s="8">
        <f>단가대비표!K424</f>
        <v>0</v>
      </c>
      <c r="F3480" s="9">
        <f>TRUNC(E3480*D3480,1)</f>
        <v>0</v>
      </c>
      <c r="G3480" s="8">
        <f>단가대비표!L424</f>
        <v>228883</v>
      </c>
      <c r="H3480" s="9">
        <f>TRUNC(G3480*D3480,1)</f>
        <v>11673</v>
      </c>
      <c r="I3480" s="8">
        <f>단가대비표!S424</f>
        <v>0</v>
      </c>
      <c r="J3480" s="9">
        <f>TRUNC(I3480*D3480,1)</f>
        <v>0</v>
      </c>
      <c r="K3480" s="8">
        <f>TRUNC(E3480+G3480+I3480,1)</f>
        <v>228883</v>
      </c>
      <c r="L3480" s="9">
        <f>TRUNC(F3480+H3480+J3480,1)</f>
        <v>11673</v>
      </c>
      <c r="M3480" s="5" t="s">
        <v>52</v>
      </c>
      <c r="N3480" s="1" t="s">
        <v>3767</v>
      </c>
      <c r="O3480" s="1" t="s">
        <v>2995</v>
      </c>
      <c r="P3480" s="1" t="s">
        <v>62</v>
      </c>
      <c r="Q3480" s="1" t="s">
        <v>62</v>
      </c>
      <c r="R3480" s="1" t="s">
        <v>61</v>
      </c>
      <c r="AV3480" s="1" t="s">
        <v>52</v>
      </c>
      <c r="AW3480" s="1" t="s">
        <v>6357</v>
      </c>
      <c r="AX3480" s="1" t="s">
        <v>52</v>
      </c>
      <c r="AY3480" s="1" t="s">
        <v>52</v>
      </c>
      <c r="AZ3480" s="203"/>
      <c r="BA3480" s="207" t="s">
        <v>7739</v>
      </c>
    </row>
    <row r="3481" spans="1:53" ht="30" customHeight="1">
      <c r="A3481" s="5" t="s">
        <v>2649</v>
      </c>
      <c r="B3481" s="5" t="s">
        <v>2646</v>
      </c>
      <c r="C3481" s="5" t="s">
        <v>2210</v>
      </c>
      <c r="D3481" s="6">
        <v>8.9999999999999993E-3</v>
      </c>
      <c r="E3481" s="8">
        <f>단가대비표!K405</f>
        <v>0</v>
      </c>
      <c r="F3481" s="9">
        <f>TRUNC(E3481*D3481,1)</f>
        <v>0</v>
      </c>
      <c r="G3481" s="8">
        <f>단가대비표!L405</f>
        <v>157068</v>
      </c>
      <c r="H3481" s="9">
        <f>TRUNC(G3481*D3481,1)</f>
        <v>1413.6</v>
      </c>
      <c r="I3481" s="8">
        <f>단가대비표!S405</f>
        <v>0</v>
      </c>
      <c r="J3481" s="9">
        <f>TRUNC(I3481*D3481,1)</f>
        <v>0</v>
      </c>
      <c r="K3481" s="8">
        <f>TRUNC(E3481+G3481+I3481,1)</f>
        <v>157068</v>
      </c>
      <c r="L3481" s="9">
        <f>TRUNC(F3481+H3481+J3481,1)</f>
        <v>1413.6</v>
      </c>
      <c r="M3481" s="5" t="s">
        <v>52</v>
      </c>
      <c r="N3481" s="1" t="s">
        <v>3767</v>
      </c>
      <c r="O3481" s="1" t="s">
        <v>2650</v>
      </c>
      <c r="P3481" s="1" t="s">
        <v>62</v>
      </c>
      <c r="Q3481" s="1" t="s">
        <v>62</v>
      </c>
      <c r="R3481" s="1" t="s">
        <v>61</v>
      </c>
      <c r="AV3481" s="1" t="s">
        <v>52</v>
      </c>
      <c r="AW3481" s="1" t="s">
        <v>6358</v>
      </c>
      <c r="AX3481" s="1" t="s">
        <v>52</v>
      </c>
      <c r="AY3481" s="1" t="s">
        <v>52</v>
      </c>
      <c r="AZ3481" s="203"/>
      <c r="BA3481" s="207" t="s">
        <v>7717</v>
      </c>
    </row>
    <row r="3482" spans="1:53" ht="30" customHeight="1">
      <c r="A3482" s="5" t="s">
        <v>2487</v>
      </c>
      <c r="B3482" s="5" t="s">
        <v>52</v>
      </c>
      <c r="C3482" s="5" t="s">
        <v>52</v>
      </c>
      <c r="D3482" s="6"/>
      <c r="E3482" s="8"/>
      <c r="F3482" s="9">
        <f>TRUNC(SUMIF(N3480:N3481, N3479, F3480:F3481),0)</f>
        <v>0</v>
      </c>
      <c r="G3482" s="8"/>
      <c r="H3482" s="9">
        <f>TRUNC(SUMIF(N3480:N3481, N3479, H3480:H3481),0)</f>
        <v>13086</v>
      </c>
      <c r="I3482" s="8"/>
      <c r="J3482" s="9">
        <f>TRUNC(SUMIF(N3480:N3481, N3479, J3480:J3481),0)</f>
        <v>0</v>
      </c>
      <c r="K3482" s="8"/>
      <c r="L3482" s="9">
        <f>F3482+H3482+J3482</f>
        <v>13086</v>
      </c>
      <c r="M3482" s="5" t="s">
        <v>52</v>
      </c>
      <c r="N3482" s="1" t="s">
        <v>124</v>
      </c>
      <c r="O3482" s="1" t="s">
        <v>124</v>
      </c>
      <c r="P3482" s="1" t="s">
        <v>52</v>
      </c>
      <c r="Q3482" s="1" t="s">
        <v>52</v>
      </c>
      <c r="R3482" s="1" t="s">
        <v>52</v>
      </c>
      <c r="AV3482" s="1" t="s">
        <v>52</v>
      </c>
      <c r="AW3482" s="1" t="s">
        <v>52</v>
      </c>
      <c r="AX3482" s="1" t="s">
        <v>52</v>
      </c>
      <c r="AY3482" s="1" t="s">
        <v>52</v>
      </c>
      <c r="AZ3482" s="203"/>
      <c r="BA3482" s="207"/>
    </row>
    <row r="3483" spans="1:53" ht="30" customHeight="1">
      <c r="A3483" s="6"/>
      <c r="B3483" s="6"/>
      <c r="C3483" s="6"/>
      <c r="D3483" s="6"/>
      <c r="E3483" s="8"/>
      <c r="F3483" s="9"/>
      <c r="G3483" s="8"/>
      <c r="H3483" s="9"/>
      <c r="I3483" s="8"/>
      <c r="J3483" s="9"/>
      <c r="K3483" s="8"/>
      <c r="L3483" s="9"/>
      <c r="M3483" s="6"/>
      <c r="BA3483" s="206"/>
    </row>
    <row r="3484" spans="1:53" ht="30" customHeight="1">
      <c r="A3484" s="308" t="s">
        <v>6359</v>
      </c>
      <c r="B3484" s="308"/>
      <c r="C3484" s="308"/>
      <c r="D3484" s="308"/>
      <c r="E3484" s="309"/>
      <c r="F3484" s="310"/>
      <c r="G3484" s="309"/>
      <c r="H3484" s="310"/>
      <c r="I3484" s="309"/>
      <c r="J3484" s="310"/>
      <c r="K3484" s="309"/>
      <c r="L3484" s="310"/>
      <c r="M3484" s="308"/>
      <c r="N3484" s="1" t="s">
        <v>3793</v>
      </c>
      <c r="BA3484" s="206"/>
    </row>
    <row r="3485" spans="1:53" ht="30" customHeight="1">
      <c r="A3485" s="5" t="s">
        <v>2994</v>
      </c>
      <c r="B3485" s="5" t="s">
        <v>2646</v>
      </c>
      <c r="C3485" s="5" t="s">
        <v>2210</v>
      </c>
      <c r="D3485" s="6">
        <v>3.5999999999999997E-2</v>
      </c>
      <c r="E3485" s="8">
        <f>단가대비표!K424</f>
        <v>0</v>
      </c>
      <c r="F3485" s="9">
        <f>TRUNC(E3485*D3485,1)</f>
        <v>0</v>
      </c>
      <c r="G3485" s="8">
        <f>단가대비표!L424</f>
        <v>228883</v>
      </c>
      <c r="H3485" s="9">
        <f>TRUNC(G3485*D3485,1)</f>
        <v>8239.7000000000007</v>
      </c>
      <c r="I3485" s="8">
        <f>단가대비표!S424</f>
        <v>0</v>
      </c>
      <c r="J3485" s="9">
        <f>TRUNC(I3485*D3485,1)</f>
        <v>0</v>
      </c>
      <c r="K3485" s="8">
        <f t="shared" ref="K3485:L3487" si="456">TRUNC(E3485+G3485+I3485,1)</f>
        <v>228883</v>
      </c>
      <c r="L3485" s="9">
        <f t="shared" si="456"/>
        <v>8239.7000000000007</v>
      </c>
      <c r="M3485" s="5" t="s">
        <v>52</v>
      </c>
      <c r="N3485" s="1" t="s">
        <v>3793</v>
      </c>
      <c r="O3485" s="1" t="s">
        <v>2995</v>
      </c>
      <c r="P3485" s="1" t="s">
        <v>62</v>
      </c>
      <c r="Q3485" s="1" t="s">
        <v>62</v>
      </c>
      <c r="R3485" s="1" t="s">
        <v>61</v>
      </c>
      <c r="V3485">
        <v>1</v>
      </c>
      <c r="AV3485" s="1" t="s">
        <v>52</v>
      </c>
      <c r="AW3485" s="1" t="s">
        <v>6360</v>
      </c>
      <c r="AX3485" s="1" t="s">
        <v>52</v>
      </c>
      <c r="AY3485" s="1" t="s">
        <v>52</v>
      </c>
      <c r="AZ3485" s="203"/>
      <c r="BA3485" s="207" t="s">
        <v>7739</v>
      </c>
    </row>
    <row r="3486" spans="1:53" ht="30" customHeight="1">
      <c r="A3486" s="5" t="s">
        <v>2649</v>
      </c>
      <c r="B3486" s="5" t="s">
        <v>2646</v>
      </c>
      <c r="C3486" s="5" t="s">
        <v>2210</v>
      </c>
      <c r="D3486" s="6">
        <v>6.0000000000000001E-3</v>
      </c>
      <c r="E3486" s="8">
        <f>단가대비표!K405</f>
        <v>0</v>
      </c>
      <c r="F3486" s="9">
        <f>TRUNC(E3486*D3486,1)</f>
        <v>0</v>
      </c>
      <c r="G3486" s="8">
        <f>단가대비표!L405</f>
        <v>157068</v>
      </c>
      <c r="H3486" s="9">
        <f>TRUNC(G3486*D3486,1)</f>
        <v>942.4</v>
      </c>
      <c r="I3486" s="8">
        <f>단가대비표!S405</f>
        <v>0</v>
      </c>
      <c r="J3486" s="9">
        <f>TRUNC(I3486*D3486,1)</f>
        <v>0</v>
      </c>
      <c r="K3486" s="8">
        <f t="shared" si="456"/>
        <v>157068</v>
      </c>
      <c r="L3486" s="9">
        <f t="shared" si="456"/>
        <v>942.4</v>
      </c>
      <c r="M3486" s="5" t="s">
        <v>52</v>
      </c>
      <c r="N3486" s="1" t="s">
        <v>3793</v>
      </c>
      <c r="O3486" s="1" t="s">
        <v>2650</v>
      </c>
      <c r="P3486" s="1" t="s">
        <v>62</v>
      </c>
      <c r="Q3486" s="1" t="s">
        <v>62</v>
      </c>
      <c r="R3486" s="1" t="s">
        <v>61</v>
      </c>
      <c r="V3486">
        <v>1</v>
      </c>
      <c r="AV3486" s="1" t="s">
        <v>52</v>
      </c>
      <c r="AW3486" s="1" t="s">
        <v>6361</v>
      </c>
      <c r="AX3486" s="1" t="s">
        <v>52</v>
      </c>
      <c r="AY3486" s="1" t="s">
        <v>52</v>
      </c>
      <c r="AZ3486" s="203"/>
      <c r="BA3486" s="207" t="s">
        <v>7717</v>
      </c>
    </row>
    <row r="3487" spans="1:53" ht="30" customHeight="1">
      <c r="A3487" s="5" t="s">
        <v>2652</v>
      </c>
      <c r="B3487" s="5" t="s">
        <v>2653</v>
      </c>
      <c r="C3487" s="5" t="s">
        <v>449</v>
      </c>
      <c r="D3487" s="6">
        <v>1</v>
      </c>
      <c r="E3487" s="8">
        <v>0</v>
      </c>
      <c r="F3487" s="9">
        <f>TRUNC(E3487*D3487,1)</f>
        <v>0</v>
      </c>
      <c r="G3487" s="8">
        <v>0</v>
      </c>
      <c r="H3487" s="9">
        <f>TRUNC(G3487*D3487,1)</f>
        <v>0</v>
      </c>
      <c r="I3487" s="8">
        <f>TRUNC(SUMIF(V3485:V3487, RIGHTB(O3487, 1), H3485:H3487)*U3487, 2)</f>
        <v>183.64</v>
      </c>
      <c r="J3487" s="9">
        <f>TRUNC(I3487*D3487,1)</f>
        <v>183.6</v>
      </c>
      <c r="K3487" s="8">
        <f t="shared" si="456"/>
        <v>183.6</v>
      </c>
      <c r="L3487" s="9">
        <f t="shared" si="456"/>
        <v>183.6</v>
      </c>
      <c r="M3487" s="5" t="s">
        <v>52</v>
      </c>
      <c r="N3487" s="1" t="s">
        <v>3793</v>
      </c>
      <c r="O3487" s="1" t="s">
        <v>2654</v>
      </c>
      <c r="P3487" s="1" t="s">
        <v>62</v>
      </c>
      <c r="Q3487" s="1" t="s">
        <v>62</v>
      </c>
      <c r="R3487" s="1" t="s">
        <v>62</v>
      </c>
      <c r="S3487">
        <v>1</v>
      </c>
      <c r="T3487">
        <v>2</v>
      </c>
      <c r="U3487">
        <v>0.02</v>
      </c>
      <c r="AV3487" s="1" t="s">
        <v>52</v>
      </c>
      <c r="AW3487" s="1" t="s">
        <v>6362</v>
      </c>
      <c r="AX3487" s="1" t="s">
        <v>52</v>
      </c>
      <c r="AY3487" s="1" t="s">
        <v>52</v>
      </c>
      <c r="AZ3487" s="203"/>
      <c r="BA3487" s="207"/>
    </row>
    <row r="3488" spans="1:53" ht="30" customHeight="1">
      <c r="A3488" s="5" t="s">
        <v>2487</v>
      </c>
      <c r="B3488" s="5" t="s">
        <v>52</v>
      </c>
      <c r="C3488" s="5" t="s">
        <v>52</v>
      </c>
      <c r="D3488" s="6"/>
      <c r="E3488" s="8"/>
      <c r="F3488" s="9">
        <f>TRUNC(SUMIF(N3485:N3487, N3484, F3485:F3487),0)</f>
        <v>0</v>
      </c>
      <c r="G3488" s="8"/>
      <c r="H3488" s="9">
        <f>TRUNC(SUMIF(N3485:N3487, N3484, H3485:H3487),0)</f>
        <v>9182</v>
      </c>
      <c r="I3488" s="8"/>
      <c r="J3488" s="9">
        <f>TRUNC(SUMIF(N3485:N3487, N3484, J3485:J3487),0)</f>
        <v>183</v>
      </c>
      <c r="K3488" s="8"/>
      <c r="L3488" s="9">
        <f>F3488+H3488+J3488</f>
        <v>9365</v>
      </c>
      <c r="M3488" s="5" t="s">
        <v>52</v>
      </c>
      <c r="N3488" s="1" t="s">
        <v>124</v>
      </c>
      <c r="O3488" s="1" t="s">
        <v>124</v>
      </c>
      <c r="P3488" s="1" t="s">
        <v>52</v>
      </c>
      <c r="Q3488" s="1" t="s">
        <v>52</v>
      </c>
      <c r="R3488" s="1" t="s">
        <v>52</v>
      </c>
      <c r="AV3488" s="1" t="s">
        <v>52</v>
      </c>
      <c r="AW3488" s="1" t="s">
        <v>52</v>
      </c>
      <c r="AX3488" s="1" t="s">
        <v>52</v>
      </c>
      <c r="AY3488" s="1" t="s">
        <v>52</v>
      </c>
      <c r="AZ3488" s="203"/>
      <c r="BA3488" s="207"/>
    </row>
    <row r="3489" spans="1:53" ht="30" customHeight="1">
      <c r="A3489" s="6"/>
      <c r="B3489" s="6"/>
      <c r="C3489" s="6"/>
      <c r="D3489" s="6"/>
      <c r="E3489" s="8"/>
      <c r="F3489" s="9"/>
      <c r="G3489" s="8"/>
      <c r="H3489" s="9"/>
      <c r="I3489" s="8"/>
      <c r="J3489" s="9"/>
      <c r="K3489" s="8"/>
      <c r="L3489" s="9"/>
      <c r="M3489" s="6"/>
      <c r="BA3489" s="206"/>
    </row>
    <row r="3490" spans="1:53" ht="30" customHeight="1">
      <c r="A3490" s="308" t="s">
        <v>6363</v>
      </c>
      <c r="B3490" s="308"/>
      <c r="C3490" s="308"/>
      <c r="D3490" s="308"/>
      <c r="E3490" s="309"/>
      <c r="F3490" s="310"/>
      <c r="G3490" s="309"/>
      <c r="H3490" s="310"/>
      <c r="I3490" s="309"/>
      <c r="J3490" s="310"/>
      <c r="K3490" s="309"/>
      <c r="L3490" s="310"/>
      <c r="M3490" s="308"/>
      <c r="N3490" s="1" t="s">
        <v>3800</v>
      </c>
      <c r="BA3490" s="206"/>
    </row>
    <row r="3491" spans="1:53" ht="30" customHeight="1">
      <c r="A3491" s="5" t="s">
        <v>2994</v>
      </c>
      <c r="B3491" s="5" t="s">
        <v>2646</v>
      </c>
      <c r="C3491" s="5" t="s">
        <v>2210</v>
      </c>
      <c r="D3491" s="6">
        <v>5.7000000000000002E-2</v>
      </c>
      <c r="E3491" s="8">
        <f>단가대비표!K424</f>
        <v>0</v>
      </c>
      <c r="F3491" s="9">
        <f>TRUNC(E3491*D3491,1)</f>
        <v>0</v>
      </c>
      <c r="G3491" s="8">
        <f>단가대비표!L424</f>
        <v>228883</v>
      </c>
      <c r="H3491" s="9">
        <f>TRUNC(G3491*D3491,1)</f>
        <v>13046.3</v>
      </c>
      <c r="I3491" s="8">
        <f>단가대비표!S424</f>
        <v>0</v>
      </c>
      <c r="J3491" s="9">
        <f>TRUNC(I3491*D3491,1)</f>
        <v>0</v>
      </c>
      <c r="K3491" s="8">
        <f>TRUNC(E3491+G3491+I3491,1)</f>
        <v>228883</v>
      </c>
      <c r="L3491" s="9">
        <f>TRUNC(F3491+H3491+J3491,1)</f>
        <v>13046.3</v>
      </c>
      <c r="M3491" s="5" t="s">
        <v>52</v>
      </c>
      <c r="N3491" s="1" t="s">
        <v>3800</v>
      </c>
      <c r="O3491" s="1" t="s">
        <v>2995</v>
      </c>
      <c r="P3491" s="1" t="s">
        <v>62</v>
      </c>
      <c r="Q3491" s="1" t="s">
        <v>62</v>
      </c>
      <c r="R3491" s="1" t="s">
        <v>61</v>
      </c>
      <c r="AV3491" s="1" t="s">
        <v>52</v>
      </c>
      <c r="AW3491" s="1" t="s">
        <v>6364</v>
      </c>
      <c r="AX3491" s="1" t="s">
        <v>52</v>
      </c>
      <c r="AY3491" s="1" t="s">
        <v>52</v>
      </c>
      <c r="AZ3491" s="203"/>
      <c r="BA3491" s="207" t="s">
        <v>7739</v>
      </c>
    </row>
    <row r="3492" spans="1:53" ht="30" customHeight="1">
      <c r="A3492" s="5" t="s">
        <v>2649</v>
      </c>
      <c r="B3492" s="5" t="s">
        <v>2646</v>
      </c>
      <c r="C3492" s="5" t="s">
        <v>2210</v>
      </c>
      <c r="D3492" s="6">
        <v>0.01</v>
      </c>
      <c r="E3492" s="8">
        <f>단가대비표!K405</f>
        <v>0</v>
      </c>
      <c r="F3492" s="9">
        <f>TRUNC(E3492*D3492,1)</f>
        <v>0</v>
      </c>
      <c r="G3492" s="8">
        <f>단가대비표!L405</f>
        <v>157068</v>
      </c>
      <c r="H3492" s="9">
        <f>TRUNC(G3492*D3492,1)</f>
        <v>1570.6</v>
      </c>
      <c r="I3492" s="8">
        <f>단가대비표!S405</f>
        <v>0</v>
      </c>
      <c r="J3492" s="9">
        <f>TRUNC(I3492*D3492,1)</f>
        <v>0</v>
      </c>
      <c r="K3492" s="8">
        <f>TRUNC(E3492+G3492+I3492,1)</f>
        <v>157068</v>
      </c>
      <c r="L3492" s="9">
        <f>TRUNC(F3492+H3492+J3492,1)</f>
        <v>1570.6</v>
      </c>
      <c r="M3492" s="5" t="s">
        <v>52</v>
      </c>
      <c r="N3492" s="1" t="s">
        <v>3800</v>
      </c>
      <c r="O3492" s="1" t="s">
        <v>2650</v>
      </c>
      <c r="P3492" s="1" t="s">
        <v>62</v>
      </c>
      <c r="Q3492" s="1" t="s">
        <v>62</v>
      </c>
      <c r="R3492" s="1" t="s">
        <v>61</v>
      </c>
      <c r="AV3492" s="1" t="s">
        <v>52</v>
      </c>
      <c r="AW3492" s="1" t="s">
        <v>6365</v>
      </c>
      <c r="AX3492" s="1" t="s">
        <v>52</v>
      </c>
      <c r="AY3492" s="1" t="s">
        <v>52</v>
      </c>
      <c r="AZ3492" s="203"/>
      <c r="BA3492" s="207" t="s">
        <v>7717</v>
      </c>
    </row>
    <row r="3493" spans="1:53" ht="30" customHeight="1">
      <c r="A3493" s="5" t="s">
        <v>2487</v>
      </c>
      <c r="B3493" s="5" t="s">
        <v>52</v>
      </c>
      <c r="C3493" s="5" t="s">
        <v>52</v>
      </c>
      <c r="D3493" s="6"/>
      <c r="E3493" s="8"/>
      <c r="F3493" s="9">
        <f>TRUNC(SUMIF(N3491:N3492, N3490, F3491:F3492),0)</f>
        <v>0</v>
      </c>
      <c r="G3493" s="8"/>
      <c r="H3493" s="9">
        <f>TRUNC(SUMIF(N3491:N3492, N3490, H3491:H3492),0)</f>
        <v>14616</v>
      </c>
      <c r="I3493" s="8"/>
      <c r="J3493" s="9">
        <f>TRUNC(SUMIF(N3491:N3492, N3490, J3491:J3492),0)</f>
        <v>0</v>
      </c>
      <c r="K3493" s="8"/>
      <c r="L3493" s="9">
        <f>F3493+H3493+J3493</f>
        <v>14616</v>
      </c>
      <c r="M3493" s="5" t="s">
        <v>52</v>
      </c>
      <c r="N3493" s="1" t="s">
        <v>124</v>
      </c>
      <c r="O3493" s="1" t="s">
        <v>124</v>
      </c>
      <c r="P3493" s="1" t="s">
        <v>52</v>
      </c>
      <c r="Q3493" s="1" t="s">
        <v>52</v>
      </c>
      <c r="R3493" s="1" t="s">
        <v>52</v>
      </c>
      <c r="AV3493" s="1" t="s">
        <v>52</v>
      </c>
      <c r="AW3493" s="1" t="s">
        <v>52</v>
      </c>
      <c r="AX3493" s="1" t="s">
        <v>52</v>
      </c>
      <c r="AY3493" s="1" t="s">
        <v>52</v>
      </c>
      <c r="AZ3493" s="203"/>
      <c r="BA3493" s="207"/>
    </row>
    <row r="3494" spans="1:53" ht="30" customHeight="1">
      <c r="A3494" s="6"/>
      <c r="B3494" s="6"/>
      <c r="C3494" s="6"/>
      <c r="D3494" s="6"/>
      <c r="E3494" s="8"/>
      <c r="F3494" s="9"/>
      <c r="G3494" s="8"/>
      <c r="H3494" s="9"/>
      <c r="I3494" s="8"/>
      <c r="J3494" s="9"/>
      <c r="K3494" s="8"/>
      <c r="L3494" s="9"/>
      <c r="M3494" s="6"/>
      <c r="BA3494" s="206"/>
    </row>
    <row r="3495" spans="1:53" ht="30" customHeight="1">
      <c r="A3495" s="308" t="s">
        <v>6366</v>
      </c>
      <c r="B3495" s="308"/>
      <c r="C3495" s="308"/>
      <c r="D3495" s="308"/>
      <c r="E3495" s="309"/>
      <c r="F3495" s="310"/>
      <c r="G3495" s="309"/>
      <c r="H3495" s="310"/>
      <c r="I3495" s="309"/>
      <c r="J3495" s="310"/>
      <c r="K3495" s="309"/>
      <c r="L3495" s="310"/>
      <c r="M3495" s="308"/>
      <c r="N3495" s="1" t="s">
        <v>3847</v>
      </c>
      <c r="BA3495" s="206"/>
    </row>
    <row r="3496" spans="1:53" ht="30" customHeight="1">
      <c r="A3496" s="5" t="s">
        <v>2994</v>
      </c>
      <c r="B3496" s="5" t="s">
        <v>2646</v>
      </c>
      <c r="C3496" s="5" t="s">
        <v>2210</v>
      </c>
      <c r="D3496" s="6">
        <v>6.2E-2</v>
      </c>
      <c r="E3496" s="8">
        <f>단가대비표!K424</f>
        <v>0</v>
      </c>
      <c r="F3496" s="9">
        <f>TRUNC(E3496*D3496,1)</f>
        <v>0</v>
      </c>
      <c r="G3496" s="8">
        <f>단가대비표!L424</f>
        <v>228883</v>
      </c>
      <c r="H3496" s="9">
        <f>TRUNC(G3496*D3496,1)</f>
        <v>14190.7</v>
      </c>
      <c r="I3496" s="8">
        <f>단가대비표!S424</f>
        <v>0</v>
      </c>
      <c r="J3496" s="9">
        <f>TRUNC(I3496*D3496,1)</f>
        <v>0</v>
      </c>
      <c r="K3496" s="8">
        <f>TRUNC(E3496+G3496+I3496,1)</f>
        <v>228883</v>
      </c>
      <c r="L3496" s="9">
        <f>TRUNC(F3496+H3496+J3496,1)</f>
        <v>14190.7</v>
      </c>
      <c r="M3496" s="5" t="s">
        <v>52</v>
      </c>
      <c r="N3496" s="1" t="s">
        <v>3847</v>
      </c>
      <c r="O3496" s="1" t="s">
        <v>2995</v>
      </c>
      <c r="P3496" s="1" t="s">
        <v>62</v>
      </c>
      <c r="Q3496" s="1" t="s">
        <v>62</v>
      </c>
      <c r="R3496" s="1" t="s">
        <v>61</v>
      </c>
      <c r="AV3496" s="1" t="s">
        <v>52</v>
      </c>
      <c r="AW3496" s="1" t="s">
        <v>6367</v>
      </c>
      <c r="AX3496" s="1" t="s">
        <v>52</v>
      </c>
      <c r="AY3496" s="1" t="s">
        <v>52</v>
      </c>
      <c r="AZ3496" s="203"/>
      <c r="BA3496" s="207" t="s">
        <v>7739</v>
      </c>
    </row>
    <row r="3497" spans="1:53" ht="30" customHeight="1">
      <c r="A3497" s="5" t="s">
        <v>2649</v>
      </c>
      <c r="B3497" s="5" t="s">
        <v>2646</v>
      </c>
      <c r="C3497" s="5" t="s">
        <v>2210</v>
      </c>
      <c r="D3497" s="6">
        <v>0.01</v>
      </c>
      <c r="E3497" s="8">
        <f>단가대비표!K405</f>
        <v>0</v>
      </c>
      <c r="F3497" s="9">
        <f>TRUNC(E3497*D3497,1)</f>
        <v>0</v>
      </c>
      <c r="G3497" s="8">
        <f>단가대비표!L405</f>
        <v>157068</v>
      </c>
      <c r="H3497" s="9">
        <f>TRUNC(G3497*D3497,1)</f>
        <v>1570.6</v>
      </c>
      <c r="I3497" s="8">
        <f>단가대비표!S405</f>
        <v>0</v>
      </c>
      <c r="J3497" s="9">
        <f>TRUNC(I3497*D3497,1)</f>
        <v>0</v>
      </c>
      <c r="K3497" s="8">
        <f>TRUNC(E3497+G3497+I3497,1)</f>
        <v>157068</v>
      </c>
      <c r="L3497" s="9">
        <f>TRUNC(F3497+H3497+J3497,1)</f>
        <v>1570.6</v>
      </c>
      <c r="M3497" s="5" t="s">
        <v>52</v>
      </c>
      <c r="N3497" s="1" t="s">
        <v>3847</v>
      </c>
      <c r="O3497" s="1" t="s">
        <v>2650</v>
      </c>
      <c r="P3497" s="1" t="s">
        <v>62</v>
      </c>
      <c r="Q3497" s="1" t="s">
        <v>62</v>
      </c>
      <c r="R3497" s="1" t="s">
        <v>61</v>
      </c>
      <c r="AV3497" s="1" t="s">
        <v>52</v>
      </c>
      <c r="AW3497" s="1" t="s">
        <v>6368</v>
      </c>
      <c r="AX3497" s="1" t="s">
        <v>52</v>
      </c>
      <c r="AY3497" s="1" t="s">
        <v>52</v>
      </c>
      <c r="AZ3497" s="203"/>
      <c r="BA3497" s="207" t="s">
        <v>7717</v>
      </c>
    </row>
    <row r="3498" spans="1:53" ht="30" customHeight="1">
      <c r="A3498" s="5" t="s">
        <v>2487</v>
      </c>
      <c r="B3498" s="5" t="s">
        <v>52</v>
      </c>
      <c r="C3498" s="5" t="s">
        <v>52</v>
      </c>
      <c r="D3498" s="6"/>
      <c r="E3498" s="8"/>
      <c r="F3498" s="9">
        <f>TRUNC(SUMIF(N3496:N3497, N3495, F3496:F3497),0)</f>
        <v>0</v>
      </c>
      <c r="G3498" s="8"/>
      <c r="H3498" s="9">
        <f>TRUNC(SUMIF(N3496:N3497, N3495, H3496:H3497),0)</f>
        <v>15761</v>
      </c>
      <c r="I3498" s="8"/>
      <c r="J3498" s="9">
        <f>TRUNC(SUMIF(N3496:N3497, N3495, J3496:J3497),0)</f>
        <v>0</v>
      </c>
      <c r="K3498" s="8"/>
      <c r="L3498" s="9">
        <f>F3498+H3498+J3498</f>
        <v>15761</v>
      </c>
      <c r="M3498" s="5" t="s">
        <v>52</v>
      </c>
      <c r="N3498" s="1" t="s">
        <v>124</v>
      </c>
      <c r="O3498" s="1" t="s">
        <v>124</v>
      </c>
      <c r="P3498" s="1" t="s">
        <v>52</v>
      </c>
      <c r="Q3498" s="1" t="s">
        <v>52</v>
      </c>
      <c r="R3498" s="1" t="s">
        <v>52</v>
      </c>
      <c r="AV3498" s="1" t="s">
        <v>52</v>
      </c>
      <c r="AW3498" s="1" t="s">
        <v>52</v>
      </c>
      <c r="AX3498" s="1" t="s">
        <v>52</v>
      </c>
      <c r="AY3498" s="1" t="s">
        <v>52</v>
      </c>
      <c r="AZ3498" s="203"/>
      <c r="BA3498" s="207"/>
    </row>
    <row r="3499" spans="1:53" ht="30" customHeight="1">
      <c r="A3499" s="6"/>
      <c r="B3499" s="6"/>
      <c r="C3499" s="6"/>
      <c r="D3499" s="6"/>
      <c r="E3499" s="8"/>
      <c r="F3499" s="9"/>
      <c r="G3499" s="8"/>
      <c r="H3499" s="9"/>
      <c r="I3499" s="8"/>
      <c r="J3499" s="9"/>
      <c r="K3499" s="8"/>
      <c r="L3499" s="9"/>
      <c r="M3499" s="6"/>
      <c r="BA3499" s="206"/>
    </row>
    <row r="3500" spans="1:53" ht="30" customHeight="1">
      <c r="A3500" s="308" t="s">
        <v>6369</v>
      </c>
      <c r="B3500" s="308"/>
      <c r="C3500" s="308"/>
      <c r="D3500" s="308"/>
      <c r="E3500" s="309"/>
      <c r="F3500" s="310"/>
      <c r="G3500" s="309"/>
      <c r="H3500" s="310"/>
      <c r="I3500" s="309"/>
      <c r="J3500" s="310"/>
      <c r="K3500" s="309"/>
      <c r="L3500" s="310"/>
      <c r="M3500" s="308"/>
      <c r="N3500" s="1" t="s">
        <v>3866</v>
      </c>
      <c r="BA3500" s="206"/>
    </row>
    <row r="3501" spans="1:53" ht="30" customHeight="1">
      <c r="A3501" s="5" t="s">
        <v>2994</v>
      </c>
      <c r="B3501" s="5" t="s">
        <v>2646</v>
      </c>
      <c r="C3501" s="5" t="s">
        <v>2210</v>
      </c>
      <c r="D3501" s="6">
        <v>6.9000000000000006E-2</v>
      </c>
      <c r="E3501" s="8">
        <f>단가대비표!K424</f>
        <v>0</v>
      </c>
      <c r="F3501" s="9">
        <f>TRUNC(E3501*D3501,1)</f>
        <v>0</v>
      </c>
      <c r="G3501" s="8">
        <f>단가대비표!L424</f>
        <v>228883</v>
      </c>
      <c r="H3501" s="9">
        <f>TRUNC(G3501*D3501,1)</f>
        <v>15792.9</v>
      </c>
      <c r="I3501" s="8">
        <f>단가대비표!S424</f>
        <v>0</v>
      </c>
      <c r="J3501" s="9">
        <f>TRUNC(I3501*D3501,1)</f>
        <v>0</v>
      </c>
      <c r="K3501" s="8">
        <f>TRUNC(E3501+G3501+I3501,1)</f>
        <v>228883</v>
      </c>
      <c r="L3501" s="9">
        <f>TRUNC(F3501+H3501+J3501,1)</f>
        <v>15792.9</v>
      </c>
      <c r="M3501" s="5" t="s">
        <v>52</v>
      </c>
      <c r="N3501" s="1" t="s">
        <v>3866</v>
      </c>
      <c r="O3501" s="1" t="s">
        <v>2995</v>
      </c>
      <c r="P3501" s="1" t="s">
        <v>62</v>
      </c>
      <c r="Q3501" s="1" t="s">
        <v>62</v>
      </c>
      <c r="R3501" s="1" t="s">
        <v>61</v>
      </c>
      <c r="AV3501" s="1" t="s">
        <v>52</v>
      </c>
      <c r="AW3501" s="1" t="s">
        <v>6370</v>
      </c>
      <c r="AX3501" s="1" t="s">
        <v>52</v>
      </c>
      <c r="AY3501" s="1" t="s">
        <v>52</v>
      </c>
      <c r="AZ3501" s="203"/>
      <c r="BA3501" s="207" t="s">
        <v>7739</v>
      </c>
    </row>
    <row r="3502" spans="1:53" ht="30" customHeight="1">
      <c r="A3502" s="5" t="s">
        <v>2649</v>
      </c>
      <c r="B3502" s="5" t="s">
        <v>2646</v>
      </c>
      <c r="C3502" s="5" t="s">
        <v>2210</v>
      </c>
      <c r="D3502" s="6">
        <v>1.0999999999999999E-2</v>
      </c>
      <c r="E3502" s="8">
        <f>단가대비표!K405</f>
        <v>0</v>
      </c>
      <c r="F3502" s="9">
        <f>TRUNC(E3502*D3502,1)</f>
        <v>0</v>
      </c>
      <c r="G3502" s="8">
        <f>단가대비표!L405</f>
        <v>157068</v>
      </c>
      <c r="H3502" s="9">
        <f>TRUNC(G3502*D3502,1)</f>
        <v>1727.7</v>
      </c>
      <c r="I3502" s="8">
        <f>단가대비표!S405</f>
        <v>0</v>
      </c>
      <c r="J3502" s="9">
        <f>TRUNC(I3502*D3502,1)</f>
        <v>0</v>
      </c>
      <c r="K3502" s="8">
        <f>TRUNC(E3502+G3502+I3502,1)</f>
        <v>157068</v>
      </c>
      <c r="L3502" s="9">
        <f>TRUNC(F3502+H3502+J3502,1)</f>
        <v>1727.7</v>
      </c>
      <c r="M3502" s="5" t="s">
        <v>52</v>
      </c>
      <c r="N3502" s="1" t="s">
        <v>3866</v>
      </c>
      <c r="O3502" s="1" t="s">
        <v>2650</v>
      </c>
      <c r="P3502" s="1" t="s">
        <v>62</v>
      </c>
      <c r="Q3502" s="1" t="s">
        <v>62</v>
      </c>
      <c r="R3502" s="1" t="s">
        <v>61</v>
      </c>
      <c r="AV3502" s="1" t="s">
        <v>52</v>
      </c>
      <c r="AW3502" s="1" t="s">
        <v>6371</v>
      </c>
      <c r="AX3502" s="1" t="s">
        <v>52</v>
      </c>
      <c r="AY3502" s="1" t="s">
        <v>52</v>
      </c>
      <c r="AZ3502" s="203"/>
      <c r="BA3502" s="207" t="s">
        <v>7717</v>
      </c>
    </row>
    <row r="3503" spans="1:53" ht="30" customHeight="1">
      <c r="A3503" s="5" t="s">
        <v>2487</v>
      </c>
      <c r="B3503" s="5" t="s">
        <v>52</v>
      </c>
      <c r="C3503" s="5" t="s">
        <v>52</v>
      </c>
      <c r="D3503" s="6"/>
      <c r="E3503" s="8"/>
      <c r="F3503" s="9">
        <f>TRUNC(SUMIF(N3501:N3502, N3500, F3501:F3502),0)</f>
        <v>0</v>
      </c>
      <c r="G3503" s="8"/>
      <c r="H3503" s="9">
        <f>TRUNC(SUMIF(N3501:N3502, N3500, H3501:H3502),0)</f>
        <v>17520</v>
      </c>
      <c r="I3503" s="8"/>
      <c r="J3503" s="9">
        <f>TRUNC(SUMIF(N3501:N3502, N3500, J3501:J3502),0)</f>
        <v>0</v>
      </c>
      <c r="K3503" s="8"/>
      <c r="L3503" s="9">
        <f>F3503+H3503+J3503</f>
        <v>17520</v>
      </c>
      <c r="M3503" s="5" t="s">
        <v>52</v>
      </c>
      <c r="N3503" s="1" t="s">
        <v>124</v>
      </c>
      <c r="O3503" s="1" t="s">
        <v>124</v>
      </c>
      <c r="P3503" s="1" t="s">
        <v>52</v>
      </c>
      <c r="Q3503" s="1" t="s">
        <v>52</v>
      </c>
      <c r="R3503" s="1" t="s">
        <v>52</v>
      </c>
      <c r="AV3503" s="1" t="s">
        <v>52</v>
      </c>
      <c r="AW3503" s="1" t="s">
        <v>52</v>
      </c>
      <c r="AX3503" s="1" t="s">
        <v>52</v>
      </c>
      <c r="AY3503" s="1" t="s">
        <v>52</v>
      </c>
      <c r="AZ3503" s="203"/>
      <c r="BA3503" s="207"/>
    </row>
    <row r="3504" spans="1:53" ht="30" customHeight="1">
      <c r="A3504" s="6"/>
      <c r="B3504" s="6"/>
      <c r="C3504" s="6"/>
      <c r="D3504" s="6"/>
      <c r="E3504" s="8"/>
      <c r="F3504" s="9"/>
      <c r="G3504" s="8"/>
      <c r="H3504" s="9"/>
      <c r="I3504" s="8"/>
      <c r="J3504" s="9"/>
      <c r="K3504" s="8"/>
      <c r="L3504" s="9"/>
      <c r="M3504" s="6"/>
      <c r="BA3504" s="206"/>
    </row>
    <row r="3505" spans="1:54" ht="30" customHeight="1">
      <c r="A3505" s="311" t="s">
        <v>6372</v>
      </c>
      <c r="B3505" s="311"/>
      <c r="C3505" s="311"/>
      <c r="D3505" s="311"/>
      <c r="E3505" s="312"/>
      <c r="F3505" s="313"/>
      <c r="G3505" s="312"/>
      <c r="H3505" s="313"/>
      <c r="I3505" s="312"/>
      <c r="J3505" s="313"/>
      <c r="K3505" s="312"/>
      <c r="L3505" s="313"/>
      <c r="M3505" s="311"/>
      <c r="N3505" s="1" t="s">
        <v>3922</v>
      </c>
      <c r="BA3505" s="206"/>
    </row>
    <row r="3506" spans="1:54" ht="30" customHeight="1">
      <c r="A3506" s="5" t="s">
        <v>2954</v>
      </c>
      <c r="B3506" s="5" t="s">
        <v>6373</v>
      </c>
      <c r="C3506" s="5" t="s">
        <v>2572</v>
      </c>
      <c r="D3506" s="6">
        <v>0.05</v>
      </c>
      <c r="E3506" s="8">
        <f>단가대비표!K251</f>
        <v>3408</v>
      </c>
      <c r="F3506" s="9">
        <f>TRUNC(E3506*D3506,1)</f>
        <v>170.4</v>
      </c>
      <c r="G3506" s="8">
        <f>단가대비표!L251</f>
        <v>0</v>
      </c>
      <c r="H3506" s="9">
        <f>TRUNC(G3506*D3506,1)</f>
        <v>0</v>
      </c>
      <c r="I3506" s="8">
        <f>단가대비표!S251</f>
        <v>0</v>
      </c>
      <c r="J3506" s="9">
        <f>TRUNC(I3506*D3506,1)</f>
        <v>0</v>
      </c>
      <c r="K3506" s="8">
        <f t="shared" ref="K3506:L3510" si="457">TRUNC(E3506+G3506+I3506,1)</f>
        <v>3408</v>
      </c>
      <c r="L3506" s="9">
        <f t="shared" si="457"/>
        <v>170.4</v>
      </c>
      <c r="M3506" s="5" t="s">
        <v>52</v>
      </c>
      <c r="N3506" s="1" t="s">
        <v>3922</v>
      </c>
      <c r="O3506" s="1" t="s">
        <v>6374</v>
      </c>
      <c r="P3506" s="1" t="s">
        <v>62</v>
      </c>
      <c r="Q3506" s="1" t="s">
        <v>62</v>
      </c>
      <c r="R3506" s="1" t="s">
        <v>61</v>
      </c>
      <c r="AV3506" s="1" t="s">
        <v>52</v>
      </c>
      <c r="AW3506" s="1" t="s">
        <v>6375</v>
      </c>
      <c r="AX3506" s="1" t="s">
        <v>52</v>
      </c>
      <c r="AY3506" s="1" t="s">
        <v>52</v>
      </c>
      <c r="AZ3506" s="203"/>
      <c r="BA3506" s="207" t="s">
        <v>7535</v>
      </c>
    </row>
    <row r="3507" spans="1:54" ht="30" customHeight="1">
      <c r="A3507" s="5" t="s">
        <v>6376</v>
      </c>
      <c r="B3507" s="5" t="s">
        <v>6377</v>
      </c>
      <c r="C3507" s="5" t="s">
        <v>6378</v>
      </c>
      <c r="D3507" s="6">
        <v>0.1</v>
      </c>
      <c r="E3507" s="8">
        <f>단가대비표!K243</f>
        <v>200</v>
      </c>
      <c r="F3507" s="9">
        <f>TRUNC(E3507*D3507,1)</f>
        <v>20</v>
      </c>
      <c r="G3507" s="8">
        <f>단가대비표!L243</f>
        <v>0</v>
      </c>
      <c r="H3507" s="9">
        <f>TRUNC(G3507*D3507,1)</f>
        <v>0</v>
      </c>
      <c r="I3507" s="8">
        <f>단가대비표!S243</f>
        <v>0</v>
      </c>
      <c r="J3507" s="9">
        <f>TRUNC(I3507*D3507,1)</f>
        <v>0</v>
      </c>
      <c r="K3507" s="8">
        <f t="shared" si="457"/>
        <v>200</v>
      </c>
      <c r="L3507" s="9">
        <f t="shared" si="457"/>
        <v>20</v>
      </c>
      <c r="M3507" s="5" t="s">
        <v>52</v>
      </c>
      <c r="N3507" s="1" t="s">
        <v>3922</v>
      </c>
      <c r="O3507" s="1" t="s">
        <v>6379</v>
      </c>
      <c r="P3507" s="1" t="s">
        <v>62</v>
      </c>
      <c r="Q3507" s="1" t="s">
        <v>62</v>
      </c>
      <c r="R3507" s="1" t="s">
        <v>61</v>
      </c>
      <c r="AV3507" s="1" t="s">
        <v>52</v>
      </c>
      <c r="AW3507" s="1" t="s">
        <v>6380</v>
      </c>
      <c r="AX3507" s="1" t="s">
        <v>52</v>
      </c>
      <c r="AY3507" s="1" t="s">
        <v>52</v>
      </c>
      <c r="AZ3507" s="203"/>
      <c r="BA3507" s="207" t="s">
        <v>7525</v>
      </c>
    </row>
    <row r="3508" spans="1:54" ht="30" customHeight="1">
      <c r="A3508" s="32" t="str">
        <f>단가대비표!B420</f>
        <v>방수공</v>
      </c>
      <c r="B3508" s="5" t="s">
        <v>2646</v>
      </c>
      <c r="C3508" s="5" t="s">
        <v>2210</v>
      </c>
      <c r="D3508" s="40">
        <v>3.5999999999999997E-2</v>
      </c>
      <c r="E3508" s="8">
        <f>단가대비표!K423</f>
        <v>0</v>
      </c>
      <c r="F3508" s="9">
        <f>TRUNC(E3508*D3508,1)</f>
        <v>0</v>
      </c>
      <c r="G3508" s="8">
        <f>단가대비표!L420</f>
        <v>199427</v>
      </c>
      <c r="H3508" s="9">
        <f>TRUNC(G3508*D3508,1)</f>
        <v>7179.3</v>
      </c>
      <c r="I3508" s="8">
        <f>단가대비표!S423</f>
        <v>0</v>
      </c>
      <c r="J3508" s="9">
        <f>TRUNC(I3508*D3508,1)</f>
        <v>0</v>
      </c>
      <c r="K3508" s="8">
        <f t="shared" si="457"/>
        <v>199427</v>
      </c>
      <c r="L3508" s="9">
        <f t="shared" si="457"/>
        <v>7179.3</v>
      </c>
      <c r="M3508" s="50" t="s">
        <v>7855</v>
      </c>
      <c r="N3508" s="1" t="s">
        <v>3922</v>
      </c>
      <c r="O3508" s="1" t="s">
        <v>3975</v>
      </c>
      <c r="P3508" s="1" t="s">
        <v>62</v>
      </c>
      <c r="Q3508" s="1" t="s">
        <v>62</v>
      </c>
      <c r="R3508" s="1" t="s">
        <v>61</v>
      </c>
      <c r="V3508">
        <v>1</v>
      </c>
      <c r="AV3508" s="1" t="s">
        <v>52</v>
      </c>
      <c r="AW3508" s="1" t="s">
        <v>6381</v>
      </c>
      <c r="AX3508" s="1" t="s">
        <v>52</v>
      </c>
      <c r="AY3508" s="1" t="s">
        <v>52</v>
      </c>
      <c r="AZ3508" s="203"/>
      <c r="BA3508" s="207" t="s">
        <v>7738</v>
      </c>
      <c r="BB3508" s="98" t="s">
        <v>7856</v>
      </c>
    </row>
    <row r="3509" spans="1:54" ht="30" customHeight="1">
      <c r="A3509" s="32" t="s">
        <v>7853</v>
      </c>
      <c r="B3509" s="5" t="s">
        <v>2646</v>
      </c>
      <c r="C3509" s="5" t="s">
        <v>2210</v>
      </c>
      <c r="D3509" s="40">
        <v>1.4999999999999999E-2</v>
      </c>
      <c r="E3509" s="8">
        <f>단가대비표!K406</f>
        <v>0</v>
      </c>
      <c r="F3509" s="9">
        <f>TRUNC(E3509*D3509,1)</f>
        <v>0</v>
      </c>
      <c r="G3509" s="8">
        <f>단가대비표!L405</f>
        <v>157068</v>
      </c>
      <c r="H3509" s="9">
        <f>TRUNC(G3509*D3509,1)</f>
        <v>2356</v>
      </c>
      <c r="I3509" s="8">
        <f>단가대비표!S406</f>
        <v>0</v>
      </c>
      <c r="J3509" s="9">
        <f>TRUNC(I3509*D3509,1)</f>
        <v>0</v>
      </c>
      <c r="K3509" s="8">
        <f t="shared" si="457"/>
        <v>157068</v>
      </c>
      <c r="L3509" s="9">
        <f t="shared" si="457"/>
        <v>2356</v>
      </c>
      <c r="M3509" s="50" t="s">
        <v>7854</v>
      </c>
      <c r="N3509" s="1" t="s">
        <v>3922</v>
      </c>
      <c r="O3509" s="1" t="s">
        <v>3365</v>
      </c>
      <c r="P3509" s="1" t="s">
        <v>62</v>
      </c>
      <c r="Q3509" s="1" t="s">
        <v>62</v>
      </c>
      <c r="R3509" s="1" t="s">
        <v>61</v>
      </c>
      <c r="V3509">
        <v>1</v>
      </c>
      <c r="AV3509" s="1" t="s">
        <v>52</v>
      </c>
      <c r="AW3509" s="1" t="s">
        <v>6382</v>
      </c>
      <c r="AX3509" s="1" t="s">
        <v>52</v>
      </c>
      <c r="AY3509" s="1" t="s">
        <v>52</v>
      </c>
      <c r="AZ3509" s="203"/>
      <c r="BA3509" s="207" t="s">
        <v>7719</v>
      </c>
      <c r="BB3509" s="98" t="s">
        <v>7856</v>
      </c>
    </row>
    <row r="3510" spans="1:54" ht="30" customHeight="1">
      <c r="A3510" s="32" t="s">
        <v>6383</v>
      </c>
      <c r="B3510" s="32" t="s">
        <v>7817</v>
      </c>
      <c r="C3510" s="5" t="s">
        <v>449</v>
      </c>
      <c r="D3510" s="6">
        <v>1</v>
      </c>
      <c r="E3510" s="8">
        <v>0</v>
      </c>
      <c r="F3510" s="9">
        <f>TRUNC(E3510*D3510,1)</f>
        <v>0</v>
      </c>
      <c r="G3510" s="8">
        <v>0</v>
      </c>
      <c r="H3510" s="9">
        <f>TRUNC(G3510*D3510,1)</f>
        <v>0</v>
      </c>
      <c r="I3510" s="8">
        <f>TRUNC(SUMIF(V3506:V3510, RIGHTB(O3510, 1), H3506:H3510)*U3510, 2)</f>
        <v>190.7</v>
      </c>
      <c r="J3510" s="9">
        <f>TRUNC(I3510*D3510,1)</f>
        <v>190.7</v>
      </c>
      <c r="K3510" s="8">
        <f t="shared" si="457"/>
        <v>190.7</v>
      </c>
      <c r="L3510" s="9">
        <f t="shared" si="457"/>
        <v>190.7</v>
      </c>
      <c r="M3510" s="5" t="s">
        <v>52</v>
      </c>
      <c r="N3510" s="1" t="s">
        <v>3922</v>
      </c>
      <c r="O3510" s="1" t="s">
        <v>2654</v>
      </c>
      <c r="P3510" s="1" t="s">
        <v>62</v>
      </c>
      <c r="Q3510" s="1" t="s">
        <v>62</v>
      </c>
      <c r="R3510" s="1" t="s">
        <v>62</v>
      </c>
      <c r="S3510">
        <v>1</v>
      </c>
      <c r="T3510">
        <v>2</v>
      </c>
      <c r="U3510">
        <v>0.02</v>
      </c>
      <c r="AV3510" s="1" t="s">
        <v>52</v>
      </c>
      <c r="AW3510" s="1" t="s">
        <v>6384</v>
      </c>
      <c r="AX3510" s="1" t="s">
        <v>52</v>
      </c>
      <c r="AY3510" s="1" t="s">
        <v>52</v>
      </c>
      <c r="AZ3510" s="203"/>
      <c r="BA3510" s="207"/>
    </row>
    <row r="3511" spans="1:54" ht="30" customHeight="1">
      <c r="A3511" s="5" t="s">
        <v>2487</v>
      </c>
      <c r="B3511" s="5" t="s">
        <v>52</v>
      </c>
      <c r="C3511" s="5" t="s">
        <v>52</v>
      </c>
      <c r="D3511" s="6"/>
      <c r="E3511" s="8"/>
      <c r="F3511" s="9">
        <f>TRUNC(SUMIF(N3506:N3510, N3505, F3506:F3510),0)</f>
        <v>190</v>
      </c>
      <c r="G3511" s="8"/>
      <c r="H3511" s="9">
        <f>TRUNC(SUMIF(N3506:N3510, N3505, H3506:H3510),0)</f>
        <v>9535</v>
      </c>
      <c r="I3511" s="8"/>
      <c r="J3511" s="9">
        <f>TRUNC(SUMIF(N3506:N3510, N3505, J3506:J3510),0)</f>
        <v>190</v>
      </c>
      <c r="K3511" s="8"/>
      <c r="L3511" s="9">
        <f>F3511+H3511+J3511</f>
        <v>9915</v>
      </c>
      <c r="M3511" s="5" t="s">
        <v>52</v>
      </c>
      <c r="N3511" s="1" t="s">
        <v>124</v>
      </c>
      <c r="O3511" s="1" t="s">
        <v>124</v>
      </c>
      <c r="P3511" s="1" t="s">
        <v>52</v>
      </c>
      <c r="Q3511" s="1" t="s">
        <v>52</v>
      </c>
      <c r="R3511" s="1" t="s">
        <v>52</v>
      </c>
      <c r="AV3511" s="1" t="s">
        <v>52</v>
      </c>
      <c r="AW3511" s="1" t="s">
        <v>52</v>
      </c>
      <c r="AX3511" s="1" t="s">
        <v>52</v>
      </c>
      <c r="AY3511" s="1" t="s">
        <v>52</v>
      </c>
      <c r="AZ3511" s="203"/>
      <c r="BA3511" s="207"/>
    </row>
    <row r="3512" spans="1:54" ht="30" customHeight="1">
      <c r="A3512" s="6"/>
      <c r="B3512" s="6"/>
      <c r="C3512" s="6"/>
      <c r="D3512" s="6"/>
      <c r="E3512" s="8"/>
      <c r="F3512" s="9"/>
      <c r="G3512" s="8"/>
      <c r="H3512" s="9"/>
      <c r="I3512" s="8"/>
      <c r="J3512" s="9"/>
      <c r="K3512" s="8"/>
      <c r="L3512" s="9"/>
      <c r="M3512" s="6"/>
      <c r="BA3512" s="206"/>
    </row>
    <row r="3513" spans="1:54" ht="30" customHeight="1">
      <c r="A3513" s="308" t="s">
        <v>6385</v>
      </c>
      <c r="B3513" s="308"/>
      <c r="C3513" s="308"/>
      <c r="D3513" s="308"/>
      <c r="E3513" s="309"/>
      <c r="F3513" s="310"/>
      <c r="G3513" s="309"/>
      <c r="H3513" s="310"/>
      <c r="I3513" s="309"/>
      <c r="J3513" s="310"/>
      <c r="K3513" s="309"/>
      <c r="L3513" s="310"/>
      <c r="M3513" s="308"/>
      <c r="N3513" s="1" t="s">
        <v>3926</v>
      </c>
      <c r="BA3513" s="206"/>
    </row>
    <row r="3514" spans="1:54" ht="30" customHeight="1">
      <c r="A3514" s="5" t="s">
        <v>3364</v>
      </c>
      <c r="B3514" s="5" t="s">
        <v>2646</v>
      </c>
      <c r="C3514" s="5" t="s">
        <v>2210</v>
      </c>
      <c r="D3514" s="6">
        <v>2.4E-2</v>
      </c>
      <c r="E3514" s="8">
        <f>단가대비표!K406</f>
        <v>0</v>
      </c>
      <c r="F3514" s="9">
        <f>TRUNC(E3514*D3514,1)</f>
        <v>0</v>
      </c>
      <c r="G3514" s="8">
        <f>단가대비표!L406</f>
        <v>197450</v>
      </c>
      <c r="H3514" s="9">
        <f>TRUNC(G3514*D3514,1)</f>
        <v>4738.8</v>
      </c>
      <c r="I3514" s="8">
        <f>단가대비표!S406</f>
        <v>0</v>
      </c>
      <c r="J3514" s="9">
        <f>TRUNC(I3514*D3514,1)</f>
        <v>0</v>
      </c>
      <c r="K3514" s="8">
        <f>TRUNC(E3514+G3514+I3514,1)</f>
        <v>197450</v>
      </c>
      <c r="L3514" s="9">
        <f>TRUNC(F3514+H3514+J3514,1)</f>
        <v>4738.8</v>
      </c>
      <c r="M3514" s="5" t="s">
        <v>52</v>
      </c>
      <c r="N3514" s="1" t="s">
        <v>3926</v>
      </c>
      <c r="O3514" s="1" t="s">
        <v>3365</v>
      </c>
      <c r="P3514" s="1" t="s">
        <v>62</v>
      </c>
      <c r="Q3514" s="1" t="s">
        <v>62</v>
      </c>
      <c r="R3514" s="1" t="s">
        <v>61</v>
      </c>
      <c r="V3514">
        <v>1</v>
      </c>
      <c r="AV3514" s="1" t="s">
        <v>52</v>
      </c>
      <c r="AW3514" s="1" t="s">
        <v>6386</v>
      </c>
      <c r="AX3514" s="1" t="s">
        <v>52</v>
      </c>
      <c r="AY3514" s="1" t="s">
        <v>52</v>
      </c>
      <c r="AZ3514" s="203"/>
      <c r="BA3514" s="207" t="s">
        <v>7719</v>
      </c>
    </row>
    <row r="3515" spans="1:54" ht="30" customHeight="1">
      <c r="A3515" s="5" t="s">
        <v>6383</v>
      </c>
      <c r="B3515" s="5" t="s">
        <v>2653</v>
      </c>
      <c r="C3515" s="5" t="s">
        <v>449</v>
      </c>
      <c r="D3515" s="6">
        <v>1</v>
      </c>
      <c r="E3515" s="8">
        <v>0</v>
      </c>
      <c r="F3515" s="9">
        <f>TRUNC(E3515*D3515,1)</f>
        <v>0</v>
      </c>
      <c r="G3515" s="8">
        <v>0</v>
      </c>
      <c r="H3515" s="9">
        <f>TRUNC(G3515*D3515,1)</f>
        <v>0</v>
      </c>
      <c r="I3515" s="8">
        <f>TRUNC(SUMIF(V3514:V3515, RIGHTB(O3515, 1), H3514:H3515)*U3515, 2)</f>
        <v>94.77</v>
      </c>
      <c r="J3515" s="9">
        <f>TRUNC(I3515*D3515,1)</f>
        <v>94.7</v>
      </c>
      <c r="K3515" s="8">
        <f>TRUNC(E3515+G3515+I3515,1)</f>
        <v>94.7</v>
      </c>
      <c r="L3515" s="9">
        <f>TRUNC(F3515+H3515+J3515,1)</f>
        <v>94.7</v>
      </c>
      <c r="M3515" s="5" t="s">
        <v>52</v>
      </c>
      <c r="N3515" s="1" t="s">
        <v>3926</v>
      </c>
      <c r="O3515" s="1" t="s">
        <v>2654</v>
      </c>
      <c r="P3515" s="1" t="s">
        <v>62</v>
      </c>
      <c r="Q3515" s="1" t="s">
        <v>62</v>
      </c>
      <c r="R3515" s="1" t="s">
        <v>62</v>
      </c>
      <c r="S3515">
        <v>1</v>
      </c>
      <c r="T3515">
        <v>2</v>
      </c>
      <c r="U3515">
        <v>0.02</v>
      </c>
      <c r="AV3515" s="1" t="s">
        <v>52</v>
      </c>
      <c r="AW3515" s="1" t="s">
        <v>6387</v>
      </c>
      <c r="AX3515" s="1" t="s">
        <v>52</v>
      </c>
      <c r="AY3515" s="1" t="s">
        <v>52</v>
      </c>
      <c r="AZ3515" s="203"/>
      <c r="BA3515" s="207"/>
    </row>
    <row r="3516" spans="1:54" ht="30" customHeight="1">
      <c r="A3516" s="5" t="s">
        <v>2487</v>
      </c>
      <c r="B3516" s="5" t="s">
        <v>52</v>
      </c>
      <c r="C3516" s="5" t="s">
        <v>52</v>
      </c>
      <c r="D3516" s="6"/>
      <c r="E3516" s="8"/>
      <c r="F3516" s="9">
        <f>TRUNC(SUMIF(N3514:N3515, N3513, F3514:F3515),0)</f>
        <v>0</v>
      </c>
      <c r="G3516" s="8"/>
      <c r="H3516" s="9">
        <f>TRUNC(SUMIF(N3514:N3515, N3513, H3514:H3515),0)</f>
        <v>4738</v>
      </c>
      <c r="I3516" s="8"/>
      <c r="J3516" s="9">
        <f>TRUNC(SUMIF(N3514:N3515, N3513, J3514:J3515),0)</f>
        <v>94</v>
      </c>
      <c r="K3516" s="8"/>
      <c r="L3516" s="9">
        <f>F3516+H3516+J3516</f>
        <v>4832</v>
      </c>
      <c r="M3516" s="5" t="s">
        <v>52</v>
      </c>
      <c r="N3516" s="1" t="s">
        <v>124</v>
      </c>
      <c r="O3516" s="1" t="s">
        <v>124</v>
      </c>
      <c r="P3516" s="1" t="s">
        <v>52</v>
      </c>
      <c r="Q3516" s="1" t="s">
        <v>52</v>
      </c>
      <c r="R3516" s="1" t="s">
        <v>52</v>
      </c>
      <c r="AV3516" s="1" t="s">
        <v>52</v>
      </c>
      <c r="AW3516" s="1" t="s">
        <v>52</v>
      </c>
      <c r="AX3516" s="1" t="s">
        <v>52</v>
      </c>
      <c r="AY3516" s="1" t="s">
        <v>52</v>
      </c>
      <c r="AZ3516" s="203"/>
      <c r="BA3516" s="207"/>
    </row>
    <row r="3517" spans="1:54" ht="30" customHeight="1">
      <c r="A3517" s="6"/>
      <c r="B3517" s="6"/>
      <c r="C3517" s="6"/>
      <c r="D3517" s="6"/>
      <c r="E3517" s="8"/>
      <c r="F3517" s="9"/>
      <c r="G3517" s="8"/>
      <c r="H3517" s="9"/>
      <c r="I3517" s="8"/>
      <c r="J3517" s="9"/>
      <c r="K3517" s="8"/>
      <c r="L3517" s="9"/>
      <c r="M3517" s="6"/>
      <c r="BA3517" s="206"/>
    </row>
    <row r="3518" spans="1:54" ht="30" customHeight="1">
      <c r="A3518" s="308" t="s">
        <v>6388</v>
      </c>
      <c r="B3518" s="308"/>
      <c r="C3518" s="308"/>
      <c r="D3518" s="308"/>
      <c r="E3518" s="309"/>
      <c r="F3518" s="310"/>
      <c r="G3518" s="309"/>
      <c r="H3518" s="310"/>
      <c r="I3518" s="309"/>
      <c r="J3518" s="310"/>
      <c r="K3518" s="309"/>
      <c r="L3518" s="310"/>
      <c r="M3518" s="308"/>
      <c r="N3518" s="1" t="s">
        <v>3932</v>
      </c>
      <c r="BA3518" s="206"/>
    </row>
    <row r="3519" spans="1:54" ht="30" customHeight="1">
      <c r="A3519" s="5" t="s">
        <v>3974</v>
      </c>
      <c r="B3519" s="5" t="s">
        <v>2646</v>
      </c>
      <c r="C3519" s="5" t="s">
        <v>2210</v>
      </c>
      <c r="D3519" s="6">
        <v>1.2E-2</v>
      </c>
      <c r="E3519" s="8">
        <f>단가대비표!K423</f>
        <v>0</v>
      </c>
      <c r="F3519" s="9">
        <f>TRUNC(E3519*D3519,1)</f>
        <v>0</v>
      </c>
      <c r="G3519" s="8">
        <f>단가대비표!L423</f>
        <v>242035</v>
      </c>
      <c r="H3519" s="9">
        <f>TRUNC(G3519*D3519,1)</f>
        <v>2904.4</v>
      </c>
      <c r="I3519" s="8">
        <f>단가대비표!S423</f>
        <v>0</v>
      </c>
      <c r="J3519" s="9">
        <f>TRUNC(I3519*D3519,1)</f>
        <v>0</v>
      </c>
      <c r="K3519" s="8">
        <f t="shared" ref="K3519:L3523" si="458">TRUNC(E3519+G3519+I3519,1)</f>
        <v>242035</v>
      </c>
      <c r="L3519" s="9">
        <f t="shared" si="458"/>
        <v>2904.4</v>
      </c>
      <c r="M3519" s="5" t="s">
        <v>52</v>
      </c>
      <c r="N3519" s="1" t="s">
        <v>3932</v>
      </c>
      <c r="O3519" s="1" t="s">
        <v>3975</v>
      </c>
      <c r="P3519" s="1" t="s">
        <v>62</v>
      </c>
      <c r="Q3519" s="1" t="s">
        <v>62</v>
      </c>
      <c r="R3519" s="1" t="s">
        <v>61</v>
      </c>
      <c r="V3519">
        <v>1</v>
      </c>
      <c r="AV3519" s="1" t="s">
        <v>52</v>
      </c>
      <c r="AW3519" s="1" t="s">
        <v>6389</v>
      </c>
      <c r="AX3519" s="1" t="s">
        <v>52</v>
      </c>
      <c r="AY3519" s="1" t="s">
        <v>52</v>
      </c>
      <c r="AZ3519" s="203"/>
      <c r="BA3519" s="207" t="s">
        <v>7738</v>
      </c>
    </row>
    <row r="3520" spans="1:54" ht="30" customHeight="1">
      <c r="A3520" s="5" t="s">
        <v>2649</v>
      </c>
      <c r="B3520" s="5" t="s">
        <v>2646</v>
      </c>
      <c r="C3520" s="5" t="s">
        <v>2210</v>
      </c>
      <c r="D3520" s="6">
        <v>2E-3</v>
      </c>
      <c r="E3520" s="8">
        <f>단가대비표!K405</f>
        <v>0</v>
      </c>
      <c r="F3520" s="9">
        <f>TRUNC(E3520*D3520,1)</f>
        <v>0</v>
      </c>
      <c r="G3520" s="8">
        <f>단가대비표!L405</f>
        <v>157068</v>
      </c>
      <c r="H3520" s="9">
        <f>TRUNC(G3520*D3520,1)</f>
        <v>314.10000000000002</v>
      </c>
      <c r="I3520" s="8">
        <f>단가대비표!S405</f>
        <v>0</v>
      </c>
      <c r="J3520" s="9">
        <f>TRUNC(I3520*D3520,1)</f>
        <v>0</v>
      </c>
      <c r="K3520" s="8">
        <f t="shared" si="458"/>
        <v>157068</v>
      </c>
      <c r="L3520" s="9">
        <f t="shared" si="458"/>
        <v>314.10000000000002</v>
      </c>
      <c r="M3520" s="5" t="s">
        <v>52</v>
      </c>
      <c r="N3520" s="1" t="s">
        <v>3932</v>
      </c>
      <c r="O3520" s="1" t="s">
        <v>2650</v>
      </c>
      <c r="P3520" s="1" t="s">
        <v>62</v>
      </c>
      <c r="Q3520" s="1" t="s">
        <v>62</v>
      </c>
      <c r="R3520" s="1" t="s">
        <v>61</v>
      </c>
      <c r="V3520">
        <v>1</v>
      </c>
      <c r="AV3520" s="1" t="s">
        <v>52</v>
      </c>
      <c r="AW3520" s="1" t="s">
        <v>6390</v>
      </c>
      <c r="AX3520" s="1" t="s">
        <v>52</v>
      </c>
      <c r="AY3520" s="1" t="s">
        <v>52</v>
      </c>
      <c r="AZ3520" s="203"/>
      <c r="BA3520" s="207" t="s">
        <v>7717</v>
      </c>
    </row>
    <row r="3521" spans="1:53" ht="30" customHeight="1">
      <c r="A3521" s="5" t="s">
        <v>3974</v>
      </c>
      <c r="B3521" s="5" t="s">
        <v>2646</v>
      </c>
      <c r="C3521" s="5" t="s">
        <v>2210</v>
      </c>
      <c r="D3521" s="6">
        <v>1.2E-2</v>
      </c>
      <c r="E3521" s="8">
        <f>단가대비표!K423</f>
        <v>0</v>
      </c>
      <c r="F3521" s="9">
        <f>TRUNC(E3521*D3521,1)</f>
        <v>0</v>
      </c>
      <c r="G3521" s="8">
        <f>단가대비표!L423</f>
        <v>242035</v>
      </c>
      <c r="H3521" s="9">
        <f>TRUNC(G3521*D3521,1)</f>
        <v>2904.4</v>
      </c>
      <c r="I3521" s="8">
        <f>단가대비표!S423</f>
        <v>0</v>
      </c>
      <c r="J3521" s="9">
        <f>TRUNC(I3521*D3521,1)</f>
        <v>0</v>
      </c>
      <c r="K3521" s="8">
        <f t="shared" si="458"/>
        <v>242035</v>
      </c>
      <c r="L3521" s="9">
        <f t="shared" si="458"/>
        <v>2904.4</v>
      </c>
      <c r="M3521" s="5" t="s">
        <v>52</v>
      </c>
      <c r="N3521" s="1" t="s">
        <v>3932</v>
      </c>
      <c r="O3521" s="1" t="s">
        <v>3975</v>
      </c>
      <c r="P3521" s="1" t="s">
        <v>62</v>
      </c>
      <c r="Q3521" s="1" t="s">
        <v>62</v>
      </c>
      <c r="R3521" s="1" t="s">
        <v>61</v>
      </c>
      <c r="V3521">
        <v>1</v>
      </c>
      <c r="AV3521" s="1" t="s">
        <v>52</v>
      </c>
      <c r="AW3521" s="1" t="s">
        <v>6389</v>
      </c>
      <c r="AX3521" s="1" t="s">
        <v>52</v>
      </c>
      <c r="AY3521" s="1" t="s">
        <v>52</v>
      </c>
      <c r="AZ3521" s="203"/>
      <c r="BA3521" s="207" t="s">
        <v>7738</v>
      </c>
    </row>
    <row r="3522" spans="1:53" ht="30" customHeight="1">
      <c r="A3522" s="5" t="s">
        <v>2649</v>
      </c>
      <c r="B3522" s="5" t="s">
        <v>2646</v>
      </c>
      <c r="C3522" s="5" t="s">
        <v>2210</v>
      </c>
      <c r="D3522" s="6">
        <v>2E-3</v>
      </c>
      <c r="E3522" s="8">
        <f>단가대비표!K405</f>
        <v>0</v>
      </c>
      <c r="F3522" s="9">
        <f>TRUNC(E3522*D3522,1)</f>
        <v>0</v>
      </c>
      <c r="G3522" s="8">
        <f>단가대비표!L405</f>
        <v>157068</v>
      </c>
      <c r="H3522" s="9">
        <f>TRUNC(G3522*D3522,1)</f>
        <v>314.10000000000002</v>
      </c>
      <c r="I3522" s="8">
        <f>단가대비표!S405</f>
        <v>0</v>
      </c>
      <c r="J3522" s="9">
        <f>TRUNC(I3522*D3522,1)</f>
        <v>0</v>
      </c>
      <c r="K3522" s="8">
        <f t="shared" si="458"/>
        <v>157068</v>
      </c>
      <c r="L3522" s="9">
        <f t="shared" si="458"/>
        <v>314.10000000000002</v>
      </c>
      <c r="M3522" s="5" t="s">
        <v>52</v>
      </c>
      <c r="N3522" s="1" t="s">
        <v>3932</v>
      </c>
      <c r="O3522" s="1" t="s">
        <v>2650</v>
      </c>
      <c r="P3522" s="1" t="s">
        <v>62</v>
      </c>
      <c r="Q3522" s="1" t="s">
        <v>62</v>
      </c>
      <c r="R3522" s="1" t="s">
        <v>61</v>
      </c>
      <c r="V3522">
        <v>1</v>
      </c>
      <c r="AV3522" s="1" t="s">
        <v>52</v>
      </c>
      <c r="AW3522" s="1" t="s">
        <v>6390</v>
      </c>
      <c r="AX3522" s="1" t="s">
        <v>52</v>
      </c>
      <c r="AY3522" s="1" t="s">
        <v>52</v>
      </c>
      <c r="AZ3522" s="203"/>
      <c r="BA3522" s="207" t="s">
        <v>7717</v>
      </c>
    </row>
    <row r="3523" spans="1:53" ht="30" customHeight="1">
      <c r="A3523" s="5" t="s">
        <v>3978</v>
      </c>
      <c r="B3523" s="5" t="s">
        <v>2653</v>
      </c>
      <c r="C3523" s="5" t="s">
        <v>449</v>
      </c>
      <c r="D3523" s="6">
        <v>1</v>
      </c>
      <c r="E3523" s="8">
        <f>TRUNC(SUMIF(V3519:V3523, RIGHTB(O3523, 1), H3519:H3523)*U3523, 2)</f>
        <v>128.74</v>
      </c>
      <c r="F3523" s="9">
        <f>TRUNC(E3523*D3523,1)</f>
        <v>128.69999999999999</v>
      </c>
      <c r="G3523" s="8">
        <v>0</v>
      </c>
      <c r="H3523" s="9">
        <f>TRUNC(G3523*D3523,1)</f>
        <v>0</v>
      </c>
      <c r="I3523" s="8">
        <v>0</v>
      </c>
      <c r="J3523" s="9">
        <f>TRUNC(I3523*D3523,1)</f>
        <v>0</v>
      </c>
      <c r="K3523" s="8">
        <f t="shared" si="458"/>
        <v>128.69999999999999</v>
      </c>
      <c r="L3523" s="9">
        <f t="shared" si="458"/>
        <v>128.69999999999999</v>
      </c>
      <c r="M3523" s="5" t="s">
        <v>52</v>
      </c>
      <c r="N3523" s="1" t="s">
        <v>3932</v>
      </c>
      <c r="O3523" s="1" t="s">
        <v>2654</v>
      </c>
      <c r="P3523" s="1" t="s">
        <v>62</v>
      </c>
      <c r="Q3523" s="1" t="s">
        <v>62</v>
      </c>
      <c r="R3523" s="1" t="s">
        <v>62</v>
      </c>
      <c r="S3523">
        <v>1</v>
      </c>
      <c r="T3523">
        <v>0</v>
      </c>
      <c r="U3523">
        <v>0.02</v>
      </c>
      <c r="AV3523" s="1" t="s">
        <v>52</v>
      </c>
      <c r="AW3523" s="1" t="s">
        <v>6391</v>
      </c>
      <c r="AX3523" s="1" t="s">
        <v>52</v>
      </c>
      <c r="AY3523" s="1" t="s">
        <v>52</v>
      </c>
      <c r="AZ3523" s="203"/>
      <c r="BA3523" s="207"/>
    </row>
    <row r="3524" spans="1:53" ht="30" customHeight="1">
      <c r="A3524" s="5" t="s">
        <v>2487</v>
      </c>
      <c r="B3524" s="5" t="s">
        <v>52</v>
      </c>
      <c r="C3524" s="5" t="s">
        <v>52</v>
      </c>
      <c r="D3524" s="6"/>
      <c r="E3524" s="8"/>
      <c r="F3524" s="9">
        <f>TRUNC(SUMIF(N3519:N3523, N3518, F3519:F3523),0)</f>
        <v>128</v>
      </c>
      <c r="G3524" s="8"/>
      <c r="H3524" s="9">
        <f>TRUNC(SUMIF(N3519:N3523, N3518, H3519:H3523),0)</f>
        <v>6437</v>
      </c>
      <c r="I3524" s="8"/>
      <c r="J3524" s="9">
        <f>TRUNC(SUMIF(N3519:N3523, N3518, J3519:J3523),0)</f>
        <v>0</v>
      </c>
      <c r="K3524" s="8"/>
      <c r="L3524" s="9">
        <f>F3524+H3524+J3524</f>
        <v>6565</v>
      </c>
      <c r="M3524" s="5" t="s">
        <v>52</v>
      </c>
      <c r="N3524" s="1" t="s">
        <v>124</v>
      </c>
      <c r="O3524" s="1" t="s">
        <v>124</v>
      </c>
      <c r="P3524" s="1" t="s">
        <v>52</v>
      </c>
      <c r="Q3524" s="1" t="s">
        <v>52</v>
      </c>
      <c r="R3524" s="1" t="s">
        <v>52</v>
      </c>
      <c r="AV3524" s="1" t="s">
        <v>52</v>
      </c>
      <c r="AW3524" s="1" t="s">
        <v>52</v>
      </c>
      <c r="AX3524" s="1" t="s">
        <v>52</v>
      </c>
      <c r="AY3524" s="1" t="s">
        <v>52</v>
      </c>
      <c r="AZ3524" s="203"/>
      <c r="BA3524" s="207"/>
    </row>
    <row r="3525" spans="1:53" ht="30" customHeight="1">
      <c r="A3525" s="6"/>
      <c r="B3525" s="6"/>
      <c r="C3525" s="6"/>
      <c r="D3525" s="6"/>
      <c r="E3525" s="8"/>
      <c r="F3525" s="9"/>
      <c r="G3525" s="8"/>
      <c r="H3525" s="9"/>
      <c r="I3525" s="8"/>
      <c r="J3525" s="9"/>
      <c r="K3525" s="8"/>
      <c r="L3525" s="9"/>
      <c r="M3525" s="6"/>
      <c r="BA3525" s="206"/>
    </row>
    <row r="3526" spans="1:53" ht="30" customHeight="1">
      <c r="A3526" s="308" t="s">
        <v>6392</v>
      </c>
      <c r="B3526" s="308"/>
      <c r="C3526" s="308"/>
      <c r="D3526" s="308"/>
      <c r="E3526" s="309"/>
      <c r="F3526" s="310"/>
      <c r="G3526" s="309"/>
      <c r="H3526" s="310"/>
      <c r="I3526" s="309"/>
      <c r="J3526" s="310"/>
      <c r="K3526" s="309"/>
      <c r="L3526" s="310"/>
      <c r="M3526" s="308"/>
      <c r="N3526" s="1" t="s">
        <v>3937</v>
      </c>
      <c r="BA3526" s="206"/>
    </row>
    <row r="3527" spans="1:53" ht="30" customHeight="1">
      <c r="A3527" s="5" t="s">
        <v>6393</v>
      </c>
      <c r="B3527" s="5" t="s">
        <v>6394</v>
      </c>
      <c r="C3527" s="5" t="s">
        <v>2572</v>
      </c>
      <c r="D3527" s="6">
        <v>0.19700000000000001</v>
      </c>
      <c r="E3527" s="8">
        <f>단가대비표!K254</f>
        <v>2698</v>
      </c>
      <c r="F3527" s="9">
        <f>TRUNC(E3527*D3527,1)</f>
        <v>531.5</v>
      </c>
      <c r="G3527" s="8">
        <f>단가대비표!L254</f>
        <v>0</v>
      </c>
      <c r="H3527" s="9">
        <f>TRUNC(G3527*D3527,1)</f>
        <v>0</v>
      </c>
      <c r="I3527" s="8">
        <f>단가대비표!S254</f>
        <v>0</v>
      </c>
      <c r="J3527" s="9">
        <f>TRUNC(I3527*D3527,1)</f>
        <v>0</v>
      </c>
      <c r="K3527" s="8">
        <f>TRUNC(E3527+G3527+I3527,1)</f>
        <v>2698</v>
      </c>
      <c r="L3527" s="9">
        <f>TRUNC(F3527+H3527+J3527,1)</f>
        <v>531.5</v>
      </c>
      <c r="M3527" s="5" t="s">
        <v>52</v>
      </c>
      <c r="N3527" s="1" t="s">
        <v>3937</v>
      </c>
      <c r="O3527" s="1" t="s">
        <v>6395</v>
      </c>
      <c r="P3527" s="1" t="s">
        <v>62</v>
      </c>
      <c r="Q3527" s="1" t="s">
        <v>62</v>
      </c>
      <c r="R3527" s="1" t="s">
        <v>61</v>
      </c>
      <c r="V3527">
        <v>1</v>
      </c>
      <c r="AV3527" s="1" t="s">
        <v>52</v>
      </c>
      <c r="AW3527" s="1" t="s">
        <v>6396</v>
      </c>
      <c r="AX3527" s="1" t="s">
        <v>52</v>
      </c>
      <c r="AY3527" s="1" t="s">
        <v>52</v>
      </c>
      <c r="AZ3527" s="203"/>
      <c r="BA3527" s="207" t="s">
        <v>7539</v>
      </c>
    </row>
    <row r="3528" spans="1:53" ht="30" customHeight="1">
      <c r="A3528" s="5" t="s">
        <v>2665</v>
      </c>
      <c r="B3528" s="5" t="s">
        <v>6397</v>
      </c>
      <c r="C3528" s="5" t="s">
        <v>449</v>
      </c>
      <c r="D3528" s="6">
        <v>1</v>
      </c>
      <c r="E3528" s="8">
        <f>TRUNC(SUMIF(V3527:V3528, RIGHTB(O3528, 1), F3527:F3528)*U3528, 2)</f>
        <v>31.89</v>
      </c>
      <c r="F3528" s="9">
        <f>TRUNC(E3528*D3528,1)</f>
        <v>31.8</v>
      </c>
      <c r="G3528" s="8">
        <v>0</v>
      </c>
      <c r="H3528" s="9">
        <f>TRUNC(G3528*D3528,1)</f>
        <v>0</v>
      </c>
      <c r="I3528" s="8">
        <v>0</v>
      </c>
      <c r="J3528" s="9">
        <f>TRUNC(I3528*D3528,1)</f>
        <v>0</v>
      </c>
      <c r="K3528" s="8">
        <f>TRUNC(E3528+G3528+I3528,1)</f>
        <v>31.8</v>
      </c>
      <c r="L3528" s="9">
        <f>TRUNC(F3528+H3528+J3528,1)</f>
        <v>31.8</v>
      </c>
      <c r="M3528" s="5" t="s">
        <v>52</v>
      </c>
      <c r="N3528" s="1" t="s">
        <v>3937</v>
      </c>
      <c r="O3528" s="1" t="s">
        <v>2654</v>
      </c>
      <c r="P3528" s="1" t="s">
        <v>62</v>
      </c>
      <c r="Q3528" s="1" t="s">
        <v>62</v>
      </c>
      <c r="R3528" s="1" t="s">
        <v>62</v>
      </c>
      <c r="S3528">
        <v>0</v>
      </c>
      <c r="T3528">
        <v>0</v>
      </c>
      <c r="U3528">
        <v>0.06</v>
      </c>
      <c r="AV3528" s="1" t="s">
        <v>52</v>
      </c>
      <c r="AW3528" s="1" t="s">
        <v>6398</v>
      </c>
      <c r="AX3528" s="1" t="s">
        <v>52</v>
      </c>
      <c r="AY3528" s="1" t="s">
        <v>52</v>
      </c>
      <c r="AZ3528" s="203"/>
      <c r="BA3528" s="207"/>
    </row>
    <row r="3529" spans="1:53" ht="30" customHeight="1">
      <c r="A3529" s="5" t="s">
        <v>2487</v>
      </c>
      <c r="B3529" s="5" t="s">
        <v>52</v>
      </c>
      <c r="C3529" s="5" t="s">
        <v>52</v>
      </c>
      <c r="D3529" s="6"/>
      <c r="E3529" s="8"/>
      <c r="F3529" s="9">
        <f>TRUNC(SUMIF(N3527:N3528, N3526, F3527:F3528),0)</f>
        <v>563</v>
      </c>
      <c r="G3529" s="8"/>
      <c r="H3529" s="9">
        <f>TRUNC(SUMIF(N3527:N3528, N3526, H3527:H3528),0)</f>
        <v>0</v>
      </c>
      <c r="I3529" s="8"/>
      <c r="J3529" s="9">
        <f>TRUNC(SUMIF(N3527:N3528, N3526, J3527:J3528),0)</f>
        <v>0</v>
      </c>
      <c r="K3529" s="8"/>
      <c r="L3529" s="9">
        <f>F3529+H3529+J3529</f>
        <v>563</v>
      </c>
      <c r="M3529" s="5" t="s">
        <v>52</v>
      </c>
      <c r="N3529" s="1" t="s">
        <v>124</v>
      </c>
      <c r="O3529" s="1" t="s">
        <v>124</v>
      </c>
      <c r="P3529" s="1" t="s">
        <v>52</v>
      </c>
      <c r="Q3529" s="1" t="s">
        <v>52</v>
      </c>
      <c r="R3529" s="1" t="s">
        <v>52</v>
      </c>
      <c r="AV3529" s="1" t="s">
        <v>52</v>
      </c>
      <c r="AW3529" s="1" t="s">
        <v>52</v>
      </c>
      <c r="AX3529" s="1" t="s">
        <v>52</v>
      </c>
      <c r="AY3529" s="1" t="s">
        <v>52</v>
      </c>
      <c r="AZ3529" s="203"/>
      <c r="BA3529" s="207"/>
    </row>
    <row r="3530" spans="1:53" ht="30" customHeight="1">
      <c r="A3530" s="6"/>
      <c r="B3530" s="6"/>
      <c r="C3530" s="6"/>
      <c r="D3530" s="6"/>
      <c r="E3530" s="8"/>
      <c r="F3530" s="9"/>
      <c r="G3530" s="8"/>
      <c r="H3530" s="9"/>
      <c r="I3530" s="8"/>
      <c r="J3530" s="9"/>
      <c r="K3530" s="8"/>
      <c r="L3530" s="9"/>
      <c r="M3530" s="6"/>
      <c r="BA3530" s="206"/>
    </row>
    <row r="3531" spans="1:53" ht="30" customHeight="1">
      <c r="A3531" s="308" t="s">
        <v>6399</v>
      </c>
      <c r="B3531" s="308"/>
      <c r="C3531" s="308"/>
      <c r="D3531" s="308"/>
      <c r="E3531" s="309"/>
      <c r="F3531" s="310"/>
      <c r="G3531" s="309"/>
      <c r="H3531" s="310"/>
      <c r="I3531" s="309"/>
      <c r="J3531" s="310"/>
      <c r="K3531" s="309"/>
      <c r="L3531" s="310"/>
      <c r="M3531" s="308"/>
      <c r="N3531" s="1" t="s">
        <v>3942</v>
      </c>
      <c r="BA3531" s="206"/>
    </row>
    <row r="3532" spans="1:53" ht="30" customHeight="1">
      <c r="A3532" s="5" t="s">
        <v>3974</v>
      </c>
      <c r="B3532" s="5" t="s">
        <v>2646</v>
      </c>
      <c r="C3532" s="5" t="s">
        <v>2210</v>
      </c>
      <c r="D3532" s="6">
        <v>1.2E-2</v>
      </c>
      <c r="E3532" s="8">
        <f>단가대비표!K423</f>
        <v>0</v>
      </c>
      <c r="F3532" s="9">
        <f t="shared" ref="F3532:F3537" si="459">TRUNC(E3532*D3532,1)</f>
        <v>0</v>
      </c>
      <c r="G3532" s="8">
        <f>단가대비표!L423</f>
        <v>242035</v>
      </c>
      <c r="H3532" s="9">
        <f t="shared" ref="H3532:H3537" si="460">TRUNC(G3532*D3532,1)</f>
        <v>2904.4</v>
      </c>
      <c r="I3532" s="8">
        <f>단가대비표!S423</f>
        <v>0</v>
      </c>
      <c r="J3532" s="9">
        <f t="shared" ref="J3532:J3537" si="461">TRUNC(I3532*D3532,1)</f>
        <v>0</v>
      </c>
      <c r="K3532" s="8">
        <f t="shared" ref="K3532:L3537" si="462">TRUNC(E3532+G3532+I3532,1)</f>
        <v>242035</v>
      </c>
      <c r="L3532" s="9">
        <f t="shared" si="462"/>
        <v>2904.4</v>
      </c>
      <c r="M3532" s="5" t="s">
        <v>52</v>
      </c>
      <c r="N3532" s="1" t="s">
        <v>3942</v>
      </c>
      <c r="O3532" s="1" t="s">
        <v>3975</v>
      </c>
      <c r="P3532" s="1" t="s">
        <v>62</v>
      </c>
      <c r="Q3532" s="1" t="s">
        <v>62</v>
      </c>
      <c r="R3532" s="1" t="s">
        <v>61</v>
      </c>
      <c r="V3532">
        <v>1</v>
      </c>
      <c r="W3532">
        <v>2</v>
      </c>
      <c r="AV3532" s="1" t="s">
        <v>52</v>
      </c>
      <c r="AW3532" s="1" t="s">
        <v>6400</v>
      </c>
      <c r="AX3532" s="1" t="s">
        <v>52</v>
      </c>
      <c r="AY3532" s="1" t="s">
        <v>52</v>
      </c>
      <c r="AZ3532" s="203"/>
      <c r="BA3532" s="207" t="s">
        <v>7738</v>
      </c>
    </row>
    <row r="3533" spans="1:53" ht="30" customHeight="1">
      <c r="A3533" s="5" t="s">
        <v>2649</v>
      </c>
      <c r="B3533" s="5" t="s">
        <v>2646</v>
      </c>
      <c r="C3533" s="5" t="s">
        <v>2210</v>
      </c>
      <c r="D3533" s="6">
        <v>2E-3</v>
      </c>
      <c r="E3533" s="8">
        <f>단가대비표!K405</f>
        <v>0</v>
      </c>
      <c r="F3533" s="9">
        <f t="shared" si="459"/>
        <v>0</v>
      </c>
      <c r="G3533" s="8">
        <f>단가대비표!L405</f>
        <v>157068</v>
      </c>
      <c r="H3533" s="9">
        <f t="shared" si="460"/>
        <v>314.10000000000002</v>
      </c>
      <c r="I3533" s="8">
        <f>단가대비표!S405</f>
        <v>0</v>
      </c>
      <c r="J3533" s="9">
        <f t="shared" si="461"/>
        <v>0</v>
      </c>
      <c r="K3533" s="8">
        <f t="shared" si="462"/>
        <v>157068</v>
      </c>
      <c r="L3533" s="9">
        <f t="shared" si="462"/>
        <v>314.10000000000002</v>
      </c>
      <c r="M3533" s="5" t="s">
        <v>52</v>
      </c>
      <c r="N3533" s="1" t="s">
        <v>3942</v>
      </c>
      <c r="O3533" s="1" t="s">
        <v>2650</v>
      </c>
      <c r="P3533" s="1" t="s">
        <v>62</v>
      </c>
      <c r="Q3533" s="1" t="s">
        <v>62</v>
      </c>
      <c r="R3533" s="1" t="s">
        <v>61</v>
      </c>
      <c r="V3533">
        <v>1</v>
      </c>
      <c r="W3533">
        <v>2</v>
      </c>
      <c r="AV3533" s="1" t="s">
        <v>52</v>
      </c>
      <c r="AW3533" s="1" t="s">
        <v>6401</v>
      </c>
      <c r="AX3533" s="1" t="s">
        <v>52</v>
      </c>
      <c r="AY3533" s="1" t="s">
        <v>52</v>
      </c>
      <c r="AZ3533" s="203"/>
      <c r="BA3533" s="207" t="s">
        <v>7717</v>
      </c>
    </row>
    <row r="3534" spans="1:53" ht="30" customHeight="1">
      <c r="A3534" s="5" t="s">
        <v>3974</v>
      </c>
      <c r="B3534" s="5" t="s">
        <v>2646</v>
      </c>
      <c r="C3534" s="5" t="s">
        <v>2210</v>
      </c>
      <c r="D3534" s="6">
        <v>1.2E-2</v>
      </c>
      <c r="E3534" s="8">
        <f>단가대비표!K423</f>
        <v>0</v>
      </c>
      <c r="F3534" s="9">
        <f t="shared" si="459"/>
        <v>0</v>
      </c>
      <c r="G3534" s="8">
        <f>단가대비표!L423</f>
        <v>242035</v>
      </c>
      <c r="H3534" s="9">
        <f t="shared" si="460"/>
        <v>2904.4</v>
      </c>
      <c r="I3534" s="8">
        <f>단가대비표!S423</f>
        <v>0</v>
      </c>
      <c r="J3534" s="9">
        <f t="shared" si="461"/>
        <v>0</v>
      </c>
      <c r="K3534" s="8">
        <f t="shared" si="462"/>
        <v>242035</v>
      </c>
      <c r="L3534" s="9">
        <f t="shared" si="462"/>
        <v>2904.4</v>
      </c>
      <c r="M3534" s="5" t="s">
        <v>52</v>
      </c>
      <c r="N3534" s="1" t="s">
        <v>3942</v>
      </c>
      <c r="O3534" s="1" t="s">
        <v>3975</v>
      </c>
      <c r="P3534" s="1" t="s">
        <v>62</v>
      </c>
      <c r="Q3534" s="1" t="s">
        <v>62</v>
      </c>
      <c r="R3534" s="1" t="s">
        <v>61</v>
      </c>
      <c r="V3534">
        <v>1</v>
      </c>
      <c r="W3534">
        <v>2</v>
      </c>
      <c r="AV3534" s="1" t="s">
        <v>52</v>
      </c>
      <c r="AW3534" s="1" t="s">
        <v>6400</v>
      </c>
      <c r="AX3534" s="1" t="s">
        <v>52</v>
      </c>
      <c r="AY3534" s="1" t="s">
        <v>52</v>
      </c>
      <c r="AZ3534" s="203"/>
      <c r="BA3534" s="207" t="s">
        <v>7738</v>
      </c>
    </row>
    <row r="3535" spans="1:53" ht="30" customHeight="1">
      <c r="A3535" s="5" t="s">
        <v>2649</v>
      </c>
      <c r="B3535" s="5" t="s">
        <v>2646</v>
      </c>
      <c r="C3535" s="5" t="s">
        <v>2210</v>
      </c>
      <c r="D3535" s="6">
        <v>2E-3</v>
      </c>
      <c r="E3535" s="8">
        <f>단가대비표!K405</f>
        <v>0</v>
      </c>
      <c r="F3535" s="9">
        <f t="shared" si="459"/>
        <v>0</v>
      </c>
      <c r="G3535" s="8">
        <f>단가대비표!L405</f>
        <v>157068</v>
      </c>
      <c r="H3535" s="9">
        <f t="shared" si="460"/>
        <v>314.10000000000002</v>
      </c>
      <c r="I3535" s="8">
        <f>단가대비표!S405</f>
        <v>0</v>
      </c>
      <c r="J3535" s="9">
        <f t="shared" si="461"/>
        <v>0</v>
      </c>
      <c r="K3535" s="8">
        <f t="shared" si="462"/>
        <v>157068</v>
      </c>
      <c r="L3535" s="9">
        <f t="shared" si="462"/>
        <v>314.10000000000002</v>
      </c>
      <c r="M3535" s="5" t="s">
        <v>52</v>
      </c>
      <c r="N3535" s="1" t="s">
        <v>3942</v>
      </c>
      <c r="O3535" s="1" t="s">
        <v>2650</v>
      </c>
      <c r="P3535" s="1" t="s">
        <v>62</v>
      </c>
      <c r="Q3535" s="1" t="s">
        <v>62</v>
      </c>
      <c r="R3535" s="1" t="s">
        <v>61</v>
      </c>
      <c r="V3535">
        <v>1</v>
      </c>
      <c r="W3535">
        <v>2</v>
      </c>
      <c r="AV3535" s="1" t="s">
        <v>52</v>
      </c>
      <c r="AW3535" s="1" t="s">
        <v>6401</v>
      </c>
      <c r="AX3535" s="1" t="s">
        <v>52</v>
      </c>
      <c r="AY3535" s="1" t="s">
        <v>52</v>
      </c>
      <c r="AZ3535" s="203"/>
      <c r="BA3535" s="207" t="s">
        <v>7717</v>
      </c>
    </row>
    <row r="3536" spans="1:53" ht="30" customHeight="1">
      <c r="A3536" s="5" t="s">
        <v>3978</v>
      </c>
      <c r="B3536" s="5" t="s">
        <v>2653</v>
      </c>
      <c r="C3536" s="5" t="s">
        <v>449</v>
      </c>
      <c r="D3536" s="6">
        <v>1</v>
      </c>
      <c r="E3536" s="8">
        <f>TRUNC(SUMIF(V3532:V3537, RIGHTB(O3536, 1), H3532:H3537)*U3536, 2)</f>
        <v>128.74</v>
      </c>
      <c r="F3536" s="9">
        <f t="shared" si="459"/>
        <v>128.69999999999999</v>
      </c>
      <c r="G3536" s="8">
        <v>0</v>
      </c>
      <c r="H3536" s="9">
        <f t="shared" si="460"/>
        <v>0</v>
      </c>
      <c r="I3536" s="8">
        <v>0</v>
      </c>
      <c r="J3536" s="9">
        <f t="shared" si="461"/>
        <v>0</v>
      </c>
      <c r="K3536" s="8">
        <f t="shared" si="462"/>
        <v>128.69999999999999</v>
      </c>
      <c r="L3536" s="9">
        <f t="shared" si="462"/>
        <v>128.69999999999999</v>
      </c>
      <c r="M3536" s="5" t="s">
        <v>52</v>
      </c>
      <c r="N3536" s="1" t="s">
        <v>3942</v>
      </c>
      <c r="O3536" s="1" t="s">
        <v>2654</v>
      </c>
      <c r="P3536" s="1" t="s">
        <v>62</v>
      </c>
      <c r="Q3536" s="1" t="s">
        <v>62</v>
      </c>
      <c r="R3536" s="1" t="s">
        <v>62</v>
      </c>
      <c r="S3536">
        <v>1</v>
      </c>
      <c r="T3536">
        <v>0</v>
      </c>
      <c r="U3536">
        <v>0.02</v>
      </c>
      <c r="AV3536" s="1" t="s">
        <v>52</v>
      </c>
      <c r="AW3536" s="1" t="s">
        <v>6402</v>
      </c>
      <c r="AX3536" s="1" t="s">
        <v>52</v>
      </c>
      <c r="AY3536" s="1" t="s">
        <v>52</v>
      </c>
      <c r="AZ3536" s="203"/>
      <c r="BA3536" s="207"/>
    </row>
    <row r="3537" spans="1:54" ht="30" customHeight="1">
      <c r="A3537" s="5" t="s">
        <v>3403</v>
      </c>
      <c r="B3537" s="5" t="s">
        <v>4880</v>
      </c>
      <c r="C3537" s="5" t="s">
        <v>449</v>
      </c>
      <c r="D3537" s="6">
        <v>1</v>
      </c>
      <c r="E3537" s="8">
        <v>0</v>
      </c>
      <c r="F3537" s="9">
        <f t="shared" si="459"/>
        <v>0</v>
      </c>
      <c r="G3537" s="8">
        <f>TRUNC(SUMIF(W3532:W3537, RIGHTB(O3537, 1), H3532:H3537)*U3537, 2)</f>
        <v>1287.4000000000001</v>
      </c>
      <c r="H3537" s="9">
        <f t="shared" si="460"/>
        <v>1287.4000000000001</v>
      </c>
      <c r="I3537" s="8">
        <v>0</v>
      </c>
      <c r="J3537" s="9">
        <f t="shared" si="461"/>
        <v>0</v>
      </c>
      <c r="K3537" s="8">
        <f t="shared" si="462"/>
        <v>1287.4000000000001</v>
      </c>
      <c r="L3537" s="9">
        <f t="shared" si="462"/>
        <v>1287.4000000000001</v>
      </c>
      <c r="M3537" s="5" t="s">
        <v>52</v>
      </c>
      <c r="N3537" s="1" t="s">
        <v>3942</v>
      </c>
      <c r="O3537" s="1" t="s">
        <v>3004</v>
      </c>
      <c r="P3537" s="1" t="s">
        <v>62</v>
      </c>
      <c r="Q3537" s="1" t="s">
        <v>62</v>
      </c>
      <c r="R3537" s="1" t="s">
        <v>62</v>
      </c>
      <c r="S3537">
        <v>1</v>
      </c>
      <c r="T3537">
        <v>1</v>
      </c>
      <c r="U3537">
        <v>0.2</v>
      </c>
      <c r="AV3537" s="1" t="s">
        <v>52</v>
      </c>
      <c r="AW3537" s="1" t="s">
        <v>6403</v>
      </c>
      <c r="AX3537" s="1" t="s">
        <v>52</v>
      </c>
      <c r="AY3537" s="1" t="s">
        <v>52</v>
      </c>
      <c r="AZ3537" s="203"/>
      <c r="BA3537" s="207"/>
    </row>
    <row r="3538" spans="1:54" ht="30" customHeight="1">
      <c r="A3538" s="5" t="s">
        <v>2487</v>
      </c>
      <c r="B3538" s="5" t="s">
        <v>52</v>
      </c>
      <c r="C3538" s="5" t="s">
        <v>52</v>
      </c>
      <c r="D3538" s="6"/>
      <c r="E3538" s="8"/>
      <c r="F3538" s="9">
        <f>TRUNC(SUMIF(N3532:N3537, N3531, F3532:F3537),0)</f>
        <v>128</v>
      </c>
      <c r="G3538" s="8"/>
      <c r="H3538" s="9">
        <f>TRUNC(SUMIF(N3532:N3537, N3531, H3532:H3537),0)</f>
        <v>7724</v>
      </c>
      <c r="I3538" s="8"/>
      <c r="J3538" s="9">
        <f>TRUNC(SUMIF(N3532:N3537, N3531, J3532:J3537),0)</f>
        <v>0</v>
      </c>
      <c r="K3538" s="8"/>
      <c r="L3538" s="9">
        <f>F3538+H3538+J3538</f>
        <v>7852</v>
      </c>
      <c r="M3538" s="5" t="s">
        <v>52</v>
      </c>
      <c r="N3538" s="1" t="s">
        <v>124</v>
      </c>
      <c r="O3538" s="1" t="s">
        <v>124</v>
      </c>
      <c r="P3538" s="1" t="s">
        <v>52</v>
      </c>
      <c r="Q3538" s="1" t="s">
        <v>52</v>
      </c>
      <c r="R3538" s="1" t="s">
        <v>52</v>
      </c>
      <c r="AV3538" s="1" t="s">
        <v>52</v>
      </c>
      <c r="AW3538" s="1" t="s">
        <v>52</v>
      </c>
      <c r="AX3538" s="1" t="s">
        <v>52</v>
      </c>
      <c r="AY3538" s="1" t="s">
        <v>52</v>
      </c>
      <c r="AZ3538" s="203"/>
      <c r="BA3538" s="207"/>
    </row>
    <row r="3539" spans="1:54" ht="30" customHeight="1">
      <c r="A3539" s="6"/>
      <c r="B3539" s="6"/>
      <c r="C3539" s="6"/>
      <c r="D3539" s="6"/>
      <c r="E3539" s="8"/>
      <c r="F3539" s="9"/>
      <c r="G3539" s="8"/>
      <c r="H3539" s="9"/>
      <c r="I3539" s="8"/>
      <c r="J3539" s="9"/>
      <c r="K3539" s="8"/>
      <c r="L3539" s="9"/>
      <c r="M3539" s="6"/>
      <c r="BA3539" s="206"/>
    </row>
    <row r="3540" spans="1:54" ht="30" customHeight="1">
      <c r="A3540" s="308" t="s">
        <v>6404</v>
      </c>
      <c r="B3540" s="308"/>
      <c r="C3540" s="308"/>
      <c r="D3540" s="308"/>
      <c r="E3540" s="309"/>
      <c r="F3540" s="310"/>
      <c r="G3540" s="309"/>
      <c r="H3540" s="310"/>
      <c r="I3540" s="309"/>
      <c r="J3540" s="310"/>
      <c r="K3540" s="309"/>
      <c r="L3540" s="310"/>
      <c r="M3540" s="308"/>
      <c r="N3540" s="1" t="s">
        <v>3949</v>
      </c>
      <c r="BA3540" s="206"/>
    </row>
    <row r="3541" spans="1:54" ht="30" customHeight="1">
      <c r="A3541" s="5" t="s">
        <v>6393</v>
      </c>
      <c r="B3541" s="5" t="s">
        <v>6405</v>
      </c>
      <c r="C3541" s="5" t="s">
        <v>2572</v>
      </c>
      <c r="D3541" s="6">
        <v>0.19700000000000001</v>
      </c>
      <c r="E3541" s="8">
        <f>단가대비표!K253</f>
        <v>3693</v>
      </c>
      <c r="F3541" s="9">
        <f>TRUNC(E3541*D3541,1)</f>
        <v>727.5</v>
      </c>
      <c r="G3541" s="8">
        <f>단가대비표!L253</f>
        <v>0</v>
      </c>
      <c r="H3541" s="9">
        <f>TRUNC(G3541*D3541,1)</f>
        <v>0</v>
      </c>
      <c r="I3541" s="8">
        <f>단가대비표!S253</f>
        <v>0</v>
      </c>
      <c r="J3541" s="9">
        <f>TRUNC(I3541*D3541,1)</f>
        <v>0</v>
      </c>
      <c r="K3541" s="8">
        <f>TRUNC(E3541+G3541+I3541,1)</f>
        <v>3693</v>
      </c>
      <c r="L3541" s="9">
        <f>TRUNC(F3541+H3541+J3541,1)</f>
        <v>727.5</v>
      </c>
      <c r="M3541" s="5" t="s">
        <v>52</v>
      </c>
      <c r="N3541" s="1" t="s">
        <v>3949</v>
      </c>
      <c r="O3541" s="1" t="s">
        <v>6406</v>
      </c>
      <c r="P3541" s="1" t="s">
        <v>62</v>
      </c>
      <c r="Q3541" s="1" t="s">
        <v>62</v>
      </c>
      <c r="R3541" s="1" t="s">
        <v>61</v>
      </c>
      <c r="V3541">
        <v>1</v>
      </c>
      <c r="AV3541" s="1" t="s">
        <v>52</v>
      </c>
      <c r="AW3541" s="1" t="s">
        <v>6407</v>
      </c>
      <c r="AX3541" s="1" t="s">
        <v>52</v>
      </c>
      <c r="AY3541" s="1" t="s">
        <v>52</v>
      </c>
      <c r="AZ3541" s="203"/>
      <c r="BA3541" s="207" t="s">
        <v>7538</v>
      </c>
    </row>
    <row r="3542" spans="1:54" ht="30" customHeight="1">
      <c r="A3542" s="5" t="s">
        <v>2665</v>
      </c>
      <c r="B3542" s="5" t="s">
        <v>6397</v>
      </c>
      <c r="C3542" s="5" t="s">
        <v>449</v>
      </c>
      <c r="D3542" s="6">
        <v>1</v>
      </c>
      <c r="E3542" s="8">
        <f>TRUNC(SUMIF(V3541:V3542, RIGHTB(O3542, 1), F3541:F3542)*U3542, 2)</f>
        <v>43.65</v>
      </c>
      <c r="F3542" s="9">
        <f>TRUNC(E3542*D3542,1)</f>
        <v>43.6</v>
      </c>
      <c r="G3542" s="8">
        <v>0</v>
      </c>
      <c r="H3542" s="9">
        <f>TRUNC(G3542*D3542,1)</f>
        <v>0</v>
      </c>
      <c r="I3542" s="8">
        <v>0</v>
      </c>
      <c r="J3542" s="9">
        <f>TRUNC(I3542*D3542,1)</f>
        <v>0</v>
      </c>
      <c r="K3542" s="8">
        <f>TRUNC(E3542+G3542+I3542,1)</f>
        <v>43.6</v>
      </c>
      <c r="L3542" s="9">
        <f>TRUNC(F3542+H3542+J3542,1)</f>
        <v>43.6</v>
      </c>
      <c r="M3542" s="5" t="s">
        <v>52</v>
      </c>
      <c r="N3542" s="1" t="s">
        <v>3949</v>
      </c>
      <c r="O3542" s="1" t="s">
        <v>2654</v>
      </c>
      <c r="P3542" s="1" t="s">
        <v>62</v>
      </c>
      <c r="Q3542" s="1" t="s">
        <v>62</v>
      </c>
      <c r="R3542" s="1" t="s">
        <v>62</v>
      </c>
      <c r="S3542">
        <v>0</v>
      </c>
      <c r="T3542">
        <v>0</v>
      </c>
      <c r="U3542">
        <v>0.06</v>
      </c>
      <c r="AV3542" s="1" t="s">
        <v>52</v>
      </c>
      <c r="AW3542" s="1" t="s">
        <v>6408</v>
      </c>
      <c r="AX3542" s="1" t="s">
        <v>52</v>
      </c>
      <c r="AY3542" s="1" t="s">
        <v>52</v>
      </c>
      <c r="AZ3542" s="203"/>
      <c r="BA3542" s="207"/>
    </row>
    <row r="3543" spans="1:54" ht="30" customHeight="1">
      <c r="A3543" s="5" t="s">
        <v>2487</v>
      </c>
      <c r="B3543" s="5" t="s">
        <v>52</v>
      </c>
      <c r="C3543" s="5" t="s">
        <v>52</v>
      </c>
      <c r="D3543" s="6"/>
      <c r="E3543" s="8"/>
      <c r="F3543" s="9">
        <f>TRUNC(SUMIF(N3541:N3542, N3540, F3541:F3542),0)</f>
        <v>771</v>
      </c>
      <c r="G3543" s="8"/>
      <c r="H3543" s="9">
        <f>TRUNC(SUMIF(N3541:N3542, N3540, H3541:H3542),0)</f>
        <v>0</v>
      </c>
      <c r="I3543" s="8"/>
      <c r="J3543" s="9">
        <f>TRUNC(SUMIF(N3541:N3542, N3540, J3541:J3542),0)</f>
        <v>0</v>
      </c>
      <c r="K3543" s="8"/>
      <c r="L3543" s="9">
        <f>F3543+H3543+J3543</f>
        <v>771</v>
      </c>
      <c r="M3543" s="5" t="s">
        <v>52</v>
      </c>
      <c r="N3543" s="1" t="s">
        <v>124</v>
      </c>
      <c r="O3543" s="1" t="s">
        <v>124</v>
      </c>
      <c r="P3543" s="1" t="s">
        <v>52</v>
      </c>
      <c r="Q3543" s="1" t="s">
        <v>52</v>
      </c>
      <c r="R3543" s="1" t="s">
        <v>52</v>
      </c>
      <c r="AV3543" s="1" t="s">
        <v>52</v>
      </c>
      <c r="AW3543" s="1" t="s">
        <v>52</v>
      </c>
      <c r="AX3543" s="1" t="s">
        <v>52</v>
      </c>
      <c r="AY3543" s="1" t="s">
        <v>52</v>
      </c>
      <c r="AZ3543" s="203"/>
      <c r="BA3543" s="207"/>
    </row>
    <row r="3544" spans="1:54" ht="30" customHeight="1">
      <c r="A3544" s="6"/>
      <c r="B3544" s="6"/>
      <c r="C3544" s="6"/>
      <c r="D3544" s="6"/>
      <c r="E3544" s="8"/>
      <c r="F3544" s="9"/>
      <c r="G3544" s="8"/>
      <c r="H3544" s="9"/>
      <c r="I3544" s="8"/>
      <c r="J3544" s="9"/>
      <c r="K3544" s="8"/>
      <c r="L3544" s="9"/>
      <c r="M3544" s="6"/>
      <c r="BA3544" s="206"/>
    </row>
    <row r="3545" spans="1:54" ht="30" customHeight="1">
      <c r="A3545" s="308" t="s">
        <v>6409</v>
      </c>
      <c r="B3545" s="308"/>
      <c r="C3545" s="308"/>
      <c r="D3545" s="308"/>
      <c r="E3545" s="309"/>
      <c r="F3545" s="310"/>
      <c r="G3545" s="309"/>
      <c r="H3545" s="310"/>
      <c r="I3545" s="309"/>
      <c r="J3545" s="310"/>
      <c r="K3545" s="309"/>
      <c r="L3545" s="310"/>
      <c r="M3545" s="308"/>
      <c r="N3545" s="1" t="s">
        <v>3995</v>
      </c>
      <c r="BA3545" s="206"/>
    </row>
    <row r="3546" spans="1:54" ht="30" customHeight="1">
      <c r="A3546" s="5" t="s">
        <v>5063</v>
      </c>
      <c r="B3546" s="5" t="s">
        <v>2646</v>
      </c>
      <c r="C3546" s="5" t="s">
        <v>2210</v>
      </c>
      <c r="D3546" s="6">
        <v>0.16900000000000001</v>
      </c>
      <c r="E3546" s="8">
        <f>단가대비표!K418</f>
        <v>0</v>
      </c>
      <c r="F3546" s="9">
        <f>TRUNC(E3546*D3546,1)</f>
        <v>0</v>
      </c>
      <c r="G3546" s="8">
        <f>단가대비표!L418</f>
        <v>236675</v>
      </c>
      <c r="H3546" s="9">
        <f>TRUNC(G3546*D3546,1)</f>
        <v>39998</v>
      </c>
      <c r="I3546" s="8">
        <f>단가대비표!S418</f>
        <v>0</v>
      </c>
      <c r="J3546" s="9">
        <f>TRUNC(I3546*D3546,1)</f>
        <v>0</v>
      </c>
      <c r="K3546" s="8">
        <f t="shared" ref="K3546:L3548" si="463">TRUNC(E3546+G3546+I3546,1)</f>
        <v>236675</v>
      </c>
      <c r="L3546" s="9">
        <f t="shared" si="463"/>
        <v>39998</v>
      </c>
      <c r="M3546" s="5" t="s">
        <v>52</v>
      </c>
      <c r="N3546" s="1" t="s">
        <v>3995</v>
      </c>
      <c r="O3546" s="1" t="s">
        <v>5064</v>
      </c>
      <c r="P3546" s="1" t="s">
        <v>62</v>
      </c>
      <c r="Q3546" s="1" t="s">
        <v>62</v>
      </c>
      <c r="R3546" s="1" t="s">
        <v>61</v>
      </c>
      <c r="V3546">
        <v>1</v>
      </c>
      <c r="AV3546" s="1" t="s">
        <v>52</v>
      </c>
      <c r="AW3546" s="1" t="s">
        <v>6410</v>
      </c>
      <c r="AX3546" s="1" t="s">
        <v>52</v>
      </c>
      <c r="AY3546" s="1" t="s">
        <v>52</v>
      </c>
      <c r="AZ3546" s="203"/>
      <c r="BA3546" s="207" t="s">
        <v>7733</v>
      </c>
    </row>
    <row r="3547" spans="1:54" ht="30" customHeight="1">
      <c r="A3547" s="5" t="s">
        <v>2649</v>
      </c>
      <c r="B3547" s="5" t="s">
        <v>2646</v>
      </c>
      <c r="C3547" s="5" t="s">
        <v>2210</v>
      </c>
      <c r="D3547" s="6">
        <v>3.6999999999999998E-2</v>
      </c>
      <c r="E3547" s="8">
        <f>단가대비표!K405</f>
        <v>0</v>
      </c>
      <c r="F3547" s="9">
        <f>TRUNC(E3547*D3547,1)</f>
        <v>0</v>
      </c>
      <c r="G3547" s="8">
        <f>단가대비표!L405</f>
        <v>157068</v>
      </c>
      <c r="H3547" s="9">
        <f>TRUNC(G3547*D3547,1)</f>
        <v>5811.5</v>
      </c>
      <c r="I3547" s="8">
        <f>단가대비표!S405</f>
        <v>0</v>
      </c>
      <c r="J3547" s="9">
        <f>TRUNC(I3547*D3547,1)</f>
        <v>0</v>
      </c>
      <c r="K3547" s="8">
        <f t="shared" si="463"/>
        <v>157068</v>
      </c>
      <c r="L3547" s="9">
        <f t="shared" si="463"/>
        <v>5811.5</v>
      </c>
      <c r="M3547" s="5" t="s">
        <v>52</v>
      </c>
      <c r="N3547" s="1" t="s">
        <v>3995</v>
      </c>
      <c r="O3547" s="1" t="s">
        <v>2650</v>
      </c>
      <c r="P3547" s="1" t="s">
        <v>62</v>
      </c>
      <c r="Q3547" s="1" t="s">
        <v>62</v>
      </c>
      <c r="R3547" s="1" t="s">
        <v>61</v>
      </c>
      <c r="V3547">
        <v>1</v>
      </c>
      <c r="AV3547" s="1" t="s">
        <v>52</v>
      </c>
      <c r="AW3547" s="1" t="s">
        <v>6411</v>
      </c>
      <c r="AX3547" s="1" t="s">
        <v>52</v>
      </c>
      <c r="AY3547" s="1" t="s">
        <v>52</v>
      </c>
      <c r="AZ3547" s="203"/>
      <c r="BA3547" s="207" t="s">
        <v>7717</v>
      </c>
    </row>
    <row r="3548" spans="1:54" ht="30" customHeight="1">
      <c r="A3548" s="5" t="s">
        <v>2652</v>
      </c>
      <c r="B3548" s="5" t="s">
        <v>2653</v>
      </c>
      <c r="C3548" s="5" t="s">
        <v>449</v>
      </c>
      <c r="D3548" s="6">
        <v>1</v>
      </c>
      <c r="E3548" s="8">
        <v>0</v>
      </c>
      <c r="F3548" s="9">
        <f>TRUNC(E3548*D3548,1)</f>
        <v>0</v>
      </c>
      <c r="G3548" s="8">
        <v>0</v>
      </c>
      <c r="H3548" s="9">
        <f>TRUNC(G3548*D3548,1)</f>
        <v>0</v>
      </c>
      <c r="I3548" s="8">
        <f>TRUNC(SUMIF(V3546:V3548, RIGHTB(O3548, 1), H3546:H3548)*U3548, 2)</f>
        <v>916.19</v>
      </c>
      <c r="J3548" s="9">
        <f>TRUNC(I3548*D3548,1)</f>
        <v>916.1</v>
      </c>
      <c r="K3548" s="8">
        <f t="shared" si="463"/>
        <v>916.1</v>
      </c>
      <c r="L3548" s="9">
        <f t="shared" si="463"/>
        <v>916.1</v>
      </c>
      <c r="M3548" s="5" t="s">
        <v>52</v>
      </c>
      <c r="N3548" s="1" t="s">
        <v>3995</v>
      </c>
      <c r="O3548" s="1" t="s">
        <v>2654</v>
      </c>
      <c r="P3548" s="1" t="s">
        <v>62</v>
      </c>
      <c r="Q3548" s="1" t="s">
        <v>62</v>
      </c>
      <c r="R3548" s="1" t="s">
        <v>62</v>
      </c>
      <c r="S3548">
        <v>1</v>
      </c>
      <c r="T3548">
        <v>2</v>
      </c>
      <c r="U3548">
        <v>0.02</v>
      </c>
      <c r="AV3548" s="1" t="s">
        <v>52</v>
      </c>
      <c r="AW3548" s="1" t="s">
        <v>6412</v>
      </c>
      <c r="AX3548" s="1" t="s">
        <v>52</v>
      </c>
      <c r="AY3548" s="1" t="s">
        <v>52</v>
      </c>
      <c r="AZ3548" s="203"/>
      <c r="BA3548" s="207"/>
    </row>
    <row r="3549" spans="1:54" ht="30" customHeight="1">
      <c r="A3549" s="5" t="s">
        <v>2487</v>
      </c>
      <c r="B3549" s="5" t="s">
        <v>52</v>
      </c>
      <c r="C3549" s="5" t="s">
        <v>52</v>
      </c>
      <c r="D3549" s="6"/>
      <c r="E3549" s="8"/>
      <c r="F3549" s="9">
        <f>TRUNC(SUMIF(N3546:N3548, N3545, F3546:F3548),0)</f>
        <v>0</v>
      </c>
      <c r="G3549" s="8"/>
      <c r="H3549" s="9">
        <f>TRUNC(SUMIF(N3546:N3548, N3545, H3546:H3548),0)</f>
        <v>45809</v>
      </c>
      <c r="I3549" s="8"/>
      <c r="J3549" s="9">
        <f>TRUNC(SUMIF(N3546:N3548, N3545, J3546:J3548),0)</f>
        <v>916</v>
      </c>
      <c r="K3549" s="8"/>
      <c r="L3549" s="9">
        <f>F3549+H3549+J3549</f>
        <v>46725</v>
      </c>
      <c r="M3549" s="5" t="s">
        <v>52</v>
      </c>
      <c r="N3549" s="1" t="s">
        <v>124</v>
      </c>
      <c r="O3549" s="1" t="s">
        <v>124</v>
      </c>
      <c r="P3549" s="1" t="s">
        <v>52</v>
      </c>
      <c r="Q3549" s="1" t="s">
        <v>52</v>
      </c>
      <c r="R3549" s="1" t="s">
        <v>52</v>
      </c>
      <c r="AV3549" s="1" t="s">
        <v>52</v>
      </c>
      <c r="AW3549" s="1" t="s">
        <v>52</v>
      </c>
      <c r="AX3549" s="1" t="s">
        <v>52</v>
      </c>
      <c r="AY3549" s="1" t="s">
        <v>52</v>
      </c>
      <c r="AZ3549" s="203"/>
      <c r="BA3549" s="207"/>
    </row>
    <row r="3550" spans="1:54" ht="30" customHeight="1">
      <c r="A3550" s="6"/>
      <c r="B3550" s="6"/>
      <c r="C3550" s="6"/>
      <c r="D3550" s="6"/>
      <c r="E3550" s="8"/>
      <c r="F3550" s="9"/>
      <c r="G3550" s="8"/>
      <c r="H3550" s="9"/>
      <c r="I3550" s="8"/>
      <c r="J3550" s="9"/>
      <c r="K3550" s="8"/>
      <c r="L3550" s="9"/>
      <c r="M3550" s="6"/>
      <c r="BA3550" s="206"/>
    </row>
    <row r="3551" spans="1:54" ht="30" customHeight="1">
      <c r="A3551" s="311" t="s">
        <v>7843</v>
      </c>
      <c r="B3551" s="311"/>
      <c r="C3551" s="311"/>
      <c r="D3551" s="311"/>
      <c r="E3551" s="312"/>
      <c r="F3551" s="313"/>
      <c r="G3551" s="312"/>
      <c r="H3551" s="313"/>
      <c r="I3551" s="312"/>
      <c r="J3551" s="313"/>
      <c r="K3551" s="312"/>
      <c r="L3551" s="313"/>
      <c r="M3551" s="311"/>
      <c r="N3551" s="1" t="s">
        <v>4000</v>
      </c>
      <c r="BA3551" s="206"/>
      <c r="BB3551" s="98" t="s">
        <v>7880</v>
      </c>
    </row>
    <row r="3552" spans="1:54" ht="30" customHeight="1">
      <c r="A3552" s="5" t="s">
        <v>5063</v>
      </c>
      <c r="B3552" s="5" t="s">
        <v>2646</v>
      </c>
      <c r="C3552" s="5" t="s">
        <v>2210</v>
      </c>
      <c r="D3552" s="46">
        <v>0.313</v>
      </c>
      <c r="E3552" s="8">
        <f>단가대비표!K418</f>
        <v>0</v>
      </c>
      <c r="F3552" s="9">
        <f>TRUNC(E3552*D3552,1)</f>
        <v>0</v>
      </c>
      <c r="G3552" s="8">
        <f>단가대비표!L418</f>
        <v>236675</v>
      </c>
      <c r="H3552" s="9">
        <f>TRUNC(G3552*D3552,1)</f>
        <v>74079.199999999997</v>
      </c>
      <c r="I3552" s="8">
        <f>단가대비표!S418</f>
        <v>0</v>
      </c>
      <c r="J3552" s="9">
        <f>TRUNC(I3552*D3552,1)</f>
        <v>0</v>
      </c>
      <c r="K3552" s="8">
        <f t="shared" ref="K3552:L3554" si="464">TRUNC(E3552+G3552+I3552,1)</f>
        <v>236675</v>
      </c>
      <c r="L3552" s="9">
        <f t="shared" si="464"/>
        <v>74079.199999999997</v>
      </c>
      <c r="M3552" s="50" t="s">
        <v>7881</v>
      </c>
      <c r="N3552" s="1" t="s">
        <v>4000</v>
      </c>
      <c r="O3552" s="1" t="s">
        <v>5064</v>
      </c>
      <c r="P3552" s="1" t="s">
        <v>62</v>
      </c>
      <c r="Q3552" s="1" t="s">
        <v>62</v>
      </c>
      <c r="R3552" s="1" t="s">
        <v>61</v>
      </c>
      <c r="V3552">
        <v>1</v>
      </c>
      <c r="AV3552" s="1" t="s">
        <v>52</v>
      </c>
      <c r="AW3552" s="1" t="s">
        <v>6413</v>
      </c>
      <c r="AX3552" s="1" t="s">
        <v>52</v>
      </c>
      <c r="AY3552" s="1" t="s">
        <v>52</v>
      </c>
      <c r="AZ3552" s="203"/>
      <c r="BA3552" s="207" t="s">
        <v>7733</v>
      </c>
    </row>
    <row r="3553" spans="1:53" ht="30" customHeight="1">
      <c r="A3553" s="5" t="s">
        <v>2649</v>
      </c>
      <c r="B3553" s="5" t="s">
        <v>2646</v>
      </c>
      <c r="C3553" s="5" t="s">
        <v>2210</v>
      </c>
      <c r="D3553" s="46">
        <v>6.4000000000000001E-2</v>
      </c>
      <c r="E3553" s="8">
        <f>단가대비표!K405</f>
        <v>0</v>
      </c>
      <c r="F3553" s="9">
        <f>TRUNC(E3553*D3553,1)</f>
        <v>0</v>
      </c>
      <c r="G3553" s="8">
        <f>단가대비표!L405</f>
        <v>157068</v>
      </c>
      <c r="H3553" s="9">
        <f>TRUNC(G3553*D3553,1)</f>
        <v>10052.299999999999</v>
      </c>
      <c r="I3553" s="8">
        <f>단가대비표!S405</f>
        <v>0</v>
      </c>
      <c r="J3553" s="9">
        <f>TRUNC(I3553*D3553,1)</f>
        <v>0</v>
      </c>
      <c r="K3553" s="8">
        <f t="shared" si="464"/>
        <v>157068</v>
      </c>
      <c r="L3553" s="9">
        <f t="shared" si="464"/>
        <v>10052.299999999999</v>
      </c>
      <c r="M3553" s="50" t="s">
        <v>7882</v>
      </c>
      <c r="N3553" s="1" t="s">
        <v>4000</v>
      </c>
      <c r="O3553" s="1" t="s">
        <v>2650</v>
      </c>
      <c r="P3553" s="1" t="s">
        <v>62</v>
      </c>
      <c r="Q3553" s="1" t="s">
        <v>62</v>
      </c>
      <c r="R3553" s="1" t="s">
        <v>61</v>
      </c>
      <c r="V3553">
        <v>1</v>
      </c>
      <c r="AV3553" s="1" t="s">
        <v>52</v>
      </c>
      <c r="AW3553" s="1" t="s">
        <v>6414</v>
      </c>
      <c r="AX3553" s="1" t="s">
        <v>52</v>
      </c>
      <c r="AY3553" s="1" t="s">
        <v>52</v>
      </c>
      <c r="AZ3553" s="203"/>
      <c r="BA3553" s="207" t="s">
        <v>7717</v>
      </c>
    </row>
    <row r="3554" spans="1:53" ht="30" customHeight="1">
      <c r="A3554" s="5" t="s">
        <v>2652</v>
      </c>
      <c r="B3554" s="5" t="s">
        <v>7844</v>
      </c>
      <c r="C3554" s="5" t="s">
        <v>449</v>
      </c>
      <c r="D3554" s="46">
        <v>1</v>
      </c>
      <c r="E3554" s="8">
        <v>0</v>
      </c>
      <c r="F3554" s="9">
        <f>TRUNC(E3554*D3554,1)</f>
        <v>0</v>
      </c>
      <c r="G3554" s="8">
        <v>0</v>
      </c>
      <c r="H3554" s="9">
        <f>TRUNC(G3554*D3554,1)</f>
        <v>0</v>
      </c>
      <c r="I3554" s="8">
        <f>TRUNC(H3555*0.03, 2)</f>
        <v>2523.9299999999998</v>
      </c>
      <c r="J3554" s="9">
        <f>TRUNC(I3554*D3554,1)</f>
        <v>2523.9</v>
      </c>
      <c r="K3554" s="8">
        <f t="shared" si="464"/>
        <v>2523.9</v>
      </c>
      <c r="L3554" s="9">
        <f t="shared" si="464"/>
        <v>2523.9</v>
      </c>
      <c r="M3554" s="50" t="s">
        <v>7883</v>
      </c>
      <c r="N3554" s="1" t="s">
        <v>4000</v>
      </c>
      <c r="O3554" s="1" t="s">
        <v>2654</v>
      </c>
      <c r="P3554" s="1" t="s">
        <v>62</v>
      </c>
      <c r="Q3554" s="1" t="s">
        <v>62</v>
      </c>
      <c r="R3554" s="1" t="s">
        <v>62</v>
      </c>
      <c r="S3554">
        <v>1</v>
      </c>
      <c r="T3554">
        <v>2</v>
      </c>
      <c r="U3554">
        <v>0.02</v>
      </c>
      <c r="AV3554" s="1" t="s">
        <v>52</v>
      </c>
      <c r="AW3554" s="1" t="s">
        <v>6415</v>
      </c>
      <c r="AX3554" s="1" t="s">
        <v>52</v>
      </c>
      <c r="AY3554" s="1" t="s">
        <v>52</v>
      </c>
      <c r="AZ3554" s="203"/>
      <c r="BA3554" s="207"/>
    </row>
    <row r="3555" spans="1:53" ht="30" customHeight="1">
      <c r="A3555" s="5" t="s">
        <v>2487</v>
      </c>
      <c r="B3555" s="5" t="s">
        <v>52</v>
      </c>
      <c r="C3555" s="5" t="s">
        <v>52</v>
      </c>
      <c r="D3555" s="6"/>
      <c r="E3555" s="8"/>
      <c r="F3555" s="9">
        <f>TRUNC(SUMIF(N3552:N3554, N3551, F3552:F3554),0)</f>
        <v>0</v>
      </c>
      <c r="G3555" s="8"/>
      <c r="H3555" s="9">
        <f>TRUNC(SUMIF(N3552:N3554, N3551, H3552:H3554),0)</f>
        <v>84131</v>
      </c>
      <c r="I3555" s="8"/>
      <c r="J3555" s="9">
        <f>TRUNC(SUMIF(N3552:N3554, N3551, J3552:J3554),0)</f>
        <v>2523</v>
      </c>
      <c r="K3555" s="8"/>
      <c r="L3555" s="9">
        <f>F3555+H3555+J3555</f>
        <v>86654</v>
      </c>
      <c r="M3555" s="5" t="s">
        <v>52</v>
      </c>
      <c r="N3555" s="1" t="s">
        <v>124</v>
      </c>
      <c r="O3555" s="1" t="s">
        <v>124</v>
      </c>
      <c r="P3555" s="1" t="s">
        <v>52</v>
      </c>
      <c r="Q3555" s="1" t="s">
        <v>52</v>
      </c>
      <c r="R3555" s="1" t="s">
        <v>52</v>
      </c>
      <c r="AV3555" s="1" t="s">
        <v>52</v>
      </c>
      <c r="AW3555" s="1" t="s">
        <v>52</v>
      </c>
      <c r="AX3555" s="1" t="s">
        <v>52</v>
      </c>
      <c r="AY3555" s="1" t="s">
        <v>52</v>
      </c>
      <c r="AZ3555" s="203"/>
      <c r="BA3555" s="207"/>
    </row>
    <row r="3556" spans="1:53" ht="30" customHeight="1">
      <c r="A3556" s="6"/>
      <c r="B3556" s="6"/>
      <c r="C3556" s="6"/>
      <c r="D3556" s="6"/>
      <c r="E3556" s="8"/>
      <c r="F3556" s="9"/>
      <c r="G3556" s="8"/>
      <c r="H3556" s="9"/>
      <c r="I3556" s="8"/>
      <c r="J3556" s="9"/>
      <c r="K3556" s="8"/>
      <c r="L3556" s="9"/>
      <c r="M3556" s="6"/>
      <c r="BA3556" s="206"/>
    </row>
    <row r="3557" spans="1:53" ht="30" customHeight="1">
      <c r="A3557" s="308" t="s">
        <v>6416</v>
      </c>
      <c r="B3557" s="308"/>
      <c r="C3557" s="308"/>
      <c r="D3557" s="308"/>
      <c r="E3557" s="309"/>
      <c r="F3557" s="310"/>
      <c r="G3557" s="309"/>
      <c r="H3557" s="310"/>
      <c r="I3557" s="309"/>
      <c r="J3557" s="310"/>
      <c r="K3557" s="309"/>
      <c r="L3557" s="310"/>
      <c r="M3557" s="308"/>
      <c r="N3557" s="1" t="s">
        <v>4004</v>
      </c>
      <c r="BA3557" s="206"/>
    </row>
    <row r="3558" spans="1:53" ht="30" customHeight="1">
      <c r="A3558" s="5" t="s">
        <v>5063</v>
      </c>
      <c r="B3558" s="5" t="s">
        <v>2646</v>
      </c>
      <c r="C3558" s="5" t="s">
        <v>2210</v>
      </c>
      <c r="D3558" s="6">
        <v>0.33700000000000002</v>
      </c>
      <c r="E3558" s="8">
        <f>단가대비표!K418</f>
        <v>0</v>
      </c>
      <c r="F3558" s="9">
        <f>TRUNC(E3558*D3558,1)</f>
        <v>0</v>
      </c>
      <c r="G3558" s="8">
        <f>단가대비표!L418</f>
        <v>236675</v>
      </c>
      <c r="H3558" s="9">
        <f>TRUNC(G3558*D3558,1)</f>
        <v>79759.399999999994</v>
      </c>
      <c r="I3558" s="8">
        <f>단가대비표!S418</f>
        <v>0</v>
      </c>
      <c r="J3558" s="9">
        <f>TRUNC(I3558*D3558,1)</f>
        <v>0</v>
      </c>
      <c r="K3558" s="8">
        <f t="shared" ref="K3558:L3560" si="465">TRUNC(E3558+G3558+I3558,1)</f>
        <v>236675</v>
      </c>
      <c r="L3558" s="9">
        <f t="shared" si="465"/>
        <v>79759.399999999994</v>
      </c>
      <c r="M3558" s="5" t="s">
        <v>52</v>
      </c>
      <c r="N3558" s="1" t="s">
        <v>4004</v>
      </c>
      <c r="O3558" s="1" t="s">
        <v>5064</v>
      </c>
      <c r="P3558" s="1" t="s">
        <v>62</v>
      </c>
      <c r="Q3558" s="1" t="s">
        <v>62</v>
      </c>
      <c r="R3558" s="1" t="s">
        <v>61</v>
      </c>
      <c r="V3558">
        <v>1</v>
      </c>
      <c r="AV3558" s="1" t="s">
        <v>52</v>
      </c>
      <c r="AW3558" s="1" t="s">
        <v>6417</v>
      </c>
      <c r="AX3558" s="1" t="s">
        <v>52</v>
      </c>
      <c r="AY3558" s="1" t="s">
        <v>52</v>
      </c>
      <c r="AZ3558" s="203"/>
      <c r="BA3558" s="207" t="s">
        <v>7733</v>
      </c>
    </row>
    <row r="3559" spans="1:53" ht="30" customHeight="1">
      <c r="A3559" s="5" t="s">
        <v>2649</v>
      </c>
      <c r="B3559" s="5" t="s">
        <v>2646</v>
      </c>
      <c r="C3559" s="5" t="s">
        <v>2210</v>
      </c>
      <c r="D3559" s="6">
        <v>6.8000000000000005E-2</v>
      </c>
      <c r="E3559" s="8">
        <f>단가대비표!K405</f>
        <v>0</v>
      </c>
      <c r="F3559" s="9">
        <f>TRUNC(E3559*D3559,1)</f>
        <v>0</v>
      </c>
      <c r="G3559" s="8">
        <f>단가대비표!L405</f>
        <v>157068</v>
      </c>
      <c r="H3559" s="9">
        <f>TRUNC(G3559*D3559,1)</f>
        <v>10680.6</v>
      </c>
      <c r="I3559" s="8">
        <f>단가대비표!S405</f>
        <v>0</v>
      </c>
      <c r="J3559" s="9">
        <f>TRUNC(I3559*D3559,1)</f>
        <v>0</v>
      </c>
      <c r="K3559" s="8">
        <f t="shared" si="465"/>
        <v>157068</v>
      </c>
      <c r="L3559" s="9">
        <f t="shared" si="465"/>
        <v>10680.6</v>
      </c>
      <c r="M3559" s="5" t="s">
        <v>52</v>
      </c>
      <c r="N3559" s="1" t="s">
        <v>4004</v>
      </c>
      <c r="O3559" s="1" t="s">
        <v>2650</v>
      </c>
      <c r="P3559" s="1" t="s">
        <v>62</v>
      </c>
      <c r="Q3559" s="1" t="s">
        <v>62</v>
      </c>
      <c r="R3559" s="1" t="s">
        <v>61</v>
      </c>
      <c r="V3559">
        <v>1</v>
      </c>
      <c r="AV3559" s="1" t="s">
        <v>52</v>
      </c>
      <c r="AW3559" s="1" t="s">
        <v>6418</v>
      </c>
      <c r="AX3559" s="1" t="s">
        <v>52</v>
      </c>
      <c r="AY3559" s="1" t="s">
        <v>52</v>
      </c>
      <c r="AZ3559" s="203"/>
      <c r="BA3559" s="207" t="s">
        <v>7717</v>
      </c>
    </row>
    <row r="3560" spans="1:53" ht="30" customHeight="1">
      <c r="A3560" s="5" t="s">
        <v>2652</v>
      </c>
      <c r="B3560" s="5" t="s">
        <v>2653</v>
      </c>
      <c r="C3560" s="5" t="s">
        <v>449</v>
      </c>
      <c r="D3560" s="6">
        <v>1</v>
      </c>
      <c r="E3560" s="8">
        <v>0</v>
      </c>
      <c r="F3560" s="9">
        <f>TRUNC(E3560*D3560,1)</f>
        <v>0</v>
      </c>
      <c r="G3560" s="8">
        <v>0</v>
      </c>
      <c r="H3560" s="9">
        <f>TRUNC(G3560*D3560,1)</f>
        <v>0</v>
      </c>
      <c r="I3560" s="8">
        <f>TRUNC(SUMIF(V3558:V3560, RIGHTB(O3560, 1), H3558:H3560)*U3560, 2)</f>
        <v>1808.8</v>
      </c>
      <c r="J3560" s="9">
        <f>TRUNC(I3560*D3560,1)</f>
        <v>1808.8</v>
      </c>
      <c r="K3560" s="8">
        <f t="shared" si="465"/>
        <v>1808.8</v>
      </c>
      <c r="L3560" s="9">
        <f t="shared" si="465"/>
        <v>1808.8</v>
      </c>
      <c r="M3560" s="5" t="s">
        <v>52</v>
      </c>
      <c r="N3560" s="1" t="s">
        <v>4004</v>
      </c>
      <c r="O3560" s="1" t="s">
        <v>2654</v>
      </c>
      <c r="P3560" s="1" t="s">
        <v>62</v>
      </c>
      <c r="Q3560" s="1" t="s">
        <v>62</v>
      </c>
      <c r="R3560" s="1" t="s">
        <v>62</v>
      </c>
      <c r="S3560">
        <v>1</v>
      </c>
      <c r="T3560">
        <v>2</v>
      </c>
      <c r="U3560">
        <v>0.02</v>
      </c>
      <c r="AV3560" s="1" t="s">
        <v>52</v>
      </c>
      <c r="AW3560" s="1" t="s">
        <v>6419</v>
      </c>
      <c r="AX3560" s="1" t="s">
        <v>52</v>
      </c>
      <c r="AY3560" s="1" t="s">
        <v>52</v>
      </c>
      <c r="AZ3560" s="203"/>
      <c r="BA3560" s="207"/>
    </row>
    <row r="3561" spans="1:53" ht="30" customHeight="1">
      <c r="A3561" s="5" t="s">
        <v>2487</v>
      </c>
      <c r="B3561" s="5" t="s">
        <v>52</v>
      </c>
      <c r="C3561" s="5" t="s">
        <v>52</v>
      </c>
      <c r="D3561" s="6"/>
      <c r="E3561" s="8"/>
      <c r="F3561" s="9">
        <f>TRUNC(SUMIF(N3558:N3560, N3557, F3558:F3560),0)</f>
        <v>0</v>
      </c>
      <c r="G3561" s="8"/>
      <c r="H3561" s="9">
        <f>TRUNC(SUMIF(N3558:N3560, N3557, H3558:H3560),0)</f>
        <v>90440</v>
      </c>
      <c r="I3561" s="8"/>
      <c r="J3561" s="9">
        <f>TRUNC(SUMIF(N3558:N3560, N3557, J3558:J3560),0)</f>
        <v>1808</v>
      </c>
      <c r="K3561" s="8"/>
      <c r="L3561" s="9">
        <f>F3561+H3561+J3561</f>
        <v>92248</v>
      </c>
      <c r="M3561" s="5" t="s">
        <v>52</v>
      </c>
      <c r="N3561" s="1" t="s">
        <v>124</v>
      </c>
      <c r="O3561" s="1" t="s">
        <v>124</v>
      </c>
      <c r="P3561" s="1" t="s">
        <v>52</v>
      </c>
      <c r="Q3561" s="1" t="s">
        <v>52</v>
      </c>
      <c r="R3561" s="1" t="s">
        <v>52</v>
      </c>
      <c r="AV3561" s="1" t="s">
        <v>52</v>
      </c>
      <c r="AW3561" s="1" t="s">
        <v>52</v>
      </c>
      <c r="AX3561" s="1" t="s">
        <v>52</v>
      </c>
      <c r="AY3561" s="1" t="s">
        <v>52</v>
      </c>
      <c r="AZ3561" s="203"/>
      <c r="BA3561" s="207"/>
    </row>
    <row r="3562" spans="1:53" ht="30" customHeight="1">
      <c r="A3562" s="6"/>
      <c r="B3562" s="6"/>
      <c r="C3562" s="6"/>
      <c r="D3562" s="6"/>
      <c r="E3562" s="8"/>
      <c r="F3562" s="9"/>
      <c r="G3562" s="8"/>
      <c r="H3562" s="9"/>
      <c r="I3562" s="8"/>
      <c r="J3562" s="9"/>
      <c r="K3562" s="8"/>
      <c r="L3562" s="9"/>
      <c r="M3562" s="6"/>
      <c r="BA3562" s="206"/>
    </row>
    <row r="3563" spans="1:53" ht="30" customHeight="1">
      <c r="A3563" s="308" t="s">
        <v>6420</v>
      </c>
      <c r="B3563" s="308"/>
      <c r="C3563" s="308"/>
      <c r="D3563" s="308"/>
      <c r="E3563" s="309"/>
      <c r="F3563" s="310"/>
      <c r="G3563" s="309"/>
      <c r="H3563" s="310"/>
      <c r="I3563" s="309"/>
      <c r="J3563" s="310"/>
      <c r="K3563" s="309"/>
      <c r="L3563" s="310"/>
      <c r="M3563" s="308"/>
      <c r="N3563" s="1" t="s">
        <v>4009</v>
      </c>
      <c r="BA3563" s="206"/>
    </row>
    <row r="3564" spans="1:53" ht="30" customHeight="1">
      <c r="A3564" s="5" t="s">
        <v>5063</v>
      </c>
      <c r="B3564" s="5" t="s">
        <v>2646</v>
      </c>
      <c r="C3564" s="5" t="s">
        <v>2210</v>
      </c>
      <c r="D3564" s="6">
        <v>0.41299999999999998</v>
      </c>
      <c r="E3564" s="8">
        <f>단가대비표!K418</f>
        <v>0</v>
      </c>
      <c r="F3564" s="9">
        <f>TRUNC(E3564*D3564,1)</f>
        <v>0</v>
      </c>
      <c r="G3564" s="8">
        <f>단가대비표!L418</f>
        <v>236675</v>
      </c>
      <c r="H3564" s="9">
        <f>TRUNC(G3564*D3564,1)</f>
        <v>97746.7</v>
      </c>
      <c r="I3564" s="8">
        <f>단가대비표!S418</f>
        <v>0</v>
      </c>
      <c r="J3564" s="9">
        <f>TRUNC(I3564*D3564,1)</f>
        <v>0</v>
      </c>
      <c r="K3564" s="8">
        <f t="shared" ref="K3564:L3566" si="466">TRUNC(E3564+G3564+I3564,1)</f>
        <v>236675</v>
      </c>
      <c r="L3564" s="9">
        <f t="shared" si="466"/>
        <v>97746.7</v>
      </c>
      <c r="M3564" s="5" t="s">
        <v>52</v>
      </c>
      <c r="N3564" s="1" t="s">
        <v>4009</v>
      </c>
      <c r="O3564" s="1" t="s">
        <v>5064</v>
      </c>
      <c r="P3564" s="1" t="s">
        <v>62</v>
      </c>
      <c r="Q3564" s="1" t="s">
        <v>62</v>
      </c>
      <c r="R3564" s="1" t="s">
        <v>61</v>
      </c>
      <c r="V3564">
        <v>1</v>
      </c>
      <c r="AV3564" s="1" t="s">
        <v>52</v>
      </c>
      <c r="AW3564" s="1" t="s">
        <v>6421</v>
      </c>
      <c r="AX3564" s="1" t="s">
        <v>52</v>
      </c>
      <c r="AY3564" s="1" t="s">
        <v>52</v>
      </c>
      <c r="AZ3564" s="203"/>
      <c r="BA3564" s="207" t="s">
        <v>7733</v>
      </c>
    </row>
    <row r="3565" spans="1:53" ht="30" customHeight="1">
      <c r="A3565" s="5" t="s">
        <v>2649</v>
      </c>
      <c r="B3565" s="5" t="s">
        <v>2646</v>
      </c>
      <c r="C3565" s="5" t="s">
        <v>2210</v>
      </c>
      <c r="D3565" s="6">
        <v>9.0999999999999998E-2</v>
      </c>
      <c r="E3565" s="8">
        <f>단가대비표!K405</f>
        <v>0</v>
      </c>
      <c r="F3565" s="9">
        <f>TRUNC(E3565*D3565,1)</f>
        <v>0</v>
      </c>
      <c r="G3565" s="8">
        <f>단가대비표!L405</f>
        <v>157068</v>
      </c>
      <c r="H3565" s="9">
        <f>TRUNC(G3565*D3565,1)</f>
        <v>14293.1</v>
      </c>
      <c r="I3565" s="8">
        <f>단가대비표!S405</f>
        <v>0</v>
      </c>
      <c r="J3565" s="9">
        <f>TRUNC(I3565*D3565,1)</f>
        <v>0</v>
      </c>
      <c r="K3565" s="8">
        <f t="shared" si="466"/>
        <v>157068</v>
      </c>
      <c r="L3565" s="9">
        <f t="shared" si="466"/>
        <v>14293.1</v>
      </c>
      <c r="M3565" s="5" t="s">
        <v>52</v>
      </c>
      <c r="N3565" s="1" t="s">
        <v>4009</v>
      </c>
      <c r="O3565" s="1" t="s">
        <v>2650</v>
      </c>
      <c r="P3565" s="1" t="s">
        <v>62</v>
      </c>
      <c r="Q3565" s="1" t="s">
        <v>62</v>
      </c>
      <c r="R3565" s="1" t="s">
        <v>61</v>
      </c>
      <c r="V3565">
        <v>1</v>
      </c>
      <c r="AV3565" s="1" t="s">
        <v>52</v>
      </c>
      <c r="AW3565" s="1" t="s">
        <v>6422</v>
      </c>
      <c r="AX3565" s="1" t="s">
        <v>52</v>
      </c>
      <c r="AY3565" s="1" t="s">
        <v>52</v>
      </c>
      <c r="AZ3565" s="203"/>
      <c r="BA3565" s="207" t="s">
        <v>7717</v>
      </c>
    </row>
    <row r="3566" spans="1:53" ht="30" customHeight="1">
      <c r="A3566" s="5" t="s">
        <v>2652</v>
      </c>
      <c r="B3566" s="5" t="s">
        <v>2653</v>
      </c>
      <c r="C3566" s="5" t="s">
        <v>449</v>
      </c>
      <c r="D3566" s="6">
        <v>1</v>
      </c>
      <c r="E3566" s="8">
        <v>0</v>
      </c>
      <c r="F3566" s="9">
        <f>TRUNC(E3566*D3566,1)</f>
        <v>0</v>
      </c>
      <c r="G3566" s="8">
        <v>0</v>
      </c>
      <c r="H3566" s="9">
        <f>TRUNC(G3566*D3566,1)</f>
        <v>0</v>
      </c>
      <c r="I3566" s="8">
        <f>TRUNC(SUMIF(V3564:V3566, RIGHTB(O3566, 1), H3564:H3566)*U3566, 2)</f>
        <v>2240.79</v>
      </c>
      <c r="J3566" s="9">
        <f>TRUNC(I3566*D3566,1)</f>
        <v>2240.6999999999998</v>
      </c>
      <c r="K3566" s="8">
        <f t="shared" si="466"/>
        <v>2240.6999999999998</v>
      </c>
      <c r="L3566" s="9">
        <f t="shared" si="466"/>
        <v>2240.6999999999998</v>
      </c>
      <c r="M3566" s="5" t="s">
        <v>52</v>
      </c>
      <c r="N3566" s="1" t="s">
        <v>4009</v>
      </c>
      <c r="O3566" s="1" t="s">
        <v>2654</v>
      </c>
      <c r="P3566" s="1" t="s">
        <v>62</v>
      </c>
      <c r="Q3566" s="1" t="s">
        <v>62</v>
      </c>
      <c r="R3566" s="1" t="s">
        <v>62</v>
      </c>
      <c r="S3566">
        <v>1</v>
      </c>
      <c r="T3566">
        <v>2</v>
      </c>
      <c r="U3566">
        <v>0.02</v>
      </c>
      <c r="AV3566" s="1" t="s">
        <v>52</v>
      </c>
      <c r="AW3566" s="1" t="s">
        <v>6423</v>
      </c>
      <c r="AX3566" s="1" t="s">
        <v>52</v>
      </c>
      <c r="AY3566" s="1" t="s">
        <v>52</v>
      </c>
      <c r="AZ3566" s="203"/>
      <c r="BA3566" s="207"/>
    </row>
    <row r="3567" spans="1:53" ht="30" customHeight="1">
      <c r="A3567" s="5" t="s">
        <v>2487</v>
      </c>
      <c r="B3567" s="5" t="s">
        <v>52</v>
      </c>
      <c r="C3567" s="5" t="s">
        <v>52</v>
      </c>
      <c r="D3567" s="6"/>
      <c r="E3567" s="8"/>
      <c r="F3567" s="9">
        <f>TRUNC(SUMIF(N3564:N3566, N3563, F3564:F3566),0)</f>
        <v>0</v>
      </c>
      <c r="G3567" s="8"/>
      <c r="H3567" s="9">
        <f>TRUNC(SUMIF(N3564:N3566, N3563, H3564:H3566),0)</f>
        <v>112039</v>
      </c>
      <c r="I3567" s="8"/>
      <c r="J3567" s="9">
        <f>TRUNC(SUMIF(N3564:N3566, N3563, J3564:J3566),0)</f>
        <v>2240</v>
      </c>
      <c r="K3567" s="8"/>
      <c r="L3567" s="9">
        <f>F3567+H3567+J3567</f>
        <v>114279</v>
      </c>
      <c r="M3567" s="5" t="s">
        <v>52</v>
      </c>
      <c r="N3567" s="1" t="s">
        <v>124</v>
      </c>
      <c r="O3567" s="1" t="s">
        <v>124</v>
      </c>
      <c r="P3567" s="1" t="s">
        <v>52</v>
      </c>
      <c r="Q3567" s="1" t="s">
        <v>52</v>
      </c>
      <c r="R3567" s="1" t="s">
        <v>52</v>
      </c>
      <c r="AV3567" s="1" t="s">
        <v>52</v>
      </c>
      <c r="AW3567" s="1" t="s">
        <v>52</v>
      </c>
      <c r="AX3567" s="1" t="s">
        <v>52</v>
      </c>
      <c r="AY3567" s="1" t="s">
        <v>52</v>
      </c>
      <c r="AZ3567" s="203"/>
      <c r="BA3567" s="207"/>
    </row>
    <row r="3568" spans="1:53" ht="30" customHeight="1">
      <c r="A3568" s="6"/>
      <c r="B3568" s="6"/>
      <c r="C3568" s="6"/>
      <c r="D3568" s="6"/>
      <c r="E3568" s="8"/>
      <c r="F3568" s="9"/>
      <c r="G3568" s="8"/>
      <c r="H3568" s="9"/>
      <c r="I3568" s="8"/>
      <c r="J3568" s="9"/>
      <c r="K3568" s="8"/>
      <c r="L3568" s="9"/>
      <c r="M3568" s="6"/>
      <c r="BA3568" s="206"/>
    </row>
    <row r="3569" spans="1:53" ht="30" customHeight="1">
      <c r="A3569" s="308" t="s">
        <v>6424</v>
      </c>
      <c r="B3569" s="308"/>
      <c r="C3569" s="308"/>
      <c r="D3569" s="308"/>
      <c r="E3569" s="309"/>
      <c r="F3569" s="310"/>
      <c r="G3569" s="309"/>
      <c r="H3569" s="310"/>
      <c r="I3569" s="309"/>
      <c r="J3569" s="310"/>
      <c r="K3569" s="309"/>
      <c r="L3569" s="310"/>
      <c r="M3569" s="308"/>
      <c r="N3569" s="1" t="s">
        <v>4014</v>
      </c>
      <c r="BA3569" s="206"/>
    </row>
    <row r="3570" spans="1:53" ht="30" customHeight="1">
      <c r="A3570" s="5" t="s">
        <v>5063</v>
      </c>
      <c r="B3570" s="5" t="s">
        <v>2646</v>
      </c>
      <c r="C3570" s="5" t="s">
        <v>2210</v>
      </c>
      <c r="D3570" s="6">
        <v>0.46800000000000003</v>
      </c>
      <c r="E3570" s="8">
        <f>단가대비표!K418</f>
        <v>0</v>
      </c>
      <c r="F3570" s="9">
        <f>TRUNC(E3570*D3570,1)</f>
        <v>0</v>
      </c>
      <c r="G3570" s="8">
        <f>단가대비표!L418</f>
        <v>236675</v>
      </c>
      <c r="H3570" s="9">
        <f>TRUNC(G3570*D3570,1)</f>
        <v>110763.9</v>
      </c>
      <c r="I3570" s="8">
        <f>단가대비표!S418</f>
        <v>0</v>
      </c>
      <c r="J3570" s="9">
        <f>TRUNC(I3570*D3570,1)</f>
        <v>0</v>
      </c>
      <c r="K3570" s="8">
        <f t="shared" ref="K3570:L3572" si="467">TRUNC(E3570+G3570+I3570,1)</f>
        <v>236675</v>
      </c>
      <c r="L3570" s="9">
        <f t="shared" si="467"/>
        <v>110763.9</v>
      </c>
      <c r="M3570" s="5" t="s">
        <v>52</v>
      </c>
      <c r="N3570" s="1" t="s">
        <v>4014</v>
      </c>
      <c r="O3570" s="1" t="s">
        <v>5064</v>
      </c>
      <c r="P3570" s="1" t="s">
        <v>62</v>
      </c>
      <c r="Q3570" s="1" t="s">
        <v>62</v>
      </c>
      <c r="R3570" s="1" t="s">
        <v>61</v>
      </c>
      <c r="V3570">
        <v>1</v>
      </c>
      <c r="AV3570" s="1" t="s">
        <v>52</v>
      </c>
      <c r="AW3570" s="1" t="s">
        <v>6425</v>
      </c>
      <c r="AX3570" s="1" t="s">
        <v>52</v>
      </c>
      <c r="AY3570" s="1" t="s">
        <v>52</v>
      </c>
      <c r="AZ3570" s="203"/>
      <c r="BA3570" s="207" t="s">
        <v>7733</v>
      </c>
    </row>
    <row r="3571" spans="1:53" ht="30" customHeight="1">
      <c r="A3571" s="5" t="s">
        <v>2649</v>
      </c>
      <c r="B3571" s="5" t="s">
        <v>2646</v>
      </c>
      <c r="C3571" s="5" t="s">
        <v>2210</v>
      </c>
      <c r="D3571" s="6">
        <v>0.104</v>
      </c>
      <c r="E3571" s="8">
        <f>단가대비표!K405</f>
        <v>0</v>
      </c>
      <c r="F3571" s="9">
        <f>TRUNC(E3571*D3571,1)</f>
        <v>0</v>
      </c>
      <c r="G3571" s="8">
        <f>단가대비표!L405</f>
        <v>157068</v>
      </c>
      <c r="H3571" s="9">
        <f>TRUNC(G3571*D3571,1)</f>
        <v>16335</v>
      </c>
      <c r="I3571" s="8">
        <f>단가대비표!S405</f>
        <v>0</v>
      </c>
      <c r="J3571" s="9">
        <f>TRUNC(I3571*D3571,1)</f>
        <v>0</v>
      </c>
      <c r="K3571" s="8">
        <f t="shared" si="467"/>
        <v>157068</v>
      </c>
      <c r="L3571" s="9">
        <f t="shared" si="467"/>
        <v>16335</v>
      </c>
      <c r="M3571" s="5" t="s">
        <v>52</v>
      </c>
      <c r="N3571" s="1" t="s">
        <v>4014</v>
      </c>
      <c r="O3571" s="1" t="s">
        <v>2650</v>
      </c>
      <c r="P3571" s="1" t="s">
        <v>62</v>
      </c>
      <c r="Q3571" s="1" t="s">
        <v>62</v>
      </c>
      <c r="R3571" s="1" t="s">
        <v>61</v>
      </c>
      <c r="V3571">
        <v>1</v>
      </c>
      <c r="AV3571" s="1" t="s">
        <v>52</v>
      </c>
      <c r="AW3571" s="1" t="s">
        <v>6426</v>
      </c>
      <c r="AX3571" s="1" t="s">
        <v>52</v>
      </c>
      <c r="AY3571" s="1" t="s">
        <v>52</v>
      </c>
      <c r="AZ3571" s="203"/>
      <c r="BA3571" s="207" t="s">
        <v>7717</v>
      </c>
    </row>
    <row r="3572" spans="1:53" ht="30" customHeight="1">
      <c r="A3572" s="5" t="s">
        <v>2652</v>
      </c>
      <c r="B3572" s="5" t="s">
        <v>2653</v>
      </c>
      <c r="C3572" s="5" t="s">
        <v>449</v>
      </c>
      <c r="D3572" s="6">
        <v>1</v>
      </c>
      <c r="E3572" s="8">
        <v>0</v>
      </c>
      <c r="F3572" s="9">
        <f>TRUNC(E3572*D3572,1)</f>
        <v>0</v>
      </c>
      <c r="G3572" s="8">
        <v>0</v>
      </c>
      <c r="H3572" s="9">
        <f>TRUNC(G3572*D3572,1)</f>
        <v>0</v>
      </c>
      <c r="I3572" s="8">
        <f>TRUNC(SUMIF(V3570:V3572, RIGHTB(O3572, 1), H3570:H3572)*U3572, 2)</f>
        <v>2541.9699999999998</v>
      </c>
      <c r="J3572" s="9">
        <f>TRUNC(I3572*D3572,1)</f>
        <v>2541.9</v>
      </c>
      <c r="K3572" s="8">
        <f t="shared" si="467"/>
        <v>2541.9</v>
      </c>
      <c r="L3572" s="9">
        <f t="shared" si="467"/>
        <v>2541.9</v>
      </c>
      <c r="M3572" s="5" t="s">
        <v>52</v>
      </c>
      <c r="N3572" s="1" t="s">
        <v>4014</v>
      </c>
      <c r="O3572" s="1" t="s">
        <v>2654</v>
      </c>
      <c r="P3572" s="1" t="s">
        <v>62</v>
      </c>
      <c r="Q3572" s="1" t="s">
        <v>62</v>
      </c>
      <c r="R3572" s="1" t="s">
        <v>62</v>
      </c>
      <c r="S3572">
        <v>1</v>
      </c>
      <c r="T3572">
        <v>2</v>
      </c>
      <c r="U3572">
        <v>0.02</v>
      </c>
      <c r="AV3572" s="1" t="s">
        <v>52</v>
      </c>
      <c r="AW3572" s="1" t="s">
        <v>6427</v>
      </c>
      <c r="AX3572" s="1" t="s">
        <v>52</v>
      </c>
      <c r="AY3572" s="1" t="s">
        <v>52</v>
      </c>
      <c r="AZ3572" s="203"/>
      <c r="BA3572" s="207"/>
    </row>
    <row r="3573" spans="1:53" ht="30" customHeight="1">
      <c r="A3573" s="5" t="s">
        <v>2487</v>
      </c>
      <c r="B3573" s="5" t="s">
        <v>52</v>
      </c>
      <c r="C3573" s="5" t="s">
        <v>52</v>
      </c>
      <c r="D3573" s="6"/>
      <c r="E3573" s="8"/>
      <c r="F3573" s="9">
        <f>TRUNC(SUMIF(N3570:N3572, N3569, F3570:F3572),0)</f>
        <v>0</v>
      </c>
      <c r="G3573" s="8"/>
      <c r="H3573" s="9">
        <f>TRUNC(SUMIF(N3570:N3572, N3569, H3570:H3572),0)</f>
        <v>127098</v>
      </c>
      <c r="I3573" s="8"/>
      <c r="J3573" s="9">
        <f>TRUNC(SUMIF(N3570:N3572, N3569, J3570:J3572),0)</f>
        <v>2541</v>
      </c>
      <c r="K3573" s="8"/>
      <c r="L3573" s="9">
        <f>F3573+H3573+J3573</f>
        <v>129639</v>
      </c>
      <c r="M3573" s="5" t="s">
        <v>52</v>
      </c>
      <c r="N3573" s="1" t="s">
        <v>124</v>
      </c>
      <c r="O3573" s="1" t="s">
        <v>124</v>
      </c>
      <c r="P3573" s="1" t="s">
        <v>52</v>
      </c>
      <c r="Q3573" s="1" t="s">
        <v>52</v>
      </c>
      <c r="R3573" s="1" t="s">
        <v>52</v>
      </c>
      <c r="AV3573" s="1" t="s">
        <v>52</v>
      </c>
      <c r="AW3573" s="1" t="s">
        <v>52</v>
      </c>
      <c r="AX3573" s="1" t="s">
        <v>52</v>
      </c>
      <c r="AY3573" s="1" t="s">
        <v>52</v>
      </c>
      <c r="AZ3573" s="203"/>
      <c r="BA3573" s="207"/>
    </row>
    <row r="3574" spans="1:53" ht="30" customHeight="1">
      <c r="A3574" s="6"/>
      <c r="B3574" s="6"/>
      <c r="C3574" s="6"/>
      <c r="D3574" s="6"/>
      <c r="E3574" s="8"/>
      <c r="F3574" s="9"/>
      <c r="G3574" s="8"/>
      <c r="H3574" s="9"/>
      <c r="I3574" s="8"/>
      <c r="J3574" s="9"/>
      <c r="K3574" s="8"/>
      <c r="L3574" s="9"/>
      <c r="M3574" s="6"/>
      <c r="BA3574" s="206"/>
    </row>
    <row r="3575" spans="1:53" ht="30" customHeight="1">
      <c r="A3575" s="308" t="s">
        <v>6428</v>
      </c>
      <c r="B3575" s="308"/>
      <c r="C3575" s="308"/>
      <c r="D3575" s="308"/>
      <c r="E3575" s="309"/>
      <c r="F3575" s="310"/>
      <c r="G3575" s="309"/>
      <c r="H3575" s="310"/>
      <c r="I3575" s="309"/>
      <c r="J3575" s="310"/>
      <c r="K3575" s="309"/>
      <c r="L3575" s="310"/>
      <c r="M3575" s="308"/>
      <c r="N3575" s="1" t="s">
        <v>4023</v>
      </c>
      <c r="BA3575" s="206"/>
    </row>
    <row r="3576" spans="1:53" ht="30" customHeight="1">
      <c r="A3576" s="5" t="s">
        <v>5063</v>
      </c>
      <c r="B3576" s="5" t="s">
        <v>2646</v>
      </c>
      <c r="C3576" s="5" t="s">
        <v>2210</v>
      </c>
      <c r="D3576" s="6">
        <v>0.2</v>
      </c>
      <c r="E3576" s="8">
        <f>단가대비표!K418</f>
        <v>0</v>
      </c>
      <c r="F3576" s="9">
        <f>TRUNC(E3576*D3576,1)</f>
        <v>0</v>
      </c>
      <c r="G3576" s="8">
        <f>단가대비표!L418</f>
        <v>236675</v>
      </c>
      <c r="H3576" s="9">
        <f>TRUNC(G3576*D3576,1)</f>
        <v>47335</v>
      </c>
      <c r="I3576" s="8">
        <f>단가대비표!S418</f>
        <v>0</v>
      </c>
      <c r="J3576" s="9">
        <f>TRUNC(I3576*D3576,1)</f>
        <v>0</v>
      </c>
      <c r="K3576" s="8">
        <f t="shared" ref="K3576:L3578" si="468">TRUNC(E3576+G3576+I3576,1)</f>
        <v>236675</v>
      </c>
      <c r="L3576" s="9">
        <f t="shared" si="468"/>
        <v>47335</v>
      </c>
      <c r="M3576" s="5" t="s">
        <v>52</v>
      </c>
      <c r="N3576" s="1" t="s">
        <v>4023</v>
      </c>
      <c r="O3576" s="1" t="s">
        <v>5064</v>
      </c>
      <c r="P3576" s="1" t="s">
        <v>62</v>
      </c>
      <c r="Q3576" s="1" t="s">
        <v>62</v>
      </c>
      <c r="R3576" s="1" t="s">
        <v>61</v>
      </c>
      <c r="V3576">
        <v>1</v>
      </c>
      <c r="AV3576" s="1" t="s">
        <v>52</v>
      </c>
      <c r="AW3576" s="1" t="s">
        <v>6429</v>
      </c>
      <c r="AX3576" s="1" t="s">
        <v>52</v>
      </c>
      <c r="AY3576" s="1" t="s">
        <v>52</v>
      </c>
      <c r="AZ3576" s="203"/>
      <c r="BA3576" s="207" t="s">
        <v>7733</v>
      </c>
    </row>
    <row r="3577" spans="1:53" ht="30" customHeight="1">
      <c r="A3577" s="5" t="s">
        <v>2649</v>
      </c>
      <c r="B3577" s="5" t="s">
        <v>2646</v>
      </c>
      <c r="C3577" s="5" t="s">
        <v>2210</v>
      </c>
      <c r="D3577" s="6">
        <v>4.3999999999999997E-2</v>
      </c>
      <c r="E3577" s="8">
        <f>단가대비표!K405</f>
        <v>0</v>
      </c>
      <c r="F3577" s="9">
        <f>TRUNC(E3577*D3577,1)</f>
        <v>0</v>
      </c>
      <c r="G3577" s="8">
        <f>단가대비표!L405</f>
        <v>157068</v>
      </c>
      <c r="H3577" s="9">
        <f>TRUNC(G3577*D3577,1)</f>
        <v>6910.9</v>
      </c>
      <c r="I3577" s="8">
        <f>단가대비표!S405</f>
        <v>0</v>
      </c>
      <c r="J3577" s="9">
        <f>TRUNC(I3577*D3577,1)</f>
        <v>0</v>
      </c>
      <c r="K3577" s="8">
        <f t="shared" si="468"/>
        <v>157068</v>
      </c>
      <c r="L3577" s="9">
        <f t="shared" si="468"/>
        <v>6910.9</v>
      </c>
      <c r="M3577" s="5" t="s">
        <v>52</v>
      </c>
      <c r="N3577" s="1" t="s">
        <v>4023</v>
      </c>
      <c r="O3577" s="1" t="s">
        <v>2650</v>
      </c>
      <c r="P3577" s="1" t="s">
        <v>62</v>
      </c>
      <c r="Q3577" s="1" t="s">
        <v>62</v>
      </c>
      <c r="R3577" s="1" t="s">
        <v>61</v>
      </c>
      <c r="V3577">
        <v>1</v>
      </c>
      <c r="AV3577" s="1" t="s">
        <v>52</v>
      </c>
      <c r="AW3577" s="1" t="s">
        <v>6430</v>
      </c>
      <c r="AX3577" s="1" t="s">
        <v>52</v>
      </c>
      <c r="AY3577" s="1" t="s">
        <v>52</v>
      </c>
      <c r="AZ3577" s="203"/>
      <c r="BA3577" s="207" t="s">
        <v>7717</v>
      </c>
    </row>
    <row r="3578" spans="1:53" ht="30" customHeight="1">
      <c r="A3578" s="5" t="s">
        <v>2652</v>
      </c>
      <c r="B3578" s="5" t="s">
        <v>2653</v>
      </c>
      <c r="C3578" s="5" t="s">
        <v>449</v>
      </c>
      <c r="D3578" s="6">
        <v>1</v>
      </c>
      <c r="E3578" s="8">
        <v>0</v>
      </c>
      <c r="F3578" s="9">
        <f>TRUNC(E3578*D3578,1)</f>
        <v>0</v>
      </c>
      <c r="G3578" s="8">
        <v>0</v>
      </c>
      <c r="H3578" s="9">
        <f>TRUNC(G3578*D3578,1)</f>
        <v>0</v>
      </c>
      <c r="I3578" s="8">
        <f>TRUNC(SUMIF(V3576:V3578, RIGHTB(O3578, 1), H3576:H3578)*U3578, 2)</f>
        <v>1084.9100000000001</v>
      </c>
      <c r="J3578" s="9">
        <f>TRUNC(I3578*D3578,1)</f>
        <v>1084.9000000000001</v>
      </c>
      <c r="K3578" s="8">
        <f t="shared" si="468"/>
        <v>1084.9000000000001</v>
      </c>
      <c r="L3578" s="9">
        <f t="shared" si="468"/>
        <v>1084.9000000000001</v>
      </c>
      <c r="M3578" s="5" t="s">
        <v>52</v>
      </c>
      <c r="N3578" s="1" t="s">
        <v>4023</v>
      </c>
      <c r="O3578" s="1" t="s">
        <v>2654</v>
      </c>
      <c r="P3578" s="1" t="s">
        <v>62</v>
      </c>
      <c r="Q3578" s="1" t="s">
        <v>62</v>
      </c>
      <c r="R3578" s="1" t="s">
        <v>62</v>
      </c>
      <c r="S3578">
        <v>1</v>
      </c>
      <c r="T3578">
        <v>2</v>
      </c>
      <c r="U3578">
        <v>0.02</v>
      </c>
      <c r="AV3578" s="1" t="s">
        <v>52</v>
      </c>
      <c r="AW3578" s="1" t="s">
        <v>6431</v>
      </c>
      <c r="AX3578" s="1" t="s">
        <v>52</v>
      </c>
      <c r="AY3578" s="1" t="s">
        <v>52</v>
      </c>
      <c r="AZ3578" s="203"/>
      <c r="BA3578" s="207"/>
    </row>
    <row r="3579" spans="1:53" ht="30" customHeight="1">
      <c r="A3579" s="5" t="s">
        <v>2487</v>
      </c>
      <c r="B3579" s="5" t="s">
        <v>52</v>
      </c>
      <c r="C3579" s="5" t="s">
        <v>52</v>
      </c>
      <c r="D3579" s="6"/>
      <c r="E3579" s="8"/>
      <c r="F3579" s="9">
        <f>TRUNC(SUMIF(N3576:N3578, N3575, F3576:F3578),0)</f>
        <v>0</v>
      </c>
      <c r="G3579" s="8"/>
      <c r="H3579" s="9">
        <f>TRUNC(SUMIF(N3576:N3578, N3575, H3576:H3578),0)</f>
        <v>54245</v>
      </c>
      <c r="I3579" s="8"/>
      <c r="J3579" s="9">
        <f>TRUNC(SUMIF(N3576:N3578, N3575, J3576:J3578),0)</f>
        <v>1084</v>
      </c>
      <c r="K3579" s="8"/>
      <c r="L3579" s="9">
        <f>F3579+H3579+J3579</f>
        <v>55329</v>
      </c>
      <c r="M3579" s="5" t="s">
        <v>52</v>
      </c>
      <c r="N3579" s="1" t="s">
        <v>124</v>
      </c>
      <c r="O3579" s="1" t="s">
        <v>124</v>
      </c>
      <c r="P3579" s="1" t="s">
        <v>52</v>
      </c>
      <c r="Q3579" s="1" t="s">
        <v>52</v>
      </c>
      <c r="R3579" s="1" t="s">
        <v>52</v>
      </c>
      <c r="AV3579" s="1" t="s">
        <v>52</v>
      </c>
      <c r="AW3579" s="1" t="s">
        <v>52</v>
      </c>
      <c r="AX3579" s="1" t="s">
        <v>52</v>
      </c>
      <c r="AY3579" s="1" t="s">
        <v>52</v>
      </c>
      <c r="AZ3579" s="203"/>
      <c r="BA3579" s="207"/>
    </row>
    <row r="3580" spans="1:53" ht="30" customHeight="1">
      <c r="A3580" s="6"/>
      <c r="B3580" s="6"/>
      <c r="C3580" s="6"/>
      <c r="D3580" s="6"/>
      <c r="E3580" s="8"/>
      <c r="F3580" s="9"/>
      <c r="G3580" s="8"/>
      <c r="H3580" s="9"/>
      <c r="I3580" s="8"/>
      <c r="J3580" s="9"/>
      <c r="K3580" s="8"/>
      <c r="L3580" s="9"/>
      <c r="M3580" s="6"/>
      <c r="BA3580" s="206"/>
    </row>
    <row r="3581" spans="1:53" ht="30" customHeight="1">
      <c r="A3581" s="308" t="s">
        <v>6432</v>
      </c>
      <c r="B3581" s="308"/>
      <c r="C3581" s="308"/>
      <c r="D3581" s="308"/>
      <c r="E3581" s="309"/>
      <c r="F3581" s="310"/>
      <c r="G3581" s="309"/>
      <c r="H3581" s="310"/>
      <c r="I3581" s="309"/>
      <c r="J3581" s="310"/>
      <c r="K3581" s="309"/>
      <c r="L3581" s="310"/>
      <c r="M3581" s="308"/>
      <c r="N3581" s="1" t="s">
        <v>4027</v>
      </c>
      <c r="BA3581" s="206"/>
    </row>
    <row r="3582" spans="1:53" ht="30" customHeight="1">
      <c r="A3582" s="5" t="s">
        <v>5063</v>
      </c>
      <c r="B3582" s="5" t="s">
        <v>2646</v>
      </c>
      <c r="C3582" s="5" t="s">
        <v>2210</v>
      </c>
      <c r="D3582" s="6">
        <v>0.247</v>
      </c>
      <c r="E3582" s="8">
        <f>단가대비표!K418</f>
        <v>0</v>
      </c>
      <c r="F3582" s="9">
        <f>TRUNC(E3582*D3582,1)</f>
        <v>0</v>
      </c>
      <c r="G3582" s="8">
        <f>단가대비표!L418</f>
        <v>236675</v>
      </c>
      <c r="H3582" s="9">
        <f>TRUNC(G3582*D3582,1)</f>
        <v>58458.7</v>
      </c>
      <c r="I3582" s="8">
        <f>단가대비표!S418</f>
        <v>0</v>
      </c>
      <c r="J3582" s="9">
        <f>TRUNC(I3582*D3582,1)</f>
        <v>0</v>
      </c>
      <c r="K3582" s="8">
        <f t="shared" ref="K3582:L3584" si="469">TRUNC(E3582+G3582+I3582,1)</f>
        <v>236675</v>
      </c>
      <c r="L3582" s="9">
        <f t="shared" si="469"/>
        <v>58458.7</v>
      </c>
      <c r="M3582" s="5" t="s">
        <v>52</v>
      </c>
      <c r="N3582" s="1" t="s">
        <v>4027</v>
      </c>
      <c r="O3582" s="1" t="s">
        <v>5064</v>
      </c>
      <c r="P3582" s="1" t="s">
        <v>62</v>
      </c>
      <c r="Q3582" s="1" t="s">
        <v>62</v>
      </c>
      <c r="R3582" s="1" t="s">
        <v>61</v>
      </c>
      <c r="V3582">
        <v>1</v>
      </c>
      <c r="AV3582" s="1" t="s">
        <v>52</v>
      </c>
      <c r="AW3582" s="1" t="s">
        <v>6433</v>
      </c>
      <c r="AX3582" s="1" t="s">
        <v>52</v>
      </c>
      <c r="AY3582" s="1" t="s">
        <v>52</v>
      </c>
      <c r="AZ3582" s="203"/>
      <c r="BA3582" s="207" t="s">
        <v>7733</v>
      </c>
    </row>
    <row r="3583" spans="1:53" ht="30" customHeight="1">
      <c r="A3583" s="5" t="s">
        <v>2649</v>
      </c>
      <c r="B3583" s="5" t="s">
        <v>2646</v>
      </c>
      <c r="C3583" s="5" t="s">
        <v>2210</v>
      </c>
      <c r="D3583" s="6">
        <v>5.5E-2</v>
      </c>
      <c r="E3583" s="8">
        <f>단가대비표!K405</f>
        <v>0</v>
      </c>
      <c r="F3583" s="9">
        <f>TRUNC(E3583*D3583,1)</f>
        <v>0</v>
      </c>
      <c r="G3583" s="8">
        <f>단가대비표!L405</f>
        <v>157068</v>
      </c>
      <c r="H3583" s="9">
        <f>TRUNC(G3583*D3583,1)</f>
        <v>8638.7000000000007</v>
      </c>
      <c r="I3583" s="8">
        <f>단가대비표!S405</f>
        <v>0</v>
      </c>
      <c r="J3583" s="9">
        <f>TRUNC(I3583*D3583,1)</f>
        <v>0</v>
      </c>
      <c r="K3583" s="8">
        <f t="shared" si="469"/>
        <v>157068</v>
      </c>
      <c r="L3583" s="9">
        <f t="shared" si="469"/>
        <v>8638.7000000000007</v>
      </c>
      <c r="M3583" s="5" t="s">
        <v>52</v>
      </c>
      <c r="N3583" s="1" t="s">
        <v>4027</v>
      </c>
      <c r="O3583" s="1" t="s">
        <v>2650</v>
      </c>
      <c r="P3583" s="1" t="s">
        <v>62</v>
      </c>
      <c r="Q3583" s="1" t="s">
        <v>62</v>
      </c>
      <c r="R3583" s="1" t="s">
        <v>61</v>
      </c>
      <c r="V3583">
        <v>1</v>
      </c>
      <c r="AV3583" s="1" t="s">
        <v>52</v>
      </c>
      <c r="AW3583" s="1" t="s">
        <v>6434</v>
      </c>
      <c r="AX3583" s="1" t="s">
        <v>52</v>
      </c>
      <c r="AY3583" s="1" t="s">
        <v>52</v>
      </c>
      <c r="AZ3583" s="203"/>
      <c r="BA3583" s="207" t="s">
        <v>7717</v>
      </c>
    </row>
    <row r="3584" spans="1:53" ht="30" customHeight="1">
      <c r="A3584" s="5" t="s">
        <v>2652</v>
      </c>
      <c r="B3584" s="5" t="s">
        <v>2653</v>
      </c>
      <c r="C3584" s="5" t="s">
        <v>449</v>
      </c>
      <c r="D3584" s="6">
        <v>1</v>
      </c>
      <c r="E3584" s="8">
        <v>0</v>
      </c>
      <c r="F3584" s="9">
        <f>TRUNC(E3584*D3584,1)</f>
        <v>0</v>
      </c>
      <c r="G3584" s="8">
        <v>0</v>
      </c>
      <c r="H3584" s="9">
        <f>TRUNC(G3584*D3584,1)</f>
        <v>0</v>
      </c>
      <c r="I3584" s="8">
        <f>TRUNC(SUMIF(V3582:V3584, RIGHTB(O3584, 1), H3582:H3584)*U3584, 2)</f>
        <v>1341.94</v>
      </c>
      <c r="J3584" s="9">
        <f>TRUNC(I3584*D3584,1)</f>
        <v>1341.9</v>
      </c>
      <c r="K3584" s="8">
        <f t="shared" si="469"/>
        <v>1341.9</v>
      </c>
      <c r="L3584" s="9">
        <f t="shared" si="469"/>
        <v>1341.9</v>
      </c>
      <c r="M3584" s="5" t="s">
        <v>52</v>
      </c>
      <c r="N3584" s="1" t="s">
        <v>4027</v>
      </c>
      <c r="O3584" s="1" t="s">
        <v>2654</v>
      </c>
      <c r="P3584" s="1" t="s">
        <v>62</v>
      </c>
      <c r="Q3584" s="1" t="s">
        <v>62</v>
      </c>
      <c r="R3584" s="1" t="s">
        <v>62</v>
      </c>
      <c r="S3584">
        <v>1</v>
      </c>
      <c r="T3584">
        <v>2</v>
      </c>
      <c r="U3584">
        <v>0.02</v>
      </c>
      <c r="AV3584" s="1" t="s">
        <v>52</v>
      </c>
      <c r="AW3584" s="1" t="s">
        <v>6435</v>
      </c>
      <c r="AX3584" s="1" t="s">
        <v>52</v>
      </c>
      <c r="AY3584" s="1" t="s">
        <v>52</v>
      </c>
      <c r="AZ3584" s="203"/>
      <c r="BA3584" s="207"/>
    </row>
    <row r="3585" spans="1:53" ht="30" customHeight="1">
      <c r="A3585" s="5" t="s">
        <v>2487</v>
      </c>
      <c r="B3585" s="5" t="s">
        <v>52</v>
      </c>
      <c r="C3585" s="5" t="s">
        <v>52</v>
      </c>
      <c r="D3585" s="6"/>
      <c r="E3585" s="8"/>
      <c r="F3585" s="9">
        <f>TRUNC(SUMIF(N3582:N3584, N3581, F3582:F3584),0)</f>
        <v>0</v>
      </c>
      <c r="G3585" s="8"/>
      <c r="H3585" s="9">
        <f>TRUNC(SUMIF(N3582:N3584, N3581, H3582:H3584),0)</f>
        <v>67097</v>
      </c>
      <c r="I3585" s="8"/>
      <c r="J3585" s="9">
        <f>TRUNC(SUMIF(N3582:N3584, N3581, J3582:J3584),0)</f>
        <v>1341</v>
      </c>
      <c r="K3585" s="8"/>
      <c r="L3585" s="9">
        <f>F3585+H3585+J3585</f>
        <v>68438</v>
      </c>
      <c r="M3585" s="5" t="s">
        <v>52</v>
      </c>
      <c r="N3585" s="1" t="s">
        <v>124</v>
      </c>
      <c r="O3585" s="1" t="s">
        <v>124</v>
      </c>
      <c r="P3585" s="1" t="s">
        <v>52</v>
      </c>
      <c r="Q3585" s="1" t="s">
        <v>52</v>
      </c>
      <c r="R3585" s="1" t="s">
        <v>52</v>
      </c>
      <c r="AV3585" s="1" t="s">
        <v>52</v>
      </c>
      <c r="AW3585" s="1" t="s">
        <v>52</v>
      </c>
      <c r="AX3585" s="1" t="s">
        <v>52</v>
      </c>
      <c r="AY3585" s="1" t="s">
        <v>52</v>
      </c>
      <c r="AZ3585" s="203"/>
      <c r="BA3585" s="207"/>
    </row>
    <row r="3586" spans="1:53" ht="30" customHeight="1">
      <c r="A3586" s="6"/>
      <c r="B3586" s="6"/>
      <c r="C3586" s="6"/>
      <c r="D3586" s="6"/>
      <c r="E3586" s="8"/>
      <c r="F3586" s="9"/>
      <c r="G3586" s="8"/>
      <c r="H3586" s="9"/>
      <c r="I3586" s="8"/>
      <c r="J3586" s="9"/>
      <c r="K3586" s="8"/>
      <c r="L3586" s="9"/>
      <c r="M3586" s="6"/>
      <c r="BA3586" s="206"/>
    </row>
    <row r="3587" spans="1:53" ht="30" customHeight="1">
      <c r="A3587" s="308" t="s">
        <v>6436</v>
      </c>
      <c r="B3587" s="308"/>
      <c r="C3587" s="308"/>
      <c r="D3587" s="308"/>
      <c r="E3587" s="309"/>
      <c r="F3587" s="310"/>
      <c r="G3587" s="309"/>
      <c r="H3587" s="310"/>
      <c r="I3587" s="309"/>
      <c r="J3587" s="310"/>
      <c r="K3587" s="309"/>
      <c r="L3587" s="310"/>
      <c r="M3587" s="308"/>
      <c r="N3587" s="1" t="s">
        <v>4031</v>
      </c>
      <c r="BA3587" s="206"/>
    </row>
    <row r="3588" spans="1:53" ht="30" customHeight="1">
      <c r="A3588" s="5" t="s">
        <v>5063</v>
      </c>
      <c r="B3588" s="5" t="s">
        <v>2646</v>
      </c>
      <c r="C3588" s="5" t="s">
        <v>2210</v>
      </c>
      <c r="D3588" s="6">
        <v>0.38100000000000001</v>
      </c>
      <c r="E3588" s="8">
        <f>단가대비표!K418</f>
        <v>0</v>
      </c>
      <c r="F3588" s="9">
        <f>TRUNC(E3588*D3588,1)</f>
        <v>0</v>
      </c>
      <c r="G3588" s="8">
        <f>단가대비표!L418</f>
        <v>236675</v>
      </c>
      <c r="H3588" s="9">
        <f>TRUNC(G3588*D3588,1)</f>
        <v>90173.1</v>
      </c>
      <c r="I3588" s="8">
        <f>단가대비표!S418</f>
        <v>0</v>
      </c>
      <c r="J3588" s="9">
        <f>TRUNC(I3588*D3588,1)</f>
        <v>0</v>
      </c>
      <c r="K3588" s="8">
        <f t="shared" ref="K3588:L3590" si="470">TRUNC(E3588+G3588+I3588,1)</f>
        <v>236675</v>
      </c>
      <c r="L3588" s="9">
        <f t="shared" si="470"/>
        <v>90173.1</v>
      </c>
      <c r="M3588" s="5" t="s">
        <v>52</v>
      </c>
      <c r="N3588" s="1" t="s">
        <v>4031</v>
      </c>
      <c r="O3588" s="1" t="s">
        <v>5064</v>
      </c>
      <c r="P3588" s="1" t="s">
        <v>62</v>
      </c>
      <c r="Q3588" s="1" t="s">
        <v>62</v>
      </c>
      <c r="R3588" s="1" t="s">
        <v>61</v>
      </c>
      <c r="V3588">
        <v>1</v>
      </c>
      <c r="AV3588" s="1" t="s">
        <v>52</v>
      </c>
      <c r="AW3588" s="1" t="s">
        <v>6437</v>
      </c>
      <c r="AX3588" s="1" t="s">
        <v>52</v>
      </c>
      <c r="AY3588" s="1" t="s">
        <v>52</v>
      </c>
      <c r="AZ3588" s="203"/>
      <c r="BA3588" s="207" t="s">
        <v>7733</v>
      </c>
    </row>
    <row r="3589" spans="1:53" ht="30" customHeight="1">
      <c r="A3589" s="5" t="s">
        <v>2649</v>
      </c>
      <c r="B3589" s="5" t="s">
        <v>2646</v>
      </c>
      <c r="C3589" s="5" t="s">
        <v>2210</v>
      </c>
      <c r="D3589" s="6">
        <v>8.5000000000000006E-2</v>
      </c>
      <c r="E3589" s="8">
        <f>단가대비표!K405</f>
        <v>0</v>
      </c>
      <c r="F3589" s="9">
        <f>TRUNC(E3589*D3589,1)</f>
        <v>0</v>
      </c>
      <c r="G3589" s="8">
        <f>단가대비표!L405</f>
        <v>157068</v>
      </c>
      <c r="H3589" s="9">
        <f>TRUNC(G3589*D3589,1)</f>
        <v>13350.7</v>
      </c>
      <c r="I3589" s="8">
        <f>단가대비표!S405</f>
        <v>0</v>
      </c>
      <c r="J3589" s="9">
        <f>TRUNC(I3589*D3589,1)</f>
        <v>0</v>
      </c>
      <c r="K3589" s="8">
        <f t="shared" si="470"/>
        <v>157068</v>
      </c>
      <c r="L3589" s="9">
        <f t="shared" si="470"/>
        <v>13350.7</v>
      </c>
      <c r="M3589" s="5" t="s">
        <v>52</v>
      </c>
      <c r="N3589" s="1" t="s">
        <v>4031</v>
      </c>
      <c r="O3589" s="1" t="s">
        <v>2650</v>
      </c>
      <c r="P3589" s="1" t="s">
        <v>62</v>
      </c>
      <c r="Q3589" s="1" t="s">
        <v>62</v>
      </c>
      <c r="R3589" s="1" t="s">
        <v>61</v>
      </c>
      <c r="V3589">
        <v>1</v>
      </c>
      <c r="AV3589" s="1" t="s">
        <v>52</v>
      </c>
      <c r="AW3589" s="1" t="s">
        <v>6438</v>
      </c>
      <c r="AX3589" s="1" t="s">
        <v>52</v>
      </c>
      <c r="AY3589" s="1" t="s">
        <v>52</v>
      </c>
      <c r="AZ3589" s="203"/>
      <c r="BA3589" s="207" t="s">
        <v>7717</v>
      </c>
    </row>
    <row r="3590" spans="1:53" ht="30" customHeight="1">
      <c r="A3590" s="5" t="s">
        <v>2652</v>
      </c>
      <c r="B3590" s="5" t="s">
        <v>2653</v>
      </c>
      <c r="C3590" s="5" t="s">
        <v>449</v>
      </c>
      <c r="D3590" s="6">
        <v>1</v>
      </c>
      <c r="E3590" s="8">
        <v>0</v>
      </c>
      <c r="F3590" s="9">
        <f>TRUNC(E3590*D3590,1)</f>
        <v>0</v>
      </c>
      <c r="G3590" s="8">
        <v>0</v>
      </c>
      <c r="H3590" s="9">
        <f>TRUNC(G3590*D3590,1)</f>
        <v>0</v>
      </c>
      <c r="I3590" s="8">
        <f>TRUNC(SUMIF(V3588:V3590, RIGHTB(O3590, 1), H3588:H3590)*U3590, 2)</f>
        <v>2070.4699999999998</v>
      </c>
      <c r="J3590" s="9">
        <f>TRUNC(I3590*D3590,1)</f>
        <v>2070.4</v>
      </c>
      <c r="K3590" s="8">
        <f t="shared" si="470"/>
        <v>2070.4</v>
      </c>
      <c r="L3590" s="9">
        <f t="shared" si="470"/>
        <v>2070.4</v>
      </c>
      <c r="M3590" s="5" t="s">
        <v>52</v>
      </c>
      <c r="N3590" s="1" t="s">
        <v>4031</v>
      </c>
      <c r="O3590" s="1" t="s">
        <v>2654</v>
      </c>
      <c r="P3590" s="1" t="s">
        <v>62</v>
      </c>
      <c r="Q3590" s="1" t="s">
        <v>62</v>
      </c>
      <c r="R3590" s="1" t="s">
        <v>62</v>
      </c>
      <c r="S3590">
        <v>1</v>
      </c>
      <c r="T3590">
        <v>2</v>
      </c>
      <c r="U3590">
        <v>0.02</v>
      </c>
      <c r="AV3590" s="1" t="s">
        <v>52</v>
      </c>
      <c r="AW3590" s="1" t="s">
        <v>6439</v>
      </c>
      <c r="AX3590" s="1" t="s">
        <v>52</v>
      </c>
      <c r="AY3590" s="1" t="s">
        <v>52</v>
      </c>
      <c r="AZ3590" s="203"/>
      <c r="BA3590" s="207"/>
    </row>
    <row r="3591" spans="1:53" ht="30" customHeight="1">
      <c r="A3591" s="5" t="s">
        <v>2487</v>
      </c>
      <c r="B3591" s="5" t="s">
        <v>52</v>
      </c>
      <c r="C3591" s="5" t="s">
        <v>52</v>
      </c>
      <c r="D3591" s="6"/>
      <c r="E3591" s="8"/>
      <c r="F3591" s="9">
        <f>TRUNC(SUMIF(N3588:N3590, N3587, F3588:F3590),0)</f>
        <v>0</v>
      </c>
      <c r="G3591" s="8"/>
      <c r="H3591" s="9">
        <f>TRUNC(SUMIF(N3588:N3590, N3587, H3588:H3590),0)</f>
        <v>103523</v>
      </c>
      <c r="I3591" s="8"/>
      <c r="J3591" s="9">
        <f>TRUNC(SUMIF(N3588:N3590, N3587, J3588:J3590),0)</f>
        <v>2070</v>
      </c>
      <c r="K3591" s="8"/>
      <c r="L3591" s="9">
        <f>F3591+H3591+J3591</f>
        <v>105593</v>
      </c>
      <c r="M3591" s="5" t="s">
        <v>52</v>
      </c>
      <c r="N3591" s="1" t="s">
        <v>124</v>
      </c>
      <c r="O3591" s="1" t="s">
        <v>124</v>
      </c>
      <c r="P3591" s="1" t="s">
        <v>52</v>
      </c>
      <c r="Q3591" s="1" t="s">
        <v>52</v>
      </c>
      <c r="R3591" s="1" t="s">
        <v>52</v>
      </c>
      <c r="AV3591" s="1" t="s">
        <v>52</v>
      </c>
      <c r="AW3591" s="1" t="s">
        <v>52</v>
      </c>
      <c r="AX3591" s="1" t="s">
        <v>52</v>
      </c>
      <c r="AY3591" s="1" t="s">
        <v>52</v>
      </c>
      <c r="AZ3591" s="203"/>
      <c r="BA3591" s="207"/>
    </row>
    <row r="3592" spans="1:53" ht="30" customHeight="1">
      <c r="A3592" s="6"/>
      <c r="B3592" s="6"/>
      <c r="C3592" s="6"/>
      <c r="D3592" s="6"/>
      <c r="E3592" s="8"/>
      <c r="F3592" s="9"/>
      <c r="G3592" s="8"/>
      <c r="H3592" s="9"/>
      <c r="I3592" s="8"/>
      <c r="J3592" s="9"/>
      <c r="K3592" s="8"/>
      <c r="L3592" s="9"/>
      <c r="M3592" s="6"/>
      <c r="BA3592" s="206"/>
    </row>
    <row r="3593" spans="1:53" ht="30" customHeight="1">
      <c r="A3593" s="308" t="s">
        <v>6440</v>
      </c>
      <c r="B3593" s="308"/>
      <c r="C3593" s="308"/>
      <c r="D3593" s="308"/>
      <c r="E3593" s="309"/>
      <c r="F3593" s="310"/>
      <c r="G3593" s="309"/>
      <c r="H3593" s="310"/>
      <c r="I3593" s="309"/>
      <c r="J3593" s="310"/>
      <c r="K3593" s="309"/>
      <c r="L3593" s="310"/>
      <c r="M3593" s="308"/>
      <c r="N3593" s="1" t="s">
        <v>4035</v>
      </c>
      <c r="BA3593" s="206"/>
    </row>
    <row r="3594" spans="1:53" ht="30" customHeight="1">
      <c r="A3594" s="5" t="s">
        <v>5063</v>
      </c>
      <c r="B3594" s="5" t="s">
        <v>2646</v>
      </c>
      <c r="C3594" s="5" t="s">
        <v>2210</v>
      </c>
      <c r="D3594" s="6">
        <v>0.47599999999999998</v>
      </c>
      <c r="E3594" s="8">
        <f>단가대비표!K418</f>
        <v>0</v>
      </c>
      <c r="F3594" s="9">
        <f>TRUNC(E3594*D3594,1)</f>
        <v>0</v>
      </c>
      <c r="G3594" s="8">
        <f>단가대비표!L418</f>
        <v>236675</v>
      </c>
      <c r="H3594" s="9">
        <f>TRUNC(G3594*D3594,1)</f>
        <v>112657.3</v>
      </c>
      <c r="I3594" s="8">
        <f>단가대비표!S418</f>
        <v>0</v>
      </c>
      <c r="J3594" s="9">
        <f>TRUNC(I3594*D3594,1)</f>
        <v>0</v>
      </c>
      <c r="K3594" s="8">
        <f t="shared" ref="K3594:L3596" si="471">TRUNC(E3594+G3594+I3594,1)</f>
        <v>236675</v>
      </c>
      <c r="L3594" s="9">
        <f t="shared" si="471"/>
        <v>112657.3</v>
      </c>
      <c r="M3594" s="5" t="s">
        <v>52</v>
      </c>
      <c r="N3594" s="1" t="s">
        <v>4035</v>
      </c>
      <c r="O3594" s="1" t="s">
        <v>5064</v>
      </c>
      <c r="P3594" s="1" t="s">
        <v>62</v>
      </c>
      <c r="Q3594" s="1" t="s">
        <v>62</v>
      </c>
      <c r="R3594" s="1" t="s">
        <v>61</v>
      </c>
      <c r="V3594">
        <v>1</v>
      </c>
      <c r="AV3594" s="1" t="s">
        <v>52</v>
      </c>
      <c r="AW3594" s="1" t="s">
        <v>6441</v>
      </c>
      <c r="AX3594" s="1" t="s">
        <v>52</v>
      </c>
      <c r="AY3594" s="1" t="s">
        <v>52</v>
      </c>
      <c r="AZ3594" s="203"/>
      <c r="BA3594" s="207" t="s">
        <v>7733</v>
      </c>
    </row>
    <row r="3595" spans="1:53" ht="30" customHeight="1">
      <c r="A3595" s="5" t="s">
        <v>2649</v>
      </c>
      <c r="B3595" s="5" t="s">
        <v>2646</v>
      </c>
      <c r="C3595" s="5" t="s">
        <v>2210</v>
      </c>
      <c r="D3595" s="6">
        <v>0.106</v>
      </c>
      <c r="E3595" s="8">
        <f>단가대비표!K405</f>
        <v>0</v>
      </c>
      <c r="F3595" s="9">
        <f>TRUNC(E3595*D3595,1)</f>
        <v>0</v>
      </c>
      <c r="G3595" s="8">
        <f>단가대비표!L405</f>
        <v>157068</v>
      </c>
      <c r="H3595" s="9">
        <f>TRUNC(G3595*D3595,1)</f>
        <v>16649.2</v>
      </c>
      <c r="I3595" s="8">
        <f>단가대비표!S405</f>
        <v>0</v>
      </c>
      <c r="J3595" s="9">
        <f>TRUNC(I3595*D3595,1)</f>
        <v>0</v>
      </c>
      <c r="K3595" s="8">
        <f t="shared" si="471"/>
        <v>157068</v>
      </c>
      <c r="L3595" s="9">
        <f t="shared" si="471"/>
        <v>16649.2</v>
      </c>
      <c r="M3595" s="5" t="s">
        <v>52</v>
      </c>
      <c r="N3595" s="1" t="s">
        <v>4035</v>
      </c>
      <c r="O3595" s="1" t="s">
        <v>2650</v>
      </c>
      <c r="P3595" s="1" t="s">
        <v>62</v>
      </c>
      <c r="Q3595" s="1" t="s">
        <v>62</v>
      </c>
      <c r="R3595" s="1" t="s">
        <v>61</v>
      </c>
      <c r="V3595">
        <v>1</v>
      </c>
      <c r="AV3595" s="1" t="s">
        <v>52</v>
      </c>
      <c r="AW3595" s="1" t="s">
        <v>6442</v>
      </c>
      <c r="AX3595" s="1" t="s">
        <v>52</v>
      </c>
      <c r="AY3595" s="1" t="s">
        <v>52</v>
      </c>
      <c r="AZ3595" s="203"/>
      <c r="BA3595" s="207" t="s">
        <v>7717</v>
      </c>
    </row>
    <row r="3596" spans="1:53" ht="30" customHeight="1">
      <c r="A3596" s="5" t="s">
        <v>2652</v>
      </c>
      <c r="B3596" s="5" t="s">
        <v>2653</v>
      </c>
      <c r="C3596" s="5" t="s">
        <v>449</v>
      </c>
      <c r="D3596" s="6">
        <v>1</v>
      </c>
      <c r="E3596" s="8">
        <v>0</v>
      </c>
      <c r="F3596" s="9">
        <f>TRUNC(E3596*D3596,1)</f>
        <v>0</v>
      </c>
      <c r="G3596" s="8">
        <v>0</v>
      </c>
      <c r="H3596" s="9">
        <f>TRUNC(G3596*D3596,1)</f>
        <v>0</v>
      </c>
      <c r="I3596" s="8">
        <f>TRUNC(SUMIF(V3594:V3596, RIGHTB(O3596, 1), H3594:H3596)*U3596, 2)</f>
        <v>2586.13</v>
      </c>
      <c r="J3596" s="9">
        <f>TRUNC(I3596*D3596,1)</f>
        <v>2586.1</v>
      </c>
      <c r="K3596" s="8">
        <f t="shared" si="471"/>
        <v>2586.1</v>
      </c>
      <c r="L3596" s="9">
        <f t="shared" si="471"/>
        <v>2586.1</v>
      </c>
      <c r="M3596" s="5" t="s">
        <v>52</v>
      </c>
      <c r="N3596" s="1" t="s">
        <v>4035</v>
      </c>
      <c r="O3596" s="1" t="s">
        <v>2654</v>
      </c>
      <c r="P3596" s="1" t="s">
        <v>62</v>
      </c>
      <c r="Q3596" s="1" t="s">
        <v>62</v>
      </c>
      <c r="R3596" s="1" t="s">
        <v>62</v>
      </c>
      <c r="S3596">
        <v>1</v>
      </c>
      <c r="T3596">
        <v>2</v>
      </c>
      <c r="U3596">
        <v>0.02</v>
      </c>
      <c r="AV3596" s="1" t="s">
        <v>52</v>
      </c>
      <c r="AW3596" s="1" t="s">
        <v>6443</v>
      </c>
      <c r="AX3596" s="1" t="s">
        <v>52</v>
      </c>
      <c r="AY3596" s="1" t="s">
        <v>52</v>
      </c>
      <c r="AZ3596" s="203"/>
      <c r="BA3596" s="207"/>
    </row>
    <row r="3597" spans="1:53" ht="30" customHeight="1">
      <c r="A3597" s="5" t="s">
        <v>2487</v>
      </c>
      <c r="B3597" s="5" t="s">
        <v>52</v>
      </c>
      <c r="C3597" s="5" t="s">
        <v>52</v>
      </c>
      <c r="D3597" s="6"/>
      <c r="E3597" s="8"/>
      <c r="F3597" s="9">
        <f>TRUNC(SUMIF(N3594:N3596, N3593, F3594:F3596),0)</f>
        <v>0</v>
      </c>
      <c r="G3597" s="8"/>
      <c r="H3597" s="9">
        <f>TRUNC(SUMIF(N3594:N3596, N3593, H3594:H3596),0)</f>
        <v>129306</v>
      </c>
      <c r="I3597" s="8"/>
      <c r="J3597" s="9">
        <f>TRUNC(SUMIF(N3594:N3596, N3593, J3594:J3596),0)</f>
        <v>2586</v>
      </c>
      <c r="K3597" s="8"/>
      <c r="L3597" s="9">
        <f>F3597+H3597+J3597</f>
        <v>131892</v>
      </c>
      <c r="M3597" s="5" t="s">
        <v>52</v>
      </c>
      <c r="N3597" s="1" t="s">
        <v>124</v>
      </c>
      <c r="O3597" s="1" t="s">
        <v>124</v>
      </c>
      <c r="P3597" s="1" t="s">
        <v>52</v>
      </c>
      <c r="Q3597" s="1" t="s">
        <v>52</v>
      </c>
      <c r="R3597" s="1" t="s">
        <v>52</v>
      </c>
      <c r="AV3597" s="1" t="s">
        <v>52</v>
      </c>
      <c r="AW3597" s="1" t="s">
        <v>52</v>
      </c>
      <c r="AX3597" s="1" t="s">
        <v>52</v>
      </c>
      <c r="AY3597" s="1" t="s">
        <v>52</v>
      </c>
      <c r="AZ3597" s="203"/>
      <c r="BA3597" s="207"/>
    </row>
    <row r="3598" spans="1:53" ht="30" customHeight="1">
      <c r="A3598" s="6"/>
      <c r="B3598" s="6"/>
      <c r="C3598" s="6"/>
      <c r="D3598" s="6"/>
      <c r="E3598" s="8"/>
      <c r="F3598" s="9"/>
      <c r="G3598" s="8"/>
      <c r="H3598" s="9"/>
      <c r="I3598" s="8"/>
      <c r="J3598" s="9"/>
      <c r="K3598" s="8"/>
      <c r="L3598" s="9"/>
      <c r="M3598" s="6"/>
      <c r="BA3598" s="206"/>
    </row>
    <row r="3599" spans="1:53" ht="30" customHeight="1">
      <c r="A3599" s="308" t="s">
        <v>6444</v>
      </c>
      <c r="B3599" s="308"/>
      <c r="C3599" s="308"/>
      <c r="D3599" s="308"/>
      <c r="E3599" s="309"/>
      <c r="F3599" s="310"/>
      <c r="G3599" s="309"/>
      <c r="H3599" s="310"/>
      <c r="I3599" s="309"/>
      <c r="J3599" s="310"/>
      <c r="K3599" s="309"/>
      <c r="L3599" s="310"/>
      <c r="M3599" s="308"/>
      <c r="N3599" s="1" t="s">
        <v>4039</v>
      </c>
      <c r="BA3599" s="206"/>
    </row>
    <row r="3600" spans="1:53" ht="30" customHeight="1">
      <c r="A3600" s="5" t="s">
        <v>5063</v>
      </c>
      <c r="B3600" s="5" t="s">
        <v>2646</v>
      </c>
      <c r="C3600" s="5" t="s">
        <v>2210</v>
      </c>
      <c r="D3600" s="6">
        <v>0.54200000000000004</v>
      </c>
      <c r="E3600" s="8">
        <f>단가대비표!K418</f>
        <v>0</v>
      </c>
      <c r="F3600" s="9">
        <f>TRUNC(E3600*D3600,1)</f>
        <v>0</v>
      </c>
      <c r="G3600" s="8">
        <f>단가대비표!L418</f>
        <v>236675</v>
      </c>
      <c r="H3600" s="9">
        <f>TRUNC(G3600*D3600,1)</f>
        <v>128277.8</v>
      </c>
      <c r="I3600" s="8">
        <f>단가대비표!S418</f>
        <v>0</v>
      </c>
      <c r="J3600" s="9">
        <f>TRUNC(I3600*D3600,1)</f>
        <v>0</v>
      </c>
      <c r="K3600" s="8">
        <f t="shared" ref="K3600:L3602" si="472">TRUNC(E3600+G3600+I3600,1)</f>
        <v>236675</v>
      </c>
      <c r="L3600" s="9">
        <f t="shared" si="472"/>
        <v>128277.8</v>
      </c>
      <c r="M3600" s="5" t="s">
        <v>52</v>
      </c>
      <c r="N3600" s="1" t="s">
        <v>4039</v>
      </c>
      <c r="O3600" s="1" t="s">
        <v>5064</v>
      </c>
      <c r="P3600" s="1" t="s">
        <v>62</v>
      </c>
      <c r="Q3600" s="1" t="s">
        <v>62</v>
      </c>
      <c r="R3600" s="1" t="s">
        <v>61</v>
      </c>
      <c r="V3600">
        <v>1</v>
      </c>
      <c r="AV3600" s="1" t="s">
        <v>52</v>
      </c>
      <c r="AW3600" s="1" t="s">
        <v>6445</v>
      </c>
      <c r="AX3600" s="1" t="s">
        <v>52</v>
      </c>
      <c r="AY3600" s="1" t="s">
        <v>52</v>
      </c>
      <c r="AZ3600" s="203"/>
      <c r="BA3600" s="207" t="s">
        <v>7733</v>
      </c>
    </row>
    <row r="3601" spans="1:53" ht="30" customHeight="1">
      <c r="A3601" s="5" t="s">
        <v>2649</v>
      </c>
      <c r="B3601" s="5" t="s">
        <v>2646</v>
      </c>
      <c r="C3601" s="5" t="s">
        <v>2210</v>
      </c>
      <c r="D3601" s="6">
        <v>0.121</v>
      </c>
      <c r="E3601" s="8">
        <f>단가대비표!K405</f>
        <v>0</v>
      </c>
      <c r="F3601" s="9">
        <f>TRUNC(E3601*D3601,1)</f>
        <v>0</v>
      </c>
      <c r="G3601" s="8">
        <f>단가대비표!L405</f>
        <v>157068</v>
      </c>
      <c r="H3601" s="9">
        <f>TRUNC(G3601*D3601,1)</f>
        <v>19005.2</v>
      </c>
      <c r="I3601" s="8">
        <f>단가대비표!S405</f>
        <v>0</v>
      </c>
      <c r="J3601" s="9">
        <f>TRUNC(I3601*D3601,1)</f>
        <v>0</v>
      </c>
      <c r="K3601" s="8">
        <f t="shared" si="472"/>
        <v>157068</v>
      </c>
      <c r="L3601" s="9">
        <f t="shared" si="472"/>
        <v>19005.2</v>
      </c>
      <c r="M3601" s="5" t="s">
        <v>52</v>
      </c>
      <c r="N3601" s="1" t="s">
        <v>4039</v>
      </c>
      <c r="O3601" s="1" t="s">
        <v>2650</v>
      </c>
      <c r="P3601" s="1" t="s">
        <v>62</v>
      </c>
      <c r="Q3601" s="1" t="s">
        <v>62</v>
      </c>
      <c r="R3601" s="1" t="s">
        <v>61</v>
      </c>
      <c r="V3601">
        <v>1</v>
      </c>
      <c r="AV3601" s="1" t="s">
        <v>52</v>
      </c>
      <c r="AW3601" s="1" t="s">
        <v>6446</v>
      </c>
      <c r="AX3601" s="1" t="s">
        <v>52</v>
      </c>
      <c r="AY3601" s="1" t="s">
        <v>52</v>
      </c>
      <c r="AZ3601" s="203"/>
      <c r="BA3601" s="207" t="s">
        <v>7717</v>
      </c>
    </row>
    <row r="3602" spans="1:53" ht="30" customHeight="1">
      <c r="A3602" s="5" t="s">
        <v>2652</v>
      </c>
      <c r="B3602" s="5" t="s">
        <v>2653</v>
      </c>
      <c r="C3602" s="5" t="s">
        <v>449</v>
      </c>
      <c r="D3602" s="6">
        <v>1</v>
      </c>
      <c r="E3602" s="8">
        <v>0</v>
      </c>
      <c r="F3602" s="9">
        <f>TRUNC(E3602*D3602,1)</f>
        <v>0</v>
      </c>
      <c r="G3602" s="8">
        <v>0</v>
      </c>
      <c r="H3602" s="9">
        <f>TRUNC(G3602*D3602,1)</f>
        <v>0</v>
      </c>
      <c r="I3602" s="8">
        <f>TRUNC(SUMIF(V3600:V3602, RIGHTB(O3602, 1), H3600:H3602)*U3602, 2)</f>
        <v>2945.66</v>
      </c>
      <c r="J3602" s="9">
        <f>TRUNC(I3602*D3602,1)</f>
        <v>2945.6</v>
      </c>
      <c r="K3602" s="8">
        <f t="shared" si="472"/>
        <v>2945.6</v>
      </c>
      <c r="L3602" s="9">
        <f t="shared" si="472"/>
        <v>2945.6</v>
      </c>
      <c r="M3602" s="5" t="s">
        <v>52</v>
      </c>
      <c r="N3602" s="1" t="s">
        <v>4039</v>
      </c>
      <c r="O3602" s="1" t="s">
        <v>2654</v>
      </c>
      <c r="P3602" s="1" t="s">
        <v>62</v>
      </c>
      <c r="Q3602" s="1" t="s">
        <v>62</v>
      </c>
      <c r="R3602" s="1" t="s">
        <v>62</v>
      </c>
      <c r="S3602">
        <v>1</v>
      </c>
      <c r="T3602">
        <v>2</v>
      </c>
      <c r="U3602">
        <v>0.02</v>
      </c>
      <c r="AV3602" s="1" t="s">
        <v>52</v>
      </c>
      <c r="AW3602" s="1" t="s">
        <v>6447</v>
      </c>
      <c r="AX3602" s="1" t="s">
        <v>52</v>
      </c>
      <c r="AY3602" s="1" t="s">
        <v>52</v>
      </c>
      <c r="AZ3602" s="203"/>
      <c r="BA3602" s="207"/>
    </row>
    <row r="3603" spans="1:53" ht="30" customHeight="1">
      <c r="A3603" s="5" t="s">
        <v>2487</v>
      </c>
      <c r="B3603" s="5" t="s">
        <v>52</v>
      </c>
      <c r="C3603" s="5" t="s">
        <v>52</v>
      </c>
      <c r="D3603" s="6"/>
      <c r="E3603" s="8"/>
      <c r="F3603" s="9">
        <f>TRUNC(SUMIF(N3600:N3602, N3599, F3600:F3602),0)</f>
        <v>0</v>
      </c>
      <c r="G3603" s="8"/>
      <c r="H3603" s="9">
        <f>TRUNC(SUMIF(N3600:N3602, N3599, H3600:H3602),0)</f>
        <v>147283</v>
      </c>
      <c r="I3603" s="8"/>
      <c r="J3603" s="9">
        <f>TRUNC(SUMIF(N3600:N3602, N3599, J3600:J3602),0)</f>
        <v>2945</v>
      </c>
      <c r="K3603" s="8"/>
      <c r="L3603" s="9">
        <f>F3603+H3603+J3603</f>
        <v>150228</v>
      </c>
      <c r="M3603" s="5" t="s">
        <v>52</v>
      </c>
      <c r="N3603" s="1" t="s">
        <v>124</v>
      </c>
      <c r="O3603" s="1" t="s">
        <v>124</v>
      </c>
      <c r="P3603" s="1" t="s">
        <v>52</v>
      </c>
      <c r="Q3603" s="1" t="s">
        <v>52</v>
      </c>
      <c r="R3603" s="1" t="s">
        <v>52</v>
      </c>
      <c r="AV3603" s="1" t="s">
        <v>52</v>
      </c>
      <c r="AW3603" s="1" t="s">
        <v>52</v>
      </c>
      <c r="AX3603" s="1" t="s">
        <v>52</v>
      </c>
      <c r="AY3603" s="1" t="s">
        <v>52</v>
      </c>
      <c r="AZ3603" s="203"/>
      <c r="BA3603" s="207"/>
    </row>
    <row r="3604" spans="1:53" ht="30" customHeight="1">
      <c r="A3604" s="6"/>
      <c r="B3604" s="6"/>
      <c r="C3604" s="6"/>
      <c r="D3604" s="6"/>
      <c r="E3604" s="8"/>
      <c r="F3604" s="9"/>
      <c r="G3604" s="8"/>
      <c r="H3604" s="9"/>
      <c r="I3604" s="8"/>
      <c r="J3604" s="9"/>
      <c r="K3604" s="8"/>
      <c r="L3604" s="9"/>
      <c r="M3604" s="6"/>
      <c r="BA3604" s="206"/>
    </row>
    <row r="3605" spans="1:53" ht="30" customHeight="1">
      <c r="A3605" s="308" t="s">
        <v>6448</v>
      </c>
      <c r="B3605" s="308"/>
      <c r="C3605" s="308"/>
      <c r="D3605" s="308"/>
      <c r="E3605" s="309"/>
      <c r="F3605" s="310"/>
      <c r="G3605" s="309"/>
      <c r="H3605" s="310"/>
      <c r="I3605" s="309"/>
      <c r="J3605" s="310"/>
      <c r="K3605" s="309"/>
      <c r="L3605" s="310"/>
      <c r="M3605" s="308"/>
      <c r="N3605" s="1" t="s">
        <v>4060</v>
      </c>
      <c r="BA3605" s="206"/>
    </row>
    <row r="3606" spans="1:53" ht="30" customHeight="1">
      <c r="A3606" s="5" t="s">
        <v>2805</v>
      </c>
      <c r="B3606" s="5" t="s">
        <v>6449</v>
      </c>
      <c r="C3606" s="5" t="s">
        <v>2685</v>
      </c>
      <c r="D3606" s="6">
        <v>8.0000000000000002E-3</v>
      </c>
      <c r="E3606" s="8">
        <f>단가대비표!K217</f>
        <v>1133</v>
      </c>
      <c r="F3606" s="9">
        <f>TRUNC(E3606*D3606,1)</f>
        <v>9</v>
      </c>
      <c r="G3606" s="8">
        <f>단가대비표!L217</f>
        <v>0</v>
      </c>
      <c r="H3606" s="9">
        <f>TRUNC(G3606*D3606,1)</f>
        <v>0</v>
      </c>
      <c r="I3606" s="8">
        <f>단가대비표!S217</f>
        <v>0</v>
      </c>
      <c r="J3606" s="9">
        <f>TRUNC(I3606*D3606,1)</f>
        <v>0</v>
      </c>
      <c r="K3606" s="8">
        <f>TRUNC(E3606+G3606+I3606,1)</f>
        <v>1133</v>
      </c>
      <c r="L3606" s="9">
        <f>TRUNC(F3606+H3606+J3606,1)</f>
        <v>9</v>
      </c>
      <c r="M3606" s="5" t="s">
        <v>52</v>
      </c>
      <c r="N3606" s="1" t="s">
        <v>4060</v>
      </c>
      <c r="O3606" s="1" t="s">
        <v>6450</v>
      </c>
      <c r="P3606" s="1" t="s">
        <v>62</v>
      </c>
      <c r="Q3606" s="1" t="s">
        <v>62</v>
      </c>
      <c r="R3606" s="1" t="s">
        <v>61</v>
      </c>
      <c r="AV3606" s="1" t="s">
        <v>52</v>
      </c>
      <c r="AW3606" s="1" t="s">
        <v>6451</v>
      </c>
      <c r="AX3606" s="1" t="s">
        <v>52</v>
      </c>
      <c r="AY3606" s="1" t="s">
        <v>52</v>
      </c>
      <c r="AZ3606" s="203"/>
      <c r="BA3606" s="207" t="s">
        <v>7493</v>
      </c>
    </row>
    <row r="3607" spans="1:53" ht="30" customHeight="1">
      <c r="A3607" s="5" t="s">
        <v>6216</v>
      </c>
      <c r="B3607" s="5" t="s">
        <v>2646</v>
      </c>
      <c r="C3607" s="5" t="s">
        <v>2210</v>
      </c>
      <c r="D3607" s="6">
        <v>3.3E-3</v>
      </c>
      <c r="E3607" s="8">
        <f>단가대비표!K408</f>
        <v>0</v>
      </c>
      <c r="F3607" s="9">
        <f>TRUNC(E3607*D3607,1)</f>
        <v>0</v>
      </c>
      <c r="G3607" s="8">
        <f>단가대비표!L408</f>
        <v>259126</v>
      </c>
      <c r="H3607" s="9">
        <f>TRUNC(G3607*D3607,1)</f>
        <v>855.1</v>
      </c>
      <c r="I3607" s="8">
        <f>단가대비표!S408</f>
        <v>0</v>
      </c>
      <c r="J3607" s="9">
        <f>TRUNC(I3607*D3607,1)</f>
        <v>0</v>
      </c>
      <c r="K3607" s="8">
        <f>TRUNC(E3607+G3607+I3607,1)</f>
        <v>259126</v>
      </c>
      <c r="L3607" s="9">
        <f>TRUNC(F3607+H3607+J3607,1)</f>
        <v>855.1</v>
      </c>
      <c r="M3607" s="5" t="s">
        <v>52</v>
      </c>
      <c r="N3607" s="1" t="s">
        <v>4060</v>
      </c>
      <c r="O3607" s="1" t="s">
        <v>6217</v>
      </c>
      <c r="P3607" s="1" t="s">
        <v>62</v>
      </c>
      <c r="Q3607" s="1" t="s">
        <v>62</v>
      </c>
      <c r="R3607" s="1" t="s">
        <v>61</v>
      </c>
      <c r="AV3607" s="1" t="s">
        <v>52</v>
      </c>
      <c r="AW3607" s="1" t="s">
        <v>6452</v>
      </c>
      <c r="AX3607" s="1" t="s">
        <v>52</v>
      </c>
      <c r="AY3607" s="1" t="s">
        <v>52</v>
      </c>
      <c r="AZ3607" s="203"/>
      <c r="BA3607" s="207" t="s">
        <v>7723</v>
      </c>
    </row>
    <row r="3608" spans="1:53" ht="30" customHeight="1">
      <c r="A3608" s="5" t="s">
        <v>2487</v>
      </c>
      <c r="B3608" s="5" t="s">
        <v>52</v>
      </c>
      <c r="C3608" s="5" t="s">
        <v>52</v>
      </c>
      <c r="D3608" s="6"/>
      <c r="E3608" s="8"/>
      <c r="F3608" s="9">
        <f>TRUNC(SUMIF(N3606:N3607, N3605, F3606:F3607),0)</f>
        <v>9</v>
      </c>
      <c r="G3608" s="8"/>
      <c r="H3608" s="9">
        <f>TRUNC(SUMIF(N3606:N3607, N3605, H3606:H3607),0)</f>
        <v>855</v>
      </c>
      <c r="I3608" s="8"/>
      <c r="J3608" s="9">
        <f>TRUNC(SUMIF(N3606:N3607, N3605, J3606:J3607),0)</f>
        <v>0</v>
      </c>
      <c r="K3608" s="8"/>
      <c r="L3608" s="9">
        <f>F3608+H3608+J3608</f>
        <v>864</v>
      </c>
      <c r="M3608" s="5" t="s">
        <v>52</v>
      </c>
      <c r="N3608" s="1" t="s">
        <v>124</v>
      </c>
      <c r="O3608" s="1" t="s">
        <v>124</v>
      </c>
      <c r="P3608" s="1" t="s">
        <v>52</v>
      </c>
      <c r="Q3608" s="1" t="s">
        <v>52</v>
      </c>
      <c r="R3608" s="1" t="s">
        <v>52</v>
      </c>
      <c r="AV3608" s="1" t="s">
        <v>52</v>
      </c>
      <c r="AW3608" s="1" t="s">
        <v>52</v>
      </c>
      <c r="AX3608" s="1" t="s">
        <v>52</v>
      </c>
      <c r="AY3608" s="1" t="s">
        <v>52</v>
      </c>
      <c r="AZ3608" s="203"/>
      <c r="BA3608" s="207"/>
    </row>
    <row r="3609" spans="1:53" ht="30" customHeight="1">
      <c r="A3609" s="6"/>
      <c r="B3609" s="6"/>
      <c r="C3609" s="6"/>
      <c r="D3609" s="6"/>
      <c r="E3609" s="8"/>
      <c r="F3609" s="9"/>
      <c r="G3609" s="8"/>
      <c r="H3609" s="9"/>
      <c r="I3609" s="8"/>
      <c r="J3609" s="9"/>
      <c r="K3609" s="8"/>
      <c r="L3609" s="9"/>
      <c r="M3609" s="6"/>
      <c r="BA3609" s="206"/>
    </row>
    <row r="3610" spans="1:53" ht="30" customHeight="1">
      <c r="A3610" s="308" t="s">
        <v>6453</v>
      </c>
      <c r="B3610" s="308"/>
      <c r="C3610" s="308"/>
      <c r="D3610" s="308"/>
      <c r="E3610" s="309"/>
      <c r="F3610" s="310"/>
      <c r="G3610" s="309"/>
      <c r="H3610" s="310"/>
      <c r="I3610" s="309"/>
      <c r="J3610" s="310"/>
      <c r="K3610" s="309"/>
      <c r="L3610" s="310"/>
      <c r="M3610" s="308"/>
      <c r="N3610" s="1" t="s">
        <v>4093</v>
      </c>
      <c r="BA3610" s="206"/>
    </row>
    <row r="3611" spans="1:53" ht="30" customHeight="1">
      <c r="A3611" s="5" t="s">
        <v>2994</v>
      </c>
      <c r="B3611" s="5" t="s">
        <v>2646</v>
      </c>
      <c r="C3611" s="5" t="s">
        <v>2210</v>
      </c>
      <c r="D3611" s="6">
        <v>4.1000000000000002E-2</v>
      </c>
      <c r="E3611" s="8">
        <f>단가대비표!K424</f>
        <v>0</v>
      </c>
      <c r="F3611" s="9">
        <f>TRUNC(E3611*D3611,1)</f>
        <v>0</v>
      </c>
      <c r="G3611" s="8">
        <f>단가대비표!L424</f>
        <v>228883</v>
      </c>
      <c r="H3611" s="9">
        <f>TRUNC(G3611*D3611,1)</f>
        <v>9384.2000000000007</v>
      </c>
      <c r="I3611" s="8">
        <f>단가대비표!S424</f>
        <v>0</v>
      </c>
      <c r="J3611" s="9">
        <f>TRUNC(I3611*D3611,1)</f>
        <v>0</v>
      </c>
      <c r="K3611" s="8">
        <f t="shared" ref="K3611:L3613" si="473">TRUNC(E3611+G3611+I3611,1)</f>
        <v>228883</v>
      </c>
      <c r="L3611" s="9">
        <f t="shared" si="473"/>
        <v>9384.2000000000007</v>
      </c>
      <c r="M3611" s="5" t="s">
        <v>52</v>
      </c>
      <c r="N3611" s="1" t="s">
        <v>4093</v>
      </c>
      <c r="O3611" s="1" t="s">
        <v>2995</v>
      </c>
      <c r="P3611" s="1" t="s">
        <v>62</v>
      </c>
      <c r="Q3611" s="1" t="s">
        <v>62</v>
      </c>
      <c r="R3611" s="1" t="s">
        <v>61</v>
      </c>
      <c r="V3611">
        <v>1</v>
      </c>
      <c r="AV3611" s="1" t="s">
        <v>52</v>
      </c>
      <c r="AW3611" s="1" t="s">
        <v>6454</v>
      </c>
      <c r="AX3611" s="1" t="s">
        <v>52</v>
      </c>
      <c r="AY3611" s="1" t="s">
        <v>52</v>
      </c>
      <c r="AZ3611" s="203"/>
      <c r="BA3611" s="207" t="s">
        <v>7739</v>
      </c>
    </row>
    <row r="3612" spans="1:53" ht="30" customHeight="1">
      <c r="A3612" s="5" t="s">
        <v>2649</v>
      </c>
      <c r="B3612" s="5" t="s">
        <v>2646</v>
      </c>
      <c r="C3612" s="5" t="s">
        <v>2210</v>
      </c>
      <c r="D3612" s="6">
        <v>4.0000000000000001E-3</v>
      </c>
      <c r="E3612" s="8">
        <f>단가대비표!K405</f>
        <v>0</v>
      </c>
      <c r="F3612" s="9">
        <f>TRUNC(E3612*D3612,1)</f>
        <v>0</v>
      </c>
      <c r="G3612" s="8">
        <f>단가대비표!L405</f>
        <v>157068</v>
      </c>
      <c r="H3612" s="9">
        <f>TRUNC(G3612*D3612,1)</f>
        <v>628.20000000000005</v>
      </c>
      <c r="I3612" s="8">
        <f>단가대비표!S405</f>
        <v>0</v>
      </c>
      <c r="J3612" s="9">
        <f>TRUNC(I3612*D3612,1)</f>
        <v>0</v>
      </c>
      <c r="K3612" s="8">
        <f t="shared" si="473"/>
        <v>157068</v>
      </c>
      <c r="L3612" s="9">
        <f t="shared" si="473"/>
        <v>628.20000000000005</v>
      </c>
      <c r="M3612" s="5" t="s">
        <v>52</v>
      </c>
      <c r="N3612" s="1" t="s">
        <v>4093</v>
      </c>
      <c r="O3612" s="1" t="s">
        <v>2650</v>
      </c>
      <c r="P3612" s="1" t="s">
        <v>62</v>
      </c>
      <c r="Q3612" s="1" t="s">
        <v>62</v>
      </c>
      <c r="R3612" s="1" t="s">
        <v>61</v>
      </c>
      <c r="V3612">
        <v>1</v>
      </c>
      <c r="AV3612" s="1" t="s">
        <v>52</v>
      </c>
      <c r="AW3612" s="1" t="s">
        <v>6455</v>
      </c>
      <c r="AX3612" s="1" t="s">
        <v>52</v>
      </c>
      <c r="AY3612" s="1" t="s">
        <v>52</v>
      </c>
      <c r="AZ3612" s="203"/>
      <c r="BA3612" s="207" t="s">
        <v>7717</v>
      </c>
    </row>
    <row r="3613" spans="1:53" ht="30" customHeight="1">
      <c r="A3613" s="5" t="s">
        <v>2652</v>
      </c>
      <c r="B3613" s="5" t="s">
        <v>2961</v>
      </c>
      <c r="C3613" s="5" t="s">
        <v>449</v>
      </c>
      <c r="D3613" s="6">
        <v>1</v>
      </c>
      <c r="E3613" s="8">
        <v>0</v>
      </c>
      <c r="F3613" s="9">
        <f>TRUNC(E3613*D3613,1)</f>
        <v>0</v>
      </c>
      <c r="G3613" s="8">
        <v>0</v>
      </c>
      <c r="H3613" s="9">
        <f>TRUNC(G3613*D3613,1)</f>
        <v>0</v>
      </c>
      <c r="I3613" s="8">
        <f>TRUNC(SUMIF(V3611:V3613, RIGHTB(O3613, 1), H3611:H3613)*U3613, 2)</f>
        <v>600.74</v>
      </c>
      <c r="J3613" s="9">
        <f>TRUNC(I3613*D3613,1)</f>
        <v>600.70000000000005</v>
      </c>
      <c r="K3613" s="8">
        <f t="shared" si="473"/>
        <v>600.70000000000005</v>
      </c>
      <c r="L3613" s="9">
        <f t="shared" si="473"/>
        <v>600.70000000000005</v>
      </c>
      <c r="M3613" s="5" t="s">
        <v>52</v>
      </c>
      <c r="N3613" s="1" t="s">
        <v>4093</v>
      </c>
      <c r="O3613" s="1" t="s">
        <v>2654</v>
      </c>
      <c r="P3613" s="1" t="s">
        <v>62</v>
      </c>
      <c r="Q3613" s="1" t="s">
        <v>62</v>
      </c>
      <c r="R3613" s="1" t="s">
        <v>62</v>
      </c>
      <c r="S3613">
        <v>1</v>
      </c>
      <c r="T3613">
        <v>2</v>
      </c>
      <c r="U3613">
        <v>0.06</v>
      </c>
      <c r="AV3613" s="1" t="s">
        <v>52</v>
      </c>
      <c r="AW3613" s="1" t="s">
        <v>6456</v>
      </c>
      <c r="AX3613" s="1" t="s">
        <v>52</v>
      </c>
      <c r="AY3613" s="1" t="s">
        <v>52</v>
      </c>
      <c r="AZ3613" s="203"/>
      <c r="BA3613" s="207"/>
    </row>
    <row r="3614" spans="1:53" ht="30" customHeight="1">
      <c r="A3614" s="5" t="s">
        <v>2487</v>
      </c>
      <c r="B3614" s="5" t="s">
        <v>52</v>
      </c>
      <c r="C3614" s="5" t="s">
        <v>52</v>
      </c>
      <c r="D3614" s="6"/>
      <c r="E3614" s="8"/>
      <c r="F3614" s="9">
        <f>TRUNC(SUMIF(N3611:N3613, N3610, F3611:F3613),0)</f>
        <v>0</v>
      </c>
      <c r="G3614" s="8"/>
      <c r="H3614" s="9">
        <f>TRUNC(SUMIF(N3611:N3613, N3610, H3611:H3613),0)</f>
        <v>10012</v>
      </c>
      <c r="I3614" s="8"/>
      <c r="J3614" s="9">
        <f>TRUNC(SUMIF(N3611:N3613, N3610, J3611:J3613),0)</f>
        <v>600</v>
      </c>
      <c r="K3614" s="8"/>
      <c r="L3614" s="9">
        <f>F3614+H3614+J3614</f>
        <v>10612</v>
      </c>
      <c r="M3614" s="5" t="s">
        <v>52</v>
      </c>
      <c r="N3614" s="1" t="s">
        <v>124</v>
      </c>
      <c r="O3614" s="1" t="s">
        <v>124</v>
      </c>
      <c r="P3614" s="1" t="s">
        <v>52</v>
      </c>
      <c r="Q3614" s="1" t="s">
        <v>52</v>
      </c>
      <c r="R3614" s="1" t="s">
        <v>52</v>
      </c>
      <c r="AV3614" s="1" t="s">
        <v>52</v>
      </c>
      <c r="AW3614" s="1" t="s">
        <v>52</v>
      </c>
      <c r="AX3614" s="1" t="s">
        <v>52</v>
      </c>
      <c r="AY3614" s="1" t="s">
        <v>52</v>
      </c>
      <c r="AZ3614" s="203"/>
      <c r="BA3614" s="207"/>
    </row>
    <row r="3615" spans="1:53" ht="30" customHeight="1">
      <c r="A3615" s="6"/>
      <c r="B3615" s="6"/>
      <c r="C3615" s="6"/>
      <c r="D3615" s="6"/>
      <c r="E3615" s="8"/>
      <c r="F3615" s="9"/>
      <c r="G3615" s="8"/>
      <c r="H3615" s="9"/>
      <c r="I3615" s="8"/>
      <c r="J3615" s="9"/>
      <c r="K3615" s="8"/>
      <c r="L3615" s="9"/>
      <c r="M3615" s="6"/>
      <c r="BA3615" s="206"/>
    </row>
    <row r="3616" spans="1:53" ht="30" customHeight="1">
      <c r="A3616" s="308" t="s">
        <v>6457</v>
      </c>
      <c r="B3616" s="308"/>
      <c r="C3616" s="308"/>
      <c r="D3616" s="308"/>
      <c r="E3616" s="309"/>
      <c r="F3616" s="310"/>
      <c r="G3616" s="309"/>
      <c r="H3616" s="310"/>
      <c r="I3616" s="309"/>
      <c r="J3616" s="310"/>
      <c r="K3616" s="309"/>
      <c r="L3616" s="310"/>
      <c r="M3616" s="308"/>
      <c r="N3616" s="1" t="s">
        <v>4159</v>
      </c>
      <c r="BA3616" s="206"/>
    </row>
    <row r="3617" spans="1:53" ht="30" customHeight="1">
      <c r="A3617" s="5" t="s">
        <v>5063</v>
      </c>
      <c r="B3617" s="5" t="s">
        <v>2646</v>
      </c>
      <c r="C3617" s="5" t="s">
        <v>2210</v>
      </c>
      <c r="D3617" s="6">
        <v>3.1E-2</v>
      </c>
      <c r="E3617" s="8">
        <f>단가대비표!K418</f>
        <v>0</v>
      </c>
      <c r="F3617" s="9">
        <f>TRUNC(E3617*D3617,1)</f>
        <v>0</v>
      </c>
      <c r="G3617" s="8">
        <f>단가대비표!L418</f>
        <v>236675</v>
      </c>
      <c r="H3617" s="9">
        <f>TRUNC(G3617*D3617,1)</f>
        <v>7336.9</v>
      </c>
      <c r="I3617" s="8">
        <f>단가대비표!S418</f>
        <v>0</v>
      </c>
      <c r="J3617" s="9">
        <f>TRUNC(I3617*D3617,1)</f>
        <v>0</v>
      </c>
      <c r="K3617" s="8">
        <f>TRUNC(E3617+G3617+I3617,1)</f>
        <v>236675</v>
      </c>
      <c r="L3617" s="9">
        <f>TRUNC(F3617+H3617+J3617,1)</f>
        <v>7336.9</v>
      </c>
      <c r="M3617" s="5" t="s">
        <v>52</v>
      </c>
      <c r="N3617" s="1" t="s">
        <v>4159</v>
      </c>
      <c r="O3617" s="1" t="s">
        <v>5064</v>
      </c>
      <c r="P3617" s="1" t="s">
        <v>62</v>
      </c>
      <c r="Q3617" s="1" t="s">
        <v>62</v>
      </c>
      <c r="R3617" s="1" t="s">
        <v>61</v>
      </c>
      <c r="V3617">
        <v>1</v>
      </c>
      <c r="AV3617" s="1" t="s">
        <v>52</v>
      </c>
      <c r="AW3617" s="1" t="s">
        <v>6458</v>
      </c>
      <c r="AX3617" s="1" t="s">
        <v>52</v>
      </c>
      <c r="AY3617" s="1" t="s">
        <v>52</v>
      </c>
      <c r="AZ3617" s="203"/>
      <c r="BA3617" s="207" t="s">
        <v>7733</v>
      </c>
    </row>
    <row r="3618" spans="1:53" ht="30" customHeight="1">
      <c r="A3618" s="5" t="s">
        <v>2652</v>
      </c>
      <c r="B3618" s="5" t="s">
        <v>5124</v>
      </c>
      <c r="C3618" s="5" t="s">
        <v>449</v>
      </c>
      <c r="D3618" s="6">
        <v>1</v>
      </c>
      <c r="E3618" s="8">
        <v>0</v>
      </c>
      <c r="F3618" s="9">
        <f>TRUNC(E3618*D3618,1)</f>
        <v>0</v>
      </c>
      <c r="G3618" s="8">
        <v>0</v>
      </c>
      <c r="H3618" s="9">
        <f>TRUNC(G3618*D3618,1)</f>
        <v>0</v>
      </c>
      <c r="I3618" s="8">
        <f>TRUNC(SUMIF(V3617:V3618, RIGHTB(O3618, 1), H3617:H3618)*U3618, 2)</f>
        <v>293.47000000000003</v>
      </c>
      <c r="J3618" s="9">
        <f>TRUNC(I3618*D3618,1)</f>
        <v>293.39999999999998</v>
      </c>
      <c r="K3618" s="8">
        <f>TRUNC(E3618+G3618+I3618,1)</f>
        <v>293.39999999999998</v>
      </c>
      <c r="L3618" s="9">
        <f>TRUNC(F3618+H3618+J3618,1)</f>
        <v>293.39999999999998</v>
      </c>
      <c r="M3618" s="5" t="s">
        <v>52</v>
      </c>
      <c r="N3618" s="1" t="s">
        <v>4159</v>
      </c>
      <c r="O3618" s="1" t="s">
        <v>2654</v>
      </c>
      <c r="P3618" s="1" t="s">
        <v>62</v>
      </c>
      <c r="Q3618" s="1" t="s">
        <v>62</v>
      </c>
      <c r="R3618" s="1" t="s">
        <v>62</v>
      </c>
      <c r="S3618">
        <v>1</v>
      </c>
      <c r="T3618">
        <v>2</v>
      </c>
      <c r="U3618">
        <v>0.04</v>
      </c>
      <c r="AV3618" s="1" t="s">
        <v>52</v>
      </c>
      <c r="AW3618" s="1" t="s">
        <v>6459</v>
      </c>
      <c r="AX3618" s="1" t="s">
        <v>52</v>
      </c>
      <c r="AY3618" s="1" t="s">
        <v>52</v>
      </c>
      <c r="AZ3618" s="203"/>
      <c r="BA3618" s="207"/>
    </row>
    <row r="3619" spans="1:53" ht="30" customHeight="1">
      <c r="A3619" s="5" t="s">
        <v>2487</v>
      </c>
      <c r="B3619" s="5" t="s">
        <v>52</v>
      </c>
      <c r="C3619" s="5" t="s">
        <v>52</v>
      </c>
      <c r="D3619" s="6"/>
      <c r="E3619" s="8"/>
      <c r="F3619" s="9">
        <f>TRUNC(SUMIF(N3617:N3618, N3616, F3617:F3618),0)</f>
        <v>0</v>
      </c>
      <c r="G3619" s="8"/>
      <c r="H3619" s="9">
        <f>TRUNC(SUMIF(N3617:N3618, N3616, H3617:H3618),0)</f>
        <v>7336</v>
      </c>
      <c r="I3619" s="8"/>
      <c r="J3619" s="9">
        <f>TRUNC(SUMIF(N3617:N3618, N3616, J3617:J3618),0)</f>
        <v>293</v>
      </c>
      <c r="K3619" s="8"/>
      <c r="L3619" s="9">
        <f>F3619+H3619+J3619</f>
        <v>7629</v>
      </c>
      <c r="M3619" s="5" t="s">
        <v>52</v>
      </c>
      <c r="N3619" s="1" t="s">
        <v>124</v>
      </c>
      <c r="O3619" s="1" t="s">
        <v>124</v>
      </c>
      <c r="P3619" s="1" t="s">
        <v>52</v>
      </c>
      <c r="Q3619" s="1" t="s">
        <v>52</v>
      </c>
      <c r="R3619" s="1" t="s">
        <v>52</v>
      </c>
      <c r="AV3619" s="1" t="s">
        <v>52</v>
      </c>
      <c r="AW3619" s="1" t="s">
        <v>52</v>
      </c>
      <c r="AX3619" s="1" t="s">
        <v>52</v>
      </c>
      <c r="AY3619" s="1" t="s">
        <v>52</v>
      </c>
      <c r="AZ3619" s="203"/>
      <c r="BA3619" s="207"/>
    </row>
    <row r="3620" spans="1:53" ht="30" customHeight="1">
      <c r="A3620" s="6"/>
      <c r="B3620" s="6"/>
      <c r="C3620" s="6"/>
      <c r="D3620" s="6"/>
      <c r="E3620" s="8"/>
      <c r="F3620" s="9"/>
      <c r="G3620" s="8"/>
      <c r="H3620" s="9"/>
      <c r="I3620" s="8"/>
      <c r="J3620" s="9"/>
      <c r="K3620" s="8"/>
      <c r="L3620" s="9"/>
      <c r="M3620" s="6"/>
      <c r="BA3620" s="206"/>
    </row>
    <row r="3621" spans="1:53" ht="30" customHeight="1">
      <c r="A3621" s="308" t="s">
        <v>6460</v>
      </c>
      <c r="B3621" s="308"/>
      <c r="C3621" s="308"/>
      <c r="D3621" s="308"/>
      <c r="E3621" s="309"/>
      <c r="F3621" s="310"/>
      <c r="G3621" s="309"/>
      <c r="H3621" s="310"/>
      <c r="I3621" s="309"/>
      <c r="J3621" s="310"/>
      <c r="K3621" s="309"/>
      <c r="L3621" s="310"/>
      <c r="M3621" s="308"/>
      <c r="N3621" s="1" t="s">
        <v>4176</v>
      </c>
      <c r="BA3621" s="206"/>
    </row>
    <row r="3622" spans="1:53" ht="30" customHeight="1">
      <c r="A3622" s="5" t="s">
        <v>5063</v>
      </c>
      <c r="B3622" s="5" t="s">
        <v>2646</v>
      </c>
      <c r="C3622" s="5" t="s">
        <v>2210</v>
      </c>
      <c r="D3622" s="6">
        <v>4.2999999999999997E-2</v>
      </c>
      <c r="E3622" s="8">
        <f>단가대비표!K418</f>
        <v>0</v>
      </c>
      <c r="F3622" s="9">
        <f>TRUNC(E3622*D3622,1)</f>
        <v>0</v>
      </c>
      <c r="G3622" s="8">
        <f>단가대비표!L418</f>
        <v>236675</v>
      </c>
      <c r="H3622" s="9">
        <f>TRUNC(G3622*D3622,1)</f>
        <v>10177</v>
      </c>
      <c r="I3622" s="8">
        <f>단가대비표!S418</f>
        <v>0</v>
      </c>
      <c r="J3622" s="9">
        <f>TRUNC(I3622*D3622,1)</f>
        <v>0</v>
      </c>
      <c r="K3622" s="8">
        <f>TRUNC(E3622+G3622+I3622,1)</f>
        <v>236675</v>
      </c>
      <c r="L3622" s="9">
        <f>TRUNC(F3622+H3622+J3622,1)</f>
        <v>10177</v>
      </c>
      <c r="M3622" s="5" t="s">
        <v>52</v>
      </c>
      <c r="N3622" s="1" t="s">
        <v>4176</v>
      </c>
      <c r="O3622" s="1" t="s">
        <v>5064</v>
      </c>
      <c r="P3622" s="1" t="s">
        <v>62</v>
      </c>
      <c r="Q3622" s="1" t="s">
        <v>62</v>
      </c>
      <c r="R3622" s="1" t="s">
        <v>61</v>
      </c>
      <c r="V3622">
        <v>1</v>
      </c>
      <c r="AV3622" s="1" t="s">
        <v>52</v>
      </c>
      <c r="AW3622" s="1" t="s">
        <v>6461</v>
      </c>
      <c r="AX3622" s="1" t="s">
        <v>52</v>
      </c>
      <c r="AY3622" s="1" t="s">
        <v>52</v>
      </c>
      <c r="AZ3622" s="203"/>
      <c r="BA3622" s="207" t="s">
        <v>7733</v>
      </c>
    </row>
    <row r="3623" spans="1:53" ht="30" customHeight="1">
      <c r="A3623" s="5" t="s">
        <v>2652</v>
      </c>
      <c r="B3623" s="5" t="s">
        <v>2653</v>
      </c>
      <c r="C3623" s="5" t="s">
        <v>449</v>
      </c>
      <c r="D3623" s="6">
        <v>1</v>
      </c>
      <c r="E3623" s="8">
        <v>0</v>
      </c>
      <c r="F3623" s="9">
        <f>TRUNC(E3623*D3623,1)</f>
        <v>0</v>
      </c>
      <c r="G3623" s="8">
        <v>0</v>
      </c>
      <c r="H3623" s="9">
        <f>TRUNC(G3623*D3623,1)</f>
        <v>0</v>
      </c>
      <c r="I3623" s="8">
        <f>TRUNC(SUMIF(V3622:V3623, RIGHTB(O3623, 1), H3622:H3623)*U3623, 2)</f>
        <v>203.54</v>
      </c>
      <c r="J3623" s="9">
        <f>TRUNC(I3623*D3623,1)</f>
        <v>203.5</v>
      </c>
      <c r="K3623" s="8">
        <f>TRUNC(E3623+G3623+I3623,1)</f>
        <v>203.5</v>
      </c>
      <c r="L3623" s="9">
        <f>TRUNC(F3623+H3623+J3623,1)</f>
        <v>203.5</v>
      </c>
      <c r="M3623" s="5" t="s">
        <v>52</v>
      </c>
      <c r="N3623" s="1" t="s">
        <v>4176</v>
      </c>
      <c r="O3623" s="1" t="s">
        <v>2654</v>
      </c>
      <c r="P3623" s="1" t="s">
        <v>62</v>
      </c>
      <c r="Q3623" s="1" t="s">
        <v>62</v>
      </c>
      <c r="R3623" s="1" t="s">
        <v>62</v>
      </c>
      <c r="S3623">
        <v>1</v>
      </c>
      <c r="T3623">
        <v>2</v>
      </c>
      <c r="U3623">
        <v>0.02</v>
      </c>
      <c r="AV3623" s="1" t="s">
        <v>52</v>
      </c>
      <c r="AW3623" s="1" t="s">
        <v>6462</v>
      </c>
      <c r="AX3623" s="1" t="s">
        <v>52</v>
      </c>
      <c r="AY3623" s="1" t="s">
        <v>52</v>
      </c>
      <c r="AZ3623" s="203"/>
      <c r="BA3623" s="207"/>
    </row>
    <row r="3624" spans="1:53" ht="30" customHeight="1">
      <c r="A3624" s="5" t="s">
        <v>2487</v>
      </c>
      <c r="B3624" s="5" t="s">
        <v>52</v>
      </c>
      <c r="C3624" s="5" t="s">
        <v>52</v>
      </c>
      <c r="D3624" s="6"/>
      <c r="E3624" s="8"/>
      <c r="F3624" s="9">
        <f>TRUNC(SUMIF(N3622:N3623, N3621, F3622:F3623),0)</f>
        <v>0</v>
      </c>
      <c r="G3624" s="8"/>
      <c r="H3624" s="9">
        <f>TRUNC(SUMIF(N3622:N3623, N3621, H3622:H3623),0)</f>
        <v>10177</v>
      </c>
      <c r="I3624" s="8"/>
      <c r="J3624" s="9">
        <f>TRUNC(SUMIF(N3622:N3623, N3621, J3622:J3623),0)</f>
        <v>203</v>
      </c>
      <c r="K3624" s="8"/>
      <c r="L3624" s="9">
        <f>F3624+H3624+J3624</f>
        <v>10380</v>
      </c>
      <c r="M3624" s="5" t="s">
        <v>52</v>
      </c>
      <c r="N3624" s="1" t="s">
        <v>124</v>
      </c>
      <c r="O3624" s="1" t="s">
        <v>124</v>
      </c>
      <c r="P3624" s="1" t="s">
        <v>52</v>
      </c>
      <c r="Q3624" s="1" t="s">
        <v>52</v>
      </c>
      <c r="R3624" s="1" t="s">
        <v>52</v>
      </c>
      <c r="AV3624" s="1" t="s">
        <v>52</v>
      </c>
      <c r="AW3624" s="1" t="s">
        <v>52</v>
      </c>
      <c r="AX3624" s="1" t="s">
        <v>52</v>
      </c>
      <c r="AY3624" s="1" t="s">
        <v>52</v>
      </c>
      <c r="AZ3624" s="203"/>
      <c r="BA3624" s="207"/>
    </row>
    <row r="3625" spans="1:53" ht="30" customHeight="1">
      <c r="A3625" s="6"/>
      <c r="B3625" s="6"/>
      <c r="C3625" s="6"/>
      <c r="D3625" s="6"/>
      <c r="E3625" s="8"/>
      <c r="F3625" s="9"/>
      <c r="G3625" s="8"/>
      <c r="H3625" s="9"/>
      <c r="I3625" s="8"/>
      <c r="J3625" s="9"/>
      <c r="K3625" s="8"/>
      <c r="L3625" s="9"/>
      <c r="M3625" s="6"/>
      <c r="BA3625" s="206"/>
    </row>
    <row r="3626" spans="1:53" ht="30" customHeight="1">
      <c r="A3626" s="308" t="s">
        <v>6463</v>
      </c>
      <c r="B3626" s="308"/>
      <c r="C3626" s="308"/>
      <c r="D3626" s="308"/>
      <c r="E3626" s="309"/>
      <c r="F3626" s="310"/>
      <c r="G3626" s="309"/>
      <c r="H3626" s="310"/>
      <c r="I3626" s="309"/>
      <c r="J3626" s="310"/>
      <c r="K3626" s="309"/>
      <c r="L3626" s="310"/>
      <c r="M3626" s="308"/>
      <c r="N3626" s="1" t="s">
        <v>4191</v>
      </c>
      <c r="BA3626" s="206"/>
    </row>
    <row r="3627" spans="1:53" ht="30" customHeight="1">
      <c r="A3627" s="5" t="s">
        <v>6059</v>
      </c>
      <c r="B3627" s="5" t="s">
        <v>2646</v>
      </c>
      <c r="C3627" s="5" t="s">
        <v>2210</v>
      </c>
      <c r="D3627" s="6">
        <v>8.3000000000000004E-2</v>
      </c>
      <c r="E3627" s="8">
        <f>단가대비표!K419</f>
        <v>0</v>
      </c>
      <c r="F3627" s="9">
        <f>TRUNC(E3627*D3627,1)</f>
        <v>0</v>
      </c>
      <c r="G3627" s="8">
        <f>단가대비표!L419</f>
        <v>235191</v>
      </c>
      <c r="H3627" s="9">
        <f>TRUNC(G3627*D3627,1)</f>
        <v>19520.8</v>
      </c>
      <c r="I3627" s="8">
        <f>단가대비표!S419</f>
        <v>0</v>
      </c>
      <c r="J3627" s="9">
        <f>TRUNC(I3627*D3627,1)</f>
        <v>0</v>
      </c>
      <c r="K3627" s="8">
        <f>TRUNC(E3627+G3627+I3627,1)</f>
        <v>235191</v>
      </c>
      <c r="L3627" s="9">
        <f>TRUNC(F3627+H3627+J3627,1)</f>
        <v>19520.8</v>
      </c>
      <c r="M3627" s="5" t="s">
        <v>52</v>
      </c>
      <c r="N3627" s="1" t="s">
        <v>4191</v>
      </c>
      <c r="O3627" s="1" t="s">
        <v>6060</v>
      </c>
      <c r="P3627" s="1" t="s">
        <v>62</v>
      </c>
      <c r="Q3627" s="1" t="s">
        <v>62</v>
      </c>
      <c r="R3627" s="1" t="s">
        <v>61</v>
      </c>
      <c r="AV3627" s="1" t="s">
        <v>52</v>
      </c>
      <c r="AW3627" s="1" t="s">
        <v>6464</v>
      </c>
      <c r="AX3627" s="1" t="s">
        <v>52</v>
      </c>
      <c r="AY3627" s="1" t="s">
        <v>52</v>
      </c>
      <c r="AZ3627" s="203"/>
      <c r="BA3627" s="207" t="s">
        <v>7734</v>
      </c>
    </row>
    <row r="3628" spans="1:53" ht="30" customHeight="1">
      <c r="A3628" s="5" t="s">
        <v>2649</v>
      </c>
      <c r="B3628" s="5" t="s">
        <v>2646</v>
      </c>
      <c r="C3628" s="5" t="s">
        <v>2210</v>
      </c>
      <c r="D3628" s="6">
        <v>1.2999999999999999E-2</v>
      </c>
      <c r="E3628" s="8">
        <f>단가대비표!K405</f>
        <v>0</v>
      </c>
      <c r="F3628" s="9">
        <f>TRUNC(E3628*D3628,1)</f>
        <v>0</v>
      </c>
      <c r="G3628" s="8">
        <f>단가대비표!L405</f>
        <v>157068</v>
      </c>
      <c r="H3628" s="9">
        <f>TRUNC(G3628*D3628,1)</f>
        <v>2041.8</v>
      </c>
      <c r="I3628" s="8">
        <f>단가대비표!S405</f>
        <v>0</v>
      </c>
      <c r="J3628" s="9">
        <f>TRUNC(I3628*D3628,1)</f>
        <v>0</v>
      </c>
      <c r="K3628" s="8">
        <f>TRUNC(E3628+G3628+I3628,1)</f>
        <v>157068</v>
      </c>
      <c r="L3628" s="9">
        <f>TRUNC(F3628+H3628+J3628,1)</f>
        <v>2041.8</v>
      </c>
      <c r="M3628" s="5" t="s">
        <v>52</v>
      </c>
      <c r="N3628" s="1" t="s">
        <v>4191</v>
      </c>
      <c r="O3628" s="1" t="s">
        <v>2650</v>
      </c>
      <c r="P3628" s="1" t="s">
        <v>62</v>
      </c>
      <c r="Q3628" s="1" t="s">
        <v>62</v>
      </c>
      <c r="R3628" s="1" t="s">
        <v>61</v>
      </c>
      <c r="AV3628" s="1" t="s">
        <v>52</v>
      </c>
      <c r="AW3628" s="1" t="s">
        <v>6465</v>
      </c>
      <c r="AX3628" s="1" t="s">
        <v>52</v>
      </c>
      <c r="AY3628" s="1" t="s">
        <v>52</v>
      </c>
      <c r="AZ3628" s="203"/>
      <c r="BA3628" s="207" t="s">
        <v>7717</v>
      </c>
    </row>
    <row r="3629" spans="1:53" ht="30" customHeight="1">
      <c r="A3629" s="5" t="s">
        <v>2487</v>
      </c>
      <c r="B3629" s="5" t="s">
        <v>52</v>
      </c>
      <c r="C3629" s="5" t="s">
        <v>52</v>
      </c>
      <c r="D3629" s="6"/>
      <c r="E3629" s="8"/>
      <c r="F3629" s="9">
        <f>TRUNC(SUMIF(N3627:N3628, N3626, F3627:F3628),0)</f>
        <v>0</v>
      </c>
      <c r="G3629" s="8"/>
      <c r="H3629" s="9">
        <f>TRUNC(SUMIF(N3627:N3628, N3626, H3627:H3628),0)</f>
        <v>21562</v>
      </c>
      <c r="I3629" s="8"/>
      <c r="J3629" s="9">
        <f>TRUNC(SUMIF(N3627:N3628, N3626, J3627:J3628),0)</f>
        <v>0</v>
      </c>
      <c r="K3629" s="8"/>
      <c r="L3629" s="9">
        <f>F3629+H3629+J3629</f>
        <v>21562</v>
      </c>
      <c r="M3629" s="5" t="s">
        <v>52</v>
      </c>
      <c r="N3629" s="1" t="s">
        <v>124</v>
      </c>
      <c r="O3629" s="1" t="s">
        <v>124</v>
      </c>
      <c r="P3629" s="1" t="s">
        <v>52</v>
      </c>
      <c r="Q3629" s="1" t="s">
        <v>52</v>
      </c>
      <c r="R3629" s="1" t="s">
        <v>52</v>
      </c>
      <c r="AV3629" s="1" t="s">
        <v>52</v>
      </c>
      <c r="AW3629" s="1" t="s">
        <v>52</v>
      </c>
      <c r="AX3629" s="1" t="s">
        <v>52</v>
      </c>
      <c r="AY3629" s="1" t="s">
        <v>52</v>
      </c>
      <c r="AZ3629" s="203"/>
      <c r="BA3629" s="207"/>
    </row>
    <row r="3630" spans="1:53" ht="30" customHeight="1">
      <c r="A3630" s="6"/>
      <c r="B3630" s="6"/>
      <c r="C3630" s="6"/>
      <c r="D3630" s="6"/>
      <c r="E3630" s="8"/>
      <c r="F3630" s="9"/>
      <c r="G3630" s="8"/>
      <c r="H3630" s="9"/>
      <c r="I3630" s="8"/>
      <c r="J3630" s="9"/>
      <c r="K3630" s="8"/>
      <c r="L3630" s="9"/>
      <c r="M3630" s="6"/>
      <c r="BA3630" s="206"/>
    </row>
    <row r="3631" spans="1:53" ht="30" customHeight="1">
      <c r="A3631" s="308" t="s">
        <v>6466</v>
      </c>
      <c r="B3631" s="308"/>
      <c r="C3631" s="308"/>
      <c r="D3631" s="308"/>
      <c r="E3631" s="309"/>
      <c r="F3631" s="310"/>
      <c r="G3631" s="309"/>
      <c r="H3631" s="310"/>
      <c r="I3631" s="309"/>
      <c r="J3631" s="310"/>
      <c r="K3631" s="309"/>
      <c r="L3631" s="310"/>
      <c r="M3631" s="308"/>
      <c r="N3631" s="1" t="s">
        <v>4196</v>
      </c>
      <c r="BA3631" s="206"/>
    </row>
    <row r="3632" spans="1:53" ht="30" customHeight="1">
      <c r="A3632" s="5" t="s">
        <v>3587</v>
      </c>
      <c r="B3632" s="5" t="s">
        <v>5493</v>
      </c>
      <c r="C3632" s="5" t="s">
        <v>2572</v>
      </c>
      <c r="D3632" s="6">
        <v>0.03</v>
      </c>
      <c r="E3632" s="8">
        <f>단가대비표!K258</f>
        <v>9415</v>
      </c>
      <c r="F3632" s="9">
        <f>TRUNC(E3632*D3632,1)</f>
        <v>282.39999999999998</v>
      </c>
      <c r="G3632" s="8">
        <f>단가대비표!L258</f>
        <v>0</v>
      </c>
      <c r="H3632" s="9">
        <f>TRUNC(G3632*D3632,1)</f>
        <v>0</v>
      </c>
      <c r="I3632" s="8">
        <f>단가대비표!S258</f>
        <v>0</v>
      </c>
      <c r="J3632" s="9">
        <f>TRUNC(I3632*D3632,1)</f>
        <v>0</v>
      </c>
      <c r="K3632" s="8">
        <f>TRUNC(E3632+G3632+I3632,1)</f>
        <v>9415</v>
      </c>
      <c r="L3632" s="9">
        <f>TRUNC(F3632+H3632+J3632,1)</f>
        <v>282.39999999999998</v>
      </c>
      <c r="M3632" s="5" t="s">
        <v>52</v>
      </c>
      <c r="N3632" s="1" t="s">
        <v>4196</v>
      </c>
      <c r="O3632" s="1" t="s">
        <v>5494</v>
      </c>
      <c r="P3632" s="1" t="s">
        <v>62</v>
      </c>
      <c r="Q3632" s="1" t="s">
        <v>62</v>
      </c>
      <c r="R3632" s="1" t="s">
        <v>61</v>
      </c>
      <c r="AV3632" s="1" t="s">
        <v>52</v>
      </c>
      <c r="AW3632" s="1" t="s">
        <v>6467</v>
      </c>
      <c r="AX3632" s="1" t="s">
        <v>52</v>
      </c>
      <c r="AY3632" s="1" t="s">
        <v>52</v>
      </c>
      <c r="AZ3632" s="203"/>
      <c r="BA3632" s="207" t="s">
        <v>7544</v>
      </c>
    </row>
    <row r="3633" spans="1:53" ht="30" customHeight="1">
      <c r="A3633" s="5" t="s">
        <v>2487</v>
      </c>
      <c r="B3633" s="5" t="s">
        <v>52</v>
      </c>
      <c r="C3633" s="5" t="s">
        <v>52</v>
      </c>
      <c r="D3633" s="6"/>
      <c r="E3633" s="8"/>
      <c r="F3633" s="9">
        <f>TRUNC(SUMIF(N3632:N3632, N3631, F3632:F3632),0)</f>
        <v>282</v>
      </c>
      <c r="G3633" s="8"/>
      <c r="H3633" s="9">
        <f>TRUNC(SUMIF(N3632:N3632, N3631, H3632:H3632),0)</f>
        <v>0</v>
      </c>
      <c r="I3633" s="8"/>
      <c r="J3633" s="9">
        <f>TRUNC(SUMIF(N3632:N3632, N3631, J3632:J3632),0)</f>
        <v>0</v>
      </c>
      <c r="K3633" s="8"/>
      <c r="L3633" s="9">
        <f>F3633+H3633+J3633</f>
        <v>282</v>
      </c>
      <c r="M3633" s="5" t="s">
        <v>52</v>
      </c>
      <c r="N3633" s="1" t="s">
        <v>124</v>
      </c>
      <c r="O3633" s="1" t="s">
        <v>124</v>
      </c>
      <c r="P3633" s="1" t="s">
        <v>52</v>
      </c>
      <c r="Q3633" s="1" t="s">
        <v>52</v>
      </c>
      <c r="R3633" s="1" t="s">
        <v>52</v>
      </c>
      <c r="AV3633" s="1" t="s">
        <v>52</v>
      </c>
      <c r="AW3633" s="1" t="s">
        <v>52</v>
      </c>
      <c r="AX3633" s="1" t="s">
        <v>52</v>
      </c>
      <c r="AY3633" s="1" t="s">
        <v>52</v>
      </c>
      <c r="AZ3633" s="203"/>
      <c r="BA3633" s="207"/>
    </row>
    <row r="3634" spans="1:53" ht="30" customHeight="1">
      <c r="A3634" s="6"/>
      <c r="B3634" s="6"/>
      <c r="C3634" s="6"/>
      <c r="D3634" s="6"/>
      <c r="E3634" s="8"/>
      <c r="F3634" s="9"/>
      <c r="G3634" s="8"/>
      <c r="H3634" s="9"/>
      <c r="I3634" s="8"/>
      <c r="J3634" s="9"/>
      <c r="K3634" s="8"/>
      <c r="L3634" s="9"/>
      <c r="M3634" s="6"/>
      <c r="BA3634" s="206"/>
    </row>
    <row r="3635" spans="1:53" ht="30" customHeight="1">
      <c r="A3635" s="308" t="s">
        <v>6468</v>
      </c>
      <c r="B3635" s="308"/>
      <c r="C3635" s="308"/>
      <c r="D3635" s="308"/>
      <c r="E3635" s="309"/>
      <c r="F3635" s="310"/>
      <c r="G3635" s="309"/>
      <c r="H3635" s="310"/>
      <c r="I3635" s="309"/>
      <c r="J3635" s="310"/>
      <c r="K3635" s="309"/>
      <c r="L3635" s="310"/>
      <c r="M3635" s="308"/>
      <c r="N3635" s="1" t="s">
        <v>4223</v>
      </c>
      <c r="BA3635" s="206"/>
    </row>
    <row r="3636" spans="1:53" ht="30" customHeight="1">
      <c r="A3636" s="5" t="s">
        <v>5063</v>
      </c>
      <c r="B3636" s="5" t="s">
        <v>2646</v>
      </c>
      <c r="C3636" s="5" t="s">
        <v>2210</v>
      </c>
      <c r="D3636" s="6">
        <v>0.432</v>
      </c>
      <c r="E3636" s="8">
        <f>단가대비표!K418</f>
        <v>0</v>
      </c>
      <c r="F3636" s="9">
        <f>TRUNC(E3636*D3636,1)</f>
        <v>0</v>
      </c>
      <c r="G3636" s="8">
        <f>단가대비표!L418</f>
        <v>236675</v>
      </c>
      <c r="H3636" s="9">
        <f>TRUNC(G3636*D3636,1)</f>
        <v>102243.6</v>
      </c>
      <c r="I3636" s="8">
        <f>단가대비표!S418</f>
        <v>0</v>
      </c>
      <c r="J3636" s="9">
        <f>TRUNC(I3636*D3636,1)</f>
        <v>0</v>
      </c>
      <c r="K3636" s="8">
        <f t="shared" ref="K3636:L3638" si="474">TRUNC(E3636+G3636+I3636,1)</f>
        <v>236675</v>
      </c>
      <c r="L3636" s="9">
        <f t="shared" si="474"/>
        <v>102243.6</v>
      </c>
      <c r="M3636" s="5" t="s">
        <v>52</v>
      </c>
      <c r="N3636" s="1" t="s">
        <v>4223</v>
      </c>
      <c r="O3636" s="1" t="s">
        <v>5064</v>
      </c>
      <c r="P3636" s="1" t="s">
        <v>62</v>
      </c>
      <c r="Q3636" s="1" t="s">
        <v>62</v>
      </c>
      <c r="R3636" s="1" t="s">
        <v>61</v>
      </c>
      <c r="V3636">
        <v>1</v>
      </c>
      <c r="AV3636" s="1" t="s">
        <v>52</v>
      </c>
      <c r="AW3636" s="1" t="s">
        <v>6469</v>
      </c>
      <c r="AX3636" s="1" t="s">
        <v>52</v>
      </c>
      <c r="AY3636" s="1" t="s">
        <v>52</v>
      </c>
      <c r="AZ3636" s="203"/>
      <c r="BA3636" s="207" t="s">
        <v>7733</v>
      </c>
    </row>
    <row r="3637" spans="1:53" ht="30" customHeight="1">
      <c r="A3637" s="5" t="s">
        <v>2649</v>
      </c>
      <c r="B3637" s="5" t="s">
        <v>2646</v>
      </c>
      <c r="C3637" s="5" t="s">
        <v>2210</v>
      </c>
      <c r="D3637" s="6">
        <v>0.10299999999999999</v>
      </c>
      <c r="E3637" s="8">
        <f>단가대비표!K405</f>
        <v>0</v>
      </c>
      <c r="F3637" s="9">
        <f>TRUNC(E3637*D3637,1)</f>
        <v>0</v>
      </c>
      <c r="G3637" s="8">
        <f>단가대비표!L405</f>
        <v>157068</v>
      </c>
      <c r="H3637" s="9">
        <f>TRUNC(G3637*D3637,1)</f>
        <v>16178</v>
      </c>
      <c r="I3637" s="8">
        <f>단가대비표!S405</f>
        <v>0</v>
      </c>
      <c r="J3637" s="9">
        <f>TRUNC(I3637*D3637,1)</f>
        <v>0</v>
      </c>
      <c r="K3637" s="8">
        <f t="shared" si="474"/>
        <v>157068</v>
      </c>
      <c r="L3637" s="9">
        <f t="shared" si="474"/>
        <v>16178</v>
      </c>
      <c r="M3637" s="5" t="s">
        <v>52</v>
      </c>
      <c r="N3637" s="1" t="s">
        <v>4223</v>
      </c>
      <c r="O3637" s="1" t="s">
        <v>2650</v>
      </c>
      <c r="P3637" s="1" t="s">
        <v>62</v>
      </c>
      <c r="Q3637" s="1" t="s">
        <v>62</v>
      </c>
      <c r="R3637" s="1" t="s">
        <v>61</v>
      </c>
      <c r="V3637">
        <v>1</v>
      </c>
      <c r="AV3637" s="1" t="s">
        <v>52</v>
      </c>
      <c r="AW3637" s="1" t="s">
        <v>6470</v>
      </c>
      <c r="AX3637" s="1" t="s">
        <v>52</v>
      </c>
      <c r="AY3637" s="1" t="s">
        <v>52</v>
      </c>
      <c r="AZ3637" s="203"/>
      <c r="BA3637" s="207" t="s">
        <v>7717</v>
      </c>
    </row>
    <row r="3638" spans="1:53" ht="30" customHeight="1">
      <c r="A3638" s="5" t="s">
        <v>2652</v>
      </c>
      <c r="B3638" s="5" t="s">
        <v>2978</v>
      </c>
      <c r="C3638" s="5" t="s">
        <v>449</v>
      </c>
      <c r="D3638" s="6">
        <v>1</v>
      </c>
      <c r="E3638" s="8">
        <v>0</v>
      </c>
      <c r="F3638" s="9">
        <f>TRUNC(E3638*D3638,1)</f>
        <v>0</v>
      </c>
      <c r="G3638" s="8">
        <v>0</v>
      </c>
      <c r="H3638" s="9">
        <f>TRUNC(G3638*D3638,1)</f>
        <v>0</v>
      </c>
      <c r="I3638" s="8">
        <f>TRUNC(SUMIF(V3636:V3638, RIGHTB(O3638, 1), H3636:H3638)*U3638, 2)</f>
        <v>3552.64</v>
      </c>
      <c r="J3638" s="9">
        <f>TRUNC(I3638*D3638,1)</f>
        <v>3552.6</v>
      </c>
      <c r="K3638" s="8">
        <f t="shared" si="474"/>
        <v>3552.6</v>
      </c>
      <c r="L3638" s="9">
        <f t="shared" si="474"/>
        <v>3552.6</v>
      </c>
      <c r="M3638" s="5" t="s">
        <v>52</v>
      </c>
      <c r="N3638" s="1" t="s">
        <v>4223</v>
      </c>
      <c r="O3638" s="1" t="s">
        <v>2654</v>
      </c>
      <c r="P3638" s="1" t="s">
        <v>62</v>
      </c>
      <c r="Q3638" s="1" t="s">
        <v>62</v>
      </c>
      <c r="R3638" s="1" t="s">
        <v>62</v>
      </c>
      <c r="S3638">
        <v>1</v>
      </c>
      <c r="T3638">
        <v>2</v>
      </c>
      <c r="U3638">
        <v>0.03</v>
      </c>
      <c r="AV3638" s="1" t="s">
        <v>52</v>
      </c>
      <c r="AW3638" s="1" t="s">
        <v>6471</v>
      </c>
      <c r="AX3638" s="1" t="s">
        <v>52</v>
      </c>
      <c r="AY3638" s="1" t="s">
        <v>52</v>
      </c>
      <c r="AZ3638" s="203"/>
      <c r="BA3638" s="207"/>
    </row>
    <row r="3639" spans="1:53" ht="30" customHeight="1">
      <c r="A3639" s="5" t="s">
        <v>2487</v>
      </c>
      <c r="B3639" s="5" t="s">
        <v>52</v>
      </c>
      <c r="C3639" s="5" t="s">
        <v>52</v>
      </c>
      <c r="D3639" s="6"/>
      <c r="E3639" s="8"/>
      <c r="F3639" s="9">
        <f>TRUNC(SUMIF(N3636:N3638, N3635, F3636:F3638),0)</f>
        <v>0</v>
      </c>
      <c r="G3639" s="8"/>
      <c r="H3639" s="9">
        <f>TRUNC(SUMIF(N3636:N3638, N3635, H3636:H3638),0)</f>
        <v>118421</v>
      </c>
      <c r="I3639" s="8"/>
      <c r="J3639" s="9">
        <f>TRUNC(SUMIF(N3636:N3638, N3635, J3636:J3638),0)</f>
        <v>3552</v>
      </c>
      <c r="K3639" s="8"/>
      <c r="L3639" s="9">
        <f>F3639+H3639+J3639</f>
        <v>121973</v>
      </c>
      <c r="M3639" s="5" t="s">
        <v>52</v>
      </c>
      <c r="N3639" s="1" t="s">
        <v>124</v>
      </c>
      <c r="O3639" s="1" t="s">
        <v>124</v>
      </c>
      <c r="P3639" s="1" t="s">
        <v>52</v>
      </c>
      <c r="Q3639" s="1" t="s">
        <v>52</v>
      </c>
      <c r="R3639" s="1" t="s">
        <v>52</v>
      </c>
      <c r="AV3639" s="1" t="s">
        <v>52</v>
      </c>
      <c r="AW3639" s="1" t="s">
        <v>52</v>
      </c>
      <c r="AX3639" s="1" t="s">
        <v>52</v>
      </c>
      <c r="AY3639" s="1" t="s">
        <v>52</v>
      </c>
      <c r="AZ3639" s="203"/>
      <c r="BA3639" s="207"/>
    </row>
    <row r="3640" spans="1:53" ht="30" customHeight="1">
      <c r="A3640" s="6"/>
      <c r="B3640" s="6"/>
      <c r="C3640" s="6"/>
      <c r="D3640" s="6"/>
      <c r="E3640" s="8"/>
      <c r="F3640" s="9"/>
      <c r="G3640" s="8"/>
      <c r="H3640" s="9"/>
      <c r="I3640" s="8"/>
      <c r="J3640" s="9"/>
      <c r="K3640" s="8"/>
      <c r="L3640" s="9"/>
      <c r="M3640" s="6"/>
      <c r="BA3640" s="206"/>
    </row>
    <row r="3641" spans="1:53" ht="30" customHeight="1">
      <c r="A3641" s="308" t="s">
        <v>6472</v>
      </c>
      <c r="B3641" s="308"/>
      <c r="C3641" s="308"/>
      <c r="D3641" s="308"/>
      <c r="E3641" s="309"/>
      <c r="F3641" s="310"/>
      <c r="G3641" s="309"/>
      <c r="H3641" s="310"/>
      <c r="I3641" s="309"/>
      <c r="J3641" s="310"/>
      <c r="K3641" s="309"/>
      <c r="L3641" s="310"/>
      <c r="M3641" s="308"/>
      <c r="N3641" s="1" t="s">
        <v>4232</v>
      </c>
      <c r="BA3641" s="206"/>
    </row>
    <row r="3642" spans="1:53" ht="30" customHeight="1">
      <c r="A3642" s="5" t="s">
        <v>5063</v>
      </c>
      <c r="B3642" s="5" t="s">
        <v>2646</v>
      </c>
      <c r="C3642" s="5" t="s">
        <v>2210</v>
      </c>
      <c r="D3642" s="6">
        <v>0.56000000000000005</v>
      </c>
      <c r="E3642" s="8">
        <f>단가대비표!K418</f>
        <v>0</v>
      </c>
      <c r="F3642" s="9">
        <f>TRUNC(E3642*D3642,1)</f>
        <v>0</v>
      </c>
      <c r="G3642" s="8">
        <f>단가대비표!L418</f>
        <v>236675</v>
      </c>
      <c r="H3642" s="9">
        <f>TRUNC(G3642*D3642,1)</f>
        <v>132538</v>
      </c>
      <c r="I3642" s="8">
        <f>단가대비표!S418</f>
        <v>0</v>
      </c>
      <c r="J3642" s="9">
        <f>TRUNC(I3642*D3642,1)</f>
        <v>0</v>
      </c>
      <c r="K3642" s="8">
        <f t="shared" ref="K3642:L3644" si="475">TRUNC(E3642+G3642+I3642,1)</f>
        <v>236675</v>
      </c>
      <c r="L3642" s="9">
        <f t="shared" si="475"/>
        <v>132538</v>
      </c>
      <c r="M3642" s="5" t="s">
        <v>52</v>
      </c>
      <c r="N3642" s="1" t="s">
        <v>4232</v>
      </c>
      <c r="O3642" s="1" t="s">
        <v>5064</v>
      </c>
      <c r="P3642" s="1" t="s">
        <v>62</v>
      </c>
      <c r="Q3642" s="1" t="s">
        <v>62</v>
      </c>
      <c r="R3642" s="1" t="s">
        <v>61</v>
      </c>
      <c r="V3642">
        <v>1</v>
      </c>
      <c r="AV3642" s="1" t="s">
        <v>52</v>
      </c>
      <c r="AW3642" s="1" t="s">
        <v>6473</v>
      </c>
      <c r="AX3642" s="1" t="s">
        <v>52</v>
      </c>
      <c r="AY3642" s="1" t="s">
        <v>52</v>
      </c>
      <c r="AZ3642" s="203"/>
      <c r="BA3642" s="207" t="s">
        <v>7733</v>
      </c>
    </row>
    <row r="3643" spans="1:53" ht="30" customHeight="1">
      <c r="A3643" s="5" t="s">
        <v>2649</v>
      </c>
      <c r="B3643" s="5" t="s">
        <v>2646</v>
      </c>
      <c r="C3643" s="5" t="s">
        <v>2210</v>
      </c>
      <c r="D3643" s="6">
        <v>0.13400000000000001</v>
      </c>
      <c r="E3643" s="8">
        <f>단가대비표!K405</f>
        <v>0</v>
      </c>
      <c r="F3643" s="9">
        <f>TRUNC(E3643*D3643,1)</f>
        <v>0</v>
      </c>
      <c r="G3643" s="8">
        <f>단가대비표!L405</f>
        <v>157068</v>
      </c>
      <c r="H3643" s="9">
        <f>TRUNC(G3643*D3643,1)</f>
        <v>21047.1</v>
      </c>
      <c r="I3643" s="8">
        <f>단가대비표!S405</f>
        <v>0</v>
      </c>
      <c r="J3643" s="9">
        <f>TRUNC(I3643*D3643,1)</f>
        <v>0</v>
      </c>
      <c r="K3643" s="8">
        <f t="shared" si="475"/>
        <v>157068</v>
      </c>
      <c r="L3643" s="9">
        <f t="shared" si="475"/>
        <v>21047.1</v>
      </c>
      <c r="M3643" s="5" t="s">
        <v>52</v>
      </c>
      <c r="N3643" s="1" t="s">
        <v>4232</v>
      </c>
      <c r="O3643" s="1" t="s">
        <v>2650</v>
      </c>
      <c r="P3643" s="1" t="s">
        <v>62</v>
      </c>
      <c r="Q3643" s="1" t="s">
        <v>62</v>
      </c>
      <c r="R3643" s="1" t="s">
        <v>61</v>
      </c>
      <c r="V3643">
        <v>1</v>
      </c>
      <c r="AV3643" s="1" t="s">
        <v>52</v>
      </c>
      <c r="AW3643" s="1" t="s">
        <v>6474</v>
      </c>
      <c r="AX3643" s="1" t="s">
        <v>52</v>
      </c>
      <c r="AY3643" s="1" t="s">
        <v>52</v>
      </c>
      <c r="AZ3643" s="203"/>
      <c r="BA3643" s="207" t="s">
        <v>7717</v>
      </c>
    </row>
    <row r="3644" spans="1:53" ht="30" customHeight="1">
      <c r="A3644" s="5" t="s">
        <v>2652</v>
      </c>
      <c r="B3644" s="5" t="s">
        <v>2978</v>
      </c>
      <c r="C3644" s="5" t="s">
        <v>449</v>
      </c>
      <c r="D3644" s="6">
        <v>1</v>
      </c>
      <c r="E3644" s="8">
        <v>0</v>
      </c>
      <c r="F3644" s="9">
        <f>TRUNC(E3644*D3644,1)</f>
        <v>0</v>
      </c>
      <c r="G3644" s="8">
        <v>0</v>
      </c>
      <c r="H3644" s="9">
        <f>TRUNC(G3644*D3644,1)</f>
        <v>0</v>
      </c>
      <c r="I3644" s="8">
        <f>TRUNC(SUMIF(V3642:V3644, RIGHTB(O3644, 1), H3642:H3644)*U3644, 2)</f>
        <v>4607.55</v>
      </c>
      <c r="J3644" s="9">
        <f>TRUNC(I3644*D3644,1)</f>
        <v>4607.5</v>
      </c>
      <c r="K3644" s="8">
        <f t="shared" si="475"/>
        <v>4607.5</v>
      </c>
      <c r="L3644" s="9">
        <f t="shared" si="475"/>
        <v>4607.5</v>
      </c>
      <c r="M3644" s="5" t="s">
        <v>52</v>
      </c>
      <c r="N3644" s="1" t="s">
        <v>4232</v>
      </c>
      <c r="O3644" s="1" t="s">
        <v>2654</v>
      </c>
      <c r="P3644" s="1" t="s">
        <v>62</v>
      </c>
      <c r="Q3644" s="1" t="s">
        <v>62</v>
      </c>
      <c r="R3644" s="1" t="s">
        <v>62</v>
      </c>
      <c r="S3644">
        <v>1</v>
      </c>
      <c r="T3644">
        <v>2</v>
      </c>
      <c r="U3644">
        <v>0.03</v>
      </c>
      <c r="AV3644" s="1" t="s">
        <v>52</v>
      </c>
      <c r="AW3644" s="1" t="s">
        <v>6475</v>
      </c>
      <c r="AX3644" s="1" t="s">
        <v>52</v>
      </c>
      <c r="AY3644" s="1" t="s">
        <v>52</v>
      </c>
      <c r="AZ3644" s="203"/>
      <c r="BA3644" s="207"/>
    </row>
    <row r="3645" spans="1:53" ht="30" customHeight="1">
      <c r="A3645" s="5" t="s">
        <v>2487</v>
      </c>
      <c r="B3645" s="5" t="s">
        <v>52</v>
      </c>
      <c r="C3645" s="5" t="s">
        <v>52</v>
      </c>
      <c r="D3645" s="6"/>
      <c r="E3645" s="8"/>
      <c r="F3645" s="9">
        <f>TRUNC(SUMIF(N3642:N3644, N3641, F3642:F3644),0)</f>
        <v>0</v>
      </c>
      <c r="G3645" s="8"/>
      <c r="H3645" s="9">
        <f>TRUNC(SUMIF(N3642:N3644, N3641, H3642:H3644),0)</f>
        <v>153585</v>
      </c>
      <c r="I3645" s="8"/>
      <c r="J3645" s="9">
        <f>TRUNC(SUMIF(N3642:N3644, N3641, J3642:J3644),0)</f>
        <v>4607</v>
      </c>
      <c r="K3645" s="8"/>
      <c r="L3645" s="9">
        <f>F3645+H3645+J3645</f>
        <v>158192</v>
      </c>
      <c r="M3645" s="5" t="s">
        <v>52</v>
      </c>
      <c r="N3645" s="1" t="s">
        <v>124</v>
      </c>
      <c r="O3645" s="1" t="s">
        <v>124</v>
      </c>
      <c r="P3645" s="1" t="s">
        <v>52</v>
      </c>
      <c r="Q3645" s="1" t="s">
        <v>52</v>
      </c>
      <c r="R3645" s="1" t="s">
        <v>52</v>
      </c>
      <c r="AV3645" s="1" t="s">
        <v>52</v>
      </c>
      <c r="AW3645" s="1" t="s">
        <v>52</v>
      </c>
      <c r="AX3645" s="1" t="s">
        <v>52</v>
      </c>
      <c r="AY3645" s="1" t="s">
        <v>52</v>
      </c>
      <c r="AZ3645" s="203"/>
      <c r="BA3645" s="207"/>
    </row>
    <row r="3646" spans="1:53" ht="30" customHeight="1">
      <c r="A3646" s="6"/>
      <c r="B3646" s="6"/>
      <c r="C3646" s="6"/>
      <c r="D3646" s="6"/>
      <c r="E3646" s="8"/>
      <c r="F3646" s="9"/>
      <c r="G3646" s="8"/>
      <c r="H3646" s="9"/>
      <c r="I3646" s="8"/>
      <c r="J3646" s="9"/>
      <c r="K3646" s="8"/>
      <c r="L3646" s="9"/>
      <c r="M3646" s="6"/>
      <c r="BA3646" s="206"/>
    </row>
    <row r="3647" spans="1:53" ht="30" customHeight="1">
      <c r="A3647" s="308" t="s">
        <v>6476</v>
      </c>
      <c r="B3647" s="308"/>
      <c r="C3647" s="308"/>
      <c r="D3647" s="308"/>
      <c r="E3647" s="309"/>
      <c r="F3647" s="310"/>
      <c r="G3647" s="309"/>
      <c r="H3647" s="310"/>
      <c r="I3647" s="309"/>
      <c r="J3647" s="310"/>
      <c r="K3647" s="309"/>
      <c r="L3647" s="310"/>
      <c r="M3647" s="308"/>
      <c r="N3647" s="1" t="s">
        <v>4247</v>
      </c>
      <c r="BA3647" s="206"/>
    </row>
    <row r="3648" spans="1:53" ht="30" customHeight="1">
      <c r="A3648" s="5" t="s">
        <v>5063</v>
      </c>
      <c r="B3648" s="5" t="s">
        <v>2646</v>
      </c>
      <c r="C3648" s="5" t="s">
        <v>2210</v>
      </c>
      <c r="D3648" s="6">
        <v>0.432</v>
      </c>
      <c r="E3648" s="8">
        <f>단가대비표!K418</f>
        <v>0</v>
      </c>
      <c r="F3648" s="9">
        <f>TRUNC(E3648*D3648,1)</f>
        <v>0</v>
      </c>
      <c r="G3648" s="8">
        <f>단가대비표!L418</f>
        <v>236675</v>
      </c>
      <c r="H3648" s="9">
        <f>TRUNC(G3648*D3648,1)</f>
        <v>102243.6</v>
      </c>
      <c r="I3648" s="8">
        <f>단가대비표!S418</f>
        <v>0</v>
      </c>
      <c r="J3648" s="9">
        <f>TRUNC(I3648*D3648,1)</f>
        <v>0</v>
      </c>
      <c r="K3648" s="8">
        <f t="shared" ref="K3648:L3650" si="476">TRUNC(E3648+G3648+I3648,1)</f>
        <v>236675</v>
      </c>
      <c r="L3648" s="9">
        <f t="shared" si="476"/>
        <v>102243.6</v>
      </c>
      <c r="M3648" s="5" t="s">
        <v>52</v>
      </c>
      <c r="N3648" s="1" t="s">
        <v>4247</v>
      </c>
      <c r="O3648" s="1" t="s">
        <v>5064</v>
      </c>
      <c r="P3648" s="1" t="s">
        <v>62</v>
      </c>
      <c r="Q3648" s="1" t="s">
        <v>62</v>
      </c>
      <c r="R3648" s="1" t="s">
        <v>61</v>
      </c>
      <c r="V3648">
        <v>1</v>
      </c>
      <c r="AV3648" s="1" t="s">
        <v>52</v>
      </c>
      <c r="AW3648" s="1" t="s">
        <v>6477</v>
      </c>
      <c r="AX3648" s="1" t="s">
        <v>52</v>
      </c>
      <c r="AY3648" s="1" t="s">
        <v>52</v>
      </c>
      <c r="AZ3648" s="203"/>
      <c r="BA3648" s="207" t="s">
        <v>7733</v>
      </c>
    </row>
    <row r="3649" spans="1:53" ht="30" customHeight="1">
      <c r="A3649" s="5" t="s">
        <v>2649</v>
      </c>
      <c r="B3649" s="5" t="s">
        <v>2646</v>
      </c>
      <c r="C3649" s="5" t="s">
        <v>2210</v>
      </c>
      <c r="D3649" s="6">
        <v>0.10299999999999999</v>
      </c>
      <c r="E3649" s="8">
        <f>단가대비표!K405</f>
        <v>0</v>
      </c>
      <c r="F3649" s="9">
        <f>TRUNC(E3649*D3649,1)</f>
        <v>0</v>
      </c>
      <c r="G3649" s="8">
        <f>단가대비표!L405</f>
        <v>157068</v>
      </c>
      <c r="H3649" s="9">
        <f>TRUNC(G3649*D3649,1)</f>
        <v>16178</v>
      </c>
      <c r="I3649" s="8">
        <f>단가대비표!S405</f>
        <v>0</v>
      </c>
      <c r="J3649" s="9">
        <f>TRUNC(I3649*D3649,1)</f>
        <v>0</v>
      </c>
      <c r="K3649" s="8">
        <f t="shared" si="476"/>
        <v>157068</v>
      </c>
      <c r="L3649" s="9">
        <f t="shared" si="476"/>
        <v>16178</v>
      </c>
      <c r="M3649" s="5" t="s">
        <v>52</v>
      </c>
      <c r="N3649" s="1" t="s">
        <v>4247</v>
      </c>
      <c r="O3649" s="1" t="s">
        <v>2650</v>
      </c>
      <c r="P3649" s="1" t="s">
        <v>62</v>
      </c>
      <c r="Q3649" s="1" t="s">
        <v>62</v>
      </c>
      <c r="R3649" s="1" t="s">
        <v>61</v>
      </c>
      <c r="V3649">
        <v>1</v>
      </c>
      <c r="AV3649" s="1" t="s">
        <v>52</v>
      </c>
      <c r="AW3649" s="1" t="s">
        <v>6478</v>
      </c>
      <c r="AX3649" s="1" t="s">
        <v>52</v>
      </c>
      <c r="AY3649" s="1" t="s">
        <v>52</v>
      </c>
      <c r="AZ3649" s="203"/>
      <c r="BA3649" s="207" t="s">
        <v>7717</v>
      </c>
    </row>
    <row r="3650" spans="1:53" ht="30" customHeight="1">
      <c r="A3650" s="5" t="s">
        <v>2652</v>
      </c>
      <c r="B3650" s="5" t="s">
        <v>2978</v>
      </c>
      <c r="C3650" s="5" t="s">
        <v>449</v>
      </c>
      <c r="D3650" s="6">
        <v>1</v>
      </c>
      <c r="E3650" s="8">
        <v>0</v>
      </c>
      <c r="F3650" s="9">
        <f>TRUNC(E3650*D3650,1)</f>
        <v>0</v>
      </c>
      <c r="G3650" s="8">
        <v>0</v>
      </c>
      <c r="H3650" s="9">
        <f>TRUNC(G3650*D3650,1)</f>
        <v>0</v>
      </c>
      <c r="I3650" s="8">
        <f>TRUNC(SUMIF(V3648:V3650, RIGHTB(O3650, 1), H3648:H3650)*U3650, 2)</f>
        <v>3552.64</v>
      </c>
      <c r="J3650" s="9">
        <f>TRUNC(I3650*D3650,1)</f>
        <v>3552.6</v>
      </c>
      <c r="K3650" s="8">
        <f t="shared" si="476"/>
        <v>3552.6</v>
      </c>
      <c r="L3650" s="9">
        <f t="shared" si="476"/>
        <v>3552.6</v>
      </c>
      <c r="M3650" s="5" t="s">
        <v>52</v>
      </c>
      <c r="N3650" s="1" t="s">
        <v>4247</v>
      </c>
      <c r="O3650" s="1" t="s">
        <v>2654</v>
      </c>
      <c r="P3650" s="1" t="s">
        <v>62</v>
      </c>
      <c r="Q3650" s="1" t="s">
        <v>62</v>
      </c>
      <c r="R3650" s="1" t="s">
        <v>62</v>
      </c>
      <c r="S3650">
        <v>1</v>
      </c>
      <c r="T3650">
        <v>2</v>
      </c>
      <c r="U3650">
        <v>0.03</v>
      </c>
      <c r="AV3650" s="1" t="s">
        <v>52</v>
      </c>
      <c r="AW3650" s="1" t="s">
        <v>6479</v>
      </c>
      <c r="AX3650" s="1" t="s">
        <v>52</v>
      </c>
      <c r="AY3650" s="1" t="s">
        <v>52</v>
      </c>
      <c r="AZ3650" s="203"/>
      <c r="BA3650" s="207"/>
    </row>
    <row r="3651" spans="1:53" ht="30" customHeight="1">
      <c r="A3651" s="5" t="s">
        <v>2487</v>
      </c>
      <c r="B3651" s="5" t="s">
        <v>52</v>
      </c>
      <c r="C3651" s="5" t="s">
        <v>52</v>
      </c>
      <c r="D3651" s="6"/>
      <c r="E3651" s="8"/>
      <c r="F3651" s="9">
        <f>TRUNC(SUMIF(N3648:N3650, N3647, F3648:F3650),0)</f>
        <v>0</v>
      </c>
      <c r="G3651" s="8"/>
      <c r="H3651" s="9">
        <f>TRUNC(SUMIF(N3648:N3650, N3647, H3648:H3650),0)</f>
        <v>118421</v>
      </c>
      <c r="I3651" s="8"/>
      <c r="J3651" s="9">
        <f>TRUNC(SUMIF(N3648:N3650, N3647, J3648:J3650),0)</f>
        <v>3552</v>
      </c>
      <c r="K3651" s="8"/>
      <c r="L3651" s="9">
        <f>F3651+H3651+J3651</f>
        <v>121973</v>
      </c>
      <c r="M3651" s="5" t="s">
        <v>52</v>
      </c>
      <c r="N3651" s="1" t="s">
        <v>124</v>
      </c>
      <c r="O3651" s="1" t="s">
        <v>124</v>
      </c>
      <c r="P3651" s="1" t="s">
        <v>52</v>
      </c>
      <c r="Q3651" s="1" t="s">
        <v>52</v>
      </c>
      <c r="R3651" s="1" t="s">
        <v>52</v>
      </c>
      <c r="AV3651" s="1" t="s">
        <v>52</v>
      </c>
      <c r="AW3651" s="1" t="s">
        <v>52</v>
      </c>
      <c r="AX3651" s="1" t="s">
        <v>52</v>
      </c>
      <c r="AY3651" s="1" t="s">
        <v>52</v>
      </c>
      <c r="AZ3651" s="203"/>
      <c r="BA3651" s="207"/>
    </row>
    <row r="3652" spans="1:53" ht="30" customHeight="1">
      <c r="A3652" s="6"/>
      <c r="B3652" s="6"/>
      <c r="C3652" s="6"/>
      <c r="D3652" s="6"/>
      <c r="E3652" s="8"/>
      <c r="F3652" s="9"/>
      <c r="G3652" s="8"/>
      <c r="H3652" s="9"/>
      <c r="I3652" s="8"/>
      <c r="J3652" s="9"/>
      <c r="K3652" s="8"/>
      <c r="L3652" s="9"/>
      <c r="M3652" s="6"/>
      <c r="BA3652" s="206"/>
    </row>
    <row r="3653" spans="1:53" ht="30" customHeight="1">
      <c r="A3653" s="308" t="s">
        <v>6480</v>
      </c>
      <c r="B3653" s="308"/>
      <c r="C3653" s="308"/>
      <c r="D3653" s="308"/>
      <c r="E3653" s="309"/>
      <c r="F3653" s="310"/>
      <c r="G3653" s="309"/>
      <c r="H3653" s="310"/>
      <c r="I3653" s="309"/>
      <c r="J3653" s="310"/>
      <c r="K3653" s="309"/>
      <c r="L3653" s="310"/>
      <c r="M3653" s="308"/>
      <c r="N3653" s="1" t="s">
        <v>4259</v>
      </c>
      <c r="BA3653" s="206"/>
    </row>
    <row r="3654" spans="1:53" ht="30" customHeight="1">
      <c r="A3654" s="5" t="s">
        <v>5063</v>
      </c>
      <c r="B3654" s="5" t="s">
        <v>2646</v>
      </c>
      <c r="C3654" s="5" t="s">
        <v>2210</v>
      </c>
      <c r="D3654" s="6">
        <v>6.2E-2</v>
      </c>
      <c r="E3654" s="8">
        <f>단가대비표!K418</f>
        <v>0</v>
      </c>
      <c r="F3654" s="9">
        <f>TRUNC(E3654*D3654,1)</f>
        <v>0</v>
      </c>
      <c r="G3654" s="8">
        <f>단가대비표!L418</f>
        <v>236675</v>
      </c>
      <c r="H3654" s="9">
        <f>TRUNC(G3654*D3654,1)</f>
        <v>14673.8</v>
      </c>
      <c r="I3654" s="8">
        <f>단가대비표!S418</f>
        <v>0</v>
      </c>
      <c r="J3654" s="9">
        <f>TRUNC(I3654*D3654,1)</f>
        <v>0</v>
      </c>
      <c r="K3654" s="8">
        <f t="shared" ref="K3654:L3656" si="477">TRUNC(E3654+G3654+I3654,1)</f>
        <v>236675</v>
      </c>
      <c r="L3654" s="9">
        <f t="shared" si="477"/>
        <v>14673.8</v>
      </c>
      <c r="M3654" s="5" t="s">
        <v>52</v>
      </c>
      <c r="N3654" s="1" t="s">
        <v>4259</v>
      </c>
      <c r="O3654" s="1" t="s">
        <v>5064</v>
      </c>
      <c r="P3654" s="1" t="s">
        <v>62</v>
      </c>
      <c r="Q3654" s="1" t="s">
        <v>62</v>
      </c>
      <c r="R3654" s="1" t="s">
        <v>61</v>
      </c>
      <c r="V3654">
        <v>1</v>
      </c>
      <c r="AV3654" s="1" t="s">
        <v>52</v>
      </c>
      <c r="AW3654" s="1" t="s">
        <v>6481</v>
      </c>
      <c r="AX3654" s="1" t="s">
        <v>52</v>
      </c>
      <c r="AY3654" s="1" t="s">
        <v>52</v>
      </c>
      <c r="AZ3654" s="203"/>
      <c r="BA3654" s="207" t="s">
        <v>7733</v>
      </c>
    </row>
    <row r="3655" spans="1:53" ht="30" customHeight="1">
      <c r="A3655" s="5" t="s">
        <v>2649</v>
      </c>
      <c r="B3655" s="5" t="s">
        <v>2646</v>
      </c>
      <c r="C3655" s="5" t="s">
        <v>2210</v>
      </c>
      <c r="D3655" s="6">
        <v>3.1E-2</v>
      </c>
      <c r="E3655" s="8">
        <f>단가대비표!K405</f>
        <v>0</v>
      </c>
      <c r="F3655" s="9">
        <f>TRUNC(E3655*D3655,1)</f>
        <v>0</v>
      </c>
      <c r="G3655" s="8">
        <f>단가대비표!L405</f>
        <v>157068</v>
      </c>
      <c r="H3655" s="9">
        <f>TRUNC(G3655*D3655,1)</f>
        <v>4869.1000000000004</v>
      </c>
      <c r="I3655" s="8">
        <f>단가대비표!S405</f>
        <v>0</v>
      </c>
      <c r="J3655" s="9">
        <f>TRUNC(I3655*D3655,1)</f>
        <v>0</v>
      </c>
      <c r="K3655" s="8">
        <f t="shared" si="477"/>
        <v>157068</v>
      </c>
      <c r="L3655" s="9">
        <f t="shared" si="477"/>
        <v>4869.1000000000004</v>
      </c>
      <c r="M3655" s="5" t="s">
        <v>52</v>
      </c>
      <c r="N3655" s="1" t="s">
        <v>4259</v>
      </c>
      <c r="O3655" s="1" t="s">
        <v>2650</v>
      </c>
      <c r="P3655" s="1" t="s">
        <v>62</v>
      </c>
      <c r="Q3655" s="1" t="s">
        <v>62</v>
      </c>
      <c r="R3655" s="1" t="s">
        <v>61</v>
      </c>
      <c r="V3655">
        <v>1</v>
      </c>
      <c r="AV3655" s="1" t="s">
        <v>52</v>
      </c>
      <c r="AW3655" s="1" t="s">
        <v>6482</v>
      </c>
      <c r="AX3655" s="1" t="s">
        <v>52</v>
      </c>
      <c r="AY3655" s="1" t="s">
        <v>52</v>
      </c>
      <c r="AZ3655" s="203"/>
      <c r="BA3655" s="207" t="s">
        <v>7717</v>
      </c>
    </row>
    <row r="3656" spans="1:53" ht="30" customHeight="1">
      <c r="A3656" s="5" t="s">
        <v>2652</v>
      </c>
      <c r="B3656" s="5" t="s">
        <v>2653</v>
      </c>
      <c r="C3656" s="5" t="s">
        <v>449</v>
      </c>
      <c r="D3656" s="6">
        <v>1</v>
      </c>
      <c r="E3656" s="8">
        <v>0</v>
      </c>
      <c r="F3656" s="9">
        <f>TRUNC(E3656*D3656,1)</f>
        <v>0</v>
      </c>
      <c r="G3656" s="8">
        <v>0</v>
      </c>
      <c r="H3656" s="9">
        <f>TRUNC(G3656*D3656,1)</f>
        <v>0</v>
      </c>
      <c r="I3656" s="8">
        <f>TRUNC(SUMIF(V3654:V3656, RIGHTB(O3656, 1), H3654:H3656)*U3656, 2)</f>
        <v>390.85</v>
      </c>
      <c r="J3656" s="9">
        <f>TRUNC(I3656*D3656,1)</f>
        <v>390.8</v>
      </c>
      <c r="K3656" s="8">
        <f t="shared" si="477"/>
        <v>390.8</v>
      </c>
      <c r="L3656" s="9">
        <f t="shared" si="477"/>
        <v>390.8</v>
      </c>
      <c r="M3656" s="5" t="s">
        <v>52</v>
      </c>
      <c r="N3656" s="1" t="s">
        <v>4259</v>
      </c>
      <c r="O3656" s="1" t="s">
        <v>2654</v>
      </c>
      <c r="P3656" s="1" t="s">
        <v>62</v>
      </c>
      <c r="Q3656" s="1" t="s">
        <v>62</v>
      </c>
      <c r="R3656" s="1" t="s">
        <v>62</v>
      </c>
      <c r="S3656">
        <v>1</v>
      </c>
      <c r="T3656">
        <v>2</v>
      </c>
      <c r="U3656">
        <v>0.02</v>
      </c>
      <c r="AV3656" s="1" t="s">
        <v>52</v>
      </c>
      <c r="AW3656" s="1" t="s">
        <v>6483</v>
      </c>
      <c r="AX3656" s="1" t="s">
        <v>52</v>
      </c>
      <c r="AY3656" s="1" t="s">
        <v>52</v>
      </c>
      <c r="AZ3656" s="203"/>
      <c r="BA3656" s="207"/>
    </row>
    <row r="3657" spans="1:53" ht="30" customHeight="1">
      <c r="A3657" s="5" t="s">
        <v>2487</v>
      </c>
      <c r="B3657" s="5" t="s">
        <v>52</v>
      </c>
      <c r="C3657" s="5" t="s">
        <v>52</v>
      </c>
      <c r="D3657" s="6"/>
      <c r="E3657" s="8"/>
      <c r="F3657" s="9">
        <f>TRUNC(SUMIF(N3654:N3656, N3653, F3654:F3656),0)</f>
        <v>0</v>
      </c>
      <c r="G3657" s="8"/>
      <c r="H3657" s="9">
        <f>TRUNC(SUMIF(N3654:N3656, N3653, H3654:H3656),0)</f>
        <v>19542</v>
      </c>
      <c r="I3657" s="8"/>
      <c r="J3657" s="9">
        <f>TRUNC(SUMIF(N3654:N3656, N3653, J3654:J3656),0)</f>
        <v>390</v>
      </c>
      <c r="K3657" s="8"/>
      <c r="L3657" s="9">
        <f>F3657+H3657+J3657</f>
        <v>19932</v>
      </c>
      <c r="M3657" s="5" t="s">
        <v>52</v>
      </c>
      <c r="N3657" s="1" t="s">
        <v>124</v>
      </c>
      <c r="O3657" s="1" t="s">
        <v>124</v>
      </c>
      <c r="P3657" s="1" t="s">
        <v>52</v>
      </c>
      <c r="Q3657" s="1" t="s">
        <v>52</v>
      </c>
      <c r="R3657" s="1" t="s">
        <v>52</v>
      </c>
      <c r="AV3657" s="1" t="s">
        <v>52</v>
      </c>
      <c r="AW3657" s="1" t="s">
        <v>52</v>
      </c>
      <c r="AX3657" s="1" t="s">
        <v>52</v>
      </c>
      <c r="AY3657" s="1" t="s">
        <v>52</v>
      </c>
      <c r="AZ3657" s="203"/>
      <c r="BA3657" s="207"/>
    </row>
    <row r="3658" spans="1:53" ht="30" customHeight="1">
      <c r="A3658" s="6"/>
      <c r="B3658" s="6"/>
      <c r="C3658" s="6"/>
      <c r="D3658" s="6"/>
      <c r="E3658" s="8"/>
      <c r="F3658" s="9"/>
      <c r="G3658" s="8"/>
      <c r="H3658" s="9"/>
      <c r="I3658" s="8"/>
      <c r="J3658" s="9"/>
      <c r="K3658" s="8"/>
      <c r="L3658" s="9"/>
      <c r="M3658" s="6"/>
      <c r="BA3658" s="206"/>
    </row>
    <row r="3659" spans="1:53" ht="30" customHeight="1">
      <c r="A3659" s="308" t="s">
        <v>6484</v>
      </c>
      <c r="B3659" s="308"/>
      <c r="C3659" s="308"/>
      <c r="D3659" s="308"/>
      <c r="E3659" s="309"/>
      <c r="F3659" s="310"/>
      <c r="G3659" s="309"/>
      <c r="H3659" s="310"/>
      <c r="I3659" s="309"/>
      <c r="J3659" s="310"/>
      <c r="K3659" s="309"/>
      <c r="L3659" s="310"/>
      <c r="M3659" s="308"/>
      <c r="N3659" s="1" t="s">
        <v>4266</v>
      </c>
      <c r="BA3659" s="206"/>
    </row>
    <row r="3660" spans="1:53" ht="30" customHeight="1">
      <c r="A3660" s="5" t="s">
        <v>5063</v>
      </c>
      <c r="B3660" s="5" t="s">
        <v>2646</v>
      </c>
      <c r="C3660" s="5" t="s">
        <v>2210</v>
      </c>
      <c r="D3660" s="6">
        <v>2.4E-2</v>
      </c>
      <c r="E3660" s="8">
        <f>단가대비표!K418</f>
        <v>0</v>
      </c>
      <c r="F3660" s="9">
        <f>TRUNC(E3660*D3660,1)</f>
        <v>0</v>
      </c>
      <c r="G3660" s="8">
        <f>단가대비표!L418</f>
        <v>236675</v>
      </c>
      <c r="H3660" s="9">
        <f>TRUNC(G3660*D3660,1)</f>
        <v>5680.2</v>
      </c>
      <c r="I3660" s="8">
        <f>단가대비표!S418</f>
        <v>0</v>
      </c>
      <c r="J3660" s="9">
        <f>TRUNC(I3660*D3660,1)</f>
        <v>0</v>
      </c>
      <c r="K3660" s="8">
        <f>TRUNC(E3660+G3660+I3660,1)</f>
        <v>236675</v>
      </c>
      <c r="L3660" s="9">
        <f>TRUNC(F3660+H3660+J3660,1)</f>
        <v>5680.2</v>
      </c>
      <c r="M3660" s="5" t="s">
        <v>52</v>
      </c>
      <c r="N3660" s="1" t="s">
        <v>4266</v>
      </c>
      <c r="O3660" s="1" t="s">
        <v>5064</v>
      </c>
      <c r="P3660" s="1" t="s">
        <v>62</v>
      </c>
      <c r="Q3660" s="1" t="s">
        <v>62</v>
      </c>
      <c r="R3660" s="1" t="s">
        <v>61</v>
      </c>
      <c r="V3660">
        <v>1</v>
      </c>
      <c r="AV3660" s="1" t="s">
        <v>52</v>
      </c>
      <c r="AW3660" s="1" t="s">
        <v>6485</v>
      </c>
      <c r="AX3660" s="1" t="s">
        <v>52</v>
      </c>
      <c r="AY3660" s="1" t="s">
        <v>52</v>
      </c>
      <c r="AZ3660" s="203"/>
      <c r="BA3660" s="207" t="s">
        <v>7733</v>
      </c>
    </row>
    <row r="3661" spans="1:53" ht="30" customHeight="1">
      <c r="A3661" s="5" t="s">
        <v>2652</v>
      </c>
      <c r="B3661" s="5" t="s">
        <v>2653</v>
      </c>
      <c r="C3661" s="5" t="s">
        <v>449</v>
      </c>
      <c r="D3661" s="6">
        <v>1</v>
      </c>
      <c r="E3661" s="8">
        <v>0</v>
      </c>
      <c r="F3661" s="9">
        <f>TRUNC(E3661*D3661,1)</f>
        <v>0</v>
      </c>
      <c r="G3661" s="8">
        <v>0</v>
      </c>
      <c r="H3661" s="9">
        <f>TRUNC(G3661*D3661,1)</f>
        <v>0</v>
      </c>
      <c r="I3661" s="8">
        <f>TRUNC(SUMIF(V3660:V3661, RIGHTB(O3661, 1), H3660:H3661)*U3661, 2)</f>
        <v>113.6</v>
      </c>
      <c r="J3661" s="9">
        <f>TRUNC(I3661*D3661,1)</f>
        <v>113.6</v>
      </c>
      <c r="K3661" s="8">
        <f>TRUNC(E3661+G3661+I3661,1)</f>
        <v>113.6</v>
      </c>
      <c r="L3661" s="9">
        <f>TRUNC(F3661+H3661+J3661,1)</f>
        <v>113.6</v>
      </c>
      <c r="M3661" s="5" t="s">
        <v>52</v>
      </c>
      <c r="N3661" s="1" t="s">
        <v>4266</v>
      </c>
      <c r="O3661" s="1" t="s">
        <v>2654</v>
      </c>
      <c r="P3661" s="1" t="s">
        <v>62</v>
      </c>
      <c r="Q3661" s="1" t="s">
        <v>62</v>
      </c>
      <c r="R3661" s="1" t="s">
        <v>62</v>
      </c>
      <c r="S3661">
        <v>1</v>
      </c>
      <c r="T3661">
        <v>2</v>
      </c>
      <c r="U3661">
        <v>0.02</v>
      </c>
      <c r="AV3661" s="1" t="s">
        <v>52</v>
      </c>
      <c r="AW3661" s="1" t="s">
        <v>6486</v>
      </c>
      <c r="AX3661" s="1" t="s">
        <v>52</v>
      </c>
      <c r="AY3661" s="1" t="s">
        <v>52</v>
      </c>
      <c r="AZ3661" s="203"/>
      <c r="BA3661" s="207"/>
    </row>
    <row r="3662" spans="1:53" ht="30" customHeight="1">
      <c r="A3662" s="5" t="s">
        <v>2487</v>
      </c>
      <c r="B3662" s="5" t="s">
        <v>52</v>
      </c>
      <c r="C3662" s="5" t="s">
        <v>52</v>
      </c>
      <c r="D3662" s="6"/>
      <c r="E3662" s="8"/>
      <c r="F3662" s="9">
        <f>TRUNC(SUMIF(N3660:N3661, N3659, F3660:F3661),0)</f>
        <v>0</v>
      </c>
      <c r="G3662" s="8"/>
      <c r="H3662" s="9">
        <f>TRUNC(SUMIF(N3660:N3661, N3659, H3660:H3661),0)</f>
        <v>5680</v>
      </c>
      <c r="I3662" s="8"/>
      <c r="J3662" s="9">
        <f>TRUNC(SUMIF(N3660:N3661, N3659, J3660:J3661),0)</f>
        <v>113</v>
      </c>
      <c r="K3662" s="8"/>
      <c r="L3662" s="9">
        <f>F3662+H3662+J3662</f>
        <v>5793</v>
      </c>
      <c r="M3662" s="5" t="s">
        <v>52</v>
      </c>
      <c r="N3662" s="1" t="s">
        <v>124</v>
      </c>
      <c r="O3662" s="1" t="s">
        <v>124</v>
      </c>
      <c r="P3662" s="1" t="s">
        <v>52</v>
      </c>
      <c r="Q3662" s="1" t="s">
        <v>52</v>
      </c>
      <c r="R3662" s="1" t="s">
        <v>52</v>
      </c>
      <c r="AV3662" s="1" t="s">
        <v>52</v>
      </c>
      <c r="AW3662" s="1" t="s">
        <v>52</v>
      </c>
      <c r="AX3662" s="1" t="s">
        <v>52</v>
      </c>
      <c r="AY3662" s="1" t="s">
        <v>52</v>
      </c>
      <c r="AZ3662" s="203"/>
      <c r="BA3662" s="207"/>
    </row>
    <row r="3663" spans="1:53" ht="30" customHeight="1">
      <c r="A3663" s="6"/>
      <c r="B3663" s="6"/>
      <c r="C3663" s="6"/>
      <c r="D3663" s="6"/>
      <c r="E3663" s="8"/>
      <c r="F3663" s="9"/>
      <c r="G3663" s="8"/>
      <c r="H3663" s="9"/>
      <c r="I3663" s="8"/>
      <c r="J3663" s="9"/>
      <c r="K3663" s="8"/>
      <c r="L3663" s="9"/>
      <c r="M3663" s="6"/>
      <c r="BA3663" s="206"/>
    </row>
    <row r="3664" spans="1:53" ht="30" customHeight="1">
      <c r="A3664" s="308" t="s">
        <v>6487</v>
      </c>
      <c r="B3664" s="308"/>
      <c r="C3664" s="308"/>
      <c r="D3664" s="308"/>
      <c r="E3664" s="309"/>
      <c r="F3664" s="310"/>
      <c r="G3664" s="309"/>
      <c r="H3664" s="310"/>
      <c r="I3664" s="309"/>
      <c r="J3664" s="310"/>
      <c r="K3664" s="309"/>
      <c r="L3664" s="310"/>
      <c r="M3664" s="308"/>
      <c r="N3664" s="1" t="s">
        <v>4280</v>
      </c>
      <c r="BA3664" s="206"/>
    </row>
    <row r="3665" spans="1:54" ht="30" customHeight="1">
      <c r="A3665" s="5" t="s">
        <v>5063</v>
      </c>
      <c r="B3665" s="5" t="s">
        <v>2646</v>
      </c>
      <c r="C3665" s="5" t="s">
        <v>2210</v>
      </c>
      <c r="D3665" s="6">
        <v>0.39300000000000002</v>
      </c>
      <c r="E3665" s="8">
        <f>단가대비표!K418</f>
        <v>0</v>
      </c>
      <c r="F3665" s="9">
        <f>TRUNC(E3665*D3665,1)</f>
        <v>0</v>
      </c>
      <c r="G3665" s="8">
        <f>단가대비표!L418</f>
        <v>236675</v>
      </c>
      <c r="H3665" s="9">
        <f>TRUNC(G3665*D3665,1)</f>
        <v>93013.2</v>
      </c>
      <c r="I3665" s="8">
        <f>단가대비표!S418</f>
        <v>0</v>
      </c>
      <c r="J3665" s="9">
        <f>TRUNC(I3665*D3665,1)</f>
        <v>0</v>
      </c>
      <c r="K3665" s="8">
        <f t="shared" ref="K3665:L3667" si="478">TRUNC(E3665+G3665+I3665,1)</f>
        <v>236675</v>
      </c>
      <c r="L3665" s="9">
        <f t="shared" si="478"/>
        <v>93013.2</v>
      </c>
      <c r="M3665" s="5" t="s">
        <v>52</v>
      </c>
      <c r="N3665" s="1" t="s">
        <v>4280</v>
      </c>
      <c r="O3665" s="1" t="s">
        <v>5064</v>
      </c>
      <c r="P3665" s="1" t="s">
        <v>62</v>
      </c>
      <c r="Q3665" s="1" t="s">
        <v>62</v>
      </c>
      <c r="R3665" s="1" t="s">
        <v>61</v>
      </c>
      <c r="V3665">
        <v>1</v>
      </c>
      <c r="AV3665" s="1" t="s">
        <v>52</v>
      </c>
      <c r="AW3665" s="1" t="s">
        <v>6488</v>
      </c>
      <c r="AX3665" s="1" t="s">
        <v>52</v>
      </c>
      <c r="AY3665" s="1" t="s">
        <v>52</v>
      </c>
      <c r="AZ3665" s="203"/>
      <c r="BA3665" s="207" t="s">
        <v>7733</v>
      </c>
    </row>
    <row r="3666" spans="1:54" ht="30" customHeight="1">
      <c r="A3666" s="5" t="s">
        <v>2649</v>
      </c>
      <c r="B3666" s="5" t="s">
        <v>2646</v>
      </c>
      <c r="C3666" s="5" t="s">
        <v>2210</v>
      </c>
      <c r="D3666" s="6">
        <v>9.4E-2</v>
      </c>
      <c r="E3666" s="8">
        <f>단가대비표!K405</f>
        <v>0</v>
      </c>
      <c r="F3666" s="9">
        <f>TRUNC(E3666*D3666,1)</f>
        <v>0</v>
      </c>
      <c r="G3666" s="8">
        <f>단가대비표!L405</f>
        <v>157068</v>
      </c>
      <c r="H3666" s="9">
        <f>TRUNC(G3666*D3666,1)</f>
        <v>14764.3</v>
      </c>
      <c r="I3666" s="8">
        <f>단가대비표!S405</f>
        <v>0</v>
      </c>
      <c r="J3666" s="9">
        <f>TRUNC(I3666*D3666,1)</f>
        <v>0</v>
      </c>
      <c r="K3666" s="8">
        <f t="shared" si="478"/>
        <v>157068</v>
      </c>
      <c r="L3666" s="9">
        <f t="shared" si="478"/>
        <v>14764.3</v>
      </c>
      <c r="M3666" s="5" t="s">
        <v>52</v>
      </c>
      <c r="N3666" s="1" t="s">
        <v>4280</v>
      </c>
      <c r="O3666" s="1" t="s">
        <v>2650</v>
      </c>
      <c r="P3666" s="1" t="s">
        <v>62</v>
      </c>
      <c r="Q3666" s="1" t="s">
        <v>62</v>
      </c>
      <c r="R3666" s="1" t="s">
        <v>61</v>
      </c>
      <c r="V3666">
        <v>1</v>
      </c>
      <c r="AV3666" s="1" t="s">
        <v>52</v>
      </c>
      <c r="AW3666" s="1" t="s">
        <v>6489</v>
      </c>
      <c r="AX3666" s="1" t="s">
        <v>52</v>
      </c>
      <c r="AY3666" s="1" t="s">
        <v>52</v>
      </c>
      <c r="AZ3666" s="203"/>
      <c r="BA3666" s="207" t="s">
        <v>7717</v>
      </c>
    </row>
    <row r="3667" spans="1:54" ht="30" customHeight="1">
      <c r="A3667" s="5" t="s">
        <v>2652</v>
      </c>
      <c r="B3667" s="5" t="s">
        <v>2978</v>
      </c>
      <c r="C3667" s="5" t="s">
        <v>449</v>
      </c>
      <c r="D3667" s="6">
        <v>1</v>
      </c>
      <c r="E3667" s="8">
        <v>0</v>
      </c>
      <c r="F3667" s="9">
        <f>TRUNC(E3667*D3667,1)</f>
        <v>0</v>
      </c>
      <c r="G3667" s="8">
        <v>0</v>
      </c>
      <c r="H3667" s="9">
        <f>TRUNC(G3667*D3667,1)</f>
        <v>0</v>
      </c>
      <c r="I3667" s="8">
        <f>TRUNC(SUMIF(V3665:V3667, RIGHTB(O3667, 1), H3665:H3667)*U3667, 2)</f>
        <v>3233.32</v>
      </c>
      <c r="J3667" s="9">
        <f>TRUNC(I3667*D3667,1)</f>
        <v>3233.3</v>
      </c>
      <c r="K3667" s="8">
        <f t="shared" si="478"/>
        <v>3233.3</v>
      </c>
      <c r="L3667" s="9">
        <f t="shared" si="478"/>
        <v>3233.3</v>
      </c>
      <c r="M3667" s="5" t="s">
        <v>52</v>
      </c>
      <c r="N3667" s="1" t="s">
        <v>4280</v>
      </c>
      <c r="O3667" s="1" t="s">
        <v>2654</v>
      </c>
      <c r="P3667" s="1" t="s">
        <v>62</v>
      </c>
      <c r="Q3667" s="1" t="s">
        <v>62</v>
      </c>
      <c r="R3667" s="1" t="s">
        <v>62</v>
      </c>
      <c r="S3667">
        <v>1</v>
      </c>
      <c r="T3667">
        <v>2</v>
      </c>
      <c r="U3667">
        <v>0.03</v>
      </c>
      <c r="AV3667" s="1" t="s">
        <v>52</v>
      </c>
      <c r="AW3667" s="1" t="s">
        <v>6490</v>
      </c>
      <c r="AX3667" s="1" t="s">
        <v>52</v>
      </c>
      <c r="AY3667" s="1" t="s">
        <v>52</v>
      </c>
      <c r="AZ3667" s="203"/>
      <c r="BA3667" s="207"/>
    </row>
    <row r="3668" spans="1:54" ht="30" customHeight="1">
      <c r="A3668" s="5" t="s">
        <v>2487</v>
      </c>
      <c r="B3668" s="5" t="s">
        <v>52</v>
      </c>
      <c r="C3668" s="5" t="s">
        <v>52</v>
      </c>
      <c r="D3668" s="6"/>
      <c r="E3668" s="8"/>
      <c r="F3668" s="9">
        <f>TRUNC(SUMIF(N3665:N3667, N3664, F3665:F3667),0)</f>
        <v>0</v>
      </c>
      <c r="G3668" s="8"/>
      <c r="H3668" s="9">
        <f>TRUNC(SUMIF(N3665:N3667, N3664, H3665:H3667),0)</f>
        <v>107777</v>
      </c>
      <c r="I3668" s="8"/>
      <c r="J3668" s="9">
        <f>TRUNC(SUMIF(N3665:N3667, N3664, J3665:J3667),0)</f>
        <v>3233</v>
      </c>
      <c r="K3668" s="8"/>
      <c r="L3668" s="9">
        <f>F3668+H3668+J3668</f>
        <v>111010</v>
      </c>
      <c r="M3668" s="5" t="s">
        <v>52</v>
      </c>
      <c r="N3668" s="1" t="s">
        <v>124</v>
      </c>
      <c r="O3668" s="1" t="s">
        <v>124</v>
      </c>
      <c r="P3668" s="1" t="s">
        <v>52</v>
      </c>
      <c r="Q3668" s="1" t="s">
        <v>52</v>
      </c>
      <c r="R3668" s="1" t="s">
        <v>52</v>
      </c>
      <c r="AV3668" s="1" t="s">
        <v>52</v>
      </c>
      <c r="AW3668" s="1" t="s">
        <v>52</v>
      </c>
      <c r="AX3668" s="1" t="s">
        <v>52</v>
      </c>
      <c r="AY3668" s="1" t="s">
        <v>52</v>
      </c>
      <c r="AZ3668" s="203"/>
      <c r="BA3668" s="207"/>
    </row>
    <row r="3669" spans="1:54" ht="30" customHeight="1">
      <c r="A3669" s="6"/>
      <c r="B3669" s="6"/>
      <c r="C3669" s="6"/>
      <c r="D3669" s="6"/>
      <c r="E3669" s="8"/>
      <c r="F3669" s="9"/>
      <c r="G3669" s="8"/>
      <c r="H3669" s="9"/>
      <c r="I3669" s="8"/>
      <c r="J3669" s="9"/>
      <c r="K3669" s="8"/>
      <c r="L3669" s="9"/>
      <c r="M3669" s="6"/>
      <c r="BA3669" s="206"/>
    </row>
    <row r="3670" spans="1:54" ht="30" customHeight="1">
      <c r="A3670" s="311" t="s">
        <v>6491</v>
      </c>
      <c r="B3670" s="311"/>
      <c r="C3670" s="311"/>
      <c r="D3670" s="311"/>
      <c r="E3670" s="312"/>
      <c r="F3670" s="313"/>
      <c r="G3670" s="312"/>
      <c r="H3670" s="313"/>
      <c r="I3670" s="312"/>
      <c r="J3670" s="313"/>
      <c r="K3670" s="312"/>
      <c r="L3670" s="313"/>
      <c r="M3670" s="311"/>
      <c r="N3670" s="1" t="s">
        <v>4298</v>
      </c>
      <c r="BA3670" s="206"/>
    </row>
    <row r="3671" spans="1:54" ht="30" customHeight="1">
      <c r="A3671" s="5" t="s">
        <v>5063</v>
      </c>
      <c r="B3671" s="5" t="s">
        <v>2646</v>
      </c>
      <c r="C3671" s="5" t="s">
        <v>2210</v>
      </c>
      <c r="D3671" s="38">
        <v>1.04E-2</v>
      </c>
      <c r="E3671" s="8">
        <f>단가대비표!K418</f>
        <v>0</v>
      </c>
      <c r="F3671" s="9">
        <f>TRUNC(E3671*D3671,1)</f>
        <v>0</v>
      </c>
      <c r="G3671" s="8">
        <f>단가대비표!L418</f>
        <v>236675</v>
      </c>
      <c r="H3671" s="9">
        <f>TRUNC(G3671*D3671,1)</f>
        <v>2461.4</v>
      </c>
      <c r="I3671" s="8">
        <f>단가대비표!S418</f>
        <v>0</v>
      </c>
      <c r="J3671" s="9">
        <f>TRUNC(I3671*D3671,1)</f>
        <v>0</v>
      </c>
      <c r="K3671" s="8">
        <f>TRUNC(E3671+G3671+I3671,1)</f>
        <v>236675</v>
      </c>
      <c r="L3671" s="9">
        <f>TRUNC(F3671+H3671+J3671,1)</f>
        <v>2461.4</v>
      </c>
      <c r="M3671" s="50" t="s">
        <v>7885</v>
      </c>
      <c r="N3671" s="1" t="s">
        <v>4298</v>
      </c>
      <c r="O3671" s="1" t="s">
        <v>5064</v>
      </c>
      <c r="P3671" s="1" t="s">
        <v>62</v>
      </c>
      <c r="Q3671" s="1" t="s">
        <v>62</v>
      </c>
      <c r="R3671" s="1" t="s">
        <v>61</v>
      </c>
      <c r="AV3671" s="1" t="s">
        <v>52</v>
      </c>
      <c r="AW3671" s="1" t="s">
        <v>6492</v>
      </c>
      <c r="AX3671" s="1" t="s">
        <v>52</v>
      </c>
      <c r="AY3671" s="1" t="s">
        <v>52</v>
      </c>
      <c r="AZ3671" s="203"/>
      <c r="BA3671" s="207" t="s">
        <v>7733</v>
      </c>
      <c r="BB3671" s="98" t="s">
        <v>7887</v>
      </c>
    </row>
    <row r="3672" spans="1:54" ht="30" customHeight="1">
      <c r="A3672" s="5" t="s">
        <v>2649</v>
      </c>
      <c r="B3672" s="5" t="s">
        <v>2646</v>
      </c>
      <c r="C3672" s="5" t="s">
        <v>2210</v>
      </c>
      <c r="D3672" s="38">
        <v>2.35E-2</v>
      </c>
      <c r="E3672" s="8">
        <f>단가대비표!K405</f>
        <v>0</v>
      </c>
      <c r="F3672" s="9">
        <f>TRUNC(E3672*D3672,1)</f>
        <v>0</v>
      </c>
      <c r="G3672" s="8">
        <f>단가대비표!L405</f>
        <v>157068</v>
      </c>
      <c r="H3672" s="9">
        <f>TRUNC(G3672*D3672,1)</f>
        <v>3691</v>
      </c>
      <c r="I3672" s="8">
        <f>단가대비표!S405</f>
        <v>0</v>
      </c>
      <c r="J3672" s="9">
        <f>TRUNC(I3672*D3672,1)</f>
        <v>0</v>
      </c>
      <c r="K3672" s="8">
        <f>TRUNC(E3672+G3672+I3672,1)</f>
        <v>157068</v>
      </c>
      <c r="L3672" s="9">
        <f>TRUNC(F3672+H3672+J3672,1)</f>
        <v>3691</v>
      </c>
      <c r="M3672" s="50" t="s">
        <v>7886</v>
      </c>
      <c r="N3672" s="1" t="s">
        <v>4298</v>
      </c>
      <c r="O3672" s="1" t="s">
        <v>2650</v>
      </c>
      <c r="P3672" s="1" t="s">
        <v>62</v>
      </c>
      <c r="Q3672" s="1" t="s">
        <v>62</v>
      </c>
      <c r="R3672" s="1" t="s">
        <v>61</v>
      </c>
      <c r="AV3672" s="1" t="s">
        <v>52</v>
      </c>
      <c r="AW3672" s="1" t="s">
        <v>6493</v>
      </c>
      <c r="AX3672" s="1" t="s">
        <v>52</v>
      </c>
      <c r="AY3672" s="1" t="s">
        <v>52</v>
      </c>
      <c r="AZ3672" s="203"/>
      <c r="BA3672" s="207" t="s">
        <v>7717</v>
      </c>
      <c r="BB3672" s="98" t="s">
        <v>7887</v>
      </c>
    </row>
    <row r="3673" spans="1:54" ht="30" customHeight="1">
      <c r="A3673" s="5" t="s">
        <v>2487</v>
      </c>
      <c r="B3673" s="5" t="s">
        <v>52</v>
      </c>
      <c r="C3673" s="5" t="s">
        <v>52</v>
      </c>
      <c r="D3673" s="6"/>
      <c r="E3673" s="8"/>
      <c r="F3673" s="9">
        <f>TRUNC(SUMIF(N3671:N3672, N3670, F3671:F3672),0)</f>
        <v>0</v>
      </c>
      <c r="G3673" s="8"/>
      <c r="H3673" s="9">
        <f>TRUNC(SUMIF(N3671:N3672, N3670, H3671:H3672),0)</f>
        <v>6152</v>
      </c>
      <c r="I3673" s="8"/>
      <c r="J3673" s="9">
        <f>TRUNC(SUMIF(N3671:N3672, N3670, J3671:J3672),0)</f>
        <v>0</v>
      </c>
      <c r="K3673" s="8"/>
      <c r="L3673" s="9">
        <f>F3673+H3673+J3673</f>
        <v>6152</v>
      </c>
      <c r="M3673" s="5" t="s">
        <v>52</v>
      </c>
      <c r="N3673" s="1" t="s">
        <v>124</v>
      </c>
      <c r="O3673" s="1" t="s">
        <v>124</v>
      </c>
      <c r="P3673" s="1" t="s">
        <v>52</v>
      </c>
      <c r="Q3673" s="1" t="s">
        <v>52</v>
      </c>
      <c r="R3673" s="1" t="s">
        <v>52</v>
      </c>
      <c r="AV3673" s="1" t="s">
        <v>52</v>
      </c>
      <c r="AW3673" s="1" t="s">
        <v>52</v>
      </c>
      <c r="AX3673" s="1" t="s">
        <v>52</v>
      </c>
      <c r="AY3673" s="1" t="s">
        <v>52</v>
      </c>
      <c r="AZ3673" s="203"/>
      <c r="BA3673" s="207"/>
    </row>
    <row r="3674" spans="1:54" ht="30" customHeight="1">
      <c r="A3674" s="6"/>
      <c r="B3674" s="6"/>
      <c r="C3674" s="6"/>
      <c r="D3674" s="6"/>
      <c r="E3674" s="8"/>
      <c r="F3674" s="9"/>
      <c r="G3674" s="8"/>
      <c r="H3674" s="9"/>
      <c r="I3674" s="8"/>
      <c r="J3674" s="9"/>
      <c r="K3674" s="8"/>
      <c r="L3674" s="9"/>
      <c r="M3674" s="6"/>
      <c r="BA3674" s="206"/>
    </row>
    <row r="3675" spans="1:54" ht="30" customHeight="1">
      <c r="A3675" s="311" t="s">
        <v>6494</v>
      </c>
      <c r="B3675" s="311"/>
      <c r="C3675" s="311"/>
      <c r="D3675" s="311"/>
      <c r="E3675" s="312"/>
      <c r="F3675" s="313"/>
      <c r="G3675" s="312"/>
      <c r="H3675" s="313"/>
      <c r="I3675" s="312"/>
      <c r="J3675" s="313"/>
      <c r="K3675" s="312"/>
      <c r="L3675" s="313"/>
      <c r="M3675" s="311"/>
      <c r="N3675" s="1" t="s">
        <v>4325</v>
      </c>
      <c r="BA3675" s="206"/>
    </row>
    <row r="3676" spans="1:54" ht="30" customHeight="1">
      <c r="A3676" s="5" t="s">
        <v>4955</v>
      </c>
      <c r="B3676" s="5" t="s">
        <v>2646</v>
      </c>
      <c r="C3676" s="5" t="s">
        <v>2210</v>
      </c>
      <c r="D3676" s="40">
        <v>0.01</v>
      </c>
      <c r="E3676" s="8">
        <f>단가대비표!K431</f>
        <v>0</v>
      </c>
      <c r="F3676" s="9">
        <f>TRUNC(E3676*D3676,1)</f>
        <v>0</v>
      </c>
      <c r="G3676" s="8">
        <f>단가대비표!L431</f>
        <v>198718</v>
      </c>
      <c r="H3676" s="9">
        <f>TRUNC(G3676*D3676,1)</f>
        <v>1987.1</v>
      </c>
      <c r="I3676" s="8">
        <f>단가대비표!S431</f>
        <v>0</v>
      </c>
      <c r="J3676" s="9">
        <f>TRUNC(I3676*D3676,1)</f>
        <v>0</v>
      </c>
      <c r="K3676" s="8">
        <f>TRUNC(E3676+G3676+I3676,1)</f>
        <v>198718</v>
      </c>
      <c r="L3676" s="9">
        <f>TRUNC(F3676+H3676+J3676,1)</f>
        <v>1987.1</v>
      </c>
      <c r="M3676" s="50" t="s">
        <v>7884</v>
      </c>
      <c r="N3676" s="1" t="s">
        <v>4325</v>
      </c>
      <c r="O3676" s="1" t="s">
        <v>4956</v>
      </c>
      <c r="P3676" s="1" t="s">
        <v>62</v>
      </c>
      <c r="Q3676" s="1" t="s">
        <v>62</v>
      </c>
      <c r="R3676" s="1" t="s">
        <v>61</v>
      </c>
      <c r="AV3676" s="1" t="s">
        <v>52</v>
      </c>
      <c r="AW3676" s="1" t="s">
        <v>6495</v>
      </c>
      <c r="AX3676" s="1" t="s">
        <v>52</v>
      </c>
      <c r="AY3676" s="1" t="s">
        <v>52</v>
      </c>
      <c r="AZ3676" s="203"/>
      <c r="BA3676" s="207" t="s">
        <v>7746</v>
      </c>
      <c r="BB3676" s="98" t="s">
        <v>7887</v>
      </c>
    </row>
    <row r="3677" spans="1:54" ht="30" customHeight="1">
      <c r="A3677" s="5" t="s">
        <v>2487</v>
      </c>
      <c r="B3677" s="5" t="s">
        <v>52</v>
      </c>
      <c r="C3677" s="5" t="s">
        <v>52</v>
      </c>
      <c r="D3677" s="6"/>
      <c r="E3677" s="8"/>
      <c r="F3677" s="9">
        <f>TRUNC(SUMIF(N3676:N3676, N3675, F3676:F3676),0)</f>
        <v>0</v>
      </c>
      <c r="G3677" s="8"/>
      <c r="H3677" s="9">
        <f>TRUNC(SUMIF(N3676:N3676, N3675, H3676:H3676),0)</f>
        <v>1987</v>
      </c>
      <c r="I3677" s="8"/>
      <c r="J3677" s="9">
        <f>TRUNC(SUMIF(N3676:N3676, N3675, J3676:J3676),0)</f>
        <v>0</v>
      </c>
      <c r="K3677" s="8"/>
      <c r="L3677" s="9">
        <f>F3677+H3677+J3677</f>
        <v>1987</v>
      </c>
      <c r="M3677" s="5" t="s">
        <v>52</v>
      </c>
      <c r="N3677" s="1" t="s">
        <v>124</v>
      </c>
      <c r="O3677" s="1" t="s">
        <v>124</v>
      </c>
      <c r="P3677" s="1" t="s">
        <v>52</v>
      </c>
      <c r="Q3677" s="1" t="s">
        <v>52</v>
      </c>
      <c r="R3677" s="1" t="s">
        <v>52</v>
      </c>
      <c r="AV3677" s="1" t="s">
        <v>52</v>
      </c>
      <c r="AW3677" s="1" t="s">
        <v>52</v>
      </c>
      <c r="AX3677" s="1" t="s">
        <v>52</v>
      </c>
      <c r="AY3677" s="1" t="s">
        <v>52</v>
      </c>
      <c r="AZ3677" s="203"/>
      <c r="BA3677" s="207"/>
    </row>
    <row r="3678" spans="1:54" ht="30" customHeight="1">
      <c r="A3678" s="6"/>
      <c r="B3678" s="6"/>
      <c r="C3678" s="6"/>
      <c r="D3678" s="6"/>
      <c r="E3678" s="8"/>
      <c r="F3678" s="9"/>
      <c r="G3678" s="8"/>
      <c r="H3678" s="9"/>
      <c r="I3678" s="8"/>
      <c r="J3678" s="9"/>
      <c r="K3678" s="8"/>
      <c r="L3678" s="9"/>
      <c r="M3678" s="6"/>
      <c r="BA3678" s="206"/>
    </row>
    <row r="3679" spans="1:54" ht="30" customHeight="1">
      <c r="A3679" s="308" t="s">
        <v>6496</v>
      </c>
      <c r="B3679" s="308"/>
      <c r="C3679" s="308"/>
      <c r="D3679" s="308"/>
      <c r="E3679" s="309"/>
      <c r="F3679" s="310"/>
      <c r="G3679" s="309"/>
      <c r="H3679" s="310"/>
      <c r="I3679" s="309"/>
      <c r="J3679" s="310"/>
      <c r="K3679" s="309"/>
      <c r="L3679" s="310"/>
      <c r="M3679" s="308"/>
      <c r="N3679" s="1" t="s">
        <v>4347</v>
      </c>
      <c r="BA3679" s="206"/>
    </row>
    <row r="3680" spans="1:54" ht="30" customHeight="1">
      <c r="A3680" s="5" t="s">
        <v>2975</v>
      </c>
      <c r="B3680" s="5" t="s">
        <v>2646</v>
      </c>
      <c r="C3680" s="5" t="s">
        <v>2210</v>
      </c>
      <c r="D3680" s="6">
        <v>0.16400000000000001</v>
      </c>
      <c r="E3680" s="8">
        <f>단가대비표!K430</f>
        <v>0</v>
      </c>
      <c r="F3680" s="9">
        <f>TRUNC(E3680*D3680,1)</f>
        <v>0</v>
      </c>
      <c r="G3680" s="8">
        <f>단가대비표!L430</f>
        <v>202504</v>
      </c>
      <c r="H3680" s="9">
        <f>TRUNC(G3680*D3680,1)</f>
        <v>33210.6</v>
      </c>
      <c r="I3680" s="8">
        <f>단가대비표!S430</f>
        <v>0</v>
      </c>
      <c r="J3680" s="9">
        <f>TRUNC(I3680*D3680,1)</f>
        <v>0</v>
      </c>
      <c r="K3680" s="8">
        <f>TRUNC(E3680+G3680+I3680,1)</f>
        <v>202504</v>
      </c>
      <c r="L3680" s="9">
        <f>TRUNC(F3680+H3680+J3680,1)</f>
        <v>33210.6</v>
      </c>
      <c r="M3680" s="5" t="s">
        <v>52</v>
      </c>
      <c r="N3680" s="1" t="s">
        <v>4347</v>
      </c>
      <c r="O3680" s="1" t="s">
        <v>2976</v>
      </c>
      <c r="P3680" s="1" t="s">
        <v>62</v>
      </c>
      <c r="Q3680" s="1" t="s">
        <v>62</v>
      </c>
      <c r="R3680" s="1" t="s">
        <v>61</v>
      </c>
      <c r="AV3680" s="1" t="s">
        <v>52</v>
      </c>
      <c r="AW3680" s="1" t="s">
        <v>6497</v>
      </c>
      <c r="AX3680" s="1" t="s">
        <v>52</v>
      </c>
      <c r="AY3680" s="1" t="s">
        <v>52</v>
      </c>
      <c r="AZ3680" s="203"/>
      <c r="BA3680" s="207" t="s">
        <v>7745</v>
      </c>
    </row>
    <row r="3681" spans="1:53" ht="30" customHeight="1">
      <c r="A3681" s="5" t="s">
        <v>2649</v>
      </c>
      <c r="B3681" s="5" t="s">
        <v>2646</v>
      </c>
      <c r="C3681" s="5" t="s">
        <v>2210</v>
      </c>
      <c r="D3681" s="6">
        <v>3.3000000000000002E-2</v>
      </c>
      <c r="E3681" s="8">
        <f>단가대비표!K405</f>
        <v>0</v>
      </c>
      <c r="F3681" s="9">
        <f>TRUNC(E3681*D3681,1)</f>
        <v>0</v>
      </c>
      <c r="G3681" s="8">
        <f>단가대비표!L405</f>
        <v>157068</v>
      </c>
      <c r="H3681" s="9">
        <f>TRUNC(G3681*D3681,1)</f>
        <v>5183.2</v>
      </c>
      <c r="I3681" s="8">
        <f>단가대비표!S405</f>
        <v>0</v>
      </c>
      <c r="J3681" s="9">
        <f>TRUNC(I3681*D3681,1)</f>
        <v>0</v>
      </c>
      <c r="K3681" s="8">
        <f>TRUNC(E3681+G3681+I3681,1)</f>
        <v>157068</v>
      </c>
      <c r="L3681" s="9">
        <f>TRUNC(F3681+H3681+J3681,1)</f>
        <v>5183.2</v>
      </c>
      <c r="M3681" s="5" t="s">
        <v>52</v>
      </c>
      <c r="N3681" s="1" t="s">
        <v>4347</v>
      </c>
      <c r="O3681" s="1" t="s">
        <v>2650</v>
      </c>
      <c r="P3681" s="1" t="s">
        <v>62</v>
      </c>
      <c r="Q3681" s="1" t="s">
        <v>62</v>
      </c>
      <c r="R3681" s="1" t="s">
        <v>61</v>
      </c>
      <c r="AV3681" s="1" t="s">
        <v>52</v>
      </c>
      <c r="AW3681" s="1" t="s">
        <v>6498</v>
      </c>
      <c r="AX3681" s="1" t="s">
        <v>52</v>
      </c>
      <c r="AY3681" s="1" t="s">
        <v>52</v>
      </c>
      <c r="AZ3681" s="203"/>
      <c r="BA3681" s="207" t="s">
        <v>7717</v>
      </c>
    </row>
    <row r="3682" spans="1:53" ht="30" customHeight="1">
      <c r="A3682" s="5" t="s">
        <v>2487</v>
      </c>
      <c r="B3682" s="5" t="s">
        <v>52</v>
      </c>
      <c r="C3682" s="5" t="s">
        <v>52</v>
      </c>
      <c r="D3682" s="6"/>
      <c r="E3682" s="8"/>
      <c r="F3682" s="9">
        <f>TRUNC(SUMIF(N3680:N3681, N3679, F3680:F3681),0)</f>
        <v>0</v>
      </c>
      <c r="G3682" s="8"/>
      <c r="H3682" s="9">
        <f>TRUNC(SUMIF(N3680:N3681, N3679, H3680:H3681),0)</f>
        <v>38393</v>
      </c>
      <c r="I3682" s="8"/>
      <c r="J3682" s="9">
        <f>TRUNC(SUMIF(N3680:N3681, N3679, J3680:J3681),0)</f>
        <v>0</v>
      </c>
      <c r="K3682" s="8"/>
      <c r="L3682" s="9">
        <f>F3682+H3682+J3682</f>
        <v>38393</v>
      </c>
      <c r="M3682" s="5" t="s">
        <v>52</v>
      </c>
      <c r="N3682" s="1" t="s">
        <v>124</v>
      </c>
      <c r="O3682" s="1" t="s">
        <v>124</v>
      </c>
      <c r="P3682" s="1" t="s">
        <v>52</v>
      </c>
      <c r="Q3682" s="1" t="s">
        <v>52</v>
      </c>
      <c r="R3682" s="1" t="s">
        <v>52</v>
      </c>
      <c r="AV3682" s="1" t="s">
        <v>52</v>
      </c>
      <c r="AW3682" s="1" t="s">
        <v>52</v>
      </c>
      <c r="AX3682" s="1" t="s">
        <v>52</v>
      </c>
      <c r="AY3682" s="1" t="s">
        <v>52</v>
      </c>
      <c r="AZ3682" s="203"/>
      <c r="BA3682" s="207"/>
    </row>
    <row r="3683" spans="1:53" ht="30" customHeight="1">
      <c r="A3683" s="6"/>
      <c r="B3683" s="6"/>
      <c r="C3683" s="6"/>
      <c r="D3683" s="6"/>
      <c r="E3683" s="8"/>
      <c r="F3683" s="9"/>
      <c r="G3683" s="8"/>
      <c r="H3683" s="9"/>
      <c r="I3683" s="8"/>
      <c r="J3683" s="9"/>
      <c r="K3683" s="8"/>
      <c r="L3683" s="9"/>
      <c r="M3683" s="6"/>
      <c r="BA3683" s="206"/>
    </row>
    <row r="3684" spans="1:53" ht="30" customHeight="1">
      <c r="A3684" s="308" t="s">
        <v>6499</v>
      </c>
      <c r="B3684" s="308"/>
      <c r="C3684" s="308"/>
      <c r="D3684" s="308"/>
      <c r="E3684" s="309"/>
      <c r="F3684" s="310"/>
      <c r="G3684" s="309"/>
      <c r="H3684" s="310"/>
      <c r="I3684" s="309"/>
      <c r="J3684" s="310"/>
      <c r="K3684" s="309"/>
      <c r="L3684" s="310"/>
      <c r="M3684" s="308"/>
      <c r="N3684" s="1" t="s">
        <v>4383</v>
      </c>
      <c r="BA3684" s="206"/>
    </row>
    <row r="3685" spans="1:53" ht="30" customHeight="1">
      <c r="A3685" s="5" t="s">
        <v>6500</v>
      </c>
      <c r="B3685" s="5" t="s">
        <v>6501</v>
      </c>
      <c r="C3685" s="5" t="s">
        <v>182</v>
      </c>
      <c r="D3685" s="6">
        <v>1.05</v>
      </c>
      <c r="E3685" s="8">
        <f>단가대비표!K314</f>
        <v>1782</v>
      </c>
      <c r="F3685" s="9">
        <f>TRUNC(E3685*D3685,1)</f>
        <v>1871.1</v>
      </c>
      <c r="G3685" s="8">
        <f>단가대비표!L314</f>
        <v>0</v>
      </c>
      <c r="H3685" s="9">
        <f>TRUNC(G3685*D3685,1)</f>
        <v>0</v>
      </c>
      <c r="I3685" s="8">
        <f>단가대비표!S314</f>
        <v>0</v>
      </c>
      <c r="J3685" s="9">
        <f>TRUNC(I3685*D3685,1)</f>
        <v>0</v>
      </c>
      <c r="K3685" s="8">
        <f t="shared" ref="K3685:L3689" si="479">TRUNC(E3685+G3685+I3685,1)</f>
        <v>1782</v>
      </c>
      <c r="L3685" s="9">
        <f t="shared" si="479"/>
        <v>1871.1</v>
      </c>
      <c r="M3685" s="5" t="s">
        <v>52</v>
      </c>
      <c r="N3685" s="1" t="s">
        <v>4383</v>
      </c>
      <c r="O3685" s="1" t="s">
        <v>6502</v>
      </c>
      <c r="P3685" s="1" t="s">
        <v>62</v>
      </c>
      <c r="Q3685" s="1" t="s">
        <v>62</v>
      </c>
      <c r="R3685" s="1" t="s">
        <v>61</v>
      </c>
      <c r="V3685">
        <v>1</v>
      </c>
      <c r="AV3685" s="1" t="s">
        <v>52</v>
      </c>
      <c r="AW3685" s="1" t="s">
        <v>6503</v>
      </c>
      <c r="AX3685" s="1" t="s">
        <v>52</v>
      </c>
      <c r="AY3685" s="1" t="s">
        <v>52</v>
      </c>
      <c r="AZ3685" s="203"/>
      <c r="BA3685" s="207" t="s">
        <v>7612</v>
      </c>
    </row>
    <row r="3686" spans="1:53" ht="30" customHeight="1">
      <c r="A3686" s="5" t="s">
        <v>3300</v>
      </c>
      <c r="B3686" s="5" t="s">
        <v>3064</v>
      </c>
      <c r="C3686" s="5" t="s">
        <v>449</v>
      </c>
      <c r="D3686" s="6">
        <v>1</v>
      </c>
      <c r="E3686" s="8">
        <f>TRUNC(SUMIF(V3685:V3689, RIGHTB(O3686, 1), F3685:F3689)*U3686, 2)</f>
        <v>56.13</v>
      </c>
      <c r="F3686" s="9">
        <f>TRUNC(E3686*D3686,1)</f>
        <v>56.1</v>
      </c>
      <c r="G3686" s="8">
        <v>0</v>
      </c>
      <c r="H3686" s="9">
        <f>TRUNC(G3686*D3686,1)</f>
        <v>0</v>
      </c>
      <c r="I3686" s="8">
        <v>0</v>
      </c>
      <c r="J3686" s="9">
        <f>TRUNC(I3686*D3686,1)</f>
        <v>0</v>
      </c>
      <c r="K3686" s="8">
        <f t="shared" si="479"/>
        <v>56.1</v>
      </c>
      <c r="L3686" s="9">
        <f t="shared" si="479"/>
        <v>56.1</v>
      </c>
      <c r="M3686" s="5" t="s">
        <v>52</v>
      </c>
      <c r="N3686" s="1" t="s">
        <v>4383</v>
      </c>
      <c r="O3686" s="1" t="s">
        <v>2654</v>
      </c>
      <c r="P3686" s="1" t="s">
        <v>62</v>
      </c>
      <c r="Q3686" s="1" t="s">
        <v>62</v>
      </c>
      <c r="R3686" s="1" t="s">
        <v>62</v>
      </c>
      <c r="S3686">
        <v>0</v>
      </c>
      <c r="T3686">
        <v>0</v>
      </c>
      <c r="U3686">
        <v>0.03</v>
      </c>
      <c r="AV3686" s="1" t="s">
        <v>52</v>
      </c>
      <c r="AW3686" s="1" t="s">
        <v>6504</v>
      </c>
      <c r="AX3686" s="1" t="s">
        <v>52</v>
      </c>
      <c r="AY3686" s="1" t="s">
        <v>52</v>
      </c>
      <c r="AZ3686" s="203"/>
      <c r="BA3686" s="207"/>
    </row>
    <row r="3687" spans="1:53" ht="30" customHeight="1">
      <c r="A3687" s="5" t="s">
        <v>3196</v>
      </c>
      <c r="B3687" s="5" t="s">
        <v>2646</v>
      </c>
      <c r="C3687" s="5" t="s">
        <v>2210</v>
      </c>
      <c r="D3687" s="6">
        <v>4.2000000000000003E-2</v>
      </c>
      <c r="E3687" s="8">
        <f>단가대비표!K428</f>
        <v>0</v>
      </c>
      <c r="F3687" s="9">
        <f>TRUNC(E3687*D3687,1)</f>
        <v>0</v>
      </c>
      <c r="G3687" s="8">
        <f>단가대비표!L428</f>
        <v>214118</v>
      </c>
      <c r="H3687" s="9">
        <f>TRUNC(G3687*D3687,1)</f>
        <v>8992.9</v>
      </c>
      <c r="I3687" s="8">
        <f>단가대비표!S428</f>
        <v>0</v>
      </c>
      <c r="J3687" s="9">
        <f>TRUNC(I3687*D3687,1)</f>
        <v>0</v>
      </c>
      <c r="K3687" s="8">
        <f t="shared" si="479"/>
        <v>214118</v>
      </c>
      <c r="L3687" s="9">
        <f t="shared" si="479"/>
        <v>8992.9</v>
      </c>
      <c r="M3687" s="5" t="s">
        <v>52</v>
      </c>
      <c r="N3687" s="1" t="s">
        <v>4383</v>
      </c>
      <c r="O3687" s="1" t="s">
        <v>3197</v>
      </c>
      <c r="P3687" s="1" t="s">
        <v>62</v>
      </c>
      <c r="Q3687" s="1" t="s">
        <v>62</v>
      </c>
      <c r="R3687" s="1" t="s">
        <v>61</v>
      </c>
      <c r="W3687">
        <v>2</v>
      </c>
      <c r="AV3687" s="1" t="s">
        <v>52</v>
      </c>
      <c r="AW3687" s="1" t="s">
        <v>6505</v>
      </c>
      <c r="AX3687" s="1" t="s">
        <v>52</v>
      </c>
      <c r="AY3687" s="1" t="s">
        <v>52</v>
      </c>
      <c r="AZ3687" s="203"/>
      <c r="BA3687" s="207" t="s">
        <v>7743</v>
      </c>
    </row>
    <row r="3688" spans="1:53" ht="30" customHeight="1">
      <c r="A3688" s="5" t="s">
        <v>2649</v>
      </c>
      <c r="B3688" s="5" t="s">
        <v>2646</v>
      </c>
      <c r="C3688" s="5" t="s">
        <v>2210</v>
      </c>
      <c r="D3688" s="6">
        <v>1.7000000000000001E-2</v>
      </c>
      <c r="E3688" s="8">
        <f>단가대비표!K405</f>
        <v>0</v>
      </c>
      <c r="F3688" s="9">
        <f>TRUNC(E3688*D3688,1)</f>
        <v>0</v>
      </c>
      <c r="G3688" s="8">
        <f>단가대비표!L405</f>
        <v>157068</v>
      </c>
      <c r="H3688" s="9">
        <f>TRUNC(G3688*D3688,1)</f>
        <v>2670.1</v>
      </c>
      <c r="I3688" s="8">
        <f>단가대비표!S405</f>
        <v>0</v>
      </c>
      <c r="J3688" s="9">
        <f>TRUNC(I3688*D3688,1)</f>
        <v>0</v>
      </c>
      <c r="K3688" s="8">
        <f t="shared" si="479"/>
        <v>157068</v>
      </c>
      <c r="L3688" s="9">
        <f t="shared" si="479"/>
        <v>2670.1</v>
      </c>
      <c r="M3688" s="5" t="s">
        <v>52</v>
      </c>
      <c r="N3688" s="1" t="s">
        <v>4383</v>
      </c>
      <c r="O3688" s="1" t="s">
        <v>2650</v>
      </c>
      <c r="P3688" s="1" t="s">
        <v>62</v>
      </c>
      <c r="Q3688" s="1" t="s">
        <v>62</v>
      </c>
      <c r="R3688" s="1" t="s">
        <v>61</v>
      </c>
      <c r="W3688">
        <v>2</v>
      </c>
      <c r="AV3688" s="1" t="s">
        <v>52</v>
      </c>
      <c r="AW3688" s="1" t="s">
        <v>6506</v>
      </c>
      <c r="AX3688" s="1" t="s">
        <v>52</v>
      </c>
      <c r="AY3688" s="1" t="s">
        <v>52</v>
      </c>
      <c r="AZ3688" s="203"/>
      <c r="BA3688" s="207" t="s">
        <v>7717</v>
      </c>
    </row>
    <row r="3689" spans="1:53" ht="30" customHeight="1">
      <c r="A3689" s="5" t="s">
        <v>2652</v>
      </c>
      <c r="B3689" s="5" t="s">
        <v>2998</v>
      </c>
      <c r="C3689" s="5" t="s">
        <v>449</v>
      </c>
      <c r="D3689" s="6">
        <v>1</v>
      </c>
      <c r="E3689" s="8">
        <f>TRUNC(SUMIF(W3685:W3689, RIGHTB(O3689, 1), H3685:H3689)*U3689, 2)</f>
        <v>116.63</v>
      </c>
      <c r="F3689" s="9">
        <f>TRUNC(E3689*D3689,1)</f>
        <v>116.6</v>
      </c>
      <c r="G3689" s="8">
        <v>0</v>
      </c>
      <c r="H3689" s="9">
        <f>TRUNC(G3689*D3689,1)</f>
        <v>0</v>
      </c>
      <c r="I3689" s="8">
        <v>0</v>
      </c>
      <c r="J3689" s="9">
        <f>TRUNC(I3689*D3689,1)</f>
        <v>0</v>
      </c>
      <c r="K3689" s="8">
        <f t="shared" si="479"/>
        <v>116.6</v>
      </c>
      <c r="L3689" s="9">
        <f t="shared" si="479"/>
        <v>116.6</v>
      </c>
      <c r="M3689" s="5" t="s">
        <v>52</v>
      </c>
      <c r="N3689" s="1" t="s">
        <v>4383</v>
      </c>
      <c r="O3689" s="1" t="s">
        <v>3004</v>
      </c>
      <c r="P3689" s="1" t="s">
        <v>62</v>
      </c>
      <c r="Q3689" s="1" t="s">
        <v>62</v>
      </c>
      <c r="R3689" s="1" t="s">
        <v>62</v>
      </c>
      <c r="S3689">
        <v>1</v>
      </c>
      <c r="T3689">
        <v>0</v>
      </c>
      <c r="U3689">
        <v>0.01</v>
      </c>
      <c r="AV3689" s="1" t="s">
        <v>52</v>
      </c>
      <c r="AW3689" s="1" t="s">
        <v>6507</v>
      </c>
      <c r="AX3689" s="1" t="s">
        <v>52</v>
      </c>
      <c r="AY3689" s="1" t="s">
        <v>52</v>
      </c>
      <c r="AZ3689" s="203"/>
      <c r="BA3689" s="207"/>
    </row>
    <row r="3690" spans="1:53" ht="30" customHeight="1">
      <c r="A3690" s="5" t="s">
        <v>2487</v>
      </c>
      <c r="B3690" s="5" t="s">
        <v>52</v>
      </c>
      <c r="C3690" s="5" t="s">
        <v>52</v>
      </c>
      <c r="D3690" s="6"/>
      <c r="E3690" s="8"/>
      <c r="F3690" s="9">
        <f>TRUNC(SUMIF(N3685:N3689, N3684, F3685:F3689),0)</f>
        <v>2043</v>
      </c>
      <c r="G3690" s="8"/>
      <c r="H3690" s="9">
        <f>TRUNC(SUMIF(N3685:N3689, N3684, H3685:H3689),0)</f>
        <v>11663</v>
      </c>
      <c r="I3690" s="8"/>
      <c r="J3690" s="9">
        <f>TRUNC(SUMIF(N3685:N3689, N3684, J3685:J3689),0)</f>
        <v>0</v>
      </c>
      <c r="K3690" s="8"/>
      <c r="L3690" s="9">
        <f>F3690+H3690+J3690</f>
        <v>13706</v>
      </c>
      <c r="M3690" s="5" t="s">
        <v>52</v>
      </c>
      <c r="N3690" s="1" t="s">
        <v>124</v>
      </c>
      <c r="O3690" s="1" t="s">
        <v>124</v>
      </c>
      <c r="P3690" s="1" t="s">
        <v>52</v>
      </c>
      <c r="Q3690" s="1" t="s">
        <v>52</v>
      </c>
      <c r="R3690" s="1" t="s">
        <v>52</v>
      </c>
      <c r="AV3690" s="1" t="s">
        <v>52</v>
      </c>
      <c r="AW3690" s="1" t="s">
        <v>52</v>
      </c>
      <c r="AX3690" s="1" t="s">
        <v>52</v>
      </c>
      <c r="AY3690" s="1" t="s">
        <v>52</v>
      </c>
      <c r="AZ3690" s="203"/>
      <c r="BA3690" s="207"/>
    </row>
    <row r="3691" spans="1:53" ht="30" customHeight="1">
      <c r="A3691" s="6"/>
      <c r="B3691" s="6"/>
      <c r="C3691" s="6"/>
      <c r="D3691" s="6"/>
      <c r="E3691" s="8"/>
      <c r="F3691" s="9"/>
      <c r="G3691" s="8"/>
      <c r="H3691" s="9"/>
      <c r="I3691" s="8"/>
      <c r="J3691" s="9"/>
      <c r="K3691" s="8"/>
      <c r="L3691" s="9"/>
      <c r="M3691" s="6"/>
      <c r="BA3691" s="206"/>
    </row>
    <row r="3692" spans="1:53" ht="30" customHeight="1">
      <c r="A3692" s="308" t="s">
        <v>6508</v>
      </c>
      <c r="B3692" s="308"/>
      <c r="C3692" s="308"/>
      <c r="D3692" s="308"/>
      <c r="E3692" s="309"/>
      <c r="F3692" s="310"/>
      <c r="G3692" s="309"/>
      <c r="H3692" s="310"/>
      <c r="I3692" s="309"/>
      <c r="J3692" s="310"/>
      <c r="K3692" s="309"/>
      <c r="L3692" s="310"/>
      <c r="M3692" s="308"/>
      <c r="N3692" s="1" t="s">
        <v>4388</v>
      </c>
      <c r="BA3692" s="206"/>
    </row>
    <row r="3693" spans="1:53" ht="30" customHeight="1">
      <c r="A3693" s="5" t="s">
        <v>3803</v>
      </c>
      <c r="B3693" s="5" t="s">
        <v>6509</v>
      </c>
      <c r="C3693" s="5" t="s">
        <v>58</v>
      </c>
      <c r="D3693" s="6">
        <v>1.05</v>
      </c>
      <c r="E3693" s="8">
        <f>단가대비표!K96</f>
        <v>5749</v>
      </c>
      <c r="F3693" s="9">
        <f>TRUNC(E3693*D3693,1)</f>
        <v>6036.4</v>
      </c>
      <c r="G3693" s="8">
        <f>단가대비표!L96</f>
        <v>0</v>
      </c>
      <c r="H3693" s="9">
        <f>TRUNC(G3693*D3693,1)</f>
        <v>0</v>
      </c>
      <c r="I3693" s="8">
        <f>단가대비표!S96</f>
        <v>0</v>
      </c>
      <c r="J3693" s="9">
        <f>TRUNC(I3693*D3693,1)</f>
        <v>0</v>
      </c>
      <c r="K3693" s="8">
        <f t="shared" ref="K3693:L3695" si="480">TRUNC(E3693+G3693+I3693,1)</f>
        <v>5749</v>
      </c>
      <c r="L3693" s="9">
        <f t="shared" si="480"/>
        <v>6036.4</v>
      </c>
      <c r="M3693" s="5" t="s">
        <v>52</v>
      </c>
      <c r="N3693" s="1" t="s">
        <v>4388</v>
      </c>
      <c r="O3693" s="1" t="s">
        <v>6510</v>
      </c>
      <c r="P3693" s="1" t="s">
        <v>62</v>
      </c>
      <c r="Q3693" s="1" t="s">
        <v>62</v>
      </c>
      <c r="R3693" s="1" t="s">
        <v>61</v>
      </c>
      <c r="AV3693" s="1" t="s">
        <v>52</v>
      </c>
      <c r="AW3693" s="1" t="s">
        <v>6511</v>
      </c>
      <c r="AX3693" s="1" t="s">
        <v>52</v>
      </c>
      <c r="AY3693" s="1" t="s">
        <v>52</v>
      </c>
      <c r="AZ3693" s="203"/>
      <c r="BA3693" s="207" t="s">
        <v>7338</v>
      </c>
    </row>
    <row r="3694" spans="1:53" ht="30" customHeight="1">
      <c r="A3694" s="5" t="s">
        <v>3760</v>
      </c>
      <c r="B3694" s="5" t="s">
        <v>3761</v>
      </c>
      <c r="C3694" s="5" t="s">
        <v>2685</v>
      </c>
      <c r="D3694" s="6"/>
      <c r="E3694" s="8">
        <f>단가대비표!K247</f>
        <v>2289</v>
      </c>
      <c r="F3694" s="9">
        <f>TRUNC(E3694*D3694,1)</f>
        <v>0</v>
      </c>
      <c r="G3694" s="8">
        <f>단가대비표!L247</f>
        <v>0</v>
      </c>
      <c r="H3694" s="9">
        <f>TRUNC(G3694*D3694,1)</f>
        <v>0</v>
      </c>
      <c r="I3694" s="8">
        <f>단가대비표!S247</f>
        <v>0</v>
      </c>
      <c r="J3694" s="9">
        <f>TRUNC(I3694*D3694,1)</f>
        <v>0</v>
      </c>
      <c r="K3694" s="8">
        <f t="shared" si="480"/>
        <v>2289</v>
      </c>
      <c r="L3694" s="9">
        <f t="shared" si="480"/>
        <v>0</v>
      </c>
      <c r="M3694" s="5" t="s">
        <v>52</v>
      </c>
      <c r="N3694" s="1" t="s">
        <v>4388</v>
      </c>
      <c r="O3694" s="1" t="s">
        <v>3762</v>
      </c>
      <c r="P3694" s="1" t="s">
        <v>62</v>
      </c>
      <c r="Q3694" s="1" t="s">
        <v>62</v>
      </c>
      <c r="R3694" s="1" t="s">
        <v>61</v>
      </c>
      <c r="AV3694" s="1" t="s">
        <v>52</v>
      </c>
      <c r="AW3694" s="1" t="s">
        <v>6512</v>
      </c>
      <c r="AX3694" s="1" t="s">
        <v>52</v>
      </c>
      <c r="AY3694" s="1" t="s">
        <v>52</v>
      </c>
      <c r="AZ3694" s="203"/>
      <c r="BA3694" s="207" t="s">
        <v>7529</v>
      </c>
    </row>
    <row r="3695" spans="1:53" ht="30" customHeight="1">
      <c r="A3695" s="5" t="s">
        <v>4439</v>
      </c>
      <c r="B3695" s="5" t="s">
        <v>3754</v>
      </c>
      <c r="C3695" s="5" t="s">
        <v>58</v>
      </c>
      <c r="D3695" s="6">
        <v>1</v>
      </c>
      <c r="E3695" s="8">
        <f>일위대가목록!E623</f>
        <v>0</v>
      </c>
      <c r="F3695" s="9">
        <f>TRUNC(E3695*D3695,1)</f>
        <v>0</v>
      </c>
      <c r="G3695" s="8">
        <f>일위대가목록!F623</f>
        <v>2374</v>
      </c>
      <c r="H3695" s="9">
        <f>TRUNC(G3695*D3695,1)</f>
        <v>2374</v>
      </c>
      <c r="I3695" s="8">
        <f>일위대가목록!G623</f>
        <v>0</v>
      </c>
      <c r="J3695" s="9">
        <f>TRUNC(I3695*D3695,1)</f>
        <v>0</v>
      </c>
      <c r="K3695" s="8">
        <f t="shared" si="480"/>
        <v>2374</v>
      </c>
      <c r="L3695" s="9">
        <f t="shared" si="480"/>
        <v>2374</v>
      </c>
      <c r="M3695" s="5" t="s">
        <v>4440</v>
      </c>
      <c r="N3695" s="1" t="s">
        <v>4388</v>
      </c>
      <c r="O3695" s="1" t="s">
        <v>4441</v>
      </c>
      <c r="P3695" s="1" t="s">
        <v>61</v>
      </c>
      <c r="Q3695" s="1" t="s">
        <v>62</v>
      </c>
      <c r="R3695" s="1" t="s">
        <v>62</v>
      </c>
      <c r="AV3695" s="1" t="s">
        <v>52</v>
      </c>
      <c r="AW3695" s="1" t="s">
        <v>6513</v>
      </c>
      <c r="AX3695" s="1" t="s">
        <v>52</v>
      </c>
      <c r="AY3695" s="1" t="s">
        <v>52</v>
      </c>
      <c r="AZ3695" s="203"/>
      <c r="BA3695" s="207" t="s">
        <v>4440</v>
      </c>
    </row>
    <row r="3696" spans="1:53" ht="30" customHeight="1">
      <c r="A3696" s="5" t="s">
        <v>2487</v>
      </c>
      <c r="B3696" s="5" t="s">
        <v>52</v>
      </c>
      <c r="C3696" s="5" t="s">
        <v>52</v>
      </c>
      <c r="D3696" s="6"/>
      <c r="E3696" s="8"/>
      <c r="F3696" s="9">
        <f>TRUNC(SUMIF(N3693:N3695, N3692, F3693:F3695),0)</f>
        <v>6036</v>
      </c>
      <c r="G3696" s="8"/>
      <c r="H3696" s="9">
        <f>TRUNC(SUMIF(N3693:N3695, N3692, H3693:H3695),0)</f>
        <v>2374</v>
      </c>
      <c r="I3696" s="8"/>
      <c r="J3696" s="9">
        <f>TRUNC(SUMIF(N3693:N3695, N3692, J3693:J3695),0)</f>
        <v>0</v>
      </c>
      <c r="K3696" s="8"/>
      <c r="L3696" s="9">
        <f>F3696+H3696+J3696</f>
        <v>8410</v>
      </c>
      <c r="M3696" s="5" t="s">
        <v>52</v>
      </c>
      <c r="N3696" s="1" t="s">
        <v>124</v>
      </c>
      <c r="O3696" s="1" t="s">
        <v>124</v>
      </c>
      <c r="P3696" s="1" t="s">
        <v>52</v>
      </c>
      <c r="Q3696" s="1" t="s">
        <v>52</v>
      </c>
      <c r="R3696" s="1" t="s">
        <v>52</v>
      </c>
      <c r="AV3696" s="1" t="s">
        <v>52</v>
      </c>
      <c r="AW3696" s="1" t="s">
        <v>52</v>
      </c>
      <c r="AX3696" s="1" t="s">
        <v>52</v>
      </c>
      <c r="AY3696" s="1" t="s">
        <v>52</v>
      </c>
      <c r="AZ3696" s="203"/>
      <c r="BA3696" s="207"/>
    </row>
    <row r="3697" spans="1:53" ht="30" customHeight="1">
      <c r="A3697" s="6"/>
      <c r="B3697" s="6"/>
      <c r="C3697" s="6"/>
      <c r="D3697" s="6"/>
      <c r="E3697" s="8"/>
      <c r="F3697" s="9"/>
      <c r="G3697" s="8"/>
      <c r="H3697" s="9"/>
      <c r="I3697" s="8"/>
      <c r="J3697" s="9"/>
      <c r="K3697" s="8"/>
      <c r="L3697" s="9"/>
      <c r="M3697" s="6"/>
      <c r="BA3697" s="206"/>
    </row>
    <row r="3698" spans="1:53" ht="30" customHeight="1">
      <c r="A3698" s="308" t="s">
        <v>6514</v>
      </c>
      <c r="B3698" s="308"/>
      <c r="C3698" s="308"/>
      <c r="D3698" s="308"/>
      <c r="E3698" s="309"/>
      <c r="F3698" s="310"/>
      <c r="G3698" s="309"/>
      <c r="H3698" s="310"/>
      <c r="I3698" s="309"/>
      <c r="J3698" s="310"/>
      <c r="K3698" s="309"/>
      <c r="L3698" s="310"/>
      <c r="M3698" s="308"/>
      <c r="N3698" s="1" t="s">
        <v>4393</v>
      </c>
      <c r="BA3698" s="206"/>
    </row>
    <row r="3699" spans="1:53" ht="30" customHeight="1">
      <c r="A3699" s="5" t="s">
        <v>5405</v>
      </c>
      <c r="B3699" s="5" t="s">
        <v>6515</v>
      </c>
      <c r="C3699" s="5" t="s">
        <v>58</v>
      </c>
      <c r="D3699" s="6">
        <v>1.1599999999999999</v>
      </c>
      <c r="E3699" s="8">
        <f>단가대비표!K75</f>
        <v>4310</v>
      </c>
      <c r="F3699" s="9">
        <f>TRUNC(E3699*D3699,1)</f>
        <v>4999.6000000000004</v>
      </c>
      <c r="G3699" s="8">
        <f>단가대비표!L75</f>
        <v>0</v>
      </c>
      <c r="H3699" s="9">
        <f>TRUNC(G3699*D3699,1)</f>
        <v>0</v>
      </c>
      <c r="I3699" s="8">
        <f>단가대비표!S75</f>
        <v>0</v>
      </c>
      <c r="J3699" s="9">
        <f>TRUNC(I3699*D3699,1)</f>
        <v>0</v>
      </c>
      <c r="K3699" s="8">
        <f t="shared" ref="K3699:L3701" si="481">TRUNC(E3699+G3699+I3699,1)</f>
        <v>4310</v>
      </c>
      <c r="L3699" s="9">
        <f t="shared" si="481"/>
        <v>4999.6000000000004</v>
      </c>
      <c r="M3699" s="5" t="s">
        <v>52</v>
      </c>
      <c r="N3699" s="1" t="s">
        <v>4393</v>
      </c>
      <c r="O3699" s="1" t="s">
        <v>6516</v>
      </c>
      <c r="P3699" s="1" t="s">
        <v>62</v>
      </c>
      <c r="Q3699" s="1" t="s">
        <v>62</v>
      </c>
      <c r="R3699" s="1" t="s">
        <v>61</v>
      </c>
      <c r="V3699">
        <v>1</v>
      </c>
      <c r="AV3699" s="1" t="s">
        <v>52</v>
      </c>
      <c r="AW3699" s="1" t="s">
        <v>6517</v>
      </c>
      <c r="AX3699" s="1" t="s">
        <v>52</v>
      </c>
      <c r="AY3699" s="1" t="s">
        <v>52</v>
      </c>
      <c r="AZ3699" s="203"/>
      <c r="BA3699" s="207" t="s">
        <v>7307</v>
      </c>
    </row>
    <row r="3700" spans="1:53" ht="30" customHeight="1">
      <c r="A3700" s="5" t="s">
        <v>2665</v>
      </c>
      <c r="B3700" s="5" t="s">
        <v>3064</v>
      </c>
      <c r="C3700" s="5" t="s">
        <v>449</v>
      </c>
      <c r="D3700" s="6">
        <v>1</v>
      </c>
      <c r="E3700" s="8">
        <f>TRUNC(SUMIF(V3699:V3701, RIGHTB(O3700, 1), F3699:F3701)*U3700, 2)</f>
        <v>149.97999999999999</v>
      </c>
      <c r="F3700" s="9">
        <f>TRUNC(E3700*D3700,1)</f>
        <v>149.9</v>
      </c>
      <c r="G3700" s="8">
        <v>0</v>
      </c>
      <c r="H3700" s="9">
        <f>TRUNC(G3700*D3700,1)</f>
        <v>0</v>
      </c>
      <c r="I3700" s="8">
        <v>0</v>
      </c>
      <c r="J3700" s="9">
        <f>TRUNC(I3700*D3700,1)</f>
        <v>0</v>
      </c>
      <c r="K3700" s="8">
        <f t="shared" si="481"/>
        <v>149.9</v>
      </c>
      <c r="L3700" s="9">
        <f t="shared" si="481"/>
        <v>149.9</v>
      </c>
      <c r="M3700" s="5" t="s">
        <v>52</v>
      </c>
      <c r="N3700" s="1" t="s">
        <v>4393</v>
      </c>
      <c r="O3700" s="1" t="s">
        <v>2654</v>
      </c>
      <c r="P3700" s="1" t="s">
        <v>62</v>
      </c>
      <c r="Q3700" s="1" t="s">
        <v>62</v>
      </c>
      <c r="R3700" s="1" t="s">
        <v>62</v>
      </c>
      <c r="S3700">
        <v>0</v>
      </c>
      <c r="T3700">
        <v>0</v>
      </c>
      <c r="U3700">
        <v>0.03</v>
      </c>
      <c r="AV3700" s="1" t="s">
        <v>52</v>
      </c>
      <c r="AW3700" s="1" t="s">
        <v>6518</v>
      </c>
      <c r="AX3700" s="1" t="s">
        <v>52</v>
      </c>
      <c r="AY3700" s="1" t="s">
        <v>52</v>
      </c>
      <c r="AZ3700" s="203"/>
      <c r="BA3700" s="207"/>
    </row>
    <row r="3701" spans="1:53" ht="30" customHeight="1">
      <c r="A3701" s="5" t="s">
        <v>4390</v>
      </c>
      <c r="B3701" s="5" t="s">
        <v>5410</v>
      </c>
      <c r="C3701" s="5" t="s">
        <v>58</v>
      </c>
      <c r="D3701" s="6">
        <v>1</v>
      </c>
      <c r="E3701" s="8">
        <f>일위대가목록!E624</f>
        <v>0</v>
      </c>
      <c r="F3701" s="9">
        <f>TRUNC(E3701*D3701,1)</f>
        <v>0</v>
      </c>
      <c r="G3701" s="8">
        <f>일위대가목록!F624</f>
        <v>1184</v>
      </c>
      <c r="H3701" s="9">
        <f>TRUNC(G3701*D3701,1)</f>
        <v>1184</v>
      </c>
      <c r="I3701" s="8">
        <f>일위대가목록!G624</f>
        <v>0</v>
      </c>
      <c r="J3701" s="9">
        <f>TRUNC(I3701*D3701,1)</f>
        <v>0</v>
      </c>
      <c r="K3701" s="8">
        <f t="shared" si="481"/>
        <v>1184</v>
      </c>
      <c r="L3701" s="9">
        <f t="shared" si="481"/>
        <v>1184</v>
      </c>
      <c r="M3701" s="5" t="s">
        <v>5411</v>
      </c>
      <c r="N3701" s="1" t="s">
        <v>4393</v>
      </c>
      <c r="O3701" s="1" t="s">
        <v>5412</v>
      </c>
      <c r="P3701" s="1" t="s">
        <v>61</v>
      </c>
      <c r="Q3701" s="1" t="s">
        <v>62</v>
      </c>
      <c r="R3701" s="1" t="s">
        <v>62</v>
      </c>
      <c r="AV3701" s="1" t="s">
        <v>52</v>
      </c>
      <c r="AW3701" s="1" t="s">
        <v>6519</v>
      </c>
      <c r="AX3701" s="1" t="s">
        <v>52</v>
      </c>
      <c r="AY3701" s="1" t="s">
        <v>52</v>
      </c>
      <c r="AZ3701" s="203"/>
      <c r="BA3701" s="207" t="s">
        <v>5411</v>
      </c>
    </row>
    <row r="3702" spans="1:53" ht="30" customHeight="1">
      <c r="A3702" s="5" t="s">
        <v>2487</v>
      </c>
      <c r="B3702" s="5" t="s">
        <v>52</v>
      </c>
      <c r="C3702" s="5" t="s">
        <v>52</v>
      </c>
      <c r="D3702" s="6"/>
      <c r="E3702" s="8"/>
      <c r="F3702" s="9">
        <f>TRUNC(SUMIF(N3699:N3701, N3698, F3699:F3701),0)</f>
        <v>5149</v>
      </c>
      <c r="G3702" s="8"/>
      <c r="H3702" s="9">
        <f>TRUNC(SUMIF(N3699:N3701, N3698, H3699:H3701),0)</f>
        <v>1184</v>
      </c>
      <c r="I3702" s="8"/>
      <c r="J3702" s="9">
        <f>TRUNC(SUMIF(N3699:N3701, N3698, J3699:J3701),0)</f>
        <v>0</v>
      </c>
      <c r="K3702" s="8"/>
      <c r="L3702" s="9">
        <f>F3702+H3702+J3702</f>
        <v>6333</v>
      </c>
      <c r="M3702" s="5" t="s">
        <v>52</v>
      </c>
      <c r="N3702" s="1" t="s">
        <v>124</v>
      </c>
      <c r="O3702" s="1" t="s">
        <v>124</v>
      </c>
      <c r="P3702" s="1" t="s">
        <v>52</v>
      </c>
      <c r="Q3702" s="1" t="s">
        <v>52</v>
      </c>
      <c r="R3702" s="1" t="s">
        <v>52</v>
      </c>
      <c r="AV3702" s="1" t="s">
        <v>52</v>
      </c>
      <c r="AW3702" s="1" t="s">
        <v>52</v>
      </c>
      <c r="AX3702" s="1" t="s">
        <v>52</v>
      </c>
      <c r="AY3702" s="1" t="s">
        <v>52</v>
      </c>
      <c r="AZ3702" s="203"/>
      <c r="BA3702" s="207"/>
    </row>
    <row r="3703" spans="1:53" ht="30" customHeight="1">
      <c r="A3703" s="6"/>
      <c r="B3703" s="6"/>
      <c r="C3703" s="6"/>
      <c r="D3703" s="6"/>
      <c r="E3703" s="8"/>
      <c r="F3703" s="9"/>
      <c r="G3703" s="8"/>
      <c r="H3703" s="9"/>
      <c r="I3703" s="8"/>
      <c r="J3703" s="9"/>
      <c r="K3703" s="8"/>
      <c r="L3703" s="9"/>
      <c r="M3703" s="6"/>
      <c r="BA3703" s="206"/>
    </row>
    <row r="3704" spans="1:53" ht="30" customHeight="1">
      <c r="A3704" s="308" t="s">
        <v>6520</v>
      </c>
      <c r="B3704" s="308"/>
      <c r="C3704" s="308"/>
      <c r="D3704" s="308"/>
      <c r="E3704" s="309"/>
      <c r="F3704" s="310"/>
      <c r="G3704" s="309"/>
      <c r="H3704" s="310"/>
      <c r="I3704" s="309"/>
      <c r="J3704" s="310"/>
      <c r="K3704" s="309"/>
      <c r="L3704" s="310"/>
      <c r="M3704" s="308"/>
      <c r="N3704" s="1" t="s">
        <v>4441</v>
      </c>
      <c r="BA3704" s="206"/>
    </row>
    <row r="3705" spans="1:53" ht="30" customHeight="1">
      <c r="A3705" s="5" t="s">
        <v>2994</v>
      </c>
      <c r="B3705" s="5" t="s">
        <v>2646</v>
      </c>
      <c r="C3705" s="5" t="s">
        <v>2210</v>
      </c>
      <c r="D3705" s="6">
        <v>8.9999999999999993E-3</v>
      </c>
      <c r="E3705" s="8">
        <f>단가대비표!K424</f>
        <v>0</v>
      </c>
      <c r="F3705" s="9">
        <f>TRUNC(E3705*D3705,1)</f>
        <v>0</v>
      </c>
      <c r="G3705" s="8">
        <f>단가대비표!L424</f>
        <v>228883</v>
      </c>
      <c r="H3705" s="9">
        <f>TRUNC(G3705*D3705,1)</f>
        <v>2059.9</v>
      </c>
      <c r="I3705" s="8">
        <f>단가대비표!S424</f>
        <v>0</v>
      </c>
      <c r="J3705" s="9">
        <f>TRUNC(I3705*D3705,1)</f>
        <v>0</v>
      </c>
      <c r="K3705" s="8">
        <f>TRUNC(E3705+G3705+I3705,1)</f>
        <v>228883</v>
      </c>
      <c r="L3705" s="9">
        <f>TRUNC(F3705+H3705+J3705,1)</f>
        <v>2059.9</v>
      </c>
      <c r="M3705" s="5" t="s">
        <v>52</v>
      </c>
      <c r="N3705" s="1" t="s">
        <v>4441</v>
      </c>
      <c r="O3705" s="1" t="s">
        <v>2995</v>
      </c>
      <c r="P3705" s="1" t="s">
        <v>62</v>
      </c>
      <c r="Q3705" s="1" t="s">
        <v>62</v>
      </c>
      <c r="R3705" s="1" t="s">
        <v>61</v>
      </c>
      <c r="AV3705" s="1" t="s">
        <v>52</v>
      </c>
      <c r="AW3705" s="1" t="s">
        <v>6521</v>
      </c>
      <c r="AX3705" s="1" t="s">
        <v>52</v>
      </c>
      <c r="AY3705" s="1" t="s">
        <v>52</v>
      </c>
      <c r="AZ3705" s="203"/>
      <c r="BA3705" s="207" t="s">
        <v>7739</v>
      </c>
    </row>
    <row r="3706" spans="1:53" ht="30" customHeight="1">
      <c r="A3706" s="5" t="s">
        <v>2649</v>
      </c>
      <c r="B3706" s="5" t="s">
        <v>2646</v>
      </c>
      <c r="C3706" s="5" t="s">
        <v>2210</v>
      </c>
      <c r="D3706" s="6">
        <v>2E-3</v>
      </c>
      <c r="E3706" s="8">
        <f>단가대비표!K405</f>
        <v>0</v>
      </c>
      <c r="F3706" s="9">
        <f>TRUNC(E3706*D3706,1)</f>
        <v>0</v>
      </c>
      <c r="G3706" s="8">
        <f>단가대비표!L405</f>
        <v>157068</v>
      </c>
      <c r="H3706" s="9">
        <f>TRUNC(G3706*D3706,1)</f>
        <v>314.10000000000002</v>
      </c>
      <c r="I3706" s="8">
        <f>단가대비표!S405</f>
        <v>0</v>
      </c>
      <c r="J3706" s="9">
        <f>TRUNC(I3706*D3706,1)</f>
        <v>0</v>
      </c>
      <c r="K3706" s="8">
        <f>TRUNC(E3706+G3706+I3706,1)</f>
        <v>157068</v>
      </c>
      <c r="L3706" s="9">
        <f>TRUNC(F3706+H3706+J3706,1)</f>
        <v>314.10000000000002</v>
      </c>
      <c r="M3706" s="5" t="s">
        <v>52</v>
      </c>
      <c r="N3706" s="1" t="s">
        <v>4441</v>
      </c>
      <c r="O3706" s="1" t="s">
        <v>2650</v>
      </c>
      <c r="P3706" s="1" t="s">
        <v>62</v>
      </c>
      <c r="Q3706" s="1" t="s">
        <v>62</v>
      </c>
      <c r="R3706" s="1" t="s">
        <v>61</v>
      </c>
      <c r="AV3706" s="1" t="s">
        <v>52</v>
      </c>
      <c r="AW3706" s="1" t="s">
        <v>6522</v>
      </c>
      <c r="AX3706" s="1" t="s">
        <v>52</v>
      </c>
      <c r="AY3706" s="1" t="s">
        <v>52</v>
      </c>
      <c r="AZ3706" s="203"/>
      <c r="BA3706" s="207" t="s">
        <v>7717</v>
      </c>
    </row>
    <row r="3707" spans="1:53" ht="30" customHeight="1">
      <c r="A3707" s="5" t="s">
        <v>2487</v>
      </c>
      <c r="B3707" s="5" t="s">
        <v>52</v>
      </c>
      <c r="C3707" s="5" t="s">
        <v>52</v>
      </c>
      <c r="D3707" s="6"/>
      <c r="E3707" s="8"/>
      <c r="F3707" s="9">
        <f>TRUNC(SUMIF(N3705:N3706, N3704, F3705:F3706),0)</f>
        <v>0</v>
      </c>
      <c r="G3707" s="8"/>
      <c r="H3707" s="9">
        <f>TRUNC(SUMIF(N3705:N3706, N3704, H3705:H3706),0)</f>
        <v>2374</v>
      </c>
      <c r="I3707" s="8"/>
      <c r="J3707" s="9">
        <f>TRUNC(SUMIF(N3705:N3706, N3704, J3705:J3706),0)</f>
        <v>0</v>
      </c>
      <c r="K3707" s="8"/>
      <c r="L3707" s="9">
        <f>F3707+H3707+J3707</f>
        <v>2374</v>
      </c>
      <c r="M3707" s="5" t="s">
        <v>52</v>
      </c>
      <c r="N3707" s="1" t="s">
        <v>124</v>
      </c>
      <c r="O3707" s="1" t="s">
        <v>124</v>
      </c>
      <c r="P3707" s="1" t="s">
        <v>52</v>
      </c>
      <c r="Q3707" s="1" t="s">
        <v>52</v>
      </c>
      <c r="R3707" s="1" t="s">
        <v>52</v>
      </c>
      <c r="AV3707" s="1" t="s">
        <v>52</v>
      </c>
      <c r="AW3707" s="1" t="s">
        <v>52</v>
      </c>
      <c r="AX3707" s="1" t="s">
        <v>52</v>
      </c>
      <c r="AY3707" s="1" t="s">
        <v>52</v>
      </c>
      <c r="AZ3707" s="203"/>
      <c r="BA3707" s="207"/>
    </row>
    <row r="3708" spans="1:53" ht="30" customHeight="1">
      <c r="A3708" s="6"/>
      <c r="B3708" s="6"/>
      <c r="C3708" s="6"/>
      <c r="D3708" s="6"/>
      <c r="E3708" s="8"/>
      <c r="F3708" s="9"/>
      <c r="G3708" s="8"/>
      <c r="H3708" s="9"/>
      <c r="I3708" s="8"/>
      <c r="J3708" s="9"/>
      <c r="K3708" s="8"/>
      <c r="L3708" s="9"/>
      <c r="M3708" s="6"/>
      <c r="BA3708" s="206"/>
    </row>
    <row r="3709" spans="1:53" ht="30" customHeight="1">
      <c r="A3709" s="308" t="s">
        <v>6523</v>
      </c>
      <c r="B3709" s="308"/>
      <c r="C3709" s="308"/>
      <c r="D3709" s="308"/>
      <c r="E3709" s="309"/>
      <c r="F3709" s="310"/>
      <c r="G3709" s="309"/>
      <c r="H3709" s="310"/>
      <c r="I3709" s="309"/>
      <c r="J3709" s="310"/>
      <c r="K3709" s="309"/>
      <c r="L3709" s="310"/>
      <c r="M3709" s="308"/>
      <c r="N3709" s="1" t="s">
        <v>5412</v>
      </c>
      <c r="BA3709" s="206"/>
    </row>
    <row r="3710" spans="1:53" ht="30" customHeight="1">
      <c r="A3710" s="5" t="s">
        <v>3364</v>
      </c>
      <c r="B3710" s="5" t="s">
        <v>2646</v>
      </c>
      <c r="C3710" s="5" t="s">
        <v>2210</v>
      </c>
      <c r="D3710" s="6">
        <v>6.0000000000000001E-3</v>
      </c>
      <c r="E3710" s="8">
        <f>단가대비표!K406</f>
        <v>0</v>
      </c>
      <c r="F3710" s="9">
        <f>TRUNC(E3710*D3710,1)</f>
        <v>0</v>
      </c>
      <c r="G3710" s="8">
        <f>단가대비표!L406</f>
        <v>197450</v>
      </c>
      <c r="H3710" s="9">
        <f>TRUNC(G3710*D3710,1)</f>
        <v>1184.7</v>
      </c>
      <c r="I3710" s="8">
        <f>단가대비표!S406</f>
        <v>0</v>
      </c>
      <c r="J3710" s="9">
        <f>TRUNC(I3710*D3710,1)</f>
        <v>0</v>
      </c>
      <c r="K3710" s="8">
        <f>TRUNC(E3710+G3710+I3710,1)</f>
        <v>197450</v>
      </c>
      <c r="L3710" s="9">
        <f>TRUNC(F3710+H3710+J3710,1)</f>
        <v>1184.7</v>
      </c>
      <c r="M3710" s="5" t="s">
        <v>52</v>
      </c>
      <c r="N3710" s="1" t="s">
        <v>5412</v>
      </c>
      <c r="O3710" s="1" t="s">
        <v>3365</v>
      </c>
      <c r="P3710" s="1" t="s">
        <v>62</v>
      </c>
      <c r="Q3710" s="1" t="s">
        <v>62</v>
      </c>
      <c r="R3710" s="1" t="s">
        <v>61</v>
      </c>
      <c r="AV3710" s="1" t="s">
        <v>52</v>
      </c>
      <c r="AW3710" s="1" t="s">
        <v>6524</v>
      </c>
      <c r="AX3710" s="1" t="s">
        <v>52</v>
      </c>
      <c r="AY3710" s="1" t="s">
        <v>52</v>
      </c>
      <c r="AZ3710" s="203"/>
      <c r="BA3710" s="207" t="s">
        <v>7719</v>
      </c>
    </row>
    <row r="3711" spans="1:53" ht="30" customHeight="1">
      <c r="A3711" s="5" t="s">
        <v>2487</v>
      </c>
      <c r="B3711" s="5" t="s">
        <v>52</v>
      </c>
      <c r="C3711" s="5" t="s">
        <v>52</v>
      </c>
      <c r="D3711" s="6"/>
      <c r="E3711" s="8"/>
      <c r="F3711" s="9">
        <f>TRUNC(SUMIF(N3710:N3710, N3709, F3710:F3710),0)</f>
        <v>0</v>
      </c>
      <c r="G3711" s="8"/>
      <c r="H3711" s="9">
        <f>TRUNC(SUMIF(N3710:N3710, N3709, H3710:H3710),0)</f>
        <v>1184</v>
      </c>
      <c r="I3711" s="8"/>
      <c r="J3711" s="9">
        <f>TRUNC(SUMIF(N3710:N3710, N3709, J3710:J3710),0)</f>
        <v>0</v>
      </c>
      <c r="K3711" s="8"/>
      <c r="L3711" s="9">
        <f>F3711+H3711+J3711</f>
        <v>1184</v>
      </c>
      <c r="M3711" s="5" t="s">
        <v>52</v>
      </c>
      <c r="N3711" s="1" t="s">
        <v>124</v>
      </c>
      <c r="O3711" s="1" t="s">
        <v>124</v>
      </c>
      <c r="P3711" s="1" t="s">
        <v>52</v>
      </c>
      <c r="Q3711" s="1" t="s">
        <v>52</v>
      </c>
      <c r="R3711" s="1" t="s">
        <v>52</v>
      </c>
      <c r="AV3711" s="1" t="s">
        <v>52</v>
      </c>
      <c r="AW3711" s="1" t="s">
        <v>52</v>
      </c>
      <c r="AX3711" s="1" t="s">
        <v>52</v>
      </c>
      <c r="AY3711" s="1" t="s">
        <v>52</v>
      </c>
      <c r="AZ3711" s="203"/>
      <c r="BA3711" s="207"/>
    </row>
    <row r="3712" spans="1:53" ht="30" customHeight="1">
      <c r="A3712" s="6"/>
      <c r="B3712" s="6"/>
      <c r="C3712" s="6"/>
      <c r="D3712" s="6"/>
      <c r="E3712" s="8"/>
      <c r="F3712" s="9"/>
      <c r="G3712" s="8"/>
      <c r="H3712" s="9"/>
      <c r="I3712" s="8"/>
      <c r="J3712" s="9"/>
      <c r="K3712" s="8"/>
      <c r="L3712" s="9"/>
      <c r="M3712" s="6"/>
      <c r="BA3712" s="206"/>
    </row>
    <row r="3713" spans="1:53" ht="30" customHeight="1">
      <c r="A3713" s="308" t="s">
        <v>6525</v>
      </c>
      <c r="B3713" s="308"/>
      <c r="C3713" s="308"/>
      <c r="D3713" s="308"/>
      <c r="E3713" s="309"/>
      <c r="F3713" s="310"/>
      <c r="G3713" s="309"/>
      <c r="H3713" s="310"/>
      <c r="I3713" s="309"/>
      <c r="J3713" s="310"/>
      <c r="K3713" s="309"/>
      <c r="L3713" s="310"/>
      <c r="M3713" s="308"/>
      <c r="N3713" s="1" t="s">
        <v>4464</v>
      </c>
      <c r="BA3713" s="206"/>
    </row>
    <row r="3714" spans="1:53" ht="30" customHeight="1">
      <c r="A3714" s="5" t="s">
        <v>3196</v>
      </c>
      <c r="B3714" s="5" t="s">
        <v>2646</v>
      </c>
      <c r="C3714" s="5" t="s">
        <v>2210</v>
      </c>
      <c r="D3714" s="6">
        <v>2.5</v>
      </c>
      <c r="E3714" s="8">
        <f>단가대비표!K428</f>
        <v>0</v>
      </c>
      <c r="F3714" s="9">
        <f>TRUNC(E3714*D3714,1)</f>
        <v>0</v>
      </c>
      <c r="G3714" s="8">
        <f>단가대비표!L428</f>
        <v>214118</v>
      </c>
      <c r="H3714" s="9">
        <f>TRUNC(G3714*D3714,1)</f>
        <v>535295</v>
      </c>
      <c r="I3714" s="8">
        <f>단가대비표!S428</f>
        <v>0</v>
      </c>
      <c r="J3714" s="9">
        <f>TRUNC(I3714*D3714,1)</f>
        <v>0</v>
      </c>
      <c r="K3714" s="8">
        <f>TRUNC(E3714+G3714+I3714,1)</f>
        <v>214118</v>
      </c>
      <c r="L3714" s="9">
        <f>TRUNC(F3714+H3714+J3714,1)</f>
        <v>535295</v>
      </c>
      <c r="M3714" s="5" t="s">
        <v>52</v>
      </c>
      <c r="N3714" s="1" t="s">
        <v>4464</v>
      </c>
      <c r="O3714" s="1" t="s">
        <v>3197</v>
      </c>
      <c r="P3714" s="1" t="s">
        <v>62</v>
      </c>
      <c r="Q3714" s="1" t="s">
        <v>62</v>
      </c>
      <c r="R3714" s="1" t="s">
        <v>61</v>
      </c>
      <c r="AV3714" s="1" t="s">
        <v>52</v>
      </c>
      <c r="AW3714" s="1" t="s">
        <v>6526</v>
      </c>
      <c r="AX3714" s="1" t="s">
        <v>52</v>
      </c>
      <c r="AY3714" s="1" t="s">
        <v>52</v>
      </c>
      <c r="AZ3714" s="203"/>
      <c r="BA3714" s="207" t="s">
        <v>7743</v>
      </c>
    </row>
    <row r="3715" spans="1:53" ht="30" customHeight="1">
      <c r="A3715" s="5" t="s">
        <v>2649</v>
      </c>
      <c r="B3715" s="5" t="s">
        <v>2646</v>
      </c>
      <c r="C3715" s="5" t="s">
        <v>2210</v>
      </c>
      <c r="D3715" s="6">
        <v>0.5</v>
      </c>
      <c r="E3715" s="8">
        <f>단가대비표!K405</f>
        <v>0</v>
      </c>
      <c r="F3715" s="9">
        <f>TRUNC(E3715*D3715,1)</f>
        <v>0</v>
      </c>
      <c r="G3715" s="8">
        <f>단가대비표!L405</f>
        <v>157068</v>
      </c>
      <c r="H3715" s="9">
        <f>TRUNC(G3715*D3715,1)</f>
        <v>78534</v>
      </c>
      <c r="I3715" s="8">
        <f>단가대비표!S405</f>
        <v>0</v>
      </c>
      <c r="J3715" s="9">
        <f>TRUNC(I3715*D3715,1)</f>
        <v>0</v>
      </c>
      <c r="K3715" s="8">
        <f>TRUNC(E3715+G3715+I3715,1)</f>
        <v>157068</v>
      </c>
      <c r="L3715" s="9">
        <f>TRUNC(F3715+H3715+J3715,1)</f>
        <v>78534</v>
      </c>
      <c r="M3715" s="5" t="s">
        <v>52</v>
      </c>
      <c r="N3715" s="1" t="s">
        <v>4464</v>
      </c>
      <c r="O3715" s="1" t="s">
        <v>2650</v>
      </c>
      <c r="P3715" s="1" t="s">
        <v>62</v>
      </c>
      <c r="Q3715" s="1" t="s">
        <v>62</v>
      </c>
      <c r="R3715" s="1" t="s">
        <v>61</v>
      </c>
      <c r="AV3715" s="1" t="s">
        <v>52</v>
      </c>
      <c r="AW3715" s="1" t="s">
        <v>6527</v>
      </c>
      <c r="AX3715" s="1" t="s">
        <v>52</v>
      </c>
      <c r="AY3715" s="1" t="s">
        <v>52</v>
      </c>
      <c r="AZ3715" s="203"/>
      <c r="BA3715" s="207" t="s">
        <v>7717</v>
      </c>
    </row>
    <row r="3716" spans="1:53" ht="30" customHeight="1">
      <c r="A3716" s="5" t="s">
        <v>2487</v>
      </c>
      <c r="B3716" s="5" t="s">
        <v>52</v>
      </c>
      <c r="C3716" s="5" t="s">
        <v>52</v>
      </c>
      <c r="D3716" s="6"/>
      <c r="E3716" s="8"/>
      <c r="F3716" s="9">
        <f>TRUNC(SUMIF(N3714:N3715, N3713, F3714:F3715),0)</f>
        <v>0</v>
      </c>
      <c r="G3716" s="8"/>
      <c r="H3716" s="9">
        <f>TRUNC(SUMIF(N3714:N3715, N3713, H3714:H3715),0)</f>
        <v>613829</v>
      </c>
      <c r="I3716" s="8"/>
      <c r="J3716" s="9">
        <f>TRUNC(SUMIF(N3714:N3715, N3713, J3714:J3715),0)</f>
        <v>0</v>
      </c>
      <c r="K3716" s="8"/>
      <c r="L3716" s="9">
        <f>F3716+H3716+J3716</f>
        <v>613829</v>
      </c>
      <c r="M3716" s="5" t="s">
        <v>52</v>
      </c>
      <c r="N3716" s="1" t="s">
        <v>124</v>
      </c>
      <c r="O3716" s="1" t="s">
        <v>124</v>
      </c>
      <c r="P3716" s="1" t="s">
        <v>52</v>
      </c>
      <c r="Q3716" s="1" t="s">
        <v>52</v>
      </c>
      <c r="R3716" s="1" t="s">
        <v>52</v>
      </c>
      <c r="AV3716" s="1" t="s">
        <v>52</v>
      </c>
      <c r="AW3716" s="1" t="s">
        <v>52</v>
      </c>
      <c r="AX3716" s="1" t="s">
        <v>52</v>
      </c>
      <c r="AY3716" s="1" t="s">
        <v>52</v>
      </c>
      <c r="AZ3716" s="203"/>
      <c r="BA3716" s="207"/>
    </row>
    <row r="3717" spans="1:53" ht="30" customHeight="1">
      <c r="A3717" s="6"/>
      <c r="B3717" s="6"/>
      <c r="C3717" s="6"/>
      <c r="D3717" s="6"/>
      <c r="E3717" s="8"/>
      <c r="F3717" s="9"/>
      <c r="G3717" s="8"/>
      <c r="H3717" s="9"/>
      <c r="I3717" s="8"/>
      <c r="J3717" s="9"/>
      <c r="K3717" s="8"/>
      <c r="L3717" s="9"/>
      <c r="M3717" s="6"/>
      <c r="BA3717" s="206"/>
    </row>
    <row r="3718" spans="1:53" ht="30" customHeight="1">
      <c r="A3718" s="308" t="s">
        <v>6528</v>
      </c>
      <c r="B3718" s="308"/>
      <c r="C3718" s="308"/>
      <c r="D3718" s="308"/>
      <c r="E3718" s="309"/>
      <c r="F3718" s="310"/>
      <c r="G3718" s="309"/>
      <c r="H3718" s="310"/>
      <c r="I3718" s="309"/>
      <c r="J3718" s="310"/>
      <c r="K3718" s="309"/>
      <c r="L3718" s="310"/>
      <c r="M3718" s="308"/>
      <c r="N3718" s="1" t="s">
        <v>4477</v>
      </c>
      <c r="BA3718" s="206"/>
    </row>
    <row r="3719" spans="1:53" ht="30" customHeight="1">
      <c r="A3719" s="5" t="s">
        <v>3067</v>
      </c>
      <c r="B3719" s="5" t="s">
        <v>2646</v>
      </c>
      <c r="C3719" s="5" t="s">
        <v>2210</v>
      </c>
      <c r="D3719" s="6">
        <v>0.84499999999999997</v>
      </c>
      <c r="E3719" s="8">
        <f>단가대비표!K429</f>
        <v>0</v>
      </c>
      <c r="F3719" s="9">
        <f>TRUNC(E3719*D3719,1)</f>
        <v>0</v>
      </c>
      <c r="G3719" s="8">
        <f>단가대비표!L429</f>
        <v>210465</v>
      </c>
      <c r="H3719" s="9">
        <f>TRUNC(G3719*D3719,1)</f>
        <v>177842.9</v>
      </c>
      <c r="I3719" s="8">
        <f>단가대비표!S429</f>
        <v>0</v>
      </c>
      <c r="J3719" s="9">
        <f>TRUNC(I3719*D3719,1)</f>
        <v>0</v>
      </c>
      <c r="K3719" s="8">
        <f>TRUNC(E3719+G3719+I3719,1)</f>
        <v>210465</v>
      </c>
      <c r="L3719" s="9">
        <f>TRUNC(F3719+H3719+J3719,1)</f>
        <v>177842.9</v>
      </c>
      <c r="M3719" s="5" t="s">
        <v>52</v>
      </c>
      <c r="N3719" s="1" t="s">
        <v>4477</v>
      </c>
      <c r="O3719" s="1" t="s">
        <v>3068</v>
      </c>
      <c r="P3719" s="1" t="s">
        <v>62</v>
      </c>
      <c r="Q3719" s="1" t="s">
        <v>62</v>
      </c>
      <c r="R3719" s="1" t="s">
        <v>61</v>
      </c>
      <c r="AV3719" s="1" t="s">
        <v>52</v>
      </c>
      <c r="AW3719" s="1" t="s">
        <v>6529</v>
      </c>
      <c r="AX3719" s="1" t="s">
        <v>52</v>
      </c>
      <c r="AY3719" s="1" t="s">
        <v>52</v>
      </c>
      <c r="AZ3719" s="203"/>
      <c r="BA3719" s="207" t="s">
        <v>7744</v>
      </c>
    </row>
    <row r="3720" spans="1:53" ht="30" customHeight="1">
      <c r="A3720" s="5" t="s">
        <v>2649</v>
      </c>
      <c r="B3720" s="5" t="s">
        <v>2646</v>
      </c>
      <c r="C3720" s="5" t="s">
        <v>2210</v>
      </c>
      <c r="D3720" s="6">
        <v>0.16400000000000001</v>
      </c>
      <c r="E3720" s="8">
        <f>단가대비표!K405</f>
        <v>0</v>
      </c>
      <c r="F3720" s="9">
        <f>TRUNC(E3720*D3720,1)</f>
        <v>0</v>
      </c>
      <c r="G3720" s="8">
        <f>단가대비표!L405</f>
        <v>157068</v>
      </c>
      <c r="H3720" s="9">
        <f>TRUNC(G3720*D3720,1)</f>
        <v>25759.1</v>
      </c>
      <c r="I3720" s="8">
        <f>단가대비표!S405</f>
        <v>0</v>
      </c>
      <c r="J3720" s="9">
        <f>TRUNC(I3720*D3720,1)</f>
        <v>0</v>
      </c>
      <c r="K3720" s="8">
        <f>TRUNC(E3720+G3720+I3720,1)</f>
        <v>157068</v>
      </c>
      <c r="L3720" s="9">
        <f>TRUNC(F3720+H3720+J3720,1)</f>
        <v>25759.1</v>
      </c>
      <c r="M3720" s="5" t="s">
        <v>52</v>
      </c>
      <c r="N3720" s="1" t="s">
        <v>4477</v>
      </c>
      <c r="O3720" s="1" t="s">
        <v>2650</v>
      </c>
      <c r="P3720" s="1" t="s">
        <v>62</v>
      </c>
      <c r="Q3720" s="1" t="s">
        <v>62</v>
      </c>
      <c r="R3720" s="1" t="s">
        <v>61</v>
      </c>
      <c r="AV3720" s="1" t="s">
        <v>52</v>
      </c>
      <c r="AW3720" s="1" t="s">
        <v>6530</v>
      </c>
      <c r="AX3720" s="1" t="s">
        <v>52</v>
      </c>
      <c r="AY3720" s="1" t="s">
        <v>52</v>
      </c>
      <c r="AZ3720" s="203"/>
      <c r="BA3720" s="207" t="s">
        <v>7717</v>
      </c>
    </row>
    <row r="3721" spans="1:53" ht="30" customHeight="1">
      <c r="A3721" s="5" t="s">
        <v>2487</v>
      </c>
      <c r="B3721" s="5" t="s">
        <v>52</v>
      </c>
      <c r="C3721" s="5" t="s">
        <v>52</v>
      </c>
      <c r="D3721" s="6"/>
      <c r="E3721" s="8"/>
      <c r="F3721" s="9">
        <f>TRUNC(SUMIF(N3719:N3720, N3718, F3719:F3720),0)</f>
        <v>0</v>
      </c>
      <c r="G3721" s="8"/>
      <c r="H3721" s="9">
        <f>TRUNC(SUMIF(N3719:N3720, N3718, H3719:H3720),0)</f>
        <v>203602</v>
      </c>
      <c r="I3721" s="8"/>
      <c r="J3721" s="9">
        <f>TRUNC(SUMIF(N3719:N3720, N3718, J3719:J3720),0)</f>
        <v>0</v>
      </c>
      <c r="K3721" s="8"/>
      <c r="L3721" s="9">
        <f>F3721+H3721+J3721</f>
        <v>203602</v>
      </c>
      <c r="M3721" s="5" t="s">
        <v>52</v>
      </c>
      <c r="N3721" s="1" t="s">
        <v>124</v>
      </c>
      <c r="O3721" s="1" t="s">
        <v>124</v>
      </c>
      <c r="P3721" s="1" t="s">
        <v>52</v>
      </c>
      <c r="Q3721" s="1" t="s">
        <v>52</v>
      </c>
      <c r="R3721" s="1" t="s">
        <v>52</v>
      </c>
      <c r="AV3721" s="1" t="s">
        <v>52</v>
      </c>
      <c r="AW3721" s="1" t="s">
        <v>52</v>
      </c>
      <c r="AX3721" s="1" t="s">
        <v>52</v>
      </c>
      <c r="AY3721" s="1" t="s">
        <v>52</v>
      </c>
      <c r="AZ3721" s="203"/>
      <c r="BA3721" s="207"/>
    </row>
    <row r="3722" spans="1:53" ht="30" customHeight="1">
      <c r="A3722" s="6"/>
      <c r="B3722" s="6"/>
      <c r="C3722" s="6"/>
      <c r="D3722" s="6"/>
      <c r="E3722" s="8"/>
      <c r="F3722" s="9"/>
      <c r="G3722" s="8"/>
      <c r="H3722" s="9"/>
      <c r="I3722" s="8"/>
      <c r="J3722" s="9"/>
      <c r="K3722" s="8"/>
      <c r="L3722" s="9"/>
      <c r="M3722" s="6"/>
      <c r="BA3722" s="206"/>
    </row>
    <row r="3723" spans="1:53" ht="30" customHeight="1">
      <c r="A3723" s="308" t="s">
        <v>6531</v>
      </c>
      <c r="B3723" s="308"/>
      <c r="C3723" s="308"/>
      <c r="D3723" s="308"/>
      <c r="E3723" s="309"/>
      <c r="F3723" s="310"/>
      <c r="G3723" s="309"/>
      <c r="H3723" s="310"/>
      <c r="I3723" s="309"/>
      <c r="J3723" s="310"/>
      <c r="K3723" s="309"/>
      <c r="L3723" s="310"/>
      <c r="M3723" s="308"/>
      <c r="N3723" s="1" t="s">
        <v>4485</v>
      </c>
      <c r="BA3723" s="206"/>
    </row>
    <row r="3724" spans="1:53" ht="30" customHeight="1">
      <c r="A3724" s="5" t="s">
        <v>3067</v>
      </c>
      <c r="B3724" s="5" t="s">
        <v>2646</v>
      </c>
      <c r="C3724" s="5" t="s">
        <v>2210</v>
      </c>
      <c r="D3724" s="6">
        <v>0.95199999999999996</v>
      </c>
      <c r="E3724" s="8">
        <f>단가대비표!K429</f>
        <v>0</v>
      </c>
      <c r="F3724" s="9">
        <f>TRUNC(E3724*D3724,1)</f>
        <v>0</v>
      </c>
      <c r="G3724" s="8">
        <f>단가대비표!L429</f>
        <v>210465</v>
      </c>
      <c r="H3724" s="9">
        <f>TRUNC(G3724*D3724,1)</f>
        <v>200362.6</v>
      </c>
      <c r="I3724" s="8">
        <f>단가대비표!S429</f>
        <v>0</v>
      </c>
      <c r="J3724" s="9">
        <f>TRUNC(I3724*D3724,1)</f>
        <v>0</v>
      </c>
      <c r="K3724" s="8">
        <f>TRUNC(E3724+G3724+I3724,1)</f>
        <v>210465</v>
      </c>
      <c r="L3724" s="9">
        <f>TRUNC(F3724+H3724+J3724,1)</f>
        <v>200362.6</v>
      </c>
      <c r="M3724" s="5" t="s">
        <v>52</v>
      </c>
      <c r="N3724" s="1" t="s">
        <v>4485</v>
      </c>
      <c r="O3724" s="1" t="s">
        <v>3068</v>
      </c>
      <c r="P3724" s="1" t="s">
        <v>62</v>
      </c>
      <c r="Q3724" s="1" t="s">
        <v>62</v>
      </c>
      <c r="R3724" s="1" t="s">
        <v>61</v>
      </c>
      <c r="AV3724" s="1" t="s">
        <v>52</v>
      </c>
      <c r="AW3724" s="1" t="s">
        <v>6532</v>
      </c>
      <c r="AX3724" s="1" t="s">
        <v>52</v>
      </c>
      <c r="AY3724" s="1" t="s">
        <v>52</v>
      </c>
      <c r="AZ3724" s="203"/>
      <c r="BA3724" s="207" t="s">
        <v>7744</v>
      </c>
    </row>
    <row r="3725" spans="1:53" ht="30" customHeight="1">
      <c r="A3725" s="5" t="s">
        <v>2649</v>
      </c>
      <c r="B3725" s="5" t="s">
        <v>2646</v>
      </c>
      <c r="C3725" s="5" t="s">
        <v>2210</v>
      </c>
      <c r="D3725" s="6">
        <v>0.184</v>
      </c>
      <c r="E3725" s="8">
        <f>단가대비표!K405</f>
        <v>0</v>
      </c>
      <c r="F3725" s="9">
        <f>TRUNC(E3725*D3725,1)</f>
        <v>0</v>
      </c>
      <c r="G3725" s="8">
        <f>단가대비표!L405</f>
        <v>157068</v>
      </c>
      <c r="H3725" s="9">
        <f>TRUNC(G3725*D3725,1)</f>
        <v>28900.5</v>
      </c>
      <c r="I3725" s="8">
        <f>단가대비표!S405</f>
        <v>0</v>
      </c>
      <c r="J3725" s="9">
        <f>TRUNC(I3725*D3725,1)</f>
        <v>0</v>
      </c>
      <c r="K3725" s="8">
        <f>TRUNC(E3725+G3725+I3725,1)</f>
        <v>157068</v>
      </c>
      <c r="L3725" s="9">
        <f>TRUNC(F3725+H3725+J3725,1)</f>
        <v>28900.5</v>
      </c>
      <c r="M3725" s="5" t="s">
        <v>52</v>
      </c>
      <c r="N3725" s="1" t="s">
        <v>4485</v>
      </c>
      <c r="O3725" s="1" t="s">
        <v>2650</v>
      </c>
      <c r="P3725" s="1" t="s">
        <v>62</v>
      </c>
      <c r="Q3725" s="1" t="s">
        <v>62</v>
      </c>
      <c r="R3725" s="1" t="s">
        <v>61</v>
      </c>
      <c r="AV3725" s="1" t="s">
        <v>52</v>
      </c>
      <c r="AW3725" s="1" t="s">
        <v>6533</v>
      </c>
      <c r="AX3725" s="1" t="s">
        <v>52</v>
      </c>
      <c r="AY3725" s="1" t="s">
        <v>52</v>
      </c>
      <c r="AZ3725" s="203"/>
      <c r="BA3725" s="207" t="s">
        <v>7717</v>
      </c>
    </row>
    <row r="3726" spans="1:53" ht="30" customHeight="1">
      <c r="A3726" s="5" t="s">
        <v>2487</v>
      </c>
      <c r="B3726" s="5" t="s">
        <v>52</v>
      </c>
      <c r="C3726" s="5" t="s">
        <v>52</v>
      </c>
      <c r="D3726" s="6"/>
      <c r="E3726" s="8"/>
      <c r="F3726" s="9">
        <f>TRUNC(SUMIF(N3724:N3725, N3723, F3724:F3725),0)</f>
        <v>0</v>
      </c>
      <c r="G3726" s="8"/>
      <c r="H3726" s="9">
        <f>TRUNC(SUMIF(N3724:N3725, N3723, H3724:H3725),0)</f>
        <v>229263</v>
      </c>
      <c r="I3726" s="8"/>
      <c r="J3726" s="9">
        <f>TRUNC(SUMIF(N3724:N3725, N3723, J3724:J3725),0)</f>
        <v>0</v>
      </c>
      <c r="K3726" s="8"/>
      <c r="L3726" s="9">
        <f>F3726+H3726+J3726</f>
        <v>229263</v>
      </c>
      <c r="M3726" s="5" t="s">
        <v>52</v>
      </c>
      <c r="N3726" s="1" t="s">
        <v>124</v>
      </c>
      <c r="O3726" s="1" t="s">
        <v>124</v>
      </c>
      <c r="P3726" s="1" t="s">
        <v>52</v>
      </c>
      <c r="Q3726" s="1" t="s">
        <v>52</v>
      </c>
      <c r="R3726" s="1" t="s">
        <v>52</v>
      </c>
      <c r="AV3726" s="1" t="s">
        <v>52</v>
      </c>
      <c r="AW3726" s="1" t="s">
        <v>52</v>
      </c>
      <c r="AX3726" s="1" t="s">
        <v>52</v>
      </c>
      <c r="AY3726" s="1" t="s">
        <v>52</v>
      </c>
      <c r="AZ3726" s="203"/>
      <c r="BA3726" s="207"/>
    </row>
    <row r="3727" spans="1:53" ht="30" customHeight="1">
      <c r="A3727" s="6"/>
      <c r="B3727" s="6"/>
      <c r="C3727" s="6"/>
      <c r="D3727" s="6"/>
      <c r="E3727" s="8"/>
      <c r="F3727" s="9"/>
      <c r="G3727" s="8"/>
      <c r="H3727" s="9"/>
      <c r="I3727" s="8"/>
      <c r="J3727" s="9"/>
      <c r="K3727" s="8"/>
      <c r="L3727" s="9"/>
      <c r="M3727" s="6"/>
      <c r="BA3727" s="206"/>
    </row>
    <row r="3728" spans="1:53" ht="30" customHeight="1">
      <c r="A3728" s="308" t="s">
        <v>6534</v>
      </c>
      <c r="B3728" s="308"/>
      <c r="C3728" s="308"/>
      <c r="D3728" s="308"/>
      <c r="E3728" s="309"/>
      <c r="F3728" s="310"/>
      <c r="G3728" s="309"/>
      <c r="H3728" s="310"/>
      <c r="I3728" s="309"/>
      <c r="J3728" s="310"/>
      <c r="K3728" s="309"/>
      <c r="L3728" s="310"/>
      <c r="M3728" s="308"/>
      <c r="N3728" s="1" t="s">
        <v>4496</v>
      </c>
      <c r="BA3728" s="206"/>
    </row>
    <row r="3729" spans="1:53" ht="30" customHeight="1">
      <c r="A3729" s="5" t="s">
        <v>3067</v>
      </c>
      <c r="B3729" s="5" t="s">
        <v>2646</v>
      </c>
      <c r="C3729" s="5" t="s">
        <v>2210</v>
      </c>
      <c r="D3729" s="6">
        <v>1.123</v>
      </c>
      <c r="E3729" s="8">
        <f>단가대비표!K429</f>
        <v>0</v>
      </c>
      <c r="F3729" s="9">
        <f>TRUNC(E3729*D3729,1)</f>
        <v>0</v>
      </c>
      <c r="G3729" s="8">
        <f>단가대비표!L429</f>
        <v>210465</v>
      </c>
      <c r="H3729" s="9">
        <f>TRUNC(G3729*D3729,1)</f>
        <v>236352.1</v>
      </c>
      <c r="I3729" s="8">
        <f>단가대비표!S429</f>
        <v>0</v>
      </c>
      <c r="J3729" s="9">
        <f>TRUNC(I3729*D3729,1)</f>
        <v>0</v>
      </c>
      <c r="K3729" s="8">
        <f>TRUNC(E3729+G3729+I3729,1)</f>
        <v>210465</v>
      </c>
      <c r="L3729" s="9">
        <f>TRUNC(F3729+H3729+J3729,1)</f>
        <v>236352.1</v>
      </c>
      <c r="M3729" s="5" t="s">
        <v>52</v>
      </c>
      <c r="N3729" s="1" t="s">
        <v>4496</v>
      </c>
      <c r="O3729" s="1" t="s">
        <v>3068</v>
      </c>
      <c r="P3729" s="1" t="s">
        <v>62</v>
      </c>
      <c r="Q3729" s="1" t="s">
        <v>62</v>
      </c>
      <c r="R3729" s="1" t="s">
        <v>61</v>
      </c>
      <c r="AV3729" s="1" t="s">
        <v>52</v>
      </c>
      <c r="AW3729" s="1" t="s">
        <v>6535</v>
      </c>
      <c r="AX3729" s="1" t="s">
        <v>52</v>
      </c>
      <c r="AY3729" s="1" t="s">
        <v>52</v>
      </c>
      <c r="AZ3729" s="203"/>
      <c r="BA3729" s="207" t="s">
        <v>7744</v>
      </c>
    </row>
    <row r="3730" spans="1:53" ht="30" customHeight="1">
      <c r="A3730" s="5" t="s">
        <v>2649</v>
      </c>
      <c r="B3730" s="5" t="s">
        <v>2646</v>
      </c>
      <c r="C3730" s="5" t="s">
        <v>2210</v>
      </c>
      <c r="D3730" s="6">
        <v>0.217</v>
      </c>
      <c r="E3730" s="8">
        <f>단가대비표!K405</f>
        <v>0</v>
      </c>
      <c r="F3730" s="9">
        <f>TRUNC(E3730*D3730,1)</f>
        <v>0</v>
      </c>
      <c r="G3730" s="8">
        <f>단가대비표!L405</f>
        <v>157068</v>
      </c>
      <c r="H3730" s="9">
        <f>TRUNC(G3730*D3730,1)</f>
        <v>34083.699999999997</v>
      </c>
      <c r="I3730" s="8">
        <f>단가대비표!S405</f>
        <v>0</v>
      </c>
      <c r="J3730" s="9">
        <f>TRUNC(I3730*D3730,1)</f>
        <v>0</v>
      </c>
      <c r="K3730" s="8">
        <f>TRUNC(E3730+G3730+I3730,1)</f>
        <v>157068</v>
      </c>
      <c r="L3730" s="9">
        <f>TRUNC(F3730+H3730+J3730,1)</f>
        <v>34083.699999999997</v>
      </c>
      <c r="M3730" s="5" t="s">
        <v>52</v>
      </c>
      <c r="N3730" s="1" t="s">
        <v>4496</v>
      </c>
      <c r="O3730" s="1" t="s">
        <v>2650</v>
      </c>
      <c r="P3730" s="1" t="s">
        <v>62</v>
      </c>
      <c r="Q3730" s="1" t="s">
        <v>62</v>
      </c>
      <c r="R3730" s="1" t="s">
        <v>61</v>
      </c>
      <c r="AV3730" s="1" t="s">
        <v>52</v>
      </c>
      <c r="AW3730" s="1" t="s">
        <v>6536</v>
      </c>
      <c r="AX3730" s="1" t="s">
        <v>52</v>
      </c>
      <c r="AY3730" s="1" t="s">
        <v>52</v>
      </c>
      <c r="AZ3730" s="203"/>
      <c r="BA3730" s="207" t="s">
        <v>7717</v>
      </c>
    </row>
    <row r="3731" spans="1:53" ht="30" customHeight="1">
      <c r="A3731" s="5" t="s">
        <v>2487</v>
      </c>
      <c r="B3731" s="5" t="s">
        <v>52</v>
      </c>
      <c r="C3731" s="5" t="s">
        <v>52</v>
      </c>
      <c r="D3731" s="6"/>
      <c r="E3731" s="8"/>
      <c r="F3731" s="9">
        <f>TRUNC(SUMIF(N3729:N3730, N3728, F3729:F3730),0)</f>
        <v>0</v>
      </c>
      <c r="G3731" s="8"/>
      <c r="H3731" s="9">
        <f>TRUNC(SUMIF(N3729:N3730, N3728, H3729:H3730),0)</f>
        <v>270435</v>
      </c>
      <c r="I3731" s="8"/>
      <c r="J3731" s="9">
        <f>TRUNC(SUMIF(N3729:N3730, N3728, J3729:J3730),0)</f>
        <v>0</v>
      </c>
      <c r="K3731" s="8"/>
      <c r="L3731" s="9">
        <f>F3731+H3731+J3731</f>
        <v>270435</v>
      </c>
      <c r="M3731" s="5" t="s">
        <v>52</v>
      </c>
      <c r="N3731" s="1" t="s">
        <v>124</v>
      </c>
      <c r="O3731" s="1" t="s">
        <v>124</v>
      </c>
      <c r="P3731" s="1" t="s">
        <v>52</v>
      </c>
      <c r="Q3731" s="1" t="s">
        <v>52</v>
      </c>
      <c r="R3731" s="1" t="s">
        <v>52</v>
      </c>
      <c r="AV3731" s="1" t="s">
        <v>52</v>
      </c>
      <c r="AW3731" s="1" t="s">
        <v>52</v>
      </c>
      <c r="AX3731" s="1" t="s">
        <v>52</v>
      </c>
      <c r="AY3731" s="1" t="s">
        <v>52</v>
      </c>
      <c r="AZ3731" s="203"/>
      <c r="BA3731" s="207"/>
    </row>
    <row r="3732" spans="1:53" ht="30" customHeight="1">
      <c r="A3732" s="6"/>
      <c r="B3732" s="6"/>
      <c r="C3732" s="6"/>
      <c r="D3732" s="6"/>
      <c r="E3732" s="8"/>
      <c r="F3732" s="9"/>
      <c r="G3732" s="8"/>
      <c r="H3732" s="9"/>
      <c r="I3732" s="8"/>
      <c r="J3732" s="9"/>
      <c r="K3732" s="8"/>
      <c r="L3732" s="9"/>
      <c r="M3732" s="6"/>
      <c r="BA3732" s="206"/>
    </row>
    <row r="3733" spans="1:53" ht="30" customHeight="1">
      <c r="A3733" s="308" t="s">
        <v>6537</v>
      </c>
      <c r="B3733" s="308"/>
      <c r="C3733" s="308"/>
      <c r="D3733" s="308"/>
      <c r="E3733" s="309"/>
      <c r="F3733" s="310"/>
      <c r="G3733" s="309"/>
      <c r="H3733" s="310"/>
      <c r="I3733" s="309"/>
      <c r="J3733" s="310"/>
      <c r="K3733" s="309"/>
      <c r="L3733" s="310"/>
      <c r="M3733" s="308"/>
      <c r="N3733" s="1" t="s">
        <v>4507</v>
      </c>
      <c r="BA3733" s="206"/>
    </row>
    <row r="3734" spans="1:53" ht="30" customHeight="1">
      <c r="A3734" s="5" t="s">
        <v>3196</v>
      </c>
      <c r="B3734" s="5" t="s">
        <v>2646</v>
      </c>
      <c r="C3734" s="5" t="s">
        <v>2210</v>
      </c>
      <c r="D3734" s="6">
        <v>1</v>
      </c>
      <c r="E3734" s="8">
        <f>단가대비표!K428</f>
        <v>0</v>
      </c>
      <c r="F3734" s="9">
        <f>TRUNC(E3734*D3734,1)</f>
        <v>0</v>
      </c>
      <c r="G3734" s="8">
        <f>단가대비표!L428</f>
        <v>214118</v>
      </c>
      <c r="H3734" s="9">
        <f>TRUNC(G3734*D3734,1)</f>
        <v>214118</v>
      </c>
      <c r="I3734" s="8">
        <f>단가대비표!S428</f>
        <v>0</v>
      </c>
      <c r="J3734" s="9">
        <f>TRUNC(I3734*D3734,1)</f>
        <v>0</v>
      </c>
      <c r="K3734" s="8">
        <f>TRUNC(E3734+G3734+I3734,1)</f>
        <v>214118</v>
      </c>
      <c r="L3734" s="9">
        <f>TRUNC(F3734+H3734+J3734,1)</f>
        <v>214118</v>
      </c>
      <c r="M3734" s="5" t="s">
        <v>52</v>
      </c>
      <c r="N3734" s="1" t="s">
        <v>4507</v>
      </c>
      <c r="O3734" s="1" t="s">
        <v>3197</v>
      </c>
      <c r="P3734" s="1" t="s">
        <v>62</v>
      </c>
      <c r="Q3734" s="1" t="s">
        <v>62</v>
      </c>
      <c r="R3734" s="1" t="s">
        <v>61</v>
      </c>
      <c r="AV3734" s="1" t="s">
        <v>52</v>
      </c>
      <c r="AW3734" s="1" t="s">
        <v>6538</v>
      </c>
      <c r="AX3734" s="1" t="s">
        <v>52</v>
      </c>
      <c r="AY3734" s="1" t="s">
        <v>52</v>
      </c>
      <c r="AZ3734" s="203"/>
      <c r="BA3734" s="207" t="s">
        <v>7743</v>
      </c>
    </row>
    <row r="3735" spans="1:53" ht="30" customHeight="1">
      <c r="A3735" s="5" t="s">
        <v>2649</v>
      </c>
      <c r="B3735" s="5" t="s">
        <v>2646</v>
      </c>
      <c r="C3735" s="5" t="s">
        <v>2210</v>
      </c>
      <c r="D3735" s="6">
        <v>0.39</v>
      </c>
      <c r="E3735" s="8">
        <f>단가대비표!K405</f>
        <v>0</v>
      </c>
      <c r="F3735" s="9">
        <f>TRUNC(E3735*D3735,1)</f>
        <v>0</v>
      </c>
      <c r="G3735" s="8">
        <f>단가대비표!L405</f>
        <v>157068</v>
      </c>
      <c r="H3735" s="9">
        <f>TRUNC(G3735*D3735,1)</f>
        <v>61256.5</v>
      </c>
      <c r="I3735" s="8">
        <f>단가대비표!S405</f>
        <v>0</v>
      </c>
      <c r="J3735" s="9">
        <f>TRUNC(I3735*D3735,1)</f>
        <v>0</v>
      </c>
      <c r="K3735" s="8">
        <f>TRUNC(E3735+G3735+I3735,1)</f>
        <v>157068</v>
      </c>
      <c r="L3735" s="9">
        <f>TRUNC(F3735+H3735+J3735,1)</f>
        <v>61256.5</v>
      </c>
      <c r="M3735" s="5" t="s">
        <v>52</v>
      </c>
      <c r="N3735" s="1" t="s">
        <v>4507</v>
      </c>
      <c r="O3735" s="1" t="s">
        <v>2650</v>
      </c>
      <c r="P3735" s="1" t="s">
        <v>62</v>
      </c>
      <c r="Q3735" s="1" t="s">
        <v>62</v>
      </c>
      <c r="R3735" s="1" t="s">
        <v>61</v>
      </c>
      <c r="AV3735" s="1" t="s">
        <v>52</v>
      </c>
      <c r="AW3735" s="1" t="s">
        <v>6539</v>
      </c>
      <c r="AX3735" s="1" t="s">
        <v>52</v>
      </c>
      <c r="AY3735" s="1" t="s">
        <v>52</v>
      </c>
      <c r="AZ3735" s="203"/>
      <c r="BA3735" s="207" t="s">
        <v>7717</v>
      </c>
    </row>
    <row r="3736" spans="1:53" ht="30" customHeight="1">
      <c r="A3736" s="5" t="s">
        <v>2487</v>
      </c>
      <c r="B3736" s="5" t="s">
        <v>52</v>
      </c>
      <c r="C3736" s="5" t="s">
        <v>52</v>
      </c>
      <c r="D3736" s="6"/>
      <c r="E3736" s="8"/>
      <c r="F3736" s="9">
        <f>TRUNC(SUMIF(N3734:N3735, N3733, F3734:F3735),0)</f>
        <v>0</v>
      </c>
      <c r="G3736" s="8"/>
      <c r="H3736" s="9">
        <f>TRUNC(SUMIF(N3734:N3735, N3733, H3734:H3735),0)</f>
        <v>275374</v>
      </c>
      <c r="I3736" s="8"/>
      <c r="J3736" s="9">
        <f>TRUNC(SUMIF(N3734:N3735, N3733, J3734:J3735),0)</f>
        <v>0</v>
      </c>
      <c r="K3736" s="8"/>
      <c r="L3736" s="9">
        <f>F3736+H3736+J3736</f>
        <v>275374</v>
      </c>
      <c r="M3736" s="5" t="s">
        <v>52</v>
      </c>
      <c r="N3736" s="1" t="s">
        <v>124</v>
      </c>
      <c r="O3736" s="1" t="s">
        <v>124</v>
      </c>
      <c r="P3736" s="1" t="s">
        <v>52</v>
      </c>
      <c r="Q3736" s="1" t="s">
        <v>52</v>
      </c>
      <c r="R3736" s="1" t="s">
        <v>52</v>
      </c>
      <c r="AV3736" s="1" t="s">
        <v>52</v>
      </c>
      <c r="AW3736" s="1" t="s">
        <v>52</v>
      </c>
      <c r="AX3736" s="1" t="s">
        <v>52</v>
      </c>
      <c r="AY3736" s="1" t="s">
        <v>52</v>
      </c>
      <c r="AZ3736" s="203"/>
      <c r="BA3736" s="207"/>
    </row>
    <row r="3737" spans="1:53" ht="30" customHeight="1">
      <c r="A3737" s="6"/>
      <c r="B3737" s="6"/>
      <c r="C3737" s="6"/>
      <c r="D3737" s="6"/>
      <c r="E3737" s="8"/>
      <c r="F3737" s="9"/>
      <c r="G3737" s="8"/>
      <c r="H3737" s="9"/>
      <c r="I3737" s="8"/>
      <c r="J3737" s="9"/>
      <c r="K3737" s="8"/>
      <c r="L3737" s="9"/>
      <c r="M3737" s="6"/>
      <c r="BA3737" s="206"/>
    </row>
    <row r="3738" spans="1:53" ht="30" customHeight="1">
      <c r="A3738" s="308" t="s">
        <v>6540</v>
      </c>
      <c r="B3738" s="308"/>
      <c r="C3738" s="308"/>
      <c r="D3738" s="308"/>
      <c r="E3738" s="309"/>
      <c r="F3738" s="310"/>
      <c r="G3738" s="309"/>
      <c r="H3738" s="310"/>
      <c r="I3738" s="309"/>
      <c r="J3738" s="310"/>
      <c r="K3738" s="309"/>
      <c r="L3738" s="310"/>
      <c r="M3738" s="308"/>
      <c r="N3738" s="1" t="s">
        <v>4526</v>
      </c>
      <c r="BA3738" s="206"/>
    </row>
    <row r="3739" spans="1:53" ht="30" customHeight="1">
      <c r="A3739" s="5" t="s">
        <v>2649</v>
      </c>
      <c r="B3739" s="5" t="s">
        <v>2646</v>
      </c>
      <c r="C3739" s="5" t="s">
        <v>2210</v>
      </c>
      <c r="D3739" s="6">
        <v>0.16400000000000001</v>
      </c>
      <c r="E3739" s="8">
        <f>단가대비표!K405</f>
        <v>0</v>
      </c>
      <c r="F3739" s="9">
        <f>TRUNC(E3739*D3739,1)</f>
        <v>0</v>
      </c>
      <c r="G3739" s="8">
        <f>단가대비표!L405</f>
        <v>157068</v>
      </c>
      <c r="H3739" s="9">
        <f>TRUNC(G3739*D3739,1)</f>
        <v>25759.1</v>
      </c>
      <c r="I3739" s="8">
        <f>단가대비표!S405</f>
        <v>0</v>
      </c>
      <c r="J3739" s="9">
        <f>TRUNC(I3739*D3739,1)</f>
        <v>0</v>
      </c>
      <c r="K3739" s="8">
        <f t="shared" ref="K3739:L3741" si="482">TRUNC(E3739+G3739+I3739,1)</f>
        <v>157068</v>
      </c>
      <c r="L3739" s="9">
        <f t="shared" si="482"/>
        <v>25759.1</v>
      </c>
      <c r="M3739" s="5" t="s">
        <v>52</v>
      </c>
      <c r="N3739" s="1" t="s">
        <v>4526</v>
      </c>
      <c r="O3739" s="1" t="s">
        <v>2650</v>
      </c>
      <c r="P3739" s="1" t="s">
        <v>62</v>
      </c>
      <c r="Q3739" s="1" t="s">
        <v>62</v>
      </c>
      <c r="R3739" s="1" t="s">
        <v>61</v>
      </c>
      <c r="V3739">
        <v>1</v>
      </c>
      <c r="AV3739" s="1" t="s">
        <v>52</v>
      </c>
      <c r="AW3739" s="1" t="s">
        <v>6541</v>
      </c>
      <c r="AX3739" s="1" t="s">
        <v>52</v>
      </c>
      <c r="AY3739" s="1" t="s">
        <v>52</v>
      </c>
      <c r="AZ3739" s="203"/>
      <c r="BA3739" s="207" t="s">
        <v>7717</v>
      </c>
    </row>
    <row r="3740" spans="1:53" ht="30" customHeight="1">
      <c r="A3740" s="5" t="s">
        <v>3067</v>
      </c>
      <c r="B3740" s="5" t="s">
        <v>2646</v>
      </c>
      <c r="C3740" s="5" t="s">
        <v>2210</v>
      </c>
      <c r="D3740" s="6">
        <v>0.84499999999999997</v>
      </c>
      <c r="E3740" s="8">
        <f>단가대비표!K429</f>
        <v>0</v>
      </c>
      <c r="F3740" s="9">
        <f>TRUNC(E3740*D3740,1)</f>
        <v>0</v>
      </c>
      <c r="G3740" s="8">
        <f>단가대비표!L429</f>
        <v>210465</v>
      </c>
      <c r="H3740" s="9">
        <f>TRUNC(G3740*D3740,1)</f>
        <v>177842.9</v>
      </c>
      <c r="I3740" s="8">
        <f>단가대비표!S429</f>
        <v>0</v>
      </c>
      <c r="J3740" s="9">
        <f>TRUNC(I3740*D3740,1)</f>
        <v>0</v>
      </c>
      <c r="K3740" s="8">
        <f t="shared" si="482"/>
        <v>210465</v>
      </c>
      <c r="L3740" s="9">
        <f t="shared" si="482"/>
        <v>177842.9</v>
      </c>
      <c r="M3740" s="5" t="s">
        <v>52</v>
      </c>
      <c r="N3740" s="1" t="s">
        <v>4526</v>
      </c>
      <c r="O3740" s="1" t="s">
        <v>3068</v>
      </c>
      <c r="P3740" s="1" t="s">
        <v>62</v>
      </c>
      <c r="Q3740" s="1" t="s">
        <v>62</v>
      </c>
      <c r="R3740" s="1" t="s">
        <v>61</v>
      </c>
      <c r="V3740">
        <v>1</v>
      </c>
      <c r="AV3740" s="1" t="s">
        <v>52</v>
      </c>
      <c r="AW3740" s="1" t="s">
        <v>6542</v>
      </c>
      <c r="AX3740" s="1" t="s">
        <v>52</v>
      </c>
      <c r="AY3740" s="1" t="s">
        <v>52</v>
      </c>
      <c r="AZ3740" s="203"/>
      <c r="BA3740" s="207" t="s">
        <v>7744</v>
      </c>
    </row>
    <row r="3741" spans="1:53" ht="30" customHeight="1">
      <c r="A3741" s="5" t="s">
        <v>2652</v>
      </c>
      <c r="B3741" s="5" t="s">
        <v>2978</v>
      </c>
      <c r="C3741" s="5" t="s">
        <v>449</v>
      </c>
      <c r="D3741" s="6">
        <v>1</v>
      </c>
      <c r="E3741" s="8">
        <f>TRUNC(SUMIF(V3739:V3741, RIGHTB(O3741, 1), H3739:H3741)*U3741, 2)</f>
        <v>6108.06</v>
      </c>
      <c r="F3741" s="9">
        <f>TRUNC(E3741*D3741,1)</f>
        <v>6108</v>
      </c>
      <c r="G3741" s="8">
        <v>0</v>
      </c>
      <c r="H3741" s="9">
        <f>TRUNC(G3741*D3741,1)</f>
        <v>0</v>
      </c>
      <c r="I3741" s="8">
        <v>0</v>
      </c>
      <c r="J3741" s="9">
        <f>TRUNC(I3741*D3741,1)</f>
        <v>0</v>
      </c>
      <c r="K3741" s="8">
        <f t="shared" si="482"/>
        <v>6108</v>
      </c>
      <c r="L3741" s="9">
        <f t="shared" si="482"/>
        <v>6108</v>
      </c>
      <c r="M3741" s="5" t="s">
        <v>52</v>
      </c>
      <c r="N3741" s="1" t="s">
        <v>4526</v>
      </c>
      <c r="O3741" s="1" t="s">
        <v>2654</v>
      </c>
      <c r="P3741" s="1" t="s">
        <v>62</v>
      </c>
      <c r="Q3741" s="1" t="s">
        <v>62</v>
      </c>
      <c r="R3741" s="1" t="s">
        <v>62</v>
      </c>
      <c r="S3741">
        <v>1</v>
      </c>
      <c r="T3741">
        <v>0</v>
      </c>
      <c r="U3741">
        <v>0.03</v>
      </c>
      <c r="AV3741" s="1" t="s">
        <v>52</v>
      </c>
      <c r="AW3741" s="1" t="s">
        <v>6543</v>
      </c>
      <c r="AX3741" s="1" t="s">
        <v>52</v>
      </c>
      <c r="AY3741" s="1" t="s">
        <v>52</v>
      </c>
      <c r="AZ3741" s="203"/>
      <c r="BA3741" s="207"/>
    </row>
    <row r="3742" spans="1:53" ht="30" customHeight="1">
      <c r="A3742" s="5" t="s">
        <v>2487</v>
      </c>
      <c r="B3742" s="5" t="s">
        <v>52</v>
      </c>
      <c r="C3742" s="5" t="s">
        <v>52</v>
      </c>
      <c r="D3742" s="6"/>
      <c r="E3742" s="8"/>
      <c r="F3742" s="9">
        <f>TRUNC(SUMIF(N3739:N3741, N3738, F3739:F3741),0)</f>
        <v>6108</v>
      </c>
      <c r="G3742" s="8"/>
      <c r="H3742" s="9">
        <f>TRUNC(SUMIF(N3739:N3741, N3738, H3739:H3741),0)</f>
        <v>203602</v>
      </c>
      <c r="I3742" s="8"/>
      <c r="J3742" s="9">
        <f>TRUNC(SUMIF(N3739:N3741, N3738, J3739:J3741),0)</f>
        <v>0</v>
      </c>
      <c r="K3742" s="8"/>
      <c r="L3742" s="9">
        <f>F3742+H3742+J3742</f>
        <v>209710</v>
      </c>
      <c r="M3742" s="5" t="s">
        <v>52</v>
      </c>
      <c r="N3742" s="1" t="s">
        <v>124</v>
      </c>
      <c r="O3742" s="1" t="s">
        <v>124</v>
      </c>
      <c r="P3742" s="1" t="s">
        <v>52</v>
      </c>
      <c r="Q3742" s="1" t="s">
        <v>52</v>
      </c>
      <c r="R3742" s="1" t="s">
        <v>52</v>
      </c>
      <c r="AV3742" s="1" t="s">
        <v>52</v>
      </c>
      <c r="AW3742" s="1" t="s">
        <v>52</v>
      </c>
      <c r="AX3742" s="1" t="s">
        <v>52</v>
      </c>
      <c r="AY3742" s="1" t="s">
        <v>52</v>
      </c>
      <c r="AZ3742" s="203"/>
      <c r="BA3742" s="207"/>
    </row>
    <row r="3743" spans="1:53" ht="30" customHeight="1">
      <c r="A3743" s="6"/>
      <c r="B3743" s="6"/>
      <c r="C3743" s="6"/>
      <c r="D3743" s="6"/>
      <c r="E3743" s="8"/>
      <c r="F3743" s="9"/>
      <c r="G3743" s="8"/>
      <c r="H3743" s="9"/>
      <c r="I3743" s="8"/>
      <c r="J3743" s="9"/>
      <c r="K3743" s="8"/>
      <c r="L3743" s="9"/>
      <c r="M3743" s="6"/>
      <c r="BA3743" s="206"/>
    </row>
    <row r="3744" spans="1:53" ht="30" customHeight="1">
      <c r="A3744" s="308" t="s">
        <v>6544</v>
      </c>
      <c r="B3744" s="308"/>
      <c r="C3744" s="308"/>
      <c r="D3744" s="308"/>
      <c r="E3744" s="309"/>
      <c r="F3744" s="310"/>
      <c r="G3744" s="309"/>
      <c r="H3744" s="310"/>
      <c r="I3744" s="309"/>
      <c r="J3744" s="310"/>
      <c r="K3744" s="309"/>
      <c r="L3744" s="310"/>
      <c r="M3744" s="308"/>
      <c r="N3744" s="1" t="s">
        <v>4540</v>
      </c>
      <c r="BA3744" s="206"/>
    </row>
    <row r="3745" spans="1:53" ht="30" customHeight="1">
      <c r="A3745" s="5" t="s">
        <v>2994</v>
      </c>
      <c r="B3745" s="5" t="s">
        <v>2646</v>
      </c>
      <c r="C3745" s="5" t="s">
        <v>2210</v>
      </c>
      <c r="D3745" s="6">
        <v>1.9E-2</v>
      </c>
      <c r="E3745" s="8">
        <f>단가대비표!K424</f>
        <v>0</v>
      </c>
      <c r="F3745" s="9">
        <f>TRUNC(E3745*D3745,1)</f>
        <v>0</v>
      </c>
      <c r="G3745" s="8">
        <f>단가대비표!L424</f>
        <v>228883</v>
      </c>
      <c r="H3745" s="9">
        <f>TRUNC(G3745*D3745,1)</f>
        <v>4348.7</v>
      </c>
      <c r="I3745" s="8">
        <f>단가대비표!S424</f>
        <v>0</v>
      </c>
      <c r="J3745" s="9">
        <f>TRUNC(I3745*D3745,1)</f>
        <v>0</v>
      </c>
      <c r="K3745" s="8">
        <f t="shared" ref="K3745:L3747" si="483">TRUNC(E3745+G3745+I3745,1)</f>
        <v>228883</v>
      </c>
      <c r="L3745" s="9">
        <f t="shared" si="483"/>
        <v>4348.7</v>
      </c>
      <c r="M3745" s="5" t="s">
        <v>52</v>
      </c>
      <c r="N3745" s="1" t="s">
        <v>4540</v>
      </c>
      <c r="O3745" s="1" t="s">
        <v>2995</v>
      </c>
      <c r="P3745" s="1" t="s">
        <v>62</v>
      </c>
      <c r="Q3745" s="1" t="s">
        <v>62</v>
      </c>
      <c r="R3745" s="1" t="s">
        <v>61</v>
      </c>
      <c r="V3745">
        <v>1</v>
      </c>
      <c r="AV3745" s="1" t="s">
        <v>52</v>
      </c>
      <c r="AW3745" s="1" t="s">
        <v>6545</v>
      </c>
      <c r="AX3745" s="1" t="s">
        <v>52</v>
      </c>
      <c r="AY3745" s="1" t="s">
        <v>52</v>
      </c>
      <c r="AZ3745" s="203"/>
      <c r="BA3745" s="207" t="s">
        <v>7739</v>
      </c>
    </row>
    <row r="3746" spans="1:53" ht="30" customHeight="1">
      <c r="A3746" s="5" t="s">
        <v>2649</v>
      </c>
      <c r="B3746" s="5" t="s">
        <v>2646</v>
      </c>
      <c r="C3746" s="5" t="s">
        <v>2210</v>
      </c>
      <c r="D3746" s="6">
        <v>2E-3</v>
      </c>
      <c r="E3746" s="8">
        <f>단가대비표!K405</f>
        <v>0</v>
      </c>
      <c r="F3746" s="9">
        <f>TRUNC(E3746*D3746,1)</f>
        <v>0</v>
      </c>
      <c r="G3746" s="8">
        <f>단가대비표!L405</f>
        <v>157068</v>
      </c>
      <c r="H3746" s="9">
        <f>TRUNC(G3746*D3746,1)</f>
        <v>314.10000000000002</v>
      </c>
      <c r="I3746" s="8">
        <f>단가대비표!S405</f>
        <v>0</v>
      </c>
      <c r="J3746" s="9">
        <f>TRUNC(I3746*D3746,1)</f>
        <v>0</v>
      </c>
      <c r="K3746" s="8">
        <f t="shared" si="483"/>
        <v>157068</v>
      </c>
      <c r="L3746" s="9">
        <f t="shared" si="483"/>
        <v>314.10000000000002</v>
      </c>
      <c r="M3746" s="5" t="s">
        <v>52</v>
      </c>
      <c r="N3746" s="1" t="s">
        <v>4540</v>
      </c>
      <c r="O3746" s="1" t="s">
        <v>2650</v>
      </c>
      <c r="P3746" s="1" t="s">
        <v>62</v>
      </c>
      <c r="Q3746" s="1" t="s">
        <v>62</v>
      </c>
      <c r="R3746" s="1" t="s">
        <v>61</v>
      </c>
      <c r="V3746">
        <v>1</v>
      </c>
      <c r="AV3746" s="1" t="s">
        <v>52</v>
      </c>
      <c r="AW3746" s="1" t="s">
        <v>6546</v>
      </c>
      <c r="AX3746" s="1" t="s">
        <v>52</v>
      </c>
      <c r="AY3746" s="1" t="s">
        <v>52</v>
      </c>
      <c r="AZ3746" s="203"/>
      <c r="BA3746" s="207" t="s">
        <v>7717</v>
      </c>
    </row>
    <row r="3747" spans="1:53" ht="30" customHeight="1">
      <c r="A3747" s="5" t="s">
        <v>2652</v>
      </c>
      <c r="B3747" s="5" t="s">
        <v>2961</v>
      </c>
      <c r="C3747" s="5" t="s">
        <v>449</v>
      </c>
      <c r="D3747" s="6">
        <v>1</v>
      </c>
      <c r="E3747" s="8">
        <v>0</v>
      </c>
      <c r="F3747" s="9">
        <f>TRUNC(E3747*D3747,1)</f>
        <v>0</v>
      </c>
      <c r="G3747" s="8">
        <v>0</v>
      </c>
      <c r="H3747" s="9">
        <f>TRUNC(G3747*D3747,1)</f>
        <v>0</v>
      </c>
      <c r="I3747" s="8">
        <f>TRUNC(SUMIF(V3745:V3747, RIGHTB(O3747, 1), H3745:H3747)*U3747, 2)</f>
        <v>279.76</v>
      </c>
      <c r="J3747" s="9">
        <f>TRUNC(I3747*D3747,1)</f>
        <v>279.7</v>
      </c>
      <c r="K3747" s="8">
        <f t="shared" si="483"/>
        <v>279.7</v>
      </c>
      <c r="L3747" s="9">
        <f t="shared" si="483"/>
        <v>279.7</v>
      </c>
      <c r="M3747" s="5" t="s">
        <v>52</v>
      </c>
      <c r="N3747" s="1" t="s">
        <v>4540</v>
      </c>
      <c r="O3747" s="1" t="s">
        <v>2654</v>
      </c>
      <c r="P3747" s="1" t="s">
        <v>62</v>
      </c>
      <c r="Q3747" s="1" t="s">
        <v>62</v>
      </c>
      <c r="R3747" s="1" t="s">
        <v>62</v>
      </c>
      <c r="S3747">
        <v>1</v>
      </c>
      <c r="T3747">
        <v>2</v>
      </c>
      <c r="U3747">
        <v>0.06</v>
      </c>
      <c r="AV3747" s="1" t="s">
        <v>52</v>
      </c>
      <c r="AW3747" s="1" t="s">
        <v>6547</v>
      </c>
      <c r="AX3747" s="1" t="s">
        <v>52</v>
      </c>
      <c r="AY3747" s="1" t="s">
        <v>52</v>
      </c>
      <c r="AZ3747" s="203"/>
      <c r="BA3747" s="207"/>
    </row>
    <row r="3748" spans="1:53" ht="30" customHeight="1">
      <c r="A3748" s="5" t="s">
        <v>2487</v>
      </c>
      <c r="B3748" s="5" t="s">
        <v>52</v>
      </c>
      <c r="C3748" s="5" t="s">
        <v>52</v>
      </c>
      <c r="D3748" s="6"/>
      <c r="E3748" s="8"/>
      <c r="F3748" s="9">
        <f>TRUNC(SUMIF(N3745:N3747, N3744, F3745:F3747),0)</f>
        <v>0</v>
      </c>
      <c r="G3748" s="8"/>
      <c r="H3748" s="9">
        <f>TRUNC(SUMIF(N3745:N3747, N3744, H3745:H3747),0)</f>
        <v>4662</v>
      </c>
      <c r="I3748" s="8"/>
      <c r="J3748" s="9">
        <f>TRUNC(SUMIF(N3745:N3747, N3744, J3745:J3747),0)</f>
        <v>279</v>
      </c>
      <c r="K3748" s="8"/>
      <c r="L3748" s="9">
        <f>F3748+H3748+J3748</f>
        <v>4941</v>
      </c>
      <c r="M3748" s="5" t="s">
        <v>52</v>
      </c>
      <c r="N3748" s="1" t="s">
        <v>124</v>
      </c>
      <c r="O3748" s="1" t="s">
        <v>124</v>
      </c>
      <c r="P3748" s="1" t="s">
        <v>52</v>
      </c>
      <c r="Q3748" s="1" t="s">
        <v>52</v>
      </c>
      <c r="R3748" s="1" t="s">
        <v>52</v>
      </c>
      <c r="AV3748" s="1" t="s">
        <v>52</v>
      </c>
      <c r="AW3748" s="1" t="s">
        <v>52</v>
      </c>
      <c r="AX3748" s="1" t="s">
        <v>52</v>
      </c>
      <c r="AY3748" s="1" t="s">
        <v>52</v>
      </c>
      <c r="AZ3748" s="203"/>
      <c r="BA3748" s="207"/>
    </row>
    <row r="3749" spans="1:53" ht="30" customHeight="1">
      <c r="A3749" s="6"/>
      <c r="B3749" s="6"/>
      <c r="C3749" s="6"/>
      <c r="D3749" s="6"/>
      <c r="E3749" s="8"/>
      <c r="F3749" s="9"/>
      <c r="G3749" s="8"/>
      <c r="H3749" s="9"/>
      <c r="I3749" s="8"/>
      <c r="J3749" s="9"/>
      <c r="K3749" s="8"/>
      <c r="L3749" s="9"/>
      <c r="M3749" s="6"/>
      <c r="BA3749" s="206"/>
    </row>
    <row r="3750" spans="1:53" ht="30" customHeight="1">
      <c r="A3750" s="308" t="s">
        <v>6548</v>
      </c>
      <c r="B3750" s="308"/>
      <c r="C3750" s="308"/>
      <c r="D3750" s="308"/>
      <c r="E3750" s="309"/>
      <c r="F3750" s="310"/>
      <c r="G3750" s="309"/>
      <c r="H3750" s="310"/>
      <c r="I3750" s="309"/>
      <c r="J3750" s="310"/>
      <c r="K3750" s="309"/>
      <c r="L3750" s="310"/>
      <c r="M3750" s="308"/>
      <c r="N3750" s="1" t="s">
        <v>4553</v>
      </c>
      <c r="BA3750" s="206"/>
    </row>
    <row r="3751" spans="1:53" ht="30" customHeight="1">
      <c r="A3751" s="5" t="s">
        <v>2975</v>
      </c>
      <c r="B3751" s="5" t="s">
        <v>2646</v>
      </c>
      <c r="C3751" s="5" t="s">
        <v>2210</v>
      </c>
      <c r="D3751" s="6">
        <v>0.1</v>
      </c>
      <c r="E3751" s="8">
        <f>단가대비표!K430</f>
        <v>0</v>
      </c>
      <c r="F3751" s="9">
        <f>TRUNC(E3751*D3751,1)</f>
        <v>0</v>
      </c>
      <c r="G3751" s="8">
        <f>단가대비표!L430</f>
        <v>202504</v>
      </c>
      <c r="H3751" s="9">
        <f>TRUNC(G3751*D3751,1)</f>
        <v>20250.400000000001</v>
      </c>
      <c r="I3751" s="8">
        <f>단가대비표!S430</f>
        <v>0</v>
      </c>
      <c r="J3751" s="9">
        <f>TRUNC(I3751*D3751,1)</f>
        <v>0</v>
      </c>
      <c r="K3751" s="8">
        <f>TRUNC(E3751+G3751+I3751,1)</f>
        <v>202504</v>
      </c>
      <c r="L3751" s="9">
        <f>TRUNC(F3751+H3751+J3751,1)</f>
        <v>20250.400000000001</v>
      </c>
      <c r="M3751" s="5" t="s">
        <v>52</v>
      </c>
      <c r="N3751" s="1" t="s">
        <v>4553</v>
      </c>
      <c r="O3751" s="1" t="s">
        <v>2976</v>
      </c>
      <c r="P3751" s="1" t="s">
        <v>62</v>
      </c>
      <c r="Q3751" s="1" t="s">
        <v>62</v>
      </c>
      <c r="R3751" s="1" t="s">
        <v>61</v>
      </c>
      <c r="AV3751" s="1" t="s">
        <v>52</v>
      </c>
      <c r="AW3751" s="1" t="s">
        <v>6549</v>
      </c>
      <c r="AX3751" s="1" t="s">
        <v>52</v>
      </c>
      <c r="AY3751" s="1" t="s">
        <v>52</v>
      </c>
      <c r="AZ3751" s="203"/>
      <c r="BA3751" s="207" t="s">
        <v>7745</v>
      </c>
    </row>
    <row r="3752" spans="1:53" ht="30" customHeight="1">
      <c r="A3752" s="5" t="s">
        <v>2649</v>
      </c>
      <c r="B3752" s="5" t="s">
        <v>2646</v>
      </c>
      <c r="C3752" s="5" t="s">
        <v>2210</v>
      </c>
      <c r="D3752" s="6">
        <v>1.0999999999999999E-2</v>
      </c>
      <c r="E3752" s="8">
        <f>단가대비표!K405</f>
        <v>0</v>
      </c>
      <c r="F3752" s="9">
        <f>TRUNC(E3752*D3752,1)</f>
        <v>0</v>
      </c>
      <c r="G3752" s="8">
        <f>단가대비표!L405</f>
        <v>157068</v>
      </c>
      <c r="H3752" s="9">
        <f>TRUNC(G3752*D3752,1)</f>
        <v>1727.7</v>
      </c>
      <c r="I3752" s="8">
        <f>단가대비표!S405</f>
        <v>0</v>
      </c>
      <c r="J3752" s="9">
        <f>TRUNC(I3752*D3752,1)</f>
        <v>0</v>
      </c>
      <c r="K3752" s="8">
        <f>TRUNC(E3752+G3752+I3752,1)</f>
        <v>157068</v>
      </c>
      <c r="L3752" s="9">
        <f>TRUNC(F3752+H3752+J3752,1)</f>
        <v>1727.7</v>
      </c>
      <c r="M3752" s="5" t="s">
        <v>52</v>
      </c>
      <c r="N3752" s="1" t="s">
        <v>4553</v>
      </c>
      <c r="O3752" s="1" t="s">
        <v>2650</v>
      </c>
      <c r="P3752" s="1" t="s">
        <v>62</v>
      </c>
      <c r="Q3752" s="1" t="s">
        <v>62</v>
      </c>
      <c r="R3752" s="1" t="s">
        <v>61</v>
      </c>
      <c r="AV3752" s="1" t="s">
        <v>52</v>
      </c>
      <c r="AW3752" s="1" t="s">
        <v>6550</v>
      </c>
      <c r="AX3752" s="1" t="s">
        <v>52</v>
      </c>
      <c r="AY3752" s="1" t="s">
        <v>52</v>
      </c>
      <c r="AZ3752" s="203"/>
      <c r="BA3752" s="207" t="s">
        <v>7717</v>
      </c>
    </row>
    <row r="3753" spans="1:53" ht="30" customHeight="1">
      <c r="A3753" s="5" t="s">
        <v>2487</v>
      </c>
      <c r="B3753" s="5" t="s">
        <v>52</v>
      </c>
      <c r="C3753" s="5" t="s">
        <v>52</v>
      </c>
      <c r="D3753" s="6"/>
      <c r="E3753" s="8"/>
      <c r="F3753" s="9">
        <f>TRUNC(SUMIF(N3751:N3752, N3750, F3751:F3752),0)</f>
        <v>0</v>
      </c>
      <c r="G3753" s="8"/>
      <c r="H3753" s="9">
        <f>TRUNC(SUMIF(N3751:N3752, N3750, H3751:H3752),0)</f>
        <v>21978</v>
      </c>
      <c r="I3753" s="8"/>
      <c r="J3753" s="9">
        <f>TRUNC(SUMIF(N3751:N3752, N3750, J3751:J3752),0)</f>
        <v>0</v>
      </c>
      <c r="K3753" s="8"/>
      <c r="L3753" s="9">
        <f>F3753+H3753+J3753</f>
        <v>21978</v>
      </c>
      <c r="M3753" s="5" t="s">
        <v>52</v>
      </c>
      <c r="N3753" s="1" t="s">
        <v>124</v>
      </c>
      <c r="O3753" s="1" t="s">
        <v>124</v>
      </c>
      <c r="P3753" s="1" t="s">
        <v>52</v>
      </c>
      <c r="Q3753" s="1" t="s">
        <v>52</v>
      </c>
      <c r="R3753" s="1" t="s">
        <v>52</v>
      </c>
      <c r="AV3753" s="1" t="s">
        <v>52</v>
      </c>
      <c r="AW3753" s="1" t="s">
        <v>52</v>
      </c>
      <c r="AX3753" s="1" t="s">
        <v>52</v>
      </c>
      <c r="AY3753" s="1" t="s">
        <v>52</v>
      </c>
      <c r="AZ3753" s="203"/>
      <c r="BA3753" s="207"/>
    </row>
    <row r="3754" spans="1:53" ht="30" customHeight="1">
      <c r="A3754" s="6"/>
      <c r="B3754" s="6"/>
      <c r="C3754" s="6"/>
      <c r="D3754" s="6"/>
      <c r="E3754" s="8"/>
      <c r="F3754" s="9"/>
      <c r="G3754" s="8"/>
      <c r="H3754" s="9"/>
      <c r="I3754" s="8"/>
      <c r="J3754" s="9"/>
      <c r="K3754" s="8"/>
      <c r="L3754" s="9"/>
      <c r="M3754" s="6"/>
      <c r="BA3754" s="206"/>
    </row>
    <row r="3755" spans="1:53" ht="30" customHeight="1">
      <c r="A3755" s="308" t="s">
        <v>6551</v>
      </c>
      <c r="B3755" s="308"/>
      <c r="C3755" s="308"/>
      <c r="D3755" s="308"/>
      <c r="E3755" s="309"/>
      <c r="F3755" s="310"/>
      <c r="G3755" s="309"/>
      <c r="H3755" s="310"/>
      <c r="I3755" s="309"/>
      <c r="J3755" s="310"/>
      <c r="K3755" s="309"/>
      <c r="L3755" s="310"/>
      <c r="M3755" s="308"/>
      <c r="N3755" s="1" t="s">
        <v>4617</v>
      </c>
      <c r="BA3755" s="206"/>
    </row>
    <row r="3756" spans="1:53" ht="30" customHeight="1">
      <c r="A3756" s="5" t="s">
        <v>2975</v>
      </c>
      <c r="B3756" s="5" t="s">
        <v>2646</v>
      </c>
      <c r="C3756" s="5" t="s">
        <v>2210</v>
      </c>
      <c r="D3756" s="6">
        <v>0.11</v>
      </c>
      <c r="E3756" s="8">
        <f>단가대비표!K430</f>
        <v>0</v>
      </c>
      <c r="F3756" s="9">
        <f>TRUNC(E3756*D3756,1)</f>
        <v>0</v>
      </c>
      <c r="G3756" s="8">
        <f>단가대비표!L430</f>
        <v>202504</v>
      </c>
      <c r="H3756" s="9">
        <f>TRUNC(G3756*D3756,1)</f>
        <v>22275.4</v>
      </c>
      <c r="I3756" s="8">
        <f>단가대비표!S430</f>
        <v>0</v>
      </c>
      <c r="J3756" s="9">
        <f>TRUNC(I3756*D3756,1)</f>
        <v>0</v>
      </c>
      <c r="K3756" s="8">
        <f>TRUNC(E3756+G3756+I3756,1)</f>
        <v>202504</v>
      </c>
      <c r="L3756" s="9">
        <f>TRUNC(F3756+H3756+J3756,1)</f>
        <v>22275.4</v>
      </c>
      <c r="M3756" s="5" t="s">
        <v>52</v>
      </c>
      <c r="N3756" s="1" t="s">
        <v>4617</v>
      </c>
      <c r="O3756" s="1" t="s">
        <v>2976</v>
      </c>
      <c r="P3756" s="1" t="s">
        <v>62</v>
      </c>
      <c r="Q3756" s="1" t="s">
        <v>62</v>
      </c>
      <c r="R3756" s="1" t="s">
        <v>61</v>
      </c>
      <c r="AV3756" s="1" t="s">
        <v>52</v>
      </c>
      <c r="AW3756" s="1" t="s">
        <v>6552</v>
      </c>
      <c r="AX3756" s="1" t="s">
        <v>52</v>
      </c>
      <c r="AY3756" s="1" t="s">
        <v>52</v>
      </c>
      <c r="AZ3756" s="203"/>
      <c r="BA3756" s="207" t="s">
        <v>7745</v>
      </c>
    </row>
    <row r="3757" spans="1:53" ht="30" customHeight="1">
      <c r="A3757" s="5" t="s">
        <v>2649</v>
      </c>
      <c r="B3757" s="5" t="s">
        <v>2646</v>
      </c>
      <c r="C3757" s="5" t="s">
        <v>2210</v>
      </c>
      <c r="D3757" s="6">
        <v>1.2E-2</v>
      </c>
      <c r="E3757" s="8">
        <f>단가대비표!K405</f>
        <v>0</v>
      </c>
      <c r="F3757" s="9">
        <f>TRUNC(E3757*D3757,1)</f>
        <v>0</v>
      </c>
      <c r="G3757" s="8">
        <f>단가대비표!L405</f>
        <v>157068</v>
      </c>
      <c r="H3757" s="9">
        <f>TRUNC(G3757*D3757,1)</f>
        <v>1884.8</v>
      </c>
      <c r="I3757" s="8">
        <f>단가대비표!S405</f>
        <v>0</v>
      </c>
      <c r="J3757" s="9">
        <f>TRUNC(I3757*D3757,1)</f>
        <v>0</v>
      </c>
      <c r="K3757" s="8">
        <f>TRUNC(E3757+G3757+I3757,1)</f>
        <v>157068</v>
      </c>
      <c r="L3757" s="9">
        <f>TRUNC(F3757+H3757+J3757,1)</f>
        <v>1884.8</v>
      </c>
      <c r="M3757" s="5" t="s">
        <v>52</v>
      </c>
      <c r="N3757" s="1" t="s">
        <v>4617</v>
      </c>
      <c r="O3757" s="1" t="s">
        <v>2650</v>
      </c>
      <c r="P3757" s="1" t="s">
        <v>62</v>
      </c>
      <c r="Q3757" s="1" t="s">
        <v>62</v>
      </c>
      <c r="R3757" s="1" t="s">
        <v>61</v>
      </c>
      <c r="AV3757" s="1" t="s">
        <v>52</v>
      </c>
      <c r="AW3757" s="1" t="s">
        <v>6553</v>
      </c>
      <c r="AX3757" s="1" t="s">
        <v>52</v>
      </c>
      <c r="AY3757" s="1" t="s">
        <v>52</v>
      </c>
      <c r="AZ3757" s="203"/>
      <c r="BA3757" s="207" t="s">
        <v>7717</v>
      </c>
    </row>
    <row r="3758" spans="1:53" ht="30" customHeight="1">
      <c r="A3758" s="5" t="s">
        <v>2487</v>
      </c>
      <c r="B3758" s="5" t="s">
        <v>52</v>
      </c>
      <c r="C3758" s="5" t="s">
        <v>52</v>
      </c>
      <c r="D3758" s="6"/>
      <c r="E3758" s="8"/>
      <c r="F3758" s="9">
        <f>TRUNC(SUMIF(N3756:N3757, N3755, F3756:F3757),0)</f>
        <v>0</v>
      </c>
      <c r="G3758" s="8"/>
      <c r="H3758" s="9">
        <f>TRUNC(SUMIF(N3756:N3757, N3755, H3756:H3757),0)</f>
        <v>24160</v>
      </c>
      <c r="I3758" s="8"/>
      <c r="J3758" s="9">
        <f>TRUNC(SUMIF(N3756:N3757, N3755, J3756:J3757),0)</f>
        <v>0</v>
      </c>
      <c r="K3758" s="8"/>
      <c r="L3758" s="9">
        <f>F3758+H3758+J3758</f>
        <v>24160</v>
      </c>
      <c r="M3758" s="5" t="s">
        <v>52</v>
      </c>
      <c r="N3758" s="1" t="s">
        <v>124</v>
      </c>
      <c r="O3758" s="1" t="s">
        <v>124</v>
      </c>
      <c r="P3758" s="1" t="s">
        <v>52</v>
      </c>
      <c r="Q3758" s="1" t="s">
        <v>52</v>
      </c>
      <c r="R3758" s="1" t="s">
        <v>52</v>
      </c>
      <c r="AV3758" s="1" t="s">
        <v>52</v>
      </c>
      <c r="AW3758" s="1" t="s">
        <v>52</v>
      </c>
      <c r="AX3758" s="1" t="s">
        <v>52</v>
      </c>
      <c r="AY3758" s="1" t="s">
        <v>52</v>
      </c>
      <c r="AZ3758" s="203"/>
      <c r="BA3758" s="207"/>
    </row>
    <row r="3759" spans="1:53" ht="30" customHeight="1">
      <c r="A3759" s="6"/>
      <c r="B3759" s="6"/>
      <c r="C3759" s="6"/>
      <c r="D3759" s="6"/>
      <c r="E3759" s="8"/>
      <c r="F3759" s="9"/>
      <c r="G3759" s="8"/>
      <c r="H3759" s="9"/>
      <c r="I3759" s="8"/>
      <c r="J3759" s="9"/>
      <c r="K3759" s="8"/>
      <c r="L3759" s="9"/>
      <c r="M3759" s="6"/>
      <c r="BA3759" s="206"/>
    </row>
    <row r="3760" spans="1:53" ht="30" customHeight="1">
      <c r="A3760" s="308" t="s">
        <v>6554</v>
      </c>
      <c r="B3760" s="308"/>
      <c r="C3760" s="308"/>
      <c r="D3760" s="308"/>
      <c r="E3760" s="309"/>
      <c r="F3760" s="310"/>
      <c r="G3760" s="309"/>
      <c r="H3760" s="310"/>
      <c r="I3760" s="309"/>
      <c r="J3760" s="310"/>
      <c r="K3760" s="309"/>
      <c r="L3760" s="310"/>
      <c r="M3760" s="308"/>
      <c r="N3760" s="1" t="s">
        <v>4644</v>
      </c>
      <c r="BA3760" s="206"/>
    </row>
    <row r="3761" spans="1:53" ht="30" customHeight="1">
      <c r="A3761" s="5" t="s">
        <v>2975</v>
      </c>
      <c r="B3761" s="5" t="s">
        <v>2646</v>
      </c>
      <c r="C3761" s="5" t="s">
        <v>2210</v>
      </c>
      <c r="D3761" s="6">
        <v>0.12</v>
      </c>
      <c r="E3761" s="8">
        <f>단가대비표!K430</f>
        <v>0</v>
      </c>
      <c r="F3761" s="9">
        <f>TRUNC(E3761*D3761,1)</f>
        <v>0</v>
      </c>
      <c r="G3761" s="8">
        <f>단가대비표!L430</f>
        <v>202504</v>
      </c>
      <c r="H3761" s="9">
        <f>TRUNC(G3761*D3761,1)</f>
        <v>24300.400000000001</v>
      </c>
      <c r="I3761" s="8">
        <f>단가대비표!S430</f>
        <v>0</v>
      </c>
      <c r="J3761" s="9">
        <f>TRUNC(I3761*D3761,1)</f>
        <v>0</v>
      </c>
      <c r="K3761" s="8">
        <f>TRUNC(E3761+G3761+I3761,1)</f>
        <v>202504</v>
      </c>
      <c r="L3761" s="9">
        <f>TRUNC(F3761+H3761+J3761,1)</f>
        <v>24300.400000000001</v>
      </c>
      <c r="M3761" s="5" t="s">
        <v>52</v>
      </c>
      <c r="N3761" s="1" t="s">
        <v>4644</v>
      </c>
      <c r="O3761" s="1" t="s">
        <v>2976</v>
      </c>
      <c r="P3761" s="1" t="s">
        <v>62</v>
      </c>
      <c r="Q3761" s="1" t="s">
        <v>62</v>
      </c>
      <c r="R3761" s="1" t="s">
        <v>61</v>
      </c>
      <c r="AV3761" s="1" t="s">
        <v>52</v>
      </c>
      <c r="AW3761" s="1" t="s">
        <v>6555</v>
      </c>
      <c r="AX3761" s="1" t="s">
        <v>52</v>
      </c>
      <c r="AY3761" s="1" t="s">
        <v>52</v>
      </c>
      <c r="AZ3761" s="203"/>
      <c r="BA3761" s="207" t="s">
        <v>7745</v>
      </c>
    </row>
    <row r="3762" spans="1:53" ht="30" customHeight="1">
      <c r="A3762" s="5" t="s">
        <v>2649</v>
      </c>
      <c r="B3762" s="5" t="s">
        <v>2646</v>
      </c>
      <c r="C3762" s="5" t="s">
        <v>2210</v>
      </c>
      <c r="D3762" s="6">
        <v>1.2999999999999999E-2</v>
      </c>
      <c r="E3762" s="8">
        <f>단가대비표!K405</f>
        <v>0</v>
      </c>
      <c r="F3762" s="9">
        <f>TRUNC(E3762*D3762,1)</f>
        <v>0</v>
      </c>
      <c r="G3762" s="8">
        <f>단가대비표!L405</f>
        <v>157068</v>
      </c>
      <c r="H3762" s="9">
        <f>TRUNC(G3762*D3762,1)</f>
        <v>2041.8</v>
      </c>
      <c r="I3762" s="8">
        <f>단가대비표!S405</f>
        <v>0</v>
      </c>
      <c r="J3762" s="9">
        <f>TRUNC(I3762*D3762,1)</f>
        <v>0</v>
      </c>
      <c r="K3762" s="8">
        <f>TRUNC(E3762+G3762+I3762,1)</f>
        <v>157068</v>
      </c>
      <c r="L3762" s="9">
        <f>TRUNC(F3762+H3762+J3762,1)</f>
        <v>2041.8</v>
      </c>
      <c r="M3762" s="5" t="s">
        <v>52</v>
      </c>
      <c r="N3762" s="1" t="s">
        <v>4644</v>
      </c>
      <c r="O3762" s="1" t="s">
        <v>2650</v>
      </c>
      <c r="P3762" s="1" t="s">
        <v>62</v>
      </c>
      <c r="Q3762" s="1" t="s">
        <v>62</v>
      </c>
      <c r="R3762" s="1" t="s">
        <v>61</v>
      </c>
      <c r="AV3762" s="1" t="s">
        <v>52</v>
      </c>
      <c r="AW3762" s="1" t="s">
        <v>6556</v>
      </c>
      <c r="AX3762" s="1" t="s">
        <v>52</v>
      </c>
      <c r="AY3762" s="1" t="s">
        <v>52</v>
      </c>
      <c r="AZ3762" s="203"/>
      <c r="BA3762" s="207" t="s">
        <v>7717</v>
      </c>
    </row>
    <row r="3763" spans="1:53" ht="30" customHeight="1">
      <c r="A3763" s="5" t="s">
        <v>2487</v>
      </c>
      <c r="B3763" s="5" t="s">
        <v>52</v>
      </c>
      <c r="C3763" s="5" t="s">
        <v>52</v>
      </c>
      <c r="D3763" s="6"/>
      <c r="E3763" s="8"/>
      <c r="F3763" s="9">
        <f>TRUNC(SUMIF(N3761:N3762, N3760, F3761:F3762),0)</f>
        <v>0</v>
      </c>
      <c r="G3763" s="8"/>
      <c r="H3763" s="9">
        <f>TRUNC(SUMIF(N3761:N3762, N3760, H3761:H3762),0)</f>
        <v>26342</v>
      </c>
      <c r="I3763" s="8"/>
      <c r="J3763" s="9">
        <f>TRUNC(SUMIF(N3761:N3762, N3760, J3761:J3762),0)</f>
        <v>0</v>
      </c>
      <c r="K3763" s="8"/>
      <c r="L3763" s="9">
        <f>F3763+H3763+J3763</f>
        <v>26342</v>
      </c>
      <c r="M3763" s="5" t="s">
        <v>52</v>
      </c>
      <c r="N3763" s="1" t="s">
        <v>124</v>
      </c>
      <c r="O3763" s="1" t="s">
        <v>124</v>
      </c>
      <c r="P3763" s="1" t="s">
        <v>52</v>
      </c>
      <c r="Q3763" s="1" t="s">
        <v>52</v>
      </c>
      <c r="R3763" s="1" t="s">
        <v>52</v>
      </c>
      <c r="AV3763" s="1" t="s">
        <v>52</v>
      </c>
      <c r="AW3763" s="1" t="s">
        <v>52</v>
      </c>
      <c r="AX3763" s="1" t="s">
        <v>52</v>
      </c>
      <c r="AY3763" s="1" t="s">
        <v>52</v>
      </c>
      <c r="AZ3763" s="203"/>
      <c r="BA3763" s="207"/>
    </row>
    <row r="3764" spans="1:53" ht="30" customHeight="1">
      <c r="A3764" s="6"/>
      <c r="B3764" s="6"/>
      <c r="C3764" s="6"/>
      <c r="D3764" s="6"/>
      <c r="E3764" s="8"/>
      <c r="F3764" s="9"/>
      <c r="G3764" s="8"/>
      <c r="H3764" s="9"/>
      <c r="I3764" s="8"/>
      <c r="J3764" s="9"/>
      <c r="K3764" s="8"/>
      <c r="L3764" s="9"/>
      <c r="M3764" s="6"/>
      <c r="BA3764" s="206"/>
    </row>
    <row r="3765" spans="1:53" ht="30" customHeight="1">
      <c r="A3765" s="308" t="s">
        <v>6557</v>
      </c>
      <c r="B3765" s="308"/>
      <c r="C3765" s="308"/>
      <c r="D3765" s="308"/>
      <c r="E3765" s="309"/>
      <c r="F3765" s="310"/>
      <c r="G3765" s="309"/>
      <c r="H3765" s="310"/>
      <c r="I3765" s="309"/>
      <c r="J3765" s="310"/>
      <c r="K3765" s="309"/>
      <c r="L3765" s="310"/>
      <c r="M3765" s="308"/>
      <c r="N3765" s="1" t="s">
        <v>4667</v>
      </c>
      <c r="BA3765" s="206"/>
    </row>
    <row r="3766" spans="1:53" ht="30" customHeight="1">
      <c r="A3766" s="5" t="s">
        <v>6046</v>
      </c>
      <c r="B3766" s="5" t="s">
        <v>6558</v>
      </c>
      <c r="C3766" s="5" t="s">
        <v>2685</v>
      </c>
      <c r="D3766" s="6">
        <v>3.7600000000000001E-2</v>
      </c>
      <c r="E3766" s="8">
        <f>단가대비표!K63</f>
        <v>3435</v>
      </c>
      <c r="F3766" s="9">
        <f>TRUNC(E3766*D3766,1)</f>
        <v>129.1</v>
      </c>
      <c r="G3766" s="8">
        <f>단가대비표!L63</f>
        <v>0</v>
      </c>
      <c r="H3766" s="9">
        <f>TRUNC(G3766*D3766,1)</f>
        <v>0</v>
      </c>
      <c r="I3766" s="8">
        <f>단가대비표!S63</f>
        <v>0</v>
      </c>
      <c r="J3766" s="9">
        <f>TRUNC(I3766*D3766,1)</f>
        <v>0</v>
      </c>
      <c r="K3766" s="8">
        <f t="shared" ref="K3766:L3768" si="484">TRUNC(E3766+G3766+I3766,1)</f>
        <v>3435</v>
      </c>
      <c r="L3766" s="9">
        <f t="shared" si="484"/>
        <v>129.1</v>
      </c>
      <c r="M3766" s="5" t="s">
        <v>52</v>
      </c>
      <c r="N3766" s="1" t="s">
        <v>4667</v>
      </c>
      <c r="O3766" s="1" t="s">
        <v>6559</v>
      </c>
      <c r="P3766" s="1" t="s">
        <v>62</v>
      </c>
      <c r="Q3766" s="1" t="s">
        <v>62</v>
      </c>
      <c r="R3766" s="1" t="s">
        <v>61</v>
      </c>
      <c r="AV3766" s="1" t="s">
        <v>52</v>
      </c>
      <c r="AW3766" s="1" t="s">
        <v>6560</v>
      </c>
      <c r="AX3766" s="1" t="s">
        <v>52</v>
      </c>
      <c r="AY3766" s="1" t="s">
        <v>52</v>
      </c>
      <c r="AZ3766" s="203"/>
      <c r="BA3766" s="207" t="s">
        <v>7291</v>
      </c>
    </row>
    <row r="3767" spans="1:53" ht="30" customHeight="1">
      <c r="A3767" s="5" t="s">
        <v>3215</v>
      </c>
      <c r="B3767" s="5" t="s">
        <v>6050</v>
      </c>
      <c r="C3767" s="5" t="s">
        <v>2685</v>
      </c>
      <c r="D3767" s="6">
        <v>3.4000000000000002E-2</v>
      </c>
      <c r="E3767" s="8">
        <f>일위대가목록!E535</f>
        <v>126</v>
      </c>
      <c r="F3767" s="9">
        <f>TRUNC(E3767*D3767,1)</f>
        <v>4.2</v>
      </c>
      <c r="G3767" s="8">
        <f>일위대가목록!F535</f>
        <v>6311</v>
      </c>
      <c r="H3767" s="9">
        <f>TRUNC(G3767*D3767,1)</f>
        <v>214.5</v>
      </c>
      <c r="I3767" s="8">
        <f>일위대가목록!G535</f>
        <v>252</v>
      </c>
      <c r="J3767" s="9">
        <f>TRUNC(I3767*D3767,1)</f>
        <v>8.5</v>
      </c>
      <c r="K3767" s="8">
        <f t="shared" si="484"/>
        <v>6689</v>
      </c>
      <c r="L3767" s="9">
        <f t="shared" si="484"/>
        <v>227.2</v>
      </c>
      <c r="M3767" s="5" t="s">
        <v>6051</v>
      </c>
      <c r="N3767" s="1" t="s">
        <v>4667</v>
      </c>
      <c r="O3767" s="1" t="s">
        <v>6052</v>
      </c>
      <c r="P3767" s="1" t="s">
        <v>61</v>
      </c>
      <c r="Q3767" s="1" t="s">
        <v>62</v>
      </c>
      <c r="R3767" s="1" t="s">
        <v>62</v>
      </c>
      <c r="AV3767" s="1" t="s">
        <v>52</v>
      </c>
      <c r="AW3767" s="1" t="s">
        <v>6561</v>
      </c>
      <c r="AX3767" s="1" t="s">
        <v>52</v>
      </c>
      <c r="AY3767" s="1" t="s">
        <v>52</v>
      </c>
      <c r="AZ3767" s="203"/>
      <c r="BA3767" s="207" t="s">
        <v>6051</v>
      </c>
    </row>
    <row r="3768" spans="1:53" ht="30" customHeight="1">
      <c r="A3768" s="5" t="s">
        <v>3228</v>
      </c>
      <c r="B3768" s="5" t="s">
        <v>4674</v>
      </c>
      <c r="C3768" s="5" t="s">
        <v>2685</v>
      </c>
      <c r="D3768" s="6">
        <v>-2E-3</v>
      </c>
      <c r="E3768" s="8">
        <f>단가대비표!K51</f>
        <v>1350</v>
      </c>
      <c r="F3768" s="9">
        <f>TRUNC(E3768*D3768,1)</f>
        <v>-2.7</v>
      </c>
      <c r="G3768" s="8">
        <f>단가대비표!L51</f>
        <v>0</v>
      </c>
      <c r="H3768" s="9">
        <f>TRUNC(G3768*D3768,1)</f>
        <v>0</v>
      </c>
      <c r="I3768" s="8">
        <f>단가대비표!S51</f>
        <v>0</v>
      </c>
      <c r="J3768" s="9">
        <f>TRUNC(I3768*D3768,1)</f>
        <v>0</v>
      </c>
      <c r="K3768" s="8">
        <f t="shared" si="484"/>
        <v>1350</v>
      </c>
      <c r="L3768" s="9">
        <f t="shared" si="484"/>
        <v>-2.7</v>
      </c>
      <c r="M3768" s="5" t="s">
        <v>3230</v>
      </c>
      <c r="N3768" s="1" t="s">
        <v>4667</v>
      </c>
      <c r="O3768" s="1" t="s">
        <v>4675</v>
      </c>
      <c r="P3768" s="1" t="s">
        <v>62</v>
      </c>
      <c r="Q3768" s="1" t="s">
        <v>62</v>
      </c>
      <c r="R3768" s="1" t="s">
        <v>61</v>
      </c>
      <c r="AV3768" s="1" t="s">
        <v>52</v>
      </c>
      <c r="AW3768" s="1" t="s">
        <v>6562</v>
      </c>
      <c r="AX3768" s="1" t="s">
        <v>52</v>
      </c>
      <c r="AY3768" s="1" t="s">
        <v>52</v>
      </c>
      <c r="AZ3768" s="203"/>
      <c r="BA3768" s="207" t="s">
        <v>7269</v>
      </c>
    </row>
    <row r="3769" spans="1:53" ht="30" customHeight="1">
      <c r="A3769" s="5" t="s">
        <v>2487</v>
      </c>
      <c r="B3769" s="5" t="s">
        <v>52</v>
      </c>
      <c r="C3769" s="5" t="s">
        <v>52</v>
      </c>
      <c r="D3769" s="6"/>
      <c r="E3769" s="8"/>
      <c r="F3769" s="9">
        <f>TRUNC(SUMIF(N3766:N3768, N3765, F3766:F3768),0)</f>
        <v>130</v>
      </c>
      <c r="G3769" s="8"/>
      <c r="H3769" s="9">
        <f>TRUNC(SUMIF(N3766:N3768, N3765, H3766:H3768),0)</f>
        <v>214</v>
      </c>
      <c r="I3769" s="8"/>
      <c r="J3769" s="9">
        <f>TRUNC(SUMIF(N3766:N3768, N3765, J3766:J3768),0)</f>
        <v>8</v>
      </c>
      <c r="K3769" s="8"/>
      <c r="L3769" s="9">
        <f>F3769+H3769+J3769</f>
        <v>352</v>
      </c>
      <c r="M3769" s="5" t="s">
        <v>52</v>
      </c>
      <c r="N3769" s="1" t="s">
        <v>124</v>
      </c>
      <c r="O3769" s="1" t="s">
        <v>124</v>
      </c>
      <c r="P3769" s="1" t="s">
        <v>52</v>
      </c>
      <c r="Q3769" s="1" t="s">
        <v>52</v>
      </c>
      <c r="R3769" s="1" t="s">
        <v>52</v>
      </c>
      <c r="AV3769" s="1" t="s">
        <v>52</v>
      </c>
      <c r="AW3769" s="1" t="s">
        <v>52</v>
      </c>
      <c r="AX3769" s="1" t="s">
        <v>52</v>
      </c>
      <c r="AY3769" s="1" t="s">
        <v>52</v>
      </c>
      <c r="AZ3769" s="203"/>
      <c r="BA3769" s="207"/>
    </row>
    <row r="3770" spans="1:53" ht="30" customHeight="1">
      <c r="A3770" s="6"/>
      <c r="B3770" s="6"/>
      <c r="C3770" s="6"/>
      <c r="D3770" s="6"/>
      <c r="E3770" s="8"/>
      <c r="F3770" s="9"/>
      <c r="G3770" s="8"/>
      <c r="H3770" s="9"/>
      <c r="I3770" s="8"/>
      <c r="J3770" s="9"/>
      <c r="K3770" s="8"/>
      <c r="L3770" s="9"/>
      <c r="M3770" s="6"/>
      <c r="BA3770" s="206"/>
    </row>
    <row r="3771" spans="1:53" ht="30" customHeight="1">
      <c r="A3771" s="308" t="s">
        <v>6563</v>
      </c>
      <c r="B3771" s="308"/>
      <c r="C3771" s="308"/>
      <c r="D3771" s="308"/>
      <c r="E3771" s="309"/>
      <c r="F3771" s="310"/>
      <c r="G3771" s="309"/>
      <c r="H3771" s="310"/>
      <c r="I3771" s="309"/>
      <c r="J3771" s="310"/>
      <c r="K3771" s="309"/>
      <c r="L3771" s="310"/>
      <c r="M3771" s="308"/>
      <c r="N3771" s="1" t="s">
        <v>4672</v>
      </c>
      <c r="BA3771" s="206"/>
    </row>
    <row r="3772" spans="1:53" ht="30" customHeight="1">
      <c r="A3772" s="5" t="s">
        <v>6066</v>
      </c>
      <c r="B3772" s="5" t="s">
        <v>2646</v>
      </c>
      <c r="C3772" s="5" t="s">
        <v>2210</v>
      </c>
      <c r="D3772" s="6">
        <v>1.2160000000000001E-2</v>
      </c>
      <c r="E3772" s="8">
        <f>단가대비표!K412</f>
        <v>0</v>
      </c>
      <c r="F3772" s="9">
        <f>TRUNC(E3772*D3772,1)</f>
        <v>0</v>
      </c>
      <c r="G3772" s="8">
        <f>단가대비표!L412</f>
        <v>249748</v>
      </c>
      <c r="H3772" s="9">
        <f>TRUNC(G3772*D3772,1)</f>
        <v>3036.9</v>
      </c>
      <c r="I3772" s="8">
        <f>단가대비표!S412</f>
        <v>0</v>
      </c>
      <c r="J3772" s="9">
        <f>TRUNC(I3772*D3772,1)</f>
        <v>0</v>
      </c>
      <c r="K3772" s="8">
        <f t="shared" ref="K3772:L3776" si="485">TRUNC(E3772+G3772+I3772,1)</f>
        <v>249748</v>
      </c>
      <c r="L3772" s="9">
        <f t="shared" si="485"/>
        <v>3036.9</v>
      </c>
      <c r="M3772" s="5" t="s">
        <v>52</v>
      </c>
      <c r="N3772" s="1" t="s">
        <v>4672</v>
      </c>
      <c r="O3772" s="1" t="s">
        <v>6067</v>
      </c>
      <c r="P3772" s="1" t="s">
        <v>62</v>
      </c>
      <c r="Q3772" s="1" t="s">
        <v>62</v>
      </c>
      <c r="R3772" s="1" t="s">
        <v>61</v>
      </c>
      <c r="V3772">
        <v>1</v>
      </c>
      <c r="W3772">
        <v>2</v>
      </c>
      <c r="AV3772" s="1" t="s">
        <v>52</v>
      </c>
      <c r="AW3772" s="1" t="s">
        <v>6564</v>
      </c>
      <c r="AX3772" s="1" t="s">
        <v>52</v>
      </c>
      <c r="AY3772" s="1" t="s">
        <v>52</v>
      </c>
      <c r="AZ3772" s="203"/>
      <c r="BA3772" s="207" t="s">
        <v>7727</v>
      </c>
    </row>
    <row r="3773" spans="1:53" ht="30" customHeight="1">
      <c r="A3773" s="5" t="s">
        <v>3364</v>
      </c>
      <c r="B3773" s="5" t="s">
        <v>2646</v>
      </c>
      <c r="C3773" s="5" t="s">
        <v>2210</v>
      </c>
      <c r="D3773" s="6">
        <v>1.3509999999999999E-2</v>
      </c>
      <c r="E3773" s="8">
        <f>단가대비표!K406</f>
        <v>0</v>
      </c>
      <c r="F3773" s="9">
        <f>TRUNC(E3773*D3773,1)</f>
        <v>0</v>
      </c>
      <c r="G3773" s="8">
        <f>단가대비표!L406</f>
        <v>197450</v>
      </c>
      <c r="H3773" s="9">
        <f>TRUNC(G3773*D3773,1)</f>
        <v>2667.5</v>
      </c>
      <c r="I3773" s="8">
        <f>단가대비표!S406</f>
        <v>0</v>
      </c>
      <c r="J3773" s="9">
        <f>TRUNC(I3773*D3773,1)</f>
        <v>0</v>
      </c>
      <c r="K3773" s="8">
        <f t="shared" si="485"/>
        <v>197450</v>
      </c>
      <c r="L3773" s="9">
        <f t="shared" si="485"/>
        <v>2667.5</v>
      </c>
      <c r="M3773" s="5" t="s">
        <v>52</v>
      </c>
      <c r="N3773" s="1" t="s">
        <v>4672</v>
      </c>
      <c r="O3773" s="1" t="s">
        <v>3365</v>
      </c>
      <c r="P3773" s="1" t="s">
        <v>62</v>
      </c>
      <c r="Q3773" s="1" t="s">
        <v>62</v>
      </c>
      <c r="R3773" s="1" t="s">
        <v>61</v>
      </c>
      <c r="V3773">
        <v>1</v>
      </c>
      <c r="W3773">
        <v>2</v>
      </c>
      <c r="AV3773" s="1" t="s">
        <v>52</v>
      </c>
      <c r="AW3773" s="1" t="s">
        <v>6565</v>
      </c>
      <c r="AX3773" s="1" t="s">
        <v>52</v>
      </c>
      <c r="AY3773" s="1" t="s">
        <v>52</v>
      </c>
      <c r="AZ3773" s="203"/>
      <c r="BA3773" s="207" t="s">
        <v>7719</v>
      </c>
    </row>
    <row r="3774" spans="1:53" ht="30" customHeight="1">
      <c r="A3774" s="5" t="s">
        <v>2649</v>
      </c>
      <c r="B3774" s="5" t="s">
        <v>2646</v>
      </c>
      <c r="C3774" s="5" t="s">
        <v>2210</v>
      </c>
      <c r="D3774" s="6">
        <v>3.9500000000000004E-3</v>
      </c>
      <c r="E3774" s="8">
        <f>단가대비표!K405</f>
        <v>0</v>
      </c>
      <c r="F3774" s="9">
        <f>TRUNC(E3774*D3774,1)</f>
        <v>0</v>
      </c>
      <c r="G3774" s="8">
        <f>단가대비표!L405</f>
        <v>157068</v>
      </c>
      <c r="H3774" s="9">
        <f>TRUNC(G3774*D3774,1)</f>
        <v>620.4</v>
      </c>
      <c r="I3774" s="8">
        <f>단가대비표!S405</f>
        <v>0</v>
      </c>
      <c r="J3774" s="9">
        <f>TRUNC(I3774*D3774,1)</f>
        <v>0</v>
      </c>
      <c r="K3774" s="8">
        <f t="shared" si="485"/>
        <v>157068</v>
      </c>
      <c r="L3774" s="9">
        <f t="shared" si="485"/>
        <v>620.4</v>
      </c>
      <c r="M3774" s="5" t="s">
        <v>52</v>
      </c>
      <c r="N3774" s="1" t="s">
        <v>4672</v>
      </c>
      <c r="O3774" s="1" t="s">
        <v>2650</v>
      </c>
      <c r="P3774" s="1" t="s">
        <v>62</v>
      </c>
      <c r="Q3774" s="1" t="s">
        <v>62</v>
      </c>
      <c r="R3774" s="1" t="s">
        <v>61</v>
      </c>
      <c r="V3774">
        <v>1</v>
      </c>
      <c r="W3774">
        <v>2</v>
      </c>
      <c r="AV3774" s="1" t="s">
        <v>52</v>
      </c>
      <c r="AW3774" s="1" t="s">
        <v>6566</v>
      </c>
      <c r="AX3774" s="1" t="s">
        <v>52</v>
      </c>
      <c r="AY3774" s="1" t="s">
        <v>52</v>
      </c>
      <c r="AZ3774" s="203"/>
      <c r="BA3774" s="207" t="s">
        <v>7717</v>
      </c>
    </row>
    <row r="3775" spans="1:53" ht="30" customHeight="1">
      <c r="A3775" s="5" t="s">
        <v>2652</v>
      </c>
      <c r="B3775" s="5" t="s">
        <v>2653</v>
      </c>
      <c r="C3775" s="5" t="s">
        <v>449</v>
      </c>
      <c r="D3775" s="6">
        <v>1</v>
      </c>
      <c r="E3775" s="8">
        <v>0</v>
      </c>
      <c r="F3775" s="9">
        <f>TRUNC(E3775*D3775,1)</f>
        <v>0</v>
      </c>
      <c r="G3775" s="8">
        <v>0</v>
      </c>
      <c r="H3775" s="9">
        <f>TRUNC(G3775*D3775,1)</f>
        <v>0</v>
      </c>
      <c r="I3775" s="8">
        <f>TRUNC(SUMIF(V3772:V3776, RIGHTB(O3775, 1), H3772:H3776)*U3775, 2)</f>
        <v>126.49</v>
      </c>
      <c r="J3775" s="9">
        <f>TRUNC(I3775*D3775,1)</f>
        <v>126.4</v>
      </c>
      <c r="K3775" s="8">
        <f t="shared" si="485"/>
        <v>126.4</v>
      </c>
      <c r="L3775" s="9">
        <f t="shared" si="485"/>
        <v>126.4</v>
      </c>
      <c r="M3775" s="5" t="s">
        <v>52</v>
      </c>
      <c r="N3775" s="1" t="s">
        <v>4672</v>
      </c>
      <c r="O3775" s="1" t="s">
        <v>2654</v>
      </c>
      <c r="P3775" s="1" t="s">
        <v>62</v>
      </c>
      <c r="Q3775" s="1" t="s">
        <v>62</v>
      </c>
      <c r="R3775" s="1" t="s">
        <v>62</v>
      </c>
      <c r="S3775">
        <v>1</v>
      </c>
      <c r="T3775">
        <v>2</v>
      </c>
      <c r="U3775">
        <v>0.02</v>
      </c>
      <c r="AV3775" s="1" t="s">
        <v>52</v>
      </c>
      <c r="AW3775" s="1" t="s">
        <v>6567</v>
      </c>
      <c r="AX3775" s="1" t="s">
        <v>52</v>
      </c>
      <c r="AY3775" s="1" t="s">
        <v>52</v>
      </c>
      <c r="AZ3775" s="203"/>
      <c r="BA3775" s="207"/>
    </row>
    <row r="3776" spans="1:53" ht="30" customHeight="1">
      <c r="A3776" s="5" t="s">
        <v>2665</v>
      </c>
      <c r="B3776" s="5" t="s">
        <v>2653</v>
      </c>
      <c r="C3776" s="5" t="s">
        <v>449</v>
      </c>
      <c r="D3776" s="6">
        <v>1</v>
      </c>
      <c r="E3776" s="8">
        <f>TRUNC(SUMIF(W3772:W3776, RIGHTB(O3776, 1), H3772:H3776)*U3776, 2)</f>
        <v>126.49</v>
      </c>
      <c r="F3776" s="9">
        <f>TRUNC(E3776*D3776,1)</f>
        <v>126.4</v>
      </c>
      <c r="G3776" s="8">
        <v>0</v>
      </c>
      <c r="H3776" s="9">
        <f>TRUNC(G3776*D3776,1)</f>
        <v>0</v>
      </c>
      <c r="I3776" s="8">
        <v>0</v>
      </c>
      <c r="J3776" s="9">
        <f>TRUNC(I3776*D3776,1)</f>
        <v>0</v>
      </c>
      <c r="K3776" s="8">
        <f t="shared" si="485"/>
        <v>126.4</v>
      </c>
      <c r="L3776" s="9">
        <f t="shared" si="485"/>
        <v>126.4</v>
      </c>
      <c r="M3776" s="5" t="s">
        <v>52</v>
      </c>
      <c r="N3776" s="1" t="s">
        <v>4672</v>
      </c>
      <c r="O3776" s="1" t="s">
        <v>3004</v>
      </c>
      <c r="P3776" s="1" t="s">
        <v>62</v>
      </c>
      <c r="Q3776" s="1" t="s">
        <v>62</v>
      </c>
      <c r="R3776" s="1" t="s">
        <v>62</v>
      </c>
      <c r="S3776">
        <v>1</v>
      </c>
      <c r="T3776">
        <v>0</v>
      </c>
      <c r="U3776">
        <v>0.02</v>
      </c>
      <c r="AV3776" s="1" t="s">
        <v>52</v>
      </c>
      <c r="AW3776" s="1" t="s">
        <v>6568</v>
      </c>
      <c r="AX3776" s="1" t="s">
        <v>52</v>
      </c>
      <c r="AY3776" s="1" t="s">
        <v>52</v>
      </c>
      <c r="AZ3776" s="203"/>
      <c r="BA3776" s="207"/>
    </row>
    <row r="3777" spans="1:53" ht="30" customHeight="1">
      <c r="A3777" s="5" t="s">
        <v>2487</v>
      </c>
      <c r="B3777" s="5" t="s">
        <v>52</v>
      </c>
      <c r="C3777" s="5" t="s">
        <v>52</v>
      </c>
      <c r="D3777" s="6"/>
      <c r="E3777" s="8"/>
      <c r="F3777" s="9">
        <f>TRUNC(SUMIF(N3772:N3776, N3771, F3772:F3776),0)</f>
        <v>126</v>
      </c>
      <c r="G3777" s="8"/>
      <c r="H3777" s="9">
        <f>TRUNC(SUMIF(N3772:N3776, N3771, H3772:H3776),0)</f>
        <v>6324</v>
      </c>
      <c r="I3777" s="8"/>
      <c r="J3777" s="9">
        <f>TRUNC(SUMIF(N3772:N3776, N3771, J3772:J3776),0)</f>
        <v>126</v>
      </c>
      <c r="K3777" s="8"/>
      <c r="L3777" s="9">
        <f>F3777+H3777+J3777</f>
        <v>6576</v>
      </c>
      <c r="M3777" s="5" t="s">
        <v>52</v>
      </c>
      <c r="N3777" s="1" t="s">
        <v>124</v>
      </c>
      <c r="O3777" s="1" t="s">
        <v>124</v>
      </c>
      <c r="P3777" s="1" t="s">
        <v>52</v>
      </c>
      <c r="Q3777" s="1" t="s">
        <v>52</v>
      </c>
      <c r="R3777" s="1" t="s">
        <v>52</v>
      </c>
      <c r="AV3777" s="1" t="s">
        <v>52</v>
      </c>
      <c r="AW3777" s="1" t="s">
        <v>52</v>
      </c>
      <c r="AX3777" s="1" t="s">
        <v>52</v>
      </c>
      <c r="AY3777" s="1" t="s">
        <v>52</v>
      </c>
      <c r="AZ3777" s="203"/>
      <c r="BA3777" s="207"/>
    </row>
    <row r="3778" spans="1:53" ht="30" customHeight="1">
      <c r="A3778" s="6"/>
      <c r="B3778" s="6"/>
      <c r="C3778" s="6"/>
      <c r="D3778" s="6"/>
      <c r="E3778" s="8"/>
      <c r="F3778" s="9"/>
      <c r="G3778" s="8"/>
      <c r="H3778" s="9"/>
      <c r="I3778" s="8"/>
      <c r="J3778" s="9"/>
      <c r="K3778" s="8"/>
      <c r="L3778" s="9"/>
      <c r="M3778" s="6"/>
      <c r="BA3778" s="206"/>
    </row>
    <row r="3779" spans="1:53" ht="30" customHeight="1">
      <c r="A3779" s="308" t="s">
        <v>6569</v>
      </c>
      <c r="B3779" s="308"/>
      <c r="C3779" s="308"/>
      <c r="D3779" s="308"/>
      <c r="E3779" s="309"/>
      <c r="F3779" s="310"/>
      <c r="G3779" s="309"/>
      <c r="H3779" s="310"/>
      <c r="I3779" s="309"/>
      <c r="J3779" s="310"/>
      <c r="K3779" s="309"/>
      <c r="L3779" s="310"/>
      <c r="M3779" s="308"/>
      <c r="N3779" s="1" t="s">
        <v>4736</v>
      </c>
      <c r="BA3779" s="206"/>
    </row>
    <row r="3780" spans="1:53" ht="30" customHeight="1">
      <c r="A3780" s="5" t="s">
        <v>2809</v>
      </c>
      <c r="B3780" s="5" t="s">
        <v>2646</v>
      </c>
      <c r="C3780" s="5" t="s">
        <v>2210</v>
      </c>
      <c r="D3780" s="6">
        <v>0.05</v>
      </c>
      <c r="E3780" s="8">
        <f>단가대비표!K417</f>
        <v>0</v>
      </c>
      <c r="F3780" s="9">
        <f>TRUNC(E3780*D3780,1)</f>
        <v>0</v>
      </c>
      <c r="G3780" s="8">
        <f>단가대비표!L417</f>
        <v>254714</v>
      </c>
      <c r="H3780" s="9">
        <f>TRUNC(G3780*D3780,1)</f>
        <v>12735.7</v>
      </c>
      <c r="I3780" s="8">
        <f>단가대비표!S417</f>
        <v>0</v>
      </c>
      <c r="J3780" s="9">
        <f>TRUNC(I3780*D3780,1)</f>
        <v>0</v>
      </c>
      <c r="K3780" s="8">
        <f t="shared" ref="K3780:L3782" si="486">TRUNC(E3780+G3780+I3780,1)</f>
        <v>254714</v>
      </c>
      <c r="L3780" s="9">
        <f t="shared" si="486"/>
        <v>12735.7</v>
      </c>
      <c r="M3780" s="5" t="s">
        <v>52</v>
      </c>
      <c r="N3780" s="1" t="s">
        <v>4736</v>
      </c>
      <c r="O3780" s="1" t="s">
        <v>2810</v>
      </c>
      <c r="P3780" s="1" t="s">
        <v>62</v>
      </c>
      <c r="Q3780" s="1" t="s">
        <v>62</v>
      </c>
      <c r="R3780" s="1" t="s">
        <v>61</v>
      </c>
      <c r="V3780">
        <v>1</v>
      </c>
      <c r="AV3780" s="1" t="s">
        <v>52</v>
      </c>
      <c r="AW3780" s="1" t="s">
        <v>6570</v>
      </c>
      <c r="AX3780" s="1" t="s">
        <v>52</v>
      </c>
      <c r="AY3780" s="1" t="s">
        <v>52</v>
      </c>
      <c r="AZ3780" s="203"/>
      <c r="BA3780" s="207" t="s">
        <v>7732</v>
      </c>
    </row>
    <row r="3781" spans="1:53" ht="30" customHeight="1">
      <c r="A3781" s="5" t="s">
        <v>2649</v>
      </c>
      <c r="B3781" s="5" t="s">
        <v>2646</v>
      </c>
      <c r="C3781" s="5" t="s">
        <v>2210</v>
      </c>
      <c r="D3781" s="6">
        <v>1.9E-2</v>
      </c>
      <c r="E3781" s="8">
        <f>단가대비표!K405</f>
        <v>0</v>
      </c>
      <c r="F3781" s="9">
        <f>TRUNC(E3781*D3781,1)</f>
        <v>0</v>
      </c>
      <c r="G3781" s="8">
        <f>단가대비표!L405</f>
        <v>157068</v>
      </c>
      <c r="H3781" s="9">
        <f>TRUNC(G3781*D3781,1)</f>
        <v>2984.2</v>
      </c>
      <c r="I3781" s="8">
        <f>단가대비표!S405</f>
        <v>0</v>
      </c>
      <c r="J3781" s="9">
        <f>TRUNC(I3781*D3781,1)</f>
        <v>0</v>
      </c>
      <c r="K3781" s="8">
        <f t="shared" si="486"/>
        <v>157068</v>
      </c>
      <c r="L3781" s="9">
        <f t="shared" si="486"/>
        <v>2984.2</v>
      </c>
      <c r="M3781" s="5" t="s">
        <v>52</v>
      </c>
      <c r="N3781" s="1" t="s">
        <v>4736</v>
      </c>
      <c r="O3781" s="1" t="s">
        <v>2650</v>
      </c>
      <c r="P3781" s="1" t="s">
        <v>62</v>
      </c>
      <c r="Q3781" s="1" t="s">
        <v>62</v>
      </c>
      <c r="R3781" s="1" t="s">
        <v>61</v>
      </c>
      <c r="V3781">
        <v>1</v>
      </c>
      <c r="AV3781" s="1" t="s">
        <v>52</v>
      </c>
      <c r="AW3781" s="1" t="s">
        <v>6571</v>
      </c>
      <c r="AX3781" s="1" t="s">
        <v>52</v>
      </c>
      <c r="AY3781" s="1" t="s">
        <v>52</v>
      </c>
      <c r="AZ3781" s="203"/>
      <c r="BA3781" s="207" t="s">
        <v>7717</v>
      </c>
    </row>
    <row r="3782" spans="1:53" ht="30" customHeight="1">
      <c r="A3782" s="5" t="s">
        <v>2652</v>
      </c>
      <c r="B3782" s="5" t="s">
        <v>5124</v>
      </c>
      <c r="C3782" s="5" t="s">
        <v>449</v>
      </c>
      <c r="D3782" s="6">
        <v>1</v>
      </c>
      <c r="E3782" s="8">
        <v>0</v>
      </c>
      <c r="F3782" s="9">
        <f>TRUNC(E3782*D3782,1)</f>
        <v>0</v>
      </c>
      <c r="G3782" s="8">
        <v>0</v>
      </c>
      <c r="H3782" s="9">
        <f>TRUNC(G3782*D3782,1)</f>
        <v>0</v>
      </c>
      <c r="I3782" s="8">
        <f>TRUNC(SUMIF(V3780:V3782, RIGHTB(O3782, 1), H3780:H3782)*U3782, 2)</f>
        <v>628.79</v>
      </c>
      <c r="J3782" s="9">
        <f>TRUNC(I3782*D3782,1)</f>
        <v>628.70000000000005</v>
      </c>
      <c r="K3782" s="8">
        <f t="shared" si="486"/>
        <v>628.70000000000005</v>
      </c>
      <c r="L3782" s="9">
        <f t="shared" si="486"/>
        <v>628.70000000000005</v>
      </c>
      <c r="M3782" s="5" t="s">
        <v>52</v>
      </c>
      <c r="N3782" s="1" t="s">
        <v>4736</v>
      </c>
      <c r="O3782" s="1" t="s">
        <v>2654</v>
      </c>
      <c r="P3782" s="1" t="s">
        <v>62</v>
      </c>
      <c r="Q3782" s="1" t="s">
        <v>62</v>
      </c>
      <c r="R3782" s="1" t="s">
        <v>62</v>
      </c>
      <c r="S3782">
        <v>1</v>
      </c>
      <c r="T3782">
        <v>2</v>
      </c>
      <c r="U3782">
        <v>0.04</v>
      </c>
      <c r="AV3782" s="1" t="s">
        <v>52</v>
      </c>
      <c r="AW3782" s="1" t="s">
        <v>6572</v>
      </c>
      <c r="AX3782" s="1" t="s">
        <v>52</v>
      </c>
      <c r="AY3782" s="1" t="s">
        <v>52</v>
      </c>
      <c r="AZ3782" s="203"/>
      <c r="BA3782" s="207"/>
    </row>
    <row r="3783" spans="1:53" ht="30" customHeight="1">
      <c r="A3783" s="5" t="s">
        <v>2487</v>
      </c>
      <c r="B3783" s="5" t="s">
        <v>52</v>
      </c>
      <c r="C3783" s="5" t="s">
        <v>52</v>
      </c>
      <c r="D3783" s="6"/>
      <c r="E3783" s="8"/>
      <c r="F3783" s="9">
        <f>TRUNC(SUMIF(N3780:N3782, N3779, F3780:F3782),0)</f>
        <v>0</v>
      </c>
      <c r="G3783" s="8"/>
      <c r="H3783" s="9">
        <f>TRUNC(SUMIF(N3780:N3782, N3779, H3780:H3782),0)</f>
        <v>15719</v>
      </c>
      <c r="I3783" s="8"/>
      <c r="J3783" s="9">
        <f>TRUNC(SUMIF(N3780:N3782, N3779, J3780:J3782),0)</f>
        <v>628</v>
      </c>
      <c r="K3783" s="8"/>
      <c r="L3783" s="9">
        <f>F3783+H3783+J3783</f>
        <v>16347</v>
      </c>
      <c r="M3783" s="5" t="s">
        <v>52</v>
      </c>
      <c r="N3783" s="1" t="s">
        <v>124</v>
      </c>
      <c r="O3783" s="1" t="s">
        <v>124</v>
      </c>
      <c r="P3783" s="1" t="s">
        <v>52</v>
      </c>
      <c r="Q3783" s="1" t="s">
        <v>52</v>
      </c>
      <c r="R3783" s="1" t="s">
        <v>52</v>
      </c>
      <c r="AV3783" s="1" t="s">
        <v>52</v>
      </c>
      <c r="AW3783" s="1" t="s">
        <v>52</v>
      </c>
      <c r="AX3783" s="1" t="s">
        <v>52</v>
      </c>
      <c r="AY3783" s="1" t="s">
        <v>52</v>
      </c>
      <c r="AZ3783" s="203"/>
      <c r="BA3783" s="207"/>
    </row>
    <row r="3784" spans="1:53" ht="30" customHeight="1">
      <c r="A3784" s="6"/>
      <c r="B3784" s="6"/>
      <c r="C3784" s="6"/>
      <c r="D3784" s="6"/>
      <c r="E3784" s="8"/>
      <c r="F3784" s="9"/>
      <c r="G3784" s="8"/>
      <c r="H3784" s="9"/>
      <c r="I3784" s="8"/>
      <c r="J3784" s="9"/>
      <c r="K3784" s="8"/>
      <c r="L3784" s="9"/>
      <c r="M3784" s="6"/>
      <c r="BA3784" s="206"/>
    </row>
    <row r="3785" spans="1:53" ht="30" customHeight="1">
      <c r="A3785" s="308" t="s">
        <v>6573</v>
      </c>
      <c r="B3785" s="308"/>
      <c r="C3785" s="308"/>
      <c r="D3785" s="308"/>
      <c r="E3785" s="309"/>
      <c r="F3785" s="310"/>
      <c r="G3785" s="309"/>
      <c r="H3785" s="310"/>
      <c r="I3785" s="309"/>
      <c r="J3785" s="310"/>
      <c r="K3785" s="309"/>
      <c r="L3785" s="310"/>
      <c r="M3785" s="308"/>
      <c r="N3785" s="1" t="s">
        <v>4862</v>
      </c>
      <c r="BA3785" s="206"/>
    </row>
    <row r="3786" spans="1:53" ht="30" customHeight="1">
      <c r="A3786" s="5" t="s">
        <v>5035</v>
      </c>
      <c r="B3786" s="5" t="s">
        <v>2646</v>
      </c>
      <c r="C3786" s="5" t="s">
        <v>2210</v>
      </c>
      <c r="D3786" s="6">
        <v>0.78</v>
      </c>
      <c r="E3786" s="8">
        <f>단가대비표!K414</f>
        <v>0</v>
      </c>
      <c r="F3786" s="9">
        <f>TRUNC(E3786*D3786,1)</f>
        <v>0</v>
      </c>
      <c r="G3786" s="8">
        <f>단가대비표!L414</f>
        <v>194463</v>
      </c>
      <c r="H3786" s="9">
        <f>TRUNC(G3786*D3786,1)</f>
        <v>151681.1</v>
      </c>
      <c r="I3786" s="8">
        <f>단가대비표!S414</f>
        <v>0</v>
      </c>
      <c r="J3786" s="9">
        <f>TRUNC(I3786*D3786,1)</f>
        <v>0</v>
      </c>
      <c r="K3786" s="8">
        <f t="shared" ref="K3786:L3789" si="487">TRUNC(E3786+G3786+I3786,1)</f>
        <v>194463</v>
      </c>
      <c r="L3786" s="9">
        <f t="shared" si="487"/>
        <v>151681.1</v>
      </c>
      <c r="M3786" s="5" t="s">
        <v>52</v>
      </c>
      <c r="N3786" s="1" t="s">
        <v>4862</v>
      </c>
      <c r="O3786" s="1" t="s">
        <v>5036</v>
      </c>
      <c r="P3786" s="1" t="s">
        <v>62</v>
      </c>
      <c r="Q3786" s="1" t="s">
        <v>62</v>
      </c>
      <c r="R3786" s="1" t="s">
        <v>61</v>
      </c>
      <c r="V3786">
        <v>1</v>
      </c>
      <c r="AV3786" s="1" t="s">
        <v>52</v>
      </c>
      <c r="AW3786" s="1" t="s">
        <v>6574</v>
      </c>
      <c r="AX3786" s="1" t="s">
        <v>52</v>
      </c>
      <c r="AY3786" s="1" t="s">
        <v>52</v>
      </c>
      <c r="AZ3786" s="203"/>
      <c r="BA3786" s="207" t="s">
        <v>7729</v>
      </c>
    </row>
    <row r="3787" spans="1:53" ht="30" customHeight="1">
      <c r="A3787" s="5" t="s">
        <v>2649</v>
      </c>
      <c r="B3787" s="5" t="s">
        <v>2646</v>
      </c>
      <c r="C3787" s="5" t="s">
        <v>2210</v>
      </c>
      <c r="D3787" s="6">
        <v>0.33</v>
      </c>
      <c r="E3787" s="8">
        <f>단가대비표!K405</f>
        <v>0</v>
      </c>
      <c r="F3787" s="9">
        <f>TRUNC(E3787*D3787,1)</f>
        <v>0</v>
      </c>
      <c r="G3787" s="8">
        <f>단가대비표!L405</f>
        <v>157068</v>
      </c>
      <c r="H3787" s="9">
        <f>TRUNC(G3787*D3787,1)</f>
        <v>51832.4</v>
      </c>
      <c r="I3787" s="8">
        <f>단가대비표!S405</f>
        <v>0</v>
      </c>
      <c r="J3787" s="9">
        <f>TRUNC(I3787*D3787,1)</f>
        <v>0</v>
      </c>
      <c r="K3787" s="8">
        <f t="shared" si="487"/>
        <v>157068</v>
      </c>
      <c r="L3787" s="9">
        <f t="shared" si="487"/>
        <v>51832.4</v>
      </c>
      <c r="M3787" s="5" t="s">
        <v>52</v>
      </c>
      <c r="N3787" s="1" t="s">
        <v>4862</v>
      </c>
      <c r="O3787" s="1" t="s">
        <v>2650</v>
      </c>
      <c r="P3787" s="1" t="s">
        <v>62</v>
      </c>
      <c r="Q3787" s="1" t="s">
        <v>62</v>
      </c>
      <c r="R3787" s="1" t="s">
        <v>61</v>
      </c>
      <c r="V3787">
        <v>1</v>
      </c>
      <c r="AV3787" s="1" t="s">
        <v>52</v>
      </c>
      <c r="AW3787" s="1" t="s">
        <v>6575</v>
      </c>
      <c r="AX3787" s="1" t="s">
        <v>52</v>
      </c>
      <c r="AY3787" s="1" t="s">
        <v>52</v>
      </c>
      <c r="AZ3787" s="203"/>
      <c r="BA3787" s="207" t="s">
        <v>7717</v>
      </c>
    </row>
    <row r="3788" spans="1:53" ht="30" customHeight="1">
      <c r="A3788" s="5" t="s">
        <v>6576</v>
      </c>
      <c r="B3788" s="5" t="s">
        <v>6577</v>
      </c>
      <c r="C3788" s="5" t="s">
        <v>3711</v>
      </c>
      <c r="D3788" s="6">
        <v>3.77</v>
      </c>
      <c r="E3788" s="8">
        <f>일위대가목록!E640</f>
        <v>0</v>
      </c>
      <c r="F3788" s="9">
        <f>TRUNC(E3788*D3788,1)</f>
        <v>0</v>
      </c>
      <c r="G3788" s="8">
        <f>일위대가목록!F640</f>
        <v>0</v>
      </c>
      <c r="H3788" s="9">
        <f>TRUNC(G3788*D3788,1)</f>
        <v>0</v>
      </c>
      <c r="I3788" s="8">
        <f>일위대가목록!G640</f>
        <v>305</v>
      </c>
      <c r="J3788" s="9">
        <f>TRUNC(I3788*D3788,1)</f>
        <v>1149.8</v>
      </c>
      <c r="K3788" s="8">
        <f t="shared" si="487"/>
        <v>305</v>
      </c>
      <c r="L3788" s="9">
        <f t="shared" si="487"/>
        <v>1149.8</v>
      </c>
      <c r="M3788" s="5" t="s">
        <v>6578</v>
      </c>
      <c r="N3788" s="1" t="s">
        <v>4862</v>
      </c>
      <c r="O3788" s="1" t="s">
        <v>6579</v>
      </c>
      <c r="P3788" s="1" t="s">
        <v>61</v>
      </c>
      <c r="Q3788" s="1" t="s">
        <v>62</v>
      </c>
      <c r="R3788" s="1" t="s">
        <v>62</v>
      </c>
      <c r="AV3788" s="1" t="s">
        <v>52</v>
      </c>
      <c r="AW3788" s="1" t="s">
        <v>6580</v>
      </c>
      <c r="AX3788" s="1" t="s">
        <v>52</v>
      </c>
      <c r="AY3788" s="1" t="s">
        <v>52</v>
      </c>
      <c r="AZ3788" s="203"/>
      <c r="BA3788" s="207" t="s">
        <v>6578</v>
      </c>
    </row>
    <row r="3789" spans="1:53" ht="30" customHeight="1">
      <c r="A3789" s="5" t="s">
        <v>2665</v>
      </c>
      <c r="B3789" s="5" t="s">
        <v>2998</v>
      </c>
      <c r="C3789" s="5" t="s">
        <v>449</v>
      </c>
      <c r="D3789" s="6">
        <v>1</v>
      </c>
      <c r="E3789" s="8">
        <f>TRUNC(SUMIF(V3786:V3789, RIGHTB(O3789, 1), H3786:H3789)*U3789, 2)</f>
        <v>2035.13</v>
      </c>
      <c r="F3789" s="9">
        <f>TRUNC(E3789*D3789,1)</f>
        <v>2035.1</v>
      </c>
      <c r="G3789" s="8">
        <v>0</v>
      </c>
      <c r="H3789" s="9">
        <f>TRUNC(G3789*D3789,1)</f>
        <v>0</v>
      </c>
      <c r="I3789" s="8">
        <v>0</v>
      </c>
      <c r="J3789" s="9">
        <f>TRUNC(I3789*D3789,1)</f>
        <v>0</v>
      </c>
      <c r="K3789" s="8">
        <f t="shared" si="487"/>
        <v>2035.1</v>
      </c>
      <c r="L3789" s="9">
        <f t="shared" si="487"/>
        <v>2035.1</v>
      </c>
      <c r="M3789" s="5" t="s">
        <v>52</v>
      </c>
      <c r="N3789" s="1" t="s">
        <v>4862</v>
      </c>
      <c r="O3789" s="1" t="s">
        <v>2654</v>
      </c>
      <c r="P3789" s="1" t="s">
        <v>62</v>
      </c>
      <c r="Q3789" s="1" t="s">
        <v>62</v>
      </c>
      <c r="R3789" s="1" t="s">
        <v>62</v>
      </c>
      <c r="S3789">
        <v>1</v>
      </c>
      <c r="T3789">
        <v>0</v>
      </c>
      <c r="U3789">
        <v>0.01</v>
      </c>
      <c r="AV3789" s="1" t="s">
        <v>52</v>
      </c>
      <c r="AW3789" s="1" t="s">
        <v>6581</v>
      </c>
      <c r="AX3789" s="1" t="s">
        <v>52</v>
      </c>
      <c r="AY3789" s="1" t="s">
        <v>52</v>
      </c>
      <c r="AZ3789" s="203"/>
      <c r="BA3789" s="207"/>
    </row>
    <row r="3790" spans="1:53" ht="30" customHeight="1">
      <c r="A3790" s="5" t="s">
        <v>2487</v>
      </c>
      <c r="B3790" s="5" t="s">
        <v>52</v>
      </c>
      <c r="C3790" s="5" t="s">
        <v>52</v>
      </c>
      <c r="D3790" s="6"/>
      <c r="E3790" s="8"/>
      <c r="F3790" s="9">
        <f>TRUNC(SUMIF(N3786:N3789, N3785, F3786:F3789),0)</f>
        <v>2035</v>
      </c>
      <c r="G3790" s="8"/>
      <c r="H3790" s="9">
        <f>TRUNC(SUMIF(N3786:N3789, N3785, H3786:H3789),0)</f>
        <v>203513</v>
      </c>
      <c r="I3790" s="8"/>
      <c r="J3790" s="9">
        <f>TRUNC(SUMIF(N3786:N3789, N3785, J3786:J3789),0)</f>
        <v>1149</v>
      </c>
      <c r="K3790" s="8"/>
      <c r="L3790" s="9">
        <f>F3790+H3790+J3790</f>
        <v>206697</v>
      </c>
      <c r="M3790" s="5" t="s">
        <v>52</v>
      </c>
      <c r="N3790" s="1" t="s">
        <v>124</v>
      </c>
      <c r="O3790" s="1" t="s">
        <v>124</v>
      </c>
      <c r="P3790" s="1" t="s">
        <v>52</v>
      </c>
      <c r="Q3790" s="1" t="s">
        <v>52</v>
      </c>
      <c r="R3790" s="1" t="s">
        <v>52</v>
      </c>
      <c r="AV3790" s="1" t="s">
        <v>52</v>
      </c>
      <c r="AW3790" s="1" t="s">
        <v>52</v>
      </c>
      <c r="AX3790" s="1" t="s">
        <v>52</v>
      </c>
      <c r="AY3790" s="1" t="s">
        <v>52</v>
      </c>
      <c r="AZ3790" s="203"/>
      <c r="BA3790" s="207"/>
    </row>
    <row r="3791" spans="1:53" ht="30" customHeight="1">
      <c r="A3791" s="6"/>
      <c r="B3791" s="6"/>
      <c r="C3791" s="6"/>
      <c r="D3791" s="6"/>
      <c r="E3791" s="8"/>
      <c r="F3791" s="9"/>
      <c r="G3791" s="8"/>
      <c r="H3791" s="9"/>
      <c r="I3791" s="8"/>
      <c r="J3791" s="9"/>
      <c r="K3791" s="8"/>
      <c r="L3791" s="9"/>
      <c r="M3791" s="6"/>
      <c r="BA3791" s="206"/>
    </row>
    <row r="3792" spans="1:53" ht="30" customHeight="1">
      <c r="A3792" s="308" t="s">
        <v>6582</v>
      </c>
      <c r="B3792" s="308"/>
      <c r="C3792" s="308"/>
      <c r="D3792" s="308"/>
      <c r="E3792" s="309"/>
      <c r="F3792" s="310"/>
      <c r="G3792" s="309"/>
      <c r="H3792" s="310"/>
      <c r="I3792" s="309"/>
      <c r="J3792" s="310"/>
      <c r="K3792" s="309"/>
      <c r="L3792" s="310"/>
      <c r="M3792" s="308"/>
      <c r="N3792" s="1" t="s">
        <v>4868</v>
      </c>
      <c r="BA3792" s="206"/>
    </row>
    <row r="3793" spans="1:53" ht="30" customHeight="1">
      <c r="A3793" s="5" t="s">
        <v>2559</v>
      </c>
      <c r="B3793" s="5" t="s">
        <v>4866</v>
      </c>
      <c r="C3793" s="5" t="s">
        <v>58</v>
      </c>
      <c r="D3793" s="6">
        <v>1.05</v>
      </c>
      <c r="E3793" s="8">
        <f>단가대비표!K179</f>
        <v>4700</v>
      </c>
      <c r="F3793" s="9">
        <f>TRUNC(E3793*D3793,1)</f>
        <v>4935</v>
      </c>
      <c r="G3793" s="8">
        <f>단가대비표!L179</f>
        <v>0</v>
      </c>
      <c r="H3793" s="9">
        <f>TRUNC(G3793*D3793,1)</f>
        <v>0</v>
      </c>
      <c r="I3793" s="8">
        <f>단가대비표!S179</f>
        <v>0</v>
      </c>
      <c r="J3793" s="9">
        <f>TRUNC(I3793*D3793,1)</f>
        <v>0</v>
      </c>
      <c r="K3793" s="8">
        <f>TRUNC(E3793+G3793+I3793,1)</f>
        <v>4700</v>
      </c>
      <c r="L3793" s="9">
        <f>TRUNC(F3793+H3793+J3793,1)</f>
        <v>4935</v>
      </c>
      <c r="M3793" s="5" t="s">
        <v>52</v>
      </c>
      <c r="N3793" s="1" t="s">
        <v>4868</v>
      </c>
      <c r="O3793" s="1" t="s">
        <v>6583</v>
      </c>
      <c r="P3793" s="1" t="s">
        <v>62</v>
      </c>
      <c r="Q3793" s="1" t="s">
        <v>62</v>
      </c>
      <c r="R3793" s="1" t="s">
        <v>61</v>
      </c>
      <c r="AV3793" s="1" t="s">
        <v>52</v>
      </c>
      <c r="AW3793" s="1" t="s">
        <v>6584</v>
      </c>
      <c r="AX3793" s="1" t="s">
        <v>52</v>
      </c>
      <c r="AY3793" s="1" t="s">
        <v>52</v>
      </c>
      <c r="AZ3793" s="203"/>
      <c r="BA3793" s="207" t="s">
        <v>7437</v>
      </c>
    </row>
    <row r="3794" spans="1:53" ht="30" customHeight="1">
      <c r="A3794" s="5" t="s">
        <v>6585</v>
      </c>
      <c r="B3794" s="5" t="s">
        <v>6586</v>
      </c>
      <c r="C3794" s="5" t="s">
        <v>58</v>
      </c>
      <c r="D3794" s="6">
        <v>1</v>
      </c>
      <c r="E3794" s="8">
        <f>일위대가목록!E641</f>
        <v>966</v>
      </c>
      <c r="F3794" s="9">
        <f>TRUNC(E3794*D3794,1)</f>
        <v>966</v>
      </c>
      <c r="G3794" s="8">
        <f>일위대가목록!F641</f>
        <v>15272</v>
      </c>
      <c r="H3794" s="9">
        <f>TRUNC(G3794*D3794,1)</f>
        <v>15272</v>
      </c>
      <c r="I3794" s="8">
        <f>일위대가목록!G641</f>
        <v>0</v>
      </c>
      <c r="J3794" s="9">
        <f>TRUNC(I3794*D3794,1)</f>
        <v>0</v>
      </c>
      <c r="K3794" s="8">
        <f>TRUNC(E3794+G3794+I3794,1)</f>
        <v>16238</v>
      </c>
      <c r="L3794" s="9">
        <f>TRUNC(F3794+H3794+J3794,1)</f>
        <v>16238</v>
      </c>
      <c r="M3794" s="5" t="s">
        <v>6587</v>
      </c>
      <c r="N3794" s="1" t="s">
        <v>4868</v>
      </c>
      <c r="O3794" s="1" t="s">
        <v>6588</v>
      </c>
      <c r="P3794" s="1" t="s">
        <v>61</v>
      </c>
      <c r="Q3794" s="1" t="s">
        <v>62</v>
      </c>
      <c r="R3794" s="1" t="s">
        <v>62</v>
      </c>
      <c r="AV3794" s="1" t="s">
        <v>52</v>
      </c>
      <c r="AW3794" s="1" t="s">
        <v>6589</v>
      </c>
      <c r="AX3794" s="1" t="s">
        <v>52</v>
      </c>
      <c r="AY3794" s="1" t="s">
        <v>52</v>
      </c>
      <c r="AZ3794" s="203"/>
      <c r="BA3794" s="207" t="s">
        <v>6587</v>
      </c>
    </row>
    <row r="3795" spans="1:53" ht="30" customHeight="1">
      <c r="A3795" s="5" t="s">
        <v>2487</v>
      </c>
      <c r="B3795" s="5" t="s">
        <v>52</v>
      </c>
      <c r="C3795" s="5" t="s">
        <v>52</v>
      </c>
      <c r="D3795" s="6"/>
      <c r="E3795" s="8"/>
      <c r="F3795" s="9">
        <f>TRUNC(SUMIF(N3793:N3794, N3792, F3793:F3794),0)</f>
        <v>5901</v>
      </c>
      <c r="G3795" s="8"/>
      <c r="H3795" s="9">
        <f>TRUNC(SUMIF(N3793:N3794, N3792, H3793:H3794),0)</f>
        <v>15272</v>
      </c>
      <c r="I3795" s="8"/>
      <c r="J3795" s="9">
        <f>TRUNC(SUMIF(N3793:N3794, N3792, J3793:J3794),0)</f>
        <v>0</v>
      </c>
      <c r="K3795" s="8"/>
      <c r="L3795" s="9">
        <f>F3795+H3795+J3795</f>
        <v>21173</v>
      </c>
      <c r="M3795" s="5" t="s">
        <v>52</v>
      </c>
      <c r="N3795" s="1" t="s">
        <v>124</v>
      </c>
      <c r="O3795" s="1" t="s">
        <v>124</v>
      </c>
      <c r="P3795" s="1" t="s">
        <v>52</v>
      </c>
      <c r="Q3795" s="1" t="s">
        <v>52</v>
      </c>
      <c r="R3795" s="1" t="s">
        <v>52</v>
      </c>
      <c r="AV3795" s="1" t="s">
        <v>52</v>
      </c>
      <c r="AW3795" s="1" t="s">
        <v>52</v>
      </c>
      <c r="AX3795" s="1" t="s">
        <v>52</v>
      </c>
      <c r="AY3795" s="1" t="s">
        <v>52</v>
      </c>
      <c r="AZ3795" s="203"/>
      <c r="BA3795" s="207"/>
    </row>
    <row r="3796" spans="1:53" ht="30" customHeight="1">
      <c r="A3796" s="6"/>
      <c r="B3796" s="6"/>
      <c r="C3796" s="6"/>
      <c r="D3796" s="6"/>
      <c r="E3796" s="8"/>
      <c r="F3796" s="9"/>
      <c r="G3796" s="8"/>
      <c r="H3796" s="9"/>
      <c r="I3796" s="8"/>
      <c r="J3796" s="9"/>
      <c r="K3796" s="8"/>
      <c r="L3796" s="9"/>
      <c r="M3796" s="6"/>
      <c r="BA3796" s="206"/>
    </row>
    <row r="3797" spans="1:53" ht="30" customHeight="1">
      <c r="A3797" s="308" t="s">
        <v>6590</v>
      </c>
      <c r="B3797" s="308"/>
      <c r="C3797" s="308"/>
      <c r="D3797" s="308"/>
      <c r="E3797" s="309"/>
      <c r="F3797" s="310"/>
      <c r="G3797" s="309"/>
      <c r="H3797" s="310"/>
      <c r="I3797" s="309"/>
      <c r="J3797" s="310"/>
      <c r="K3797" s="309"/>
      <c r="L3797" s="310"/>
      <c r="M3797" s="308"/>
      <c r="N3797" s="1" t="s">
        <v>6579</v>
      </c>
      <c r="BA3797" s="206"/>
    </row>
    <row r="3798" spans="1:53" ht="30" customHeight="1">
      <c r="A3798" s="5" t="s">
        <v>6576</v>
      </c>
      <c r="B3798" s="5" t="s">
        <v>6577</v>
      </c>
      <c r="C3798" s="5" t="s">
        <v>1186</v>
      </c>
      <c r="D3798" s="6">
        <v>0.25</v>
      </c>
      <c r="E3798" s="8">
        <f>단가대비표!K37</f>
        <v>0</v>
      </c>
      <c r="F3798" s="9">
        <f>TRUNC(E3798*D3798,1)</f>
        <v>0</v>
      </c>
      <c r="G3798" s="8">
        <f>단가대비표!L37</f>
        <v>0</v>
      </c>
      <c r="H3798" s="9">
        <f>TRUNC(G3798*D3798,1)</f>
        <v>0</v>
      </c>
      <c r="I3798" s="8">
        <f>단가대비표!S37</f>
        <v>1222</v>
      </c>
      <c r="J3798" s="9">
        <f>TRUNC(I3798*D3798,1)</f>
        <v>305.5</v>
      </c>
      <c r="K3798" s="8">
        <f>TRUNC(E3798+G3798+I3798,1)</f>
        <v>1222</v>
      </c>
      <c r="L3798" s="9">
        <f>TRUNC(F3798+H3798+J3798,1)</f>
        <v>305.5</v>
      </c>
      <c r="M3798" s="5" t="s">
        <v>5596</v>
      </c>
      <c r="N3798" s="1" t="s">
        <v>6579</v>
      </c>
      <c r="O3798" s="1" t="s">
        <v>6591</v>
      </c>
      <c r="P3798" s="1" t="s">
        <v>62</v>
      </c>
      <c r="Q3798" s="1" t="s">
        <v>62</v>
      </c>
      <c r="R3798" s="1" t="s">
        <v>61</v>
      </c>
      <c r="AV3798" s="1" t="s">
        <v>52</v>
      </c>
      <c r="AW3798" s="1" t="s">
        <v>6592</v>
      </c>
      <c r="AX3798" s="1" t="s">
        <v>52</v>
      </c>
      <c r="AY3798" s="1" t="s">
        <v>52</v>
      </c>
      <c r="AZ3798" s="203"/>
      <c r="BA3798" s="207" t="s">
        <v>7252</v>
      </c>
    </row>
    <row r="3799" spans="1:53" ht="30" customHeight="1">
      <c r="A3799" s="5" t="s">
        <v>2487</v>
      </c>
      <c r="B3799" s="5" t="s">
        <v>52</v>
      </c>
      <c r="C3799" s="5" t="s">
        <v>52</v>
      </c>
      <c r="D3799" s="6"/>
      <c r="E3799" s="8"/>
      <c r="F3799" s="9">
        <f>TRUNC(SUMIF(N3798:N3798, N3797, F3798:F3798),0)</f>
        <v>0</v>
      </c>
      <c r="G3799" s="8"/>
      <c r="H3799" s="9">
        <f>TRUNC(SUMIF(N3798:N3798, N3797, H3798:H3798),0)</f>
        <v>0</v>
      </c>
      <c r="I3799" s="8"/>
      <c r="J3799" s="9">
        <f>TRUNC(SUMIF(N3798:N3798, N3797, J3798:J3798),0)</f>
        <v>305</v>
      </c>
      <c r="K3799" s="8"/>
      <c r="L3799" s="9">
        <f>F3799+H3799+J3799</f>
        <v>305</v>
      </c>
      <c r="M3799" s="5" t="s">
        <v>52</v>
      </c>
      <c r="N3799" s="1" t="s">
        <v>124</v>
      </c>
      <c r="O3799" s="1" t="s">
        <v>124</v>
      </c>
      <c r="P3799" s="1" t="s">
        <v>52</v>
      </c>
      <c r="Q3799" s="1" t="s">
        <v>52</v>
      </c>
      <c r="R3799" s="1" t="s">
        <v>52</v>
      </c>
      <c r="AV3799" s="1" t="s">
        <v>52</v>
      </c>
      <c r="AW3799" s="1" t="s">
        <v>52</v>
      </c>
      <c r="AX3799" s="1" t="s">
        <v>52</v>
      </c>
      <c r="AY3799" s="1" t="s">
        <v>52</v>
      </c>
      <c r="AZ3799" s="203"/>
      <c r="BA3799" s="207"/>
    </row>
    <row r="3800" spans="1:53" ht="30" customHeight="1">
      <c r="A3800" s="6"/>
      <c r="B3800" s="6"/>
      <c r="C3800" s="6"/>
      <c r="D3800" s="6"/>
      <c r="E3800" s="8"/>
      <c r="F3800" s="9"/>
      <c r="G3800" s="8"/>
      <c r="H3800" s="9"/>
      <c r="I3800" s="8"/>
      <c r="J3800" s="9"/>
      <c r="K3800" s="8"/>
      <c r="L3800" s="9"/>
      <c r="M3800" s="6"/>
      <c r="BA3800" s="206"/>
    </row>
    <row r="3801" spans="1:53" ht="30" customHeight="1">
      <c r="A3801" s="308" t="s">
        <v>6593</v>
      </c>
      <c r="B3801" s="308"/>
      <c r="C3801" s="308"/>
      <c r="D3801" s="308"/>
      <c r="E3801" s="309"/>
      <c r="F3801" s="310"/>
      <c r="G3801" s="309"/>
      <c r="H3801" s="310"/>
      <c r="I3801" s="309"/>
      <c r="J3801" s="310"/>
      <c r="K3801" s="309"/>
      <c r="L3801" s="310"/>
      <c r="M3801" s="308"/>
      <c r="N3801" s="1" t="s">
        <v>6588</v>
      </c>
      <c r="BA3801" s="206"/>
    </row>
    <row r="3802" spans="1:53" ht="30" customHeight="1">
      <c r="A3802" s="5" t="s">
        <v>2994</v>
      </c>
      <c r="B3802" s="5" t="s">
        <v>2646</v>
      </c>
      <c r="C3802" s="5" t="s">
        <v>2210</v>
      </c>
      <c r="D3802" s="6">
        <v>5.2999999999999999E-2</v>
      </c>
      <c r="E3802" s="8">
        <f>단가대비표!K424</f>
        <v>0</v>
      </c>
      <c r="F3802" s="9">
        <f>TRUNC(E3802*D3802,1)</f>
        <v>0</v>
      </c>
      <c r="G3802" s="8">
        <f>단가대비표!L424</f>
        <v>228883</v>
      </c>
      <c r="H3802" s="9">
        <f>TRUNC(G3802*D3802,1)</f>
        <v>12130.7</v>
      </c>
      <c r="I3802" s="8">
        <f>단가대비표!S424</f>
        <v>0</v>
      </c>
      <c r="J3802" s="9">
        <f>TRUNC(I3802*D3802,1)</f>
        <v>0</v>
      </c>
      <c r="K3802" s="8">
        <f t="shared" ref="K3802:L3804" si="488">TRUNC(E3802+G3802+I3802,1)</f>
        <v>228883</v>
      </c>
      <c r="L3802" s="9">
        <f t="shared" si="488"/>
        <v>12130.7</v>
      </c>
      <c r="M3802" s="5" t="s">
        <v>52</v>
      </c>
      <c r="N3802" s="1" t="s">
        <v>6588</v>
      </c>
      <c r="O3802" s="1" t="s">
        <v>2995</v>
      </c>
      <c r="P3802" s="1" t="s">
        <v>62</v>
      </c>
      <c r="Q3802" s="1" t="s">
        <v>62</v>
      </c>
      <c r="R3802" s="1" t="s">
        <v>61</v>
      </c>
      <c r="AV3802" s="1" t="s">
        <v>52</v>
      </c>
      <c r="AW3802" s="1" t="s">
        <v>6594</v>
      </c>
      <c r="AX3802" s="1" t="s">
        <v>52</v>
      </c>
      <c r="AY3802" s="1" t="s">
        <v>52</v>
      </c>
      <c r="AZ3802" s="203"/>
      <c r="BA3802" s="207" t="s">
        <v>7739</v>
      </c>
    </row>
    <row r="3803" spans="1:53" ht="30" customHeight="1">
      <c r="A3803" s="5" t="s">
        <v>2649</v>
      </c>
      <c r="B3803" s="5" t="s">
        <v>2646</v>
      </c>
      <c r="C3803" s="5" t="s">
        <v>2210</v>
      </c>
      <c r="D3803" s="6">
        <v>0.02</v>
      </c>
      <c r="E3803" s="8">
        <f>단가대비표!K405</f>
        <v>0</v>
      </c>
      <c r="F3803" s="9">
        <f>TRUNC(E3803*D3803,1)</f>
        <v>0</v>
      </c>
      <c r="G3803" s="8">
        <f>단가대비표!L405</f>
        <v>157068</v>
      </c>
      <c r="H3803" s="9">
        <f>TRUNC(G3803*D3803,1)</f>
        <v>3141.3</v>
      </c>
      <c r="I3803" s="8">
        <f>단가대비표!S405</f>
        <v>0</v>
      </c>
      <c r="J3803" s="9">
        <f>TRUNC(I3803*D3803,1)</f>
        <v>0</v>
      </c>
      <c r="K3803" s="8">
        <f t="shared" si="488"/>
        <v>157068</v>
      </c>
      <c r="L3803" s="9">
        <f t="shared" si="488"/>
        <v>3141.3</v>
      </c>
      <c r="M3803" s="5" t="s">
        <v>52</v>
      </c>
      <c r="N3803" s="1" t="s">
        <v>6588</v>
      </c>
      <c r="O3803" s="1" t="s">
        <v>2650</v>
      </c>
      <c r="P3803" s="1" t="s">
        <v>62</v>
      </c>
      <c r="Q3803" s="1" t="s">
        <v>62</v>
      </c>
      <c r="R3803" s="1" t="s">
        <v>61</v>
      </c>
      <c r="AV3803" s="1" t="s">
        <v>52</v>
      </c>
      <c r="AW3803" s="1" t="s">
        <v>6595</v>
      </c>
      <c r="AX3803" s="1" t="s">
        <v>52</v>
      </c>
      <c r="AY3803" s="1" t="s">
        <v>52</v>
      </c>
      <c r="AZ3803" s="203"/>
      <c r="BA3803" s="207" t="s">
        <v>7717</v>
      </c>
    </row>
    <row r="3804" spans="1:53" ht="30" customHeight="1">
      <c r="A3804" s="5" t="s">
        <v>3760</v>
      </c>
      <c r="B3804" s="5" t="s">
        <v>5841</v>
      </c>
      <c r="C3804" s="5" t="s">
        <v>2685</v>
      </c>
      <c r="D3804" s="6">
        <v>0.34499999999999997</v>
      </c>
      <c r="E3804" s="8">
        <f>단가대비표!K246</f>
        <v>2800</v>
      </c>
      <c r="F3804" s="9">
        <f>TRUNC(E3804*D3804,1)</f>
        <v>966</v>
      </c>
      <c r="G3804" s="8">
        <f>단가대비표!L246</f>
        <v>0</v>
      </c>
      <c r="H3804" s="9">
        <f>TRUNC(G3804*D3804,1)</f>
        <v>0</v>
      </c>
      <c r="I3804" s="8">
        <f>단가대비표!S246</f>
        <v>0</v>
      </c>
      <c r="J3804" s="9">
        <f>TRUNC(I3804*D3804,1)</f>
        <v>0</v>
      </c>
      <c r="K3804" s="8">
        <f t="shared" si="488"/>
        <v>2800</v>
      </c>
      <c r="L3804" s="9">
        <f t="shared" si="488"/>
        <v>966</v>
      </c>
      <c r="M3804" s="5" t="s">
        <v>52</v>
      </c>
      <c r="N3804" s="1" t="s">
        <v>6588</v>
      </c>
      <c r="O3804" s="1" t="s">
        <v>5842</v>
      </c>
      <c r="P3804" s="1" t="s">
        <v>62</v>
      </c>
      <c r="Q3804" s="1" t="s">
        <v>62</v>
      </c>
      <c r="R3804" s="1" t="s">
        <v>61</v>
      </c>
      <c r="AV3804" s="1" t="s">
        <v>52</v>
      </c>
      <c r="AW3804" s="1" t="s">
        <v>6596</v>
      </c>
      <c r="AX3804" s="1" t="s">
        <v>52</v>
      </c>
      <c r="AY3804" s="1" t="s">
        <v>52</v>
      </c>
      <c r="AZ3804" s="203"/>
      <c r="BA3804" s="207" t="s">
        <v>7528</v>
      </c>
    </row>
    <row r="3805" spans="1:53" ht="30" customHeight="1">
      <c r="A3805" s="5" t="s">
        <v>2487</v>
      </c>
      <c r="B3805" s="5" t="s">
        <v>52</v>
      </c>
      <c r="C3805" s="5" t="s">
        <v>52</v>
      </c>
      <c r="D3805" s="6"/>
      <c r="E3805" s="8"/>
      <c r="F3805" s="9">
        <f>TRUNC(SUMIF(N3802:N3804, N3801, F3802:F3804),0)</f>
        <v>966</v>
      </c>
      <c r="G3805" s="8"/>
      <c r="H3805" s="9">
        <f>TRUNC(SUMIF(N3802:N3804, N3801, H3802:H3804),0)</f>
        <v>15272</v>
      </c>
      <c r="I3805" s="8"/>
      <c r="J3805" s="9">
        <f>TRUNC(SUMIF(N3802:N3804, N3801, J3802:J3804),0)</f>
        <v>0</v>
      </c>
      <c r="K3805" s="8"/>
      <c r="L3805" s="9">
        <f>F3805+H3805+J3805</f>
        <v>16238</v>
      </c>
      <c r="M3805" s="5" t="s">
        <v>52</v>
      </c>
      <c r="N3805" s="1" t="s">
        <v>124</v>
      </c>
      <c r="O3805" s="1" t="s">
        <v>124</v>
      </c>
      <c r="P3805" s="1" t="s">
        <v>52</v>
      </c>
      <c r="Q3805" s="1" t="s">
        <v>52</v>
      </c>
      <c r="R3805" s="1" t="s">
        <v>52</v>
      </c>
      <c r="AV3805" s="1" t="s">
        <v>52</v>
      </c>
      <c r="AW3805" s="1" t="s">
        <v>52</v>
      </c>
      <c r="AX3805" s="1" t="s">
        <v>52</v>
      </c>
      <c r="AY3805" s="1" t="s">
        <v>52</v>
      </c>
      <c r="AZ3805" s="203"/>
      <c r="BA3805" s="207"/>
    </row>
    <row r="3806" spans="1:53" ht="30" customHeight="1">
      <c r="A3806" s="6"/>
      <c r="B3806" s="6"/>
      <c r="C3806" s="6"/>
      <c r="D3806" s="6"/>
      <c r="E3806" s="8"/>
      <c r="F3806" s="9"/>
      <c r="G3806" s="8"/>
      <c r="H3806" s="9"/>
      <c r="I3806" s="8"/>
      <c r="J3806" s="9"/>
      <c r="K3806" s="8"/>
      <c r="L3806" s="9"/>
      <c r="M3806" s="6"/>
      <c r="BA3806" s="206"/>
    </row>
    <row r="3807" spans="1:53" ht="30" customHeight="1">
      <c r="A3807" s="308" t="s">
        <v>6597</v>
      </c>
      <c r="B3807" s="308"/>
      <c r="C3807" s="308"/>
      <c r="D3807" s="308"/>
      <c r="E3807" s="309"/>
      <c r="F3807" s="310"/>
      <c r="G3807" s="309"/>
      <c r="H3807" s="310"/>
      <c r="I3807" s="309"/>
      <c r="J3807" s="310"/>
      <c r="K3807" s="309"/>
      <c r="L3807" s="310"/>
      <c r="M3807" s="308"/>
      <c r="N3807" s="1" t="s">
        <v>4932</v>
      </c>
      <c r="BA3807" s="206"/>
    </row>
    <row r="3808" spans="1:53" ht="30" customHeight="1">
      <c r="A3808" s="5" t="s">
        <v>2645</v>
      </c>
      <c r="B3808" s="5" t="s">
        <v>2646</v>
      </c>
      <c r="C3808" s="5" t="s">
        <v>2210</v>
      </c>
      <c r="D3808" s="6">
        <v>0.06</v>
      </c>
      <c r="E3808" s="8">
        <f>단가대비표!K420</f>
        <v>0</v>
      </c>
      <c r="F3808" s="9">
        <f>TRUNC(E3808*D3808,1)</f>
        <v>0</v>
      </c>
      <c r="G3808" s="8">
        <f>단가대비표!L420</f>
        <v>199427</v>
      </c>
      <c r="H3808" s="9">
        <f>TRUNC(G3808*D3808,1)</f>
        <v>11965.6</v>
      </c>
      <c r="I3808" s="8">
        <f>단가대비표!S420</f>
        <v>0</v>
      </c>
      <c r="J3808" s="9">
        <f>TRUNC(I3808*D3808,1)</f>
        <v>0</v>
      </c>
      <c r="K3808" s="8">
        <f t="shared" ref="K3808:L3810" si="489">TRUNC(E3808+G3808+I3808,1)</f>
        <v>199427</v>
      </c>
      <c r="L3808" s="9">
        <f t="shared" si="489"/>
        <v>11965.6</v>
      </c>
      <c r="M3808" s="5" t="s">
        <v>52</v>
      </c>
      <c r="N3808" s="1" t="s">
        <v>4932</v>
      </c>
      <c r="O3808" s="1" t="s">
        <v>2647</v>
      </c>
      <c r="P3808" s="1" t="s">
        <v>62</v>
      </c>
      <c r="Q3808" s="1" t="s">
        <v>62</v>
      </c>
      <c r="R3808" s="1" t="s">
        <v>61</v>
      </c>
      <c r="V3808">
        <v>1</v>
      </c>
      <c r="AV3808" s="1" t="s">
        <v>52</v>
      </c>
      <c r="AW3808" s="1" t="s">
        <v>6598</v>
      </c>
      <c r="AX3808" s="1" t="s">
        <v>52</v>
      </c>
      <c r="AY3808" s="1" t="s">
        <v>52</v>
      </c>
      <c r="AZ3808" s="203"/>
      <c r="BA3808" s="207" t="s">
        <v>7735</v>
      </c>
    </row>
    <row r="3809" spans="1:53" ht="30" customHeight="1">
      <c r="A3809" s="5" t="s">
        <v>2649</v>
      </c>
      <c r="B3809" s="5" t="s">
        <v>2646</v>
      </c>
      <c r="C3809" s="5" t="s">
        <v>2210</v>
      </c>
      <c r="D3809" s="6">
        <v>0.03</v>
      </c>
      <c r="E3809" s="8">
        <f>단가대비표!K405</f>
        <v>0</v>
      </c>
      <c r="F3809" s="9">
        <f>TRUNC(E3809*D3809,1)</f>
        <v>0</v>
      </c>
      <c r="G3809" s="8">
        <f>단가대비표!L405</f>
        <v>157068</v>
      </c>
      <c r="H3809" s="9">
        <f>TRUNC(G3809*D3809,1)</f>
        <v>4712</v>
      </c>
      <c r="I3809" s="8">
        <f>단가대비표!S405</f>
        <v>0</v>
      </c>
      <c r="J3809" s="9">
        <f>TRUNC(I3809*D3809,1)</f>
        <v>0</v>
      </c>
      <c r="K3809" s="8">
        <f t="shared" si="489"/>
        <v>157068</v>
      </c>
      <c r="L3809" s="9">
        <f t="shared" si="489"/>
        <v>4712</v>
      </c>
      <c r="M3809" s="5" t="s">
        <v>52</v>
      </c>
      <c r="N3809" s="1" t="s">
        <v>4932</v>
      </c>
      <c r="O3809" s="1" t="s">
        <v>2650</v>
      </c>
      <c r="P3809" s="1" t="s">
        <v>62</v>
      </c>
      <c r="Q3809" s="1" t="s">
        <v>62</v>
      </c>
      <c r="R3809" s="1" t="s">
        <v>61</v>
      </c>
      <c r="V3809">
        <v>1</v>
      </c>
      <c r="AV3809" s="1" t="s">
        <v>52</v>
      </c>
      <c r="AW3809" s="1" t="s">
        <v>6599</v>
      </c>
      <c r="AX3809" s="1" t="s">
        <v>52</v>
      </c>
      <c r="AY3809" s="1" t="s">
        <v>52</v>
      </c>
      <c r="AZ3809" s="203"/>
      <c r="BA3809" s="207" t="s">
        <v>7717</v>
      </c>
    </row>
    <row r="3810" spans="1:53" ht="30" customHeight="1">
      <c r="A3810" s="5" t="s">
        <v>2652</v>
      </c>
      <c r="B3810" s="5" t="s">
        <v>2978</v>
      </c>
      <c r="C3810" s="5" t="s">
        <v>449</v>
      </c>
      <c r="D3810" s="6">
        <v>1</v>
      </c>
      <c r="E3810" s="8">
        <f>TRUNC(SUMIF(V3808:V3810, RIGHTB(O3810, 1), H3808:H3810)*U3810, 2)</f>
        <v>500.32</v>
      </c>
      <c r="F3810" s="9">
        <f>TRUNC(E3810*D3810,1)</f>
        <v>500.3</v>
      </c>
      <c r="G3810" s="8">
        <v>0</v>
      </c>
      <c r="H3810" s="9">
        <f>TRUNC(G3810*D3810,1)</f>
        <v>0</v>
      </c>
      <c r="I3810" s="8">
        <v>0</v>
      </c>
      <c r="J3810" s="9">
        <f>TRUNC(I3810*D3810,1)</f>
        <v>0</v>
      </c>
      <c r="K3810" s="8">
        <f t="shared" si="489"/>
        <v>500.3</v>
      </c>
      <c r="L3810" s="9">
        <f t="shared" si="489"/>
        <v>500.3</v>
      </c>
      <c r="M3810" s="5" t="s">
        <v>52</v>
      </c>
      <c r="N3810" s="1" t="s">
        <v>4932</v>
      </c>
      <c r="O3810" s="1" t="s">
        <v>2654</v>
      </c>
      <c r="P3810" s="1" t="s">
        <v>62</v>
      </c>
      <c r="Q3810" s="1" t="s">
        <v>62</v>
      </c>
      <c r="R3810" s="1" t="s">
        <v>62</v>
      </c>
      <c r="S3810">
        <v>1</v>
      </c>
      <c r="T3810">
        <v>0</v>
      </c>
      <c r="U3810">
        <v>0.03</v>
      </c>
      <c r="AV3810" s="1" t="s">
        <v>52</v>
      </c>
      <c r="AW3810" s="1" t="s">
        <v>6600</v>
      </c>
      <c r="AX3810" s="1" t="s">
        <v>52</v>
      </c>
      <c r="AY3810" s="1" t="s">
        <v>52</v>
      </c>
      <c r="AZ3810" s="203"/>
      <c r="BA3810" s="207"/>
    </row>
    <row r="3811" spans="1:53" ht="30" customHeight="1">
      <c r="A3811" s="5" t="s">
        <v>2487</v>
      </c>
      <c r="B3811" s="5" t="s">
        <v>52</v>
      </c>
      <c r="C3811" s="5" t="s">
        <v>52</v>
      </c>
      <c r="D3811" s="6"/>
      <c r="E3811" s="8"/>
      <c r="F3811" s="9">
        <f>TRUNC(SUMIF(N3808:N3810, N3807, F3808:F3810),0)</f>
        <v>500</v>
      </c>
      <c r="G3811" s="8"/>
      <c r="H3811" s="9">
        <f>TRUNC(SUMIF(N3808:N3810, N3807, H3808:H3810),0)</f>
        <v>16677</v>
      </c>
      <c r="I3811" s="8"/>
      <c r="J3811" s="9">
        <f>TRUNC(SUMIF(N3808:N3810, N3807, J3808:J3810),0)</f>
        <v>0</v>
      </c>
      <c r="K3811" s="8"/>
      <c r="L3811" s="9">
        <f>F3811+H3811+J3811</f>
        <v>17177</v>
      </c>
      <c r="M3811" s="5" t="s">
        <v>52</v>
      </c>
      <c r="N3811" s="1" t="s">
        <v>124</v>
      </c>
      <c r="O3811" s="1" t="s">
        <v>124</v>
      </c>
      <c r="P3811" s="1" t="s">
        <v>52</v>
      </c>
      <c r="Q3811" s="1" t="s">
        <v>52</v>
      </c>
      <c r="R3811" s="1" t="s">
        <v>52</v>
      </c>
      <c r="AV3811" s="1" t="s">
        <v>52</v>
      </c>
      <c r="AW3811" s="1" t="s">
        <v>52</v>
      </c>
      <c r="AX3811" s="1" t="s">
        <v>52</v>
      </c>
      <c r="AY3811" s="1" t="s">
        <v>52</v>
      </c>
      <c r="AZ3811" s="203"/>
      <c r="BA3811" s="207"/>
    </row>
    <row r="3812" spans="1:53" ht="30" customHeight="1">
      <c r="A3812" s="6"/>
      <c r="B3812" s="6"/>
      <c r="C3812" s="6"/>
      <c r="D3812" s="6"/>
      <c r="E3812" s="8"/>
      <c r="F3812" s="9"/>
      <c r="G3812" s="8"/>
      <c r="H3812" s="9"/>
      <c r="I3812" s="8"/>
      <c r="J3812" s="9"/>
      <c r="K3812" s="8"/>
      <c r="L3812" s="9"/>
      <c r="M3812" s="6"/>
      <c r="BA3812" s="206"/>
    </row>
    <row r="3813" spans="1:53" ht="30" customHeight="1">
      <c r="A3813" s="308" t="s">
        <v>6601</v>
      </c>
      <c r="B3813" s="308"/>
      <c r="C3813" s="308"/>
      <c r="D3813" s="308"/>
      <c r="E3813" s="309"/>
      <c r="F3813" s="310"/>
      <c r="G3813" s="309"/>
      <c r="H3813" s="310"/>
      <c r="I3813" s="309"/>
      <c r="J3813" s="310"/>
      <c r="K3813" s="309"/>
      <c r="L3813" s="310"/>
      <c r="M3813" s="308"/>
      <c r="N3813" s="1" t="s">
        <v>4948</v>
      </c>
      <c r="BA3813" s="206"/>
    </row>
    <row r="3814" spans="1:53" ht="30" customHeight="1">
      <c r="A3814" s="5" t="s">
        <v>6066</v>
      </c>
      <c r="B3814" s="5" t="s">
        <v>2646</v>
      </c>
      <c r="C3814" s="5" t="s">
        <v>2210</v>
      </c>
      <c r="D3814" s="6">
        <v>0.02</v>
      </c>
      <c r="E3814" s="8">
        <f>단가대비표!K412</f>
        <v>0</v>
      </c>
      <c r="F3814" s="9">
        <f t="shared" ref="F3814:F3822" si="490">TRUNC(E3814*D3814,1)</f>
        <v>0</v>
      </c>
      <c r="G3814" s="8">
        <f>단가대비표!L412</f>
        <v>249748</v>
      </c>
      <c r="H3814" s="9">
        <f t="shared" ref="H3814:H3822" si="491">TRUNC(G3814*D3814,1)</f>
        <v>4994.8999999999996</v>
      </c>
      <c r="I3814" s="8">
        <f>단가대비표!S412</f>
        <v>0</v>
      </c>
      <c r="J3814" s="9">
        <f t="shared" ref="J3814:J3822" si="492">TRUNC(I3814*D3814,1)</f>
        <v>0</v>
      </c>
      <c r="K3814" s="8">
        <f t="shared" ref="K3814:K3822" si="493">TRUNC(E3814+G3814+I3814,1)</f>
        <v>249748</v>
      </c>
      <c r="L3814" s="9">
        <f t="shared" ref="L3814:L3822" si="494">TRUNC(F3814+H3814+J3814,1)</f>
        <v>4994.8999999999996</v>
      </c>
      <c r="M3814" s="5" t="s">
        <v>52</v>
      </c>
      <c r="N3814" s="1" t="s">
        <v>4948</v>
      </c>
      <c r="O3814" s="1" t="s">
        <v>6067</v>
      </c>
      <c r="P3814" s="1" t="s">
        <v>62</v>
      </c>
      <c r="Q3814" s="1" t="s">
        <v>62</v>
      </c>
      <c r="R3814" s="1" t="s">
        <v>61</v>
      </c>
      <c r="V3814">
        <v>1</v>
      </c>
      <c r="AV3814" s="1" t="s">
        <v>52</v>
      </c>
      <c r="AW3814" s="1" t="s">
        <v>6602</v>
      </c>
      <c r="AX3814" s="1" t="s">
        <v>52</v>
      </c>
      <c r="AY3814" s="1" t="s">
        <v>52</v>
      </c>
      <c r="AZ3814" s="203"/>
      <c r="BA3814" s="207" t="s">
        <v>7727</v>
      </c>
    </row>
    <row r="3815" spans="1:53" ht="30" customHeight="1">
      <c r="A3815" s="5" t="s">
        <v>3364</v>
      </c>
      <c r="B3815" s="5" t="s">
        <v>2646</v>
      </c>
      <c r="C3815" s="5" t="s">
        <v>2210</v>
      </c>
      <c r="D3815" s="6">
        <v>0.05</v>
      </c>
      <c r="E3815" s="8">
        <f>단가대비표!K406</f>
        <v>0</v>
      </c>
      <c r="F3815" s="9">
        <f t="shared" si="490"/>
        <v>0</v>
      </c>
      <c r="G3815" s="8">
        <f>단가대비표!L406</f>
        <v>197450</v>
      </c>
      <c r="H3815" s="9">
        <f t="shared" si="491"/>
        <v>9872.5</v>
      </c>
      <c r="I3815" s="8">
        <f>단가대비표!S406</f>
        <v>0</v>
      </c>
      <c r="J3815" s="9">
        <f t="shared" si="492"/>
        <v>0</v>
      </c>
      <c r="K3815" s="8">
        <f t="shared" si="493"/>
        <v>197450</v>
      </c>
      <c r="L3815" s="9">
        <f t="shared" si="494"/>
        <v>9872.5</v>
      </c>
      <c r="M3815" s="5" t="s">
        <v>52</v>
      </c>
      <c r="N3815" s="1" t="s">
        <v>4948</v>
      </c>
      <c r="O3815" s="1" t="s">
        <v>3365</v>
      </c>
      <c r="P3815" s="1" t="s">
        <v>62</v>
      </c>
      <c r="Q3815" s="1" t="s">
        <v>62</v>
      </c>
      <c r="R3815" s="1" t="s">
        <v>61</v>
      </c>
      <c r="V3815">
        <v>1</v>
      </c>
      <c r="AV3815" s="1" t="s">
        <v>52</v>
      </c>
      <c r="AW3815" s="1" t="s">
        <v>6603</v>
      </c>
      <c r="AX3815" s="1" t="s">
        <v>52</v>
      </c>
      <c r="AY3815" s="1" t="s">
        <v>52</v>
      </c>
      <c r="AZ3815" s="203"/>
      <c r="BA3815" s="207" t="s">
        <v>7719</v>
      </c>
    </row>
    <row r="3816" spans="1:53" ht="30" customHeight="1">
      <c r="A3816" s="5" t="s">
        <v>2649</v>
      </c>
      <c r="B3816" s="5" t="s">
        <v>2646</v>
      </c>
      <c r="C3816" s="5" t="s">
        <v>2210</v>
      </c>
      <c r="D3816" s="6">
        <v>0.03</v>
      </c>
      <c r="E3816" s="8">
        <f>단가대비표!K405</f>
        <v>0</v>
      </c>
      <c r="F3816" s="9">
        <f t="shared" si="490"/>
        <v>0</v>
      </c>
      <c r="G3816" s="8">
        <f>단가대비표!L405</f>
        <v>157068</v>
      </c>
      <c r="H3816" s="9">
        <f t="shared" si="491"/>
        <v>4712</v>
      </c>
      <c r="I3816" s="8">
        <f>단가대비표!S405</f>
        <v>0</v>
      </c>
      <c r="J3816" s="9">
        <f t="shared" si="492"/>
        <v>0</v>
      </c>
      <c r="K3816" s="8">
        <f t="shared" si="493"/>
        <v>157068</v>
      </c>
      <c r="L3816" s="9">
        <f t="shared" si="494"/>
        <v>4712</v>
      </c>
      <c r="M3816" s="5" t="s">
        <v>52</v>
      </c>
      <c r="N3816" s="1" t="s">
        <v>4948</v>
      </c>
      <c r="O3816" s="1" t="s">
        <v>2650</v>
      </c>
      <c r="P3816" s="1" t="s">
        <v>62</v>
      </c>
      <c r="Q3816" s="1" t="s">
        <v>62</v>
      </c>
      <c r="R3816" s="1" t="s">
        <v>61</v>
      </c>
      <c r="V3816">
        <v>1</v>
      </c>
      <c r="AV3816" s="1" t="s">
        <v>52</v>
      </c>
      <c r="AW3816" s="1" t="s">
        <v>6604</v>
      </c>
      <c r="AX3816" s="1" t="s">
        <v>52</v>
      </c>
      <c r="AY3816" s="1" t="s">
        <v>52</v>
      </c>
      <c r="AZ3816" s="203"/>
      <c r="BA3816" s="207" t="s">
        <v>7717</v>
      </c>
    </row>
    <row r="3817" spans="1:53" ht="30" customHeight="1">
      <c r="A3817" s="5" t="s">
        <v>2652</v>
      </c>
      <c r="B3817" s="5" t="s">
        <v>2961</v>
      </c>
      <c r="C3817" s="5" t="s">
        <v>449</v>
      </c>
      <c r="D3817" s="6">
        <v>1</v>
      </c>
      <c r="E3817" s="8">
        <v>0</v>
      </c>
      <c r="F3817" s="9">
        <f t="shared" si="490"/>
        <v>0</v>
      </c>
      <c r="G3817" s="8">
        <v>0</v>
      </c>
      <c r="H3817" s="9">
        <f t="shared" si="491"/>
        <v>0</v>
      </c>
      <c r="I3817" s="8">
        <f>TRUNC(SUMIF(V3814:V3822, RIGHTB(O3817, 1), H3814:H3822)*U3817, 2)</f>
        <v>1174.76</v>
      </c>
      <c r="J3817" s="9">
        <f t="shared" si="492"/>
        <v>1174.7</v>
      </c>
      <c r="K3817" s="8">
        <f t="shared" si="493"/>
        <v>1174.7</v>
      </c>
      <c r="L3817" s="9">
        <f t="shared" si="494"/>
        <v>1174.7</v>
      </c>
      <c r="M3817" s="5" t="s">
        <v>52</v>
      </c>
      <c r="N3817" s="1" t="s">
        <v>4948</v>
      </c>
      <c r="O3817" s="1" t="s">
        <v>2654</v>
      </c>
      <c r="P3817" s="1" t="s">
        <v>62</v>
      </c>
      <c r="Q3817" s="1" t="s">
        <v>62</v>
      </c>
      <c r="R3817" s="1" t="s">
        <v>62</v>
      </c>
      <c r="S3817">
        <v>1</v>
      </c>
      <c r="T3817">
        <v>2</v>
      </c>
      <c r="U3817">
        <v>0.06</v>
      </c>
      <c r="AV3817" s="1" t="s">
        <v>52</v>
      </c>
      <c r="AW3817" s="1" t="s">
        <v>6605</v>
      </c>
      <c r="AX3817" s="1" t="s">
        <v>52</v>
      </c>
      <c r="AY3817" s="1" t="s">
        <v>52</v>
      </c>
      <c r="AZ3817" s="203"/>
      <c r="BA3817" s="207"/>
    </row>
    <row r="3818" spans="1:53" ht="30" customHeight="1">
      <c r="A3818" s="5" t="s">
        <v>4983</v>
      </c>
      <c r="B3818" s="5" t="s">
        <v>6606</v>
      </c>
      <c r="C3818" s="5" t="s">
        <v>3711</v>
      </c>
      <c r="D3818" s="6">
        <v>0.28999999999999998</v>
      </c>
      <c r="E3818" s="8">
        <f>일위대가목록!E644</f>
        <v>30831</v>
      </c>
      <c r="F3818" s="9">
        <f t="shared" si="490"/>
        <v>8940.9</v>
      </c>
      <c r="G3818" s="8">
        <f>일위대가목록!F644</f>
        <v>50686</v>
      </c>
      <c r="H3818" s="9">
        <f t="shared" si="491"/>
        <v>14698.9</v>
      </c>
      <c r="I3818" s="8">
        <f>일위대가목록!G644</f>
        <v>27097</v>
      </c>
      <c r="J3818" s="9">
        <f t="shared" si="492"/>
        <v>7858.1</v>
      </c>
      <c r="K3818" s="8">
        <f t="shared" si="493"/>
        <v>108614</v>
      </c>
      <c r="L3818" s="9">
        <f t="shared" si="494"/>
        <v>31497.9</v>
      </c>
      <c r="M3818" s="5" t="s">
        <v>6607</v>
      </c>
      <c r="N3818" s="1" t="s">
        <v>4948</v>
      </c>
      <c r="O3818" s="1" t="s">
        <v>6608</v>
      </c>
      <c r="P3818" s="1" t="s">
        <v>61</v>
      </c>
      <c r="Q3818" s="1" t="s">
        <v>62</v>
      </c>
      <c r="R3818" s="1" t="s">
        <v>62</v>
      </c>
      <c r="AV3818" s="1" t="s">
        <v>52</v>
      </c>
      <c r="AW3818" s="1" t="s">
        <v>6609</v>
      </c>
      <c r="AX3818" s="1" t="s">
        <v>52</v>
      </c>
      <c r="AY3818" s="1" t="s">
        <v>52</v>
      </c>
      <c r="AZ3818" s="203"/>
      <c r="BA3818" s="207" t="s">
        <v>6607</v>
      </c>
    </row>
    <row r="3819" spans="1:53" ht="30" customHeight="1">
      <c r="A3819" s="5" t="s">
        <v>4988</v>
      </c>
      <c r="B3819" s="5" t="s">
        <v>6610</v>
      </c>
      <c r="C3819" s="5" t="s">
        <v>3711</v>
      </c>
      <c r="D3819" s="6">
        <v>0.28999999999999998</v>
      </c>
      <c r="E3819" s="8">
        <f>일위대가목록!E645</f>
        <v>0</v>
      </c>
      <c r="F3819" s="9">
        <f t="shared" si="490"/>
        <v>0</v>
      </c>
      <c r="G3819" s="8">
        <f>일위대가목록!F645</f>
        <v>0</v>
      </c>
      <c r="H3819" s="9">
        <f t="shared" si="491"/>
        <v>0</v>
      </c>
      <c r="I3819" s="8">
        <f>일위대가목록!G645</f>
        <v>17119</v>
      </c>
      <c r="J3819" s="9">
        <f t="shared" si="492"/>
        <v>4964.5</v>
      </c>
      <c r="K3819" s="8">
        <f t="shared" si="493"/>
        <v>17119</v>
      </c>
      <c r="L3819" s="9">
        <f t="shared" si="494"/>
        <v>4964.5</v>
      </c>
      <c r="M3819" s="5" t="s">
        <v>6611</v>
      </c>
      <c r="N3819" s="1" t="s">
        <v>4948</v>
      </c>
      <c r="O3819" s="1" t="s">
        <v>6612</v>
      </c>
      <c r="P3819" s="1" t="s">
        <v>61</v>
      </c>
      <c r="Q3819" s="1" t="s">
        <v>62</v>
      </c>
      <c r="R3819" s="1" t="s">
        <v>62</v>
      </c>
      <c r="AV3819" s="1" t="s">
        <v>52</v>
      </c>
      <c r="AW3819" s="1" t="s">
        <v>6613</v>
      </c>
      <c r="AX3819" s="1" t="s">
        <v>52</v>
      </c>
      <c r="AY3819" s="1" t="s">
        <v>52</v>
      </c>
      <c r="AZ3819" s="203"/>
      <c r="BA3819" s="207" t="s">
        <v>6611</v>
      </c>
    </row>
    <row r="3820" spans="1:53" ht="30" customHeight="1">
      <c r="A3820" s="5" t="s">
        <v>6614</v>
      </c>
      <c r="B3820" s="5" t="s">
        <v>6610</v>
      </c>
      <c r="C3820" s="5" t="s">
        <v>3711</v>
      </c>
      <c r="D3820" s="6">
        <v>0.28999999999999998</v>
      </c>
      <c r="E3820" s="8">
        <f>일위대가목록!E646</f>
        <v>0</v>
      </c>
      <c r="F3820" s="9">
        <f t="shared" si="490"/>
        <v>0</v>
      </c>
      <c r="G3820" s="8">
        <f>일위대가목록!F646</f>
        <v>0</v>
      </c>
      <c r="H3820" s="9">
        <f t="shared" si="491"/>
        <v>0</v>
      </c>
      <c r="I3820" s="8">
        <f>일위대가목록!G646</f>
        <v>17043</v>
      </c>
      <c r="J3820" s="9">
        <f t="shared" si="492"/>
        <v>4942.3999999999996</v>
      </c>
      <c r="K3820" s="8">
        <f t="shared" si="493"/>
        <v>17043</v>
      </c>
      <c r="L3820" s="9">
        <f t="shared" si="494"/>
        <v>4942.3999999999996</v>
      </c>
      <c r="M3820" s="5" t="s">
        <v>6615</v>
      </c>
      <c r="N3820" s="1" t="s">
        <v>4948</v>
      </c>
      <c r="O3820" s="1" t="s">
        <v>6616</v>
      </c>
      <c r="P3820" s="1" t="s">
        <v>61</v>
      </c>
      <c r="Q3820" s="1" t="s">
        <v>62</v>
      </c>
      <c r="R3820" s="1" t="s">
        <v>62</v>
      </c>
      <c r="AV3820" s="1" t="s">
        <v>52</v>
      </c>
      <c r="AW3820" s="1" t="s">
        <v>6617</v>
      </c>
      <c r="AX3820" s="1" t="s">
        <v>52</v>
      </c>
      <c r="AY3820" s="1" t="s">
        <v>52</v>
      </c>
      <c r="AZ3820" s="203"/>
      <c r="BA3820" s="207" t="s">
        <v>6615</v>
      </c>
    </row>
    <row r="3821" spans="1:53" ht="30" customHeight="1">
      <c r="A3821" s="5" t="s">
        <v>6618</v>
      </c>
      <c r="B3821" s="5" t="s">
        <v>6619</v>
      </c>
      <c r="C3821" s="5" t="s">
        <v>2572</v>
      </c>
      <c r="D3821" s="6">
        <v>135</v>
      </c>
      <c r="E3821" s="8">
        <f>단가대비표!K52</f>
        <v>2</v>
      </c>
      <c r="F3821" s="9">
        <f t="shared" si="490"/>
        <v>270</v>
      </c>
      <c r="G3821" s="8">
        <f>단가대비표!L52</f>
        <v>0</v>
      </c>
      <c r="H3821" s="9">
        <f t="shared" si="491"/>
        <v>0</v>
      </c>
      <c r="I3821" s="8">
        <f>단가대비표!S52</f>
        <v>0</v>
      </c>
      <c r="J3821" s="9">
        <f t="shared" si="492"/>
        <v>0</v>
      </c>
      <c r="K3821" s="8">
        <f t="shared" si="493"/>
        <v>2</v>
      </c>
      <c r="L3821" s="9">
        <f t="shared" si="494"/>
        <v>270</v>
      </c>
      <c r="M3821" s="5" t="s">
        <v>6620</v>
      </c>
      <c r="N3821" s="1" t="s">
        <v>4948</v>
      </c>
      <c r="O3821" s="1" t="s">
        <v>6621</v>
      </c>
      <c r="P3821" s="1" t="s">
        <v>62</v>
      </c>
      <c r="Q3821" s="1" t="s">
        <v>62</v>
      </c>
      <c r="R3821" s="1" t="s">
        <v>61</v>
      </c>
      <c r="AV3821" s="1" t="s">
        <v>52</v>
      </c>
      <c r="AW3821" s="1" t="s">
        <v>6622</v>
      </c>
      <c r="AX3821" s="1" t="s">
        <v>52</v>
      </c>
      <c r="AY3821" s="1" t="s">
        <v>52</v>
      </c>
      <c r="AZ3821" s="203"/>
      <c r="BA3821" s="207" t="s">
        <v>7271</v>
      </c>
    </row>
    <row r="3822" spans="1:53" ht="30" customHeight="1">
      <c r="A3822" s="5" t="s">
        <v>6623</v>
      </c>
      <c r="B3822" s="5" t="s">
        <v>6624</v>
      </c>
      <c r="C3822" s="5" t="s">
        <v>2685</v>
      </c>
      <c r="D3822" s="6">
        <v>0.05</v>
      </c>
      <c r="E3822" s="8">
        <f>단가대비표!K57</f>
        <v>13176</v>
      </c>
      <c r="F3822" s="9">
        <f t="shared" si="490"/>
        <v>658.8</v>
      </c>
      <c r="G3822" s="8">
        <f>단가대비표!L57</f>
        <v>0</v>
      </c>
      <c r="H3822" s="9">
        <f t="shared" si="491"/>
        <v>0</v>
      </c>
      <c r="I3822" s="8">
        <f>단가대비표!S57</f>
        <v>0</v>
      </c>
      <c r="J3822" s="9">
        <f t="shared" si="492"/>
        <v>0</v>
      </c>
      <c r="K3822" s="8">
        <f t="shared" si="493"/>
        <v>13176</v>
      </c>
      <c r="L3822" s="9">
        <f t="shared" si="494"/>
        <v>658.8</v>
      </c>
      <c r="M3822" s="5" t="s">
        <v>52</v>
      </c>
      <c r="N3822" s="1" t="s">
        <v>4948</v>
      </c>
      <c r="O3822" s="1" t="s">
        <v>6625</v>
      </c>
      <c r="P3822" s="1" t="s">
        <v>62</v>
      </c>
      <c r="Q3822" s="1" t="s">
        <v>62</v>
      </c>
      <c r="R3822" s="1" t="s">
        <v>61</v>
      </c>
      <c r="AV3822" s="1" t="s">
        <v>52</v>
      </c>
      <c r="AW3822" s="1" t="s">
        <v>6626</v>
      </c>
      <c r="AX3822" s="1" t="s">
        <v>52</v>
      </c>
      <c r="AY3822" s="1" t="s">
        <v>52</v>
      </c>
      <c r="AZ3822" s="203"/>
      <c r="BA3822" s="207" t="s">
        <v>7278</v>
      </c>
    </row>
    <row r="3823" spans="1:53" ht="30" customHeight="1">
      <c r="A3823" s="5" t="s">
        <v>2487</v>
      </c>
      <c r="B3823" s="5" t="s">
        <v>52</v>
      </c>
      <c r="C3823" s="5" t="s">
        <v>52</v>
      </c>
      <c r="D3823" s="6"/>
      <c r="E3823" s="8"/>
      <c r="F3823" s="9">
        <f>TRUNC(SUMIF(N3814:N3822, N3813, F3814:F3822),0)</f>
        <v>9869</v>
      </c>
      <c r="G3823" s="8"/>
      <c r="H3823" s="9">
        <f>TRUNC(SUMIF(N3814:N3822, N3813, H3814:H3822),0)</f>
        <v>34278</v>
      </c>
      <c r="I3823" s="8"/>
      <c r="J3823" s="9">
        <f>TRUNC(SUMIF(N3814:N3822, N3813, J3814:J3822),0)</f>
        <v>18939</v>
      </c>
      <c r="K3823" s="8"/>
      <c r="L3823" s="9">
        <f>F3823+H3823+J3823</f>
        <v>63086</v>
      </c>
      <c r="M3823" s="5" t="s">
        <v>52</v>
      </c>
      <c r="N3823" s="1" t="s">
        <v>124</v>
      </c>
      <c r="O3823" s="1" t="s">
        <v>124</v>
      </c>
      <c r="P3823" s="1" t="s">
        <v>52</v>
      </c>
      <c r="Q3823" s="1" t="s">
        <v>52</v>
      </c>
      <c r="R3823" s="1" t="s">
        <v>52</v>
      </c>
      <c r="AV3823" s="1" t="s">
        <v>52</v>
      </c>
      <c r="AW3823" s="1" t="s">
        <v>52</v>
      </c>
      <c r="AX3823" s="1" t="s">
        <v>52</v>
      </c>
      <c r="AY3823" s="1" t="s">
        <v>52</v>
      </c>
      <c r="AZ3823" s="203"/>
      <c r="BA3823" s="207"/>
    </row>
    <row r="3824" spans="1:53" ht="30" customHeight="1">
      <c r="A3824" s="6"/>
      <c r="B3824" s="6"/>
      <c r="C3824" s="6"/>
      <c r="D3824" s="6"/>
      <c r="E3824" s="8"/>
      <c r="F3824" s="9"/>
      <c r="G3824" s="8"/>
      <c r="H3824" s="9"/>
      <c r="I3824" s="8"/>
      <c r="J3824" s="9"/>
      <c r="K3824" s="8"/>
      <c r="L3824" s="9"/>
      <c r="M3824" s="6"/>
      <c r="BA3824" s="206"/>
    </row>
    <row r="3825" spans="1:53" ht="30" customHeight="1">
      <c r="A3825" s="308" t="s">
        <v>6627</v>
      </c>
      <c r="B3825" s="308"/>
      <c r="C3825" s="308"/>
      <c r="D3825" s="308"/>
      <c r="E3825" s="309"/>
      <c r="F3825" s="310"/>
      <c r="G3825" s="309"/>
      <c r="H3825" s="310"/>
      <c r="I3825" s="309"/>
      <c r="J3825" s="310"/>
      <c r="K3825" s="309"/>
      <c r="L3825" s="310"/>
      <c r="M3825" s="308"/>
      <c r="N3825" s="1" t="s">
        <v>6608</v>
      </c>
      <c r="BA3825" s="206"/>
    </row>
    <row r="3826" spans="1:53" ht="30" customHeight="1">
      <c r="A3826" s="5" t="s">
        <v>4983</v>
      </c>
      <c r="B3826" s="5" t="s">
        <v>6606</v>
      </c>
      <c r="C3826" s="5" t="s">
        <v>1186</v>
      </c>
      <c r="D3826" s="6">
        <v>0.20849999999999999</v>
      </c>
      <c r="E3826" s="8">
        <f>단가대비표!K8</f>
        <v>0</v>
      </c>
      <c r="F3826" s="9">
        <f>TRUNC(E3826*D3826,1)</f>
        <v>0</v>
      </c>
      <c r="G3826" s="8">
        <f>단가대비표!L8</f>
        <v>0</v>
      </c>
      <c r="H3826" s="9">
        <f>TRUNC(G3826*D3826,1)</f>
        <v>0</v>
      </c>
      <c r="I3826" s="8">
        <f>단가대비표!S8</f>
        <v>129965</v>
      </c>
      <c r="J3826" s="9">
        <f>TRUNC(I3826*D3826,1)</f>
        <v>27097.7</v>
      </c>
      <c r="K3826" s="8">
        <f t="shared" ref="K3826:L3829" si="495">TRUNC(E3826+G3826+I3826,1)</f>
        <v>129965</v>
      </c>
      <c r="L3826" s="9">
        <f t="shared" si="495"/>
        <v>27097.7</v>
      </c>
      <c r="M3826" s="5" t="s">
        <v>5596</v>
      </c>
      <c r="N3826" s="1" t="s">
        <v>6608</v>
      </c>
      <c r="O3826" s="1" t="s">
        <v>6628</v>
      </c>
      <c r="P3826" s="1" t="s">
        <v>62</v>
      </c>
      <c r="Q3826" s="1" t="s">
        <v>62</v>
      </c>
      <c r="R3826" s="1" t="s">
        <v>61</v>
      </c>
      <c r="AV3826" s="1" t="s">
        <v>52</v>
      </c>
      <c r="AW3826" s="1" t="s">
        <v>6629</v>
      </c>
      <c r="AX3826" s="1" t="s">
        <v>52</v>
      </c>
      <c r="AY3826" s="1" t="s">
        <v>52</v>
      </c>
      <c r="AZ3826" s="203"/>
      <c r="BA3826" s="207" t="s">
        <v>7222</v>
      </c>
    </row>
    <row r="3827" spans="1:53" ht="30" customHeight="1">
      <c r="A3827" s="5" t="s">
        <v>5599</v>
      </c>
      <c r="B3827" s="5" t="s">
        <v>5600</v>
      </c>
      <c r="C3827" s="5" t="s">
        <v>2572</v>
      </c>
      <c r="D3827" s="6">
        <v>19.5</v>
      </c>
      <c r="E3827" s="8">
        <f>단가대비표!K55</f>
        <v>1296</v>
      </c>
      <c r="F3827" s="9">
        <f>TRUNC(E3827*D3827,1)</f>
        <v>25272</v>
      </c>
      <c r="G3827" s="8">
        <f>단가대비표!L55</f>
        <v>0</v>
      </c>
      <c r="H3827" s="9">
        <f>TRUNC(G3827*D3827,1)</f>
        <v>0</v>
      </c>
      <c r="I3827" s="8">
        <f>단가대비표!S55</f>
        <v>0</v>
      </c>
      <c r="J3827" s="9">
        <f>TRUNC(I3827*D3827,1)</f>
        <v>0</v>
      </c>
      <c r="K3827" s="8">
        <f t="shared" si="495"/>
        <v>1296</v>
      </c>
      <c r="L3827" s="9">
        <f t="shared" si="495"/>
        <v>25272</v>
      </c>
      <c r="M3827" s="5" t="s">
        <v>52</v>
      </c>
      <c r="N3827" s="1" t="s">
        <v>6608</v>
      </c>
      <c r="O3827" s="1" t="s">
        <v>5601</v>
      </c>
      <c r="P3827" s="1" t="s">
        <v>62</v>
      </c>
      <c r="Q3827" s="1" t="s">
        <v>62</v>
      </c>
      <c r="R3827" s="1" t="s">
        <v>61</v>
      </c>
      <c r="V3827">
        <v>1</v>
      </c>
      <c r="AV3827" s="1" t="s">
        <v>52</v>
      </c>
      <c r="AW3827" s="1" t="s">
        <v>6630</v>
      </c>
      <c r="AX3827" s="1" t="s">
        <v>52</v>
      </c>
      <c r="AY3827" s="1" t="s">
        <v>52</v>
      </c>
      <c r="AZ3827" s="203"/>
      <c r="BA3827" s="207" t="s">
        <v>7276</v>
      </c>
    </row>
    <row r="3828" spans="1:53" ht="30" customHeight="1">
      <c r="A3828" s="5" t="s">
        <v>2665</v>
      </c>
      <c r="B3828" s="5" t="s">
        <v>5621</v>
      </c>
      <c r="C3828" s="5" t="s">
        <v>449</v>
      </c>
      <c r="D3828" s="6">
        <v>1</v>
      </c>
      <c r="E3828" s="8">
        <f>TRUNC(SUMIF(V3826:V3829, RIGHTB(O3828, 1), F3826:F3829)*U3828, 2)</f>
        <v>5559.84</v>
      </c>
      <c r="F3828" s="9">
        <f>TRUNC(E3828*D3828,1)</f>
        <v>5559.8</v>
      </c>
      <c r="G3828" s="8">
        <v>0</v>
      </c>
      <c r="H3828" s="9">
        <f>TRUNC(G3828*D3828,1)</f>
        <v>0</v>
      </c>
      <c r="I3828" s="8">
        <v>0</v>
      </c>
      <c r="J3828" s="9">
        <f>TRUNC(I3828*D3828,1)</f>
        <v>0</v>
      </c>
      <c r="K3828" s="8">
        <f t="shared" si="495"/>
        <v>5559.8</v>
      </c>
      <c r="L3828" s="9">
        <f t="shared" si="495"/>
        <v>5559.8</v>
      </c>
      <c r="M3828" s="5" t="s">
        <v>52</v>
      </c>
      <c r="N3828" s="1" t="s">
        <v>6608</v>
      </c>
      <c r="O3828" s="1" t="s">
        <v>2654</v>
      </c>
      <c r="P3828" s="1" t="s">
        <v>62</v>
      </c>
      <c r="Q3828" s="1" t="s">
        <v>62</v>
      </c>
      <c r="R3828" s="1" t="s">
        <v>62</v>
      </c>
      <c r="S3828">
        <v>0</v>
      </c>
      <c r="T3828">
        <v>0</v>
      </c>
      <c r="U3828">
        <v>0.22</v>
      </c>
      <c r="AV3828" s="1" t="s">
        <v>52</v>
      </c>
      <c r="AW3828" s="1" t="s">
        <v>6631</v>
      </c>
      <c r="AX3828" s="1" t="s">
        <v>52</v>
      </c>
      <c r="AY3828" s="1" t="s">
        <v>52</v>
      </c>
      <c r="AZ3828" s="203"/>
      <c r="BA3828" s="207"/>
    </row>
    <row r="3829" spans="1:53" ht="30" customHeight="1">
      <c r="A3829" s="5" t="s">
        <v>5605</v>
      </c>
      <c r="B3829" s="5" t="s">
        <v>2646</v>
      </c>
      <c r="C3829" s="5" t="s">
        <v>2210</v>
      </c>
      <c r="D3829" s="6">
        <v>1</v>
      </c>
      <c r="E3829" s="8">
        <f>TRUNC(단가대비표!K433*1/8*16/12*25/20, 1)</f>
        <v>0</v>
      </c>
      <c r="F3829" s="9">
        <f>TRUNC(E3829*D3829,1)</f>
        <v>0</v>
      </c>
      <c r="G3829" s="8">
        <f>TRUNC(단가대비표!L433*1/8*16/12*25/20, 1)</f>
        <v>50686.400000000001</v>
      </c>
      <c r="H3829" s="9">
        <f>TRUNC(G3829*D3829,1)</f>
        <v>50686.400000000001</v>
      </c>
      <c r="I3829" s="8">
        <f>TRUNC(단가대비표!S433*1/8*16/12*25/20, 1)</f>
        <v>0</v>
      </c>
      <c r="J3829" s="9">
        <f>TRUNC(I3829*D3829,1)</f>
        <v>0</v>
      </c>
      <c r="K3829" s="8">
        <f t="shared" si="495"/>
        <v>50686.400000000001</v>
      </c>
      <c r="L3829" s="9">
        <f t="shared" si="495"/>
        <v>50686.400000000001</v>
      </c>
      <c r="M3829" s="5" t="s">
        <v>52</v>
      </c>
      <c r="N3829" s="1" t="s">
        <v>6608</v>
      </c>
      <c r="O3829" s="1" t="s">
        <v>5606</v>
      </c>
      <c r="P3829" s="1" t="s">
        <v>62</v>
      </c>
      <c r="Q3829" s="1" t="s">
        <v>62</v>
      </c>
      <c r="R3829" s="1" t="s">
        <v>61</v>
      </c>
      <c r="AV3829" s="1" t="s">
        <v>52</v>
      </c>
      <c r="AW3829" s="1" t="s">
        <v>6632</v>
      </c>
      <c r="AX3829" s="1" t="s">
        <v>61</v>
      </c>
      <c r="AY3829" s="1" t="s">
        <v>52</v>
      </c>
      <c r="AZ3829" s="203"/>
      <c r="BA3829" s="207" t="s">
        <v>7748</v>
      </c>
    </row>
    <row r="3830" spans="1:53" ht="30" customHeight="1">
      <c r="A3830" s="5" t="s">
        <v>2487</v>
      </c>
      <c r="B3830" s="5" t="s">
        <v>52</v>
      </c>
      <c r="C3830" s="5" t="s">
        <v>52</v>
      </c>
      <c r="D3830" s="6"/>
      <c r="E3830" s="8"/>
      <c r="F3830" s="9">
        <f>TRUNC(SUMIF(N3826:N3829, N3825, F3826:F3829),0)</f>
        <v>30831</v>
      </c>
      <c r="G3830" s="8"/>
      <c r="H3830" s="9">
        <f>TRUNC(SUMIF(N3826:N3829, N3825, H3826:H3829),0)</f>
        <v>50686</v>
      </c>
      <c r="I3830" s="8"/>
      <c r="J3830" s="9">
        <f>TRUNC(SUMIF(N3826:N3829, N3825, J3826:J3829),0)</f>
        <v>27097</v>
      </c>
      <c r="K3830" s="8"/>
      <c r="L3830" s="9">
        <f>F3830+H3830+J3830</f>
        <v>108614</v>
      </c>
      <c r="M3830" s="5" t="s">
        <v>52</v>
      </c>
      <c r="N3830" s="1" t="s">
        <v>124</v>
      </c>
      <c r="O3830" s="1" t="s">
        <v>124</v>
      </c>
      <c r="P3830" s="1" t="s">
        <v>52</v>
      </c>
      <c r="Q3830" s="1" t="s">
        <v>52</v>
      </c>
      <c r="R3830" s="1" t="s">
        <v>52</v>
      </c>
      <c r="AV3830" s="1" t="s">
        <v>52</v>
      </c>
      <c r="AW3830" s="1" t="s">
        <v>52</v>
      </c>
      <c r="AX3830" s="1" t="s">
        <v>52</v>
      </c>
      <c r="AY3830" s="1" t="s">
        <v>52</v>
      </c>
      <c r="AZ3830" s="203"/>
      <c r="BA3830" s="207"/>
    </row>
    <row r="3831" spans="1:53" ht="30" customHeight="1">
      <c r="A3831" s="6"/>
      <c r="B3831" s="6"/>
      <c r="C3831" s="6"/>
      <c r="D3831" s="6"/>
      <c r="E3831" s="8"/>
      <c r="F3831" s="9"/>
      <c r="G3831" s="8"/>
      <c r="H3831" s="9"/>
      <c r="I3831" s="8"/>
      <c r="J3831" s="9"/>
      <c r="K3831" s="8"/>
      <c r="L3831" s="9"/>
      <c r="M3831" s="6"/>
      <c r="BA3831" s="206"/>
    </row>
    <row r="3832" spans="1:53" ht="30" customHeight="1">
      <c r="A3832" s="308" t="s">
        <v>6633</v>
      </c>
      <c r="B3832" s="308"/>
      <c r="C3832" s="308"/>
      <c r="D3832" s="308"/>
      <c r="E3832" s="309"/>
      <c r="F3832" s="310"/>
      <c r="G3832" s="309"/>
      <c r="H3832" s="310"/>
      <c r="I3832" s="309"/>
      <c r="J3832" s="310"/>
      <c r="K3832" s="309"/>
      <c r="L3832" s="310"/>
      <c r="M3832" s="308"/>
      <c r="N3832" s="1" t="s">
        <v>6612</v>
      </c>
      <c r="BA3832" s="206"/>
    </row>
    <row r="3833" spans="1:53" ht="30" customHeight="1">
      <c r="A3833" s="5" t="s">
        <v>4988</v>
      </c>
      <c r="B3833" s="5" t="s">
        <v>6610</v>
      </c>
      <c r="C3833" s="5" t="s">
        <v>1186</v>
      </c>
      <c r="D3833" s="6">
        <v>0.66010000000000002</v>
      </c>
      <c r="E3833" s="8">
        <f>단가대비표!K12</f>
        <v>0</v>
      </c>
      <c r="F3833" s="9">
        <f>TRUNC(E3833*D3833,1)</f>
        <v>0</v>
      </c>
      <c r="G3833" s="8">
        <f>단가대비표!L12</f>
        <v>0</v>
      </c>
      <c r="H3833" s="9">
        <f>TRUNC(G3833*D3833,1)</f>
        <v>0</v>
      </c>
      <c r="I3833" s="8">
        <f>단가대비표!S12</f>
        <v>25934</v>
      </c>
      <c r="J3833" s="9">
        <f>TRUNC(I3833*D3833,1)</f>
        <v>17119</v>
      </c>
      <c r="K3833" s="8">
        <f>TRUNC(E3833+G3833+I3833,1)</f>
        <v>25934</v>
      </c>
      <c r="L3833" s="9">
        <f>TRUNC(F3833+H3833+J3833,1)</f>
        <v>17119</v>
      </c>
      <c r="M3833" s="5" t="s">
        <v>5596</v>
      </c>
      <c r="N3833" s="1" t="s">
        <v>6612</v>
      </c>
      <c r="O3833" s="1" t="s">
        <v>6634</v>
      </c>
      <c r="P3833" s="1" t="s">
        <v>62</v>
      </c>
      <c r="Q3833" s="1" t="s">
        <v>62</v>
      </c>
      <c r="R3833" s="1" t="s">
        <v>61</v>
      </c>
      <c r="AV3833" s="1" t="s">
        <v>52</v>
      </c>
      <c r="AW3833" s="1" t="s">
        <v>6635</v>
      </c>
      <c r="AX3833" s="1" t="s">
        <v>52</v>
      </c>
      <c r="AY3833" s="1" t="s">
        <v>52</v>
      </c>
      <c r="AZ3833" s="203"/>
      <c r="BA3833" s="207" t="s">
        <v>7226</v>
      </c>
    </row>
    <row r="3834" spans="1:53" ht="30" customHeight="1">
      <c r="A3834" s="5" t="s">
        <v>2487</v>
      </c>
      <c r="B3834" s="5" t="s">
        <v>52</v>
      </c>
      <c r="C3834" s="5" t="s">
        <v>52</v>
      </c>
      <c r="D3834" s="6"/>
      <c r="E3834" s="8"/>
      <c r="F3834" s="9">
        <f>TRUNC(SUMIF(N3833:N3833, N3832, F3833:F3833),0)</f>
        <v>0</v>
      </c>
      <c r="G3834" s="8"/>
      <c r="H3834" s="9">
        <f>TRUNC(SUMIF(N3833:N3833, N3832, H3833:H3833),0)</f>
        <v>0</v>
      </c>
      <c r="I3834" s="8"/>
      <c r="J3834" s="9">
        <f>TRUNC(SUMIF(N3833:N3833, N3832, J3833:J3833),0)</f>
        <v>17119</v>
      </c>
      <c r="K3834" s="8"/>
      <c r="L3834" s="9">
        <f>F3834+H3834+J3834</f>
        <v>17119</v>
      </c>
      <c r="M3834" s="5" t="s">
        <v>52</v>
      </c>
      <c r="N3834" s="1" t="s">
        <v>124</v>
      </c>
      <c r="O3834" s="1" t="s">
        <v>124</v>
      </c>
      <c r="P3834" s="1" t="s">
        <v>52</v>
      </c>
      <c r="Q3834" s="1" t="s">
        <v>52</v>
      </c>
      <c r="R3834" s="1" t="s">
        <v>52</v>
      </c>
      <c r="AV3834" s="1" t="s">
        <v>52</v>
      </c>
      <c r="AW3834" s="1" t="s">
        <v>52</v>
      </c>
      <c r="AX3834" s="1" t="s">
        <v>52</v>
      </c>
      <c r="AY3834" s="1" t="s">
        <v>52</v>
      </c>
      <c r="AZ3834" s="203"/>
      <c r="BA3834" s="207"/>
    </row>
    <row r="3835" spans="1:53" ht="30" customHeight="1">
      <c r="A3835" s="6"/>
      <c r="B3835" s="6"/>
      <c r="C3835" s="6"/>
      <c r="D3835" s="6"/>
      <c r="E3835" s="8"/>
      <c r="F3835" s="9"/>
      <c r="G3835" s="8"/>
      <c r="H3835" s="9"/>
      <c r="I3835" s="8"/>
      <c r="J3835" s="9"/>
      <c r="K3835" s="8"/>
      <c r="L3835" s="9"/>
      <c r="M3835" s="6"/>
      <c r="BA3835" s="206"/>
    </row>
    <row r="3836" spans="1:53" ht="30" customHeight="1">
      <c r="A3836" s="308" t="s">
        <v>6636</v>
      </c>
      <c r="B3836" s="308"/>
      <c r="C3836" s="308"/>
      <c r="D3836" s="308"/>
      <c r="E3836" s="309"/>
      <c r="F3836" s="310"/>
      <c r="G3836" s="309"/>
      <c r="H3836" s="310"/>
      <c r="I3836" s="309"/>
      <c r="J3836" s="310"/>
      <c r="K3836" s="309"/>
      <c r="L3836" s="310"/>
      <c r="M3836" s="308"/>
      <c r="N3836" s="1" t="s">
        <v>6616</v>
      </c>
      <c r="BA3836" s="206"/>
    </row>
    <row r="3837" spans="1:53" ht="30" customHeight="1">
      <c r="A3837" s="5" t="s">
        <v>6614</v>
      </c>
      <c r="B3837" s="5" t="s">
        <v>6610</v>
      </c>
      <c r="C3837" s="5" t="s">
        <v>1186</v>
      </c>
      <c r="D3837" s="6">
        <v>0.66010000000000002</v>
      </c>
      <c r="E3837" s="8">
        <f>단가대비표!K15</f>
        <v>0</v>
      </c>
      <c r="F3837" s="9">
        <f>TRUNC(E3837*D3837,1)</f>
        <v>0</v>
      </c>
      <c r="G3837" s="8">
        <f>단가대비표!L15</f>
        <v>0</v>
      </c>
      <c r="H3837" s="9">
        <f>TRUNC(G3837*D3837,1)</f>
        <v>0</v>
      </c>
      <c r="I3837" s="8">
        <f>단가대비표!S15</f>
        <v>25820</v>
      </c>
      <c r="J3837" s="9">
        <f>TRUNC(I3837*D3837,1)</f>
        <v>17043.7</v>
      </c>
      <c r="K3837" s="8">
        <f>TRUNC(E3837+G3837+I3837,1)</f>
        <v>25820</v>
      </c>
      <c r="L3837" s="9">
        <f>TRUNC(F3837+H3837+J3837,1)</f>
        <v>17043.7</v>
      </c>
      <c r="M3837" s="5" t="s">
        <v>5596</v>
      </c>
      <c r="N3837" s="1" t="s">
        <v>6616</v>
      </c>
      <c r="O3837" s="1" t="s">
        <v>6637</v>
      </c>
      <c r="P3837" s="1" t="s">
        <v>62</v>
      </c>
      <c r="Q3837" s="1" t="s">
        <v>62</v>
      </c>
      <c r="R3837" s="1" t="s">
        <v>61</v>
      </c>
      <c r="AV3837" s="1" t="s">
        <v>52</v>
      </c>
      <c r="AW3837" s="1" t="s">
        <v>6638</v>
      </c>
      <c r="AX3837" s="1" t="s">
        <v>52</v>
      </c>
      <c r="AY3837" s="1" t="s">
        <v>52</v>
      </c>
      <c r="AZ3837" s="203"/>
      <c r="BA3837" s="207" t="s">
        <v>7229</v>
      </c>
    </row>
    <row r="3838" spans="1:53" ht="30" customHeight="1">
      <c r="A3838" s="5" t="s">
        <v>2487</v>
      </c>
      <c r="B3838" s="5" t="s">
        <v>52</v>
      </c>
      <c r="C3838" s="5" t="s">
        <v>52</v>
      </c>
      <c r="D3838" s="6"/>
      <c r="E3838" s="8"/>
      <c r="F3838" s="9">
        <f>TRUNC(SUMIF(N3837:N3837, N3836, F3837:F3837),0)</f>
        <v>0</v>
      </c>
      <c r="G3838" s="8"/>
      <c r="H3838" s="9">
        <f>TRUNC(SUMIF(N3837:N3837, N3836, H3837:H3837),0)</f>
        <v>0</v>
      </c>
      <c r="I3838" s="8"/>
      <c r="J3838" s="9">
        <f>TRUNC(SUMIF(N3837:N3837, N3836, J3837:J3837),0)</f>
        <v>17043</v>
      </c>
      <c r="K3838" s="8"/>
      <c r="L3838" s="9">
        <f>F3838+H3838+J3838</f>
        <v>17043</v>
      </c>
      <c r="M3838" s="5" t="s">
        <v>52</v>
      </c>
      <c r="N3838" s="1" t="s">
        <v>124</v>
      </c>
      <c r="O3838" s="1" t="s">
        <v>124</v>
      </c>
      <c r="P3838" s="1" t="s">
        <v>52</v>
      </c>
      <c r="Q3838" s="1" t="s">
        <v>52</v>
      </c>
      <c r="R3838" s="1" t="s">
        <v>52</v>
      </c>
      <c r="AV3838" s="1" t="s">
        <v>52</v>
      </c>
      <c r="AW3838" s="1" t="s">
        <v>52</v>
      </c>
      <c r="AX3838" s="1" t="s">
        <v>52</v>
      </c>
      <c r="AY3838" s="1" t="s">
        <v>52</v>
      </c>
      <c r="AZ3838" s="203"/>
      <c r="BA3838" s="207"/>
    </row>
    <row r="3839" spans="1:53" ht="30" customHeight="1">
      <c r="A3839" s="6"/>
      <c r="B3839" s="6"/>
      <c r="C3839" s="6"/>
      <c r="D3839" s="6"/>
      <c r="E3839" s="8"/>
      <c r="F3839" s="9"/>
      <c r="G3839" s="8"/>
      <c r="H3839" s="9"/>
      <c r="I3839" s="8"/>
      <c r="J3839" s="9"/>
      <c r="K3839" s="8"/>
      <c r="L3839" s="9"/>
      <c r="M3839" s="6"/>
      <c r="BA3839" s="206"/>
    </row>
    <row r="3840" spans="1:53" ht="30" customHeight="1">
      <c r="A3840" s="308" t="s">
        <v>6639</v>
      </c>
      <c r="B3840" s="308"/>
      <c r="C3840" s="308"/>
      <c r="D3840" s="308"/>
      <c r="E3840" s="309"/>
      <c r="F3840" s="310"/>
      <c r="G3840" s="309"/>
      <c r="H3840" s="310"/>
      <c r="I3840" s="309"/>
      <c r="J3840" s="310"/>
      <c r="K3840" s="309"/>
      <c r="L3840" s="310"/>
      <c r="M3840" s="308"/>
      <c r="N3840" s="1" t="s">
        <v>4991</v>
      </c>
      <c r="BA3840" s="206"/>
    </row>
    <row r="3841" spans="1:53" ht="30" customHeight="1">
      <c r="A3841" s="5" t="s">
        <v>4988</v>
      </c>
      <c r="B3841" s="5" t="s">
        <v>4989</v>
      </c>
      <c r="C3841" s="5" t="s">
        <v>1186</v>
      </c>
      <c r="D3841" s="6">
        <v>0.66010000000000002</v>
      </c>
      <c r="E3841" s="8">
        <f>단가대비표!K11</f>
        <v>0</v>
      </c>
      <c r="F3841" s="9">
        <f>TRUNC(E3841*D3841,1)</f>
        <v>0</v>
      </c>
      <c r="G3841" s="8">
        <f>단가대비표!L11</f>
        <v>0</v>
      </c>
      <c r="H3841" s="9">
        <f>TRUNC(G3841*D3841,1)</f>
        <v>0</v>
      </c>
      <c r="I3841" s="8">
        <f>단가대비표!S11</f>
        <v>15627</v>
      </c>
      <c r="J3841" s="9">
        <f>TRUNC(I3841*D3841,1)</f>
        <v>10315.299999999999</v>
      </c>
      <c r="K3841" s="8">
        <f>TRUNC(E3841+G3841+I3841,1)</f>
        <v>15627</v>
      </c>
      <c r="L3841" s="9">
        <f>TRUNC(F3841+H3841+J3841,1)</f>
        <v>10315.299999999999</v>
      </c>
      <c r="M3841" s="5" t="s">
        <v>5596</v>
      </c>
      <c r="N3841" s="1" t="s">
        <v>4991</v>
      </c>
      <c r="O3841" s="1" t="s">
        <v>6640</v>
      </c>
      <c r="P3841" s="1" t="s">
        <v>62</v>
      </c>
      <c r="Q3841" s="1" t="s">
        <v>62</v>
      </c>
      <c r="R3841" s="1" t="s">
        <v>61</v>
      </c>
      <c r="AV3841" s="1" t="s">
        <v>52</v>
      </c>
      <c r="AW3841" s="1" t="s">
        <v>6641</v>
      </c>
      <c r="AX3841" s="1" t="s">
        <v>52</v>
      </c>
      <c r="AY3841" s="1" t="s">
        <v>52</v>
      </c>
      <c r="AZ3841" s="203"/>
      <c r="BA3841" s="207" t="s">
        <v>7225</v>
      </c>
    </row>
    <row r="3842" spans="1:53" ht="30" customHeight="1">
      <c r="A3842" s="5" t="s">
        <v>2487</v>
      </c>
      <c r="B3842" s="5" t="s">
        <v>52</v>
      </c>
      <c r="C3842" s="5" t="s">
        <v>52</v>
      </c>
      <c r="D3842" s="6"/>
      <c r="E3842" s="8"/>
      <c r="F3842" s="9">
        <f>TRUNC(SUMIF(N3841:N3841, N3840, F3841:F3841),0)</f>
        <v>0</v>
      </c>
      <c r="G3842" s="8"/>
      <c r="H3842" s="9">
        <f>TRUNC(SUMIF(N3841:N3841, N3840, H3841:H3841),0)</f>
        <v>0</v>
      </c>
      <c r="I3842" s="8"/>
      <c r="J3842" s="9">
        <f>TRUNC(SUMIF(N3841:N3841, N3840, J3841:J3841),0)</f>
        <v>10315</v>
      </c>
      <c r="K3842" s="8"/>
      <c r="L3842" s="9">
        <f>F3842+H3842+J3842</f>
        <v>10315</v>
      </c>
      <c r="M3842" s="5" t="s">
        <v>52</v>
      </c>
      <c r="N3842" s="1" t="s">
        <v>124</v>
      </c>
      <c r="O3842" s="1" t="s">
        <v>124</v>
      </c>
      <c r="P3842" s="1" t="s">
        <v>52</v>
      </c>
      <c r="Q3842" s="1" t="s">
        <v>52</v>
      </c>
      <c r="R3842" s="1" t="s">
        <v>52</v>
      </c>
      <c r="AV3842" s="1" t="s">
        <v>52</v>
      </c>
      <c r="AW3842" s="1" t="s">
        <v>52</v>
      </c>
      <c r="AX3842" s="1" t="s">
        <v>52</v>
      </c>
      <c r="AY3842" s="1" t="s">
        <v>52</v>
      </c>
      <c r="AZ3842" s="203"/>
      <c r="BA3842" s="207"/>
    </row>
    <row r="3843" spans="1:53" ht="30" customHeight="1">
      <c r="A3843" s="6"/>
      <c r="B3843" s="6"/>
      <c r="C3843" s="6"/>
      <c r="D3843" s="6"/>
      <c r="E3843" s="8"/>
      <c r="F3843" s="9"/>
      <c r="G3843" s="8"/>
      <c r="H3843" s="9"/>
      <c r="I3843" s="8"/>
      <c r="J3843" s="9"/>
      <c r="K3843" s="8"/>
      <c r="L3843" s="9"/>
      <c r="M3843" s="6"/>
      <c r="BA3843" s="206"/>
    </row>
    <row r="3844" spans="1:53" ht="30" customHeight="1">
      <c r="A3844" s="308" t="s">
        <v>6642</v>
      </c>
      <c r="B3844" s="308"/>
      <c r="C3844" s="308"/>
      <c r="D3844" s="308"/>
      <c r="E3844" s="309"/>
      <c r="F3844" s="310"/>
      <c r="G3844" s="309"/>
      <c r="H3844" s="310"/>
      <c r="I3844" s="309"/>
      <c r="J3844" s="310"/>
      <c r="K3844" s="309"/>
      <c r="L3844" s="310"/>
      <c r="M3844" s="308"/>
      <c r="N3844" s="1" t="s">
        <v>4996</v>
      </c>
      <c r="BA3844" s="206"/>
    </row>
    <row r="3845" spans="1:53" ht="30" customHeight="1">
      <c r="A3845" s="5" t="s">
        <v>6643</v>
      </c>
      <c r="B3845" s="5" t="s">
        <v>4989</v>
      </c>
      <c r="C3845" s="5" t="s">
        <v>6644</v>
      </c>
      <c r="D3845" s="6">
        <v>0.01</v>
      </c>
      <c r="E3845" s="8">
        <f>단가대비표!K13</f>
        <v>0</v>
      </c>
      <c r="F3845" s="9">
        <f>TRUNC(E3845*D3845,1)</f>
        <v>0</v>
      </c>
      <c r="G3845" s="8">
        <f>단가대비표!L13</f>
        <v>0</v>
      </c>
      <c r="H3845" s="9">
        <f>TRUNC(G3845*D3845,1)</f>
        <v>0</v>
      </c>
      <c r="I3845" s="8">
        <f>단가대비표!S13</f>
        <v>223000</v>
      </c>
      <c r="J3845" s="9">
        <f>TRUNC(I3845*D3845,1)</f>
        <v>2230</v>
      </c>
      <c r="K3845" s="8">
        <f>TRUNC(E3845+G3845+I3845,1)</f>
        <v>223000</v>
      </c>
      <c r="L3845" s="9">
        <f>TRUNC(F3845+H3845+J3845,1)</f>
        <v>2230</v>
      </c>
      <c r="M3845" s="5" t="s">
        <v>52</v>
      </c>
      <c r="N3845" s="1" t="s">
        <v>4996</v>
      </c>
      <c r="O3845" s="1" t="s">
        <v>6645</v>
      </c>
      <c r="P3845" s="1" t="s">
        <v>62</v>
      </c>
      <c r="Q3845" s="1" t="s">
        <v>62</v>
      </c>
      <c r="R3845" s="1" t="s">
        <v>61</v>
      </c>
      <c r="AV3845" s="1" t="s">
        <v>52</v>
      </c>
      <c r="AW3845" s="1" t="s">
        <v>6646</v>
      </c>
      <c r="AX3845" s="1" t="s">
        <v>52</v>
      </c>
      <c r="AY3845" s="1" t="s">
        <v>52</v>
      </c>
      <c r="AZ3845" s="203"/>
      <c r="BA3845" s="207" t="s">
        <v>7227</v>
      </c>
    </row>
    <row r="3846" spans="1:53" ht="30" customHeight="1">
      <c r="A3846" s="5" t="s">
        <v>2487</v>
      </c>
      <c r="B3846" s="5" t="s">
        <v>52</v>
      </c>
      <c r="C3846" s="5" t="s">
        <v>52</v>
      </c>
      <c r="D3846" s="6"/>
      <c r="E3846" s="8"/>
      <c r="F3846" s="9">
        <f>TRUNC(SUMIF(N3845:N3845, N3844, F3845:F3845),0)</f>
        <v>0</v>
      </c>
      <c r="G3846" s="8"/>
      <c r="H3846" s="9">
        <f>TRUNC(SUMIF(N3845:N3845, N3844, H3845:H3845),0)</f>
        <v>0</v>
      </c>
      <c r="I3846" s="8"/>
      <c r="J3846" s="9">
        <f>TRUNC(SUMIF(N3845:N3845, N3844, J3845:J3845),0)</f>
        <v>2230</v>
      </c>
      <c r="K3846" s="8"/>
      <c r="L3846" s="9">
        <f>F3846+H3846+J3846</f>
        <v>2230</v>
      </c>
      <c r="M3846" s="5" t="s">
        <v>52</v>
      </c>
      <c r="N3846" s="1" t="s">
        <v>124</v>
      </c>
      <c r="O3846" s="1" t="s">
        <v>124</v>
      </c>
      <c r="P3846" s="1" t="s">
        <v>52</v>
      </c>
      <c r="Q3846" s="1" t="s">
        <v>52</v>
      </c>
      <c r="R3846" s="1" t="s">
        <v>52</v>
      </c>
      <c r="AV3846" s="1" t="s">
        <v>52</v>
      </c>
      <c r="AW3846" s="1" t="s">
        <v>52</v>
      </c>
      <c r="AX3846" s="1" t="s">
        <v>52</v>
      </c>
      <c r="AY3846" s="1" t="s">
        <v>52</v>
      </c>
      <c r="AZ3846" s="203"/>
      <c r="BA3846" s="207"/>
    </row>
    <row r="3847" spans="1:53" ht="30" customHeight="1">
      <c r="A3847" s="6"/>
      <c r="B3847" s="6"/>
      <c r="C3847" s="6"/>
      <c r="D3847" s="6"/>
      <c r="E3847" s="8"/>
      <c r="F3847" s="9"/>
      <c r="G3847" s="8"/>
      <c r="H3847" s="9"/>
      <c r="I3847" s="8"/>
      <c r="J3847" s="9"/>
      <c r="K3847" s="8"/>
      <c r="L3847" s="9"/>
      <c r="M3847" s="6"/>
      <c r="BA3847" s="206"/>
    </row>
    <row r="3848" spans="1:53" ht="30" customHeight="1">
      <c r="A3848" s="308" t="s">
        <v>6647</v>
      </c>
      <c r="B3848" s="308"/>
      <c r="C3848" s="308"/>
      <c r="D3848" s="308"/>
      <c r="E3848" s="309"/>
      <c r="F3848" s="310"/>
      <c r="G3848" s="309"/>
      <c r="H3848" s="310"/>
      <c r="I3848" s="309"/>
      <c r="J3848" s="310"/>
      <c r="K3848" s="309"/>
      <c r="L3848" s="310"/>
      <c r="M3848" s="308"/>
      <c r="N3848" s="1" t="s">
        <v>5042</v>
      </c>
      <c r="BA3848" s="206"/>
    </row>
    <row r="3849" spans="1:53" ht="30" customHeight="1">
      <c r="A3849" s="5" t="s">
        <v>5039</v>
      </c>
      <c r="B3849" s="5" t="s">
        <v>5040</v>
      </c>
      <c r="C3849" s="5" t="s">
        <v>1186</v>
      </c>
      <c r="D3849" s="6">
        <v>0.25</v>
      </c>
      <c r="E3849" s="8">
        <f>단가대비표!K36</f>
        <v>0</v>
      </c>
      <c r="F3849" s="9">
        <f>TRUNC(E3849*D3849,1)</f>
        <v>0</v>
      </c>
      <c r="G3849" s="8">
        <f>단가대비표!L36</f>
        <v>0</v>
      </c>
      <c r="H3849" s="9">
        <f>TRUNC(G3849*D3849,1)</f>
        <v>0</v>
      </c>
      <c r="I3849" s="8">
        <f>단가대비표!S36</f>
        <v>1756</v>
      </c>
      <c r="J3849" s="9">
        <f>TRUNC(I3849*D3849,1)</f>
        <v>439</v>
      </c>
      <c r="K3849" s="8">
        <f>TRUNC(E3849+G3849+I3849,1)</f>
        <v>1756</v>
      </c>
      <c r="L3849" s="9">
        <f>TRUNC(F3849+H3849+J3849,1)</f>
        <v>439</v>
      </c>
      <c r="M3849" s="5" t="s">
        <v>5596</v>
      </c>
      <c r="N3849" s="1" t="s">
        <v>5042</v>
      </c>
      <c r="O3849" s="1" t="s">
        <v>6648</v>
      </c>
      <c r="P3849" s="1" t="s">
        <v>62</v>
      </c>
      <c r="Q3849" s="1" t="s">
        <v>62</v>
      </c>
      <c r="R3849" s="1" t="s">
        <v>61</v>
      </c>
      <c r="AV3849" s="1" t="s">
        <v>52</v>
      </c>
      <c r="AW3849" s="1" t="s">
        <v>6649</v>
      </c>
      <c r="AX3849" s="1" t="s">
        <v>52</v>
      </c>
      <c r="AY3849" s="1" t="s">
        <v>52</v>
      </c>
      <c r="AZ3849" s="203"/>
      <c r="BA3849" s="207" t="s">
        <v>7251</v>
      </c>
    </row>
    <row r="3850" spans="1:53" ht="30" customHeight="1">
      <c r="A3850" s="5" t="s">
        <v>2487</v>
      </c>
      <c r="B3850" s="5" t="s">
        <v>52</v>
      </c>
      <c r="C3850" s="5" t="s">
        <v>52</v>
      </c>
      <c r="D3850" s="6"/>
      <c r="E3850" s="8"/>
      <c r="F3850" s="9">
        <f>TRUNC(SUMIF(N3849:N3849, N3848, F3849:F3849),0)</f>
        <v>0</v>
      </c>
      <c r="G3850" s="8"/>
      <c r="H3850" s="9">
        <f>TRUNC(SUMIF(N3849:N3849, N3848, H3849:H3849),0)</f>
        <v>0</v>
      </c>
      <c r="I3850" s="8"/>
      <c r="J3850" s="9">
        <f>TRUNC(SUMIF(N3849:N3849, N3848, J3849:J3849),0)</f>
        <v>439</v>
      </c>
      <c r="K3850" s="8"/>
      <c r="L3850" s="9">
        <f>F3850+H3850+J3850</f>
        <v>439</v>
      </c>
      <c r="M3850" s="5" t="s">
        <v>52</v>
      </c>
      <c r="N3850" s="1" t="s">
        <v>124</v>
      </c>
      <c r="O3850" s="1" t="s">
        <v>124</v>
      </c>
      <c r="P3850" s="1" t="s">
        <v>52</v>
      </c>
      <c r="Q3850" s="1" t="s">
        <v>52</v>
      </c>
      <c r="R3850" s="1" t="s">
        <v>52</v>
      </c>
      <c r="AV3850" s="1" t="s">
        <v>52</v>
      </c>
      <c r="AW3850" s="1" t="s">
        <v>52</v>
      </c>
      <c r="AX3850" s="1" t="s">
        <v>52</v>
      </c>
      <c r="AY3850" s="1" t="s">
        <v>52</v>
      </c>
      <c r="AZ3850" s="203"/>
      <c r="BA3850" s="207"/>
    </row>
    <row r="3851" spans="1:53" ht="30" customHeight="1">
      <c r="A3851" s="6"/>
      <c r="B3851" s="6"/>
      <c r="C3851" s="6"/>
      <c r="D3851" s="6"/>
      <c r="E3851" s="8"/>
      <c r="F3851" s="9"/>
      <c r="G3851" s="8"/>
      <c r="H3851" s="9"/>
      <c r="I3851" s="8"/>
      <c r="J3851" s="9"/>
      <c r="K3851" s="8"/>
      <c r="L3851" s="9"/>
      <c r="M3851" s="6"/>
      <c r="BA3851" s="206"/>
    </row>
    <row r="3852" spans="1:53" ht="30" customHeight="1">
      <c r="A3852" s="308" t="s">
        <v>6650</v>
      </c>
      <c r="B3852" s="308"/>
      <c r="C3852" s="308"/>
      <c r="D3852" s="308"/>
      <c r="E3852" s="309"/>
      <c r="F3852" s="310"/>
      <c r="G3852" s="309"/>
      <c r="H3852" s="310"/>
      <c r="I3852" s="309"/>
      <c r="J3852" s="310"/>
      <c r="K3852" s="309"/>
      <c r="L3852" s="310"/>
      <c r="M3852" s="308"/>
      <c r="N3852" s="1" t="s">
        <v>5047</v>
      </c>
      <c r="BA3852" s="206"/>
    </row>
    <row r="3853" spans="1:53" ht="30" customHeight="1">
      <c r="A3853" s="5" t="s">
        <v>5044</v>
      </c>
      <c r="B3853" s="5" t="s">
        <v>5045</v>
      </c>
      <c r="C3853" s="5" t="s">
        <v>1186</v>
      </c>
      <c r="D3853" s="6">
        <v>0.1719</v>
      </c>
      <c r="E3853" s="8">
        <f>단가대비표!K35</f>
        <v>0</v>
      </c>
      <c r="F3853" s="9">
        <f>TRUNC(E3853*D3853,1)</f>
        <v>0</v>
      </c>
      <c r="G3853" s="8">
        <f>단가대비표!L35</f>
        <v>0</v>
      </c>
      <c r="H3853" s="9">
        <f>TRUNC(G3853*D3853,1)</f>
        <v>0</v>
      </c>
      <c r="I3853" s="8">
        <f>단가대비표!S35</f>
        <v>12768</v>
      </c>
      <c r="J3853" s="9">
        <f>TRUNC(I3853*D3853,1)</f>
        <v>2194.8000000000002</v>
      </c>
      <c r="K3853" s="8">
        <f t="shared" ref="K3853:L3856" si="496">TRUNC(E3853+G3853+I3853,1)</f>
        <v>12768</v>
      </c>
      <c r="L3853" s="9">
        <f t="shared" si="496"/>
        <v>2194.8000000000002</v>
      </c>
      <c r="M3853" s="5" t="s">
        <v>5596</v>
      </c>
      <c r="N3853" s="1" t="s">
        <v>5047</v>
      </c>
      <c r="O3853" s="1" t="s">
        <v>6651</v>
      </c>
      <c r="P3853" s="1" t="s">
        <v>62</v>
      </c>
      <c r="Q3853" s="1" t="s">
        <v>62</v>
      </c>
      <c r="R3853" s="1" t="s">
        <v>61</v>
      </c>
      <c r="AV3853" s="1" t="s">
        <v>52</v>
      </c>
      <c r="AW3853" s="1" t="s">
        <v>6652</v>
      </c>
      <c r="AX3853" s="1" t="s">
        <v>52</v>
      </c>
      <c r="AY3853" s="1" t="s">
        <v>52</v>
      </c>
      <c r="AZ3853" s="203"/>
      <c r="BA3853" s="207" t="s">
        <v>7250</v>
      </c>
    </row>
    <row r="3854" spans="1:53" ht="30" customHeight="1">
      <c r="A3854" s="5" t="s">
        <v>5599</v>
      </c>
      <c r="B3854" s="5" t="s">
        <v>5600</v>
      </c>
      <c r="C3854" s="5" t="s">
        <v>2572</v>
      </c>
      <c r="D3854" s="6">
        <v>6.2</v>
      </c>
      <c r="E3854" s="8">
        <f>단가대비표!K55</f>
        <v>1296</v>
      </c>
      <c r="F3854" s="9">
        <f>TRUNC(E3854*D3854,1)</f>
        <v>8035.2</v>
      </c>
      <c r="G3854" s="8">
        <f>단가대비표!L55</f>
        <v>0</v>
      </c>
      <c r="H3854" s="9">
        <f>TRUNC(G3854*D3854,1)</f>
        <v>0</v>
      </c>
      <c r="I3854" s="8">
        <f>단가대비표!S55</f>
        <v>0</v>
      </c>
      <c r="J3854" s="9">
        <f>TRUNC(I3854*D3854,1)</f>
        <v>0</v>
      </c>
      <c r="K3854" s="8">
        <f t="shared" si="496"/>
        <v>1296</v>
      </c>
      <c r="L3854" s="9">
        <f t="shared" si="496"/>
        <v>8035.2</v>
      </c>
      <c r="M3854" s="5" t="s">
        <v>52</v>
      </c>
      <c r="N3854" s="1" t="s">
        <v>5047</v>
      </c>
      <c r="O3854" s="1" t="s">
        <v>5601</v>
      </c>
      <c r="P3854" s="1" t="s">
        <v>62</v>
      </c>
      <c r="Q3854" s="1" t="s">
        <v>62</v>
      </c>
      <c r="R3854" s="1" t="s">
        <v>61</v>
      </c>
      <c r="V3854">
        <v>1</v>
      </c>
      <c r="AV3854" s="1" t="s">
        <v>52</v>
      </c>
      <c r="AW3854" s="1" t="s">
        <v>6653</v>
      </c>
      <c r="AX3854" s="1" t="s">
        <v>52</v>
      </c>
      <c r="AY3854" s="1" t="s">
        <v>52</v>
      </c>
      <c r="AZ3854" s="203"/>
      <c r="BA3854" s="207" t="s">
        <v>7276</v>
      </c>
    </row>
    <row r="3855" spans="1:53" ht="30" customHeight="1">
      <c r="A3855" s="5" t="s">
        <v>2665</v>
      </c>
      <c r="B3855" s="5" t="s">
        <v>6654</v>
      </c>
      <c r="C3855" s="5" t="s">
        <v>449</v>
      </c>
      <c r="D3855" s="6">
        <v>1</v>
      </c>
      <c r="E3855" s="8">
        <f>TRUNC(SUMIF(V3853:V3856, RIGHTB(O3855, 1), F3853:F3856)*U3855, 2)</f>
        <v>1285.6300000000001</v>
      </c>
      <c r="F3855" s="9">
        <f>TRUNC(E3855*D3855,1)</f>
        <v>1285.5999999999999</v>
      </c>
      <c r="G3855" s="8">
        <v>0</v>
      </c>
      <c r="H3855" s="9">
        <f>TRUNC(G3855*D3855,1)</f>
        <v>0</v>
      </c>
      <c r="I3855" s="8">
        <v>0</v>
      </c>
      <c r="J3855" s="9">
        <f>TRUNC(I3855*D3855,1)</f>
        <v>0</v>
      </c>
      <c r="K3855" s="8">
        <f t="shared" si="496"/>
        <v>1285.5999999999999</v>
      </c>
      <c r="L3855" s="9">
        <f t="shared" si="496"/>
        <v>1285.5999999999999</v>
      </c>
      <c r="M3855" s="5" t="s">
        <v>52</v>
      </c>
      <c r="N3855" s="1" t="s">
        <v>5047</v>
      </c>
      <c r="O3855" s="1" t="s">
        <v>2654</v>
      </c>
      <c r="P3855" s="1" t="s">
        <v>62</v>
      </c>
      <c r="Q3855" s="1" t="s">
        <v>62</v>
      </c>
      <c r="R3855" s="1" t="s">
        <v>62</v>
      </c>
      <c r="S3855">
        <v>0</v>
      </c>
      <c r="T3855">
        <v>0</v>
      </c>
      <c r="U3855">
        <v>0.16</v>
      </c>
      <c r="AV3855" s="1" t="s">
        <v>52</v>
      </c>
      <c r="AW3855" s="1" t="s">
        <v>6655</v>
      </c>
      <c r="AX3855" s="1" t="s">
        <v>52</v>
      </c>
      <c r="AY3855" s="1" t="s">
        <v>52</v>
      </c>
      <c r="AZ3855" s="203"/>
      <c r="BA3855" s="207"/>
    </row>
    <row r="3856" spans="1:53" ht="30" customHeight="1">
      <c r="A3856" s="5" t="s">
        <v>5605</v>
      </c>
      <c r="B3856" s="5" t="s">
        <v>2646</v>
      </c>
      <c r="C3856" s="5" t="s">
        <v>2210</v>
      </c>
      <c r="D3856" s="6">
        <v>1</v>
      </c>
      <c r="E3856" s="8">
        <f>TRUNC(단가대비표!K433*1/8*16/12*25/20, 1)</f>
        <v>0</v>
      </c>
      <c r="F3856" s="9">
        <f>TRUNC(E3856*D3856,1)</f>
        <v>0</v>
      </c>
      <c r="G3856" s="8">
        <f>TRUNC(단가대비표!L433*1/8*16/12*25/20, 1)</f>
        <v>50686.400000000001</v>
      </c>
      <c r="H3856" s="9">
        <f>TRUNC(G3856*D3856,1)</f>
        <v>50686.400000000001</v>
      </c>
      <c r="I3856" s="8">
        <f>TRUNC(단가대비표!S433*1/8*16/12*25/20, 1)</f>
        <v>0</v>
      </c>
      <c r="J3856" s="9">
        <f>TRUNC(I3856*D3856,1)</f>
        <v>0</v>
      </c>
      <c r="K3856" s="8">
        <f t="shared" si="496"/>
        <v>50686.400000000001</v>
      </c>
      <c r="L3856" s="9">
        <f t="shared" si="496"/>
        <v>50686.400000000001</v>
      </c>
      <c r="M3856" s="5" t="s">
        <v>52</v>
      </c>
      <c r="N3856" s="1" t="s">
        <v>5047</v>
      </c>
      <c r="O3856" s="1" t="s">
        <v>5606</v>
      </c>
      <c r="P3856" s="1" t="s">
        <v>62</v>
      </c>
      <c r="Q3856" s="1" t="s">
        <v>62</v>
      </c>
      <c r="R3856" s="1" t="s">
        <v>61</v>
      </c>
      <c r="AV3856" s="1" t="s">
        <v>52</v>
      </c>
      <c r="AW3856" s="1" t="s">
        <v>6656</v>
      </c>
      <c r="AX3856" s="1" t="s">
        <v>61</v>
      </c>
      <c r="AY3856" s="1" t="s">
        <v>52</v>
      </c>
      <c r="AZ3856" s="203"/>
      <c r="BA3856" s="207" t="s">
        <v>7748</v>
      </c>
    </row>
    <row r="3857" spans="1:54" ht="30" customHeight="1">
      <c r="A3857" s="5" t="s">
        <v>2487</v>
      </c>
      <c r="B3857" s="5" t="s">
        <v>52</v>
      </c>
      <c r="C3857" s="5" t="s">
        <v>52</v>
      </c>
      <c r="D3857" s="6"/>
      <c r="E3857" s="8"/>
      <c r="F3857" s="9">
        <f>TRUNC(SUMIF(N3853:N3856, N3852, F3853:F3856),0)</f>
        <v>9320</v>
      </c>
      <c r="G3857" s="8"/>
      <c r="H3857" s="9">
        <f>TRUNC(SUMIF(N3853:N3856, N3852, H3853:H3856),0)</f>
        <v>50686</v>
      </c>
      <c r="I3857" s="8"/>
      <c r="J3857" s="9">
        <f>TRUNC(SUMIF(N3853:N3856, N3852, J3853:J3856),0)</f>
        <v>2194</v>
      </c>
      <c r="K3857" s="8"/>
      <c r="L3857" s="9">
        <f>F3857+H3857+J3857</f>
        <v>62200</v>
      </c>
      <c r="M3857" s="5" t="s">
        <v>52</v>
      </c>
      <c r="N3857" s="1" t="s">
        <v>124</v>
      </c>
      <c r="O3857" s="1" t="s">
        <v>124</v>
      </c>
      <c r="P3857" s="1" t="s">
        <v>52</v>
      </c>
      <c r="Q3857" s="1" t="s">
        <v>52</v>
      </c>
      <c r="R3857" s="1" t="s">
        <v>52</v>
      </c>
      <c r="AV3857" s="1" t="s">
        <v>52</v>
      </c>
      <c r="AW3857" s="1" t="s">
        <v>52</v>
      </c>
      <c r="AX3857" s="1" t="s">
        <v>52</v>
      </c>
      <c r="AY3857" s="1" t="s">
        <v>52</v>
      </c>
      <c r="AZ3857" s="203"/>
      <c r="BA3857" s="207"/>
    </row>
    <row r="3858" spans="1:54" ht="30" customHeight="1">
      <c r="A3858" s="6"/>
      <c r="B3858" s="6"/>
      <c r="C3858" s="6"/>
      <c r="D3858" s="6"/>
      <c r="E3858" s="8"/>
      <c r="F3858" s="9"/>
      <c r="G3858" s="8"/>
      <c r="H3858" s="9"/>
      <c r="I3858" s="8"/>
      <c r="J3858" s="9"/>
      <c r="K3858" s="8"/>
      <c r="L3858" s="9"/>
      <c r="M3858" s="6"/>
      <c r="BA3858" s="206"/>
    </row>
    <row r="3859" spans="1:54" ht="30" customHeight="1">
      <c r="A3859" s="308" t="s">
        <v>6657</v>
      </c>
      <c r="B3859" s="308"/>
      <c r="C3859" s="308"/>
      <c r="D3859" s="308"/>
      <c r="E3859" s="309"/>
      <c r="F3859" s="310"/>
      <c r="G3859" s="309"/>
      <c r="H3859" s="310"/>
      <c r="I3859" s="309"/>
      <c r="J3859" s="310"/>
      <c r="K3859" s="309"/>
      <c r="L3859" s="310"/>
      <c r="M3859" s="308"/>
      <c r="N3859" s="1" t="s">
        <v>5078</v>
      </c>
      <c r="BA3859" s="206"/>
    </row>
    <row r="3860" spans="1:54" ht="30" customHeight="1">
      <c r="A3860" s="5" t="s">
        <v>4117</v>
      </c>
      <c r="B3860" s="5" t="s">
        <v>2646</v>
      </c>
      <c r="C3860" s="5" t="s">
        <v>2210</v>
      </c>
      <c r="D3860" s="6">
        <v>1.7000000000000001E-2</v>
      </c>
      <c r="E3860" s="8">
        <f>단가대비표!K421</f>
        <v>0</v>
      </c>
      <c r="F3860" s="9">
        <f>TRUNC(E3860*D3860,1)</f>
        <v>0</v>
      </c>
      <c r="G3860" s="8">
        <f>단가대비표!L421</f>
        <v>251976</v>
      </c>
      <c r="H3860" s="9">
        <f>TRUNC(G3860*D3860,1)</f>
        <v>4283.5</v>
      </c>
      <c r="I3860" s="8">
        <f>단가대비표!S421</f>
        <v>0</v>
      </c>
      <c r="J3860" s="9">
        <f>TRUNC(I3860*D3860,1)</f>
        <v>0</v>
      </c>
      <c r="K3860" s="8">
        <f t="shared" ref="K3860:L3863" si="497">TRUNC(E3860+G3860+I3860,1)</f>
        <v>251976</v>
      </c>
      <c r="L3860" s="9">
        <f t="shared" si="497"/>
        <v>4283.5</v>
      </c>
      <c r="M3860" s="5" t="s">
        <v>52</v>
      </c>
      <c r="N3860" s="1" t="s">
        <v>5078</v>
      </c>
      <c r="O3860" s="1" t="s">
        <v>4118</v>
      </c>
      <c r="P3860" s="1" t="s">
        <v>62</v>
      </c>
      <c r="Q3860" s="1" t="s">
        <v>62</v>
      </c>
      <c r="R3860" s="1" t="s">
        <v>61</v>
      </c>
      <c r="AV3860" s="1" t="s">
        <v>52</v>
      </c>
      <c r="AW3860" s="1" t="s">
        <v>6658</v>
      </c>
      <c r="AX3860" s="1" t="s">
        <v>52</v>
      </c>
      <c r="AY3860" s="1" t="s">
        <v>52</v>
      </c>
      <c r="AZ3860" s="203"/>
      <c r="BA3860" s="207" t="s">
        <v>7736</v>
      </c>
    </row>
    <row r="3861" spans="1:54" ht="30" customHeight="1">
      <c r="A3861" s="5" t="s">
        <v>2649</v>
      </c>
      <c r="B3861" s="5" t="s">
        <v>2646</v>
      </c>
      <c r="C3861" s="5" t="s">
        <v>2210</v>
      </c>
      <c r="D3861" s="6">
        <v>7.0000000000000001E-3</v>
      </c>
      <c r="E3861" s="8">
        <f>단가대비표!K405</f>
        <v>0</v>
      </c>
      <c r="F3861" s="9">
        <f>TRUNC(E3861*D3861,1)</f>
        <v>0</v>
      </c>
      <c r="G3861" s="8">
        <f>단가대비표!L405</f>
        <v>157068</v>
      </c>
      <c r="H3861" s="9">
        <f>TRUNC(G3861*D3861,1)</f>
        <v>1099.4000000000001</v>
      </c>
      <c r="I3861" s="8">
        <f>단가대비표!S405</f>
        <v>0</v>
      </c>
      <c r="J3861" s="9">
        <f>TRUNC(I3861*D3861,1)</f>
        <v>0</v>
      </c>
      <c r="K3861" s="8">
        <f t="shared" si="497"/>
        <v>157068</v>
      </c>
      <c r="L3861" s="9">
        <f t="shared" si="497"/>
        <v>1099.4000000000001</v>
      </c>
      <c r="M3861" s="5" t="s">
        <v>52</v>
      </c>
      <c r="N3861" s="1" t="s">
        <v>5078</v>
      </c>
      <c r="O3861" s="1" t="s">
        <v>2650</v>
      </c>
      <c r="P3861" s="1" t="s">
        <v>62</v>
      </c>
      <c r="Q3861" s="1" t="s">
        <v>62</v>
      </c>
      <c r="R3861" s="1" t="s">
        <v>61</v>
      </c>
      <c r="AV3861" s="1" t="s">
        <v>52</v>
      </c>
      <c r="AW3861" s="1" t="s">
        <v>6659</v>
      </c>
      <c r="AX3861" s="1" t="s">
        <v>52</v>
      </c>
      <c r="AY3861" s="1" t="s">
        <v>52</v>
      </c>
      <c r="AZ3861" s="203"/>
      <c r="BA3861" s="207" t="s">
        <v>7717</v>
      </c>
    </row>
    <row r="3862" spans="1:54" ht="30" customHeight="1">
      <c r="A3862" s="5" t="s">
        <v>2861</v>
      </c>
      <c r="B3862" s="5" t="s">
        <v>2862</v>
      </c>
      <c r="C3862" s="5" t="s">
        <v>2685</v>
      </c>
      <c r="D3862" s="6">
        <v>1.43</v>
      </c>
      <c r="E3862" s="8">
        <f>단가대비표!K74</f>
        <v>140.9</v>
      </c>
      <c r="F3862" s="9">
        <f>TRUNC(E3862*D3862,1)</f>
        <v>201.4</v>
      </c>
      <c r="G3862" s="8">
        <f>단가대비표!L74</f>
        <v>0</v>
      </c>
      <c r="H3862" s="9">
        <f>TRUNC(G3862*D3862,1)</f>
        <v>0</v>
      </c>
      <c r="I3862" s="8">
        <f>단가대비표!S74</f>
        <v>0</v>
      </c>
      <c r="J3862" s="9">
        <f>TRUNC(I3862*D3862,1)</f>
        <v>0</v>
      </c>
      <c r="K3862" s="8">
        <f t="shared" si="497"/>
        <v>140.9</v>
      </c>
      <c r="L3862" s="9">
        <f t="shared" si="497"/>
        <v>201.4</v>
      </c>
      <c r="M3862" s="5" t="s">
        <v>2863</v>
      </c>
      <c r="N3862" s="1" t="s">
        <v>5078</v>
      </c>
      <c r="O3862" s="1" t="s">
        <v>2864</v>
      </c>
      <c r="P3862" s="1" t="s">
        <v>62</v>
      </c>
      <c r="Q3862" s="1" t="s">
        <v>62</v>
      </c>
      <c r="R3862" s="1" t="s">
        <v>61</v>
      </c>
      <c r="AV3862" s="1" t="s">
        <v>52</v>
      </c>
      <c r="AW3862" s="1" t="s">
        <v>6660</v>
      </c>
      <c r="AX3862" s="1" t="s">
        <v>52</v>
      </c>
      <c r="AY3862" s="1" t="s">
        <v>52</v>
      </c>
      <c r="AZ3862" s="203"/>
      <c r="BA3862" s="207" t="s">
        <v>7306</v>
      </c>
    </row>
    <row r="3863" spans="1:54" ht="30" customHeight="1">
      <c r="A3863" s="5" t="s">
        <v>6661</v>
      </c>
      <c r="B3863" s="5" t="s">
        <v>6662</v>
      </c>
      <c r="C3863" s="5" t="s">
        <v>6663</v>
      </c>
      <c r="D3863" s="6"/>
      <c r="E3863" s="8">
        <f>단가대비표!K53</f>
        <v>2</v>
      </c>
      <c r="F3863" s="9">
        <f>TRUNC(E3863*D3863,1)</f>
        <v>0</v>
      </c>
      <c r="G3863" s="8">
        <f>단가대비표!L53</f>
        <v>0</v>
      </c>
      <c r="H3863" s="9">
        <f>TRUNC(G3863*D3863,1)</f>
        <v>0</v>
      </c>
      <c r="I3863" s="8">
        <f>단가대비표!S53</f>
        <v>0</v>
      </c>
      <c r="J3863" s="9">
        <f>TRUNC(I3863*D3863,1)</f>
        <v>0</v>
      </c>
      <c r="K3863" s="8">
        <f t="shared" si="497"/>
        <v>2</v>
      </c>
      <c r="L3863" s="9">
        <f t="shared" si="497"/>
        <v>0</v>
      </c>
      <c r="M3863" s="5" t="s">
        <v>52</v>
      </c>
      <c r="N3863" s="1" t="s">
        <v>5078</v>
      </c>
      <c r="O3863" s="1" t="s">
        <v>6664</v>
      </c>
      <c r="P3863" s="1" t="s">
        <v>62</v>
      </c>
      <c r="Q3863" s="1" t="s">
        <v>62</v>
      </c>
      <c r="R3863" s="1" t="s">
        <v>61</v>
      </c>
      <c r="AV3863" s="1" t="s">
        <v>52</v>
      </c>
      <c r="AW3863" s="1" t="s">
        <v>6665</v>
      </c>
      <c r="AX3863" s="1" t="s">
        <v>52</v>
      </c>
      <c r="AY3863" s="1" t="s">
        <v>52</v>
      </c>
      <c r="AZ3863" s="203"/>
      <c r="BA3863" s="207" t="s">
        <v>7273</v>
      </c>
    </row>
    <row r="3864" spans="1:54" ht="30" customHeight="1">
      <c r="A3864" s="5" t="s">
        <v>2487</v>
      </c>
      <c r="B3864" s="5" t="s">
        <v>52</v>
      </c>
      <c r="C3864" s="5" t="s">
        <v>52</v>
      </c>
      <c r="D3864" s="6"/>
      <c r="E3864" s="8"/>
      <c r="F3864" s="9">
        <f>TRUNC(SUMIF(N3860:N3863, N3859, F3860:F3863),0)</f>
        <v>201</v>
      </c>
      <c r="G3864" s="8"/>
      <c r="H3864" s="9">
        <f>TRUNC(SUMIF(N3860:N3863, N3859, H3860:H3863),0)</f>
        <v>5382</v>
      </c>
      <c r="I3864" s="8"/>
      <c r="J3864" s="9">
        <f>TRUNC(SUMIF(N3860:N3863, N3859, J3860:J3863),0)</f>
        <v>0</v>
      </c>
      <c r="K3864" s="8"/>
      <c r="L3864" s="9">
        <f>F3864+H3864+J3864</f>
        <v>5583</v>
      </c>
      <c r="M3864" s="5" t="s">
        <v>52</v>
      </c>
      <c r="N3864" s="1" t="s">
        <v>124</v>
      </c>
      <c r="O3864" s="1" t="s">
        <v>124</v>
      </c>
      <c r="P3864" s="1" t="s">
        <v>52</v>
      </c>
      <c r="Q3864" s="1" t="s">
        <v>52</v>
      </c>
      <c r="R3864" s="1" t="s">
        <v>52</v>
      </c>
      <c r="AV3864" s="1" t="s">
        <v>52</v>
      </c>
      <c r="AW3864" s="1" t="s">
        <v>52</v>
      </c>
      <c r="AX3864" s="1" t="s">
        <v>52</v>
      </c>
      <c r="AY3864" s="1" t="s">
        <v>52</v>
      </c>
      <c r="AZ3864" s="203"/>
      <c r="BA3864" s="207"/>
    </row>
    <row r="3865" spans="1:54" ht="30" customHeight="1">
      <c r="A3865" s="6"/>
      <c r="B3865" s="6"/>
      <c r="C3865" s="6"/>
      <c r="D3865" s="6"/>
      <c r="E3865" s="8"/>
      <c r="F3865" s="9"/>
      <c r="G3865" s="8"/>
      <c r="H3865" s="9"/>
      <c r="I3865" s="8"/>
      <c r="J3865" s="9"/>
      <c r="K3865" s="8"/>
      <c r="L3865" s="9"/>
      <c r="M3865" s="6"/>
      <c r="BA3865" s="206"/>
    </row>
    <row r="3866" spans="1:54" ht="30" customHeight="1">
      <c r="A3866" s="308" t="s">
        <v>6666</v>
      </c>
      <c r="B3866" s="308"/>
      <c r="C3866" s="308"/>
      <c r="D3866" s="308"/>
      <c r="E3866" s="309"/>
      <c r="F3866" s="310"/>
      <c r="G3866" s="309"/>
      <c r="H3866" s="310"/>
      <c r="I3866" s="309"/>
      <c r="J3866" s="310"/>
      <c r="K3866" s="309"/>
      <c r="L3866" s="310"/>
      <c r="M3866" s="308"/>
      <c r="N3866" s="1" t="s">
        <v>5083</v>
      </c>
      <c r="BA3866" s="206"/>
    </row>
    <row r="3867" spans="1:54" ht="30" customHeight="1">
      <c r="A3867" s="5" t="s">
        <v>6667</v>
      </c>
      <c r="B3867" s="5" t="s">
        <v>6668</v>
      </c>
      <c r="C3867" s="5" t="s">
        <v>58</v>
      </c>
      <c r="D3867" s="6">
        <v>0</v>
      </c>
      <c r="E3867" s="8">
        <f>단가대비표!K188</f>
        <v>76500</v>
      </c>
      <c r="F3867" s="9">
        <f>TRUNC(E3867*D3867,1)</f>
        <v>0</v>
      </c>
      <c r="G3867" s="8">
        <f>단가대비표!L188</f>
        <v>0</v>
      </c>
      <c r="H3867" s="9">
        <f>TRUNC(G3867*D3867,1)</f>
        <v>0</v>
      </c>
      <c r="I3867" s="8">
        <f>단가대비표!S188</f>
        <v>0</v>
      </c>
      <c r="J3867" s="9">
        <f>TRUNC(I3867*D3867,1)</f>
        <v>0</v>
      </c>
      <c r="K3867" s="8">
        <f>TRUNC(E3867+G3867+I3867,1)</f>
        <v>76500</v>
      </c>
      <c r="L3867" s="9">
        <f>TRUNC(F3867+H3867+J3867,1)</f>
        <v>0</v>
      </c>
      <c r="M3867" s="5" t="s">
        <v>52</v>
      </c>
      <c r="N3867" s="1" t="s">
        <v>5083</v>
      </c>
      <c r="O3867" s="1" t="s">
        <v>6669</v>
      </c>
      <c r="P3867" s="1" t="s">
        <v>62</v>
      </c>
      <c r="Q3867" s="1" t="s">
        <v>62</v>
      </c>
      <c r="R3867" s="1" t="s">
        <v>61</v>
      </c>
      <c r="AV3867" s="1" t="s">
        <v>52</v>
      </c>
      <c r="AW3867" s="1" t="s">
        <v>6670</v>
      </c>
      <c r="AX3867" s="1" t="s">
        <v>52</v>
      </c>
      <c r="AY3867" s="1" t="s">
        <v>52</v>
      </c>
      <c r="AZ3867" s="203"/>
      <c r="BA3867" s="207" t="s">
        <v>7452</v>
      </c>
    </row>
    <row r="3868" spans="1:54" ht="30" customHeight="1">
      <c r="A3868" s="5" t="s">
        <v>3992</v>
      </c>
      <c r="B3868" s="5" t="s">
        <v>3998</v>
      </c>
      <c r="C3868" s="5" t="s">
        <v>715</v>
      </c>
      <c r="D3868" s="6">
        <v>1</v>
      </c>
      <c r="E3868" s="8">
        <f>일위대가목록!E596</f>
        <v>0</v>
      </c>
      <c r="F3868" s="9">
        <f>TRUNC(E3868*D3868,1)</f>
        <v>0</v>
      </c>
      <c r="G3868" s="8">
        <f>일위대가목록!F596</f>
        <v>56926</v>
      </c>
      <c r="H3868" s="9">
        <f>TRUNC(G3868*D3868,1)</f>
        <v>56926</v>
      </c>
      <c r="I3868" s="8">
        <f>일위대가목록!G596</f>
        <v>1138</v>
      </c>
      <c r="J3868" s="9">
        <f>TRUNC(I3868*D3868,1)</f>
        <v>1138</v>
      </c>
      <c r="K3868" s="8">
        <f>TRUNC(E3868+G3868+I3868,1)</f>
        <v>58064</v>
      </c>
      <c r="L3868" s="9">
        <f>TRUNC(F3868+H3868+J3868,1)</f>
        <v>58064</v>
      </c>
      <c r="M3868" s="5" t="s">
        <v>3999</v>
      </c>
      <c r="N3868" s="1" t="s">
        <v>5083</v>
      </c>
      <c r="O3868" s="1" t="s">
        <v>4000</v>
      </c>
      <c r="P3868" s="1" t="s">
        <v>61</v>
      </c>
      <c r="Q3868" s="1" t="s">
        <v>62</v>
      </c>
      <c r="R3868" s="1" t="s">
        <v>62</v>
      </c>
      <c r="AV3868" s="1" t="s">
        <v>52</v>
      </c>
      <c r="AW3868" s="1" t="s">
        <v>6671</v>
      </c>
      <c r="AX3868" s="1" t="s">
        <v>52</v>
      </c>
      <c r="AY3868" s="1" t="s">
        <v>52</v>
      </c>
      <c r="AZ3868" s="203"/>
      <c r="BA3868" s="207" t="s">
        <v>3999</v>
      </c>
    </row>
    <row r="3869" spans="1:54" ht="30" customHeight="1">
      <c r="A3869" s="5" t="s">
        <v>2487</v>
      </c>
      <c r="B3869" s="5" t="s">
        <v>52</v>
      </c>
      <c r="C3869" s="5" t="s">
        <v>52</v>
      </c>
      <c r="D3869" s="6"/>
      <c r="E3869" s="8"/>
      <c r="F3869" s="9">
        <f>TRUNC(SUMIF(N3867:N3868, N3866, F3867:F3868),0)</f>
        <v>0</v>
      </c>
      <c r="G3869" s="8"/>
      <c r="H3869" s="9">
        <f>TRUNC(SUMIF(N3867:N3868, N3866, H3867:H3868),0)</f>
        <v>56926</v>
      </c>
      <c r="I3869" s="8"/>
      <c r="J3869" s="9">
        <f>TRUNC(SUMIF(N3867:N3868, N3866, J3867:J3868),0)</f>
        <v>1138</v>
      </c>
      <c r="K3869" s="8"/>
      <c r="L3869" s="9">
        <f>F3869+H3869+J3869</f>
        <v>58064</v>
      </c>
      <c r="M3869" s="5" t="s">
        <v>52</v>
      </c>
      <c r="N3869" s="1" t="s">
        <v>124</v>
      </c>
      <c r="O3869" s="1" t="s">
        <v>124</v>
      </c>
      <c r="P3869" s="1" t="s">
        <v>52</v>
      </c>
      <c r="Q3869" s="1" t="s">
        <v>52</v>
      </c>
      <c r="R3869" s="1" t="s">
        <v>52</v>
      </c>
      <c r="AV3869" s="1" t="s">
        <v>52</v>
      </c>
      <c r="AW3869" s="1" t="s">
        <v>52</v>
      </c>
      <c r="AX3869" s="1" t="s">
        <v>52</v>
      </c>
      <c r="AY3869" s="1" t="s">
        <v>52</v>
      </c>
      <c r="AZ3869" s="203"/>
      <c r="BA3869" s="207"/>
    </row>
    <row r="3870" spans="1:54" ht="30" customHeight="1">
      <c r="A3870" s="6"/>
      <c r="B3870" s="6"/>
      <c r="C3870" s="6"/>
      <c r="D3870" s="6"/>
      <c r="E3870" s="8"/>
      <c r="F3870" s="9"/>
      <c r="G3870" s="8"/>
      <c r="H3870" s="9"/>
      <c r="I3870" s="8"/>
      <c r="J3870" s="9"/>
      <c r="K3870" s="8"/>
      <c r="L3870" s="9"/>
      <c r="M3870" s="6"/>
      <c r="BA3870" s="206"/>
    </row>
    <row r="3871" spans="1:54" ht="30" customHeight="1">
      <c r="A3871" s="311" t="s">
        <v>6672</v>
      </c>
      <c r="B3871" s="311"/>
      <c r="C3871" s="311"/>
      <c r="D3871" s="311"/>
      <c r="E3871" s="312"/>
      <c r="F3871" s="313"/>
      <c r="G3871" s="312"/>
      <c r="H3871" s="313"/>
      <c r="I3871" s="312"/>
      <c r="J3871" s="313"/>
      <c r="K3871" s="312"/>
      <c r="L3871" s="313"/>
      <c r="M3871" s="311"/>
      <c r="N3871" s="1" t="s">
        <v>5134</v>
      </c>
      <c r="BA3871" s="206"/>
      <c r="BB3871" s="98" t="s">
        <v>7869</v>
      </c>
    </row>
    <row r="3872" spans="1:54" ht="30" customHeight="1">
      <c r="A3872" s="5" t="s">
        <v>4443</v>
      </c>
      <c r="B3872" s="5" t="s">
        <v>2646</v>
      </c>
      <c r="C3872" s="5" t="s">
        <v>2210</v>
      </c>
      <c r="D3872" s="48">
        <f>(M3872*0.1)*1.3</f>
        <v>1.5210000000000003E-2</v>
      </c>
      <c r="E3872" s="8">
        <f>단가대비표!K437</f>
        <v>0</v>
      </c>
      <c r="F3872" s="9">
        <f>TRUNC(E3872*D3872,1)</f>
        <v>0</v>
      </c>
      <c r="G3872" s="8">
        <f>단가대비표!L437</f>
        <v>265406</v>
      </c>
      <c r="H3872" s="9">
        <f>TRUNC(G3872*D3872,1)</f>
        <v>4036.8</v>
      </c>
      <c r="I3872" s="8">
        <f>단가대비표!S437</f>
        <v>0</v>
      </c>
      <c r="J3872" s="9">
        <f>TRUNC(I3872*D3872,1)</f>
        <v>0</v>
      </c>
      <c r="K3872" s="8">
        <f>TRUNC(E3872+G3872+I3872,1)</f>
        <v>265406</v>
      </c>
      <c r="L3872" s="9">
        <f>TRUNC(F3872+H3872+J3872,1)</f>
        <v>4036.8</v>
      </c>
      <c r="M3872" s="50">
        <v>0.11700000000000001</v>
      </c>
      <c r="N3872" s="1" t="s">
        <v>5134</v>
      </c>
      <c r="O3872" s="1" t="s">
        <v>4444</v>
      </c>
      <c r="P3872" s="1" t="s">
        <v>62</v>
      </c>
      <c r="Q3872" s="1" t="s">
        <v>62</v>
      </c>
      <c r="R3872" s="1" t="s">
        <v>61</v>
      </c>
      <c r="AV3872" s="1" t="s">
        <v>52</v>
      </c>
      <c r="AW3872" s="1" t="s">
        <v>6673</v>
      </c>
      <c r="AX3872" s="1" t="s">
        <v>52</v>
      </c>
      <c r="AY3872" s="1" t="s">
        <v>52</v>
      </c>
      <c r="AZ3872" s="203"/>
      <c r="BA3872" s="207" t="s">
        <v>7752</v>
      </c>
      <c r="BB3872" s="99" t="s">
        <v>7866</v>
      </c>
    </row>
    <row r="3873" spans="1:54" ht="30" customHeight="1">
      <c r="A3873" s="5" t="s">
        <v>2487</v>
      </c>
      <c r="B3873" s="5" t="s">
        <v>52</v>
      </c>
      <c r="C3873" s="5" t="s">
        <v>52</v>
      </c>
      <c r="D3873" s="6"/>
      <c r="E3873" s="8"/>
      <c r="F3873" s="9">
        <f>TRUNC(SUMIF(N3872:N3872, N3871, F3872:F3872),0)</f>
        <v>0</v>
      </c>
      <c r="G3873" s="8"/>
      <c r="H3873" s="9">
        <f>TRUNC(SUMIF(N3872:N3872, N3871, H3872:H3872),0)</f>
        <v>4036</v>
      </c>
      <c r="I3873" s="8"/>
      <c r="J3873" s="9">
        <f>TRUNC(SUMIF(N3872:N3872, N3871, J3872:J3872),0)</f>
        <v>0</v>
      </c>
      <c r="K3873" s="8"/>
      <c r="L3873" s="9">
        <f>F3873+H3873+J3873</f>
        <v>4036</v>
      </c>
      <c r="M3873" s="5" t="s">
        <v>52</v>
      </c>
      <c r="N3873" s="1" t="s">
        <v>124</v>
      </c>
      <c r="O3873" s="1" t="s">
        <v>124</v>
      </c>
      <c r="P3873" s="1" t="s">
        <v>52</v>
      </c>
      <c r="Q3873" s="1" t="s">
        <v>52</v>
      </c>
      <c r="R3873" s="1" t="s">
        <v>52</v>
      </c>
      <c r="AV3873" s="1" t="s">
        <v>52</v>
      </c>
      <c r="AW3873" s="1" t="s">
        <v>52</v>
      </c>
      <c r="AX3873" s="1" t="s">
        <v>52</v>
      </c>
      <c r="AY3873" s="1" t="s">
        <v>52</v>
      </c>
      <c r="AZ3873" s="203"/>
      <c r="BA3873" s="207"/>
      <c r="BB3873" s="99" t="s">
        <v>7867</v>
      </c>
    </row>
    <row r="3874" spans="1:54" ht="30" customHeight="1">
      <c r="A3874" s="6"/>
      <c r="B3874" s="6"/>
      <c r="C3874" s="6"/>
      <c r="D3874" s="6"/>
      <c r="E3874" s="8"/>
      <c r="F3874" s="9"/>
      <c r="G3874" s="8"/>
      <c r="H3874" s="9"/>
      <c r="I3874" s="8"/>
      <c r="J3874" s="9"/>
      <c r="K3874" s="8"/>
      <c r="L3874" s="9"/>
      <c r="M3874" s="6"/>
      <c r="BA3874" s="206"/>
      <c r="BB3874" s="99" t="s">
        <v>7868</v>
      </c>
    </row>
    <row r="3875" spans="1:54" ht="30" customHeight="1">
      <c r="A3875" s="311" t="s">
        <v>6674</v>
      </c>
      <c r="B3875" s="311"/>
      <c r="C3875" s="311"/>
      <c r="D3875" s="311"/>
      <c r="E3875" s="312"/>
      <c r="F3875" s="313"/>
      <c r="G3875" s="312"/>
      <c r="H3875" s="313"/>
      <c r="I3875" s="312"/>
      <c r="J3875" s="313"/>
      <c r="K3875" s="312"/>
      <c r="L3875" s="313"/>
      <c r="M3875" s="311"/>
      <c r="N3875" s="1" t="s">
        <v>5142</v>
      </c>
      <c r="BA3875" s="206"/>
      <c r="BB3875" s="98" t="s">
        <v>7869</v>
      </c>
    </row>
    <row r="3876" spans="1:54" ht="30" customHeight="1">
      <c r="A3876" s="5" t="s">
        <v>4443</v>
      </c>
      <c r="B3876" s="5" t="s">
        <v>2646</v>
      </c>
      <c r="C3876" s="5" t="s">
        <v>2210</v>
      </c>
      <c r="D3876" s="48">
        <f>(M3876*0.1)*1.3</f>
        <v>2.1190000000000004E-2</v>
      </c>
      <c r="E3876" s="8">
        <f>단가대비표!K437</f>
        <v>0</v>
      </c>
      <c r="F3876" s="9">
        <f>TRUNC(E3876*D3876,1)</f>
        <v>0</v>
      </c>
      <c r="G3876" s="8">
        <f>단가대비표!L437</f>
        <v>265406</v>
      </c>
      <c r="H3876" s="9">
        <f>TRUNC(G3876*D3876,1)</f>
        <v>5623.9</v>
      </c>
      <c r="I3876" s="8">
        <f>단가대비표!S437</f>
        <v>0</v>
      </c>
      <c r="J3876" s="9">
        <f>TRUNC(I3876*D3876,1)</f>
        <v>0</v>
      </c>
      <c r="K3876" s="8">
        <f>TRUNC(E3876+G3876+I3876,1)</f>
        <v>265406</v>
      </c>
      <c r="L3876" s="9">
        <f>TRUNC(F3876+H3876+J3876,1)</f>
        <v>5623.9</v>
      </c>
      <c r="M3876" s="50">
        <v>0.16300000000000001</v>
      </c>
      <c r="N3876" s="1" t="s">
        <v>5142</v>
      </c>
      <c r="O3876" s="1" t="s">
        <v>4444</v>
      </c>
      <c r="P3876" s="1" t="s">
        <v>62</v>
      </c>
      <c r="Q3876" s="1" t="s">
        <v>62</v>
      </c>
      <c r="R3876" s="1" t="s">
        <v>61</v>
      </c>
      <c r="AV3876" s="1" t="s">
        <v>52</v>
      </c>
      <c r="AW3876" s="1" t="s">
        <v>6675</v>
      </c>
      <c r="AX3876" s="1" t="s">
        <v>52</v>
      </c>
      <c r="AY3876" s="1" t="s">
        <v>52</v>
      </c>
      <c r="AZ3876" s="203"/>
      <c r="BA3876" s="207" t="s">
        <v>7752</v>
      </c>
      <c r="BB3876" s="99" t="s">
        <v>7866</v>
      </c>
    </row>
    <row r="3877" spans="1:54" ht="30" customHeight="1">
      <c r="A3877" s="5" t="s">
        <v>2487</v>
      </c>
      <c r="B3877" s="5" t="s">
        <v>52</v>
      </c>
      <c r="C3877" s="5" t="s">
        <v>52</v>
      </c>
      <c r="D3877" s="6"/>
      <c r="E3877" s="8"/>
      <c r="F3877" s="9">
        <f>TRUNC(SUMIF(N3876:N3876, N3875, F3876:F3876),0)</f>
        <v>0</v>
      </c>
      <c r="G3877" s="8"/>
      <c r="H3877" s="9">
        <f>TRUNC(SUMIF(N3876:N3876, N3875, H3876:H3876),0)</f>
        <v>5623</v>
      </c>
      <c r="I3877" s="8"/>
      <c r="J3877" s="9">
        <f>TRUNC(SUMIF(N3876:N3876, N3875, J3876:J3876),0)</f>
        <v>0</v>
      </c>
      <c r="K3877" s="8"/>
      <c r="L3877" s="9">
        <f>F3877+H3877+J3877</f>
        <v>5623</v>
      </c>
      <c r="M3877" s="5" t="s">
        <v>52</v>
      </c>
      <c r="N3877" s="1" t="s">
        <v>124</v>
      </c>
      <c r="O3877" s="1" t="s">
        <v>124</v>
      </c>
      <c r="P3877" s="1" t="s">
        <v>52</v>
      </c>
      <c r="Q3877" s="1" t="s">
        <v>52</v>
      </c>
      <c r="R3877" s="1" t="s">
        <v>52</v>
      </c>
      <c r="AV3877" s="1" t="s">
        <v>52</v>
      </c>
      <c r="AW3877" s="1" t="s">
        <v>52</v>
      </c>
      <c r="AX3877" s="1" t="s">
        <v>52</v>
      </c>
      <c r="AY3877" s="1" t="s">
        <v>52</v>
      </c>
      <c r="AZ3877" s="203"/>
      <c r="BA3877" s="207"/>
      <c r="BB3877" s="99" t="s">
        <v>7867</v>
      </c>
    </row>
    <row r="3878" spans="1:54" ht="30" customHeight="1">
      <c r="A3878" s="6"/>
      <c r="B3878" s="6"/>
      <c r="C3878" s="6"/>
      <c r="D3878" s="6"/>
      <c r="E3878" s="8"/>
      <c r="F3878" s="9"/>
      <c r="G3878" s="8"/>
      <c r="H3878" s="9"/>
      <c r="I3878" s="8"/>
      <c r="J3878" s="9"/>
      <c r="K3878" s="8"/>
      <c r="L3878" s="9"/>
      <c r="M3878" s="6"/>
      <c r="BA3878" s="206"/>
      <c r="BB3878" s="99" t="s">
        <v>7868</v>
      </c>
    </row>
    <row r="3879" spans="1:54" ht="30" customHeight="1">
      <c r="A3879" s="311" t="s">
        <v>6676</v>
      </c>
      <c r="B3879" s="311"/>
      <c r="C3879" s="311"/>
      <c r="D3879" s="311"/>
      <c r="E3879" s="312"/>
      <c r="F3879" s="313"/>
      <c r="G3879" s="312"/>
      <c r="H3879" s="313"/>
      <c r="I3879" s="312"/>
      <c r="J3879" s="313"/>
      <c r="K3879" s="312"/>
      <c r="L3879" s="313"/>
      <c r="M3879" s="311"/>
      <c r="N3879" s="1" t="s">
        <v>5150</v>
      </c>
      <c r="BA3879" s="206"/>
      <c r="BB3879" s="98" t="s">
        <v>7869</v>
      </c>
    </row>
    <row r="3880" spans="1:54" ht="30" customHeight="1">
      <c r="A3880" s="5" t="s">
        <v>4443</v>
      </c>
      <c r="B3880" s="5" t="s">
        <v>2646</v>
      </c>
      <c r="C3880" s="5" t="s">
        <v>2210</v>
      </c>
      <c r="D3880" s="48">
        <f>(M3880*0.1)*1.3</f>
        <v>2.8730000000000002E-2</v>
      </c>
      <c r="E3880" s="8">
        <f>단가대비표!K437</f>
        <v>0</v>
      </c>
      <c r="F3880" s="9">
        <f>TRUNC(E3880*D3880,1)</f>
        <v>0</v>
      </c>
      <c r="G3880" s="8">
        <f>단가대비표!L437</f>
        <v>265406</v>
      </c>
      <c r="H3880" s="9">
        <f>TRUNC(G3880*D3880,1)</f>
        <v>7625.1</v>
      </c>
      <c r="I3880" s="8">
        <f>단가대비표!S437</f>
        <v>0</v>
      </c>
      <c r="J3880" s="9">
        <f>TRUNC(I3880*D3880,1)</f>
        <v>0</v>
      </c>
      <c r="K3880" s="8">
        <f>TRUNC(E3880+G3880+I3880,1)</f>
        <v>265406</v>
      </c>
      <c r="L3880" s="9">
        <f>TRUNC(F3880+H3880+J3880,1)</f>
        <v>7625.1</v>
      </c>
      <c r="M3880" s="51">
        <v>0.221</v>
      </c>
      <c r="N3880" s="1" t="s">
        <v>5150</v>
      </c>
      <c r="O3880" s="1" t="s">
        <v>4444</v>
      </c>
      <c r="P3880" s="1" t="s">
        <v>62</v>
      </c>
      <c r="Q3880" s="1" t="s">
        <v>62</v>
      </c>
      <c r="R3880" s="1" t="s">
        <v>61</v>
      </c>
      <c r="AV3880" s="1" t="s">
        <v>52</v>
      </c>
      <c r="AW3880" s="1" t="s">
        <v>6677</v>
      </c>
      <c r="AX3880" s="1" t="s">
        <v>52</v>
      </c>
      <c r="AY3880" s="1" t="s">
        <v>52</v>
      </c>
      <c r="AZ3880" s="203"/>
      <c r="BA3880" s="207" t="s">
        <v>7752</v>
      </c>
      <c r="BB3880" s="99" t="s">
        <v>7866</v>
      </c>
    </row>
    <row r="3881" spans="1:54" ht="30" customHeight="1">
      <c r="A3881" s="5" t="s">
        <v>2487</v>
      </c>
      <c r="B3881" s="5" t="s">
        <v>52</v>
      </c>
      <c r="C3881" s="5" t="s">
        <v>52</v>
      </c>
      <c r="D3881" s="6"/>
      <c r="E3881" s="8"/>
      <c r="F3881" s="9">
        <f>TRUNC(SUMIF(N3880:N3880, N3879, F3880:F3880),0)</f>
        <v>0</v>
      </c>
      <c r="G3881" s="8"/>
      <c r="H3881" s="9">
        <f>TRUNC(SUMIF(N3880:N3880, N3879, H3880:H3880),0)</f>
        <v>7625</v>
      </c>
      <c r="I3881" s="8"/>
      <c r="J3881" s="9">
        <f>TRUNC(SUMIF(N3880:N3880, N3879, J3880:J3880),0)</f>
        <v>0</v>
      </c>
      <c r="K3881" s="8"/>
      <c r="L3881" s="9">
        <f>F3881+H3881+J3881</f>
        <v>7625</v>
      </c>
      <c r="M3881" s="5" t="s">
        <v>52</v>
      </c>
      <c r="N3881" s="1" t="s">
        <v>124</v>
      </c>
      <c r="O3881" s="1" t="s">
        <v>124</v>
      </c>
      <c r="P3881" s="1" t="s">
        <v>52</v>
      </c>
      <c r="Q3881" s="1" t="s">
        <v>52</v>
      </c>
      <c r="R3881" s="1" t="s">
        <v>52</v>
      </c>
      <c r="AV3881" s="1" t="s">
        <v>52</v>
      </c>
      <c r="AW3881" s="1" t="s">
        <v>52</v>
      </c>
      <c r="AX3881" s="1" t="s">
        <v>52</v>
      </c>
      <c r="AY3881" s="1" t="s">
        <v>52</v>
      </c>
      <c r="AZ3881" s="203"/>
      <c r="BA3881" s="207"/>
      <c r="BB3881" s="99" t="s">
        <v>7867</v>
      </c>
    </row>
    <row r="3882" spans="1:54" ht="30" customHeight="1">
      <c r="A3882" s="6"/>
      <c r="B3882" s="6"/>
      <c r="C3882" s="6"/>
      <c r="D3882" s="6"/>
      <c r="E3882" s="8"/>
      <c r="F3882" s="9"/>
      <c r="G3882" s="8"/>
      <c r="H3882" s="9"/>
      <c r="I3882" s="8"/>
      <c r="J3882" s="9"/>
      <c r="K3882" s="8"/>
      <c r="L3882" s="9"/>
      <c r="M3882" s="6"/>
      <c r="BA3882" s="206"/>
      <c r="BB3882" s="99" t="s">
        <v>7868</v>
      </c>
    </row>
    <row r="3883" spans="1:54" ht="30" customHeight="1">
      <c r="A3883" s="311" t="s">
        <v>6678</v>
      </c>
      <c r="B3883" s="311"/>
      <c r="C3883" s="311"/>
      <c r="D3883" s="311"/>
      <c r="E3883" s="312"/>
      <c r="F3883" s="313"/>
      <c r="G3883" s="312"/>
      <c r="H3883" s="313"/>
      <c r="I3883" s="312"/>
      <c r="J3883" s="313"/>
      <c r="K3883" s="312"/>
      <c r="L3883" s="313"/>
      <c r="M3883" s="311"/>
      <c r="N3883" s="1" t="s">
        <v>5158</v>
      </c>
      <c r="BA3883" s="206"/>
      <c r="BB3883" s="98" t="s">
        <v>7869</v>
      </c>
    </row>
    <row r="3884" spans="1:54" ht="30" customHeight="1">
      <c r="A3884" s="5" t="s">
        <v>4443</v>
      </c>
      <c r="B3884" s="5" t="s">
        <v>2646</v>
      </c>
      <c r="C3884" s="5" t="s">
        <v>2210</v>
      </c>
      <c r="D3884" s="48">
        <f>(M3884*0.1)*1.3</f>
        <v>3.3020000000000008E-2</v>
      </c>
      <c r="E3884" s="8">
        <f>단가대비표!K437</f>
        <v>0</v>
      </c>
      <c r="F3884" s="9">
        <f>TRUNC(E3884*D3884,1)</f>
        <v>0</v>
      </c>
      <c r="G3884" s="8">
        <f>단가대비표!L437</f>
        <v>265406</v>
      </c>
      <c r="H3884" s="9">
        <f>TRUNC(G3884*D3884,1)</f>
        <v>8763.7000000000007</v>
      </c>
      <c r="I3884" s="8">
        <f>단가대비표!S437</f>
        <v>0</v>
      </c>
      <c r="J3884" s="9">
        <f>TRUNC(I3884*D3884,1)</f>
        <v>0</v>
      </c>
      <c r="K3884" s="8">
        <f>TRUNC(E3884+G3884+I3884,1)</f>
        <v>265406</v>
      </c>
      <c r="L3884" s="9">
        <f>TRUNC(F3884+H3884+J3884,1)</f>
        <v>8763.7000000000007</v>
      </c>
      <c r="M3884" s="51">
        <v>0.254</v>
      </c>
      <c r="N3884" s="1" t="s">
        <v>5158</v>
      </c>
      <c r="O3884" s="1" t="s">
        <v>4444</v>
      </c>
      <c r="P3884" s="1" t="s">
        <v>62</v>
      </c>
      <c r="Q3884" s="1" t="s">
        <v>62</v>
      </c>
      <c r="R3884" s="1" t="s">
        <v>61</v>
      </c>
      <c r="AV3884" s="1" t="s">
        <v>52</v>
      </c>
      <c r="AW3884" s="1" t="s">
        <v>6679</v>
      </c>
      <c r="AX3884" s="1" t="s">
        <v>52</v>
      </c>
      <c r="AY3884" s="1" t="s">
        <v>52</v>
      </c>
      <c r="AZ3884" s="203"/>
      <c r="BA3884" s="207" t="s">
        <v>7752</v>
      </c>
      <c r="BB3884" s="99" t="s">
        <v>7866</v>
      </c>
    </row>
    <row r="3885" spans="1:54" ht="30" customHeight="1">
      <c r="A3885" s="5" t="s">
        <v>2487</v>
      </c>
      <c r="B3885" s="5" t="s">
        <v>52</v>
      </c>
      <c r="C3885" s="5" t="s">
        <v>52</v>
      </c>
      <c r="D3885" s="6"/>
      <c r="E3885" s="8"/>
      <c r="F3885" s="9">
        <f>TRUNC(SUMIF(N3884:N3884, N3883, F3884:F3884),0)</f>
        <v>0</v>
      </c>
      <c r="G3885" s="8"/>
      <c r="H3885" s="9">
        <f>TRUNC(SUMIF(N3884:N3884, N3883, H3884:H3884),0)</f>
        <v>8763</v>
      </c>
      <c r="I3885" s="8"/>
      <c r="J3885" s="9">
        <f>TRUNC(SUMIF(N3884:N3884, N3883, J3884:J3884),0)</f>
        <v>0</v>
      </c>
      <c r="K3885" s="8"/>
      <c r="L3885" s="9">
        <f>F3885+H3885+J3885</f>
        <v>8763</v>
      </c>
      <c r="M3885" s="5" t="s">
        <v>52</v>
      </c>
      <c r="N3885" s="1" t="s">
        <v>124</v>
      </c>
      <c r="O3885" s="1" t="s">
        <v>124</v>
      </c>
      <c r="P3885" s="1" t="s">
        <v>52</v>
      </c>
      <c r="Q3885" s="1" t="s">
        <v>52</v>
      </c>
      <c r="R3885" s="1" t="s">
        <v>52</v>
      </c>
      <c r="AV3885" s="1" t="s">
        <v>52</v>
      </c>
      <c r="AW3885" s="1" t="s">
        <v>52</v>
      </c>
      <c r="AX3885" s="1" t="s">
        <v>52</v>
      </c>
      <c r="AY3885" s="1" t="s">
        <v>52</v>
      </c>
      <c r="AZ3885" s="203"/>
      <c r="BA3885" s="207"/>
      <c r="BB3885" s="99" t="s">
        <v>7867</v>
      </c>
    </row>
    <row r="3886" spans="1:54" ht="30" customHeight="1">
      <c r="A3886" s="6"/>
      <c r="B3886" s="6"/>
      <c r="C3886" s="6"/>
      <c r="D3886" s="6"/>
      <c r="E3886" s="8"/>
      <c r="F3886" s="9"/>
      <c r="G3886" s="8"/>
      <c r="H3886" s="9"/>
      <c r="I3886" s="8"/>
      <c r="J3886" s="9"/>
      <c r="K3886" s="8"/>
      <c r="L3886" s="9"/>
      <c r="M3886" s="6"/>
      <c r="BA3886" s="206"/>
      <c r="BB3886" s="99" t="s">
        <v>7868</v>
      </c>
    </row>
    <row r="3887" spans="1:54" ht="30" customHeight="1">
      <c r="A3887" s="311" t="s">
        <v>6680</v>
      </c>
      <c r="B3887" s="311"/>
      <c r="C3887" s="311"/>
      <c r="D3887" s="311"/>
      <c r="E3887" s="312"/>
      <c r="F3887" s="313"/>
      <c r="G3887" s="312"/>
      <c r="H3887" s="313"/>
      <c r="I3887" s="312"/>
      <c r="J3887" s="313"/>
      <c r="K3887" s="312"/>
      <c r="L3887" s="313"/>
      <c r="M3887" s="311"/>
      <c r="N3887" s="1" t="s">
        <v>5166</v>
      </c>
      <c r="BA3887" s="206"/>
      <c r="BB3887" s="98" t="s">
        <v>7869</v>
      </c>
    </row>
    <row r="3888" spans="1:54" ht="30" customHeight="1">
      <c r="A3888" s="5" t="s">
        <v>4443</v>
      </c>
      <c r="B3888" s="5" t="s">
        <v>2646</v>
      </c>
      <c r="C3888" s="5" t="s">
        <v>2210</v>
      </c>
      <c r="D3888" s="48">
        <f>(M3888*0.1)*1.3</f>
        <v>3.3020000000000008E-2</v>
      </c>
      <c r="E3888" s="8">
        <f>단가대비표!K437</f>
        <v>0</v>
      </c>
      <c r="F3888" s="9">
        <f>TRUNC(E3888*D3888,1)</f>
        <v>0</v>
      </c>
      <c r="G3888" s="8">
        <f>단가대비표!L437</f>
        <v>265406</v>
      </c>
      <c r="H3888" s="9">
        <f>TRUNC(G3888*D3888,1)</f>
        <v>8763.7000000000007</v>
      </c>
      <c r="I3888" s="8">
        <f>단가대비표!S437</f>
        <v>0</v>
      </c>
      <c r="J3888" s="9">
        <f>TRUNC(I3888*D3888,1)</f>
        <v>0</v>
      </c>
      <c r="K3888" s="8">
        <f>TRUNC(E3888+G3888+I3888,1)</f>
        <v>265406</v>
      </c>
      <c r="L3888" s="9">
        <f>TRUNC(F3888+H3888+J3888,1)</f>
        <v>8763.7000000000007</v>
      </c>
      <c r="M3888" s="51">
        <v>0.254</v>
      </c>
      <c r="N3888" s="1" t="s">
        <v>5166</v>
      </c>
      <c r="O3888" s="1" t="s">
        <v>4444</v>
      </c>
      <c r="P3888" s="1" t="s">
        <v>62</v>
      </c>
      <c r="Q3888" s="1" t="s">
        <v>62</v>
      </c>
      <c r="R3888" s="1" t="s">
        <v>61</v>
      </c>
      <c r="AV3888" s="1" t="s">
        <v>52</v>
      </c>
      <c r="AW3888" s="1" t="s">
        <v>6681</v>
      </c>
      <c r="AX3888" s="1" t="s">
        <v>52</v>
      </c>
      <c r="AY3888" s="1" t="s">
        <v>52</v>
      </c>
      <c r="AZ3888" s="203"/>
      <c r="BA3888" s="207" t="s">
        <v>7752</v>
      </c>
      <c r="BB3888" s="99" t="s">
        <v>7866</v>
      </c>
    </row>
    <row r="3889" spans="1:54" ht="30" customHeight="1">
      <c r="A3889" s="5" t="s">
        <v>2487</v>
      </c>
      <c r="B3889" s="5" t="s">
        <v>52</v>
      </c>
      <c r="C3889" s="5" t="s">
        <v>52</v>
      </c>
      <c r="D3889" s="6"/>
      <c r="E3889" s="8"/>
      <c r="F3889" s="9">
        <f>TRUNC(SUMIF(N3888:N3888, N3887, F3888:F3888),0)</f>
        <v>0</v>
      </c>
      <c r="G3889" s="8"/>
      <c r="H3889" s="9">
        <f>TRUNC(SUMIF(N3888:N3888, N3887, H3888:H3888),0)</f>
        <v>8763</v>
      </c>
      <c r="I3889" s="8"/>
      <c r="J3889" s="9">
        <f>TRUNC(SUMIF(N3888:N3888, N3887, J3888:J3888),0)</f>
        <v>0</v>
      </c>
      <c r="K3889" s="8"/>
      <c r="L3889" s="9">
        <f>F3889+H3889+J3889</f>
        <v>8763</v>
      </c>
      <c r="M3889" s="5" t="s">
        <v>52</v>
      </c>
      <c r="N3889" s="1" t="s">
        <v>124</v>
      </c>
      <c r="O3889" s="1" t="s">
        <v>124</v>
      </c>
      <c r="P3889" s="1" t="s">
        <v>52</v>
      </c>
      <c r="Q3889" s="1" t="s">
        <v>52</v>
      </c>
      <c r="R3889" s="1" t="s">
        <v>52</v>
      </c>
      <c r="AV3889" s="1" t="s">
        <v>52</v>
      </c>
      <c r="AW3889" s="1" t="s">
        <v>52</v>
      </c>
      <c r="AX3889" s="1" t="s">
        <v>52</v>
      </c>
      <c r="AY3889" s="1" t="s">
        <v>52</v>
      </c>
      <c r="AZ3889" s="203"/>
      <c r="BA3889" s="207"/>
      <c r="BB3889" s="99" t="s">
        <v>7867</v>
      </c>
    </row>
    <row r="3890" spans="1:54" ht="30" customHeight="1">
      <c r="A3890" s="6"/>
      <c r="B3890" s="6"/>
      <c r="C3890" s="6"/>
      <c r="D3890" s="6"/>
      <c r="E3890" s="8"/>
      <c r="F3890" s="9"/>
      <c r="G3890" s="8"/>
      <c r="H3890" s="9"/>
      <c r="I3890" s="8"/>
      <c r="J3890" s="9"/>
      <c r="K3890" s="8"/>
      <c r="L3890" s="9"/>
      <c r="M3890" s="6"/>
      <c r="BA3890" s="206"/>
      <c r="BB3890" s="99" t="s">
        <v>7868</v>
      </c>
    </row>
    <row r="3891" spans="1:54" ht="30" customHeight="1">
      <c r="A3891" s="311" t="s">
        <v>6682</v>
      </c>
      <c r="B3891" s="311"/>
      <c r="C3891" s="311"/>
      <c r="D3891" s="311"/>
      <c r="E3891" s="312"/>
      <c r="F3891" s="313"/>
      <c r="G3891" s="312"/>
      <c r="H3891" s="313"/>
      <c r="I3891" s="312"/>
      <c r="J3891" s="313"/>
      <c r="K3891" s="312"/>
      <c r="L3891" s="313"/>
      <c r="M3891" s="311"/>
      <c r="N3891" s="1" t="s">
        <v>5179</v>
      </c>
      <c r="BA3891" s="206"/>
      <c r="BB3891" s="98" t="s">
        <v>7869</v>
      </c>
    </row>
    <row r="3892" spans="1:54" ht="30" customHeight="1">
      <c r="A3892" s="5" t="s">
        <v>4443</v>
      </c>
      <c r="B3892" s="5" t="s">
        <v>2646</v>
      </c>
      <c r="C3892" s="5" t="s">
        <v>2210</v>
      </c>
      <c r="D3892" s="48">
        <f>(M3892*0.1)*1.3</f>
        <v>3.3020000000000008E-2</v>
      </c>
      <c r="E3892" s="8">
        <f>단가대비표!K437</f>
        <v>0</v>
      </c>
      <c r="F3892" s="9">
        <f>TRUNC(E3892*D3892,1)</f>
        <v>0</v>
      </c>
      <c r="G3892" s="8">
        <f>단가대비표!L437</f>
        <v>265406</v>
      </c>
      <c r="H3892" s="9">
        <f>TRUNC(G3892*D3892,1)</f>
        <v>8763.7000000000007</v>
      </c>
      <c r="I3892" s="8">
        <f>단가대비표!S437</f>
        <v>0</v>
      </c>
      <c r="J3892" s="9">
        <f>TRUNC(I3892*D3892,1)</f>
        <v>0</v>
      </c>
      <c r="K3892" s="8">
        <f>TRUNC(E3892+G3892+I3892,1)</f>
        <v>265406</v>
      </c>
      <c r="L3892" s="9">
        <f>TRUNC(F3892+H3892+J3892,1)</f>
        <v>8763.7000000000007</v>
      </c>
      <c r="M3892" s="51">
        <v>0.254</v>
      </c>
      <c r="N3892" s="1" t="s">
        <v>5179</v>
      </c>
      <c r="O3892" s="1" t="s">
        <v>4444</v>
      </c>
      <c r="P3892" s="1" t="s">
        <v>62</v>
      </c>
      <c r="Q3892" s="1" t="s">
        <v>62</v>
      </c>
      <c r="R3892" s="1" t="s">
        <v>61</v>
      </c>
      <c r="AV3892" s="1" t="s">
        <v>52</v>
      </c>
      <c r="AW3892" s="1" t="s">
        <v>6683</v>
      </c>
      <c r="AX3892" s="1" t="s">
        <v>52</v>
      </c>
      <c r="AY3892" s="1" t="s">
        <v>52</v>
      </c>
      <c r="AZ3892" s="203"/>
      <c r="BA3892" s="207" t="s">
        <v>7752</v>
      </c>
      <c r="BB3892" s="99" t="s">
        <v>7866</v>
      </c>
    </row>
    <row r="3893" spans="1:54" ht="30" customHeight="1">
      <c r="A3893" s="5" t="s">
        <v>2487</v>
      </c>
      <c r="B3893" s="5" t="s">
        <v>52</v>
      </c>
      <c r="C3893" s="5" t="s">
        <v>52</v>
      </c>
      <c r="D3893" s="6"/>
      <c r="E3893" s="8"/>
      <c r="F3893" s="9">
        <f>TRUNC(SUMIF(N3892:N3892, N3891, F3892:F3892),0)</f>
        <v>0</v>
      </c>
      <c r="G3893" s="8"/>
      <c r="H3893" s="9">
        <f>TRUNC(SUMIF(N3892:N3892, N3891, H3892:H3892),0)</f>
        <v>8763</v>
      </c>
      <c r="I3893" s="8"/>
      <c r="J3893" s="9">
        <f>TRUNC(SUMIF(N3892:N3892, N3891, J3892:J3892),0)</f>
        <v>0</v>
      </c>
      <c r="K3893" s="8"/>
      <c r="L3893" s="9">
        <f>F3893+H3893+J3893</f>
        <v>8763</v>
      </c>
      <c r="M3893" s="5" t="s">
        <v>52</v>
      </c>
      <c r="N3893" s="1" t="s">
        <v>124</v>
      </c>
      <c r="O3893" s="1" t="s">
        <v>124</v>
      </c>
      <c r="P3893" s="1" t="s">
        <v>52</v>
      </c>
      <c r="Q3893" s="1" t="s">
        <v>52</v>
      </c>
      <c r="R3893" s="1" t="s">
        <v>52</v>
      </c>
      <c r="AV3893" s="1" t="s">
        <v>52</v>
      </c>
      <c r="AW3893" s="1" t="s">
        <v>52</v>
      </c>
      <c r="AX3893" s="1" t="s">
        <v>52</v>
      </c>
      <c r="AY3893" s="1" t="s">
        <v>52</v>
      </c>
      <c r="AZ3893" s="203"/>
      <c r="BA3893" s="207"/>
      <c r="BB3893" s="99" t="s">
        <v>7867</v>
      </c>
    </row>
    <row r="3894" spans="1:54" ht="30" customHeight="1">
      <c r="A3894" s="6"/>
      <c r="B3894" s="6"/>
      <c r="C3894" s="6"/>
      <c r="D3894" s="6"/>
      <c r="E3894" s="8"/>
      <c r="F3894" s="9"/>
      <c r="G3894" s="8"/>
      <c r="H3894" s="9"/>
      <c r="I3894" s="8"/>
      <c r="J3894" s="9"/>
      <c r="K3894" s="8"/>
      <c r="L3894" s="9"/>
      <c r="M3894" s="6"/>
      <c r="BA3894" s="206"/>
      <c r="BB3894" s="99" t="s">
        <v>7868</v>
      </c>
    </row>
    <row r="3895" spans="1:54" ht="30" customHeight="1">
      <c r="A3895" s="311" t="s">
        <v>6684</v>
      </c>
      <c r="B3895" s="311"/>
      <c r="C3895" s="311"/>
      <c r="D3895" s="311"/>
      <c r="E3895" s="312"/>
      <c r="F3895" s="313"/>
      <c r="G3895" s="312"/>
      <c r="H3895" s="313"/>
      <c r="I3895" s="312"/>
      <c r="J3895" s="313"/>
      <c r="K3895" s="312"/>
      <c r="L3895" s="313"/>
      <c r="M3895" s="311"/>
      <c r="N3895" s="1" t="s">
        <v>5187</v>
      </c>
      <c r="BA3895" s="206"/>
      <c r="BB3895" s="98" t="s">
        <v>7869</v>
      </c>
    </row>
    <row r="3896" spans="1:54" ht="30" customHeight="1">
      <c r="A3896" s="5" t="s">
        <v>4443</v>
      </c>
      <c r="B3896" s="5" t="s">
        <v>2646</v>
      </c>
      <c r="C3896" s="5" t="s">
        <v>2210</v>
      </c>
      <c r="D3896" s="48">
        <f>(M3896*0.1)*1.3</f>
        <v>3.7310000000000003E-2</v>
      </c>
      <c r="E3896" s="8">
        <f>단가대비표!K437</f>
        <v>0</v>
      </c>
      <c r="F3896" s="9">
        <f>TRUNC(E3896*D3896,1)</f>
        <v>0</v>
      </c>
      <c r="G3896" s="8">
        <f>단가대비표!L437</f>
        <v>265406</v>
      </c>
      <c r="H3896" s="9">
        <f>TRUNC(G3896*D3896,1)</f>
        <v>9902.2000000000007</v>
      </c>
      <c r="I3896" s="8">
        <f>단가대비표!S437</f>
        <v>0</v>
      </c>
      <c r="J3896" s="9">
        <f>TRUNC(I3896*D3896,1)</f>
        <v>0</v>
      </c>
      <c r="K3896" s="8">
        <f>TRUNC(E3896+G3896+I3896,1)</f>
        <v>265406</v>
      </c>
      <c r="L3896" s="9">
        <f>TRUNC(F3896+H3896+J3896,1)</f>
        <v>9902.2000000000007</v>
      </c>
      <c r="M3896" s="51">
        <v>0.28699999999999998</v>
      </c>
      <c r="N3896" s="1" t="s">
        <v>5187</v>
      </c>
      <c r="O3896" s="1" t="s">
        <v>4444</v>
      </c>
      <c r="P3896" s="1" t="s">
        <v>62</v>
      </c>
      <c r="Q3896" s="1" t="s">
        <v>62</v>
      </c>
      <c r="R3896" s="1" t="s">
        <v>61</v>
      </c>
      <c r="AV3896" s="1" t="s">
        <v>52</v>
      </c>
      <c r="AW3896" s="1" t="s">
        <v>6685</v>
      </c>
      <c r="AX3896" s="1" t="s">
        <v>52</v>
      </c>
      <c r="AY3896" s="1" t="s">
        <v>52</v>
      </c>
      <c r="AZ3896" s="203"/>
      <c r="BA3896" s="207" t="s">
        <v>7752</v>
      </c>
      <c r="BB3896" s="99" t="s">
        <v>7866</v>
      </c>
    </row>
    <row r="3897" spans="1:54" ht="30" customHeight="1">
      <c r="A3897" s="5" t="s">
        <v>2487</v>
      </c>
      <c r="B3897" s="5" t="s">
        <v>52</v>
      </c>
      <c r="C3897" s="5" t="s">
        <v>52</v>
      </c>
      <c r="D3897" s="6"/>
      <c r="E3897" s="8"/>
      <c r="F3897" s="9">
        <f>TRUNC(SUMIF(N3896:N3896, N3895, F3896:F3896),0)</f>
        <v>0</v>
      </c>
      <c r="G3897" s="8"/>
      <c r="H3897" s="9">
        <f>TRUNC(SUMIF(N3896:N3896, N3895, H3896:H3896),0)</f>
        <v>9902</v>
      </c>
      <c r="I3897" s="8"/>
      <c r="J3897" s="9">
        <f>TRUNC(SUMIF(N3896:N3896, N3895, J3896:J3896),0)</f>
        <v>0</v>
      </c>
      <c r="K3897" s="8"/>
      <c r="L3897" s="9">
        <f>F3897+H3897+J3897</f>
        <v>9902</v>
      </c>
      <c r="M3897" s="5" t="s">
        <v>52</v>
      </c>
      <c r="N3897" s="1" t="s">
        <v>124</v>
      </c>
      <c r="O3897" s="1" t="s">
        <v>124</v>
      </c>
      <c r="P3897" s="1" t="s">
        <v>52</v>
      </c>
      <c r="Q3897" s="1" t="s">
        <v>52</v>
      </c>
      <c r="R3897" s="1" t="s">
        <v>52</v>
      </c>
      <c r="AV3897" s="1" t="s">
        <v>52</v>
      </c>
      <c r="AW3897" s="1" t="s">
        <v>52</v>
      </c>
      <c r="AX3897" s="1" t="s">
        <v>52</v>
      </c>
      <c r="AY3897" s="1" t="s">
        <v>52</v>
      </c>
      <c r="AZ3897" s="203"/>
      <c r="BA3897" s="207"/>
      <c r="BB3897" s="99" t="s">
        <v>7867</v>
      </c>
    </row>
    <row r="3898" spans="1:54" ht="30" customHeight="1">
      <c r="A3898" s="6"/>
      <c r="B3898" s="6"/>
      <c r="C3898" s="6"/>
      <c r="D3898" s="6"/>
      <c r="E3898" s="8"/>
      <c r="F3898" s="9"/>
      <c r="G3898" s="8"/>
      <c r="H3898" s="9"/>
      <c r="I3898" s="8"/>
      <c r="J3898" s="9"/>
      <c r="K3898" s="8"/>
      <c r="L3898" s="9"/>
      <c r="M3898" s="6"/>
      <c r="BA3898" s="206"/>
      <c r="BB3898" s="99" t="s">
        <v>7868</v>
      </c>
    </row>
    <row r="3899" spans="1:54" ht="30" customHeight="1">
      <c r="A3899" s="308" t="s">
        <v>6686</v>
      </c>
      <c r="B3899" s="308"/>
      <c r="C3899" s="308"/>
      <c r="D3899" s="308"/>
      <c r="E3899" s="309"/>
      <c r="F3899" s="310"/>
      <c r="G3899" s="309"/>
      <c r="H3899" s="310"/>
      <c r="I3899" s="309"/>
      <c r="J3899" s="310"/>
      <c r="K3899" s="309"/>
      <c r="L3899" s="310"/>
      <c r="M3899" s="308"/>
      <c r="N3899" s="1" t="s">
        <v>5281</v>
      </c>
      <c r="BA3899" s="206"/>
    </row>
    <row r="3900" spans="1:54" ht="30" customHeight="1">
      <c r="A3900" s="5" t="s">
        <v>5233</v>
      </c>
      <c r="B3900" s="5" t="s">
        <v>2646</v>
      </c>
      <c r="C3900" s="5" t="s">
        <v>2210</v>
      </c>
      <c r="D3900" s="6">
        <v>0.25</v>
      </c>
      <c r="E3900" s="8">
        <f>단가대비표!K438</f>
        <v>0</v>
      </c>
      <c r="F3900" s="9">
        <f>TRUNC(E3900*D3900,1)</f>
        <v>0</v>
      </c>
      <c r="G3900" s="8">
        <f>단가대비표!L438</f>
        <v>251790</v>
      </c>
      <c r="H3900" s="9">
        <f>TRUNC(G3900*D3900,1)</f>
        <v>62947.5</v>
      </c>
      <c r="I3900" s="8">
        <f>단가대비표!S438</f>
        <v>0</v>
      </c>
      <c r="J3900" s="9">
        <f>TRUNC(I3900*D3900,1)</f>
        <v>0</v>
      </c>
      <c r="K3900" s="8">
        <f>TRUNC(E3900+G3900+I3900,1)</f>
        <v>251790</v>
      </c>
      <c r="L3900" s="9">
        <f>TRUNC(F3900+H3900+J3900,1)</f>
        <v>62947.5</v>
      </c>
      <c r="M3900" s="5" t="s">
        <v>52</v>
      </c>
      <c r="N3900" s="1" t="s">
        <v>5281</v>
      </c>
      <c r="O3900" s="1" t="s">
        <v>5234</v>
      </c>
      <c r="P3900" s="1" t="s">
        <v>62</v>
      </c>
      <c r="Q3900" s="1" t="s">
        <v>62</v>
      </c>
      <c r="R3900" s="1" t="s">
        <v>61</v>
      </c>
      <c r="V3900">
        <v>1</v>
      </c>
      <c r="AV3900" s="1" t="s">
        <v>52</v>
      </c>
      <c r="AW3900" s="1" t="s">
        <v>6687</v>
      </c>
      <c r="AX3900" s="1" t="s">
        <v>52</v>
      </c>
      <c r="AY3900" s="1" t="s">
        <v>52</v>
      </c>
      <c r="AZ3900" s="203"/>
      <c r="BA3900" s="207" t="s">
        <v>7753</v>
      </c>
    </row>
    <row r="3901" spans="1:54" ht="30" customHeight="1">
      <c r="A3901" s="5" t="s">
        <v>2652</v>
      </c>
      <c r="B3901" s="5" t="s">
        <v>2978</v>
      </c>
      <c r="C3901" s="5" t="s">
        <v>449</v>
      </c>
      <c r="D3901" s="6">
        <v>1</v>
      </c>
      <c r="E3901" s="8">
        <f>TRUNC(SUMIF(V3900:V3901, RIGHTB(O3901, 1), H3900:H3901)*U3901, 2)</f>
        <v>1888.42</v>
      </c>
      <c r="F3901" s="9">
        <f>TRUNC(E3901*D3901,1)</f>
        <v>1888.4</v>
      </c>
      <c r="G3901" s="8">
        <v>0</v>
      </c>
      <c r="H3901" s="9">
        <f>TRUNC(G3901*D3901,1)</f>
        <v>0</v>
      </c>
      <c r="I3901" s="8">
        <v>0</v>
      </c>
      <c r="J3901" s="9">
        <f>TRUNC(I3901*D3901,1)</f>
        <v>0</v>
      </c>
      <c r="K3901" s="8">
        <f>TRUNC(E3901+G3901+I3901,1)</f>
        <v>1888.4</v>
      </c>
      <c r="L3901" s="9">
        <f>TRUNC(F3901+H3901+J3901,1)</f>
        <v>1888.4</v>
      </c>
      <c r="M3901" s="5" t="s">
        <v>52</v>
      </c>
      <c r="N3901" s="1" t="s">
        <v>5281</v>
      </c>
      <c r="O3901" s="1" t="s">
        <v>2654</v>
      </c>
      <c r="P3901" s="1" t="s">
        <v>62</v>
      </c>
      <c r="Q3901" s="1" t="s">
        <v>62</v>
      </c>
      <c r="R3901" s="1" t="s">
        <v>62</v>
      </c>
      <c r="S3901">
        <v>1</v>
      </c>
      <c r="T3901">
        <v>0</v>
      </c>
      <c r="U3901">
        <v>0.03</v>
      </c>
      <c r="AV3901" s="1" t="s">
        <v>52</v>
      </c>
      <c r="AW3901" s="1" t="s">
        <v>6688</v>
      </c>
      <c r="AX3901" s="1" t="s">
        <v>52</v>
      </c>
      <c r="AY3901" s="1" t="s">
        <v>52</v>
      </c>
      <c r="AZ3901" s="203"/>
      <c r="BA3901" s="207"/>
    </row>
    <row r="3902" spans="1:54" ht="30" customHeight="1">
      <c r="A3902" s="5" t="s">
        <v>2487</v>
      </c>
      <c r="B3902" s="5" t="s">
        <v>52</v>
      </c>
      <c r="C3902" s="5" t="s">
        <v>52</v>
      </c>
      <c r="D3902" s="6"/>
      <c r="E3902" s="8"/>
      <c r="F3902" s="9">
        <f>TRUNC(SUMIF(N3900:N3901, N3899, F3900:F3901),0)</f>
        <v>1888</v>
      </c>
      <c r="G3902" s="8"/>
      <c r="H3902" s="9">
        <f>TRUNC(SUMIF(N3900:N3901, N3899, H3900:H3901),0)</f>
        <v>62947</v>
      </c>
      <c r="I3902" s="8"/>
      <c r="J3902" s="9">
        <f>TRUNC(SUMIF(N3900:N3901, N3899, J3900:J3901),0)</f>
        <v>0</v>
      </c>
      <c r="K3902" s="8"/>
      <c r="L3902" s="9">
        <f>F3902+H3902+J3902</f>
        <v>64835</v>
      </c>
      <c r="M3902" s="5" t="s">
        <v>52</v>
      </c>
      <c r="N3902" s="1" t="s">
        <v>124</v>
      </c>
      <c r="O3902" s="1" t="s">
        <v>124</v>
      </c>
      <c r="P3902" s="1" t="s">
        <v>52</v>
      </c>
      <c r="Q3902" s="1" t="s">
        <v>52</v>
      </c>
      <c r="R3902" s="1" t="s">
        <v>52</v>
      </c>
      <c r="AV3902" s="1" t="s">
        <v>52</v>
      </c>
      <c r="AW3902" s="1" t="s">
        <v>52</v>
      </c>
      <c r="AX3902" s="1" t="s">
        <v>52</v>
      </c>
      <c r="AY3902" s="1" t="s">
        <v>52</v>
      </c>
      <c r="AZ3902" s="203"/>
      <c r="BA3902" s="207"/>
    </row>
    <row r="3903" spans="1:54" ht="30" customHeight="1">
      <c r="A3903" s="6"/>
      <c r="B3903" s="6"/>
      <c r="C3903" s="6"/>
      <c r="D3903" s="6"/>
      <c r="E3903" s="8"/>
      <c r="F3903" s="9"/>
      <c r="G3903" s="8"/>
      <c r="H3903" s="9"/>
      <c r="I3903" s="8"/>
      <c r="J3903" s="9"/>
      <c r="K3903" s="8"/>
      <c r="L3903" s="9"/>
      <c r="M3903" s="6"/>
      <c r="BA3903" s="206"/>
    </row>
    <row r="3904" spans="1:54" ht="30" customHeight="1">
      <c r="A3904" s="308" t="s">
        <v>6689</v>
      </c>
      <c r="B3904" s="308"/>
      <c r="C3904" s="308"/>
      <c r="D3904" s="308"/>
      <c r="E3904" s="309"/>
      <c r="F3904" s="310"/>
      <c r="G3904" s="309"/>
      <c r="H3904" s="310"/>
      <c r="I3904" s="309"/>
      <c r="J3904" s="310"/>
      <c r="K3904" s="309"/>
      <c r="L3904" s="310"/>
      <c r="M3904" s="308"/>
      <c r="N3904" s="1" t="s">
        <v>5292</v>
      </c>
      <c r="BA3904" s="206"/>
    </row>
    <row r="3905" spans="1:53" ht="30" customHeight="1">
      <c r="A3905" s="5" t="s">
        <v>4443</v>
      </c>
      <c r="B3905" s="5" t="s">
        <v>2646</v>
      </c>
      <c r="C3905" s="5" t="s">
        <v>2210</v>
      </c>
      <c r="D3905" s="6">
        <v>0.08</v>
      </c>
      <c r="E3905" s="8">
        <f>단가대비표!K437</f>
        <v>0</v>
      </c>
      <c r="F3905" s="9">
        <f>TRUNC(E3905*D3905,1)</f>
        <v>0</v>
      </c>
      <c r="G3905" s="8">
        <f>단가대비표!L437</f>
        <v>265406</v>
      </c>
      <c r="H3905" s="9">
        <f>TRUNC(G3905*D3905,1)</f>
        <v>21232.400000000001</v>
      </c>
      <c r="I3905" s="8">
        <f>단가대비표!S437</f>
        <v>0</v>
      </c>
      <c r="J3905" s="9">
        <f>TRUNC(I3905*D3905,1)</f>
        <v>0</v>
      </c>
      <c r="K3905" s="8">
        <f>TRUNC(E3905+G3905+I3905,1)</f>
        <v>265406</v>
      </c>
      <c r="L3905" s="9">
        <f>TRUNC(F3905+H3905+J3905,1)</f>
        <v>21232.400000000001</v>
      </c>
      <c r="M3905" s="5" t="s">
        <v>52</v>
      </c>
      <c r="N3905" s="1" t="s">
        <v>5292</v>
      </c>
      <c r="O3905" s="1" t="s">
        <v>4444</v>
      </c>
      <c r="P3905" s="1" t="s">
        <v>62</v>
      </c>
      <c r="Q3905" s="1" t="s">
        <v>62</v>
      </c>
      <c r="R3905" s="1" t="s">
        <v>61</v>
      </c>
      <c r="V3905">
        <v>1</v>
      </c>
      <c r="AV3905" s="1" t="s">
        <v>52</v>
      </c>
      <c r="AW3905" s="1" t="s">
        <v>6690</v>
      </c>
      <c r="AX3905" s="1" t="s">
        <v>52</v>
      </c>
      <c r="AY3905" s="1" t="s">
        <v>52</v>
      </c>
      <c r="AZ3905" s="203"/>
      <c r="BA3905" s="207" t="s">
        <v>7752</v>
      </c>
    </row>
    <row r="3906" spans="1:53" ht="30" customHeight="1">
      <c r="A3906" s="5" t="s">
        <v>2652</v>
      </c>
      <c r="B3906" s="5" t="s">
        <v>2978</v>
      </c>
      <c r="C3906" s="5" t="s">
        <v>449</v>
      </c>
      <c r="D3906" s="6">
        <v>1</v>
      </c>
      <c r="E3906" s="8">
        <f>TRUNC(SUMIF(V3905:V3906, RIGHTB(O3906, 1), H3905:H3906)*U3906, 2)</f>
        <v>636.97</v>
      </c>
      <c r="F3906" s="9">
        <f>TRUNC(E3906*D3906,1)</f>
        <v>636.9</v>
      </c>
      <c r="G3906" s="8">
        <v>0</v>
      </c>
      <c r="H3906" s="9">
        <f>TRUNC(G3906*D3906,1)</f>
        <v>0</v>
      </c>
      <c r="I3906" s="8">
        <v>0</v>
      </c>
      <c r="J3906" s="9">
        <f>TRUNC(I3906*D3906,1)</f>
        <v>0</v>
      </c>
      <c r="K3906" s="8">
        <f>TRUNC(E3906+G3906+I3906,1)</f>
        <v>636.9</v>
      </c>
      <c r="L3906" s="9">
        <f>TRUNC(F3906+H3906+J3906,1)</f>
        <v>636.9</v>
      </c>
      <c r="M3906" s="5" t="s">
        <v>52</v>
      </c>
      <c r="N3906" s="1" t="s">
        <v>5292</v>
      </c>
      <c r="O3906" s="1" t="s">
        <v>2654</v>
      </c>
      <c r="P3906" s="1" t="s">
        <v>62</v>
      </c>
      <c r="Q3906" s="1" t="s">
        <v>62</v>
      </c>
      <c r="R3906" s="1" t="s">
        <v>62</v>
      </c>
      <c r="S3906">
        <v>1</v>
      </c>
      <c r="T3906">
        <v>0</v>
      </c>
      <c r="U3906">
        <v>0.03</v>
      </c>
      <c r="AV3906" s="1" t="s">
        <v>52</v>
      </c>
      <c r="AW3906" s="1" t="s">
        <v>6691</v>
      </c>
      <c r="AX3906" s="1" t="s">
        <v>52</v>
      </c>
      <c r="AY3906" s="1" t="s">
        <v>52</v>
      </c>
      <c r="AZ3906" s="203"/>
      <c r="BA3906" s="207"/>
    </row>
    <row r="3907" spans="1:53" ht="30" customHeight="1">
      <c r="A3907" s="5" t="s">
        <v>2487</v>
      </c>
      <c r="B3907" s="5" t="s">
        <v>52</v>
      </c>
      <c r="C3907" s="5" t="s">
        <v>52</v>
      </c>
      <c r="D3907" s="6"/>
      <c r="E3907" s="8"/>
      <c r="F3907" s="9">
        <f>TRUNC(SUMIF(N3905:N3906, N3904, F3905:F3906),0)</f>
        <v>636</v>
      </c>
      <c r="G3907" s="8"/>
      <c r="H3907" s="9">
        <f>TRUNC(SUMIF(N3905:N3906, N3904, H3905:H3906),0)</f>
        <v>21232</v>
      </c>
      <c r="I3907" s="8"/>
      <c r="J3907" s="9">
        <f>TRUNC(SUMIF(N3905:N3906, N3904, J3905:J3906),0)</f>
        <v>0</v>
      </c>
      <c r="K3907" s="8"/>
      <c r="L3907" s="9">
        <f>F3907+H3907+J3907</f>
        <v>21868</v>
      </c>
      <c r="M3907" s="5" t="s">
        <v>52</v>
      </c>
      <c r="N3907" s="1" t="s">
        <v>124</v>
      </c>
      <c r="O3907" s="1" t="s">
        <v>124</v>
      </c>
      <c r="P3907" s="1" t="s">
        <v>52</v>
      </c>
      <c r="Q3907" s="1" t="s">
        <v>52</v>
      </c>
      <c r="R3907" s="1" t="s">
        <v>52</v>
      </c>
      <c r="AV3907" s="1" t="s">
        <v>52</v>
      </c>
      <c r="AW3907" s="1" t="s">
        <v>52</v>
      </c>
      <c r="AX3907" s="1" t="s">
        <v>52</v>
      </c>
      <c r="AY3907" s="1" t="s">
        <v>52</v>
      </c>
      <c r="AZ3907" s="203"/>
      <c r="BA3907" s="207"/>
    </row>
    <row r="3908" spans="1:53" ht="30" customHeight="1">
      <c r="A3908" s="6"/>
      <c r="B3908" s="6"/>
      <c r="C3908" s="6"/>
      <c r="D3908" s="6"/>
      <c r="E3908" s="8"/>
      <c r="F3908" s="9"/>
      <c r="G3908" s="8"/>
      <c r="H3908" s="9"/>
      <c r="I3908" s="8"/>
      <c r="J3908" s="9"/>
      <c r="K3908" s="8"/>
      <c r="L3908" s="9"/>
      <c r="M3908" s="6"/>
      <c r="BA3908" s="206"/>
    </row>
    <row r="3909" spans="1:53" ht="30" customHeight="1">
      <c r="A3909" s="308" t="s">
        <v>6692</v>
      </c>
      <c r="B3909" s="308"/>
      <c r="C3909" s="308"/>
      <c r="D3909" s="308"/>
      <c r="E3909" s="309"/>
      <c r="F3909" s="310"/>
      <c r="G3909" s="309"/>
      <c r="H3909" s="310"/>
      <c r="I3909" s="309"/>
      <c r="J3909" s="310"/>
      <c r="K3909" s="309"/>
      <c r="L3909" s="310"/>
      <c r="M3909" s="308"/>
      <c r="N3909" s="1" t="s">
        <v>5296</v>
      </c>
      <c r="BA3909" s="206"/>
    </row>
    <row r="3910" spans="1:53" ht="30" customHeight="1">
      <c r="A3910" s="5" t="s">
        <v>4443</v>
      </c>
      <c r="B3910" s="5" t="s">
        <v>2646</v>
      </c>
      <c r="C3910" s="5" t="s">
        <v>2210</v>
      </c>
      <c r="D3910" s="6">
        <v>2.4E-2</v>
      </c>
      <c r="E3910" s="8">
        <f>단가대비표!K437</f>
        <v>0</v>
      </c>
      <c r="F3910" s="9">
        <f>TRUNC(E3910*D3910,1)</f>
        <v>0</v>
      </c>
      <c r="G3910" s="8">
        <f>단가대비표!L437</f>
        <v>265406</v>
      </c>
      <c r="H3910" s="9">
        <f>TRUNC(G3910*D3910,1)</f>
        <v>6369.7</v>
      </c>
      <c r="I3910" s="8">
        <f>단가대비표!S437</f>
        <v>0</v>
      </c>
      <c r="J3910" s="9">
        <f>TRUNC(I3910*D3910,1)</f>
        <v>0</v>
      </c>
      <c r="K3910" s="8">
        <f>TRUNC(E3910+G3910+I3910,1)</f>
        <v>265406</v>
      </c>
      <c r="L3910" s="9">
        <f>TRUNC(F3910+H3910+J3910,1)</f>
        <v>6369.7</v>
      </c>
      <c r="M3910" s="5" t="s">
        <v>52</v>
      </c>
      <c r="N3910" s="1" t="s">
        <v>5296</v>
      </c>
      <c r="O3910" s="1" t="s">
        <v>4444</v>
      </c>
      <c r="P3910" s="1" t="s">
        <v>62</v>
      </c>
      <c r="Q3910" s="1" t="s">
        <v>62</v>
      </c>
      <c r="R3910" s="1" t="s">
        <v>61</v>
      </c>
      <c r="V3910">
        <v>1</v>
      </c>
      <c r="AV3910" s="1" t="s">
        <v>52</v>
      </c>
      <c r="AW3910" s="1" t="s">
        <v>6693</v>
      </c>
      <c r="AX3910" s="1" t="s">
        <v>52</v>
      </c>
      <c r="AY3910" s="1" t="s">
        <v>52</v>
      </c>
      <c r="AZ3910" s="203"/>
      <c r="BA3910" s="207" t="s">
        <v>7752</v>
      </c>
    </row>
    <row r="3911" spans="1:53" ht="30" customHeight="1">
      <c r="A3911" s="5" t="s">
        <v>2652</v>
      </c>
      <c r="B3911" s="5" t="s">
        <v>2978</v>
      </c>
      <c r="C3911" s="5" t="s">
        <v>449</v>
      </c>
      <c r="D3911" s="6">
        <v>1</v>
      </c>
      <c r="E3911" s="8">
        <f>TRUNC(SUMIF(V3910:V3911, RIGHTB(O3911, 1), H3910:H3911)*U3911, 2)</f>
        <v>191.09</v>
      </c>
      <c r="F3911" s="9">
        <f>TRUNC(E3911*D3911,1)</f>
        <v>191</v>
      </c>
      <c r="G3911" s="8">
        <v>0</v>
      </c>
      <c r="H3911" s="9">
        <f>TRUNC(G3911*D3911,1)</f>
        <v>0</v>
      </c>
      <c r="I3911" s="8">
        <v>0</v>
      </c>
      <c r="J3911" s="9">
        <f>TRUNC(I3911*D3911,1)</f>
        <v>0</v>
      </c>
      <c r="K3911" s="8">
        <f>TRUNC(E3911+G3911+I3911,1)</f>
        <v>191</v>
      </c>
      <c r="L3911" s="9">
        <f>TRUNC(F3911+H3911+J3911,1)</f>
        <v>191</v>
      </c>
      <c r="M3911" s="5" t="s">
        <v>52</v>
      </c>
      <c r="N3911" s="1" t="s">
        <v>5296</v>
      </c>
      <c r="O3911" s="1" t="s">
        <v>2654</v>
      </c>
      <c r="P3911" s="1" t="s">
        <v>62</v>
      </c>
      <c r="Q3911" s="1" t="s">
        <v>62</v>
      </c>
      <c r="R3911" s="1" t="s">
        <v>62</v>
      </c>
      <c r="S3911">
        <v>1</v>
      </c>
      <c r="T3911">
        <v>0</v>
      </c>
      <c r="U3911">
        <v>0.03</v>
      </c>
      <c r="AV3911" s="1" t="s">
        <v>52</v>
      </c>
      <c r="AW3911" s="1" t="s">
        <v>6694</v>
      </c>
      <c r="AX3911" s="1" t="s">
        <v>52</v>
      </c>
      <c r="AY3911" s="1" t="s">
        <v>52</v>
      </c>
      <c r="AZ3911" s="203"/>
      <c r="BA3911" s="207"/>
    </row>
    <row r="3912" spans="1:53" ht="30" customHeight="1">
      <c r="A3912" s="5" t="s">
        <v>2487</v>
      </c>
      <c r="B3912" s="5" t="s">
        <v>52</v>
      </c>
      <c r="C3912" s="5" t="s">
        <v>52</v>
      </c>
      <c r="D3912" s="6"/>
      <c r="E3912" s="8"/>
      <c r="F3912" s="9">
        <f>TRUNC(SUMIF(N3910:N3911, N3909, F3910:F3911),0)</f>
        <v>191</v>
      </c>
      <c r="G3912" s="8"/>
      <c r="H3912" s="9">
        <f>TRUNC(SUMIF(N3910:N3911, N3909, H3910:H3911),0)</f>
        <v>6369</v>
      </c>
      <c r="I3912" s="8"/>
      <c r="J3912" s="9">
        <f>TRUNC(SUMIF(N3910:N3911, N3909, J3910:J3911),0)</f>
        <v>0</v>
      </c>
      <c r="K3912" s="8"/>
      <c r="L3912" s="9">
        <f>F3912+H3912+J3912</f>
        <v>6560</v>
      </c>
      <c r="M3912" s="5" t="s">
        <v>52</v>
      </c>
      <c r="N3912" s="1" t="s">
        <v>124</v>
      </c>
      <c r="O3912" s="1" t="s">
        <v>124</v>
      </c>
      <c r="P3912" s="1" t="s">
        <v>52</v>
      </c>
      <c r="Q3912" s="1" t="s">
        <v>52</v>
      </c>
      <c r="R3912" s="1" t="s">
        <v>52</v>
      </c>
      <c r="AV3912" s="1" t="s">
        <v>52</v>
      </c>
      <c r="AW3912" s="1" t="s">
        <v>52</v>
      </c>
      <c r="AX3912" s="1" t="s">
        <v>52</v>
      </c>
      <c r="AY3912" s="1" t="s">
        <v>52</v>
      </c>
      <c r="AZ3912" s="203"/>
      <c r="BA3912" s="207"/>
    </row>
    <row r="3913" spans="1:53" ht="30" customHeight="1">
      <c r="A3913" s="6"/>
      <c r="B3913" s="6"/>
      <c r="C3913" s="6"/>
      <c r="D3913" s="6"/>
      <c r="E3913" s="8"/>
      <c r="F3913" s="9"/>
      <c r="G3913" s="8"/>
      <c r="H3913" s="9"/>
      <c r="I3913" s="8"/>
      <c r="J3913" s="9"/>
      <c r="K3913" s="8"/>
      <c r="L3913" s="9"/>
      <c r="M3913" s="6"/>
      <c r="BA3913" s="206"/>
    </row>
    <row r="3914" spans="1:53" ht="30" customHeight="1">
      <c r="A3914" s="308" t="s">
        <v>6695</v>
      </c>
      <c r="B3914" s="308"/>
      <c r="C3914" s="308"/>
      <c r="D3914" s="308"/>
      <c r="E3914" s="309"/>
      <c r="F3914" s="310"/>
      <c r="G3914" s="309"/>
      <c r="H3914" s="310"/>
      <c r="I3914" s="309"/>
      <c r="J3914" s="310"/>
      <c r="K3914" s="309"/>
      <c r="L3914" s="310"/>
      <c r="M3914" s="308"/>
      <c r="N3914" s="1" t="s">
        <v>5306</v>
      </c>
      <c r="BA3914" s="206"/>
    </row>
    <row r="3915" spans="1:53" ht="30" customHeight="1">
      <c r="A3915" s="5" t="s">
        <v>5298</v>
      </c>
      <c r="B3915" s="5" t="s">
        <v>5299</v>
      </c>
      <c r="C3915" s="5" t="s">
        <v>366</v>
      </c>
      <c r="D3915" s="6">
        <v>1</v>
      </c>
      <c r="E3915" s="8">
        <f>단가대비표!K270</f>
        <v>583</v>
      </c>
      <c r="F3915" s="9">
        <f>TRUNC(E3915*D3915,1)</f>
        <v>583</v>
      </c>
      <c r="G3915" s="8">
        <f>단가대비표!L270</f>
        <v>0</v>
      </c>
      <c r="H3915" s="9">
        <f>TRUNC(G3915*D3915,1)</f>
        <v>0</v>
      </c>
      <c r="I3915" s="8">
        <f>단가대비표!S270</f>
        <v>0</v>
      </c>
      <c r="J3915" s="9">
        <f>TRUNC(I3915*D3915,1)</f>
        <v>0</v>
      </c>
      <c r="K3915" s="8">
        <f t="shared" ref="K3915:L3917" si="498">TRUNC(E3915+G3915+I3915,1)</f>
        <v>583</v>
      </c>
      <c r="L3915" s="9">
        <f t="shared" si="498"/>
        <v>583</v>
      </c>
      <c r="M3915" s="5" t="s">
        <v>52</v>
      </c>
      <c r="N3915" s="1" t="s">
        <v>5306</v>
      </c>
      <c r="O3915" s="1" t="s">
        <v>5300</v>
      </c>
      <c r="P3915" s="1" t="s">
        <v>62</v>
      </c>
      <c r="Q3915" s="1" t="s">
        <v>62</v>
      </c>
      <c r="R3915" s="1" t="s">
        <v>61</v>
      </c>
      <c r="AV3915" s="1" t="s">
        <v>52</v>
      </c>
      <c r="AW3915" s="1" t="s">
        <v>6696</v>
      </c>
      <c r="AX3915" s="1" t="s">
        <v>52</v>
      </c>
      <c r="AY3915" s="1" t="s">
        <v>52</v>
      </c>
      <c r="AZ3915" s="203"/>
      <c r="BA3915" s="207" t="s">
        <v>7558</v>
      </c>
    </row>
    <row r="3916" spans="1:53" ht="30" customHeight="1">
      <c r="A3916" s="5" t="s">
        <v>5233</v>
      </c>
      <c r="B3916" s="5" t="s">
        <v>2646</v>
      </c>
      <c r="C3916" s="5" t="s">
        <v>2210</v>
      </c>
      <c r="D3916" s="6">
        <v>0.11</v>
      </c>
      <c r="E3916" s="8">
        <f>단가대비표!K438</f>
        <v>0</v>
      </c>
      <c r="F3916" s="9">
        <f>TRUNC(E3916*D3916,1)</f>
        <v>0</v>
      </c>
      <c r="G3916" s="8">
        <f>단가대비표!L438</f>
        <v>251790</v>
      </c>
      <c r="H3916" s="9">
        <f>TRUNC(G3916*D3916,1)</f>
        <v>27696.9</v>
      </c>
      <c r="I3916" s="8">
        <f>단가대비표!S438</f>
        <v>0</v>
      </c>
      <c r="J3916" s="9">
        <f>TRUNC(I3916*D3916,1)</f>
        <v>0</v>
      </c>
      <c r="K3916" s="8">
        <f t="shared" si="498"/>
        <v>251790</v>
      </c>
      <c r="L3916" s="9">
        <f t="shared" si="498"/>
        <v>27696.9</v>
      </c>
      <c r="M3916" s="5" t="s">
        <v>52</v>
      </c>
      <c r="N3916" s="1" t="s">
        <v>5306</v>
      </c>
      <c r="O3916" s="1" t="s">
        <v>5234</v>
      </c>
      <c r="P3916" s="1" t="s">
        <v>62</v>
      </c>
      <c r="Q3916" s="1" t="s">
        <v>62</v>
      </c>
      <c r="R3916" s="1" t="s">
        <v>61</v>
      </c>
      <c r="V3916">
        <v>1</v>
      </c>
      <c r="AV3916" s="1" t="s">
        <v>52</v>
      </c>
      <c r="AW3916" s="1" t="s">
        <v>6697</v>
      </c>
      <c r="AX3916" s="1" t="s">
        <v>52</v>
      </c>
      <c r="AY3916" s="1" t="s">
        <v>52</v>
      </c>
      <c r="AZ3916" s="203"/>
      <c r="BA3916" s="207" t="s">
        <v>7753</v>
      </c>
    </row>
    <row r="3917" spans="1:53" ht="30" customHeight="1">
      <c r="A3917" s="5" t="s">
        <v>2652</v>
      </c>
      <c r="B3917" s="5" t="s">
        <v>2978</v>
      </c>
      <c r="C3917" s="5" t="s">
        <v>449</v>
      </c>
      <c r="D3917" s="6">
        <v>1</v>
      </c>
      <c r="E3917" s="8">
        <f>TRUNC(SUMIF(V3915:V3917, RIGHTB(O3917, 1), H3915:H3917)*U3917, 2)</f>
        <v>830.9</v>
      </c>
      <c r="F3917" s="9">
        <f>TRUNC(E3917*D3917,1)</f>
        <v>830.9</v>
      </c>
      <c r="G3917" s="8">
        <v>0</v>
      </c>
      <c r="H3917" s="9">
        <f>TRUNC(G3917*D3917,1)</f>
        <v>0</v>
      </c>
      <c r="I3917" s="8">
        <v>0</v>
      </c>
      <c r="J3917" s="9">
        <f>TRUNC(I3917*D3917,1)</f>
        <v>0</v>
      </c>
      <c r="K3917" s="8">
        <f t="shared" si="498"/>
        <v>830.9</v>
      </c>
      <c r="L3917" s="9">
        <f t="shared" si="498"/>
        <v>830.9</v>
      </c>
      <c r="M3917" s="5" t="s">
        <v>52</v>
      </c>
      <c r="N3917" s="1" t="s">
        <v>5306</v>
      </c>
      <c r="O3917" s="1" t="s">
        <v>2654</v>
      </c>
      <c r="P3917" s="1" t="s">
        <v>62</v>
      </c>
      <c r="Q3917" s="1" t="s">
        <v>62</v>
      </c>
      <c r="R3917" s="1" t="s">
        <v>62</v>
      </c>
      <c r="S3917">
        <v>1</v>
      </c>
      <c r="T3917">
        <v>0</v>
      </c>
      <c r="U3917">
        <v>0.03</v>
      </c>
      <c r="AV3917" s="1" t="s">
        <v>52</v>
      </c>
      <c r="AW3917" s="1" t="s">
        <v>6698</v>
      </c>
      <c r="AX3917" s="1" t="s">
        <v>52</v>
      </c>
      <c r="AY3917" s="1" t="s">
        <v>52</v>
      </c>
      <c r="AZ3917" s="203"/>
      <c r="BA3917" s="207"/>
    </row>
    <row r="3918" spans="1:53" ht="30" customHeight="1">
      <c r="A3918" s="5" t="s">
        <v>2487</v>
      </c>
      <c r="B3918" s="5" t="s">
        <v>52</v>
      </c>
      <c r="C3918" s="5" t="s">
        <v>52</v>
      </c>
      <c r="D3918" s="6"/>
      <c r="E3918" s="8"/>
      <c r="F3918" s="9">
        <f>TRUNC(SUMIF(N3915:N3917, N3914, F3915:F3917),0)</f>
        <v>1413</v>
      </c>
      <c r="G3918" s="8"/>
      <c r="H3918" s="9">
        <f>TRUNC(SUMIF(N3915:N3917, N3914, H3915:H3917),0)</f>
        <v>27696</v>
      </c>
      <c r="I3918" s="8"/>
      <c r="J3918" s="9">
        <f>TRUNC(SUMIF(N3915:N3917, N3914, J3915:J3917),0)</f>
        <v>0</v>
      </c>
      <c r="K3918" s="8"/>
      <c r="L3918" s="9">
        <f>F3918+H3918+J3918</f>
        <v>29109</v>
      </c>
      <c r="M3918" s="5" t="s">
        <v>52</v>
      </c>
      <c r="N3918" s="1" t="s">
        <v>124</v>
      </c>
      <c r="O3918" s="1" t="s">
        <v>124</v>
      </c>
      <c r="P3918" s="1" t="s">
        <v>52</v>
      </c>
      <c r="Q3918" s="1" t="s">
        <v>52</v>
      </c>
      <c r="R3918" s="1" t="s">
        <v>52</v>
      </c>
      <c r="AV3918" s="1" t="s">
        <v>52</v>
      </c>
      <c r="AW3918" s="1" t="s">
        <v>52</v>
      </c>
      <c r="AX3918" s="1" t="s">
        <v>52</v>
      </c>
      <c r="AY3918" s="1" t="s">
        <v>52</v>
      </c>
      <c r="AZ3918" s="203"/>
      <c r="BA3918" s="207"/>
    </row>
    <row r="3919" spans="1:53" ht="30" customHeight="1">
      <c r="A3919" s="6"/>
      <c r="B3919" s="6"/>
      <c r="C3919" s="6"/>
      <c r="D3919" s="6"/>
      <c r="E3919" s="8"/>
      <c r="F3919" s="9"/>
      <c r="G3919" s="8"/>
      <c r="H3919" s="9"/>
      <c r="I3919" s="8"/>
      <c r="J3919" s="9"/>
      <c r="K3919" s="8"/>
      <c r="L3919" s="9"/>
      <c r="M3919" s="6"/>
      <c r="BA3919" s="206"/>
    </row>
    <row r="3920" spans="1:53" ht="30" customHeight="1">
      <c r="A3920" s="308" t="s">
        <v>6699</v>
      </c>
      <c r="B3920" s="308"/>
      <c r="C3920" s="308"/>
      <c r="D3920" s="308"/>
      <c r="E3920" s="309"/>
      <c r="F3920" s="310"/>
      <c r="G3920" s="309"/>
      <c r="H3920" s="310"/>
      <c r="I3920" s="309"/>
      <c r="J3920" s="310"/>
      <c r="K3920" s="309"/>
      <c r="L3920" s="310"/>
      <c r="M3920" s="308"/>
      <c r="N3920" s="1" t="s">
        <v>5346</v>
      </c>
      <c r="BA3920" s="206"/>
    </row>
    <row r="3921" spans="1:53" ht="30" customHeight="1">
      <c r="A3921" s="5" t="s">
        <v>4443</v>
      </c>
      <c r="B3921" s="5" t="s">
        <v>2646</v>
      </c>
      <c r="C3921" s="5" t="s">
        <v>2210</v>
      </c>
      <c r="D3921" s="6">
        <v>8.5000000000000006E-2</v>
      </c>
      <c r="E3921" s="8">
        <f>단가대비표!K437</f>
        <v>0</v>
      </c>
      <c r="F3921" s="9">
        <f>TRUNC(E3921*D3921,1)</f>
        <v>0</v>
      </c>
      <c r="G3921" s="8">
        <f>단가대비표!L437</f>
        <v>265406</v>
      </c>
      <c r="H3921" s="9">
        <f>TRUNC(G3921*D3921,1)</f>
        <v>22559.5</v>
      </c>
      <c r="I3921" s="8">
        <f>단가대비표!S437</f>
        <v>0</v>
      </c>
      <c r="J3921" s="9">
        <f>TRUNC(I3921*D3921,1)</f>
        <v>0</v>
      </c>
      <c r="K3921" s="8">
        <f>TRUNC(E3921+G3921+I3921,1)</f>
        <v>265406</v>
      </c>
      <c r="L3921" s="9">
        <f>TRUNC(F3921+H3921+J3921,1)</f>
        <v>22559.5</v>
      </c>
      <c r="M3921" s="5" t="s">
        <v>52</v>
      </c>
      <c r="N3921" s="1" t="s">
        <v>5346</v>
      </c>
      <c r="O3921" s="1" t="s">
        <v>4444</v>
      </c>
      <c r="P3921" s="1" t="s">
        <v>62</v>
      </c>
      <c r="Q3921" s="1" t="s">
        <v>62</v>
      </c>
      <c r="R3921" s="1" t="s">
        <v>61</v>
      </c>
      <c r="AV3921" s="1" t="s">
        <v>52</v>
      </c>
      <c r="AW3921" s="1" t="s">
        <v>6700</v>
      </c>
      <c r="AX3921" s="1" t="s">
        <v>52</v>
      </c>
      <c r="AY3921" s="1" t="s">
        <v>52</v>
      </c>
      <c r="AZ3921" s="203"/>
      <c r="BA3921" s="207" t="s">
        <v>7752</v>
      </c>
    </row>
    <row r="3922" spans="1:53" ht="30" customHeight="1">
      <c r="A3922" s="5" t="s">
        <v>2487</v>
      </c>
      <c r="B3922" s="5" t="s">
        <v>52</v>
      </c>
      <c r="C3922" s="5" t="s">
        <v>52</v>
      </c>
      <c r="D3922" s="6"/>
      <c r="E3922" s="8"/>
      <c r="F3922" s="9">
        <f>TRUNC(SUMIF(N3921:N3921, N3920, F3921:F3921),0)</f>
        <v>0</v>
      </c>
      <c r="G3922" s="8"/>
      <c r="H3922" s="9">
        <f>TRUNC(SUMIF(N3921:N3921, N3920, H3921:H3921),0)</f>
        <v>22559</v>
      </c>
      <c r="I3922" s="8"/>
      <c r="J3922" s="9">
        <f>TRUNC(SUMIF(N3921:N3921, N3920, J3921:J3921),0)</f>
        <v>0</v>
      </c>
      <c r="K3922" s="8"/>
      <c r="L3922" s="9">
        <f>F3922+H3922+J3922</f>
        <v>22559</v>
      </c>
      <c r="M3922" s="5" t="s">
        <v>52</v>
      </c>
      <c r="N3922" s="1" t="s">
        <v>124</v>
      </c>
      <c r="O3922" s="1" t="s">
        <v>124</v>
      </c>
      <c r="P3922" s="1" t="s">
        <v>52</v>
      </c>
      <c r="Q3922" s="1" t="s">
        <v>52</v>
      </c>
      <c r="R3922" s="1" t="s">
        <v>52</v>
      </c>
      <c r="AV3922" s="1" t="s">
        <v>52</v>
      </c>
      <c r="AW3922" s="1" t="s">
        <v>52</v>
      </c>
      <c r="AX3922" s="1" t="s">
        <v>52</v>
      </c>
      <c r="AY3922" s="1" t="s">
        <v>52</v>
      </c>
      <c r="AZ3922" s="203"/>
      <c r="BA3922" s="207"/>
    </row>
    <row r="3923" spans="1:53" ht="30" customHeight="1">
      <c r="A3923" s="6"/>
      <c r="B3923" s="6"/>
      <c r="C3923" s="6"/>
      <c r="D3923" s="6"/>
      <c r="E3923" s="8"/>
      <c r="F3923" s="9"/>
      <c r="G3923" s="8"/>
      <c r="H3923" s="9"/>
      <c r="I3923" s="8"/>
      <c r="J3923" s="9"/>
      <c r="K3923" s="8"/>
      <c r="L3923" s="9"/>
      <c r="M3923" s="6"/>
      <c r="BA3923" s="206"/>
    </row>
    <row r="3924" spans="1:53" ht="30" customHeight="1">
      <c r="A3924" s="308" t="s">
        <v>6701</v>
      </c>
      <c r="B3924" s="308"/>
      <c r="C3924" s="308"/>
      <c r="D3924" s="308"/>
      <c r="E3924" s="309"/>
      <c r="F3924" s="310"/>
      <c r="G3924" s="309"/>
      <c r="H3924" s="310"/>
      <c r="I3924" s="309"/>
      <c r="J3924" s="310"/>
      <c r="K3924" s="309"/>
      <c r="L3924" s="310"/>
      <c r="M3924" s="308"/>
      <c r="N3924" s="1" t="s">
        <v>5350</v>
      </c>
      <c r="BA3924" s="206"/>
    </row>
    <row r="3925" spans="1:53" ht="30" customHeight="1">
      <c r="A3925" s="5" t="s">
        <v>4443</v>
      </c>
      <c r="B3925" s="5" t="s">
        <v>2646</v>
      </c>
      <c r="C3925" s="5" t="s">
        <v>2210</v>
      </c>
      <c r="D3925" s="6">
        <v>2.5499999999999998E-2</v>
      </c>
      <c r="E3925" s="8">
        <f>단가대비표!K437</f>
        <v>0</v>
      </c>
      <c r="F3925" s="9">
        <f>TRUNC(E3925*D3925,1)</f>
        <v>0</v>
      </c>
      <c r="G3925" s="8">
        <f>단가대비표!L437</f>
        <v>265406</v>
      </c>
      <c r="H3925" s="9">
        <f>TRUNC(G3925*D3925,1)</f>
        <v>6767.8</v>
      </c>
      <c r="I3925" s="8">
        <f>단가대비표!S437</f>
        <v>0</v>
      </c>
      <c r="J3925" s="9">
        <f>TRUNC(I3925*D3925,1)</f>
        <v>0</v>
      </c>
      <c r="K3925" s="8">
        <f>TRUNC(E3925+G3925+I3925,1)</f>
        <v>265406</v>
      </c>
      <c r="L3925" s="9">
        <f>TRUNC(F3925+H3925+J3925,1)</f>
        <v>6767.8</v>
      </c>
      <c r="M3925" s="5" t="s">
        <v>52</v>
      </c>
      <c r="N3925" s="1" t="s">
        <v>5350</v>
      </c>
      <c r="O3925" s="1" t="s">
        <v>4444</v>
      </c>
      <c r="P3925" s="1" t="s">
        <v>62</v>
      </c>
      <c r="Q3925" s="1" t="s">
        <v>62</v>
      </c>
      <c r="R3925" s="1" t="s">
        <v>61</v>
      </c>
      <c r="AV3925" s="1" t="s">
        <v>52</v>
      </c>
      <c r="AW3925" s="1" t="s">
        <v>6702</v>
      </c>
      <c r="AX3925" s="1" t="s">
        <v>52</v>
      </c>
      <c r="AY3925" s="1" t="s">
        <v>52</v>
      </c>
      <c r="AZ3925" s="203"/>
      <c r="BA3925" s="207" t="s">
        <v>7752</v>
      </c>
    </row>
    <row r="3926" spans="1:53" ht="30" customHeight="1">
      <c r="A3926" s="5" t="s">
        <v>2487</v>
      </c>
      <c r="B3926" s="5" t="s">
        <v>52</v>
      </c>
      <c r="C3926" s="5" t="s">
        <v>52</v>
      </c>
      <c r="D3926" s="6"/>
      <c r="E3926" s="8"/>
      <c r="F3926" s="9">
        <f>TRUNC(SUMIF(N3925:N3925, N3924, F3925:F3925),0)</f>
        <v>0</v>
      </c>
      <c r="G3926" s="8"/>
      <c r="H3926" s="9">
        <f>TRUNC(SUMIF(N3925:N3925, N3924, H3925:H3925),0)</f>
        <v>6767</v>
      </c>
      <c r="I3926" s="8"/>
      <c r="J3926" s="9">
        <f>TRUNC(SUMIF(N3925:N3925, N3924, J3925:J3925),0)</f>
        <v>0</v>
      </c>
      <c r="K3926" s="8"/>
      <c r="L3926" s="9">
        <f>F3926+H3926+J3926</f>
        <v>6767</v>
      </c>
      <c r="M3926" s="5" t="s">
        <v>52</v>
      </c>
      <c r="N3926" s="1" t="s">
        <v>124</v>
      </c>
      <c r="O3926" s="1" t="s">
        <v>124</v>
      </c>
      <c r="P3926" s="1" t="s">
        <v>52</v>
      </c>
      <c r="Q3926" s="1" t="s">
        <v>52</v>
      </c>
      <c r="R3926" s="1" t="s">
        <v>52</v>
      </c>
      <c r="AV3926" s="1" t="s">
        <v>52</v>
      </c>
      <c r="AW3926" s="1" t="s">
        <v>52</v>
      </c>
      <c r="AX3926" s="1" t="s">
        <v>52</v>
      </c>
      <c r="AY3926" s="1" t="s">
        <v>52</v>
      </c>
      <c r="AZ3926" s="203"/>
      <c r="BA3926" s="207"/>
    </row>
    <row r="3927" spans="1:53" ht="30" customHeight="1">
      <c r="A3927" s="6"/>
      <c r="B3927" s="6"/>
      <c r="C3927" s="6"/>
      <c r="D3927" s="6"/>
      <c r="E3927" s="8"/>
      <c r="F3927" s="9"/>
      <c r="G3927" s="8"/>
      <c r="H3927" s="9"/>
      <c r="I3927" s="8"/>
      <c r="J3927" s="9"/>
      <c r="K3927" s="8"/>
      <c r="L3927" s="9"/>
      <c r="M3927" s="6"/>
      <c r="BA3927" s="206"/>
    </row>
    <row r="3928" spans="1:53" ht="30" customHeight="1">
      <c r="A3928" s="308" t="s">
        <v>6703</v>
      </c>
      <c r="B3928" s="308"/>
      <c r="C3928" s="308"/>
      <c r="D3928" s="308"/>
      <c r="E3928" s="309"/>
      <c r="F3928" s="310"/>
      <c r="G3928" s="309"/>
      <c r="H3928" s="310"/>
      <c r="I3928" s="309"/>
      <c r="J3928" s="310"/>
      <c r="K3928" s="309"/>
      <c r="L3928" s="310"/>
      <c r="M3928" s="308"/>
      <c r="N3928" s="1" t="s">
        <v>5359</v>
      </c>
      <c r="BA3928" s="206"/>
    </row>
    <row r="3929" spans="1:53" ht="30" customHeight="1">
      <c r="A3929" s="5" t="s">
        <v>4443</v>
      </c>
      <c r="B3929" s="5" t="s">
        <v>2646</v>
      </c>
      <c r="C3929" s="5" t="s">
        <v>2210</v>
      </c>
      <c r="D3929" s="6">
        <v>0.2</v>
      </c>
      <c r="E3929" s="8">
        <f>단가대비표!K437</f>
        <v>0</v>
      </c>
      <c r="F3929" s="9">
        <f>TRUNC(E3929*D3929,1)</f>
        <v>0</v>
      </c>
      <c r="G3929" s="8">
        <f>단가대비표!L437</f>
        <v>265406</v>
      </c>
      <c r="H3929" s="9">
        <f>TRUNC(G3929*D3929,1)</f>
        <v>53081.2</v>
      </c>
      <c r="I3929" s="8">
        <f>단가대비표!S437</f>
        <v>0</v>
      </c>
      <c r="J3929" s="9">
        <f>TRUNC(I3929*D3929,1)</f>
        <v>0</v>
      </c>
      <c r="K3929" s="8">
        <f>TRUNC(E3929+G3929+I3929,1)</f>
        <v>265406</v>
      </c>
      <c r="L3929" s="9">
        <f>TRUNC(F3929+H3929+J3929,1)</f>
        <v>53081.2</v>
      </c>
      <c r="M3929" s="5" t="s">
        <v>52</v>
      </c>
      <c r="N3929" s="1" t="s">
        <v>5359</v>
      </c>
      <c r="O3929" s="1" t="s">
        <v>4444</v>
      </c>
      <c r="P3929" s="1" t="s">
        <v>62</v>
      </c>
      <c r="Q3929" s="1" t="s">
        <v>62</v>
      </c>
      <c r="R3929" s="1" t="s">
        <v>61</v>
      </c>
      <c r="AV3929" s="1" t="s">
        <v>52</v>
      </c>
      <c r="AW3929" s="1" t="s">
        <v>6704</v>
      </c>
      <c r="AX3929" s="1" t="s">
        <v>52</v>
      </c>
      <c r="AY3929" s="1" t="s">
        <v>52</v>
      </c>
      <c r="AZ3929" s="203"/>
      <c r="BA3929" s="207" t="s">
        <v>7752</v>
      </c>
    </row>
    <row r="3930" spans="1:53" ht="30" customHeight="1">
      <c r="A3930" s="5" t="s">
        <v>2487</v>
      </c>
      <c r="B3930" s="5" t="s">
        <v>52</v>
      </c>
      <c r="C3930" s="5" t="s">
        <v>52</v>
      </c>
      <c r="D3930" s="6"/>
      <c r="E3930" s="8"/>
      <c r="F3930" s="9">
        <f>TRUNC(SUMIF(N3929:N3929, N3928, F3929:F3929),0)</f>
        <v>0</v>
      </c>
      <c r="G3930" s="8"/>
      <c r="H3930" s="9">
        <f>TRUNC(SUMIF(N3929:N3929, N3928, H3929:H3929),0)</f>
        <v>53081</v>
      </c>
      <c r="I3930" s="8"/>
      <c r="J3930" s="9">
        <f>TRUNC(SUMIF(N3929:N3929, N3928, J3929:J3929),0)</f>
        <v>0</v>
      </c>
      <c r="K3930" s="8"/>
      <c r="L3930" s="9">
        <f>F3930+H3930+J3930</f>
        <v>53081</v>
      </c>
      <c r="M3930" s="5" t="s">
        <v>52</v>
      </c>
      <c r="N3930" s="1" t="s">
        <v>124</v>
      </c>
      <c r="O3930" s="1" t="s">
        <v>124</v>
      </c>
      <c r="P3930" s="1" t="s">
        <v>52</v>
      </c>
      <c r="Q3930" s="1" t="s">
        <v>52</v>
      </c>
      <c r="R3930" s="1" t="s">
        <v>52</v>
      </c>
      <c r="AV3930" s="1" t="s">
        <v>52</v>
      </c>
      <c r="AW3930" s="1" t="s">
        <v>52</v>
      </c>
      <c r="AX3930" s="1" t="s">
        <v>52</v>
      </c>
      <c r="AY3930" s="1" t="s">
        <v>52</v>
      </c>
      <c r="AZ3930" s="203"/>
      <c r="BA3930" s="207"/>
    </row>
    <row r="3931" spans="1:53" ht="30" customHeight="1">
      <c r="A3931" s="6"/>
      <c r="B3931" s="6"/>
      <c r="C3931" s="6"/>
      <c r="D3931" s="6"/>
      <c r="E3931" s="8"/>
      <c r="F3931" s="9"/>
      <c r="G3931" s="8"/>
      <c r="H3931" s="9"/>
      <c r="I3931" s="8"/>
      <c r="J3931" s="9"/>
      <c r="K3931" s="8"/>
      <c r="L3931" s="9"/>
      <c r="M3931" s="6"/>
      <c r="BA3931" s="206"/>
    </row>
    <row r="3932" spans="1:53" ht="30" customHeight="1">
      <c r="A3932" s="308" t="s">
        <v>6705</v>
      </c>
      <c r="B3932" s="308"/>
      <c r="C3932" s="308"/>
      <c r="D3932" s="308"/>
      <c r="E3932" s="309"/>
      <c r="F3932" s="310"/>
      <c r="G3932" s="309"/>
      <c r="H3932" s="310"/>
      <c r="I3932" s="309"/>
      <c r="J3932" s="310"/>
      <c r="K3932" s="309"/>
      <c r="L3932" s="310"/>
      <c r="M3932" s="308"/>
      <c r="N3932" s="1" t="s">
        <v>5386</v>
      </c>
      <c r="BA3932" s="206"/>
    </row>
    <row r="3933" spans="1:53" ht="30" customHeight="1">
      <c r="A3933" s="5" t="s">
        <v>4443</v>
      </c>
      <c r="B3933" s="5" t="s">
        <v>2646</v>
      </c>
      <c r="C3933" s="5" t="s">
        <v>2210</v>
      </c>
      <c r="D3933" s="6">
        <v>0.25</v>
      </c>
      <c r="E3933" s="8">
        <f>단가대비표!K437</f>
        <v>0</v>
      </c>
      <c r="F3933" s="9">
        <f>TRUNC(E3933*D3933,1)</f>
        <v>0</v>
      </c>
      <c r="G3933" s="8">
        <f>단가대비표!L437</f>
        <v>265406</v>
      </c>
      <c r="H3933" s="9">
        <f>TRUNC(G3933*D3933,1)</f>
        <v>66351.5</v>
      </c>
      <c r="I3933" s="8">
        <f>단가대비표!S437</f>
        <v>0</v>
      </c>
      <c r="J3933" s="9">
        <f>TRUNC(I3933*D3933,1)</f>
        <v>0</v>
      </c>
      <c r="K3933" s="8">
        <f>TRUNC(E3933+G3933+I3933,1)</f>
        <v>265406</v>
      </c>
      <c r="L3933" s="9">
        <f>TRUNC(F3933+H3933+J3933,1)</f>
        <v>66351.5</v>
      </c>
      <c r="M3933" s="5" t="s">
        <v>52</v>
      </c>
      <c r="N3933" s="1" t="s">
        <v>5386</v>
      </c>
      <c r="O3933" s="1" t="s">
        <v>4444</v>
      </c>
      <c r="P3933" s="1" t="s">
        <v>62</v>
      </c>
      <c r="Q3933" s="1" t="s">
        <v>62</v>
      </c>
      <c r="R3933" s="1" t="s">
        <v>61</v>
      </c>
      <c r="AV3933" s="1" t="s">
        <v>52</v>
      </c>
      <c r="AW3933" s="1" t="s">
        <v>6706</v>
      </c>
      <c r="AX3933" s="1" t="s">
        <v>52</v>
      </c>
      <c r="AY3933" s="1" t="s">
        <v>52</v>
      </c>
      <c r="AZ3933" s="203"/>
      <c r="BA3933" s="207" t="s">
        <v>7752</v>
      </c>
    </row>
    <row r="3934" spans="1:53" ht="30" customHeight="1">
      <c r="A3934" s="5" t="s">
        <v>2487</v>
      </c>
      <c r="B3934" s="5" t="s">
        <v>52</v>
      </c>
      <c r="C3934" s="5" t="s">
        <v>52</v>
      </c>
      <c r="D3934" s="6"/>
      <c r="E3934" s="8"/>
      <c r="F3934" s="9">
        <f>TRUNC(SUMIF(N3933:N3933, N3932, F3933:F3933),0)</f>
        <v>0</v>
      </c>
      <c r="G3934" s="8"/>
      <c r="H3934" s="9">
        <f>TRUNC(SUMIF(N3933:N3933, N3932, H3933:H3933),0)</f>
        <v>66351</v>
      </c>
      <c r="I3934" s="8"/>
      <c r="J3934" s="9">
        <f>TRUNC(SUMIF(N3933:N3933, N3932, J3933:J3933),0)</f>
        <v>0</v>
      </c>
      <c r="K3934" s="8"/>
      <c r="L3934" s="9">
        <f>F3934+H3934+J3934</f>
        <v>66351</v>
      </c>
      <c r="M3934" s="5" t="s">
        <v>52</v>
      </c>
      <c r="N3934" s="1" t="s">
        <v>124</v>
      </c>
      <c r="O3934" s="1" t="s">
        <v>124</v>
      </c>
      <c r="P3934" s="1" t="s">
        <v>52</v>
      </c>
      <c r="Q3934" s="1" t="s">
        <v>52</v>
      </c>
      <c r="R3934" s="1" t="s">
        <v>52</v>
      </c>
      <c r="AV3934" s="1" t="s">
        <v>52</v>
      </c>
      <c r="AW3934" s="1" t="s">
        <v>52</v>
      </c>
      <c r="AX3934" s="1" t="s">
        <v>52</v>
      </c>
      <c r="AY3934" s="1" t="s">
        <v>52</v>
      </c>
      <c r="AZ3934" s="203"/>
      <c r="BA3934" s="207"/>
    </row>
    <row r="3935" spans="1:53" ht="30" customHeight="1">
      <c r="A3935" s="6"/>
      <c r="B3935" s="6"/>
      <c r="C3935" s="6"/>
      <c r="D3935" s="6"/>
      <c r="E3935" s="8"/>
      <c r="F3935" s="9"/>
      <c r="G3935" s="8"/>
      <c r="H3935" s="9"/>
      <c r="I3935" s="8"/>
      <c r="J3935" s="9"/>
      <c r="K3935" s="8"/>
      <c r="L3935" s="9"/>
      <c r="M3935" s="6"/>
      <c r="BA3935" s="206"/>
    </row>
    <row r="3936" spans="1:53" ht="30" customHeight="1">
      <c r="A3936" s="308" t="s">
        <v>6707</v>
      </c>
      <c r="B3936" s="308"/>
      <c r="C3936" s="308"/>
      <c r="D3936" s="308"/>
      <c r="E3936" s="309"/>
      <c r="F3936" s="310"/>
      <c r="G3936" s="309"/>
      <c r="H3936" s="310"/>
      <c r="I3936" s="309"/>
      <c r="J3936" s="310"/>
      <c r="K3936" s="309"/>
      <c r="L3936" s="310"/>
      <c r="M3936" s="308"/>
      <c r="N3936" s="1" t="s">
        <v>6708</v>
      </c>
      <c r="BA3936" s="206"/>
    </row>
    <row r="3937" spans="1:53" ht="30" customHeight="1">
      <c r="A3937" s="5" t="s">
        <v>6709</v>
      </c>
      <c r="B3937" s="5" t="s">
        <v>6710</v>
      </c>
      <c r="C3937" s="5" t="s">
        <v>1186</v>
      </c>
      <c r="D3937" s="6">
        <v>0.26400000000000001</v>
      </c>
      <c r="E3937" s="8">
        <f>단가대비표!K34</f>
        <v>0</v>
      </c>
      <c r="F3937" s="9">
        <f>TRUNC(E3937*D3937,1)</f>
        <v>0</v>
      </c>
      <c r="G3937" s="8">
        <f>단가대비표!L34</f>
        <v>0</v>
      </c>
      <c r="H3937" s="9">
        <f>TRUNC(G3937*D3937,1)</f>
        <v>0</v>
      </c>
      <c r="I3937" s="8">
        <f>단가대비표!S34</f>
        <v>246947</v>
      </c>
      <c r="J3937" s="9">
        <f>TRUNC(I3937*D3937,1)</f>
        <v>65194</v>
      </c>
      <c r="K3937" s="8">
        <f t="shared" ref="K3937:L3940" si="499">TRUNC(E3937+G3937+I3937,1)</f>
        <v>246947</v>
      </c>
      <c r="L3937" s="9">
        <f t="shared" si="499"/>
        <v>65194</v>
      </c>
      <c r="M3937" s="5" t="s">
        <v>5596</v>
      </c>
      <c r="N3937" s="1" t="s">
        <v>6708</v>
      </c>
      <c r="O3937" s="1" t="s">
        <v>6712</v>
      </c>
      <c r="P3937" s="1" t="s">
        <v>62</v>
      </c>
      <c r="Q3937" s="1" t="s">
        <v>62</v>
      </c>
      <c r="R3937" s="1" t="s">
        <v>61</v>
      </c>
      <c r="AV3937" s="1" t="s">
        <v>52</v>
      </c>
      <c r="AW3937" s="1" t="s">
        <v>6713</v>
      </c>
      <c r="AX3937" s="1" t="s">
        <v>52</v>
      </c>
      <c r="AY3937" s="1" t="s">
        <v>52</v>
      </c>
      <c r="AZ3937" s="203"/>
      <c r="BA3937" s="207" t="s">
        <v>7249</v>
      </c>
    </row>
    <row r="3938" spans="1:53" ht="30" customHeight="1">
      <c r="A3938" s="5" t="s">
        <v>5599</v>
      </c>
      <c r="B3938" s="5" t="s">
        <v>5600</v>
      </c>
      <c r="C3938" s="5" t="s">
        <v>2572</v>
      </c>
      <c r="D3938" s="6">
        <v>17.3</v>
      </c>
      <c r="E3938" s="8">
        <f>단가대비표!K55</f>
        <v>1296</v>
      </c>
      <c r="F3938" s="9">
        <f>TRUNC(E3938*D3938,1)</f>
        <v>22420.799999999999</v>
      </c>
      <c r="G3938" s="8">
        <f>단가대비표!L55</f>
        <v>0</v>
      </c>
      <c r="H3938" s="9">
        <f>TRUNC(G3938*D3938,1)</f>
        <v>0</v>
      </c>
      <c r="I3938" s="8">
        <f>단가대비표!S55</f>
        <v>0</v>
      </c>
      <c r="J3938" s="9">
        <f>TRUNC(I3938*D3938,1)</f>
        <v>0</v>
      </c>
      <c r="K3938" s="8">
        <f t="shared" si="499"/>
        <v>1296</v>
      </c>
      <c r="L3938" s="9">
        <f t="shared" si="499"/>
        <v>22420.799999999999</v>
      </c>
      <c r="M3938" s="5" t="s">
        <v>52</v>
      </c>
      <c r="N3938" s="1" t="s">
        <v>6708</v>
      </c>
      <c r="O3938" s="1" t="s">
        <v>5601</v>
      </c>
      <c r="P3938" s="1" t="s">
        <v>62</v>
      </c>
      <c r="Q3938" s="1" t="s">
        <v>62</v>
      </c>
      <c r="R3938" s="1" t="s">
        <v>61</v>
      </c>
      <c r="V3938">
        <v>1</v>
      </c>
      <c r="AV3938" s="1" t="s">
        <v>52</v>
      </c>
      <c r="AW3938" s="1" t="s">
        <v>6714</v>
      </c>
      <c r="AX3938" s="1" t="s">
        <v>52</v>
      </c>
      <c r="AY3938" s="1" t="s">
        <v>52</v>
      </c>
      <c r="AZ3938" s="203"/>
      <c r="BA3938" s="207" t="s">
        <v>7276</v>
      </c>
    </row>
    <row r="3939" spans="1:53" ht="30" customHeight="1">
      <c r="A3939" s="5" t="s">
        <v>2665</v>
      </c>
      <c r="B3939" s="5" t="s">
        <v>6715</v>
      </c>
      <c r="C3939" s="5" t="s">
        <v>449</v>
      </c>
      <c r="D3939" s="6">
        <v>1</v>
      </c>
      <c r="E3939" s="8">
        <f>TRUNC(SUMIF(V3937:V3940, RIGHTB(O3939, 1), F3937:F3940)*U3939, 2)</f>
        <v>7847.28</v>
      </c>
      <c r="F3939" s="9">
        <f>TRUNC(E3939*D3939,1)</f>
        <v>7847.2</v>
      </c>
      <c r="G3939" s="8">
        <v>0</v>
      </c>
      <c r="H3939" s="9">
        <f>TRUNC(G3939*D3939,1)</f>
        <v>0</v>
      </c>
      <c r="I3939" s="8">
        <v>0</v>
      </c>
      <c r="J3939" s="9">
        <f>TRUNC(I3939*D3939,1)</f>
        <v>0</v>
      </c>
      <c r="K3939" s="8">
        <f t="shared" si="499"/>
        <v>7847.2</v>
      </c>
      <c r="L3939" s="9">
        <f t="shared" si="499"/>
        <v>7847.2</v>
      </c>
      <c r="M3939" s="5" t="s">
        <v>52</v>
      </c>
      <c r="N3939" s="1" t="s">
        <v>6708</v>
      </c>
      <c r="O3939" s="1" t="s">
        <v>2654</v>
      </c>
      <c r="P3939" s="1" t="s">
        <v>62</v>
      </c>
      <c r="Q3939" s="1" t="s">
        <v>62</v>
      </c>
      <c r="R3939" s="1" t="s">
        <v>62</v>
      </c>
      <c r="S3939">
        <v>0</v>
      </c>
      <c r="T3939">
        <v>0</v>
      </c>
      <c r="U3939">
        <v>0.35</v>
      </c>
      <c r="AV3939" s="1" t="s">
        <v>52</v>
      </c>
      <c r="AW3939" s="1" t="s">
        <v>6716</v>
      </c>
      <c r="AX3939" s="1" t="s">
        <v>52</v>
      </c>
      <c r="AY3939" s="1" t="s">
        <v>52</v>
      </c>
      <c r="AZ3939" s="203"/>
      <c r="BA3939" s="207"/>
    </row>
    <row r="3940" spans="1:53" ht="30" customHeight="1">
      <c r="A3940" s="5" t="s">
        <v>5605</v>
      </c>
      <c r="B3940" s="5" t="s">
        <v>2646</v>
      </c>
      <c r="C3940" s="5" t="s">
        <v>2210</v>
      </c>
      <c r="D3940" s="6">
        <v>1</v>
      </c>
      <c r="E3940" s="8">
        <f>TRUNC(단가대비표!K433*1/8*16/12*25/20, 1)</f>
        <v>0</v>
      </c>
      <c r="F3940" s="9">
        <f>TRUNC(E3940*D3940,1)</f>
        <v>0</v>
      </c>
      <c r="G3940" s="8">
        <f>TRUNC(단가대비표!L433*1/8*16/12*25/20, 1)</f>
        <v>50686.400000000001</v>
      </c>
      <c r="H3940" s="9">
        <f>TRUNC(G3940*D3940,1)</f>
        <v>50686.400000000001</v>
      </c>
      <c r="I3940" s="8">
        <f>TRUNC(단가대비표!S433*1/8*16/12*25/20, 1)</f>
        <v>0</v>
      </c>
      <c r="J3940" s="9">
        <f>TRUNC(I3940*D3940,1)</f>
        <v>0</v>
      </c>
      <c r="K3940" s="8">
        <f t="shared" si="499"/>
        <v>50686.400000000001</v>
      </c>
      <c r="L3940" s="9">
        <f t="shared" si="499"/>
        <v>50686.400000000001</v>
      </c>
      <c r="M3940" s="5" t="s">
        <v>52</v>
      </c>
      <c r="N3940" s="1" t="s">
        <v>6708</v>
      </c>
      <c r="O3940" s="1" t="s">
        <v>5606</v>
      </c>
      <c r="P3940" s="1" t="s">
        <v>62</v>
      </c>
      <c r="Q3940" s="1" t="s">
        <v>62</v>
      </c>
      <c r="R3940" s="1" t="s">
        <v>61</v>
      </c>
      <c r="AV3940" s="1" t="s">
        <v>52</v>
      </c>
      <c r="AW3940" s="1" t="s">
        <v>6717</v>
      </c>
      <c r="AX3940" s="1" t="s">
        <v>61</v>
      </c>
      <c r="AY3940" s="1" t="s">
        <v>52</v>
      </c>
      <c r="AZ3940" s="203"/>
      <c r="BA3940" s="207" t="s">
        <v>7748</v>
      </c>
    </row>
    <row r="3941" spans="1:53" ht="30" customHeight="1">
      <c r="A3941" s="5" t="s">
        <v>2487</v>
      </c>
      <c r="B3941" s="5" t="s">
        <v>52</v>
      </c>
      <c r="C3941" s="5" t="s">
        <v>52</v>
      </c>
      <c r="D3941" s="6"/>
      <c r="E3941" s="8"/>
      <c r="F3941" s="9">
        <f>TRUNC(SUMIF(N3937:N3940, N3936, F3937:F3940),0)</f>
        <v>30268</v>
      </c>
      <c r="G3941" s="8"/>
      <c r="H3941" s="9">
        <f>TRUNC(SUMIF(N3937:N3940, N3936, H3937:H3940),0)</f>
        <v>50686</v>
      </c>
      <c r="I3941" s="8"/>
      <c r="J3941" s="9">
        <f>TRUNC(SUMIF(N3937:N3940, N3936, J3937:J3940),0)</f>
        <v>65194</v>
      </c>
      <c r="K3941" s="8"/>
      <c r="L3941" s="9">
        <f>F3941+H3941+J3941</f>
        <v>146148</v>
      </c>
      <c r="M3941" s="5" t="s">
        <v>52</v>
      </c>
      <c r="N3941" s="1" t="s">
        <v>124</v>
      </c>
      <c r="O3941" s="1" t="s">
        <v>124</v>
      </c>
      <c r="P3941" s="1" t="s">
        <v>52</v>
      </c>
      <c r="Q3941" s="1" t="s">
        <v>52</v>
      </c>
      <c r="R3941" s="1" t="s">
        <v>52</v>
      </c>
      <c r="AV3941" s="1" t="s">
        <v>52</v>
      </c>
      <c r="AW3941" s="1" t="s">
        <v>52</v>
      </c>
      <c r="AX3941" s="1" t="s">
        <v>52</v>
      </c>
      <c r="AY3941" s="1" t="s">
        <v>52</v>
      </c>
      <c r="AZ3941" s="203"/>
      <c r="BA3941" s="207"/>
    </row>
    <row r="3942" spans="1:53" ht="30" customHeight="1">
      <c r="A3942" s="6"/>
      <c r="B3942" s="6"/>
      <c r="C3942" s="6"/>
      <c r="D3942" s="6"/>
      <c r="E3942" s="8"/>
      <c r="F3942" s="9"/>
      <c r="G3942" s="8"/>
      <c r="H3942" s="9"/>
      <c r="I3942" s="8"/>
      <c r="J3942" s="9"/>
      <c r="K3942" s="8"/>
      <c r="L3942" s="9"/>
      <c r="M3942" s="6"/>
      <c r="BA3942" s="206"/>
    </row>
    <row r="3943" spans="1:53" ht="30" customHeight="1">
      <c r="A3943" s="308" t="s">
        <v>6718</v>
      </c>
      <c r="B3943" s="308"/>
      <c r="C3943" s="308"/>
      <c r="D3943" s="308"/>
      <c r="E3943" s="309"/>
      <c r="F3943" s="310"/>
      <c r="G3943" s="309"/>
      <c r="H3943" s="310"/>
      <c r="I3943" s="309"/>
      <c r="J3943" s="310"/>
      <c r="K3943" s="309"/>
      <c r="L3943" s="310"/>
      <c r="M3943" s="308"/>
      <c r="N3943" s="1" t="s">
        <v>5430</v>
      </c>
      <c r="BA3943" s="206"/>
    </row>
    <row r="3944" spans="1:53" ht="30" customHeight="1">
      <c r="A3944" s="5" t="s">
        <v>6719</v>
      </c>
      <c r="B3944" s="5" t="s">
        <v>6720</v>
      </c>
      <c r="C3944" s="5" t="s">
        <v>3388</v>
      </c>
      <c r="D3944" s="6">
        <v>0.89</v>
      </c>
      <c r="E3944" s="8">
        <f>단가대비표!K211</f>
        <v>27000</v>
      </c>
      <c r="F3944" s="9">
        <f>TRUNC(E3944*D3944,1)</f>
        <v>24030</v>
      </c>
      <c r="G3944" s="8">
        <f>단가대비표!L211</f>
        <v>0</v>
      </c>
      <c r="H3944" s="9">
        <f>TRUNC(G3944*D3944,1)</f>
        <v>0</v>
      </c>
      <c r="I3944" s="8">
        <f>단가대비표!S211</f>
        <v>0</v>
      </c>
      <c r="J3944" s="9">
        <f>TRUNC(I3944*D3944,1)</f>
        <v>0</v>
      </c>
      <c r="K3944" s="8">
        <f>TRUNC(E3944+G3944+I3944,1)</f>
        <v>27000</v>
      </c>
      <c r="L3944" s="9">
        <f>TRUNC(F3944+H3944+J3944,1)</f>
        <v>24030</v>
      </c>
      <c r="M3944" s="5" t="s">
        <v>52</v>
      </c>
      <c r="N3944" s="1" t="s">
        <v>5430</v>
      </c>
      <c r="O3944" s="1" t="s">
        <v>6721</v>
      </c>
      <c r="P3944" s="1" t="s">
        <v>62</v>
      </c>
      <c r="Q3944" s="1" t="s">
        <v>62</v>
      </c>
      <c r="R3944" s="1" t="s">
        <v>61</v>
      </c>
      <c r="AV3944" s="1" t="s">
        <v>52</v>
      </c>
      <c r="AW3944" s="1" t="s">
        <v>6722</v>
      </c>
      <c r="AX3944" s="1" t="s">
        <v>52</v>
      </c>
      <c r="AY3944" s="1" t="s">
        <v>52</v>
      </c>
      <c r="AZ3944" s="203"/>
      <c r="BA3944" s="207" t="s">
        <v>7484</v>
      </c>
    </row>
    <row r="3945" spans="1:53" ht="30" customHeight="1">
      <c r="A3945" s="5" t="s">
        <v>6719</v>
      </c>
      <c r="B3945" s="5" t="s">
        <v>6723</v>
      </c>
      <c r="C3945" s="5" t="s">
        <v>3388</v>
      </c>
      <c r="D3945" s="6">
        <v>0.03</v>
      </c>
      <c r="E3945" s="8">
        <f>단가대비표!K212</f>
        <v>18410</v>
      </c>
      <c r="F3945" s="9">
        <f>TRUNC(E3945*D3945,1)</f>
        <v>552.29999999999995</v>
      </c>
      <c r="G3945" s="8">
        <f>단가대비표!L212</f>
        <v>0</v>
      </c>
      <c r="H3945" s="9">
        <f>TRUNC(G3945*D3945,1)</f>
        <v>0</v>
      </c>
      <c r="I3945" s="8">
        <f>단가대비표!S212</f>
        <v>0</v>
      </c>
      <c r="J3945" s="9">
        <f>TRUNC(I3945*D3945,1)</f>
        <v>0</v>
      </c>
      <c r="K3945" s="8">
        <f>TRUNC(E3945+G3945+I3945,1)</f>
        <v>18410</v>
      </c>
      <c r="L3945" s="9">
        <f>TRUNC(F3945+H3945+J3945,1)</f>
        <v>552.29999999999995</v>
      </c>
      <c r="M3945" s="5" t="s">
        <v>52</v>
      </c>
      <c r="N3945" s="1" t="s">
        <v>5430</v>
      </c>
      <c r="O3945" s="1" t="s">
        <v>6724</v>
      </c>
      <c r="P3945" s="1" t="s">
        <v>62</v>
      </c>
      <c r="Q3945" s="1" t="s">
        <v>62</v>
      </c>
      <c r="R3945" s="1" t="s">
        <v>61</v>
      </c>
      <c r="AV3945" s="1" t="s">
        <v>52</v>
      </c>
      <c r="AW3945" s="1" t="s">
        <v>6725</v>
      </c>
      <c r="AX3945" s="1" t="s">
        <v>52</v>
      </c>
      <c r="AY3945" s="1" t="s">
        <v>52</v>
      </c>
      <c r="AZ3945" s="203"/>
      <c r="BA3945" s="207" t="s">
        <v>7485</v>
      </c>
    </row>
    <row r="3946" spans="1:53" ht="30" customHeight="1">
      <c r="A3946" s="5" t="s">
        <v>2487</v>
      </c>
      <c r="B3946" s="5" t="s">
        <v>52</v>
      </c>
      <c r="C3946" s="5" t="s">
        <v>52</v>
      </c>
      <c r="D3946" s="6"/>
      <c r="E3946" s="8"/>
      <c r="F3946" s="9">
        <f>TRUNC(SUMIF(N3944:N3945, N3943, F3944:F3945),0)</f>
        <v>24582</v>
      </c>
      <c r="G3946" s="8"/>
      <c r="H3946" s="9">
        <f>TRUNC(SUMIF(N3944:N3945, N3943, H3944:H3945),0)</f>
        <v>0</v>
      </c>
      <c r="I3946" s="8"/>
      <c r="J3946" s="9">
        <f>TRUNC(SUMIF(N3944:N3945, N3943, J3944:J3945),0)</f>
        <v>0</v>
      </c>
      <c r="K3946" s="8"/>
      <c r="L3946" s="9">
        <f>F3946+H3946+J3946</f>
        <v>24582</v>
      </c>
      <c r="M3946" s="5" t="s">
        <v>52</v>
      </c>
      <c r="N3946" s="1" t="s">
        <v>124</v>
      </c>
      <c r="O3946" s="1" t="s">
        <v>124</v>
      </c>
      <c r="P3946" s="1" t="s">
        <v>52</v>
      </c>
      <c r="Q3946" s="1" t="s">
        <v>52</v>
      </c>
      <c r="R3946" s="1" t="s">
        <v>52</v>
      </c>
      <c r="AV3946" s="1" t="s">
        <v>52</v>
      </c>
      <c r="AW3946" s="1" t="s">
        <v>52</v>
      </c>
      <c r="AX3946" s="1" t="s">
        <v>52</v>
      </c>
      <c r="AY3946" s="1" t="s">
        <v>52</v>
      </c>
      <c r="AZ3946" s="203"/>
      <c r="BA3946" s="207"/>
    </row>
    <row r="3947" spans="1:53" ht="30" customHeight="1">
      <c r="A3947" s="6"/>
      <c r="B3947" s="6"/>
      <c r="C3947" s="6"/>
      <c r="D3947" s="6"/>
      <c r="E3947" s="8"/>
      <c r="F3947" s="9"/>
      <c r="G3947" s="8"/>
      <c r="H3947" s="9"/>
      <c r="I3947" s="8"/>
      <c r="J3947" s="9"/>
      <c r="K3947" s="8"/>
      <c r="L3947" s="9"/>
      <c r="M3947" s="6"/>
      <c r="BA3947" s="206"/>
    </row>
    <row r="3948" spans="1:53" ht="30" customHeight="1">
      <c r="A3948" s="308" t="s">
        <v>6726</v>
      </c>
      <c r="B3948" s="308"/>
      <c r="C3948" s="308"/>
      <c r="D3948" s="308"/>
      <c r="E3948" s="309"/>
      <c r="F3948" s="310"/>
      <c r="G3948" s="309"/>
      <c r="H3948" s="310"/>
      <c r="I3948" s="309"/>
      <c r="J3948" s="310"/>
      <c r="K3948" s="309"/>
      <c r="L3948" s="310"/>
      <c r="M3948" s="308"/>
      <c r="N3948" s="1" t="s">
        <v>5440</v>
      </c>
      <c r="BA3948" s="206"/>
    </row>
    <row r="3949" spans="1:53" ht="30" customHeight="1">
      <c r="A3949" s="5" t="s">
        <v>6216</v>
      </c>
      <c r="B3949" s="5" t="s">
        <v>2646</v>
      </c>
      <c r="C3949" s="5" t="s">
        <v>2210</v>
      </c>
      <c r="D3949" s="6">
        <v>0.16</v>
      </c>
      <c r="E3949" s="8">
        <f>단가대비표!K408</f>
        <v>0</v>
      </c>
      <c r="F3949" s="9">
        <f>TRUNC(E3949*D3949,1)</f>
        <v>0</v>
      </c>
      <c r="G3949" s="8">
        <f>단가대비표!L408</f>
        <v>259126</v>
      </c>
      <c r="H3949" s="9">
        <f>TRUNC(G3949*D3949,1)</f>
        <v>41460.1</v>
      </c>
      <c r="I3949" s="8">
        <f>단가대비표!S408</f>
        <v>0</v>
      </c>
      <c r="J3949" s="9">
        <f>TRUNC(I3949*D3949,1)</f>
        <v>0</v>
      </c>
      <c r="K3949" s="8">
        <f t="shared" ref="K3949:L3951" si="500">TRUNC(E3949+G3949+I3949,1)</f>
        <v>259126</v>
      </c>
      <c r="L3949" s="9">
        <f t="shared" si="500"/>
        <v>41460.1</v>
      </c>
      <c r="M3949" s="5" t="s">
        <v>52</v>
      </c>
      <c r="N3949" s="1" t="s">
        <v>5440</v>
      </c>
      <c r="O3949" s="1" t="s">
        <v>6217</v>
      </c>
      <c r="P3949" s="1" t="s">
        <v>62</v>
      </c>
      <c r="Q3949" s="1" t="s">
        <v>62</v>
      </c>
      <c r="R3949" s="1" t="s">
        <v>61</v>
      </c>
      <c r="V3949">
        <v>1</v>
      </c>
      <c r="AV3949" s="1" t="s">
        <v>52</v>
      </c>
      <c r="AW3949" s="1" t="s">
        <v>6727</v>
      </c>
      <c r="AX3949" s="1" t="s">
        <v>52</v>
      </c>
      <c r="AY3949" s="1" t="s">
        <v>52</v>
      </c>
      <c r="AZ3949" s="203"/>
      <c r="BA3949" s="207" t="s">
        <v>7723</v>
      </c>
    </row>
    <row r="3950" spans="1:53" ht="30" customHeight="1">
      <c r="A3950" s="5" t="s">
        <v>2649</v>
      </c>
      <c r="B3950" s="5" t="s">
        <v>2646</v>
      </c>
      <c r="C3950" s="5" t="s">
        <v>2210</v>
      </c>
      <c r="D3950" s="6">
        <v>0.03</v>
      </c>
      <c r="E3950" s="8">
        <f>단가대비표!K405</f>
        <v>0</v>
      </c>
      <c r="F3950" s="9">
        <f>TRUNC(E3950*D3950,1)</f>
        <v>0</v>
      </c>
      <c r="G3950" s="8">
        <f>단가대비표!L405</f>
        <v>157068</v>
      </c>
      <c r="H3950" s="9">
        <f>TRUNC(G3950*D3950,1)</f>
        <v>4712</v>
      </c>
      <c r="I3950" s="8">
        <f>단가대비표!S405</f>
        <v>0</v>
      </c>
      <c r="J3950" s="9">
        <f>TRUNC(I3950*D3950,1)</f>
        <v>0</v>
      </c>
      <c r="K3950" s="8">
        <f t="shared" si="500"/>
        <v>157068</v>
      </c>
      <c r="L3950" s="9">
        <f t="shared" si="500"/>
        <v>4712</v>
      </c>
      <c r="M3950" s="5" t="s">
        <v>52</v>
      </c>
      <c r="N3950" s="1" t="s">
        <v>5440</v>
      </c>
      <c r="O3950" s="1" t="s">
        <v>2650</v>
      </c>
      <c r="P3950" s="1" t="s">
        <v>62</v>
      </c>
      <c r="Q3950" s="1" t="s">
        <v>62</v>
      </c>
      <c r="R3950" s="1" t="s">
        <v>61</v>
      </c>
      <c r="V3950">
        <v>1</v>
      </c>
      <c r="AV3950" s="1" t="s">
        <v>52</v>
      </c>
      <c r="AW3950" s="1" t="s">
        <v>6728</v>
      </c>
      <c r="AX3950" s="1" t="s">
        <v>52</v>
      </c>
      <c r="AY3950" s="1" t="s">
        <v>52</v>
      </c>
      <c r="AZ3950" s="203"/>
      <c r="BA3950" s="207" t="s">
        <v>7717</v>
      </c>
    </row>
    <row r="3951" spans="1:53" ht="30" customHeight="1">
      <c r="A3951" s="5" t="s">
        <v>2652</v>
      </c>
      <c r="B3951" s="5" t="s">
        <v>2978</v>
      </c>
      <c r="C3951" s="5" t="s">
        <v>449</v>
      </c>
      <c r="D3951" s="6">
        <v>1</v>
      </c>
      <c r="E3951" s="8">
        <v>0</v>
      </c>
      <c r="F3951" s="9">
        <f>TRUNC(E3951*D3951,1)</f>
        <v>0</v>
      </c>
      <c r="G3951" s="8">
        <v>0</v>
      </c>
      <c r="H3951" s="9">
        <f>TRUNC(G3951*D3951,1)</f>
        <v>0</v>
      </c>
      <c r="I3951" s="8">
        <f>TRUNC(SUMIF(V3949:V3951, RIGHTB(O3951, 1), H3949:H3951)*U3951, 2)</f>
        <v>1385.16</v>
      </c>
      <c r="J3951" s="9">
        <f>TRUNC(I3951*D3951,1)</f>
        <v>1385.1</v>
      </c>
      <c r="K3951" s="8">
        <f t="shared" si="500"/>
        <v>1385.1</v>
      </c>
      <c r="L3951" s="9">
        <f t="shared" si="500"/>
        <v>1385.1</v>
      </c>
      <c r="M3951" s="5" t="s">
        <v>52</v>
      </c>
      <c r="N3951" s="1" t="s">
        <v>5440</v>
      </c>
      <c r="O3951" s="1" t="s">
        <v>2654</v>
      </c>
      <c r="P3951" s="1" t="s">
        <v>62</v>
      </c>
      <c r="Q3951" s="1" t="s">
        <v>62</v>
      </c>
      <c r="R3951" s="1" t="s">
        <v>62</v>
      </c>
      <c r="S3951">
        <v>1</v>
      </c>
      <c r="T3951">
        <v>2</v>
      </c>
      <c r="U3951">
        <v>0.03</v>
      </c>
      <c r="AV3951" s="1" t="s">
        <v>52</v>
      </c>
      <c r="AW3951" s="1" t="s">
        <v>6729</v>
      </c>
      <c r="AX3951" s="1" t="s">
        <v>52</v>
      </c>
      <c r="AY3951" s="1" t="s">
        <v>52</v>
      </c>
      <c r="AZ3951" s="203"/>
      <c r="BA3951" s="207"/>
    </row>
    <row r="3952" spans="1:53" ht="30" customHeight="1">
      <c r="A3952" s="5" t="s">
        <v>2487</v>
      </c>
      <c r="B3952" s="5" t="s">
        <v>52</v>
      </c>
      <c r="C3952" s="5" t="s">
        <v>52</v>
      </c>
      <c r="D3952" s="6"/>
      <c r="E3952" s="8"/>
      <c r="F3952" s="9">
        <f>TRUNC(SUMIF(N3949:N3951, N3948, F3949:F3951),0)</f>
        <v>0</v>
      </c>
      <c r="G3952" s="8"/>
      <c r="H3952" s="9">
        <f>TRUNC(SUMIF(N3949:N3951, N3948, H3949:H3951),0)</f>
        <v>46172</v>
      </c>
      <c r="I3952" s="8"/>
      <c r="J3952" s="9">
        <f>TRUNC(SUMIF(N3949:N3951, N3948, J3949:J3951),0)</f>
        <v>1385</v>
      </c>
      <c r="K3952" s="8"/>
      <c r="L3952" s="9">
        <f>F3952+H3952+J3952</f>
        <v>47557</v>
      </c>
      <c r="M3952" s="5" t="s">
        <v>52</v>
      </c>
      <c r="N3952" s="1" t="s">
        <v>124</v>
      </c>
      <c r="O3952" s="1" t="s">
        <v>124</v>
      </c>
      <c r="P3952" s="1" t="s">
        <v>52</v>
      </c>
      <c r="Q3952" s="1" t="s">
        <v>52</v>
      </c>
      <c r="R3952" s="1" t="s">
        <v>52</v>
      </c>
      <c r="AV3952" s="1" t="s">
        <v>52</v>
      </c>
      <c r="AW3952" s="1" t="s">
        <v>52</v>
      </c>
      <c r="AX3952" s="1" t="s">
        <v>52</v>
      </c>
      <c r="AY3952" s="1" t="s">
        <v>52</v>
      </c>
      <c r="AZ3952" s="203"/>
      <c r="BA3952" s="207"/>
    </row>
    <row r="3953" spans="1:53" ht="30" customHeight="1">
      <c r="A3953" s="6"/>
      <c r="B3953" s="6"/>
      <c r="C3953" s="6"/>
      <c r="D3953" s="6"/>
      <c r="E3953" s="8"/>
      <c r="F3953" s="9"/>
      <c r="G3953" s="8"/>
      <c r="H3953" s="9"/>
      <c r="I3953" s="8"/>
      <c r="J3953" s="9"/>
      <c r="K3953" s="8"/>
      <c r="L3953" s="9"/>
      <c r="M3953" s="6"/>
      <c r="BA3953" s="206"/>
    </row>
    <row r="3954" spans="1:53" ht="30" customHeight="1">
      <c r="A3954" s="308" t="s">
        <v>6730</v>
      </c>
      <c r="B3954" s="308"/>
      <c r="C3954" s="308"/>
      <c r="D3954" s="308"/>
      <c r="E3954" s="309"/>
      <c r="F3954" s="310"/>
      <c r="G3954" s="309"/>
      <c r="H3954" s="310"/>
      <c r="I3954" s="309"/>
      <c r="J3954" s="310"/>
      <c r="K3954" s="309"/>
      <c r="L3954" s="310"/>
      <c r="M3954" s="308"/>
      <c r="N3954" s="1" t="s">
        <v>5449</v>
      </c>
      <c r="BA3954" s="206"/>
    </row>
    <row r="3955" spans="1:53" ht="30" customHeight="1">
      <c r="A3955" s="5" t="s">
        <v>6216</v>
      </c>
      <c r="B3955" s="5" t="s">
        <v>2646</v>
      </c>
      <c r="C3955" s="5" t="s">
        <v>2210</v>
      </c>
      <c r="D3955" s="6">
        <v>0.11</v>
      </c>
      <c r="E3955" s="8">
        <f>단가대비표!K408</f>
        <v>0</v>
      </c>
      <c r="F3955" s="9">
        <f>TRUNC(E3955*D3955,1)</f>
        <v>0</v>
      </c>
      <c r="G3955" s="8">
        <f>단가대비표!L408</f>
        <v>259126</v>
      </c>
      <c r="H3955" s="9">
        <f>TRUNC(G3955*D3955,1)</f>
        <v>28503.8</v>
      </c>
      <c r="I3955" s="8">
        <f>단가대비표!S408</f>
        <v>0</v>
      </c>
      <c r="J3955" s="9">
        <f>TRUNC(I3955*D3955,1)</f>
        <v>0</v>
      </c>
      <c r="K3955" s="8">
        <f t="shared" ref="K3955:L3957" si="501">TRUNC(E3955+G3955+I3955,1)</f>
        <v>259126</v>
      </c>
      <c r="L3955" s="9">
        <f t="shared" si="501"/>
        <v>28503.8</v>
      </c>
      <c r="M3955" s="5" t="s">
        <v>52</v>
      </c>
      <c r="N3955" s="1" t="s">
        <v>5449</v>
      </c>
      <c r="O3955" s="1" t="s">
        <v>6217</v>
      </c>
      <c r="P3955" s="1" t="s">
        <v>62</v>
      </c>
      <c r="Q3955" s="1" t="s">
        <v>62</v>
      </c>
      <c r="R3955" s="1" t="s">
        <v>61</v>
      </c>
      <c r="V3955">
        <v>1</v>
      </c>
      <c r="AV3955" s="1" t="s">
        <v>52</v>
      </c>
      <c r="AW3955" s="1" t="s">
        <v>6731</v>
      </c>
      <c r="AX3955" s="1" t="s">
        <v>52</v>
      </c>
      <c r="AY3955" s="1" t="s">
        <v>52</v>
      </c>
      <c r="AZ3955" s="203"/>
      <c r="BA3955" s="207" t="s">
        <v>7723</v>
      </c>
    </row>
    <row r="3956" spans="1:53" ht="30" customHeight="1">
      <c r="A3956" s="5" t="s">
        <v>2649</v>
      </c>
      <c r="B3956" s="5" t="s">
        <v>2646</v>
      </c>
      <c r="C3956" s="5" t="s">
        <v>2210</v>
      </c>
      <c r="D3956" s="6">
        <v>0.03</v>
      </c>
      <c r="E3956" s="8">
        <f>단가대비표!K405</f>
        <v>0</v>
      </c>
      <c r="F3956" s="9">
        <f>TRUNC(E3956*D3956,1)</f>
        <v>0</v>
      </c>
      <c r="G3956" s="8">
        <f>단가대비표!L405</f>
        <v>157068</v>
      </c>
      <c r="H3956" s="9">
        <f>TRUNC(G3956*D3956,1)</f>
        <v>4712</v>
      </c>
      <c r="I3956" s="8">
        <f>단가대비표!S405</f>
        <v>0</v>
      </c>
      <c r="J3956" s="9">
        <f>TRUNC(I3956*D3956,1)</f>
        <v>0</v>
      </c>
      <c r="K3956" s="8">
        <f t="shared" si="501"/>
        <v>157068</v>
      </c>
      <c r="L3956" s="9">
        <f t="shared" si="501"/>
        <v>4712</v>
      </c>
      <c r="M3956" s="5" t="s">
        <v>52</v>
      </c>
      <c r="N3956" s="1" t="s">
        <v>5449</v>
      </c>
      <c r="O3956" s="1" t="s">
        <v>2650</v>
      </c>
      <c r="P3956" s="1" t="s">
        <v>62</v>
      </c>
      <c r="Q3956" s="1" t="s">
        <v>62</v>
      </c>
      <c r="R3956" s="1" t="s">
        <v>61</v>
      </c>
      <c r="V3956">
        <v>1</v>
      </c>
      <c r="AV3956" s="1" t="s">
        <v>52</v>
      </c>
      <c r="AW3956" s="1" t="s">
        <v>6732</v>
      </c>
      <c r="AX3956" s="1" t="s">
        <v>52</v>
      </c>
      <c r="AY3956" s="1" t="s">
        <v>52</v>
      </c>
      <c r="AZ3956" s="203"/>
      <c r="BA3956" s="207" t="s">
        <v>7717</v>
      </c>
    </row>
    <row r="3957" spans="1:53" ht="30" customHeight="1">
      <c r="A3957" s="5" t="s">
        <v>2652</v>
      </c>
      <c r="B3957" s="5" t="s">
        <v>2978</v>
      </c>
      <c r="C3957" s="5" t="s">
        <v>449</v>
      </c>
      <c r="D3957" s="6">
        <v>1</v>
      </c>
      <c r="E3957" s="8">
        <v>0</v>
      </c>
      <c r="F3957" s="9">
        <f>TRUNC(E3957*D3957,1)</f>
        <v>0</v>
      </c>
      <c r="G3957" s="8">
        <v>0</v>
      </c>
      <c r="H3957" s="9">
        <f>TRUNC(G3957*D3957,1)</f>
        <v>0</v>
      </c>
      <c r="I3957" s="8">
        <f>TRUNC(SUMIF(V3955:V3957, RIGHTB(O3957, 1), H3955:H3957)*U3957, 2)</f>
        <v>996.47</v>
      </c>
      <c r="J3957" s="9">
        <f>TRUNC(I3957*D3957,1)</f>
        <v>996.4</v>
      </c>
      <c r="K3957" s="8">
        <f t="shared" si="501"/>
        <v>996.4</v>
      </c>
      <c r="L3957" s="9">
        <f t="shared" si="501"/>
        <v>996.4</v>
      </c>
      <c r="M3957" s="5" t="s">
        <v>52</v>
      </c>
      <c r="N3957" s="1" t="s">
        <v>5449</v>
      </c>
      <c r="O3957" s="1" t="s">
        <v>2654</v>
      </c>
      <c r="P3957" s="1" t="s">
        <v>62</v>
      </c>
      <c r="Q3957" s="1" t="s">
        <v>62</v>
      </c>
      <c r="R3957" s="1" t="s">
        <v>62</v>
      </c>
      <c r="S3957">
        <v>1</v>
      </c>
      <c r="T3957">
        <v>2</v>
      </c>
      <c r="U3957">
        <v>0.03</v>
      </c>
      <c r="AV3957" s="1" t="s">
        <v>52</v>
      </c>
      <c r="AW3957" s="1" t="s">
        <v>6733</v>
      </c>
      <c r="AX3957" s="1" t="s">
        <v>52</v>
      </c>
      <c r="AY3957" s="1" t="s">
        <v>52</v>
      </c>
      <c r="AZ3957" s="203"/>
      <c r="BA3957" s="207"/>
    </row>
    <row r="3958" spans="1:53" ht="30" customHeight="1">
      <c r="A3958" s="5" t="s">
        <v>2487</v>
      </c>
      <c r="B3958" s="5" t="s">
        <v>52</v>
      </c>
      <c r="C3958" s="5" t="s">
        <v>52</v>
      </c>
      <c r="D3958" s="6"/>
      <c r="E3958" s="8"/>
      <c r="F3958" s="9">
        <f>TRUNC(SUMIF(N3955:N3957, N3954, F3955:F3957),0)</f>
        <v>0</v>
      </c>
      <c r="G3958" s="8"/>
      <c r="H3958" s="9">
        <f>TRUNC(SUMIF(N3955:N3957, N3954, H3955:H3957),0)</f>
        <v>33215</v>
      </c>
      <c r="I3958" s="8"/>
      <c r="J3958" s="9">
        <f>TRUNC(SUMIF(N3955:N3957, N3954, J3955:J3957),0)</f>
        <v>996</v>
      </c>
      <c r="K3958" s="8"/>
      <c r="L3958" s="9">
        <f>F3958+H3958+J3958</f>
        <v>34211</v>
      </c>
      <c r="M3958" s="5" t="s">
        <v>52</v>
      </c>
      <c r="N3958" s="1" t="s">
        <v>124</v>
      </c>
      <c r="O3958" s="1" t="s">
        <v>124</v>
      </c>
      <c r="P3958" s="1" t="s">
        <v>52</v>
      </c>
      <c r="Q3958" s="1" t="s">
        <v>52</v>
      </c>
      <c r="R3958" s="1" t="s">
        <v>52</v>
      </c>
      <c r="AV3958" s="1" t="s">
        <v>52</v>
      </c>
      <c r="AW3958" s="1" t="s">
        <v>52</v>
      </c>
      <c r="AX3958" s="1" t="s">
        <v>52</v>
      </c>
      <c r="AY3958" s="1" t="s">
        <v>52</v>
      </c>
      <c r="AZ3958" s="203"/>
      <c r="BA3958" s="207"/>
    </row>
    <row r="3959" spans="1:53" ht="30" customHeight="1">
      <c r="A3959" s="6"/>
      <c r="B3959" s="6"/>
      <c r="C3959" s="6"/>
      <c r="D3959" s="6"/>
      <c r="E3959" s="8"/>
      <c r="F3959" s="9"/>
      <c r="G3959" s="8"/>
      <c r="H3959" s="9"/>
      <c r="I3959" s="8"/>
      <c r="J3959" s="9"/>
      <c r="K3959" s="8"/>
      <c r="L3959" s="9"/>
      <c r="M3959" s="6"/>
      <c r="BA3959" s="206"/>
    </row>
    <row r="3960" spans="1:53" ht="30" customHeight="1">
      <c r="A3960" s="308" t="s">
        <v>6734</v>
      </c>
      <c r="B3960" s="308"/>
      <c r="C3960" s="308"/>
      <c r="D3960" s="308"/>
      <c r="E3960" s="309"/>
      <c r="F3960" s="310"/>
      <c r="G3960" s="309"/>
      <c r="H3960" s="310"/>
      <c r="I3960" s="309"/>
      <c r="J3960" s="310"/>
      <c r="K3960" s="309"/>
      <c r="L3960" s="310"/>
      <c r="M3960" s="308"/>
      <c r="N3960" s="1" t="s">
        <v>5458</v>
      </c>
      <c r="BA3960" s="206"/>
    </row>
    <row r="3961" spans="1:53" ht="30" customHeight="1">
      <c r="A3961" s="5" t="s">
        <v>6216</v>
      </c>
      <c r="B3961" s="5" t="s">
        <v>2646</v>
      </c>
      <c r="C3961" s="5" t="s">
        <v>2210</v>
      </c>
      <c r="D3961" s="6">
        <v>0.1</v>
      </c>
      <c r="E3961" s="8">
        <f>단가대비표!K408</f>
        <v>0</v>
      </c>
      <c r="F3961" s="9">
        <f>TRUNC(E3961*D3961,1)</f>
        <v>0</v>
      </c>
      <c r="G3961" s="8">
        <f>단가대비표!L408</f>
        <v>259126</v>
      </c>
      <c r="H3961" s="9">
        <f>TRUNC(G3961*D3961,1)</f>
        <v>25912.6</v>
      </c>
      <c r="I3961" s="8">
        <f>단가대비표!S408</f>
        <v>0</v>
      </c>
      <c r="J3961" s="9">
        <f>TRUNC(I3961*D3961,1)</f>
        <v>0</v>
      </c>
      <c r="K3961" s="8">
        <f t="shared" ref="K3961:L3963" si="502">TRUNC(E3961+G3961+I3961,1)</f>
        <v>259126</v>
      </c>
      <c r="L3961" s="9">
        <f t="shared" si="502"/>
        <v>25912.6</v>
      </c>
      <c r="M3961" s="5" t="s">
        <v>52</v>
      </c>
      <c r="N3961" s="1" t="s">
        <v>5458</v>
      </c>
      <c r="O3961" s="1" t="s">
        <v>6217</v>
      </c>
      <c r="P3961" s="1" t="s">
        <v>62</v>
      </c>
      <c r="Q3961" s="1" t="s">
        <v>62</v>
      </c>
      <c r="R3961" s="1" t="s">
        <v>61</v>
      </c>
      <c r="V3961">
        <v>1</v>
      </c>
      <c r="AV3961" s="1" t="s">
        <v>52</v>
      </c>
      <c r="AW3961" s="1" t="s">
        <v>6735</v>
      </c>
      <c r="AX3961" s="1" t="s">
        <v>52</v>
      </c>
      <c r="AY3961" s="1" t="s">
        <v>52</v>
      </c>
      <c r="AZ3961" s="203"/>
      <c r="BA3961" s="207" t="s">
        <v>7723</v>
      </c>
    </row>
    <row r="3962" spans="1:53" ht="30" customHeight="1">
      <c r="A3962" s="5" t="s">
        <v>2649</v>
      </c>
      <c r="B3962" s="5" t="s">
        <v>2646</v>
      </c>
      <c r="C3962" s="5" t="s">
        <v>2210</v>
      </c>
      <c r="D3962" s="6">
        <v>0.02</v>
      </c>
      <c r="E3962" s="8">
        <f>단가대비표!K405</f>
        <v>0</v>
      </c>
      <c r="F3962" s="9">
        <f>TRUNC(E3962*D3962,1)</f>
        <v>0</v>
      </c>
      <c r="G3962" s="8">
        <f>단가대비표!L405</f>
        <v>157068</v>
      </c>
      <c r="H3962" s="9">
        <f>TRUNC(G3962*D3962,1)</f>
        <v>3141.3</v>
      </c>
      <c r="I3962" s="8">
        <f>단가대비표!S405</f>
        <v>0</v>
      </c>
      <c r="J3962" s="9">
        <f>TRUNC(I3962*D3962,1)</f>
        <v>0</v>
      </c>
      <c r="K3962" s="8">
        <f t="shared" si="502"/>
        <v>157068</v>
      </c>
      <c r="L3962" s="9">
        <f t="shared" si="502"/>
        <v>3141.3</v>
      </c>
      <c r="M3962" s="5" t="s">
        <v>52</v>
      </c>
      <c r="N3962" s="1" t="s">
        <v>5458</v>
      </c>
      <c r="O3962" s="1" t="s">
        <v>2650</v>
      </c>
      <c r="P3962" s="1" t="s">
        <v>62</v>
      </c>
      <c r="Q3962" s="1" t="s">
        <v>62</v>
      </c>
      <c r="R3962" s="1" t="s">
        <v>61</v>
      </c>
      <c r="V3962">
        <v>1</v>
      </c>
      <c r="AV3962" s="1" t="s">
        <v>52</v>
      </c>
      <c r="AW3962" s="1" t="s">
        <v>6736</v>
      </c>
      <c r="AX3962" s="1" t="s">
        <v>52</v>
      </c>
      <c r="AY3962" s="1" t="s">
        <v>52</v>
      </c>
      <c r="AZ3962" s="203"/>
      <c r="BA3962" s="207" t="s">
        <v>7717</v>
      </c>
    </row>
    <row r="3963" spans="1:53" ht="30" customHeight="1">
      <c r="A3963" s="5" t="s">
        <v>2652</v>
      </c>
      <c r="B3963" s="5" t="s">
        <v>2978</v>
      </c>
      <c r="C3963" s="5" t="s">
        <v>449</v>
      </c>
      <c r="D3963" s="6">
        <v>1</v>
      </c>
      <c r="E3963" s="8">
        <v>0</v>
      </c>
      <c r="F3963" s="9">
        <f>TRUNC(E3963*D3963,1)</f>
        <v>0</v>
      </c>
      <c r="G3963" s="8">
        <v>0</v>
      </c>
      <c r="H3963" s="9">
        <f>TRUNC(G3963*D3963,1)</f>
        <v>0</v>
      </c>
      <c r="I3963" s="8">
        <f>TRUNC(SUMIF(V3961:V3963, RIGHTB(O3963, 1), H3961:H3963)*U3963, 2)</f>
        <v>871.61</v>
      </c>
      <c r="J3963" s="9">
        <f>TRUNC(I3963*D3963,1)</f>
        <v>871.6</v>
      </c>
      <c r="K3963" s="8">
        <f t="shared" si="502"/>
        <v>871.6</v>
      </c>
      <c r="L3963" s="9">
        <f t="shared" si="502"/>
        <v>871.6</v>
      </c>
      <c r="M3963" s="5" t="s">
        <v>52</v>
      </c>
      <c r="N3963" s="1" t="s">
        <v>5458</v>
      </c>
      <c r="O3963" s="1" t="s">
        <v>2654</v>
      </c>
      <c r="P3963" s="1" t="s">
        <v>62</v>
      </c>
      <c r="Q3963" s="1" t="s">
        <v>62</v>
      </c>
      <c r="R3963" s="1" t="s">
        <v>62</v>
      </c>
      <c r="S3963">
        <v>1</v>
      </c>
      <c r="T3963">
        <v>2</v>
      </c>
      <c r="U3963">
        <v>0.03</v>
      </c>
      <c r="AV3963" s="1" t="s">
        <v>52</v>
      </c>
      <c r="AW3963" s="1" t="s">
        <v>6737</v>
      </c>
      <c r="AX3963" s="1" t="s">
        <v>52</v>
      </c>
      <c r="AY3963" s="1" t="s">
        <v>52</v>
      </c>
      <c r="AZ3963" s="203"/>
      <c r="BA3963" s="207"/>
    </row>
    <row r="3964" spans="1:53" ht="30" customHeight="1">
      <c r="A3964" s="5" t="s">
        <v>2487</v>
      </c>
      <c r="B3964" s="5" t="s">
        <v>52</v>
      </c>
      <c r="C3964" s="5" t="s">
        <v>52</v>
      </c>
      <c r="D3964" s="6"/>
      <c r="E3964" s="8"/>
      <c r="F3964" s="9">
        <f>TRUNC(SUMIF(N3961:N3963, N3960, F3961:F3963),0)</f>
        <v>0</v>
      </c>
      <c r="G3964" s="8"/>
      <c r="H3964" s="9">
        <f>TRUNC(SUMIF(N3961:N3963, N3960, H3961:H3963),0)</f>
        <v>29053</v>
      </c>
      <c r="I3964" s="8"/>
      <c r="J3964" s="9">
        <f>TRUNC(SUMIF(N3961:N3963, N3960, J3961:J3963),0)</f>
        <v>871</v>
      </c>
      <c r="K3964" s="8"/>
      <c r="L3964" s="9">
        <f>F3964+H3964+J3964</f>
        <v>29924</v>
      </c>
      <c r="M3964" s="5" t="s">
        <v>52</v>
      </c>
      <c r="N3964" s="1" t="s">
        <v>124</v>
      </c>
      <c r="O3964" s="1" t="s">
        <v>124</v>
      </c>
      <c r="P3964" s="1" t="s">
        <v>52</v>
      </c>
      <c r="Q3964" s="1" t="s">
        <v>52</v>
      </c>
      <c r="R3964" s="1" t="s">
        <v>52</v>
      </c>
      <c r="AV3964" s="1" t="s">
        <v>52</v>
      </c>
      <c r="AW3964" s="1" t="s">
        <v>52</v>
      </c>
      <c r="AX3964" s="1" t="s">
        <v>52</v>
      </c>
      <c r="AY3964" s="1" t="s">
        <v>52</v>
      </c>
      <c r="AZ3964" s="203"/>
      <c r="BA3964" s="207"/>
    </row>
    <row r="3965" spans="1:53" ht="30" customHeight="1">
      <c r="A3965" s="6"/>
      <c r="B3965" s="6"/>
      <c r="C3965" s="6"/>
      <c r="D3965" s="6"/>
      <c r="E3965" s="8"/>
      <c r="F3965" s="9"/>
      <c r="G3965" s="8"/>
      <c r="H3965" s="9"/>
      <c r="I3965" s="8"/>
      <c r="J3965" s="9"/>
      <c r="K3965" s="8"/>
      <c r="L3965" s="9"/>
      <c r="M3965" s="6"/>
      <c r="BA3965" s="206"/>
    </row>
    <row r="3966" spans="1:53" ht="30" customHeight="1">
      <c r="A3966" s="308" t="s">
        <v>6738</v>
      </c>
      <c r="B3966" s="308"/>
      <c r="C3966" s="308"/>
      <c r="D3966" s="308"/>
      <c r="E3966" s="309"/>
      <c r="F3966" s="310"/>
      <c r="G3966" s="309"/>
      <c r="H3966" s="310"/>
      <c r="I3966" s="309"/>
      <c r="J3966" s="310"/>
      <c r="K3966" s="309"/>
      <c r="L3966" s="310"/>
      <c r="M3966" s="308"/>
      <c r="N3966" s="1" t="s">
        <v>5464</v>
      </c>
      <c r="BA3966" s="206"/>
    </row>
    <row r="3967" spans="1:53" ht="30" customHeight="1">
      <c r="A3967" s="5" t="s">
        <v>6204</v>
      </c>
      <c r="B3967" s="5" t="s">
        <v>6205</v>
      </c>
      <c r="C3967" s="5" t="s">
        <v>58</v>
      </c>
      <c r="D3967" s="6">
        <v>1.03</v>
      </c>
      <c r="E3967" s="8">
        <f>단가대비표!K47</f>
        <v>13423.810803547434</v>
      </c>
      <c r="F3967" s="9">
        <f>TRUNC(E3967*D3967,1)</f>
        <v>13826.5</v>
      </c>
      <c r="G3967" s="8">
        <f>단가대비표!L47</f>
        <v>0</v>
      </c>
      <c r="H3967" s="9">
        <f>TRUNC(G3967*D3967,1)</f>
        <v>0</v>
      </c>
      <c r="I3967" s="8">
        <f>단가대비표!S47</f>
        <v>0</v>
      </c>
      <c r="J3967" s="9">
        <f>TRUNC(I3967*D3967,1)</f>
        <v>0</v>
      </c>
      <c r="K3967" s="8">
        <f t="shared" ref="K3967:L3970" si="503">TRUNC(E3967+G3967+I3967,1)</f>
        <v>13423.8</v>
      </c>
      <c r="L3967" s="9">
        <f t="shared" si="503"/>
        <v>13826.5</v>
      </c>
      <c r="M3967" s="5" t="s">
        <v>4596</v>
      </c>
      <c r="N3967" s="1" t="s">
        <v>52</v>
      </c>
      <c r="O3967" s="1" t="s">
        <v>6206</v>
      </c>
      <c r="P3967" s="1" t="s">
        <v>62</v>
      </c>
      <c r="Q3967" s="1" t="s">
        <v>62</v>
      </c>
      <c r="R3967" s="1" t="s">
        <v>61</v>
      </c>
      <c r="V3967">
        <v>1</v>
      </c>
      <c r="AV3967" s="1" t="s">
        <v>52</v>
      </c>
      <c r="AW3967" s="1" t="s">
        <v>6739</v>
      </c>
      <c r="AX3967" s="1" t="s">
        <v>52</v>
      </c>
      <c r="AY3967" s="1" t="s">
        <v>4599</v>
      </c>
      <c r="AZ3967" s="203"/>
      <c r="BA3967" s="207" t="s">
        <v>7263</v>
      </c>
    </row>
    <row r="3968" spans="1:53" ht="30" customHeight="1">
      <c r="A3968" s="5" t="s">
        <v>2801</v>
      </c>
      <c r="B3968" s="5" t="s">
        <v>2802</v>
      </c>
      <c r="C3968" s="5" t="s">
        <v>588</v>
      </c>
      <c r="D3968" s="6">
        <v>3.7999999999999999E-2</v>
      </c>
      <c r="E3968" s="8">
        <f>단가대비표!K71</f>
        <v>497005</v>
      </c>
      <c r="F3968" s="9">
        <f>TRUNC(E3968*D3968,1)</f>
        <v>18886.099999999999</v>
      </c>
      <c r="G3968" s="8">
        <f>단가대비표!L71</f>
        <v>0</v>
      </c>
      <c r="H3968" s="9">
        <f>TRUNC(G3968*D3968,1)</f>
        <v>0</v>
      </c>
      <c r="I3968" s="8">
        <f>단가대비표!S71</f>
        <v>0</v>
      </c>
      <c r="J3968" s="9">
        <f>TRUNC(I3968*D3968,1)</f>
        <v>0</v>
      </c>
      <c r="K3968" s="8">
        <f t="shared" si="503"/>
        <v>497005</v>
      </c>
      <c r="L3968" s="9">
        <f t="shared" si="503"/>
        <v>18886.099999999999</v>
      </c>
      <c r="M3968" s="5" t="s">
        <v>4596</v>
      </c>
      <c r="N3968" s="1" t="s">
        <v>52</v>
      </c>
      <c r="O3968" s="1" t="s">
        <v>2803</v>
      </c>
      <c r="P3968" s="1" t="s">
        <v>62</v>
      </c>
      <c r="Q3968" s="1" t="s">
        <v>62</v>
      </c>
      <c r="R3968" s="1" t="s">
        <v>61</v>
      </c>
      <c r="V3968">
        <v>1</v>
      </c>
      <c r="AV3968" s="1" t="s">
        <v>52</v>
      </c>
      <c r="AW3968" s="1" t="s">
        <v>6740</v>
      </c>
      <c r="AX3968" s="1" t="s">
        <v>52</v>
      </c>
      <c r="AY3968" s="1" t="s">
        <v>4599</v>
      </c>
      <c r="AZ3968" s="203"/>
      <c r="BA3968" s="207" t="s">
        <v>7302</v>
      </c>
    </row>
    <row r="3969" spans="1:53" ht="30" customHeight="1">
      <c r="A3969" s="5" t="s">
        <v>6209</v>
      </c>
      <c r="B3969" s="5" t="s">
        <v>6741</v>
      </c>
      <c r="C3969" s="5" t="s">
        <v>449</v>
      </c>
      <c r="D3969" s="6">
        <v>1</v>
      </c>
      <c r="E3969" s="8">
        <f>TRUNC(SUMIF(V3967:V3970, RIGHTB(O3969, 1), F3967:F3970)*U3969, 2)</f>
        <v>14491.68</v>
      </c>
      <c r="F3969" s="9">
        <f>TRUNC(E3969*D3969,1)</f>
        <v>14491.6</v>
      </c>
      <c r="G3969" s="8">
        <v>0</v>
      </c>
      <c r="H3969" s="9">
        <f>TRUNC(G3969*D3969,1)</f>
        <v>0</v>
      </c>
      <c r="I3969" s="8">
        <v>0</v>
      </c>
      <c r="J3969" s="9">
        <f>TRUNC(I3969*D3969,1)</f>
        <v>0</v>
      </c>
      <c r="K3969" s="8">
        <f t="shared" si="503"/>
        <v>14491.6</v>
      </c>
      <c r="L3969" s="9">
        <f t="shared" si="503"/>
        <v>14491.6</v>
      </c>
      <c r="M3969" s="5" t="s">
        <v>52</v>
      </c>
      <c r="N3969" s="1" t="s">
        <v>5464</v>
      </c>
      <c r="O3969" s="1" t="s">
        <v>2654</v>
      </c>
      <c r="P3969" s="1" t="s">
        <v>62</v>
      </c>
      <c r="Q3969" s="1" t="s">
        <v>62</v>
      </c>
      <c r="R3969" s="1" t="s">
        <v>62</v>
      </c>
      <c r="S3969">
        <v>0</v>
      </c>
      <c r="T3969">
        <v>0</v>
      </c>
      <c r="U3969">
        <v>0.443</v>
      </c>
      <c r="W3969">
        <v>2</v>
      </c>
      <c r="AV3969" s="1" t="s">
        <v>52</v>
      </c>
      <c r="AW3969" s="1" t="s">
        <v>6742</v>
      </c>
      <c r="AX3969" s="1" t="s">
        <v>52</v>
      </c>
      <c r="AY3969" s="1" t="s">
        <v>52</v>
      </c>
      <c r="AZ3969" s="203"/>
      <c r="BA3969" s="207"/>
    </row>
    <row r="3970" spans="1:53" ht="30" customHeight="1">
      <c r="A3970" s="5" t="s">
        <v>6212</v>
      </c>
      <c r="B3970" s="5" t="s">
        <v>6743</v>
      </c>
      <c r="C3970" s="5" t="s">
        <v>449</v>
      </c>
      <c r="D3970" s="6">
        <v>1</v>
      </c>
      <c r="E3970" s="8">
        <f>TRUNC(SUMIF(W3967:W3970, RIGHTB(O3970, 1), F3967:F3970)*U3970, 2)</f>
        <v>1159.32</v>
      </c>
      <c r="F3970" s="9">
        <f>TRUNC(E3970*D3970,1)</f>
        <v>1159.3</v>
      </c>
      <c r="G3970" s="8">
        <v>0</v>
      </c>
      <c r="H3970" s="9">
        <f>TRUNC(G3970*D3970,1)</f>
        <v>0</v>
      </c>
      <c r="I3970" s="8">
        <v>0</v>
      </c>
      <c r="J3970" s="9">
        <f>TRUNC(I3970*D3970,1)</f>
        <v>0</v>
      </c>
      <c r="K3970" s="8">
        <f t="shared" si="503"/>
        <v>1159.3</v>
      </c>
      <c r="L3970" s="9">
        <f t="shared" si="503"/>
        <v>1159.3</v>
      </c>
      <c r="M3970" s="5" t="s">
        <v>52</v>
      </c>
      <c r="N3970" s="1" t="s">
        <v>5464</v>
      </c>
      <c r="O3970" s="1" t="s">
        <v>3004</v>
      </c>
      <c r="P3970" s="1" t="s">
        <v>62</v>
      </c>
      <c r="Q3970" s="1" t="s">
        <v>62</v>
      </c>
      <c r="R3970" s="1" t="s">
        <v>62</v>
      </c>
      <c r="S3970">
        <v>0</v>
      </c>
      <c r="T3970">
        <v>0</v>
      </c>
      <c r="U3970">
        <v>0.08</v>
      </c>
      <c r="AV3970" s="1" t="s">
        <v>52</v>
      </c>
      <c r="AW3970" s="1" t="s">
        <v>6744</v>
      </c>
      <c r="AX3970" s="1" t="s">
        <v>52</v>
      </c>
      <c r="AY3970" s="1" t="s">
        <v>52</v>
      </c>
      <c r="AZ3970" s="203"/>
      <c r="BA3970" s="207"/>
    </row>
    <row r="3971" spans="1:53" ht="30" customHeight="1">
      <c r="A3971" s="5" t="s">
        <v>2487</v>
      </c>
      <c r="B3971" s="5" t="s">
        <v>52</v>
      </c>
      <c r="C3971" s="5" t="s">
        <v>52</v>
      </c>
      <c r="D3971" s="6"/>
      <c r="E3971" s="8"/>
      <c r="F3971" s="9">
        <f>TRUNC(SUMIF(N3967:N3970, N3966, F3967:F3970),0)</f>
        <v>15650</v>
      </c>
      <c r="G3971" s="8"/>
      <c r="H3971" s="9">
        <f>TRUNC(SUMIF(N3967:N3970, N3966, H3967:H3970),0)</f>
        <v>0</v>
      </c>
      <c r="I3971" s="8"/>
      <c r="J3971" s="9">
        <f>TRUNC(SUMIF(N3967:N3970, N3966, J3967:J3970),0)</f>
        <v>0</v>
      </c>
      <c r="K3971" s="8"/>
      <c r="L3971" s="9">
        <f>F3971+H3971+J3971</f>
        <v>15650</v>
      </c>
      <c r="M3971" s="5" t="s">
        <v>52</v>
      </c>
      <c r="N3971" s="1" t="s">
        <v>124</v>
      </c>
      <c r="O3971" s="1" t="s">
        <v>124</v>
      </c>
      <c r="P3971" s="1" t="s">
        <v>52</v>
      </c>
      <c r="Q3971" s="1" t="s">
        <v>52</v>
      </c>
      <c r="R3971" s="1" t="s">
        <v>52</v>
      </c>
      <c r="AV3971" s="1" t="s">
        <v>52</v>
      </c>
      <c r="AW3971" s="1" t="s">
        <v>52</v>
      </c>
      <c r="AX3971" s="1" t="s">
        <v>52</v>
      </c>
      <c r="AY3971" s="1" t="s">
        <v>52</v>
      </c>
      <c r="AZ3971" s="203"/>
      <c r="BA3971" s="207"/>
    </row>
    <row r="3972" spans="1:53" ht="30" customHeight="1">
      <c r="A3972" s="6"/>
      <c r="B3972" s="6"/>
      <c r="C3972" s="6"/>
      <c r="D3972" s="6"/>
      <c r="E3972" s="8"/>
      <c r="F3972" s="9"/>
      <c r="G3972" s="8"/>
      <c r="H3972" s="9"/>
      <c r="I3972" s="8"/>
      <c r="J3972" s="9"/>
      <c r="K3972" s="8"/>
      <c r="L3972" s="9"/>
      <c r="M3972" s="6"/>
      <c r="BA3972" s="206"/>
    </row>
    <row r="3973" spans="1:53" ht="30" customHeight="1">
      <c r="A3973" s="308" t="s">
        <v>6745</v>
      </c>
      <c r="B3973" s="308"/>
      <c r="C3973" s="308"/>
      <c r="D3973" s="308"/>
      <c r="E3973" s="309"/>
      <c r="F3973" s="310"/>
      <c r="G3973" s="309"/>
      <c r="H3973" s="310"/>
      <c r="I3973" s="309"/>
      <c r="J3973" s="310"/>
      <c r="K3973" s="309"/>
      <c r="L3973" s="310"/>
      <c r="M3973" s="308"/>
      <c r="N3973" s="1" t="s">
        <v>5468</v>
      </c>
      <c r="BA3973" s="206"/>
    </row>
    <row r="3974" spans="1:53" ht="30" customHeight="1">
      <c r="A3974" s="5" t="s">
        <v>6216</v>
      </c>
      <c r="B3974" s="5" t="s">
        <v>2646</v>
      </c>
      <c r="C3974" s="5" t="s">
        <v>2210</v>
      </c>
      <c r="D3974" s="6">
        <v>0.18</v>
      </c>
      <c r="E3974" s="8">
        <f>단가대비표!K408</f>
        <v>0</v>
      </c>
      <c r="F3974" s="9">
        <f>TRUNC(E3974*D3974,1)</f>
        <v>0</v>
      </c>
      <c r="G3974" s="8">
        <f>단가대비표!L408</f>
        <v>259126</v>
      </c>
      <c r="H3974" s="9">
        <f>TRUNC(G3974*D3974,1)</f>
        <v>46642.6</v>
      </c>
      <c r="I3974" s="8">
        <f>단가대비표!S408</f>
        <v>0</v>
      </c>
      <c r="J3974" s="9">
        <f>TRUNC(I3974*D3974,1)</f>
        <v>0</v>
      </c>
      <c r="K3974" s="8">
        <f t="shared" ref="K3974:L3976" si="504">TRUNC(E3974+G3974+I3974,1)</f>
        <v>259126</v>
      </c>
      <c r="L3974" s="9">
        <f t="shared" si="504"/>
        <v>46642.6</v>
      </c>
      <c r="M3974" s="5" t="s">
        <v>52</v>
      </c>
      <c r="N3974" s="1" t="s">
        <v>5468</v>
      </c>
      <c r="O3974" s="1" t="s">
        <v>6217</v>
      </c>
      <c r="P3974" s="1" t="s">
        <v>62</v>
      </c>
      <c r="Q3974" s="1" t="s">
        <v>62</v>
      </c>
      <c r="R3974" s="1" t="s">
        <v>61</v>
      </c>
      <c r="V3974">
        <v>1</v>
      </c>
      <c r="AV3974" s="1" t="s">
        <v>52</v>
      </c>
      <c r="AW3974" s="1" t="s">
        <v>6746</v>
      </c>
      <c r="AX3974" s="1" t="s">
        <v>52</v>
      </c>
      <c r="AY3974" s="1" t="s">
        <v>52</v>
      </c>
      <c r="AZ3974" s="203"/>
      <c r="BA3974" s="207" t="s">
        <v>7723</v>
      </c>
    </row>
    <row r="3975" spans="1:53" ht="30" customHeight="1">
      <c r="A3975" s="5" t="s">
        <v>2649</v>
      </c>
      <c r="B3975" s="5" t="s">
        <v>2646</v>
      </c>
      <c r="C3975" s="5" t="s">
        <v>2210</v>
      </c>
      <c r="D3975" s="6">
        <v>0.04</v>
      </c>
      <c r="E3975" s="8">
        <f>단가대비표!K405</f>
        <v>0</v>
      </c>
      <c r="F3975" s="9">
        <f>TRUNC(E3975*D3975,1)</f>
        <v>0</v>
      </c>
      <c r="G3975" s="8">
        <f>단가대비표!L405</f>
        <v>157068</v>
      </c>
      <c r="H3975" s="9">
        <f>TRUNC(G3975*D3975,1)</f>
        <v>6282.7</v>
      </c>
      <c r="I3975" s="8">
        <f>단가대비표!S405</f>
        <v>0</v>
      </c>
      <c r="J3975" s="9">
        <f>TRUNC(I3975*D3975,1)</f>
        <v>0</v>
      </c>
      <c r="K3975" s="8">
        <f t="shared" si="504"/>
        <v>157068</v>
      </c>
      <c r="L3975" s="9">
        <f t="shared" si="504"/>
        <v>6282.7</v>
      </c>
      <c r="M3975" s="5" t="s">
        <v>52</v>
      </c>
      <c r="N3975" s="1" t="s">
        <v>5468</v>
      </c>
      <c r="O3975" s="1" t="s">
        <v>2650</v>
      </c>
      <c r="P3975" s="1" t="s">
        <v>62</v>
      </c>
      <c r="Q3975" s="1" t="s">
        <v>62</v>
      </c>
      <c r="R3975" s="1" t="s">
        <v>61</v>
      </c>
      <c r="V3975">
        <v>1</v>
      </c>
      <c r="AV3975" s="1" t="s">
        <v>52</v>
      </c>
      <c r="AW3975" s="1" t="s">
        <v>6747</v>
      </c>
      <c r="AX3975" s="1" t="s">
        <v>52</v>
      </c>
      <c r="AY3975" s="1" t="s">
        <v>52</v>
      </c>
      <c r="AZ3975" s="203"/>
      <c r="BA3975" s="207" t="s">
        <v>7717</v>
      </c>
    </row>
    <row r="3976" spans="1:53" ht="30" customHeight="1">
      <c r="A3976" s="5" t="s">
        <v>2652</v>
      </c>
      <c r="B3976" s="5" t="s">
        <v>2998</v>
      </c>
      <c r="C3976" s="5" t="s">
        <v>449</v>
      </c>
      <c r="D3976" s="6">
        <v>1</v>
      </c>
      <c r="E3976" s="8">
        <v>0</v>
      </c>
      <c r="F3976" s="9">
        <f>TRUNC(E3976*D3976,1)</f>
        <v>0</v>
      </c>
      <c r="G3976" s="8">
        <v>0</v>
      </c>
      <c r="H3976" s="9">
        <f>TRUNC(G3976*D3976,1)</f>
        <v>0</v>
      </c>
      <c r="I3976" s="8">
        <f>TRUNC(SUMIF(V3974:V3976, RIGHTB(O3976, 1), H3974:H3976)*U3976, 2)</f>
        <v>529.25</v>
      </c>
      <c r="J3976" s="9">
        <f>TRUNC(I3976*D3976,1)</f>
        <v>529.20000000000005</v>
      </c>
      <c r="K3976" s="8">
        <f t="shared" si="504"/>
        <v>529.20000000000005</v>
      </c>
      <c r="L3976" s="9">
        <f t="shared" si="504"/>
        <v>529.20000000000005</v>
      </c>
      <c r="M3976" s="5" t="s">
        <v>52</v>
      </c>
      <c r="N3976" s="1" t="s">
        <v>5468</v>
      </c>
      <c r="O3976" s="1" t="s">
        <v>2654</v>
      </c>
      <c r="P3976" s="1" t="s">
        <v>62</v>
      </c>
      <c r="Q3976" s="1" t="s">
        <v>62</v>
      </c>
      <c r="R3976" s="1" t="s">
        <v>62</v>
      </c>
      <c r="S3976">
        <v>1</v>
      </c>
      <c r="T3976">
        <v>2</v>
      </c>
      <c r="U3976">
        <v>0.01</v>
      </c>
      <c r="AV3976" s="1" t="s">
        <v>52</v>
      </c>
      <c r="AW3976" s="1" t="s">
        <v>6748</v>
      </c>
      <c r="AX3976" s="1" t="s">
        <v>52</v>
      </c>
      <c r="AY3976" s="1" t="s">
        <v>52</v>
      </c>
      <c r="AZ3976" s="203"/>
      <c r="BA3976" s="207"/>
    </row>
    <row r="3977" spans="1:53" ht="30" customHeight="1">
      <c r="A3977" s="5" t="s">
        <v>2487</v>
      </c>
      <c r="B3977" s="5" t="s">
        <v>52</v>
      </c>
      <c r="C3977" s="5" t="s">
        <v>52</v>
      </c>
      <c r="D3977" s="6"/>
      <c r="E3977" s="8"/>
      <c r="F3977" s="9">
        <f>TRUNC(SUMIF(N3974:N3976, N3973, F3974:F3976),0)</f>
        <v>0</v>
      </c>
      <c r="G3977" s="8"/>
      <c r="H3977" s="9">
        <f>TRUNC(SUMIF(N3974:N3976, N3973, H3974:H3976),0)</f>
        <v>52925</v>
      </c>
      <c r="I3977" s="8"/>
      <c r="J3977" s="9">
        <f>TRUNC(SUMIF(N3974:N3976, N3973, J3974:J3976),0)</f>
        <v>529</v>
      </c>
      <c r="K3977" s="8"/>
      <c r="L3977" s="9">
        <f>F3977+H3977+J3977</f>
        <v>53454</v>
      </c>
      <c r="M3977" s="5" t="s">
        <v>52</v>
      </c>
      <c r="N3977" s="1" t="s">
        <v>124</v>
      </c>
      <c r="O3977" s="1" t="s">
        <v>124</v>
      </c>
      <c r="P3977" s="1" t="s">
        <v>52</v>
      </c>
      <c r="Q3977" s="1" t="s">
        <v>52</v>
      </c>
      <c r="R3977" s="1" t="s">
        <v>52</v>
      </c>
      <c r="AV3977" s="1" t="s">
        <v>52</v>
      </c>
      <c r="AW3977" s="1" t="s">
        <v>52</v>
      </c>
      <c r="AX3977" s="1" t="s">
        <v>52</v>
      </c>
      <c r="AY3977" s="1" t="s">
        <v>52</v>
      </c>
      <c r="AZ3977" s="203"/>
      <c r="BA3977" s="207"/>
    </row>
    <row r="3978" spans="1:53" ht="30" customHeight="1">
      <c r="A3978" s="6"/>
      <c r="B3978" s="6"/>
      <c r="C3978" s="6"/>
      <c r="D3978" s="6"/>
      <c r="E3978" s="8"/>
      <c r="F3978" s="9"/>
      <c r="G3978" s="8"/>
      <c r="H3978" s="9"/>
      <c r="I3978" s="8"/>
      <c r="J3978" s="9"/>
      <c r="K3978" s="8"/>
      <c r="L3978" s="9"/>
      <c r="M3978" s="6"/>
      <c r="BA3978" s="206"/>
    </row>
    <row r="3979" spans="1:53" ht="30" customHeight="1">
      <c r="A3979" s="308" t="s">
        <v>6749</v>
      </c>
      <c r="B3979" s="308"/>
      <c r="C3979" s="308"/>
      <c r="D3979" s="308"/>
      <c r="E3979" s="309"/>
      <c r="F3979" s="310"/>
      <c r="G3979" s="309"/>
      <c r="H3979" s="310"/>
      <c r="I3979" s="309"/>
      <c r="J3979" s="310"/>
      <c r="K3979" s="309"/>
      <c r="L3979" s="310"/>
      <c r="M3979" s="308"/>
      <c r="N3979" s="1" t="s">
        <v>5473</v>
      </c>
      <c r="BA3979" s="206"/>
    </row>
    <row r="3980" spans="1:53" ht="30" customHeight="1">
      <c r="A3980" s="5" t="s">
        <v>6204</v>
      </c>
      <c r="B3980" s="5" t="s">
        <v>6205</v>
      </c>
      <c r="C3980" s="5" t="s">
        <v>58</v>
      </c>
      <c r="D3980" s="6">
        <v>1.03</v>
      </c>
      <c r="E3980" s="8">
        <f>단가대비표!K47</f>
        <v>13423.810803547434</v>
      </c>
      <c r="F3980" s="9">
        <f>TRUNC(E3980*D3980,1)</f>
        <v>13826.5</v>
      </c>
      <c r="G3980" s="8">
        <f>단가대비표!L47</f>
        <v>0</v>
      </c>
      <c r="H3980" s="9">
        <f>TRUNC(G3980*D3980,1)</f>
        <v>0</v>
      </c>
      <c r="I3980" s="8">
        <f>단가대비표!S47</f>
        <v>0</v>
      </c>
      <c r="J3980" s="9">
        <f>TRUNC(I3980*D3980,1)</f>
        <v>0</v>
      </c>
      <c r="K3980" s="8">
        <f t="shared" ref="K3980:L3983" si="505">TRUNC(E3980+G3980+I3980,1)</f>
        <v>13423.8</v>
      </c>
      <c r="L3980" s="9">
        <f t="shared" si="505"/>
        <v>13826.5</v>
      </c>
      <c r="M3980" s="5" t="s">
        <v>4596</v>
      </c>
      <c r="N3980" s="1" t="s">
        <v>52</v>
      </c>
      <c r="O3980" s="1" t="s">
        <v>6206</v>
      </c>
      <c r="P3980" s="1" t="s">
        <v>62</v>
      </c>
      <c r="Q3980" s="1" t="s">
        <v>62</v>
      </c>
      <c r="R3980" s="1" t="s">
        <v>61</v>
      </c>
      <c r="V3980">
        <v>1</v>
      </c>
      <c r="AV3980" s="1" t="s">
        <v>52</v>
      </c>
      <c r="AW3980" s="1" t="s">
        <v>6750</v>
      </c>
      <c r="AX3980" s="1" t="s">
        <v>52</v>
      </c>
      <c r="AY3980" s="1" t="s">
        <v>4599</v>
      </c>
      <c r="AZ3980" s="203"/>
      <c r="BA3980" s="207" t="s">
        <v>7263</v>
      </c>
    </row>
    <row r="3981" spans="1:53" ht="30" customHeight="1">
      <c r="A3981" s="5" t="s">
        <v>2801</v>
      </c>
      <c r="B3981" s="5" t="s">
        <v>2802</v>
      </c>
      <c r="C3981" s="5" t="s">
        <v>588</v>
      </c>
      <c r="D3981" s="6">
        <v>3.7999999999999999E-2</v>
      </c>
      <c r="E3981" s="8">
        <f>단가대비표!K71</f>
        <v>497005</v>
      </c>
      <c r="F3981" s="9">
        <f>TRUNC(E3981*D3981,1)</f>
        <v>18886.099999999999</v>
      </c>
      <c r="G3981" s="8">
        <f>단가대비표!L71</f>
        <v>0</v>
      </c>
      <c r="H3981" s="9">
        <f>TRUNC(G3981*D3981,1)</f>
        <v>0</v>
      </c>
      <c r="I3981" s="8">
        <f>단가대비표!S71</f>
        <v>0</v>
      </c>
      <c r="J3981" s="9">
        <f>TRUNC(I3981*D3981,1)</f>
        <v>0</v>
      </c>
      <c r="K3981" s="8">
        <f t="shared" si="505"/>
        <v>497005</v>
      </c>
      <c r="L3981" s="9">
        <f t="shared" si="505"/>
        <v>18886.099999999999</v>
      </c>
      <c r="M3981" s="5" t="s">
        <v>4596</v>
      </c>
      <c r="N3981" s="1" t="s">
        <v>52</v>
      </c>
      <c r="O3981" s="1" t="s">
        <v>2803</v>
      </c>
      <c r="P3981" s="1" t="s">
        <v>62</v>
      </c>
      <c r="Q3981" s="1" t="s">
        <v>62</v>
      </c>
      <c r="R3981" s="1" t="s">
        <v>61</v>
      </c>
      <c r="V3981">
        <v>1</v>
      </c>
      <c r="AV3981" s="1" t="s">
        <v>52</v>
      </c>
      <c r="AW3981" s="1" t="s">
        <v>6751</v>
      </c>
      <c r="AX3981" s="1" t="s">
        <v>52</v>
      </c>
      <c r="AY3981" s="1" t="s">
        <v>4599</v>
      </c>
      <c r="AZ3981" s="203"/>
      <c r="BA3981" s="207" t="s">
        <v>7302</v>
      </c>
    </row>
    <row r="3982" spans="1:53" ht="30" customHeight="1">
      <c r="A3982" s="5" t="s">
        <v>6209</v>
      </c>
      <c r="B3982" s="5" t="s">
        <v>6752</v>
      </c>
      <c r="C3982" s="5" t="s">
        <v>449</v>
      </c>
      <c r="D3982" s="6">
        <v>1</v>
      </c>
      <c r="E3982" s="8">
        <f>TRUNC(SUMIF(V3980:V3983, RIGHTB(O3982, 1), F3980:F3983)*U3982, 2)</f>
        <v>12430.78</v>
      </c>
      <c r="F3982" s="9">
        <f>TRUNC(E3982*D3982,1)</f>
        <v>12430.7</v>
      </c>
      <c r="G3982" s="8">
        <v>0</v>
      </c>
      <c r="H3982" s="9">
        <f>TRUNC(G3982*D3982,1)</f>
        <v>0</v>
      </c>
      <c r="I3982" s="8">
        <v>0</v>
      </c>
      <c r="J3982" s="9">
        <f>TRUNC(I3982*D3982,1)</f>
        <v>0</v>
      </c>
      <c r="K3982" s="8">
        <f t="shared" si="505"/>
        <v>12430.7</v>
      </c>
      <c r="L3982" s="9">
        <f t="shared" si="505"/>
        <v>12430.7</v>
      </c>
      <c r="M3982" s="5" t="s">
        <v>52</v>
      </c>
      <c r="N3982" s="1" t="s">
        <v>5473</v>
      </c>
      <c r="O3982" s="1" t="s">
        <v>2654</v>
      </c>
      <c r="P3982" s="1" t="s">
        <v>62</v>
      </c>
      <c r="Q3982" s="1" t="s">
        <v>62</v>
      </c>
      <c r="R3982" s="1" t="s">
        <v>62</v>
      </c>
      <c r="S3982">
        <v>0</v>
      </c>
      <c r="T3982">
        <v>0</v>
      </c>
      <c r="U3982">
        <v>0.38</v>
      </c>
      <c r="W3982">
        <v>2</v>
      </c>
      <c r="AV3982" s="1" t="s">
        <v>52</v>
      </c>
      <c r="AW3982" s="1" t="s">
        <v>6753</v>
      </c>
      <c r="AX3982" s="1" t="s">
        <v>52</v>
      </c>
      <c r="AY3982" s="1" t="s">
        <v>52</v>
      </c>
      <c r="AZ3982" s="203"/>
      <c r="BA3982" s="207"/>
    </row>
    <row r="3983" spans="1:53" ht="30" customHeight="1">
      <c r="A3983" s="5" t="s">
        <v>6212</v>
      </c>
      <c r="B3983" s="5" t="s">
        <v>6754</v>
      </c>
      <c r="C3983" s="5" t="s">
        <v>449</v>
      </c>
      <c r="D3983" s="6">
        <v>1</v>
      </c>
      <c r="E3983" s="8">
        <f>TRUNC(SUMIF(W3980:W3983, RIGHTB(O3983, 1), F3980:F3983)*U3983, 2)</f>
        <v>1118.76</v>
      </c>
      <c r="F3983" s="9">
        <f>TRUNC(E3983*D3983,1)</f>
        <v>1118.7</v>
      </c>
      <c r="G3983" s="8">
        <v>0</v>
      </c>
      <c r="H3983" s="9">
        <f>TRUNC(G3983*D3983,1)</f>
        <v>0</v>
      </c>
      <c r="I3983" s="8">
        <v>0</v>
      </c>
      <c r="J3983" s="9">
        <f>TRUNC(I3983*D3983,1)</f>
        <v>0</v>
      </c>
      <c r="K3983" s="8">
        <f t="shared" si="505"/>
        <v>1118.7</v>
      </c>
      <c r="L3983" s="9">
        <f t="shared" si="505"/>
        <v>1118.7</v>
      </c>
      <c r="M3983" s="5" t="s">
        <v>52</v>
      </c>
      <c r="N3983" s="1" t="s">
        <v>5473</v>
      </c>
      <c r="O3983" s="1" t="s">
        <v>3004</v>
      </c>
      <c r="P3983" s="1" t="s">
        <v>62</v>
      </c>
      <c r="Q3983" s="1" t="s">
        <v>62</v>
      </c>
      <c r="R3983" s="1" t="s">
        <v>62</v>
      </c>
      <c r="S3983">
        <v>0</v>
      </c>
      <c r="T3983">
        <v>0</v>
      </c>
      <c r="U3983">
        <v>0.09</v>
      </c>
      <c r="AV3983" s="1" t="s">
        <v>52</v>
      </c>
      <c r="AW3983" s="1" t="s">
        <v>6755</v>
      </c>
      <c r="AX3983" s="1" t="s">
        <v>52</v>
      </c>
      <c r="AY3983" s="1" t="s">
        <v>52</v>
      </c>
      <c r="AZ3983" s="203"/>
      <c r="BA3983" s="207"/>
    </row>
    <row r="3984" spans="1:53" ht="30" customHeight="1">
      <c r="A3984" s="5" t="s">
        <v>2487</v>
      </c>
      <c r="B3984" s="5" t="s">
        <v>52</v>
      </c>
      <c r="C3984" s="5" t="s">
        <v>52</v>
      </c>
      <c r="D3984" s="6"/>
      <c r="E3984" s="8"/>
      <c r="F3984" s="9">
        <f>TRUNC(SUMIF(N3980:N3983, N3979, F3980:F3983),0)</f>
        <v>13549</v>
      </c>
      <c r="G3984" s="8"/>
      <c r="H3984" s="9">
        <f>TRUNC(SUMIF(N3980:N3983, N3979, H3980:H3983),0)</f>
        <v>0</v>
      </c>
      <c r="I3984" s="8"/>
      <c r="J3984" s="9">
        <f>TRUNC(SUMIF(N3980:N3983, N3979, J3980:J3983),0)</f>
        <v>0</v>
      </c>
      <c r="K3984" s="8"/>
      <c r="L3984" s="9">
        <f>F3984+H3984+J3984</f>
        <v>13549</v>
      </c>
      <c r="M3984" s="5" t="s">
        <v>52</v>
      </c>
      <c r="N3984" s="1" t="s">
        <v>124</v>
      </c>
      <c r="O3984" s="1" t="s">
        <v>124</v>
      </c>
      <c r="P3984" s="1" t="s">
        <v>52</v>
      </c>
      <c r="Q3984" s="1" t="s">
        <v>52</v>
      </c>
      <c r="R3984" s="1" t="s">
        <v>52</v>
      </c>
      <c r="AV3984" s="1" t="s">
        <v>52</v>
      </c>
      <c r="AW3984" s="1" t="s">
        <v>52</v>
      </c>
      <c r="AX3984" s="1" t="s">
        <v>52</v>
      </c>
      <c r="AY3984" s="1" t="s">
        <v>52</v>
      </c>
      <c r="AZ3984" s="203"/>
      <c r="BA3984" s="207"/>
    </row>
    <row r="3985" spans="1:53" ht="30" customHeight="1">
      <c r="A3985" s="6"/>
      <c r="B3985" s="6"/>
      <c r="C3985" s="6"/>
      <c r="D3985" s="6"/>
      <c r="E3985" s="8"/>
      <c r="F3985" s="9"/>
      <c r="G3985" s="8"/>
      <c r="H3985" s="9"/>
      <c r="I3985" s="8"/>
      <c r="J3985" s="9"/>
      <c r="K3985" s="8"/>
      <c r="L3985" s="9"/>
      <c r="M3985" s="6"/>
      <c r="BA3985" s="206"/>
    </row>
    <row r="3986" spans="1:53" ht="30" customHeight="1">
      <c r="A3986" s="308" t="s">
        <v>6756</v>
      </c>
      <c r="B3986" s="308"/>
      <c r="C3986" s="308"/>
      <c r="D3986" s="308"/>
      <c r="E3986" s="309"/>
      <c r="F3986" s="310"/>
      <c r="G3986" s="309"/>
      <c r="H3986" s="310"/>
      <c r="I3986" s="309"/>
      <c r="J3986" s="310"/>
      <c r="K3986" s="309"/>
      <c r="L3986" s="310"/>
      <c r="M3986" s="308"/>
      <c r="N3986" s="1" t="s">
        <v>5476</v>
      </c>
      <c r="BA3986" s="206"/>
    </row>
    <row r="3987" spans="1:53" ht="30" customHeight="1">
      <c r="A3987" s="5" t="s">
        <v>6216</v>
      </c>
      <c r="B3987" s="5" t="s">
        <v>2646</v>
      </c>
      <c r="C3987" s="5" t="s">
        <v>2210</v>
      </c>
      <c r="D3987" s="6">
        <v>0.12</v>
      </c>
      <c r="E3987" s="8">
        <f>단가대비표!K408</f>
        <v>0</v>
      </c>
      <c r="F3987" s="9">
        <f>TRUNC(E3987*D3987,1)</f>
        <v>0</v>
      </c>
      <c r="G3987" s="8">
        <f>단가대비표!L408</f>
        <v>259126</v>
      </c>
      <c r="H3987" s="9">
        <f>TRUNC(G3987*D3987,1)</f>
        <v>31095.1</v>
      </c>
      <c r="I3987" s="8">
        <f>단가대비표!S408</f>
        <v>0</v>
      </c>
      <c r="J3987" s="9">
        <f>TRUNC(I3987*D3987,1)</f>
        <v>0</v>
      </c>
      <c r="K3987" s="8">
        <f t="shared" ref="K3987:L3989" si="506">TRUNC(E3987+G3987+I3987,1)</f>
        <v>259126</v>
      </c>
      <c r="L3987" s="9">
        <f t="shared" si="506"/>
        <v>31095.1</v>
      </c>
      <c r="M3987" s="5" t="s">
        <v>52</v>
      </c>
      <c r="N3987" s="1" t="s">
        <v>5476</v>
      </c>
      <c r="O3987" s="1" t="s">
        <v>6217</v>
      </c>
      <c r="P3987" s="1" t="s">
        <v>62</v>
      </c>
      <c r="Q3987" s="1" t="s">
        <v>62</v>
      </c>
      <c r="R3987" s="1" t="s">
        <v>61</v>
      </c>
      <c r="V3987">
        <v>1</v>
      </c>
      <c r="AV3987" s="1" t="s">
        <v>52</v>
      </c>
      <c r="AW3987" s="1" t="s">
        <v>6757</v>
      </c>
      <c r="AX3987" s="1" t="s">
        <v>52</v>
      </c>
      <c r="AY3987" s="1" t="s">
        <v>52</v>
      </c>
      <c r="AZ3987" s="203"/>
      <c r="BA3987" s="207" t="s">
        <v>7723</v>
      </c>
    </row>
    <row r="3988" spans="1:53" ht="30" customHeight="1">
      <c r="A3988" s="5" t="s">
        <v>2649</v>
      </c>
      <c r="B3988" s="5" t="s">
        <v>2646</v>
      </c>
      <c r="C3988" s="5" t="s">
        <v>2210</v>
      </c>
      <c r="D3988" s="6">
        <v>0.03</v>
      </c>
      <c r="E3988" s="8">
        <f>단가대비표!K405</f>
        <v>0</v>
      </c>
      <c r="F3988" s="9">
        <f>TRUNC(E3988*D3988,1)</f>
        <v>0</v>
      </c>
      <c r="G3988" s="8">
        <f>단가대비표!L405</f>
        <v>157068</v>
      </c>
      <c r="H3988" s="9">
        <f>TRUNC(G3988*D3988,1)</f>
        <v>4712</v>
      </c>
      <c r="I3988" s="8">
        <f>단가대비표!S405</f>
        <v>0</v>
      </c>
      <c r="J3988" s="9">
        <f>TRUNC(I3988*D3988,1)</f>
        <v>0</v>
      </c>
      <c r="K3988" s="8">
        <f t="shared" si="506"/>
        <v>157068</v>
      </c>
      <c r="L3988" s="9">
        <f t="shared" si="506"/>
        <v>4712</v>
      </c>
      <c r="M3988" s="5" t="s">
        <v>52</v>
      </c>
      <c r="N3988" s="1" t="s">
        <v>5476</v>
      </c>
      <c r="O3988" s="1" t="s">
        <v>2650</v>
      </c>
      <c r="P3988" s="1" t="s">
        <v>62</v>
      </c>
      <c r="Q3988" s="1" t="s">
        <v>62</v>
      </c>
      <c r="R3988" s="1" t="s">
        <v>61</v>
      </c>
      <c r="V3988">
        <v>1</v>
      </c>
      <c r="AV3988" s="1" t="s">
        <v>52</v>
      </c>
      <c r="AW3988" s="1" t="s">
        <v>6758</v>
      </c>
      <c r="AX3988" s="1" t="s">
        <v>52</v>
      </c>
      <c r="AY3988" s="1" t="s">
        <v>52</v>
      </c>
      <c r="AZ3988" s="203"/>
      <c r="BA3988" s="207" t="s">
        <v>7717</v>
      </c>
    </row>
    <row r="3989" spans="1:53" ht="30" customHeight="1">
      <c r="A3989" s="5" t="s">
        <v>2652</v>
      </c>
      <c r="B3989" s="5" t="s">
        <v>2998</v>
      </c>
      <c r="C3989" s="5" t="s">
        <v>449</v>
      </c>
      <c r="D3989" s="6">
        <v>1</v>
      </c>
      <c r="E3989" s="8">
        <v>0</v>
      </c>
      <c r="F3989" s="9">
        <f>TRUNC(E3989*D3989,1)</f>
        <v>0</v>
      </c>
      <c r="G3989" s="8">
        <v>0</v>
      </c>
      <c r="H3989" s="9">
        <f>TRUNC(G3989*D3989,1)</f>
        <v>0</v>
      </c>
      <c r="I3989" s="8">
        <f>TRUNC(SUMIF(V3987:V3989, RIGHTB(O3989, 1), H3987:H3989)*U3989, 2)</f>
        <v>358.07</v>
      </c>
      <c r="J3989" s="9">
        <f>TRUNC(I3989*D3989,1)</f>
        <v>358</v>
      </c>
      <c r="K3989" s="8">
        <f t="shared" si="506"/>
        <v>358</v>
      </c>
      <c r="L3989" s="9">
        <f t="shared" si="506"/>
        <v>358</v>
      </c>
      <c r="M3989" s="5" t="s">
        <v>52</v>
      </c>
      <c r="N3989" s="1" t="s">
        <v>5476</v>
      </c>
      <c r="O3989" s="1" t="s">
        <v>2654</v>
      </c>
      <c r="P3989" s="1" t="s">
        <v>62</v>
      </c>
      <c r="Q3989" s="1" t="s">
        <v>62</v>
      </c>
      <c r="R3989" s="1" t="s">
        <v>62</v>
      </c>
      <c r="S3989">
        <v>1</v>
      </c>
      <c r="T3989">
        <v>2</v>
      </c>
      <c r="U3989">
        <v>0.01</v>
      </c>
      <c r="AV3989" s="1" t="s">
        <v>52</v>
      </c>
      <c r="AW3989" s="1" t="s">
        <v>6759</v>
      </c>
      <c r="AX3989" s="1" t="s">
        <v>52</v>
      </c>
      <c r="AY3989" s="1" t="s">
        <v>52</v>
      </c>
      <c r="AZ3989" s="203"/>
      <c r="BA3989" s="207"/>
    </row>
    <row r="3990" spans="1:53" ht="30" customHeight="1">
      <c r="A3990" s="5" t="s">
        <v>2487</v>
      </c>
      <c r="B3990" s="5" t="s">
        <v>52</v>
      </c>
      <c r="C3990" s="5" t="s">
        <v>52</v>
      </c>
      <c r="D3990" s="6"/>
      <c r="E3990" s="8"/>
      <c r="F3990" s="9">
        <f>TRUNC(SUMIF(N3987:N3989, N3986, F3987:F3989),0)</f>
        <v>0</v>
      </c>
      <c r="G3990" s="8"/>
      <c r="H3990" s="9">
        <f>TRUNC(SUMIF(N3987:N3989, N3986, H3987:H3989),0)</f>
        <v>35807</v>
      </c>
      <c r="I3990" s="8"/>
      <c r="J3990" s="9">
        <f>TRUNC(SUMIF(N3987:N3989, N3986, J3987:J3989),0)</f>
        <v>358</v>
      </c>
      <c r="K3990" s="8"/>
      <c r="L3990" s="9">
        <f>F3990+H3990+J3990</f>
        <v>36165</v>
      </c>
      <c r="M3990" s="5" t="s">
        <v>52</v>
      </c>
      <c r="N3990" s="1" t="s">
        <v>124</v>
      </c>
      <c r="O3990" s="1" t="s">
        <v>124</v>
      </c>
      <c r="P3990" s="1" t="s">
        <v>52</v>
      </c>
      <c r="Q3990" s="1" t="s">
        <v>52</v>
      </c>
      <c r="R3990" s="1" t="s">
        <v>52</v>
      </c>
      <c r="AV3990" s="1" t="s">
        <v>52</v>
      </c>
      <c r="AW3990" s="1" t="s">
        <v>52</v>
      </c>
      <c r="AX3990" s="1" t="s">
        <v>52</v>
      </c>
      <c r="AY3990" s="1" t="s">
        <v>52</v>
      </c>
      <c r="AZ3990" s="203"/>
      <c r="BA3990" s="207"/>
    </row>
    <row r="3991" spans="1:53" ht="30" customHeight="1">
      <c r="A3991" s="6"/>
      <c r="B3991" s="6"/>
      <c r="C3991" s="6"/>
      <c r="D3991" s="6"/>
      <c r="E3991" s="8"/>
      <c r="F3991" s="9"/>
      <c r="G3991" s="8"/>
      <c r="H3991" s="9"/>
      <c r="I3991" s="8"/>
      <c r="J3991" s="9"/>
      <c r="K3991" s="8"/>
      <c r="L3991" s="9"/>
      <c r="M3991" s="6"/>
      <c r="BA3991" s="206"/>
    </row>
    <row r="3992" spans="1:53" ht="30" customHeight="1">
      <c r="A3992" s="308" t="s">
        <v>6760</v>
      </c>
      <c r="B3992" s="308"/>
      <c r="C3992" s="308"/>
      <c r="D3992" s="308"/>
      <c r="E3992" s="309"/>
      <c r="F3992" s="310"/>
      <c r="G3992" s="309"/>
      <c r="H3992" s="310"/>
      <c r="I3992" s="309"/>
      <c r="J3992" s="310"/>
      <c r="K3992" s="309"/>
      <c r="L3992" s="310"/>
      <c r="M3992" s="308"/>
      <c r="N3992" s="1" t="s">
        <v>6761</v>
      </c>
      <c r="BA3992" s="206"/>
    </row>
    <row r="3993" spans="1:53" ht="30" customHeight="1">
      <c r="A3993" s="5" t="s">
        <v>4983</v>
      </c>
      <c r="B3993" s="5" t="s">
        <v>4984</v>
      </c>
      <c r="C3993" s="5" t="s">
        <v>1186</v>
      </c>
      <c r="D3993" s="6">
        <v>0.20849999999999999</v>
      </c>
      <c r="E3993" s="8">
        <f>단가대비표!K7</f>
        <v>0</v>
      </c>
      <c r="F3993" s="9">
        <f>TRUNC(E3993*D3993,1)</f>
        <v>0</v>
      </c>
      <c r="G3993" s="8">
        <f>단가대비표!L7</f>
        <v>0</v>
      </c>
      <c r="H3993" s="9">
        <f>TRUNC(G3993*D3993,1)</f>
        <v>0</v>
      </c>
      <c r="I3993" s="8">
        <f>단가대비표!S7</f>
        <v>107355</v>
      </c>
      <c r="J3993" s="9">
        <f>TRUNC(I3993*D3993,1)</f>
        <v>22383.5</v>
      </c>
      <c r="K3993" s="8">
        <f t="shared" ref="K3993:L3996" si="507">TRUNC(E3993+G3993+I3993,1)</f>
        <v>107355</v>
      </c>
      <c r="L3993" s="9">
        <f t="shared" si="507"/>
        <v>22383.5</v>
      </c>
      <c r="M3993" s="5" t="s">
        <v>4596</v>
      </c>
      <c r="N3993" s="1" t="s">
        <v>52</v>
      </c>
      <c r="O3993" s="1" t="s">
        <v>6142</v>
      </c>
      <c r="P3993" s="1" t="s">
        <v>62</v>
      </c>
      <c r="Q3993" s="1" t="s">
        <v>62</v>
      </c>
      <c r="R3993" s="1" t="s">
        <v>61</v>
      </c>
      <c r="AV3993" s="1" t="s">
        <v>52</v>
      </c>
      <c r="AW3993" s="1" t="s">
        <v>6764</v>
      </c>
      <c r="AX3993" s="1" t="s">
        <v>52</v>
      </c>
      <c r="AY3993" s="1" t="s">
        <v>4599</v>
      </c>
      <c r="AZ3993" s="203"/>
      <c r="BA3993" s="207" t="s">
        <v>7221</v>
      </c>
    </row>
    <row r="3994" spans="1:53" ht="30" customHeight="1">
      <c r="A3994" s="5" t="s">
        <v>5599</v>
      </c>
      <c r="B3994" s="5" t="s">
        <v>5600</v>
      </c>
      <c r="C3994" s="5" t="s">
        <v>2572</v>
      </c>
      <c r="D3994" s="6">
        <v>11.6</v>
      </c>
      <c r="E3994" s="8">
        <f>단가대비표!K55</f>
        <v>1296</v>
      </c>
      <c r="F3994" s="9">
        <f>TRUNC(E3994*D3994,1)</f>
        <v>15033.6</v>
      </c>
      <c r="G3994" s="8">
        <f>단가대비표!L55</f>
        <v>0</v>
      </c>
      <c r="H3994" s="9">
        <f>TRUNC(G3994*D3994,1)</f>
        <v>0</v>
      </c>
      <c r="I3994" s="8">
        <f>단가대비표!S55</f>
        <v>0</v>
      </c>
      <c r="J3994" s="9">
        <f>TRUNC(I3994*D3994,1)</f>
        <v>0</v>
      </c>
      <c r="K3994" s="8">
        <f t="shared" si="507"/>
        <v>1296</v>
      </c>
      <c r="L3994" s="9">
        <f t="shared" si="507"/>
        <v>15033.6</v>
      </c>
      <c r="M3994" s="5" t="s">
        <v>52</v>
      </c>
      <c r="N3994" s="1" t="s">
        <v>6761</v>
      </c>
      <c r="O3994" s="1" t="s">
        <v>5601</v>
      </c>
      <c r="P3994" s="1" t="s">
        <v>62</v>
      </c>
      <c r="Q3994" s="1" t="s">
        <v>62</v>
      </c>
      <c r="R3994" s="1" t="s">
        <v>61</v>
      </c>
      <c r="V3994">
        <v>1</v>
      </c>
      <c r="AV3994" s="1" t="s">
        <v>52</v>
      </c>
      <c r="AW3994" s="1" t="s">
        <v>6765</v>
      </c>
      <c r="AX3994" s="1" t="s">
        <v>52</v>
      </c>
      <c r="AY3994" s="1" t="s">
        <v>52</v>
      </c>
      <c r="AZ3994" s="203"/>
      <c r="BA3994" s="207" t="s">
        <v>7276</v>
      </c>
    </row>
    <row r="3995" spans="1:53" ht="30" customHeight="1">
      <c r="A3995" s="5" t="s">
        <v>2665</v>
      </c>
      <c r="B3995" s="5" t="s">
        <v>5621</v>
      </c>
      <c r="C3995" s="5" t="s">
        <v>449</v>
      </c>
      <c r="D3995" s="6">
        <v>1</v>
      </c>
      <c r="E3995" s="8">
        <f>TRUNC(SUMIF(V3993:V3996, RIGHTB(O3995, 1), F3993:F3996)*U3995, 2)</f>
        <v>3307.39</v>
      </c>
      <c r="F3995" s="9">
        <f>TRUNC(E3995*D3995,1)</f>
        <v>3307.3</v>
      </c>
      <c r="G3995" s="8">
        <v>0</v>
      </c>
      <c r="H3995" s="9">
        <f>TRUNC(G3995*D3995,1)</f>
        <v>0</v>
      </c>
      <c r="I3995" s="8">
        <v>0</v>
      </c>
      <c r="J3995" s="9">
        <f>TRUNC(I3995*D3995,1)</f>
        <v>0</v>
      </c>
      <c r="K3995" s="8">
        <f t="shared" si="507"/>
        <v>3307.3</v>
      </c>
      <c r="L3995" s="9">
        <f t="shared" si="507"/>
        <v>3307.3</v>
      </c>
      <c r="M3995" s="5" t="s">
        <v>52</v>
      </c>
      <c r="N3995" s="1" t="s">
        <v>6761</v>
      </c>
      <c r="O3995" s="1" t="s">
        <v>2654</v>
      </c>
      <c r="P3995" s="1" t="s">
        <v>62</v>
      </c>
      <c r="Q3995" s="1" t="s">
        <v>62</v>
      </c>
      <c r="R3995" s="1" t="s">
        <v>62</v>
      </c>
      <c r="S3995">
        <v>0</v>
      </c>
      <c r="T3995">
        <v>0</v>
      </c>
      <c r="U3995">
        <v>0.22</v>
      </c>
      <c r="AV3995" s="1" t="s">
        <v>52</v>
      </c>
      <c r="AW3995" s="1" t="s">
        <v>6766</v>
      </c>
      <c r="AX3995" s="1" t="s">
        <v>52</v>
      </c>
      <c r="AY3995" s="1" t="s">
        <v>52</v>
      </c>
      <c r="AZ3995" s="203"/>
      <c r="BA3995" s="207"/>
    </row>
    <row r="3996" spans="1:53" ht="30" customHeight="1">
      <c r="A3996" s="5" t="s">
        <v>5605</v>
      </c>
      <c r="B3996" s="5" t="s">
        <v>2646</v>
      </c>
      <c r="C3996" s="5" t="s">
        <v>2210</v>
      </c>
      <c r="D3996" s="6">
        <v>1</v>
      </c>
      <c r="E3996" s="8">
        <f>TRUNC(단가대비표!K433*1/8*16/12*25/20, 1)</f>
        <v>0</v>
      </c>
      <c r="F3996" s="9">
        <f>TRUNC(E3996*D3996,1)</f>
        <v>0</v>
      </c>
      <c r="G3996" s="8">
        <f>TRUNC(단가대비표!L433*1/8*16/12*25/20, 1)</f>
        <v>50686.400000000001</v>
      </c>
      <c r="H3996" s="9">
        <f>TRUNC(G3996*D3996,1)</f>
        <v>50686.400000000001</v>
      </c>
      <c r="I3996" s="8">
        <f>TRUNC(단가대비표!S433*1/8*16/12*25/20, 1)</f>
        <v>0</v>
      </c>
      <c r="J3996" s="9">
        <f>TRUNC(I3996*D3996,1)</f>
        <v>0</v>
      </c>
      <c r="K3996" s="8">
        <f t="shared" si="507"/>
        <v>50686.400000000001</v>
      </c>
      <c r="L3996" s="9">
        <f t="shared" si="507"/>
        <v>50686.400000000001</v>
      </c>
      <c r="M3996" s="5" t="s">
        <v>52</v>
      </c>
      <c r="N3996" s="1" t="s">
        <v>6761</v>
      </c>
      <c r="O3996" s="1" t="s">
        <v>5606</v>
      </c>
      <c r="P3996" s="1" t="s">
        <v>62</v>
      </c>
      <c r="Q3996" s="1" t="s">
        <v>62</v>
      </c>
      <c r="R3996" s="1" t="s">
        <v>61</v>
      </c>
      <c r="AV3996" s="1" t="s">
        <v>52</v>
      </c>
      <c r="AW3996" s="1" t="s">
        <v>6767</v>
      </c>
      <c r="AX3996" s="1" t="s">
        <v>61</v>
      </c>
      <c r="AY3996" s="1" t="s">
        <v>52</v>
      </c>
      <c r="AZ3996" s="203"/>
      <c r="BA3996" s="207" t="s">
        <v>7748</v>
      </c>
    </row>
    <row r="3997" spans="1:53" ht="30" customHeight="1">
      <c r="A3997" s="5" t="s">
        <v>2487</v>
      </c>
      <c r="B3997" s="5" t="s">
        <v>52</v>
      </c>
      <c r="C3997" s="5" t="s">
        <v>52</v>
      </c>
      <c r="D3997" s="6"/>
      <c r="E3997" s="8"/>
      <c r="F3997" s="9">
        <f>TRUNC(SUMIF(N3993:N3996, N3992, F3993:F3996),0)</f>
        <v>18340</v>
      </c>
      <c r="G3997" s="8"/>
      <c r="H3997" s="9">
        <f>TRUNC(SUMIF(N3993:N3996, N3992, H3993:H3996),0)</f>
        <v>50686</v>
      </c>
      <c r="I3997" s="8"/>
      <c r="J3997" s="9">
        <f>TRUNC(SUMIF(N3993:N3996, N3992, J3993:J3996),0)</f>
        <v>0</v>
      </c>
      <c r="K3997" s="8"/>
      <c r="L3997" s="9">
        <f>F3997+H3997+J3997</f>
        <v>69026</v>
      </c>
      <c r="M3997" s="5" t="s">
        <v>52</v>
      </c>
      <c r="N3997" s="1" t="s">
        <v>124</v>
      </c>
      <c r="O3997" s="1" t="s">
        <v>124</v>
      </c>
      <c r="P3997" s="1" t="s">
        <v>52</v>
      </c>
      <c r="Q3997" s="1" t="s">
        <v>52</v>
      </c>
      <c r="R3997" s="1" t="s">
        <v>52</v>
      </c>
      <c r="AV3997" s="1" t="s">
        <v>52</v>
      </c>
      <c r="AW3997" s="1" t="s">
        <v>52</v>
      </c>
      <c r="AX3997" s="1" t="s">
        <v>52</v>
      </c>
      <c r="AY3997" s="1" t="s">
        <v>52</v>
      </c>
      <c r="AZ3997" s="203"/>
      <c r="BA3997" s="207"/>
    </row>
    <row r="3998" spans="1:53" ht="30" customHeight="1">
      <c r="A3998" s="6"/>
      <c r="B3998" s="6"/>
      <c r="C3998" s="6"/>
      <c r="D3998" s="6"/>
      <c r="E3998" s="8"/>
      <c r="F3998" s="9"/>
      <c r="G3998" s="8"/>
      <c r="H3998" s="9"/>
      <c r="I3998" s="8"/>
      <c r="J3998" s="9"/>
      <c r="K3998" s="8"/>
      <c r="L3998" s="9"/>
      <c r="M3998" s="6"/>
      <c r="BA3998" s="206"/>
    </row>
    <row r="3999" spans="1:53" ht="30" customHeight="1">
      <c r="A3999" s="308" t="s">
        <v>6768</v>
      </c>
      <c r="B3999" s="308"/>
      <c r="C3999" s="308"/>
      <c r="D3999" s="308"/>
      <c r="E3999" s="309"/>
      <c r="F3999" s="310"/>
      <c r="G3999" s="309"/>
      <c r="H3999" s="310"/>
      <c r="I3999" s="309"/>
      <c r="J3999" s="310"/>
      <c r="K3999" s="309"/>
      <c r="L3999" s="310"/>
      <c r="M3999" s="308"/>
      <c r="N3999" s="1" t="s">
        <v>6769</v>
      </c>
      <c r="BA3999" s="206"/>
    </row>
    <row r="4000" spans="1:53" ht="30" customHeight="1">
      <c r="A4000" s="5" t="s">
        <v>6149</v>
      </c>
      <c r="B4000" s="5" t="s">
        <v>6150</v>
      </c>
      <c r="C4000" s="5" t="s">
        <v>1186</v>
      </c>
      <c r="D4000" s="6">
        <v>0.37080000000000002</v>
      </c>
      <c r="E4000" s="8">
        <f>단가대비표!K19</f>
        <v>0</v>
      </c>
      <c r="F4000" s="9">
        <f>TRUNC(E4000*D4000,1)</f>
        <v>0</v>
      </c>
      <c r="G4000" s="8">
        <f>단가대비표!L19</f>
        <v>0</v>
      </c>
      <c r="H4000" s="9">
        <f>TRUNC(G4000*D4000,1)</f>
        <v>0</v>
      </c>
      <c r="I4000" s="8">
        <f>단가대비표!S19</f>
        <v>1273</v>
      </c>
      <c r="J4000" s="9">
        <f>TRUNC(I4000*D4000,1)</f>
        <v>472</v>
      </c>
      <c r="K4000" s="8">
        <f t="shared" ref="K4000:L4003" si="508">TRUNC(E4000+G4000+I4000,1)</f>
        <v>1273</v>
      </c>
      <c r="L4000" s="9">
        <f t="shared" si="508"/>
        <v>472</v>
      </c>
      <c r="M4000" s="5" t="s">
        <v>4596</v>
      </c>
      <c r="N4000" s="1" t="s">
        <v>52</v>
      </c>
      <c r="O4000" s="1" t="s">
        <v>6152</v>
      </c>
      <c r="P4000" s="1" t="s">
        <v>62</v>
      </c>
      <c r="Q4000" s="1" t="s">
        <v>62</v>
      </c>
      <c r="R4000" s="1" t="s">
        <v>61</v>
      </c>
      <c r="AV4000" s="1" t="s">
        <v>52</v>
      </c>
      <c r="AW4000" s="1" t="s">
        <v>6772</v>
      </c>
      <c r="AX4000" s="1" t="s">
        <v>52</v>
      </c>
      <c r="AY4000" s="1" t="s">
        <v>4599</v>
      </c>
      <c r="AZ4000" s="203"/>
      <c r="BA4000" s="207" t="s">
        <v>7233</v>
      </c>
    </row>
    <row r="4001" spans="1:53" ht="30" customHeight="1">
      <c r="A4001" s="5" t="s">
        <v>5896</v>
      </c>
      <c r="B4001" s="5" t="s">
        <v>5897</v>
      </c>
      <c r="C4001" s="5" t="s">
        <v>2572</v>
      </c>
      <c r="D4001" s="6">
        <v>0.7</v>
      </c>
      <c r="E4001" s="8">
        <f>단가대비표!K56</f>
        <v>1424</v>
      </c>
      <c r="F4001" s="9">
        <f>TRUNC(E4001*D4001,1)</f>
        <v>996.8</v>
      </c>
      <c r="G4001" s="8">
        <f>단가대비표!L56</f>
        <v>0</v>
      </c>
      <c r="H4001" s="9">
        <f>TRUNC(G4001*D4001,1)</f>
        <v>0</v>
      </c>
      <c r="I4001" s="8">
        <f>단가대비표!S56</f>
        <v>0</v>
      </c>
      <c r="J4001" s="9">
        <f>TRUNC(I4001*D4001,1)</f>
        <v>0</v>
      </c>
      <c r="K4001" s="8">
        <f t="shared" si="508"/>
        <v>1424</v>
      </c>
      <c r="L4001" s="9">
        <f t="shared" si="508"/>
        <v>996.8</v>
      </c>
      <c r="M4001" s="5" t="s">
        <v>52</v>
      </c>
      <c r="N4001" s="1" t="s">
        <v>6769</v>
      </c>
      <c r="O4001" s="1" t="s">
        <v>5898</v>
      </c>
      <c r="P4001" s="1" t="s">
        <v>62</v>
      </c>
      <c r="Q4001" s="1" t="s">
        <v>62</v>
      </c>
      <c r="R4001" s="1" t="s">
        <v>61</v>
      </c>
      <c r="V4001">
        <v>1</v>
      </c>
      <c r="AV4001" s="1" t="s">
        <v>52</v>
      </c>
      <c r="AW4001" s="1" t="s">
        <v>6773</v>
      </c>
      <c r="AX4001" s="1" t="s">
        <v>52</v>
      </c>
      <c r="AY4001" s="1" t="s">
        <v>52</v>
      </c>
      <c r="AZ4001" s="203"/>
      <c r="BA4001" s="207" t="s">
        <v>7277</v>
      </c>
    </row>
    <row r="4002" spans="1:53" ht="30" customHeight="1">
      <c r="A4002" s="5" t="s">
        <v>2665</v>
      </c>
      <c r="B4002" s="5" t="s">
        <v>6155</v>
      </c>
      <c r="C4002" s="5" t="s">
        <v>449</v>
      </c>
      <c r="D4002" s="6">
        <v>1</v>
      </c>
      <c r="E4002" s="8">
        <f>TRUNC(SUMIF(V4000:V4003, RIGHTB(O4002, 1), F4000:F4003)*U4002, 2)</f>
        <v>99.68</v>
      </c>
      <c r="F4002" s="9">
        <f>TRUNC(E4002*D4002,1)</f>
        <v>99.6</v>
      </c>
      <c r="G4002" s="8">
        <v>0</v>
      </c>
      <c r="H4002" s="9">
        <f>TRUNC(G4002*D4002,1)</f>
        <v>0</v>
      </c>
      <c r="I4002" s="8">
        <v>0</v>
      </c>
      <c r="J4002" s="9">
        <f>TRUNC(I4002*D4002,1)</f>
        <v>0</v>
      </c>
      <c r="K4002" s="8">
        <f t="shared" si="508"/>
        <v>99.6</v>
      </c>
      <c r="L4002" s="9">
        <f t="shared" si="508"/>
        <v>99.6</v>
      </c>
      <c r="M4002" s="5" t="s">
        <v>52</v>
      </c>
      <c r="N4002" s="1" t="s">
        <v>6769</v>
      </c>
      <c r="O4002" s="1" t="s">
        <v>2654</v>
      </c>
      <c r="P4002" s="1" t="s">
        <v>62</v>
      </c>
      <c r="Q4002" s="1" t="s">
        <v>62</v>
      </c>
      <c r="R4002" s="1" t="s">
        <v>62</v>
      </c>
      <c r="S4002">
        <v>0</v>
      </c>
      <c r="T4002">
        <v>0</v>
      </c>
      <c r="U4002">
        <v>0.1</v>
      </c>
      <c r="AV4002" s="1" t="s">
        <v>52</v>
      </c>
      <c r="AW4002" s="1" t="s">
        <v>6774</v>
      </c>
      <c r="AX4002" s="1" t="s">
        <v>52</v>
      </c>
      <c r="AY4002" s="1" t="s">
        <v>52</v>
      </c>
      <c r="AZ4002" s="203"/>
      <c r="BA4002" s="207"/>
    </row>
    <row r="4003" spans="1:53" ht="30" customHeight="1">
      <c r="A4003" s="5" t="s">
        <v>5857</v>
      </c>
      <c r="B4003" s="5" t="s">
        <v>2646</v>
      </c>
      <c r="C4003" s="5" t="s">
        <v>2210</v>
      </c>
      <c r="D4003" s="6">
        <v>1</v>
      </c>
      <c r="E4003" s="8">
        <f>TRUNC(단가대비표!K435*1/8*16/12*25/20, 1)</f>
        <v>0</v>
      </c>
      <c r="F4003" s="9">
        <f>TRUNC(E4003*D4003,1)</f>
        <v>0</v>
      </c>
      <c r="G4003" s="8">
        <f>TRUNC(단가대비표!L435*1/8*16/12*25/20, 1)</f>
        <v>32384.5</v>
      </c>
      <c r="H4003" s="9">
        <f>TRUNC(G4003*D4003,1)</f>
        <v>32384.5</v>
      </c>
      <c r="I4003" s="8">
        <f>TRUNC(단가대비표!S435*1/8*16/12*25/20, 1)</f>
        <v>0</v>
      </c>
      <c r="J4003" s="9">
        <f>TRUNC(I4003*D4003,1)</f>
        <v>0</v>
      </c>
      <c r="K4003" s="8">
        <f t="shared" si="508"/>
        <v>32384.5</v>
      </c>
      <c r="L4003" s="9">
        <f t="shared" si="508"/>
        <v>32384.5</v>
      </c>
      <c r="M4003" s="5" t="s">
        <v>52</v>
      </c>
      <c r="N4003" s="1" t="s">
        <v>6769</v>
      </c>
      <c r="O4003" s="1" t="s">
        <v>5858</v>
      </c>
      <c r="P4003" s="1" t="s">
        <v>62</v>
      </c>
      <c r="Q4003" s="1" t="s">
        <v>62</v>
      </c>
      <c r="R4003" s="1" t="s">
        <v>61</v>
      </c>
      <c r="AV4003" s="1" t="s">
        <v>52</v>
      </c>
      <c r="AW4003" s="1" t="s">
        <v>6775</v>
      </c>
      <c r="AX4003" s="1" t="s">
        <v>61</v>
      </c>
      <c r="AY4003" s="1" t="s">
        <v>52</v>
      </c>
      <c r="AZ4003" s="203"/>
      <c r="BA4003" s="207" t="s">
        <v>7750</v>
      </c>
    </row>
    <row r="4004" spans="1:53" ht="30" customHeight="1">
      <c r="A4004" s="5" t="s">
        <v>2487</v>
      </c>
      <c r="B4004" s="5" t="s">
        <v>52</v>
      </c>
      <c r="C4004" s="5" t="s">
        <v>52</v>
      </c>
      <c r="D4004" s="6"/>
      <c r="E4004" s="8"/>
      <c r="F4004" s="9">
        <f>TRUNC(SUMIF(N4000:N4003, N3999, F4000:F4003),0)</f>
        <v>1096</v>
      </c>
      <c r="G4004" s="8"/>
      <c r="H4004" s="9">
        <f>TRUNC(SUMIF(N4000:N4003, N3999, H4000:H4003),0)</f>
        <v>32384</v>
      </c>
      <c r="I4004" s="8"/>
      <c r="J4004" s="9">
        <f>TRUNC(SUMIF(N4000:N4003, N3999, J4000:J4003),0)</f>
        <v>0</v>
      </c>
      <c r="K4004" s="8"/>
      <c r="L4004" s="9">
        <f>F4004+H4004+J4004</f>
        <v>33480</v>
      </c>
      <c r="M4004" s="5" t="s">
        <v>52</v>
      </c>
      <c r="N4004" s="1" t="s">
        <v>124</v>
      </c>
      <c r="O4004" s="1" t="s">
        <v>124</v>
      </c>
      <c r="P4004" s="1" t="s">
        <v>52</v>
      </c>
      <c r="Q4004" s="1" t="s">
        <v>52</v>
      </c>
      <c r="R4004" s="1" t="s">
        <v>52</v>
      </c>
      <c r="AV4004" s="1" t="s">
        <v>52</v>
      </c>
      <c r="AW4004" s="1" t="s">
        <v>52</v>
      </c>
      <c r="AX4004" s="1" t="s">
        <v>52</v>
      </c>
      <c r="AY4004" s="1" t="s">
        <v>52</v>
      </c>
      <c r="AZ4004" s="203"/>
      <c r="BA4004" s="207"/>
    </row>
    <row r="4005" spans="1:53" ht="30" customHeight="1">
      <c r="A4005" s="6"/>
      <c r="B4005" s="6"/>
      <c r="C4005" s="6"/>
      <c r="D4005" s="6"/>
      <c r="E4005" s="8"/>
      <c r="F4005" s="9"/>
      <c r="G4005" s="8"/>
      <c r="H4005" s="9"/>
      <c r="I4005" s="8"/>
      <c r="J4005" s="9"/>
      <c r="K4005" s="8"/>
      <c r="L4005" s="9"/>
      <c r="M4005" s="6"/>
      <c r="BA4005" s="206"/>
    </row>
    <row r="4006" spans="1:53" ht="30" customHeight="1">
      <c r="A4006" s="308" t="s">
        <v>6776</v>
      </c>
      <c r="B4006" s="308"/>
      <c r="C4006" s="308"/>
      <c r="D4006" s="308"/>
      <c r="E4006" s="309"/>
      <c r="F4006" s="310"/>
      <c r="G4006" s="309"/>
      <c r="H4006" s="310"/>
      <c r="I4006" s="309"/>
      <c r="J4006" s="310"/>
      <c r="K4006" s="309"/>
      <c r="L4006" s="310"/>
      <c r="M4006" s="308"/>
      <c r="N4006" s="1" t="s">
        <v>6777</v>
      </c>
      <c r="BA4006" s="206"/>
    </row>
    <row r="4007" spans="1:53" ht="30" customHeight="1">
      <c r="A4007" s="5" t="s">
        <v>4983</v>
      </c>
      <c r="B4007" s="5" t="s">
        <v>5609</v>
      </c>
      <c r="C4007" s="5" t="s">
        <v>1186</v>
      </c>
      <c r="D4007" s="6">
        <v>0.20849999999999999</v>
      </c>
      <c r="E4007" s="8">
        <f>단가대비표!K5</f>
        <v>0</v>
      </c>
      <c r="F4007" s="9">
        <f>TRUNC(E4007*D4007,1)</f>
        <v>0</v>
      </c>
      <c r="G4007" s="8">
        <f>단가대비표!L5</f>
        <v>0</v>
      </c>
      <c r="H4007" s="9">
        <f>TRUNC(G4007*D4007,1)</f>
        <v>0</v>
      </c>
      <c r="I4007" s="8">
        <f>단가대비표!S5</f>
        <v>60857</v>
      </c>
      <c r="J4007" s="9">
        <f>TRUNC(I4007*D4007,1)</f>
        <v>12688.6</v>
      </c>
      <c r="K4007" s="8">
        <f t="shared" ref="K4007:L4010" si="509">TRUNC(E4007+G4007+I4007,1)</f>
        <v>60857</v>
      </c>
      <c r="L4007" s="9">
        <f t="shared" si="509"/>
        <v>12688.6</v>
      </c>
      <c r="M4007" s="5" t="s">
        <v>4596</v>
      </c>
      <c r="N4007" s="1" t="s">
        <v>52</v>
      </c>
      <c r="O4007" s="1" t="s">
        <v>5610</v>
      </c>
      <c r="P4007" s="1" t="s">
        <v>62</v>
      </c>
      <c r="Q4007" s="1" t="s">
        <v>62</v>
      </c>
      <c r="R4007" s="1" t="s">
        <v>61</v>
      </c>
      <c r="AV4007" s="1" t="s">
        <v>52</v>
      </c>
      <c r="AW4007" s="1" t="s">
        <v>6780</v>
      </c>
      <c r="AX4007" s="1" t="s">
        <v>52</v>
      </c>
      <c r="AY4007" s="1" t="s">
        <v>4599</v>
      </c>
      <c r="AZ4007" s="203"/>
      <c r="BA4007" s="207" t="s">
        <v>7219</v>
      </c>
    </row>
    <row r="4008" spans="1:53" ht="30" customHeight="1">
      <c r="A4008" s="5" t="s">
        <v>5599</v>
      </c>
      <c r="B4008" s="5" t="s">
        <v>5600</v>
      </c>
      <c r="C4008" s="5" t="s">
        <v>2572</v>
      </c>
      <c r="D4008" s="6">
        <v>5</v>
      </c>
      <c r="E4008" s="8">
        <f>단가대비표!K55</f>
        <v>1296</v>
      </c>
      <c r="F4008" s="9">
        <f>TRUNC(E4008*D4008,1)</f>
        <v>6480</v>
      </c>
      <c r="G4008" s="8">
        <f>단가대비표!L55</f>
        <v>0</v>
      </c>
      <c r="H4008" s="9">
        <f>TRUNC(G4008*D4008,1)</f>
        <v>0</v>
      </c>
      <c r="I4008" s="8">
        <f>단가대비표!S55</f>
        <v>0</v>
      </c>
      <c r="J4008" s="9">
        <f>TRUNC(I4008*D4008,1)</f>
        <v>0</v>
      </c>
      <c r="K4008" s="8">
        <f t="shared" si="509"/>
        <v>1296</v>
      </c>
      <c r="L4008" s="9">
        <f t="shared" si="509"/>
        <v>6480</v>
      </c>
      <c r="M4008" s="5" t="s">
        <v>52</v>
      </c>
      <c r="N4008" s="1" t="s">
        <v>6777</v>
      </c>
      <c r="O4008" s="1" t="s">
        <v>5601</v>
      </c>
      <c r="P4008" s="1" t="s">
        <v>62</v>
      </c>
      <c r="Q4008" s="1" t="s">
        <v>62</v>
      </c>
      <c r="R4008" s="1" t="s">
        <v>61</v>
      </c>
      <c r="V4008">
        <v>1</v>
      </c>
      <c r="AV4008" s="1" t="s">
        <v>52</v>
      </c>
      <c r="AW4008" s="1" t="s">
        <v>6781</v>
      </c>
      <c r="AX4008" s="1" t="s">
        <v>52</v>
      </c>
      <c r="AY4008" s="1" t="s">
        <v>52</v>
      </c>
      <c r="AZ4008" s="203"/>
      <c r="BA4008" s="207" t="s">
        <v>7276</v>
      </c>
    </row>
    <row r="4009" spans="1:53" ht="30" customHeight="1">
      <c r="A4009" s="5" t="s">
        <v>2665</v>
      </c>
      <c r="B4009" s="5" t="s">
        <v>5613</v>
      </c>
      <c r="C4009" s="5" t="s">
        <v>449</v>
      </c>
      <c r="D4009" s="6">
        <v>1</v>
      </c>
      <c r="E4009" s="8">
        <f>TRUNC(SUMIF(V4007:V4010, RIGHTB(O4009, 1), F4007:F4010)*U4009, 2)</f>
        <v>1360.8</v>
      </c>
      <c r="F4009" s="9">
        <f>TRUNC(E4009*D4009,1)</f>
        <v>1360.8</v>
      </c>
      <c r="G4009" s="8">
        <v>0</v>
      </c>
      <c r="H4009" s="9">
        <f>TRUNC(G4009*D4009,1)</f>
        <v>0</v>
      </c>
      <c r="I4009" s="8">
        <v>0</v>
      </c>
      <c r="J4009" s="9">
        <f>TRUNC(I4009*D4009,1)</f>
        <v>0</v>
      </c>
      <c r="K4009" s="8">
        <f t="shared" si="509"/>
        <v>1360.8</v>
      </c>
      <c r="L4009" s="9">
        <f t="shared" si="509"/>
        <v>1360.8</v>
      </c>
      <c r="M4009" s="5" t="s">
        <v>52</v>
      </c>
      <c r="N4009" s="1" t="s">
        <v>6777</v>
      </c>
      <c r="O4009" s="1" t="s">
        <v>2654</v>
      </c>
      <c r="P4009" s="1" t="s">
        <v>62</v>
      </c>
      <c r="Q4009" s="1" t="s">
        <v>62</v>
      </c>
      <c r="R4009" s="1" t="s">
        <v>62</v>
      </c>
      <c r="S4009">
        <v>0</v>
      </c>
      <c r="T4009">
        <v>0</v>
      </c>
      <c r="U4009">
        <v>0.21</v>
      </c>
      <c r="AV4009" s="1" t="s">
        <v>52</v>
      </c>
      <c r="AW4009" s="1" t="s">
        <v>6782</v>
      </c>
      <c r="AX4009" s="1" t="s">
        <v>52</v>
      </c>
      <c r="AY4009" s="1" t="s">
        <v>52</v>
      </c>
      <c r="AZ4009" s="203"/>
      <c r="BA4009" s="207"/>
    </row>
    <row r="4010" spans="1:53" ht="30" customHeight="1">
      <c r="A4010" s="5" t="s">
        <v>5605</v>
      </c>
      <c r="B4010" s="5" t="s">
        <v>2646</v>
      </c>
      <c r="C4010" s="5" t="s">
        <v>2210</v>
      </c>
      <c r="D4010" s="6">
        <v>1</v>
      </c>
      <c r="E4010" s="8">
        <f>TRUNC(단가대비표!K433*1/8*16/12*25/20, 1)</f>
        <v>0</v>
      </c>
      <c r="F4010" s="9">
        <f>TRUNC(E4010*D4010,1)</f>
        <v>0</v>
      </c>
      <c r="G4010" s="8">
        <f>TRUNC(단가대비표!L433*1/8*16/12*25/20, 1)</f>
        <v>50686.400000000001</v>
      </c>
      <c r="H4010" s="9">
        <f>TRUNC(G4010*D4010,1)</f>
        <v>50686.400000000001</v>
      </c>
      <c r="I4010" s="8">
        <f>TRUNC(단가대비표!S433*1/8*16/12*25/20, 1)</f>
        <v>0</v>
      </c>
      <c r="J4010" s="9">
        <f>TRUNC(I4010*D4010,1)</f>
        <v>0</v>
      </c>
      <c r="K4010" s="8">
        <f t="shared" si="509"/>
        <v>50686.400000000001</v>
      </c>
      <c r="L4010" s="9">
        <f t="shared" si="509"/>
        <v>50686.400000000001</v>
      </c>
      <c r="M4010" s="5" t="s">
        <v>52</v>
      </c>
      <c r="N4010" s="1" t="s">
        <v>6777</v>
      </c>
      <c r="O4010" s="1" t="s">
        <v>5606</v>
      </c>
      <c r="P4010" s="1" t="s">
        <v>62</v>
      </c>
      <c r="Q4010" s="1" t="s">
        <v>62</v>
      </c>
      <c r="R4010" s="1" t="s">
        <v>61</v>
      </c>
      <c r="AV4010" s="1" t="s">
        <v>52</v>
      </c>
      <c r="AW4010" s="1" t="s">
        <v>6783</v>
      </c>
      <c r="AX4010" s="1" t="s">
        <v>61</v>
      </c>
      <c r="AY4010" s="1" t="s">
        <v>52</v>
      </c>
      <c r="AZ4010" s="203"/>
      <c r="BA4010" s="207" t="s">
        <v>7748</v>
      </c>
    </row>
    <row r="4011" spans="1:53" ht="30" customHeight="1">
      <c r="A4011" s="5" t="s">
        <v>2487</v>
      </c>
      <c r="B4011" s="5" t="s">
        <v>52</v>
      </c>
      <c r="C4011" s="5" t="s">
        <v>52</v>
      </c>
      <c r="D4011" s="6"/>
      <c r="E4011" s="8"/>
      <c r="F4011" s="9">
        <f>TRUNC(SUMIF(N4007:N4010, N4006, F4007:F4010),0)</f>
        <v>7840</v>
      </c>
      <c r="G4011" s="8"/>
      <c r="H4011" s="9">
        <f>TRUNC(SUMIF(N4007:N4010, N4006, H4007:H4010),0)</f>
        <v>50686</v>
      </c>
      <c r="I4011" s="8"/>
      <c r="J4011" s="9">
        <f>TRUNC(SUMIF(N4007:N4010, N4006, J4007:J4010),0)</f>
        <v>0</v>
      </c>
      <c r="K4011" s="8"/>
      <c r="L4011" s="9">
        <f>F4011+H4011+J4011</f>
        <v>58526</v>
      </c>
      <c r="M4011" s="5" t="s">
        <v>52</v>
      </c>
      <c r="N4011" s="1" t="s">
        <v>124</v>
      </c>
      <c r="O4011" s="1" t="s">
        <v>124</v>
      </c>
      <c r="P4011" s="1" t="s">
        <v>52</v>
      </c>
      <c r="Q4011" s="1" t="s">
        <v>52</v>
      </c>
      <c r="R4011" s="1" t="s">
        <v>52</v>
      </c>
      <c r="AV4011" s="1" t="s">
        <v>52</v>
      </c>
      <c r="AW4011" s="1" t="s">
        <v>52</v>
      </c>
      <c r="AX4011" s="1" t="s">
        <v>52</v>
      </c>
      <c r="AY4011" s="1" t="s">
        <v>52</v>
      </c>
      <c r="AZ4011" s="203"/>
      <c r="BA4011" s="207"/>
    </row>
    <row r="4012" spans="1:53" ht="30" customHeight="1">
      <c r="A4012" s="6"/>
      <c r="B4012" s="6"/>
      <c r="C4012" s="6"/>
      <c r="D4012" s="6"/>
      <c r="E4012" s="8"/>
      <c r="F4012" s="9"/>
      <c r="G4012" s="8"/>
      <c r="H4012" s="9"/>
      <c r="I4012" s="8"/>
      <c r="J4012" s="9"/>
      <c r="K4012" s="8"/>
      <c r="L4012" s="9"/>
      <c r="M4012" s="6"/>
      <c r="BA4012" s="206"/>
    </row>
    <row r="4013" spans="1:53" ht="30" customHeight="1">
      <c r="A4013" s="308" t="s">
        <v>6784</v>
      </c>
      <c r="B4013" s="308"/>
      <c r="C4013" s="308"/>
      <c r="D4013" s="308"/>
      <c r="E4013" s="309"/>
      <c r="F4013" s="310"/>
      <c r="G4013" s="309"/>
      <c r="H4013" s="310"/>
      <c r="I4013" s="309"/>
      <c r="J4013" s="310"/>
      <c r="K4013" s="309"/>
      <c r="L4013" s="310"/>
      <c r="M4013" s="308"/>
      <c r="N4013" s="1" t="s">
        <v>5512</v>
      </c>
      <c r="BA4013" s="206"/>
    </row>
    <row r="4014" spans="1:53" ht="30" customHeight="1">
      <c r="A4014" s="5" t="s">
        <v>2809</v>
      </c>
      <c r="B4014" s="5" t="s">
        <v>2646</v>
      </c>
      <c r="C4014" s="5" t="s">
        <v>2210</v>
      </c>
      <c r="D4014" s="6">
        <v>0.16700000000000001</v>
      </c>
      <c r="E4014" s="8">
        <f>단가대비표!K417</f>
        <v>0</v>
      </c>
      <c r="F4014" s="9">
        <f>TRUNC(E4014*D4014,1)</f>
        <v>0</v>
      </c>
      <c r="G4014" s="8">
        <f>단가대비표!L417</f>
        <v>254714</v>
      </c>
      <c r="H4014" s="9">
        <f>TRUNC(G4014*D4014,1)</f>
        <v>42537.2</v>
      </c>
      <c r="I4014" s="8">
        <f>단가대비표!S417</f>
        <v>0</v>
      </c>
      <c r="J4014" s="9">
        <f>TRUNC(I4014*D4014,1)</f>
        <v>0</v>
      </c>
      <c r="K4014" s="8">
        <f t="shared" ref="K4014:L4016" si="510">TRUNC(E4014+G4014+I4014,1)</f>
        <v>254714</v>
      </c>
      <c r="L4014" s="9">
        <f t="shared" si="510"/>
        <v>42537.2</v>
      </c>
      <c r="M4014" s="5" t="s">
        <v>52</v>
      </c>
      <c r="N4014" s="1" t="s">
        <v>5512</v>
      </c>
      <c r="O4014" s="1" t="s">
        <v>2810</v>
      </c>
      <c r="P4014" s="1" t="s">
        <v>62</v>
      </c>
      <c r="Q4014" s="1" t="s">
        <v>62</v>
      </c>
      <c r="R4014" s="1" t="s">
        <v>61</v>
      </c>
      <c r="V4014">
        <v>1</v>
      </c>
      <c r="AV4014" s="1" t="s">
        <v>52</v>
      </c>
      <c r="AW4014" s="1" t="s">
        <v>6785</v>
      </c>
      <c r="AX4014" s="1" t="s">
        <v>52</v>
      </c>
      <c r="AY4014" s="1" t="s">
        <v>52</v>
      </c>
      <c r="AZ4014" s="203"/>
      <c r="BA4014" s="207" t="s">
        <v>7732</v>
      </c>
    </row>
    <row r="4015" spans="1:53" ht="30" customHeight="1">
      <c r="A4015" s="5" t="s">
        <v>2649</v>
      </c>
      <c r="B4015" s="5" t="s">
        <v>2646</v>
      </c>
      <c r="C4015" s="5" t="s">
        <v>2210</v>
      </c>
      <c r="D4015" s="6">
        <v>5.6000000000000001E-2</v>
      </c>
      <c r="E4015" s="8">
        <f>단가대비표!K405</f>
        <v>0</v>
      </c>
      <c r="F4015" s="9">
        <f>TRUNC(E4015*D4015,1)</f>
        <v>0</v>
      </c>
      <c r="G4015" s="8">
        <f>단가대비표!L405</f>
        <v>157068</v>
      </c>
      <c r="H4015" s="9">
        <f>TRUNC(G4015*D4015,1)</f>
        <v>8795.7999999999993</v>
      </c>
      <c r="I4015" s="8">
        <f>단가대비표!S405</f>
        <v>0</v>
      </c>
      <c r="J4015" s="9">
        <f>TRUNC(I4015*D4015,1)</f>
        <v>0</v>
      </c>
      <c r="K4015" s="8">
        <f t="shared" si="510"/>
        <v>157068</v>
      </c>
      <c r="L4015" s="9">
        <f t="shared" si="510"/>
        <v>8795.7999999999993</v>
      </c>
      <c r="M4015" s="5" t="s">
        <v>52</v>
      </c>
      <c r="N4015" s="1" t="s">
        <v>5512</v>
      </c>
      <c r="O4015" s="1" t="s">
        <v>2650</v>
      </c>
      <c r="P4015" s="1" t="s">
        <v>62</v>
      </c>
      <c r="Q4015" s="1" t="s">
        <v>62</v>
      </c>
      <c r="R4015" s="1" t="s">
        <v>61</v>
      </c>
      <c r="V4015">
        <v>1</v>
      </c>
      <c r="AV4015" s="1" t="s">
        <v>52</v>
      </c>
      <c r="AW4015" s="1" t="s">
        <v>6786</v>
      </c>
      <c r="AX4015" s="1" t="s">
        <v>52</v>
      </c>
      <c r="AY4015" s="1" t="s">
        <v>52</v>
      </c>
      <c r="AZ4015" s="203"/>
      <c r="BA4015" s="207" t="s">
        <v>7717</v>
      </c>
    </row>
    <row r="4016" spans="1:53" ht="30" customHeight="1">
      <c r="A4016" s="5" t="s">
        <v>2652</v>
      </c>
      <c r="B4016" s="5" t="s">
        <v>2653</v>
      </c>
      <c r="C4016" s="5" t="s">
        <v>449</v>
      </c>
      <c r="D4016" s="6">
        <v>1</v>
      </c>
      <c r="E4016" s="8">
        <v>0</v>
      </c>
      <c r="F4016" s="9">
        <f>TRUNC(E4016*D4016,1)</f>
        <v>0</v>
      </c>
      <c r="G4016" s="8">
        <v>0</v>
      </c>
      <c r="H4016" s="9">
        <f>TRUNC(G4016*D4016,1)</f>
        <v>0</v>
      </c>
      <c r="I4016" s="8">
        <f>TRUNC(SUMIF(V4014:V4016, RIGHTB(O4016, 1), H4014:H4016)*U4016, 2)</f>
        <v>1026.6600000000001</v>
      </c>
      <c r="J4016" s="9">
        <f>TRUNC(I4016*D4016,1)</f>
        <v>1026.5999999999999</v>
      </c>
      <c r="K4016" s="8">
        <f t="shared" si="510"/>
        <v>1026.5999999999999</v>
      </c>
      <c r="L4016" s="9">
        <f t="shared" si="510"/>
        <v>1026.5999999999999</v>
      </c>
      <c r="M4016" s="5" t="s">
        <v>52</v>
      </c>
      <c r="N4016" s="1" t="s">
        <v>5512</v>
      </c>
      <c r="O4016" s="1" t="s">
        <v>2654</v>
      </c>
      <c r="P4016" s="1" t="s">
        <v>62</v>
      </c>
      <c r="Q4016" s="1" t="s">
        <v>62</v>
      </c>
      <c r="R4016" s="1" t="s">
        <v>62</v>
      </c>
      <c r="S4016">
        <v>1</v>
      </c>
      <c r="T4016">
        <v>2</v>
      </c>
      <c r="U4016">
        <v>0.02</v>
      </c>
      <c r="AV4016" s="1" t="s">
        <v>52</v>
      </c>
      <c r="AW4016" s="1" t="s">
        <v>6787</v>
      </c>
      <c r="AX4016" s="1" t="s">
        <v>52</v>
      </c>
      <c r="AY4016" s="1" t="s">
        <v>52</v>
      </c>
      <c r="AZ4016" s="203"/>
      <c r="BA4016" s="207"/>
    </row>
    <row r="4017" spans="1:53" ht="30" customHeight="1">
      <c r="A4017" s="5" t="s">
        <v>2487</v>
      </c>
      <c r="B4017" s="5" t="s">
        <v>52</v>
      </c>
      <c r="C4017" s="5" t="s">
        <v>52</v>
      </c>
      <c r="D4017" s="6"/>
      <c r="E4017" s="8"/>
      <c r="F4017" s="9">
        <f>TRUNC(SUMIF(N4014:N4016, N4013, F4014:F4016),0)</f>
        <v>0</v>
      </c>
      <c r="G4017" s="8"/>
      <c r="H4017" s="9">
        <f>TRUNC(SUMIF(N4014:N4016, N4013, H4014:H4016),0)</f>
        <v>51333</v>
      </c>
      <c r="I4017" s="8"/>
      <c r="J4017" s="9">
        <f>TRUNC(SUMIF(N4014:N4016, N4013, J4014:J4016),0)</f>
        <v>1026</v>
      </c>
      <c r="K4017" s="8"/>
      <c r="L4017" s="9">
        <f>F4017+H4017+J4017</f>
        <v>52359</v>
      </c>
      <c r="M4017" s="5" t="s">
        <v>52</v>
      </c>
      <c r="N4017" s="1" t="s">
        <v>124</v>
      </c>
      <c r="O4017" s="1" t="s">
        <v>124</v>
      </c>
      <c r="P4017" s="1" t="s">
        <v>52</v>
      </c>
      <c r="Q4017" s="1" t="s">
        <v>52</v>
      </c>
      <c r="R4017" s="1" t="s">
        <v>52</v>
      </c>
      <c r="AV4017" s="1" t="s">
        <v>52</v>
      </c>
      <c r="AW4017" s="1" t="s">
        <v>52</v>
      </c>
      <c r="AX4017" s="1" t="s">
        <v>52</v>
      </c>
      <c r="AY4017" s="1" t="s">
        <v>52</v>
      </c>
      <c r="AZ4017" s="203"/>
      <c r="BA4017" s="207"/>
    </row>
    <row r="4018" spans="1:53" ht="30" customHeight="1">
      <c r="A4018" s="6"/>
      <c r="B4018" s="6"/>
      <c r="C4018" s="6"/>
      <c r="D4018" s="6"/>
      <c r="E4018" s="8"/>
      <c r="F4018" s="9"/>
      <c r="G4018" s="8"/>
      <c r="H4018" s="9"/>
      <c r="I4018" s="8"/>
      <c r="J4018" s="9"/>
      <c r="K4018" s="8"/>
      <c r="L4018" s="9"/>
      <c r="M4018" s="6"/>
      <c r="BA4018" s="206"/>
    </row>
    <row r="4019" spans="1:53" ht="30" customHeight="1">
      <c r="A4019" s="308" t="s">
        <v>6788</v>
      </c>
      <c r="B4019" s="308"/>
      <c r="C4019" s="308"/>
      <c r="D4019" s="308"/>
      <c r="E4019" s="309"/>
      <c r="F4019" s="310"/>
      <c r="G4019" s="309"/>
      <c r="H4019" s="310"/>
      <c r="I4019" s="309"/>
      <c r="J4019" s="310"/>
      <c r="K4019" s="309"/>
      <c r="L4019" s="310"/>
      <c r="M4019" s="308"/>
      <c r="N4019" s="1" t="s">
        <v>5522</v>
      </c>
      <c r="BA4019" s="206"/>
    </row>
    <row r="4020" spans="1:53" ht="30" customHeight="1">
      <c r="A4020" s="5" t="s">
        <v>2809</v>
      </c>
      <c r="B4020" s="5" t="s">
        <v>2646</v>
      </c>
      <c r="C4020" s="5" t="s">
        <v>2210</v>
      </c>
      <c r="D4020" s="6">
        <v>5.3999999999999999E-2</v>
      </c>
      <c r="E4020" s="8">
        <f>단가대비표!K417</f>
        <v>0</v>
      </c>
      <c r="F4020" s="9">
        <f>TRUNC(E4020*D4020,1)</f>
        <v>0</v>
      </c>
      <c r="G4020" s="8">
        <f>단가대비표!L417</f>
        <v>254714</v>
      </c>
      <c r="H4020" s="9">
        <f>TRUNC(G4020*D4020,1)</f>
        <v>13754.5</v>
      </c>
      <c r="I4020" s="8">
        <f>단가대비표!S417</f>
        <v>0</v>
      </c>
      <c r="J4020" s="9">
        <f>TRUNC(I4020*D4020,1)</f>
        <v>0</v>
      </c>
      <c r="K4020" s="8">
        <f t="shared" ref="K4020:L4022" si="511">TRUNC(E4020+G4020+I4020,1)</f>
        <v>254714</v>
      </c>
      <c r="L4020" s="9">
        <f t="shared" si="511"/>
        <v>13754.5</v>
      </c>
      <c r="M4020" s="5" t="s">
        <v>52</v>
      </c>
      <c r="N4020" s="1" t="s">
        <v>5522</v>
      </c>
      <c r="O4020" s="1" t="s">
        <v>2810</v>
      </c>
      <c r="P4020" s="1" t="s">
        <v>62</v>
      </c>
      <c r="Q4020" s="1" t="s">
        <v>62</v>
      </c>
      <c r="R4020" s="1" t="s">
        <v>61</v>
      </c>
      <c r="V4020">
        <v>1</v>
      </c>
      <c r="AV4020" s="1" t="s">
        <v>52</v>
      </c>
      <c r="AW4020" s="1" t="s">
        <v>6789</v>
      </c>
      <c r="AX4020" s="1" t="s">
        <v>52</v>
      </c>
      <c r="AY4020" s="1" t="s">
        <v>52</v>
      </c>
      <c r="AZ4020" s="203"/>
      <c r="BA4020" s="207" t="s">
        <v>7732</v>
      </c>
    </row>
    <row r="4021" spans="1:53" ht="30" customHeight="1">
      <c r="A4021" s="5" t="s">
        <v>2649</v>
      </c>
      <c r="B4021" s="5" t="s">
        <v>2646</v>
      </c>
      <c r="C4021" s="5" t="s">
        <v>2210</v>
      </c>
      <c r="D4021" s="6">
        <v>2.1000000000000001E-2</v>
      </c>
      <c r="E4021" s="8">
        <f>단가대비표!K405</f>
        <v>0</v>
      </c>
      <c r="F4021" s="9">
        <f>TRUNC(E4021*D4021,1)</f>
        <v>0</v>
      </c>
      <c r="G4021" s="8">
        <f>단가대비표!L405</f>
        <v>157068</v>
      </c>
      <c r="H4021" s="9">
        <f>TRUNC(G4021*D4021,1)</f>
        <v>3298.4</v>
      </c>
      <c r="I4021" s="8">
        <f>단가대비표!S405</f>
        <v>0</v>
      </c>
      <c r="J4021" s="9">
        <f>TRUNC(I4021*D4021,1)</f>
        <v>0</v>
      </c>
      <c r="K4021" s="8">
        <f t="shared" si="511"/>
        <v>157068</v>
      </c>
      <c r="L4021" s="9">
        <f t="shared" si="511"/>
        <v>3298.4</v>
      </c>
      <c r="M4021" s="5" t="s">
        <v>52</v>
      </c>
      <c r="N4021" s="1" t="s">
        <v>5522</v>
      </c>
      <c r="O4021" s="1" t="s">
        <v>2650</v>
      </c>
      <c r="P4021" s="1" t="s">
        <v>62</v>
      </c>
      <c r="Q4021" s="1" t="s">
        <v>62</v>
      </c>
      <c r="R4021" s="1" t="s">
        <v>61</v>
      </c>
      <c r="V4021">
        <v>1</v>
      </c>
      <c r="AV4021" s="1" t="s">
        <v>52</v>
      </c>
      <c r="AW4021" s="1" t="s">
        <v>6790</v>
      </c>
      <c r="AX4021" s="1" t="s">
        <v>52</v>
      </c>
      <c r="AY4021" s="1" t="s">
        <v>52</v>
      </c>
      <c r="AZ4021" s="203"/>
      <c r="BA4021" s="207" t="s">
        <v>7717</v>
      </c>
    </row>
    <row r="4022" spans="1:53" ht="30" customHeight="1">
      <c r="A4022" s="5" t="s">
        <v>2652</v>
      </c>
      <c r="B4022" s="5" t="s">
        <v>5124</v>
      </c>
      <c r="C4022" s="5" t="s">
        <v>449</v>
      </c>
      <c r="D4022" s="6">
        <v>1</v>
      </c>
      <c r="E4022" s="8">
        <v>0</v>
      </c>
      <c r="F4022" s="9">
        <f>TRUNC(E4022*D4022,1)</f>
        <v>0</v>
      </c>
      <c r="G4022" s="8">
        <v>0</v>
      </c>
      <c r="H4022" s="9">
        <f>TRUNC(G4022*D4022,1)</f>
        <v>0</v>
      </c>
      <c r="I4022" s="8">
        <f>TRUNC(SUMIF(V4020:V4022, RIGHTB(O4022, 1), H4020:H4022)*U4022, 2)</f>
        <v>682.11</v>
      </c>
      <c r="J4022" s="9">
        <f>TRUNC(I4022*D4022,1)</f>
        <v>682.1</v>
      </c>
      <c r="K4022" s="8">
        <f t="shared" si="511"/>
        <v>682.1</v>
      </c>
      <c r="L4022" s="9">
        <f t="shared" si="511"/>
        <v>682.1</v>
      </c>
      <c r="M4022" s="5" t="s">
        <v>52</v>
      </c>
      <c r="N4022" s="1" t="s">
        <v>5522</v>
      </c>
      <c r="O4022" s="1" t="s">
        <v>2654</v>
      </c>
      <c r="P4022" s="1" t="s">
        <v>62</v>
      </c>
      <c r="Q4022" s="1" t="s">
        <v>62</v>
      </c>
      <c r="R4022" s="1" t="s">
        <v>62</v>
      </c>
      <c r="S4022">
        <v>1</v>
      </c>
      <c r="T4022">
        <v>2</v>
      </c>
      <c r="U4022">
        <v>0.04</v>
      </c>
      <c r="AV4022" s="1" t="s">
        <v>52</v>
      </c>
      <c r="AW4022" s="1" t="s">
        <v>6791</v>
      </c>
      <c r="AX4022" s="1" t="s">
        <v>52</v>
      </c>
      <c r="AY4022" s="1" t="s">
        <v>52</v>
      </c>
      <c r="AZ4022" s="203"/>
      <c r="BA4022" s="207"/>
    </row>
    <row r="4023" spans="1:53" ht="30" customHeight="1">
      <c r="A4023" s="5" t="s">
        <v>2487</v>
      </c>
      <c r="B4023" s="5" t="s">
        <v>52</v>
      </c>
      <c r="C4023" s="5" t="s">
        <v>52</v>
      </c>
      <c r="D4023" s="6"/>
      <c r="E4023" s="8"/>
      <c r="F4023" s="9">
        <f>TRUNC(SUMIF(N4020:N4022, N4019, F4020:F4022),0)</f>
        <v>0</v>
      </c>
      <c r="G4023" s="8"/>
      <c r="H4023" s="9">
        <f>TRUNC(SUMIF(N4020:N4022, N4019, H4020:H4022),0)</f>
        <v>17052</v>
      </c>
      <c r="I4023" s="8"/>
      <c r="J4023" s="9">
        <f>TRUNC(SUMIF(N4020:N4022, N4019, J4020:J4022),0)</f>
        <v>682</v>
      </c>
      <c r="K4023" s="8"/>
      <c r="L4023" s="9">
        <f>F4023+H4023+J4023</f>
        <v>17734</v>
      </c>
      <c r="M4023" s="5" t="s">
        <v>52</v>
      </c>
      <c r="N4023" s="1" t="s">
        <v>124</v>
      </c>
      <c r="O4023" s="1" t="s">
        <v>124</v>
      </c>
      <c r="P4023" s="1" t="s">
        <v>52</v>
      </c>
      <c r="Q4023" s="1" t="s">
        <v>52</v>
      </c>
      <c r="R4023" s="1" t="s">
        <v>52</v>
      </c>
      <c r="AV4023" s="1" t="s">
        <v>52</v>
      </c>
      <c r="AW4023" s="1" t="s">
        <v>52</v>
      </c>
      <c r="AX4023" s="1" t="s">
        <v>52</v>
      </c>
      <c r="AY4023" s="1" t="s">
        <v>52</v>
      </c>
      <c r="AZ4023" s="203"/>
      <c r="BA4023" s="207"/>
    </row>
    <row r="4024" spans="1:53" ht="30" customHeight="1">
      <c r="A4024" s="6"/>
      <c r="B4024" s="6"/>
      <c r="C4024" s="6"/>
      <c r="D4024" s="6"/>
      <c r="E4024" s="8"/>
      <c r="F4024" s="9"/>
      <c r="G4024" s="8"/>
      <c r="H4024" s="9"/>
      <c r="I4024" s="8"/>
      <c r="J4024" s="9"/>
      <c r="K4024" s="8"/>
      <c r="L4024" s="9"/>
      <c r="M4024" s="6"/>
      <c r="BA4024" s="206"/>
    </row>
    <row r="4025" spans="1:53" ht="30" customHeight="1">
      <c r="A4025" s="308" t="s">
        <v>6792</v>
      </c>
      <c r="B4025" s="308"/>
      <c r="C4025" s="308"/>
      <c r="D4025" s="308"/>
      <c r="E4025" s="309"/>
      <c r="F4025" s="310"/>
      <c r="G4025" s="309"/>
      <c r="H4025" s="310"/>
      <c r="I4025" s="309"/>
      <c r="J4025" s="310"/>
      <c r="K4025" s="309"/>
      <c r="L4025" s="310"/>
      <c r="M4025" s="308"/>
      <c r="N4025" s="1" t="s">
        <v>5529</v>
      </c>
      <c r="BA4025" s="206"/>
    </row>
    <row r="4026" spans="1:53" ht="30" customHeight="1">
      <c r="A4026" s="5" t="s">
        <v>2809</v>
      </c>
      <c r="B4026" s="5" t="s">
        <v>2646</v>
      </c>
      <c r="C4026" s="5" t="s">
        <v>2210</v>
      </c>
      <c r="D4026" s="6">
        <v>0.05</v>
      </c>
      <c r="E4026" s="8">
        <f>단가대비표!K417</f>
        <v>0</v>
      </c>
      <c r="F4026" s="9">
        <f>TRUNC(E4026*D4026,1)</f>
        <v>0</v>
      </c>
      <c r="G4026" s="8">
        <f>단가대비표!L417</f>
        <v>254714</v>
      </c>
      <c r="H4026" s="9">
        <f>TRUNC(G4026*D4026,1)</f>
        <v>12735.7</v>
      </c>
      <c r="I4026" s="8">
        <f>단가대비표!S417</f>
        <v>0</v>
      </c>
      <c r="J4026" s="9">
        <f>TRUNC(I4026*D4026,1)</f>
        <v>0</v>
      </c>
      <c r="K4026" s="8">
        <f t="shared" ref="K4026:L4028" si="512">TRUNC(E4026+G4026+I4026,1)</f>
        <v>254714</v>
      </c>
      <c r="L4026" s="9">
        <f t="shared" si="512"/>
        <v>12735.7</v>
      </c>
      <c r="M4026" s="5" t="s">
        <v>52</v>
      </c>
      <c r="N4026" s="1" t="s">
        <v>5529</v>
      </c>
      <c r="O4026" s="1" t="s">
        <v>2810</v>
      </c>
      <c r="P4026" s="1" t="s">
        <v>62</v>
      </c>
      <c r="Q4026" s="1" t="s">
        <v>62</v>
      </c>
      <c r="R4026" s="1" t="s">
        <v>61</v>
      </c>
      <c r="V4026">
        <v>1</v>
      </c>
      <c r="AV4026" s="1" t="s">
        <v>52</v>
      </c>
      <c r="AW4026" s="1" t="s">
        <v>6793</v>
      </c>
      <c r="AX4026" s="1" t="s">
        <v>52</v>
      </c>
      <c r="AY4026" s="1" t="s">
        <v>52</v>
      </c>
      <c r="AZ4026" s="203"/>
      <c r="BA4026" s="207" t="s">
        <v>7732</v>
      </c>
    </row>
    <row r="4027" spans="1:53" ht="30" customHeight="1">
      <c r="A4027" s="5" t="s">
        <v>2649</v>
      </c>
      <c r="B4027" s="5" t="s">
        <v>2646</v>
      </c>
      <c r="C4027" s="5" t="s">
        <v>2210</v>
      </c>
      <c r="D4027" s="6">
        <v>1.9E-2</v>
      </c>
      <c r="E4027" s="8">
        <f>단가대비표!K405</f>
        <v>0</v>
      </c>
      <c r="F4027" s="9">
        <f>TRUNC(E4027*D4027,1)</f>
        <v>0</v>
      </c>
      <c r="G4027" s="8">
        <f>단가대비표!L405</f>
        <v>157068</v>
      </c>
      <c r="H4027" s="9">
        <f>TRUNC(G4027*D4027,1)</f>
        <v>2984.2</v>
      </c>
      <c r="I4027" s="8">
        <f>단가대비표!S405</f>
        <v>0</v>
      </c>
      <c r="J4027" s="9">
        <f>TRUNC(I4027*D4027,1)</f>
        <v>0</v>
      </c>
      <c r="K4027" s="8">
        <f t="shared" si="512"/>
        <v>157068</v>
      </c>
      <c r="L4027" s="9">
        <f t="shared" si="512"/>
        <v>2984.2</v>
      </c>
      <c r="M4027" s="5" t="s">
        <v>52</v>
      </c>
      <c r="N4027" s="1" t="s">
        <v>5529</v>
      </c>
      <c r="O4027" s="1" t="s">
        <v>2650</v>
      </c>
      <c r="P4027" s="1" t="s">
        <v>62</v>
      </c>
      <c r="Q4027" s="1" t="s">
        <v>62</v>
      </c>
      <c r="R4027" s="1" t="s">
        <v>61</v>
      </c>
      <c r="V4027">
        <v>1</v>
      </c>
      <c r="AV4027" s="1" t="s">
        <v>52</v>
      </c>
      <c r="AW4027" s="1" t="s">
        <v>6794</v>
      </c>
      <c r="AX4027" s="1" t="s">
        <v>52</v>
      </c>
      <c r="AY4027" s="1" t="s">
        <v>52</v>
      </c>
      <c r="AZ4027" s="203"/>
      <c r="BA4027" s="207" t="s">
        <v>7717</v>
      </c>
    </row>
    <row r="4028" spans="1:53" ht="30" customHeight="1">
      <c r="A4028" s="5" t="s">
        <v>2652</v>
      </c>
      <c r="B4028" s="5" t="s">
        <v>5124</v>
      </c>
      <c r="C4028" s="5" t="s">
        <v>449</v>
      </c>
      <c r="D4028" s="6">
        <v>1</v>
      </c>
      <c r="E4028" s="8">
        <v>0</v>
      </c>
      <c r="F4028" s="9">
        <f>TRUNC(E4028*D4028,1)</f>
        <v>0</v>
      </c>
      <c r="G4028" s="8">
        <v>0</v>
      </c>
      <c r="H4028" s="9">
        <f>TRUNC(G4028*D4028,1)</f>
        <v>0</v>
      </c>
      <c r="I4028" s="8">
        <f>TRUNC(SUMIF(V4026:V4028, RIGHTB(O4028, 1), H4026:H4028)*U4028, 2)</f>
        <v>628.79</v>
      </c>
      <c r="J4028" s="9">
        <f>TRUNC(I4028*D4028,1)</f>
        <v>628.70000000000005</v>
      </c>
      <c r="K4028" s="8">
        <f t="shared" si="512"/>
        <v>628.70000000000005</v>
      </c>
      <c r="L4028" s="9">
        <f t="shared" si="512"/>
        <v>628.70000000000005</v>
      </c>
      <c r="M4028" s="5" t="s">
        <v>52</v>
      </c>
      <c r="N4028" s="1" t="s">
        <v>5529</v>
      </c>
      <c r="O4028" s="1" t="s">
        <v>2654</v>
      </c>
      <c r="P4028" s="1" t="s">
        <v>62</v>
      </c>
      <c r="Q4028" s="1" t="s">
        <v>62</v>
      </c>
      <c r="R4028" s="1" t="s">
        <v>62</v>
      </c>
      <c r="S4028">
        <v>1</v>
      </c>
      <c r="T4028">
        <v>2</v>
      </c>
      <c r="U4028">
        <v>0.04</v>
      </c>
      <c r="AV4028" s="1" t="s">
        <v>52</v>
      </c>
      <c r="AW4028" s="1" t="s">
        <v>6795</v>
      </c>
      <c r="AX4028" s="1" t="s">
        <v>52</v>
      </c>
      <c r="AY4028" s="1" t="s">
        <v>52</v>
      </c>
      <c r="AZ4028" s="203"/>
      <c r="BA4028" s="207"/>
    </row>
    <row r="4029" spans="1:53" ht="30" customHeight="1">
      <c r="A4029" s="5" t="s">
        <v>2487</v>
      </c>
      <c r="B4029" s="5" t="s">
        <v>52</v>
      </c>
      <c r="C4029" s="5" t="s">
        <v>52</v>
      </c>
      <c r="D4029" s="6"/>
      <c r="E4029" s="8"/>
      <c r="F4029" s="9">
        <f>TRUNC(SUMIF(N4026:N4028, N4025, F4026:F4028),0)</f>
        <v>0</v>
      </c>
      <c r="G4029" s="8"/>
      <c r="H4029" s="9">
        <f>TRUNC(SUMIF(N4026:N4028, N4025, H4026:H4028),0)</f>
        <v>15719</v>
      </c>
      <c r="I4029" s="8"/>
      <c r="J4029" s="9">
        <f>TRUNC(SUMIF(N4026:N4028, N4025, J4026:J4028),0)</f>
        <v>628</v>
      </c>
      <c r="K4029" s="8"/>
      <c r="L4029" s="9">
        <f>F4029+H4029+J4029</f>
        <v>16347</v>
      </c>
      <c r="M4029" s="5" t="s">
        <v>52</v>
      </c>
      <c r="N4029" s="1" t="s">
        <v>124</v>
      </c>
      <c r="O4029" s="1" t="s">
        <v>124</v>
      </c>
      <c r="P4029" s="1" t="s">
        <v>52</v>
      </c>
      <c r="Q4029" s="1" t="s">
        <v>52</v>
      </c>
      <c r="R4029" s="1" t="s">
        <v>52</v>
      </c>
      <c r="AV4029" s="1" t="s">
        <v>52</v>
      </c>
      <c r="AW4029" s="1" t="s">
        <v>52</v>
      </c>
      <c r="AX4029" s="1" t="s">
        <v>52</v>
      </c>
      <c r="AY4029" s="1" t="s">
        <v>52</v>
      </c>
      <c r="AZ4029" s="203"/>
      <c r="BA4029" s="207"/>
    </row>
    <row r="4030" spans="1:53" ht="30" customHeight="1">
      <c r="A4030" s="6"/>
      <c r="B4030" s="6"/>
      <c r="C4030" s="6"/>
      <c r="D4030" s="6"/>
      <c r="E4030" s="8"/>
      <c r="F4030" s="9"/>
      <c r="G4030" s="8"/>
      <c r="H4030" s="9"/>
      <c r="I4030" s="8"/>
      <c r="J4030" s="9"/>
      <c r="K4030" s="8"/>
      <c r="L4030" s="9"/>
      <c r="M4030" s="6"/>
      <c r="BA4030" s="206"/>
    </row>
    <row r="4031" spans="1:53" ht="30" customHeight="1">
      <c r="A4031" s="308" t="s">
        <v>6796</v>
      </c>
      <c r="B4031" s="308"/>
      <c r="C4031" s="308"/>
      <c r="D4031" s="308"/>
      <c r="E4031" s="309"/>
      <c r="F4031" s="310"/>
      <c r="G4031" s="309"/>
      <c r="H4031" s="310"/>
      <c r="I4031" s="309"/>
      <c r="J4031" s="310"/>
      <c r="K4031" s="309"/>
      <c r="L4031" s="310"/>
      <c r="M4031" s="308"/>
      <c r="N4031" s="1" t="s">
        <v>5705</v>
      </c>
      <c r="BA4031" s="206"/>
    </row>
    <row r="4032" spans="1:53" ht="30" customHeight="1">
      <c r="A4032" s="5" t="s">
        <v>6797</v>
      </c>
      <c r="B4032" s="5" t="s">
        <v>5703</v>
      </c>
      <c r="C4032" s="5" t="s">
        <v>1186</v>
      </c>
      <c r="D4032" s="6">
        <v>0.52680000000000005</v>
      </c>
      <c r="E4032" s="8">
        <f>단가대비표!K38</f>
        <v>0</v>
      </c>
      <c r="F4032" s="9">
        <f>TRUNC(E4032*D4032,1)</f>
        <v>0</v>
      </c>
      <c r="G4032" s="8">
        <f>단가대비표!L38</f>
        <v>0</v>
      </c>
      <c r="H4032" s="9">
        <f>TRUNC(G4032*D4032,1)</f>
        <v>0</v>
      </c>
      <c r="I4032" s="8">
        <f>단가대비표!S38</f>
        <v>786</v>
      </c>
      <c r="J4032" s="9">
        <f>TRUNC(I4032*D4032,1)</f>
        <v>414</v>
      </c>
      <c r="K4032" s="8">
        <f>TRUNC(E4032+G4032+I4032,1)</f>
        <v>786</v>
      </c>
      <c r="L4032" s="9">
        <f>TRUNC(F4032+H4032+J4032,1)</f>
        <v>414</v>
      </c>
      <c r="M4032" s="5" t="s">
        <v>5596</v>
      </c>
      <c r="N4032" s="1" t="s">
        <v>5705</v>
      </c>
      <c r="O4032" s="1" t="s">
        <v>6798</v>
      </c>
      <c r="P4032" s="1" t="s">
        <v>62</v>
      </c>
      <c r="Q4032" s="1" t="s">
        <v>62</v>
      </c>
      <c r="R4032" s="1" t="s">
        <v>61</v>
      </c>
      <c r="AV4032" s="1" t="s">
        <v>52</v>
      </c>
      <c r="AW4032" s="1" t="s">
        <v>6799</v>
      </c>
      <c r="AX4032" s="1" t="s">
        <v>52</v>
      </c>
      <c r="AY4032" s="1" t="s">
        <v>52</v>
      </c>
      <c r="AZ4032" s="203"/>
      <c r="BA4032" s="207" t="s">
        <v>7253</v>
      </c>
    </row>
    <row r="4033" spans="1:55" ht="30" customHeight="1">
      <c r="A4033" s="5" t="s">
        <v>2487</v>
      </c>
      <c r="B4033" s="5" t="s">
        <v>52</v>
      </c>
      <c r="C4033" s="5" t="s">
        <v>52</v>
      </c>
      <c r="D4033" s="6"/>
      <c r="E4033" s="8"/>
      <c r="F4033" s="9">
        <f>TRUNC(SUMIF(N4032:N4032, N4031, F4032:F4032),0)</f>
        <v>0</v>
      </c>
      <c r="G4033" s="8"/>
      <c r="H4033" s="9">
        <f>TRUNC(SUMIF(N4032:N4032, N4031, H4032:H4032),0)</f>
        <v>0</v>
      </c>
      <c r="I4033" s="8"/>
      <c r="J4033" s="9">
        <f>TRUNC(SUMIF(N4032:N4032, N4031, J4032:J4032),0)</f>
        <v>414</v>
      </c>
      <c r="K4033" s="8"/>
      <c r="L4033" s="9">
        <f>F4033+H4033+J4033</f>
        <v>414</v>
      </c>
      <c r="M4033" s="5" t="s">
        <v>52</v>
      </c>
      <c r="N4033" s="1" t="s">
        <v>124</v>
      </c>
      <c r="O4033" s="1" t="s">
        <v>124</v>
      </c>
      <c r="P4033" s="1" t="s">
        <v>52</v>
      </c>
      <c r="Q4033" s="1" t="s">
        <v>52</v>
      </c>
      <c r="R4033" s="1" t="s">
        <v>52</v>
      </c>
      <c r="AV4033" s="1" t="s">
        <v>52</v>
      </c>
      <c r="AW4033" s="1" t="s">
        <v>52</v>
      </c>
      <c r="AX4033" s="1" t="s">
        <v>52</v>
      </c>
      <c r="AY4033" s="1" t="s">
        <v>52</v>
      </c>
      <c r="AZ4033" s="203"/>
      <c r="BA4033" s="207"/>
    </row>
    <row r="4034" spans="1:55" ht="30" customHeight="1">
      <c r="A4034" s="6"/>
      <c r="B4034" s="6"/>
      <c r="C4034" s="6"/>
      <c r="D4034" s="6"/>
      <c r="E4034" s="8"/>
      <c r="F4034" s="9"/>
      <c r="G4034" s="8"/>
      <c r="H4034" s="9"/>
      <c r="I4034" s="8"/>
      <c r="J4034" s="9"/>
      <c r="K4034" s="8"/>
      <c r="L4034" s="9"/>
      <c r="M4034" s="6"/>
      <c r="BA4034" s="206"/>
    </row>
    <row r="4035" spans="1:55" ht="30" customHeight="1">
      <c r="A4035" s="308" t="s">
        <v>6800</v>
      </c>
      <c r="B4035" s="308"/>
      <c r="C4035" s="308"/>
      <c r="D4035" s="308"/>
      <c r="E4035" s="309"/>
      <c r="F4035" s="310"/>
      <c r="G4035" s="309"/>
      <c r="H4035" s="310"/>
      <c r="I4035" s="309"/>
      <c r="J4035" s="310"/>
      <c r="K4035" s="309"/>
      <c r="L4035" s="310"/>
      <c r="M4035" s="308"/>
      <c r="N4035" s="1" t="s">
        <v>5785</v>
      </c>
      <c r="BA4035" s="206"/>
    </row>
    <row r="4036" spans="1:55" ht="30" customHeight="1">
      <c r="A4036" s="5" t="s">
        <v>4336</v>
      </c>
      <c r="B4036" s="5" t="s">
        <v>2646</v>
      </c>
      <c r="C4036" s="5" t="s">
        <v>2210</v>
      </c>
      <c r="D4036" s="6">
        <v>1.3520000000000001</v>
      </c>
      <c r="E4036" s="8">
        <f>단가대비표!K436</f>
        <v>0</v>
      </c>
      <c r="F4036" s="9">
        <f>TRUNC(E4036*D4036,1)</f>
        <v>0</v>
      </c>
      <c r="G4036" s="8">
        <f>단가대비표!L436</f>
        <v>213337</v>
      </c>
      <c r="H4036" s="9">
        <f>TRUNC(G4036*D4036,1)</f>
        <v>288431.59999999998</v>
      </c>
      <c r="I4036" s="8">
        <f>단가대비표!S436</f>
        <v>0</v>
      </c>
      <c r="J4036" s="9">
        <f>TRUNC(I4036*D4036,1)</f>
        <v>0</v>
      </c>
      <c r="K4036" s="8">
        <f t="shared" ref="K4036:L4038" si="513">TRUNC(E4036+G4036+I4036,1)</f>
        <v>213337</v>
      </c>
      <c r="L4036" s="9">
        <f t="shared" si="513"/>
        <v>288431.59999999998</v>
      </c>
      <c r="M4036" s="5" t="s">
        <v>52</v>
      </c>
      <c r="N4036" s="1" t="s">
        <v>5785</v>
      </c>
      <c r="O4036" s="1" t="s">
        <v>4337</v>
      </c>
      <c r="P4036" s="1" t="s">
        <v>62</v>
      </c>
      <c r="Q4036" s="1" t="s">
        <v>62</v>
      </c>
      <c r="R4036" s="1" t="s">
        <v>61</v>
      </c>
      <c r="V4036">
        <v>1</v>
      </c>
      <c r="AV4036" s="1" t="s">
        <v>52</v>
      </c>
      <c r="AW4036" s="1" t="s">
        <v>6801</v>
      </c>
      <c r="AX4036" s="1" t="s">
        <v>52</v>
      </c>
      <c r="AY4036" s="1" t="s">
        <v>52</v>
      </c>
      <c r="AZ4036" s="203"/>
      <c r="BA4036" s="207" t="s">
        <v>7751</v>
      </c>
    </row>
    <row r="4037" spans="1:55" ht="30" customHeight="1">
      <c r="A4037" s="5" t="s">
        <v>2649</v>
      </c>
      <c r="B4037" s="5" t="s">
        <v>2646</v>
      </c>
      <c r="C4037" s="5" t="s">
        <v>2210</v>
      </c>
      <c r="D4037" s="6">
        <v>0.44800000000000001</v>
      </c>
      <c r="E4037" s="8">
        <f>단가대비표!K405</f>
        <v>0</v>
      </c>
      <c r="F4037" s="9">
        <f>TRUNC(E4037*D4037,1)</f>
        <v>0</v>
      </c>
      <c r="G4037" s="8">
        <f>단가대비표!L405</f>
        <v>157068</v>
      </c>
      <c r="H4037" s="9">
        <f>TRUNC(G4037*D4037,1)</f>
        <v>70366.399999999994</v>
      </c>
      <c r="I4037" s="8">
        <f>단가대비표!S405</f>
        <v>0</v>
      </c>
      <c r="J4037" s="9">
        <f>TRUNC(I4037*D4037,1)</f>
        <v>0</v>
      </c>
      <c r="K4037" s="8">
        <f t="shared" si="513"/>
        <v>157068</v>
      </c>
      <c r="L4037" s="9">
        <f t="shared" si="513"/>
        <v>70366.399999999994</v>
      </c>
      <c r="M4037" s="5" t="s">
        <v>52</v>
      </c>
      <c r="N4037" s="1" t="s">
        <v>5785</v>
      </c>
      <c r="O4037" s="1" t="s">
        <v>2650</v>
      </c>
      <c r="P4037" s="1" t="s">
        <v>62</v>
      </c>
      <c r="Q4037" s="1" t="s">
        <v>62</v>
      </c>
      <c r="R4037" s="1" t="s">
        <v>61</v>
      </c>
      <c r="V4037">
        <v>1</v>
      </c>
      <c r="AV4037" s="1" t="s">
        <v>52</v>
      </c>
      <c r="AW4037" s="1" t="s">
        <v>6802</v>
      </c>
      <c r="AX4037" s="1" t="s">
        <v>52</v>
      </c>
      <c r="AY4037" s="1" t="s">
        <v>52</v>
      </c>
      <c r="AZ4037" s="203"/>
      <c r="BA4037" s="207" t="s">
        <v>7717</v>
      </c>
    </row>
    <row r="4038" spans="1:55" ht="30" customHeight="1">
      <c r="A4038" s="5" t="s">
        <v>2652</v>
      </c>
      <c r="B4038" s="5" t="s">
        <v>2978</v>
      </c>
      <c r="C4038" s="5" t="s">
        <v>449</v>
      </c>
      <c r="D4038" s="6">
        <v>1</v>
      </c>
      <c r="E4038" s="8">
        <f>TRUNC(SUMIF(V4036:V4038, RIGHTB(O4038, 1), H4036:H4038)*U4038, 2)</f>
        <v>10763.94</v>
      </c>
      <c r="F4038" s="9">
        <f>TRUNC(E4038*D4038,1)</f>
        <v>10763.9</v>
      </c>
      <c r="G4038" s="8">
        <v>0</v>
      </c>
      <c r="H4038" s="9">
        <f>TRUNC(G4038*D4038,1)</f>
        <v>0</v>
      </c>
      <c r="I4038" s="8">
        <v>0</v>
      </c>
      <c r="J4038" s="9">
        <f>TRUNC(I4038*D4038,1)</f>
        <v>0</v>
      </c>
      <c r="K4038" s="8">
        <f t="shared" si="513"/>
        <v>10763.9</v>
      </c>
      <c r="L4038" s="9">
        <f t="shared" si="513"/>
        <v>10763.9</v>
      </c>
      <c r="M4038" s="5" t="s">
        <v>52</v>
      </c>
      <c r="N4038" s="1" t="s">
        <v>5785</v>
      </c>
      <c r="O4038" s="1" t="s">
        <v>2654</v>
      </c>
      <c r="P4038" s="1" t="s">
        <v>62</v>
      </c>
      <c r="Q4038" s="1" t="s">
        <v>62</v>
      </c>
      <c r="R4038" s="1" t="s">
        <v>62</v>
      </c>
      <c r="S4038">
        <v>1</v>
      </c>
      <c r="T4038">
        <v>0</v>
      </c>
      <c r="U4038">
        <v>0.03</v>
      </c>
      <c r="AV4038" s="1" t="s">
        <v>52</v>
      </c>
      <c r="AW4038" s="1" t="s">
        <v>6803</v>
      </c>
      <c r="AX4038" s="1" t="s">
        <v>52</v>
      </c>
      <c r="AY4038" s="1" t="s">
        <v>52</v>
      </c>
      <c r="AZ4038" s="203"/>
      <c r="BA4038" s="207"/>
    </row>
    <row r="4039" spans="1:55" ht="30" customHeight="1">
      <c r="A4039" s="5" t="s">
        <v>2487</v>
      </c>
      <c r="B4039" s="5" t="s">
        <v>52</v>
      </c>
      <c r="C4039" s="5" t="s">
        <v>52</v>
      </c>
      <c r="D4039" s="6"/>
      <c r="E4039" s="8"/>
      <c r="F4039" s="9">
        <f>TRUNC(SUMIF(N4036:N4038, N4035, F4036:F4038),0)</f>
        <v>10763</v>
      </c>
      <c r="G4039" s="8"/>
      <c r="H4039" s="9">
        <f>TRUNC(SUMIF(N4036:N4038, N4035, H4036:H4038),0)</f>
        <v>358798</v>
      </c>
      <c r="I4039" s="8"/>
      <c r="J4039" s="9">
        <f>TRUNC(SUMIF(N4036:N4038, N4035, J4036:J4038),0)</f>
        <v>0</v>
      </c>
      <c r="K4039" s="8"/>
      <c r="L4039" s="9">
        <f>F4039+H4039+J4039</f>
        <v>369561</v>
      </c>
      <c r="M4039" s="5" t="s">
        <v>52</v>
      </c>
      <c r="N4039" s="1" t="s">
        <v>124</v>
      </c>
      <c r="O4039" s="1" t="s">
        <v>124</v>
      </c>
      <c r="P4039" s="1" t="s">
        <v>52</v>
      </c>
      <c r="Q4039" s="1" t="s">
        <v>52</v>
      </c>
      <c r="R4039" s="1" t="s">
        <v>52</v>
      </c>
      <c r="AV4039" s="1" t="s">
        <v>52</v>
      </c>
      <c r="AW4039" s="1" t="s">
        <v>52</v>
      </c>
      <c r="AX4039" s="1" t="s">
        <v>52</v>
      </c>
      <c r="AY4039" s="1" t="s">
        <v>52</v>
      </c>
      <c r="AZ4039" s="203"/>
      <c r="BA4039" s="207"/>
    </row>
    <row r="4040" spans="1:55" s="55" customFormat="1" ht="30" customHeight="1">
      <c r="A4040" s="5"/>
      <c r="B4040" s="5"/>
      <c r="C4040" s="5"/>
      <c r="D4040" s="64"/>
      <c r="E4040" s="65"/>
      <c r="F4040" s="66"/>
      <c r="G4040" s="65"/>
      <c r="H4040" s="66"/>
      <c r="I4040" s="65"/>
      <c r="J4040" s="66"/>
      <c r="K4040" s="65"/>
      <c r="L4040" s="66"/>
      <c r="M4040" s="5"/>
      <c r="N4040" s="63"/>
      <c r="O4040" s="63"/>
      <c r="P4040" s="63"/>
      <c r="Q4040" s="63"/>
      <c r="R4040" s="63"/>
      <c r="AV4040" s="63"/>
      <c r="AW4040" s="63"/>
      <c r="AX4040" s="63"/>
      <c r="AY4040" s="63"/>
      <c r="AZ4040" s="203"/>
      <c r="BA4040" s="207"/>
      <c r="BB4040" s="98"/>
      <c r="BC4040" s="101"/>
    </row>
    <row r="4041" spans="1:55" s="55" customFormat="1" ht="30" customHeight="1">
      <c r="A4041" s="305" t="s">
        <v>7920</v>
      </c>
      <c r="B4041" s="306"/>
      <c r="C4041" s="306"/>
      <c r="D4041" s="306"/>
      <c r="E4041" s="306"/>
      <c r="F4041" s="306"/>
      <c r="G4041" s="306"/>
      <c r="H4041" s="306"/>
      <c r="I4041" s="306"/>
      <c r="J4041" s="306"/>
      <c r="K4041" s="306"/>
      <c r="L4041" s="306"/>
      <c r="M4041" s="307"/>
      <c r="N4041" s="63" t="s">
        <v>4000</v>
      </c>
      <c r="AX4041" s="63"/>
      <c r="AY4041" s="63"/>
      <c r="AZ4041" s="203"/>
      <c r="BA4041" s="207"/>
      <c r="BB4041" s="98"/>
      <c r="BC4041" s="101"/>
    </row>
    <row r="4042" spans="1:55" s="55" customFormat="1" ht="34.5" customHeight="1">
      <c r="A4042" s="5" t="s">
        <v>7915</v>
      </c>
      <c r="B4042" s="5" t="s">
        <v>7918</v>
      </c>
      <c r="C4042" s="5" t="s">
        <v>7917</v>
      </c>
      <c r="D4042" s="64">
        <v>1</v>
      </c>
      <c r="E4042" s="65">
        <v>0</v>
      </c>
      <c r="F4042" s="66">
        <v>0</v>
      </c>
      <c r="G4042" s="65">
        <v>0</v>
      </c>
      <c r="H4042" s="66">
        <v>0</v>
      </c>
      <c r="I4042" s="65">
        <f>TRUNC(H4045*0.02, 2)</f>
        <v>1138.52</v>
      </c>
      <c r="J4042" s="66">
        <f>TRUNC(I4042*D4042,1)</f>
        <v>1138.5</v>
      </c>
      <c r="K4042" s="65">
        <f t="shared" ref="K4042:L4044" si="514">TRUNC(E4042+G4042+I4042,1)</f>
        <v>1138.5</v>
      </c>
      <c r="L4042" s="66">
        <f t="shared" si="514"/>
        <v>1138.5</v>
      </c>
      <c r="M4042" s="5"/>
      <c r="N4042" s="63" t="s">
        <v>4000</v>
      </c>
      <c r="O4042" s="63" t="s">
        <v>5064</v>
      </c>
      <c r="P4042" s="63" t="s">
        <v>62</v>
      </c>
      <c r="Q4042" s="63" t="s">
        <v>62</v>
      </c>
      <c r="R4042" s="63" t="s">
        <v>61</v>
      </c>
      <c r="V4042" s="55">
        <v>1</v>
      </c>
      <c r="AV4042" s="63" t="s">
        <v>52</v>
      </c>
      <c r="AW4042" s="63" t="s">
        <v>6413</v>
      </c>
      <c r="AX4042" s="63"/>
      <c r="AY4042" s="63"/>
      <c r="AZ4042" s="203"/>
      <c r="BA4042" s="207"/>
      <c r="BB4042" s="98"/>
      <c r="BC4042" s="101"/>
    </row>
    <row r="4043" spans="1:55" s="55" customFormat="1" ht="30" customHeight="1">
      <c r="A4043" s="5" t="s">
        <v>7914</v>
      </c>
      <c r="B4043" s="5"/>
      <c r="C4043" s="5" t="s">
        <v>7919</v>
      </c>
      <c r="D4043" s="64">
        <v>0.21</v>
      </c>
      <c r="E4043" s="65">
        <f>단가대비표!K418</f>
        <v>0</v>
      </c>
      <c r="F4043" s="66">
        <f>TRUNC(E4043*D4043,1)</f>
        <v>0</v>
      </c>
      <c r="G4043" s="65">
        <f>단가대비표!L418</f>
        <v>236675</v>
      </c>
      <c r="H4043" s="66">
        <f>TRUNC(G4043*D4043,1)</f>
        <v>49701.7</v>
      </c>
      <c r="I4043" s="65">
        <f>단가대비표!S418</f>
        <v>0</v>
      </c>
      <c r="J4043" s="66">
        <f>TRUNC(I4043*D4043,1)</f>
        <v>0</v>
      </c>
      <c r="K4043" s="65">
        <f t="shared" si="514"/>
        <v>236675</v>
      </c>
      <c r="L4043" s="66">
        <f t="shared" si="514"/>
        <v>49701.7</v>
      </c>
      <c r="M4043" s="5"/>
      <c r="N4043" s="63" t="s">
        <v>4000</v>
      </c>
      <c r="O4043" s="63" t="s">
        <v>2650</v>
      </c>
      <c r="P4043" s="63" t="s">
        <v>62</v>
      </c>
      <c r="Q4043" s="63" t="s">
        <v>62</v>
      </c>
      <c r="R4043" s="63" t="s">
        <v>61</v>
      </c>
      <c r="V4043" s="55">
        <v>1</v>
      </c>
      <c r="AV4043" s="63" t="s">
        <v>52</v>
      </c>
      <c r="AW4043" s="63" t="s">
        <v>6414</v>
      </c>
      <c r="AX4043" s="63"/>
      <c r="AY4043" s="63"/>
      <c r="AZ4043" s="203"/>
      <c r="BA4043" s="207"/>
      <c r="BB4043" s="98"/>
      <c r="BC4043" s="101"/>
    </row>
    <row r="4044" spans="1:55" s="55" customFormat="1" ht="30" customHeight="1">
      <c r="A4044" s="5" t="s">
        <v>7916</v>
      </c>
      <c r="B4044" s="5"/>
      <c r="C4044" s="5" t="s">
        <v>7919</v>
      </c>
      <c r="D4044" s="64">
        <v>4.5999999999999999E-2</v>
      </c>
      <c r="E4044" s="65">
        <f>단가대비표!K405</f>
        <v>0</v>
      </c>
      <c r="F4044" s="66">
        <f>TRUNC(E4044*D4044,1)</f>
        <v>0</v>
      </c>
      <c r="G4044" s="65">
        <f>단가대비표!L405</f>
        <v>157068</v>
      </c>
      <c r="H4044" s="66">
        <f>TRUNC(G4044*D4044,1)</f>
        <v>7225.1</v>
      </c>
      <c r="I4044" s="65">
        <f>단가대비표!S405</f>
        <v>0</v>
      </c>
      <c r="J4044" s="66">
        <f>TRUNC(I4044*D4044,1)</f>
        <v>0</v>
      </c>
      <c r="K4044" s="65">
        <f t="shared" si="514"/>
        <v>157068</v>
      </c>
      <c r="L4044" s="66">
        <f t="shared" si="514"/>
        <v>7225.1</v>
      </c>
      <c r="M4044" s="5"/>
      <c r="N4044" s="63" t="s">
        <v>4000</v>
      </c>
      <c r="O4044" s="63" t="s">
        <v>2654</v>
      </c>
      <c r="P4044" s="63" t="s">
        <v>62</v>
      </c>
      <c r="Q4044" s="63" t="s">
        <v>62</v>
      </c>
      <c r="R4044" s="63" t="s">
        <v>62</v>
      </c>
      <c r="S4044" s="55">
        <v>1</v>
      </c>
      <c r="T4044" s="55">
        <v>2</v>
      </c>
      <c r="U4044" s="55">
        <v>0.02</v>
      </c>
      <c r="AV4044" s="63" t="s">
        <v>52</v>
      </c>
      <c r="AW4044" s="63" t="s">
        <v>6415</v>
      </c>
      <c r="AX4044" s="63"/>
      <c r="AY4044" s="63"/>
      <c r="AZ4044" s="203"/>
      <c r="BA4044" s="207"/>
      <c r="BB4044" s="98"/>
      <c r="BC4044" s="101"/>
    </row>
    <row r="4045" spans="1:55" s="55" customFormat="1" ht="30" customHeight="1">
      <c r="A4045" s="5" t="s">
        <v>2487</v>
      </c>
      <c r="B4045" s="5"/>
      <c r="C4045" s="5"/>
      <c r="D4045" s="64"/>
      <c r="E4045" s="65"/>
      <c r="F4045" s="66">
        <f>TRUNC(SUMIF(L4042:L4044, L3551, F4042:F4044),0)</f>
        <v>0</v>
      </c>
      <c r="G4045" s="65"/>
      <c r="H4045" s="66">
        <f>TRUNC(SUMIF(N4042:N4044, N3551, H4042:H4044),0)</f>
        <v>56926</v>
      </c>
      <c r="I4045" s="65"/>
      <c r="J4045" s="66">
        <f>TRUNC(SUMIF(N4042:N4044, N4041, J4042:J4044),0)</f>
        <v>1138</v>
      </c>
      <c r="K4045" s="65"/>
      <c r="L4045" s="66">
        <f>F4045+H4045+J4045</f>
        <v>58064</v>
      </c>
      <c r="M4045" s="5"/>
      <c r="N4045" s="63" t="s">
        <v>124</v>
      </c>
      <c r="O4045" s="63" t="s">
        <v>124</v>
      </c>
      <c r="P4045" s="63" t="s">
        <v>52</v>
      </c>
      <c r="Q4045" s="63" t="s">
        <v>52</v>
      </c>
      <c r="R4045" s="63" t="s">
        <v>52</v>
      </c>
      <c r="AV4045" s="63" t="s">
        <v>52</v>
      </c>
      <c r="AW4045" s="63" t="s">
        <v>52</v>
      </c>
      <c r="AX4045" s="63"/>
      <c r="AY4045" s="63"/>
      <c r="AZ4045" s="203"/>
      <c r="BA4045" s="207"/>
      <c r="BB4045" s="98"/>
      <c r="BC4045" s="101"/>
    </row>
    <row r="4046" spans="1:55" s="55" customFormat="1" ht="30" customHeight="1">
      <c r="A4046" s="5"/>
      <c r="B4046" s="5"/>
      <c r="C4046" s="5"/>
      <c r="D4046" s="64"/>
      <c r="E4046" s="65"/>
      <c r="F4046" s="66"/>
      <c r="G4046" s="65"/>
      <c r="H4046" s="66"/>
      <c r="I4046" s="65"/>
      <c r="J4046" s="66"/>
      <c r="K4046" s="65"/>
      <c r="L4046" s="66"/>
      <c r="M4046" s="5"/>
      <c r="N4046" s="63"/>
      <c r="O4046" s="63"/>
      <c r="P4046" s="63"/>
      <c r="Q4046" s="63"/>
      <c r="R4046" s="63"/>
      <c r="AV4046" s="63"/>
      <c r="AW4046" s="63"/>
      <c r="AX4046" s="63"/>
      <c r="AY4046" s="63"/>
      <c r="AZ4046" s="203"/>
      <c r="BA4046" s="210"/>
      <c r="BB4046" s="98"/>
      <c r="BC4046" s="101"/>
    </row>
    <row r="4047" spans="1:55" s="55" customFormat="1" ht="30" customHeight="1">
      <c r="A4047" s="67"/>
      <c r="B4047" s="67"/>
      <c r="C4047" s="67"/>
      <c r="D4047" s="68"/>
      <c r="E4047" s="69"/>
      <c r="F4047" s="70"/>
      <c r="G4047" s="69"/>
      <c r="H4047" s="70"/>
      <c r="I4047" s="69"/>
      <c r="J4047" s="70"/>
      <c r="K4047" s="69"/>
      <c r="L4047" s="70"/>
      <c r="M4047" s="67"/>
      <c r="N4047" s="63"/>
      <c r="O4047" s="63"/>
      <c r="P4047" s="63"/>
      <c r="Q4047" s="63"/>
      <c r="R4047" s="63"/>
      <c r="AV4047" s="63"/>
      <c r="AW4047" s="63"/>
      <c r="AX4047" s="63"/>
      <c r="AY4047" s="63"/>
      <c r="AZ4047" s="203"/>
      <c r="BA4047" s="205"/>
      <c r="BB4047" s="98"/>
      <c r="BC4047" s="101"/>
    </row>
  </sheetData>
  <mergeCells count="729"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A34:M34"/>
    <mergeCell ref="A39:M39"/>
    <mergeCell ref="A44:M44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A49:M49"/>
    <mergeCell ref="A54:M54"/>
    <mergeCell ref="A59:M59"/>
    <mergeCell ref="A4:M4"/>
    <mergeCell ref="A9:M9"/>
    <mergeCell ref="A14:M14"/>
    <mergeCell ref="A19:M19"/>
    <mergeCell ref="A24:M24"/>
    <mergeCell ref="A29:M29"/>
    <mergeCell ref="A97:M97"/>
    <mergeCell ref="A103:M103"/>
    <mergeCell ref="A108:M108"/>
    <mergeCell ref="A113:M113"/>
    <mergeCell ref="A119:M119"/>
    <mergeCell ref="A124:M124"/>
    <mergeCell ref="A65:M65"/>
    <mergeCell ref="A70:M70"/>
    <mergeCell ref="A77:M77"/>
    <mergeCell ref="A82:M82"/>
    <mergeCell ref="A87:M87"/>
    <mergeCell ref="A92:M92"/>
    <mergeCell ref="A169:M169"/>
    <mergeCell ref="A175:M175"/>
    <mergeCell ref="A181:M181"/>
    <mergeCell ref="A186:M186"/>
    <mergeCell ref="A191:M191"/>
    <mergeCell ref="A196:M196"/>
    <mergeCell ref="A129:M129"/>
    <mergeCell ref="A136:M136"/>
    <mergeCell ref="A143:M143"/>
    <mergeCell ref="A149:M149"/>
    <mergeCell ref="A155:M155"/>
    <mergeCell ref="A162:M162"/>
    <mergeCell ref="A231:M231"/>
    <mergeCell ref="A236:M236"/>
    <mergeCell ref="A241:M241"/>
    <mergeCell ref="A246:M246"/>
    <mergeCell ref="A251:M251"/>
    <mergeCell ref="A256:M256"/>
    <mergeCell ref="A201:M201"/>
    <mergeCell ref="A206:M206"/>
    <mergeCell ref="A211:M211"/>
    <mergeCell ref="A216:M216"/>
    <mergeCell ref="A221:M221"/>
    <mergeCell ref="A226:M226"/>
    <mergeCell ref="A297:M297"/>
    <mergeCell ref="A304:M304"/>
    <mergeCell ref="A311:M311"/>
    <mergeCell ref="A318:M318"/>
    <mergeCell ref="A328:M328"/>
    <mergeCell ref="A336:M336"/>
    <mergeCell ref="A261:M261"/>
    <mergeCell ref="A268:M268"/>
    <mergeCell ref="A273:M273"/>
    <mergeCell ref="A278:M278"/>
    <mergeCell ref="A283:M283"/>
    <mergeCell ref="A290:M290"/>
    <mergeCell ref="A387:M387"/>
    <mergeCell ref="A395:M395"/>
    <mergeCell ref="A399:M399"/>
    <mergeCell ref="A406:M406"/>
    <mergeCell ref="A414:M414"/>
    <mergeCell ref="A421:M421"/>
    <mergeCell ref="A346:M346"/>
    <mergeCell ref="A352:M352"/>
    <mergeCell ref="A359:M359"/>
    <mergeCell ref="A366:M366"/>
    <mergeCell ref="A373:M373"/>
    <mergeCell ref="A380:M380"/>
    <mergeCell ref="A463:M463"/>
    <mergeCell ref="A469:M469"/>
    <mergeCell ref="A475:M475"/>
    <mergeCell ref="A480:M480"/>
    <mergeCell ref="A486:M486"/>
    <mergeCell ref="A493:M493"/>
    <mergeCell ref="A428:M428"/>
    <mergeCell ref="A435:M435"/>
    <mergeCell ref="A441:M441"/>
    <mergeCell ref="A447:M447"/>
    <mergeCell ref="A454:M454"/>
    <mergeCell ref="A459:M459"/>
    <mergeCell ref="A532:M532"/>
    <mergeCell ref="A537:M537"/>
    <mergeCell ref="A542:M542"/>
    <mergeCell ref="A550:M550"/>
    <mergeCell ref="A557:M557"/>
    <mergeCell ref="A564:M564"/>
    <mergeCell ref="A500:M500"/>
    <mergeCell ref="A507:M507"/>
    <mergeCell ref="A512:M512"/>
    <mergeCell ref="A517:M517"/>
    <mergeCell ref="A522:M522"/>
    <mergeCell ref="A527:M527"/>
    <mergeCell ref="A631:M631"/>
    <mergeCell ref="A639:M639"/>
    <mergeCell ref="A644:M644"/>
    <mergeCell ref="A649:M649"/>
    <mergeCell ref="A655:M655"/>
    <mergeCell ref="A662:M662"/>
    <mergeCell ref="A574:M574"/>
    <mergeCell ref="A584:M584"/>
    <mergeCell ref="A599:M599"/>
    <mergeCell ref="A607:M607"/>
    <mergeCell ref="A615:M615"/>
    <mergeCell ref="A623:M623"/>
    <mergeCell ref="A719:M719"/>
    <mergeCell ref="A728:M728"/>
    <mergeCell ref="A741:M741"/>
    <mergeCell ref="A754:M754"/>
    <mergeCell ref="A767:M767"/>
    <mergeCell ref="A774:M774"/>
    <mergeCell ref="A667:M667"/>
    <mergeCell ref="A675:M675"/>
    <mergeCell ref="A683:M683"/>
    <mergeCell ref="A692:M692"/>
    <mergeCell ref="A701:M701"/>
    <mergeCell ref="A710:M710"/>
    <mergeCell ref="A821:M821"/>
    <mergeCell ref="A825:M825"/>
    <mergeCell ref="A830:M830"/>
    <mergeCell ref="A836:M836"/>
    <mergeCell ref="A842:M842"/>
    <mergeCell ref="A849:M849"/>
    <mergeCell ref="A783:M783"/>
    <mergeCell ref="A791:M791"/>
    <mergeCell ref="A799:M799"/>
    <mergeCell ref="A806:M806"/>
    <mergeCell ref="A813:M813"/>
    <mergeCell ref="A817:M817"/>
    <mergeCell ref="A895:M895"/>
    <mergeCell ref="A902:M902"/>
    <mergeCell ref="A909:M909"/>
    <mergeCell ref="A916:M916"/>
    <mergeCell ref="A924:M924"/>
    <mergeCell ref="A931:M931"/>
    <mergeCell ref="A855:M855"/>
    <mergeCell ref="A860:M860"/>
    <mergeCell ref="A867:M867"/>
    <mergeCell ref="A874:M874"/>
    <mergeCell ref="A881:M881"/>
    <mergeCell ref="A888:M888"/>
    <mergeCell ref="A976:M976"/>
    <mergeCell ref="A981:M981"/>
    <mergeCell ref="A987:M987"/>
    <mergeCell ref="A992:M992"/>
    <mergeCell ref="A998:M998"/>
    <mergeCell ref="A1003:M1003"/>
    <mergeCell ref="A939:M939"/>
    <mergeCell ref="A946:M946"/>
    <mergeCell ref="A954:M954"/>
    <mergeCell ref="A959:M959"/>
    <mergeCell ref="A965:M965"/>
    <mergeCell ref="A970:M970"/>
    <mergeCell ref="A1042:M1042"/>
    <mergeCell ref="A1047:M1047"/>
    <mergeCell ref="A1053:M1053"/>
    <mergeCell ref="A1058:M1058"/>
    <mergeCell ref="A1064:M1064"/>
    <mergeCell ref="A1069:M1069"/>
    <mergeCell ref="A1009:M1009"/>
    <mergeCell ref="A1014:M1014"/>
    <mergeCell ref="A1020:M1020"/>
    <mergeCell ref="A1025:M1025"/>
    <mergeCell ref="A1031:M1031"/>
    <mergeCell ref="A1036:M1036"/>
    <mergeCell ref="A1110:M1110"/>
    <mergeCell ref="A1116:M1116"/>
    <mergeCell ref="A1122:M1122"/>
    <mergeCell ref="A1128:M1128"/>
    <mergeCell ref="A1134:M1134"/>
    <mergeCell ref="A1139:M1139"/>
    <mergeCell ref="A1075:M1075"/>
    <mergeCell ref="A1080:M1080"/>
    <mergeCell ref="A1086:M1086"/>
    <mergeCell ref="A1092:M1092"/>
    <mergeCell ref="A1098:M1098"/>
    <mergeCell ref="A1104:M1104"/>
    <mergeCell ref="A1220:M1220"/>
    <mergeCell ref="A1224:M1224"/>
    <mergeCell ref="A1228:M1228"/>
    <mergeCell ref="A1144:M1144"/>
    <mergeCell ref="A1149:M1149"/>
    <mergeCell ref="A1154:M1154"/>
    <mergeCell ref="A1159:M1159"/>
    <mergeCell ref="A1164:M1164"/>
    <mergeCell ref="A1173:M1173"/>
    <mergeCell ref="A1184:M1184"/>
    <mergeCell ref="A1188:M1188"/>
    <mergeCell ref="A1192:M1192"/>
    <mergeCell ref="A1196:M1196"/>
    <mergeCell ref="A1200:M1200"/>
    <mergeCell ref="A1204:M1204"/>
    <mergeCell ref="A1208:M1208"/>
    <mergeCell ref="A1212:M1212"/>
    <mergeCell ref="A1216:M1216"/>
    <mergeCell ref="A1256:M1256"/>
    <mergeCell ref="A1261:M1261"/>
    <mergeCell ref="A1266:M1266"/>
    <mergeCell ref="A1271:M1271"/>
    <mergeCell ref="A1286:M1286"/>
    <mergeCell ref="A1301:M1301"/>
    <mergeCell ref="A1232:M1232"/>
    <mergeCell ref="A1236:M1236"/>
    <mergeCell ref="A1240:M1240"/>
    <mergeCell ref="A1244:M1244"/>
    <mergeCell ref="A1248:M1248"/>
    <mergeCell ref="A1252:M1252"/>
    <mergeCell ref="A1351:M1351"/>
    <mergeCell ref="A1356:M1356"/>
    <mergeCell ref="A1368:M1368"/>
    <mergeCell ref="A1380:M1380"/>
    <mergeCell ref="A1389:M1389"/>
    <mergeCell ref="A1394:M1394"/>
    <mergeCell ref="A1307:M1307"/>
    <mergeCell ref="A1313:M1313"/>
    <mergeCell ref="A1321:M1321"/>
    <mergeCell ref="A1327:M1327"/>
    <mergeCell ref="A1333:M1333"/>
    <mergeCell ref="A1342:M1342"/>
    <mergeCell ref="A1447:M1447"/>
    <mergeCell ref="A1452:M1452"/>
    <mergeCell ref="A1460:M1460"/>
    <mergeCell ref="A1467:M1467"/>
    <mergeCell ref="A1472:M1472"/>
    <mergeCell ref="A1477:M1477"/>
    <mergeCell ref="A1399:M1399"/>
    <mergeCell ref="A1404:M1404"/>
    <mergeCell ref="A1414:M1414"/>
    <mergeCell ref="A1426:M1426"/>
    <mergeCell ref="A1431:M1431"/>
    <mergeCell ref="A1435:M1435"/>
    <mergeCell ref="A1418:M1418"/>
    <mergeCell ref="A1422:M1422"/>
    <mergeCell ref="A1439:M1439"/>
    <mergeCell ref="A1443:M1443"/>
    <mergeCell ref="A1513:M1513"/>
    <mergeCell ref="A1518:M1518"/>
    <mergeCell ref="A1524:M1524"/>
    <mergeCell ref="A1535:M1535"/>
    <mergeCell ref="A1546:M1546"/>
    <mergeCell ref="A1553:M1553"/>
    <mergeCell ref="A1483:M1483"/>
    <mergeCell ref="A1488:M1488"/>
    <mergeCell ref="A1493:M1493"/>
    <mergeCell ref="A1498:M1498"/>
    <mergeCell ref="A1503:M1503"/>
    <mergeCell ref="A1508:M1508"/>
    <mergeCell ref="A1588:M1588"/>
    <mergeCell ref="A1593:M1593"/>
    <mergeCell ref="A1599:M1599"/>
    <mergeCell ref="A1605:M1605"/>
    <mergeCell ref="A1611:M1611"/>
    <mergeCell ref="A1617:M1617"/>
    <mergeCell ref="A1558:M1558"/>
    <mergeCell ref="A1563:M1563"/>
    <mergeCell ref="A1568:M1568"/>
    <mergeCell ref="A1573:M1573"/>
    <mergeCell ref="A1578:M1578"/>
    <mergeCell ref="A1583:M1583"/>
    <mergeCell ref="A1652:M1652"/>
    <mergeCell ref="A1657:M1657"/>
    <mergeCell ref="A1662:M1662"/>
    <mergeCell ref="A1667:M1667"/>
    <mergeCell ref="A1672:M1672"/>
    <mergeCell ref="A1677:M1677"/>
    <mergeCell ref="A1622:M1622"/>
    <mergeCell ref="A1627:M1627"/>
    <mergeCell ref="A1632:M1632"/>
    <mergeCell ref="A1637:M1637"/>
    <mergeCell ref="A1642:M1642"/>
    <mergeCell ref="A1647:M1647"/>
    <mergeCell ref="A1716:M1716"/>
    <mergeCell ref="A1721:M1721"/>
    <mergeCell ref="A1726:M1726"/>
    <mergeCell ref="A1736:M1736"/>
    <mergeCell ref="A1745:M1745"/>
    <mergeCell ref="A1755:M1755"/>
    <mergeCell ref="A1683:M1683"/>
    <mergeCell ref="A1689:M1689"/>
    <mergeCell ref="A1695:M1695"/>
    <mergeCell ref="A1700:M1700"/>
    <mergeCell ref="A1705:M1705"/>
    <mergeCell ref="A1710:M1710"/>
    <mergeCell ref="A1731:M1731"/>
    <mergeCell ref="A1799:M1799"/>
    <mergeCell ref="A1804:M1804"/>
    <mergeCell ref="A1809:M1809"/>
    <mergeCell ref="A1814:M1814"/>
    <mergeCell ref="A1819:M1819"/>
    <mergeCell ref="A1824:M1824"/>
    <mergeCell ref="A1764:M1764"/>
    <mergeCell ref="A1773:M1773"/>
    <mergeCell ref="A1778:M1778"/>
    <mergeCell ref="A1783:M1783"/>
    <mergeCell ref="A1789:M1789"/>
    <mergeCell ref="A1794:M1794"/>
    <mergeCell ref="A1859:M1859"/>
    <mergeCell ref="A1865:M1865"/>
    <mergeCell ref="A1871:M1871"/>
    <mergeCell ref="A1877:M1877"/>
    <mergeCell ref="A1883:M1883"/>
    <mergeCell ref="A1889:M1889"/>
    <mergeCell ref="A1829:M1829"/>
    <mergeCell ref="A1834:M1834"/>
    <mergeCell ref="A1839:M1839"/>
    <mergeCell ref="A1844:M1844"/>
    <mergeCell ref="A1849:M1849"/>
    <mergeCell ref="A1854:M1854"/>
    <mergeCell ref="A1931:M1931"/>
    <mergeCell ref="A1937:M1937"/>
    <mergeCell ref="A1943:M1943"/>
    <mergeCell ref="A1948:M1948"/>
    <mergeCell ref="A1954:M1954"/>
    <mergeCell ref="A1959:M1959"/>
    <mergeCell ref="A1895:M1895"/>
    <mergeCell ref="A1901:M1901"/>
    <mergeCell ref="A1907:M1907"/>
    <mergeCell ref="A1913:M1913"/>
    <mergeCell ref="A1919:M1919"/>
    <mergeCell ref="A1925:M1925"/>
    <mergeCell ref="A1998:M1998"/>
    <mergeCell ref="A2004:M2004"/>
    <mergeCell ref="A2016:M2016"/>
    <mergeCell ref="A2022:M2022"/>
    <mergeCell ref="A2029:M2029"/>
    <mergeCell ref="A2034:M2034"/>
    <mergeCell ref="A1964:M1964"/>
    <mergeCell ref="A1970:M1970"/>
    <mergeCell ref="A1975:M1975"/>
    <mergeCell ref="A1980:M1980"/>
    <mergeCell ref="A1986:M1986"/>
    <mergeCell ref="A1992:M1992"/>
    <mergeCell ref="A2010:M2010"/>
    <mergeCell ref="A2068:M2068"/>
    <mergeCell ref="A2072:M2072"/>
    <mergeCell ref="A2077:M2077"/>
    <mergeCell ref="A2082:M2082"/>
    <mergeCell ref="A2087:M2087"/>
    <mergeCell ref="A2093:M2093"/>
    <mergeCell ref="A2039:M2039"/>
    <mergeCell ref="A2044:M2044"/>
    <mergeCell ref="A2049:M2049"/>
    <mergeCell ref="A2053:M2053"/>
    <mergeCell ref="A2059:M2059"/>
    <mergeCell ref="A2064:M2064"/>
    <mergeCell ref="A2132:M2132"/>
    <mergeCell ref="A2136:M2136"/>
    <mergeCell ref="A2141:M2141"/>
    <mergeCell ref="A2145:M2145"/>
    <mergeCell ref="A2150:M2150"/>
    <mergeCell ref="A2155:M2155"/>
    <mergeCell ref="A2099:M2099"/>
    <mergeCell ref="A2106:M2106"/>
    <mergeCell ref="A2113:M2113"/>
    <mergeCell ref="A2118:M2118"/>
    <mergeCell ref="A2123:M2123"/>
    <mergeCell ref="A2128:M2128"/>
    <mergeCell ref="A2198:M2198"/>
    <mergeCell ref="A2203:M2203"/>
    <mergeCell ref="A2208:M2208"/>
    <mergeCell ref="A2213:M2213"/>
    <mergeCell ref="A2218:M2218"/>
    <mergeCell ref="A2223:M2223"/>
    <mergeCell ref="A2232:M2232"/>
    <mergeCell ref="A2159:M2159"/>
    <mergeCell ref="A2166:M2166"/>
    <mergeCell ref="A2174:M2174"/>
    <mergeCell ref="A2182:M2182"/>
    <mergeCell ref="A2188:M2188"/>
    <mergeCell ref="A2194:M2194"/>
    <mergeCell ref="A2264:M2264"/>
    <mergeCell ref="A2270:M2270"/>
    <mergeCell ref="A2279:M2279"/>
    <mergeCell ref="A2284:M2284"/>
    <mergeCell ref="A2289:M2289"/>
    <mergeCell ref="A2294:M2294"/>
    <mergeCell ref="A2228:M2228"/>
    <mergeCell ref="A2236:M2236"/>
    <mergeCell ref="A2241:M2241"/>
    <mergeCell ref="A2246:M2246"/>
    <mergeCell ref="A2252:M2252"/>
    <mergeCell ref="A2258:M2258"/>
    <mergeCell ref="A2275:M2275"/>
    <mergeCell ref="A2330:M2330"/>
    <mergeCell ref="A2337:M2337"/>
    <mergeCell ref="A2344:M2344"/>
    <mergeCell ref="A2351:M2351"/>
    <mergeCell ref="A2358:M2358"/>
    <mergeCell ref="A2365:M2365"/>
    <mergeCell ref="A2299:M2299"/>
    <mergeCell ref="A2304:M2304"/>
    <mergeCell ref="A2309:M2309"/>
    <mergeCell ref="A2314:M2314"/>
    <mergeCell ref="A2319:M2319"/>
    <mergeCell ref="A2324:M2324"/>
    <mergeCell ref="A2407:M2407"/>
    <mergeCell ref="A2413:M2413"/>
    <mergeCell ref="A2423:M2423"/>
    <mergeCell ref="A2433:M2433"/>
    <mergeCell ref="A2443:M2443"/>
    <mergeCell ref="A2453:M2453"/>
    <mergeCell ref="A2371:M2371"/>
    <mergeCell ref="A2377:M2377"/>
    <mergeCell ref="A2383:M2383"/>
    <mergeCell ref="A2389:M2389"/>
    <mergeCell ref="A2395:M2395"/>
    <mergeCell ref="A2401:M2401"/>
    <mergeCell ref="A2507:M2507"/>
    <mergeCell ref="A2513:M2513"/>
    <mergeCell ref="A2517:M2517"/>
    <mergeCell ref="A2524:M2524"/>
    <mergeCell ref="A2531:M2531"/>
    <mergeCell ref="A2538:M2538"/>
    <mergeCell ref="A2463:M2463"/>
    <mergeCell ref="A2473:M2473"/>
    <mergeCell ref="A2483:M2483"/>
    <mergeCell ref="A2493:M2493"/>
    <mergeCell ref="A2497:M2497"/>
    <mergeCell ref="A2501:M2501"/>
    <mergeCell ref="A2575:M2575"/>
    <mergeCell ref="A2583:M2583"/>
    <mergeCell ref="A2588:M2588"/>
    <mergeCell ref="A2593:M2593"/>
    <mergeCell ref="A2598:M2598"/>
    <mergeCell ref="A2602:M2602"/>
    <mergeCell ref="A2543:M2543"/>
    <mergeCell ref="A2548:M2548"/>
    <mergeCell ref="A2553:M2553"/>
    <mergeCell ref="A2558:M2558"/>
    <mergeCell ref="A2564:M2564"/>
    <mergeCell ref="A2570:M2570"/>
    <mergeCell ref="A2638:M2638"/>
    <mergeCell ref="A2643:M2643"/>
    <mergeCell ref="A2648:M2648"/>
    <mergeCell ref="A2653:M2653"/>
    <mergeCell ref="A2658:M2658"/>
    <mergeCell ref="A2665:M2665"/>
    <mergeCell ref="A2606:M2606"/>
    <mergeCell ref="A2611:M2611"/>
    <mergeCell ref="A2616:M2616"/>
    <mergeCell ref="A2621:M2621"/>
    <mergeCell ref="A2627:M2627"/>
    <mergeCell ref="A2633:M2633"/>
    <mergeCell ref="A2708:M2708"/>
    <mergeCell ref="A2714:M2714"/>
    <mergeCell ref="A2720:M2720"/>
    <mergeCell ref="A2726:M2726"/>
    <mergeCell ref="A2732:M2732"/>
    <mergeCell ref="A2738:M2738"/>
    <mergeCell ref="A2672:M2672"/>
    <mergeCell ref="A2679:M2679"/>
    <mergeCell ref="A2683:M2683"/>
    <mergeCell ref="A2690:M2690"/>
    <mergeCell ref="A2696:M2696"/>
    <mergeCell ref="A2702:M2702"/>
    <mergeCell ref="A2780:M2780"/>
    <mergeCell ref="A2786:M2786"/>
    <mergeCell ref="A2792:M2792"/>
    <mergeCell ref="A2798:M2798"/>
    <mergeCell ref="A2804:M2804"/>
    <mergeCell ref="A2810:M2810"/>
    <mergeCell ref="A2744:M2744"/>
    <mergeCell ref="A2750:M2750"/>
    <mergeCell ref="A2756:M2756"/>
    <mergeCell ref="A2762:M2762"/>
    <mergeCell ref="A2768:M2768"/>
    <mergeCell ref="A2774:M2774"/>
    <mergeCell ref="A2852:M2852"/>
    <mergeCell ref="A2857:M2857"/>
    <mergeCell ref="A2863:M2863"/>
    <mergeCell ref="A2867:M2867"/>
    <mergeCell ref="A2871:M2871"/>
    <mergeCell ref="A2876:M2876"/>
    <mergeCell ref="A2816:M2816"/>
    <mergeCell ref="A2822:M2822"/>
    <mergeCell ref="A2828:M2828"/>
    <mergeCell ref="A2834:M2834"/>
    <mergeCell ref="A2840:M2840"/>
    <mergeCell ref="A2846:M2846"/>
    <mergeCell ref="A2916:M2916"/>
    <mergeCell ref="A2922:M2922"/>
    <mergeCell ref="A2928:M2928"/>
    <mergeCell ref="A2934:M2934"/>
    <mergeCell ref="A2940:M2940"/>
    <mergeCell ref="A2946:M2946"/>
    <mergeCell ref="A2882:M2882"/>
    <mergeCell ref="A2887:M2887"/>
    <mergeCell ref="A2893:M2893"/>
    <mergeCell ref="A2898:M2898"/>
    <mergeCell ref="A2904:M2904"/>
    <mergeCell ref="A2910:M2910"/>
    <mergeCell ref="A2987:M2987"/>
    <mergeCell ref="A2993:M2993"/>
    <mergeCell ref="A2999:M2999"/>
    <mergeCell ref="A3005:M3005"/>
    <mergeCell ref="A3010:M3010"/>
    <mergeCell ref="A3016:M3016"/>
    <mergeCell ref="A2956:M2956"/>
    <mergeCell ref="A2960:M2960"/>
    <mergeCell ref="A2965:M2965"/>
    <mergeCell ref="A2972:M2972"/>
    <mergeCell ref="A2977:M2977"/>
    <mergeCell ref="A2981:M2981"/>
    <mergeCell ref="A3058:M3058"/>
    <mergeCell ref="A3066:M3066"/>
    <mergeCell ref="A3072:M3072"/>
    <mergeCell ref="A3078:M3078"/>
    <mergeCell ref="A3085:M3085"/>
    <mergeCell ref="A3092:M3092"/>
    <mergeCell ref="A3022:M3022"/>
    <mergeCell ref="A3028:M3028"/>
    <mergeCell ref="A3034:M3034"/>
    <mergeCell ref="A3040:M3040"/>
    <mergeCell ref="A3045:M3045"/>
    <mergeCell ref="A3051:M3051"/>
    <mergeCell ref="A3134:M3134"/>
    <mergeCell ref="A3138:M3138"/>
    <mergeCell ref="A3144:M3144"/>
    <mergeCell ref="A3148:M3148"/>
    <mergeCell ref="A3154:M3154"/>
    <mergeCell ref="A3159:M3159"/>
    <mergeCell ref="A3098:M3098"/>
    <mergeCell ref="A3104:M3104"/>
    <mergeCell ref="A3110:M3110"/>
    <mergeCell ref="A3116:M3116"/>
    <mergeCell ref="A3122:M3122"/>
    <mergeCell ref="A3128:M3128"/>
    <mergeCell ref="A3211:M3211"/>
    <mergeCell ref="A3215:M3215"/>
    <mergeCell ref="A3221:M3221"/>
    <mergeCell ref="A3227:M3227"/>
    <mergeCell ref="A3232:M3232"/>
    <mergeCell ref="A3237:M3237"/>
    <mergeCell ref="A3164:M3164"/>
    <mergeCell ref="A3176:M3176"/>
    <mergeCell ref="A3185:M3185"/>
    <mergeCell ref="A3191:M3191"/>
    <mergeCell ref="A3197:M3197"/>
    <mergeCell ref="A3202:M3202"/>
    <mergeCell ref="A3281:M3281"/>
    <mergeCell ref="A3288:M3288"/>
    <mergeCell ref="A3294:M3294"/>
    <mergeCell ref="A3302:M3302"/>
    <mergeCell ref="A3309:M3309"/>
    <mergeCell ref="A3315:M3315"/>
    <mergeCell ref="A3242:M3242"/>
    <mergeCell ref="A3249:M3249"/>
    <mergeCell ref="A3256:M3256"/>
    <mergeCell ref="A3263:M3263"/>
    <mergeCell ref="A3270:M3270"/>
    <mergeCell ref="A3274:M3274"/>
    <mergeCell ref="A3357:M3357"/>
    <mergeCell ref="A3364:M3364"/>
    <mergeCell ref="A3371:M3371"/>
    <mergeCell ref="A3377:M3377"/>
    <mergeCell ref="A3384:M3384"/>
    <mergeCell ref="A3390:M3390"/>
    <mergeCell ref="A3322:M3322"/>
    <mergeCell ref="A3328:M3328"/>
    <mergeCell ref="A3334:M3334"/>
    <mergeCell ref="A3339:M3339"/>
    <mergeCell ref="A3345:M3345"/>
    <mergeCell ref="A3350:M3350"/>
    <mergeCell ref="A3428:M3428"/>
    <mergeCell ref="A3434:M3434"/>
    <mergeCell ref="A3439:M3439"/>
    <mergeCell ref="A3445:M3445"/>
    <mergeCell ref="A3454:M3454"/>
    <mergeCell ref="A3459:M3459"/>
    <mergeCell ref="A3395:M3395"/>
    <mergeCell ref="A3399:M3399"/>
    <mergeCell ref="A3405:M3405"/>
    <mergeCell ref="A3410:M3410"/>
    <mergeCell ref="A3416:M3416"/>
    <mergeCell ref="A3423:M3423"/>
    <mergeCell ref="A3500:M3500"/>
    <mergeCell ref="A3505:M3505"/>
    <mergeCell ref="A3513:M3513"/>
    <mergeCell ref="A3518:M3518"/>
    <mergeCell ref="A3526:M3526"/>
    <mergeCell ref="A3531:M3531"/>
    <mergeCell ref="A3467:M3467"/>
    <mergeCell ref="A3473:M3473"/>
    <mergeCell ref="A3479:M3479"/>
    <mergeCell ref="A3484:M3484"/>
    <mergeCell ref="A3490:M3490"/>
    <mergeCell ref="A3495:M3495"/>
    <mergeCell ref="A3575:M3575"/>
    <mergeCell ref="A3581:M3581"/>
    <mergeCell ref="A3587:M3587"/>
    <mergeCell ref="A3593:M3593"/>
    <mergeCell ref="A3599:M3599"/>
    <mergeCell ref="A3605:M3605"/>
    <mergeCell ref="A3540:M3540"/>
    <mergeCell ref="A3545:M3545"/>
    <mergeCell ref="A3551:M3551"/>
    <mergeCell ref="A3557:M3557"/>
    <mergeCell ref="A3563:M3563"/>
    <mergeCell ref="A3569:M3569"/>
    <mergeCell ref="A3641:M3641"/>
    <mergeCell ref="A3647:M3647"/>
    <mergeCell ref="A3653:M3653"/>
    <mergeCell ref="A3659:M3659"/>
    <mergeCell ref="A3664:M3664"/>
    <mergeCell ref="A3670:M3670"/>
    <mergeCell ref="A3610:M3610"/>
    <mergeCell ref="A3616:M3616"/>
    <mergeCell ref="A3621:M3621"/>
    <mergeCell ref="A3626:M3626"/>
    <mergeCell ref="A3631:M3631"/>
    <mergeCell ref="A3635:M3635"/>
    <mergeCell ref="A3709:M3709"/>
    <mergeCell ref="A3713:M3713"/>
    <mergeCell ref="A3718:M3718"/>
    <mergeCell ref="A3723:M3723"/>
    <mergeCell ref="A3728:M3728"/>
    <mergeCell ref="A3733:M3733"/>
    <mergeCell ref="A3675:M3675"/>
    <mergeCell ref="A3679:M3679"/>
    <mergeCell ref="A3684:M3684"/>
    <mergeCell ref="A3692:M3692"/>
    <mergeCell ref="A3698:M3698"/>
    <mergeCell ref="A3704:M3704"/>
    <mergeCell ref="A3771:M3771"/>
    <mergeCell ref="A3779:M3779"/>
    <mergeCell ref="A3785:M3785"/>
    <mergeCell ref="A3792:M3792"/>
    <mergeCell ref="A3797:M3797"/>
    <mergeCell ref="A3801:M3801"/>
    <mergeCell ref="A3738:M3738"/>
    <mergeCell ref="A3744:M3744"/>
    <mergeCell ref="A3750:M3750"/>
    <mergeCell ref="A3755:M3755"/>
    <mergeCell ref="A3760:M3760"/>
    <mergeCell ref="A3765:M3765"/>
    <mergeCell ref="A3844:M3844"/>
    <mergeCell ref="A3848:M3848"/>
    <mergeCell ref="A3852:M3852"/>
    <mergeCell ref="A3859:M3859"/>
    <mergeCell ref="A3866:M3866"/>
    <mergeCell ref="A3871:M3871"/>
    <mergeCell ref="A3807:M3807"/>
    <mergeCell ref="A3813:M3813"/>
    <mergeCell ref="A3825:M3825"/>
    <mergeCell ref="A3832:M3832"/>
    <mergeCell ref="A3836:M3836"/>
    <mergeCell ref="A3840:M3840"/>
    <mergeCell ref="A3914:M3914"/>
    <mergeCell ref="A3920:M3920"/>
    <mergeCell ref="A3924:M3924"/>
    <mergeCell ref="A3875:M3875"/>
    <mergeCell ref="A3879:M3879"/>
    <mergeCell ref="A3883:M3883"/>
    <mergeCell ref="A3887:M3887"/>
    <mergeCell ref="A3891:M3891"/>
    <mergeCell ref="A3895:M3895"/>
    <mergeCell ref="BA2:BA3"/>
    <mergeCell ref="A4041:M4041"/>
    <mergeCell ref="A4035:M4035"/>
    <mergeCell ref="A3999:M3999"/>
    <mergeCell ref="A4006:M4006"/>
    <mergeCell ref="A4013:M4013"/>
    <mergeCell ref="A4019:M4019"/>
    <mergeCell ref="A4025:M4025"/>
    <mergeCell ref="A4031:M4031"/>
    <mergeCell ref="A3960:M3960"/>
    <mergeCell ref="A3966:M3966"/>
    <mergeCell ref="A3973:M3973"/>
    <mergeCell ref="A3979:M3979"/>
    <mergeCell ref="A3986:M3986"/>
    <mergeCell ref="A3992:M3992"/>
    <mergeCell ref="A3928:M3928"/>
    <mergeCell ref="A3932:M3932"/>
    <mergeCell ref="A3936:M3936"/>
    <mergeCell ref="A3943:M3943"/>
    <mergeCell ref="A3948:M3948"/>
    <mergeCell ref="A3954:M3954"/>
    <mergeCell ref="A3899:M3899"/>
    <mergeCell ref="A3904:M3904"/>
    <mergeCell ref="A3909:M3909"/>
  </mergeCells>
  <phoneticPr fontId="1" type="noConversion"/>
  <pageMargins left="0.78740157480314965" right="0.59055118110236227" top="0.39370078740157483" bottom="0.39370078740157483" header="0" footer="0"/>
  <pageSetup paperSize="9" scale="61" fitToHeight="0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opLeftCell="B1" workbookViewId="0">
      <selection activeCell="B217" sqref="B217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>
      <c r="A1" s="250" t="s">
        <v>6804</v>
      </c>
      <c r="B1" s="250"/>
      <c r="C1" s="250"/>
      <c r="D1" s="250"/>
      <c r="E1" s="250"/>
      <c r="F1" s="250"/>
      <c r="G1" s="250"/>
      <c r="H1" s="250"/>
      <c r="I1" s="250"/>
      <c r="J1" s="250"/>
    </row>
    <row r="2" spans="1:11" ht="30" customHeight="1">
      <c r="A2" s="247" t="s">
        <v>1</v>
      </c>
      <c r="B2" s="247"/>
      <c r="C2" s="247"/>
      <c r="D2" s="247"/>
      <c r="E2" s="247"/>
      <c r="F2" s="247"/>
      <c r="G2" s="247"/>
      <c r="H2" s="247"/>
      <c r="I2" s="247"/>
      <c r="J2" s="247"/>
    </row>
    <row r="3" spans="1:11" ht="30" customHeight="1">
      <c r="A3" s="2" t="s">
        <v>2457</v>
      </c>
      <c r="B3" s="2" t="s">
        <v>2</v>
      </c>
      <c r="C3" s="2" t="s">
        <v>3</v>
      </c>
      <c r="D3" s="2" t="s">
        <v>4</v>
      </c>
      <c r="E3" s="2" t="s">
        <v>2458</v>
      </c>
      <c r="F3" s="2" t="s">
        <v>2459</v>
      </c>
      <c r="G3" s="2" t="s">
        <v>2460</v>
      </c>
      <c r="H3" s="2" t="s">
        <v>2461</v>
      </c>
      <c r="I3" s="2" t="s">
        <v>2462</v>
      </c>
      <c r="J3" s="2" t="s">
        <v>6805</v>
      </c>
      <c r="K3" s="1" t="s">
        <v>6806</v>
      </c>
    </row>
    <row r="4" spans="1:11" ht="30" customHeight="1">
      <c r="A4" s="5" t="s">
        <v>2165</v>
      </c>
      <c r="B4" s="5" t="s">
        <v>2162</v>
      </c>
      <c r="C4" s="5" t="s">
        <v>2163</v>
      </c>
      <c r="D4" s="5" t="s">
        <v>588</v>
      </c>
      <c r="E4" s="10">
        <v>0</v>
      </c>
      <c r="F4" s="10">
        <v>17283</v>
      </c>
      <c r="G4" s="10">
        <v>0</v>
      </c>
      <c r="H4" s="10">
        <v>17283</v>
      </c>
      <c r="I4" s="5" t="s">
        <v>2164</v>
      </c>
      <c r="J4" s="5" t="s">
        <v>52</v>
      </c>
      <c r="K4" s="1" t="s">
        <v>2165</v>
      </c>
    </row>
    <row r="5" spans="1:11" ht="30" customHeight="1">
      <c r="A5" s="5" t="s">
        <v>2170</v>
      </c>
      <c r="B5" s="5" t="s">
        <v>2167</v>
      </c>
      <c r="C5" s="5" t="s">
        <v>2168</v>
      </c>
      <c r="D5" s="5" t="s">
        <v>588</v>
      </c>
      <c r="E5" s="10">
        <v>352</v>
      </c>
      <c r="F5" s="10">
        <v>4326</v>
      </c>
      <c r="G5" s="10">
        <v>0</v>
      </c>
      <c r="H5" s="10">
        <v>4678</v>
      </c>
      <c r="I5" s="5" t="s">
        <v>2169</v>
      </c>
      <c r="J5" s="5" t="s">
        <v>52</v>
      </c>
      <c r="K5" s="1" t="s">
        <v>2170</v>
      </c>
    </row>
    <row r="6" spans="1:11" ht="30" customHeight="1">
      <c r="A6" s="5" t="s">
        <v>2174</v>
      </c>
      <c r="B6" s="5" t="s">
        <v>2172</v>
      </c>
      <c r="C6" s="5" t="s">
        <v>2168</v>
      </c>
      <c r="D6" s="5" t="s">
        <v>588</v>
      </c>
      <c r="E6" s="10">
        <v>373</v>
      </c>
      <c r="F6" s="10">
        <v>13056</v>
      </c>
      <c r="G6" s="10">
        <v>0</v>
      </c>
      <c r="H6" s="10">
        <v>13429</v>
      </c>
      <c r="I6" s="5" t="s">
        <v>2173</v>
      </c>
      <c r="J6" s="5" t="s">
        <v>52</v>
      </c>
      <c r="K6" s="1" t="s">
        <v>2174</v>
      </c>
    </row>
    <row r="7" spans="1:11" ht="30" customHeight="1">
      <c r="A7" s="5" t="s">
        <v>3251</v>
      </c>
      <c r="B7" s="5" t="s">
        <v>3248</v>
      </c>
      <c r="C7" s="5" t="s">
        <v>3249</v>
      </c>
      <c r="D7" s="5" t="s">
        <v>588</v>
      </c>
      <c r="E7" s="10">
        <v>311</v>
      </c>
      <c r="F7" s="10">
        <v>859</v>
      </c>
      <c r="G7" s="10">
        <v>379</v>
      </c>
      <c r="H7" s="10">
        <v>1549</v>
      </c>
      <c r="I7" s="5" t="s">
        <v>3250</v>
      </c>
      <c r="J7" s="5" t="s">
        <v>52</v>
      </c>
      <c r="K7" s="1" t="s">
        <v>3251</v>
      </c>
    </row>
    <row r="8" spans="1:11" ht="30" customHeight="1">
      <c r="A8" s="5" t="s">
        <v>3256</v>
      </c>
      <c r="B8" s="5" t="s">
        <v>3253</v>
      </c>
      <c r="C8" s="5" t="s">
        <v>3254</v>
      </c>
      <c r="D8" s="5" t="s">
        <v>588</v>
      </c>
      <c r="E8" s="10">
        <v>477</v>
      </c>
      <c r="F8" s="10">
        <v>8025</v>
      </c>
      <c r="G8" s="10">
        <v>384</v>
      </c>
      <c r="H8" s="10">
        <v>8886</v>
      </c>
      <c r="I8" s="5" t="s">
        <v>3255</v>
      </c>
      <c r="J8" s="5" t="s">
        <v>52</v>
      </c>
      <c r="K8" s="1" t="s">
        <v>3256</v>
      </c>
    </row>
    <row r="9" spans="1:11" ht="30" customHeight="1">
      <c r="A9" s="5" t="s">
        <v>3261</v>
      </c>
      <c r="B9" s="5" t="s">
        <v>3258</v>
      </c>
      <c r="C9" s="5" t="s">
        <v>3259</v>
      </c>
      <c r="D9" s="5" t="s">
        <v>588</v>
      </c>
      <c r="E9" s="10">
        <v>2832</v>
      </c>
      <c r="F9" s="10">
        <v>5046</v>
      </c>
      <c r="G9" s="10">
        <v>1928</v>
      </c>
      <c r="H9" s="10">
        <v>9806</v>
      </c>
      <c r="I9" s="5" t="s">
        <v>3260</v>
      </c>
      <c r="J9" s="5" t="s">
        <v>52</v>
      </c>
      <c r="K9" s="1" t="s">
        <v>3261</v>
      </c>
    </row>
    <row r="10" spans="1:11" ht="30" customHeight="1">
      <c r="A10" s="5" t="s">
        <v>3444</v>
      </c>
      <c r="B10" s="5" t="s">
        <v>3441</v>
      </c>
      <c r="C10" s="5" t="s">
        <v>3442</v>
      </c>
      <c r="D10" s="5" t="s">
        <v>1887</v>
      </c>
      <c r="E10" s="10">
        <v>0</v>
      </c>
      <c r="F10" s="10">
        <v>0</v>
      </c>
      <c r="G10" s="10">
        <v>11968</v>
      </c>
      <c r="H10" s="10">
        <v>11968</v>
      </c>
      <c r="I10" s="5" t="s">
        <v>3443</v>
      </c>
      <c r="J10" s="5" t="s">
        <v>52</v>
      </c>
      <c r="K10" s="1" t="s">
        <v>3444</v>
      </c>
    </row>
    <row r="11" spans="1:11" ht="30" customHeight="1">
      <c r="A11" s="5" t="s">
        <v>5424</v>
      </c>
      <c r="B11" s="5" t="s">
        <v>5421</v>
      </c>
      <c r="C11" s="5" t="s">
        <v>5422</v>
      </c>
      <c r="D11" s="5" t="s">
        <v>588</v>
      </c>
      <c r="E11" s="10">
        <v>1286</v>
      </c>
      <c r="F11" s="10">
        <v>10862</v>
      </c>
      <c r="G11" s="10">
        <v>3204</v>
      </c>
      <c r="H11" s="10">
        <v>15352</v>
      </c>
      <c r="I11" s="5" t="s">
        <v>5423</v>
      </c>
      <c r="J11" s="5" t="s">
        <v>52</v>
      </c>
      <c r="K11" s="1" t="s">
        <v>5424</v>
      </c>
    </row>
  </sheetData>
  <mergeCells count="2">
    <mergeCell ref="A1:J1"/>
    <mergeCell ref="A2:J2"/>
  </mergeCells>
  <phoneticPr fontId="1" type="noConversion"/>
  <pageMargins left="0.78740157480314965" right="0.59055118110236227" top="0.39370078740157483" bottom="0.39370078740157483" header="0" footer="0"/>
  <pageSetup paperSize="9" scale="85" fitToHeight="0" orientation="landscape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4"/>
  <sheetViews>
    <sheetView workbookViewId="0">
      <selection activeCell="B217" sqref="B217"/>
    </sheetView>
  </sheetViews>
  <sheetFormatPr defaultRowHeight="16.5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>
      <c r="A1" s="250" t="s">
        <v>6807</v>
      </c>
      <c r="B1" s="250"/>
      <c r="C1" s="250"/>
      <c r="D1" s="250"/>
      <c r="E1" s="250"/>
      <c r="F1" s="250"/>
    </row>
    <row r="2" spans="1:12" ht="30" customHeight="1">
      <c r="A2" s="318" t="s">
        <v>1</v>
      </c>
      <c r="B2" s="318"/>
      <c r="C2" s="318"/>
      <c r="D2" s="318"/>
      <c r="E2" s="318"/>
      <c r="F2" s="318"/>
    </row>
    <row r="3" spans="1:12" ht="30" customHeight="1">
      <c r="A3" s="2" t="s">
        <v>6808</v>
      </c>
      <c r="B3" s="2" t="s">
        <v>2458</v>
      </c>
      <c r="C3" s="2" t="s">
        <v>2459</v>
      </c>
      <c r="D3" s="2" t="s">
        <v>2460</v>
      </c>
      <c r="E3" s="2" t="s">
        <v>2461</v>
      </c>
      <c r="F3" s="2" t="s">
        <v>6805</v>
      </c>
      <c r="G3" s="1" t="s">
        <v>6806</v>
      </c>
      <c r="H3" s="1" t="s">
        <v>6809</v>
      </c>
      <c r="I3" s="1" t="s">
        <v>6810</v>
      </c>
      <c r="J3" s="1" t="s">
        <v>6811</v>
      </c>
      <c r="K3" s="1" t="s">
        <v>4</v>
      </c>
      <c r="L3" s="1" t="s">
        <v>5</v>
      </c>
    </row>
    <row r="4" spans="1:12" ht="20.100000000000001" customHeight="1">
      <c r="A4" s="11" t="s">
        <v>6812</v>
      </c>
      <c r="B4" s="11"/>
      <c r="C4" s="11"/>
      <c r="D4" s="11"/>
      <c r="E4" s="11"/>
      <c r="F4" s="12" t="s">
        <v>52</v>
      </c>
      <c r="G4" s="1" t="s">
        <v>2165</v>
      </c>
      <c r="I4" s="1" t="s">
        <v>2162</v>
      </c>
      <c r="J4" s="1" t="s">
        <v>2163</v>
      </c>
      <c r="K4" s="1" t="s">
        <v>588</v>
      </c>
    </row>
    <row r="5" spans="1:12" ht="20.100000000000001" customHeight="1">
      <c r="A5" s="13" t="s">
        <v>52</v>
      </c>
      <c r="B5" s="14"/>
      <c r="C5" s="14"/>
      <c r="D5" s="14"/>
      <c r="E5" s="14"/>
      <c r="F5" s="13" t="s">
        <v>52</v>
      </c>
      <c r="G5" s="1" t="s">
        <v>2165</v>
      </c>
      <c r="H5" s="1" t="s">
        <v>6813</v>
      </c>
      <c r="I5" s="1" t="s">
        <v>52</v>
      </c>
      <c r="J5" s="1" t="s">
        <v>52</v>
      </c>
      <c r="K5" s="1" t="s">
        <v>588</v>
      </c>
      <c r="L5">
        <v>1</v>
      </c>
    </row>
    <row r="6" spans="1:12" ht="20.100000000000001" customHeight="1">
      <c r="A6" s="13" t="s">
        <v>6814</v>
      </c>
      <c r="B6" s="14">
        <v>0</v>
      </c>
      <c r="C6" s="14">
        <v>0</v>
      </c>
      <c r="D6" s="14">
        <v>0</v>
      </c>
      <c r="E6" s="14">
        <v>0</v>
      </c>
      <c r="F6" s="13" t="s">
        <v>52</v>
      </c>
      <c r="G6" s="1" t="s">
        <v>2165</v>
      </c>
      <c r="H6" s="1" t="s">
        <v>6815</v>
      </c>
      <c r="I6" s="1" t="s">
        <v>6816</v>
      </c>
      <c r="J6" s="1" t="s">
        <v>52</v>
      </c>
      <c r="K6" s="1" t="s">
        <v>52</v>
      </c>
    </row>
    <row r="7" spans="1:12" ht="20.100000000000001" customHeight="1">
      <c r="A7" s="13" t="s">
        <v>6817</v>
      </c>
      <c r="B7" s="14">
        <v>0</v>
      </c>
      <c r="C7" s="14">
        <v>0</v>
      </c>
      <c r="D7" s="14">
        <v>0</v>
      </c>
      <c r="E7" s="14">
        <v>0</v>
      </c>
      <c r="F7" s="13" t="s">
        <v>52</v>
      </c>
      <c r="G7" s="1" t="s">
        <v>2165</v>
      </c>
      <c r="H7" s="1" t="s">
        <v>6815</v>
      </c>
      <c r="I7" s="1" t="s">
        <v>6818</v>
      </c>
      <c r="J7" s="1" t="s">
        <v>52</v>
      </c>
      <c r="K7" s="1" t="s">
        <v>52</v>
      </c>
    </row>
    <row r="8" spans="1:12" ht="20.100000000000001" customHeight="1">
      <c r="A8" s="13" t="s">
        <v>6819</v>
      </c>
      <c r="B8" s="14">
        <v>0</v>
      </c>
      <c r="C8" s="14">
        <v>0</v>
      </c>
      <c r="D8" s="14">
        <v>0</v>
      </c>
      <c r="E8" s="14">
        <v>0</v>
      </c>
      <c r="F8" s="13" t="s">
        <v>52</v>
      </c>
      <c r="G8" s="1" t="s">
        <v>2165</v>
      </c>
      <c r="H8" s="1" t="s">
        <v>6815</v>
      </c>
      <c r="I8" s="1" t="s">
        <v>6820</v>
      </c>
      <c r="J8" s="1" t="s">
        <v>52</v>
      </c>
      <c r="K8" s="1" t="s">
        <v>52</v>
      </c>
    </row>
    <row r="9" spans="1:12" ht="20.100000000000001" customHeight="1">
      <c r="A9" s="13" t="s">
        <v>6821</v>
      </c>
      <c r="B9" s="14">
        <v>0</v>
      </c>
      <c r="C9" s="14">
        <v>0</v>
      </c>
      <c r="D9" s="14">
        <v>0</v>
      </c>
      <c r="E9" s="14">
        <v>0</v>
      </c>
      <c r="F9" s="13" t="s">
        <v>52</v>
      </c>
      <c r="G9" s="1" t="s">
        <v>2165</v>
      </c>
      <c r="H9" s="1" t="s">
        <v>6815</v>
      </c>
      <c r="I9" s="1" t="s">
        <v>6822</v>
      </c>
      <c r="J9" s="1" t="s">
        <v>52</v>
      </c>
      <c r="K9" s="1" t="s">
        <v>52</v>
      </c>
    </row>
    <row r="10" spans="1:12" ht="20.100000000000001" customHeight="1">
      <c r="A10" s="13" t="s">
        <v>6823</v>
      </c>
      <c r="B10" s="14">
        <v>0</v>
      </c>
      <c r="C10" s="14">
        <v>0</v>
      </c>
      <c r="D10" s="14">
        <v>0</v>
      </c>
      <c r="E10" s="14">
        <v>0</v>
      </c>
      <c r="F10" s="13" t="s">
        <v>52</v>
      </c>
      <c r="G10" s="1" t="s">
        <v>2165</v>
      </c>
      <c r="H10" s="1" t="s">
        <v>6815</v>
      </c>
      <c r="I10" s="1" t="s">
        <v>6824</v>
      </c>
      <c r="J10" s="1" t="s">
        <v>52</v>
      </c>
      <c r="K10" s="1" t="s">
        <v>52</v>
      </c>
    </row>
    <row r="11" spans="1:12" ht="20.100000000000001" customHeight="1">
      <c r="A11" s="13" t="s">
        <v>6825</v>
      </c>
      <c r="B11" s="14">
        <v>0</v>
      </c>
      <c r="C11" s="14">
        <v>0</v>
      </c>
      <c r="D11" s="14">
        <v>0</v>
      </c>
      <c r="E11" s="14">
        <v>0</v>
      </c>
      <c r="F11" s="13" t="s">
        <v>52</v>
      </c>
      <c r="G11" s="1" t="s">
        <v>2165</v>
      </c>
      <c r="H11" s="1" t="s">
        <v>6815</v>
      </c>
      <c r="I11" s="1" t="s">
        <v>6826</v>
      </c>
      <c r="J11" s="1" t="s">
        <v>52</v>
      </c>
      <c r="K11" s="1" t="s">
        <v>52</v>
      </c>
    </row>
    <row r="12" spans="1:12" ht="20.100000000000001" customHeight="1">
      <c r="A12" s="13" t="s">
        <v>6827</v>
      </c>
      <c r="B12" s="14">
        <v>0</v>
      </c>
      <c r="C12" s="14">
        <v>0</v>
      </c>
      <c r="D12" s="14">
        <v>0</v>
      </c>
      <c r="E12" s="14">
        <v>0</v>
      </c>
      <c r="F12" s="13" t="s">
        <v>52</v>
      </c>
      <c r="G12" s="1" t="s">
        <v>2165</v>
      </c>
      <c r="H12" s="1" t="s">
        <v>6815</v>
      </c>
      <c r="I12" s="1" t="s">
        <v>6828</v>
      </c>
      <c r="J12" s="1" t="s">
        <v>52</v>
      </c>
      <c r="K12" s="1" t="s">
        <v>52</v>
      </c>
    </row>
    <row r="13" spans="1:12" ht="20.100000000000001" customHeight="1">
      <c r="A13" s="13" t="s">
        <v>6829</v>
      </c>
      <c r="B13" s="14">
        <v>0</v>
      </c>
      <c r="C13" s="14">
        <v>0</v>
      </c>
      <c r="D13" s="14">
        <v>0</v>
      </c>
      <c r="E13" s="14">
        <v>0</v>
      </c>
      <c r="F13" s="13" t="s">
        <v>52</v>
      </c>
      <c r="G13" s="1" t="s">
        <v>2165</v>
      </c>
      <c r="H13" s="1" t="s">
        <v>6815</v>
      </c>
      <c r="I13" s="1" t="s">
        <v>6830</v>
      </c>
      <c r="J13" s="1" t="s">
        <v>52</v>
      </c>
      <c r="K13" s="1" t="s">
        <v>52</v>
      </c>
    </row>
    <row r="14" spans="1:12" ht="20.100000000000001" customHeight="1">
      <c r="A14" s="13" t="s">
        <v>6831</v>
      </c>
      <c r="B14" s="14">
        <v>0</v>
      </c>
      <c r="C14" s="14">
        <v>0</v>
      </c>
      <c r="D14" s="14">
        <v>0</v>
      </c>
      <c r="E14" s="14">
        <v>0</v>
      </c>
      <c r="F14" s="13" t="s">
        <v>52</v>
      </c>
      <c r="G14" s="1" t="s">
        <v>2165</v>
      </c>
      <c r="H14" s="1" t="s">
        <v>6815</v>
      </c>
      <c r="I14" s="1" t="s">
        <v>6832</v>
      </c>
      <c r="J14" s="1" t="s">
        <v>52</v>
      </c>
      <c r="K14" s="1" t="s">
        <v>52</v>
      </c>
    </row>
    <row r="15" spans="1:12" ht="20.100000000000001" customHeight="1">
      <c r="A15" s="13" t="s">
        <v>6833</v>
      </c>
      <c r="B15" s="14">
        <v>0</v>
      </c>
      <c r="C15" s="14">
        <v>0</v>
      </c>
      <c r="D15" s="14">
        <v>0</v>
      </c>
      <c r="E15" s="14">
        <v>0</v>
      </c>
      <c r="F15" s="13" t="s">
        <v>52</v>
      </c>
      <c r="G15" s="1" t="s">
        <v>2165</v>
      </c>
      <c r="H15" s="1" t="s">
        <v>6815</v>
      </c>
      <c r="I15" s="1" t="s">
        <v>6834</v>
      </c>
      <c r="J15" s="1" t="s">
        <v>52</v>
      </c>
      <c r="K15" s="1" t="s">
        <v>52</v>
      </c>
    </row>
    <row r="16" spans="1:12" ht="20.100000000000001" customHeight="1">
      <c r="A16" s="13" t="s">
        <v>6835</v>
      </c>
      <c r="B16" s="14">
        <v>0</v>
      </c>
      <c r="C16" s="14">
        <v>0</v>
      </c>
      <c r="D16" s="14">
        <v>0</v>
      </c>
      <c r="E16" s="14">
        <v>0</v>
      </c>
      <c r="F16" s="13" t="s">
        <v>52</v>
      </c>
      <c r="G16" s="1" t="s">
        <v>2165</v>
      </c>
      <c r="H16" s="1" t="s">
        <v>6815</v>
      </c>
      <c r="I16" s="1" t="s">
        <v>6836</v>
      </c>
      <c r="J16" s="1" t="s">
        <v>52</v>
      </c>
      <c r="K16" s="1" t="s">
        <v>52</v>
      </c>
    </row>
    <row r="17" spans="1:11" ht="20.100000000000001" customHeight="1">
      <c r="A17" s="13" t="s">
        <v>6837</v>
      </c>
      <c r="B17" s="14">
        <v>0</v>
      </c>
      <c r="C17" s="14">
        <v>0</v>
      </c>
      <c r="D17" s="14">
        <v>0</v>
      </c>
      <c r="E17" s="14">
        <v>0</v>
      </c>
      <c r="F17" s="13" t="s">
        <v>52</v>
      </c>
      <c r="G17" s="1" t="s">
        <v>2165</v>
      </c>
      <c r="H17" s="1" t="s">
        <v>6815</v>
      </c>
      <c r="I17" s="1" t="s">
        <v>6838</v>
      </c>
      <c r="J17" s="1" t="s">
        <v>52</v>
      </c>
      <c r="K17" s="1" t="s">
        <v>52</v>
      </c>
    </row>
    <row r="18" spans="1:11" ht="20.100000000000001" customHeight="1">
      <c r="A18" s="13" t="s">
        <v>6839</v>
      </c>
      <c r="B18" s="14">
        <v>0</v>
      </c>
      <c r="C18" s="14">
        <v>0</v>
      </c>
      <c r="D18" s="14">
        <v>0</v>
      </c>
      <c r="E18" s="14">
        <v>0</v>
      </c>
      <c r="F18" s="13" t="s">
        <v>52</v>
      </c>
      <c r="G18" s="1" t="s">
        <v>2165</v>
      </c>
      <c r="H18" s="1" t="s">
        <v>6815</v>
      </c>
      <c r="I18" s="1" t="s">
        <v>6840</v>
      </c>
      <c r="J18" s="1" t="s">
        <v>52</v>
      </c>
      <c r="K18" s="1" t="s">
        <v>52</v>
      </c>
    </row>
    <row r="19" spans="1:11" ht="20.100000000000001" customHeight="1">
      <c r="A19" s="13" t="s">
        <v>6841</v>
      </c>
      <c r="B19" s="14">
        <v>0</v>
      </c>
      <c r="C19" s="14">
        <v>0</v>
      </c>
      <c r="D19" s="14">
        <v>0</v>
      </c>
      <c r="E19" s="14">
        <v>0</v>
      </c>
      <c r="F19" s="13" t="s">
        <v>52</v>
      </c>
      <c r="G19" s="1" t="s">
        <v>2165</v>
      </c>
      <c r="H19" s="1" t="s">
        <v>6815</v>
      </c>
      <c r="I19" s="1" t="s">
        <v>52</v>
      </c>
      <c r="J19" s="1" t="s">
        <v>52</v>
      </c>
      <c r="K19" s="1" t="s">
        <v>52</v>
      </c>
    </row>
    <row r="20" spans="1:11" ht="20.100000000000001" customHeight="1">
      <c r="A20" s="13" t="s">
        <v>6842</v>
      </c>
      <c r="B20" s="14">
        <v>0</v>
      </c>
      <c r="C20" s="14">
        <v>0</v>
      </c>
      <c r="D20" s="14">
        <v>0</v>
      </c>
      <c r="E20" s="14">
        <v>0</v>
      </c>
      <c r="F20" s="13" t="s">
        <v>52</v>
      </c>
      <c r="G20" s="1" t="s">
        <v>2165</v>
      </c>
      <c r="H20" s="1" t="s">
        <v>6815</v>
      </c>
      <c r="I20" s="1" t="s">
        <v>6843</v>
      </c>
      <c r="J20" s="1" t="s">
        <v>52</v>
      </c>
      <c r="K20" s="1" t="s">
        <v>52</v>
      </c>
    </row>
    <row r="21" spans="1:11" ht="20.100000000000001" customHeight="1">
      <c r="A21" s="13" t="s">
        <v>6844</v>
      </c>
      <c r="B21" s="14">
        <v>0</v>
      </c>
      <c r="C21" s="14">
        <v>0</v>
      </c>
      <c r="D21" s="14">
        <v>0</v>
      </c>
      <c r="E21" s="14">
        <v>0</v>
      </c>
      <c r="F21" s="13" t="s">
        <v>52</v>
      </c>
      <c r="G21" s="1" t="s">
        <v>2165</v>
      </c>
      <c r="H21" s="1" t="s">
        <v>6815</v>
      </c>
      <c r="I21" s="1" t="s">
        <v>6845</v>
      </c>
      <c r="J21" s="1" t="s">
        <v>52</v>
      </c>
      <c r="K21" s="1" t="s">
        <v>52</v>
      </c>
    </row>
    <row r="22" spans="1:11" ht="20.100000000000001" customHeight="1">
      <c r="A22" s="13" t="s">
        <v>6841</v>
      </c>
      <c r="B22" s="14">
        <v>0</v>
      </c>
      <c r="C22" s="14">
        <v>0</v>
      </c>
      <c r="D22" s="14">
        <v>0</v>
      </c>
      <c r="E22" s="14">
        <v>0</v>
      </c>
      <c r="F22" s="13" t="s">
        <v>52</v>
      </c>
      <c r="G22" s="1" t="s">
        <v>2165</v>
      </c>
      <c r="H22" s="1" t="s">
        <v>6815</v>
      </c>
      <c r="I22" s="1" t="s">
        <v>52</v>
      </c>
      <c r="J22" s="1" t="s">
        <v>52</v>
      </c>
      <c r="K22" s="1" t="s">
        <v>52</v>
      </c>
    </row>
    <row r="23" spans="1:11" ht="20.100000000000001" customHeight="1">
      <c r="A23" s="13" t="s">
        <v>6846</v>
      </c>
      <c r="B23" s="14">
        <v>0</v>
      </c>
      <c r="C23" s="14">
        <v>0</v>
      </c>
      <c r="D23" s="14">
        <v>0</v>
      </c>
      <c r="E23" s="14">
        <v>0</v>
      </c>
      <c r="F23" s="13" t="s">
        <v>52</v>
      </c>
      <c r="G23" s="1" t="s">
        <v>2165</v>
      </c>
      <c r="H23" s="1" t="s">
        <v>6815</v>
      </c>
      <c r="I23" s="1" t="s">
        <v>6847</v>
      </c>
      <c r="J23" s="1" t="s">
        <v>52</v>
      </c>
      <c r="K23" s="1" t="s">
        <v>52</v>
      </c>
    </row>
    <row r="24" spans="1:11" ht="20.100000000000001" customHeight="1">
      <c r="A24" s="13" t="s">
        <v>6848</v>
      </c>
      <c r="B24" s="14">
        <v>0</v>
      </c>
      <c r="C24" s="14">
        <v>17283</v>
      </c>
      <c r="D24" s="14">
        <v>0</v>
      </c>
      <c r="E24" s="14">
        <v>17283</v>
      </c>
      <c r="F24" s="13" t="s">
        <v>52</v>
      </c>
      <c r="G24" s="1" t="s">
        <v>2165</v>
      </c>
      <c r="H24" s="1" t="s">
        <v>6815</v>
      </c>
      <c r="I24" s="1" t="s">
        <v>6849</v>
      </c>
      <c r="J24" s="1" t="s">
        <v>52</v>
      </c>
      <c r="K24" s="1" t="s">
        <v>52</v>
      </c>
    </row>
    <row r="25" spans="1:11" ht="20.100000000000001" customHeight="1">
      <c r="A25" s="13" t="s">
        <v>6839</v>
      </c>
      <c r="B25" s="14">
        <v>0</v>
      </c>
      <c r="C25" s="14">
        <v>17283</v>
      </c>
      <c r="D25" s="14">
        <v>0</v>
      </c>
      <c r="E25" s="14">
        <v>17283</v>
      </c>
      <c r="F25" s="13" t="s">
        <v>52</v>
      </c>
      <c r="G25" s="1" t="s">
        <v>2165</v>
      </c>
      <c r="H25" s="1" t="s">
        <v>6815</v>
      </c>
      <c r="I25" s="1" t="s">
        <v>6840</v>
      </c>
      <c r="J25" s="1" t="s">
        <v>52</v>
      </c>
      <c r="K25" s="1" t="s">
        <v>52</v>
      </c>
    </row>
    <row r="26" spans="1:11" ht="20.100000000000001" customHeight="1">
      <c r="A26" s="13" t="s">
        <v>6841</v>
      </c>
      <c r="B26" s="14">
        <v>0</v>
      </c>
      <c r="C26" s="14">
        <v>0</v>
      </c>
      <c r="D26" s="14">
        <v>0</v>
      </c>
      <c r="E26" s="14">
        <v>0</v>
      </c>
      <c r="F26" s="13" t="s">
        <v>52</v>
      </c>
      <c r="G26" s="1" t="s">
        <v>2165</v>
      </c>
      <c r="H26" s="1" t="s">
        <v>6815</v>
      </c>
      <c r="I26" s="1" t="s">
        <v>52</v>
      </c>
      <c r="J26" s="1" t="s">
        <v>52</v>
      </c>
      <c r="K26" s="1" t="s">
        <v>52</v>
      </c>
    </row>
    <row r="27" spans="1:11" ht="20.100000000000001" customHeight="1">
      <c r="A27" s="13" t="s">
        <v>6850</v>
      </c>
      <c r="B27" s="14">
        <v>0</v>
      </c>
      <c r="C27" s="14">
        <v>0</v>
      </c>
      <c r="D27" s="14">
        <v>0</v>
      </c>
      <c r="E27" s="14">
        <v>0</v>
      </c>
      <c r="F27" s="13" t="s">
        <v>52</v>
      </c>
      <c r="G27" s="1" t="s">
        <v>2165</v>
      </c>
      <c r="H27" s="1" t="s">
        <v>6815</v>
      </c>
      <c r="I27" s="1" t="s">
        <v>6851</v>
      </c>
      <c r="J27" s="1" t="s">
        <v>52</v>
      </c>
      <c r="K27" s="1" t="s">
        <v>52</v>
      </c>
    </row>
    <row r="28" spans="1:11" ht="20.100000000000001" customHeight="1">
      <c r="A28" s="13" t="s">
        <v>6852</v>
      </c>
      <c r="B28" s="14">
        <v>0</v>
      </c>
      <c r="C28" s="14">
        <v>0</v>
      </c>
      <c r="D28" s="14">
        <v>0</v>
      </c>
      <c r="E28" s="14">
        <v>0</v>
      </c>
      <c r="F28" s="13" t="s">
        <v>52</v>
      </c>
      <c r="G28" s="1" t="s">
        <v>2165</v>
      </c>
      <c r="H28" s="1" t="s">
        <v>6815</v>
      </c>
      <c r="I28" s="1" t="s">
        <v>6853</v>
      </c>
      <c r="J28" s="1" t="s">
        <v>52</v>
      </c>
      <c r="K28" s="1" t="s">
        <v>52</v>
      </c>
    </row>
    <row r="29" spans="1:11" ht="20.100000000000001" customHeight="1">
      <c r="A29" s="13" t="s">
        <v>6854</v>
      </c>
      <c r="B29" s="14">
        <v>0</v>
      </c>
      <c r="C29" s="14">
        <v>0</v>
      </c>
      <c r="D29" s="14">
        <v>0</v>
      </c>
      <c r="E29" s="14">
        <v>0</v>
      </c>
      <c r="F29" s="13" t="s">
        <v>52</v>
      </c>
      <c r="G29" s="1" t="s">
        <v>2165</v>
      </c>
      <c r="H29" s="1" t="s">
        <v>6815</v>
      </c>
      <c r="I29" s="1" t="s">
        <v>6855</v>
      </c>
      <c r="J29" s="1" t="s">
        <v>52</v>
      </c>
      <c r="K29" s="1" t="s">
        <v>52</v>
      </c>
    </row>
    <row r="30" spans="1:11" ht="20.100000000000001" customHeight="1">
      <c r="A30" s="13" t="s">
        <v>6856</v>
      </c>
      <c r="B30" s="14">
        <v>0</v>
      </c>
      <c r="C30" s="14">
        <v>0</v>
      </c>
      <c r="D30" s="14">
        <v>0</v>
      </c>
      <c r="E30" s="14">
        <v>0</v>
      </c>
      <c r="F30" s="13" t="s">
        <v>52</v>
      </c>
      <c r="G30" s="1" t="s">
        <v>2165</v>
      </c>
      <c r="H30" s="1" t="s">
        <v>6815</v>
      </c>
      <c r="I30" s="1" t="s">
        <v>6857</v>
      </c>
      <c r="J30" s="1" t="s">
        <v>52</v>
      </c>
      <c r="K30" s="1" t="s">
        <v>52</v>
      </c>
    </row>
    <row r="31" spans="1:11" ht="20.100000000000001" customHeight="1">
      <c r="A31" s="13" t="s">
        <v>6821</v>
      </c>
      <c r="B31" s="14">
        <v>0</v>
      </c>
      <c r="C31" s="14">
        <v>0</v>
      </c>
      <c r="D31" s="14">
        <v>0</v>
      </c>
      <c r="E31" s="14">
        <v>0</v>
      </c>
      <c r="F31" s="13" t="s">
        <v>52</v>
      </c>
      <c r="G31" s="1" t="s">
        <v>2165</v>
      </c>
      <c r="H31" s="1" t="s">
        <v>6815</v>
      </c>
      <c r="I31" s="1" t="s">
        <v>6822</v>
      </c>
      <c r="J31" s="1" t="s">
        <v>52</v>
      </c>
      <c r="K31" s="1" t="s">
        <v>52</v>
      </c>
    </row>
    <row r="32" spans="1:11" ht="20.100000000000001" customHeight="1">
      <c r="A32" s="13" t="s">
        <v>6858</v>
      </c>
      <c r="B32" s="14">
        <v>0</v>
      </c>
      <c r="C32" s="14">
        <v>0</v>
      </c>
      <c r="D32" s="14">
        <v>0</v>
      </c>
      <c r="E32" s="14">
        <v>0</v>
      </c>
      <c r="F32" s="13" t="s">
        <v>52</v>
      </c>
      <c r="G32" s="1" t="s">
        <v>2165</v>
      </c>
      <c r="H32" s="1" t="s">
        <v>6815</v>
      </c>
      <c r="I32" s="1" t="s">
        <v>6859</v>
      </c>
      <c r="J32" s="1" t="s">
        <v>52</v>
      </c>
      <c r="K32" s="1" t="s">
        <v>52</v>
      </c>
    </row>
    <row r="33" spans="1:12" ht="20.100000000000001" customHeight="1">
      <c r="A33" s="13" t="s">
        <v>6860</v>
      </c>
      <c r="B33" s="14">
        <v>0</v>
      </c>
      <c r="C33" s="14">
        <v>0</v>
      </c>
      <c r="D33" s="14">
        <v>0</v>
      </c>
      <c r="E33" s="14">
        <v>0</v>
      </c>
      <c r="F33" s="13" t="s">
        <v>52</v>
      </c>
      <c r="G33" s="1" t="s">
        <v>2165</v>
      </c>
      <c r="H33" s="1" t="s">
        <v>6815</v>
      </c>
      <c r="I33" s="1" t="s">
        <v>6861</v>
      </c>
      <c r="J33" s="1" t="s">
        <v>52</v>
      </c>
      <c r="K33" s="1" t="s">
        <v>52</v>
      </c>
    </row>
    <row r="34" spans="1:12" ht="20.100000000000001" customHeight="1">
      <c r="A34" s="13" t="s">
        <v>6862</v>
      </c>
      <c r="B34" s="14">
        <v>0</v>
      </c>
      <c r="C34" s="14">
        <v>0</v>
      </c>
      <c r="D34" s="14">
        <v>0</v>
      </c>
      <c r="E34" s="14">
        <v>0</v>
      </c>
      <c r="F34" s="13" t="s">
        <v>52</v>
      </c>
      <c r="G34" s="1" t="s">
        <v>2165</v>
      </c>
      <c r="H34" s="1" t="s">
        <v>6815</v>
      </c>
      <c r="I34" s="1" t="s">
        <v>6863</v>
      </c>
      <c r="J34" s="1" t="s">
        <v>52</v>
      </c>
      <c r="K34" s="1" t="s">
        <v>52</v>
      </c>
    </row>
    <row r="35" spans="1:12" ht="20.100000000000001" customHeight="1">
      <c r="A35" s="13" t="s">
        <v>6864</v>
      </c>
      <c r="B35" s="14">
        <v>0</v>
      </c>
      <c r="C35" s="14">
        <v>0</v>
      </c>
      <c r="D35" s="14">
        <v>0</v>
      </c>
      <c r="E35" s="14">
        <v>0</v>
      </c>
      <c r="F35" s="13" t="s">
        <v>52</v>
      </c>
      <c r="G35" s="1" t="s">
        <v>2165</v>
      </c>
      <c r="H35" s="1" t="s">
        <v>6815</v>
      </c>
      <c r="I35" s="1" t="s">
        <v>6865</v>
      </c>
      <c r="J35" s="1" t="s">
        <v>52</v>
      </c>
      <c r="K35" s="1" t="s">
        <v>52</v>
      </c>
    </row>
    <row r="36" spans="1:12" ht="20.100000000000001" customHeight="1">
      <c r="A36" s="13" t="s">
        <v>6866</v>
      </c>
      <c r="B36" s="14">
        <v>0</v>
      </c>
      <c r="C36" s="14">
        <v>0</v>
      </c>
      <c r="D36" s="14">
        <v>0</v>
      </c>
      <c r="E36" s="14">
        <v>0</v>
      </c>
      <c r="F36" s="13" t="s">
        <v>52</v>
      </c>
      <c r="G36" s="1" t="s">
        <v>2165</v>
      </c>
      <c r="H36" s="1" t="s">
        <v>6815</v>
      </c>
      <c r="I36" s="1" t="s">
        <v>6867</v>
      </c>
      <c r="J36" s="1" t="s">
        <v>52</v>
      </c>
      <c r="K36" s="1" t="s">
        <v>52</v>
      </c>
    </row>
    <row r="37" spans="1:12" ht="20.100000000000001" customHeight="1">
      <c r="A37" s="13" t="s">
        <v>6868</v>
      </c>
      <c r="B37" s="14">
        <v>0</v>
      </c>
      <c r="C37" s="14">
        <v>0</v>
      </c>
      <c r="D37" s="14">
        <v>0</v>
      </c>
      <c r="E37" s="14">
        <v>0</v>
      </c>
      <c r="F37" s="13" t="s">
        <v>52</v>
      </c>
      <c r="G37" s="1" t="s">
        <v>2165</v>
      </c>
      <c r="H37" s="1" t="s">
        <v>6815</v>
      </c>
      <c r="I37" s="1" t="s">
        <v>6869</v>
      </c>
      <c r="J37" s="1" t="s">
        <v>52</v>
      </c>
      <c r="K37" s="1" t="s">
        <v>52</v>
      </c>
    </row>
    <row r="38" spans="1:12" ht="20.100000000000001" customHeight="1">
      <c r="A38" s="13" t="s">
        <v>6870</v>
      </c>
      <c r="B38" s="14">
        <v>0</v>
      </c>
      <c r="C38" s="14">
        <v>0</v>
      </c>
      <c r="D38" s="14">
        <v>0</v>
      </c>
      <c r="E38" s="14">
        <v>0</v>
      </c>
      <c r="F38" s="13" t="s">
        <v>52</v>
      </c>
      <c r="G38" s="1" t="s">
        <v>2165</v>
      </c>
      <c r="H38" s="1" t="s">
        <v>6815</v>
      </c>
      <c r="I38" s="1" t="s">
        <v>6871</v>
      </c>
      <c r="J38" s="1" t="s">
        <v>52</v>
      </c>
      <c r="K38" s="1" t="s">
        <v>52</v>
      </c>
    </row>
    <row r="39" spans="1:12" ht="20.100000000000001" customHeight="1">
      <c r="A39" s="13" t="s">
        <v>6839</v>
      </c>
      <c r="B39" s="14">
        <v>0</v>
      </c>
      <c r="C39" s="14">
        <v>0</v>
      </c>
      <c r="D39" s="14">
        <v>0</v>
      </c>
      <c r="E39" s="14">
        <v>0</v>
      </c>
      <c r="F39" s="13" t="s">
        <v>52</v>
      </c>
      <c r="G39" s="1" t="s">
        <v>2165</v>
      </c>
      <c r="H39" s="1" t="s">
        <v>6815</v>
      </c>
      <c r="I39" s="1" t="s">
        <v>6840</v>
      </c>
      <c r="J39" s="1" t="s">
        <v>52</v>
      </c>
      <c r="K39" s="1" t="s">
        <v>52</v>
      </c>
    </row>
    <row r="40" spans="1:12" ht="20.100000000000001" customHeight="1">
      <c r="A40" s="13" t="s">
        <v>6872</v>
      </c>
      <c r="B40" s="15">
        <v>0</v>
      </c>
      <c r="C40" s="15">
        <v>17283</v>
      </c>
      <c r="D40" s="15">
        <v>0</v>
      </c>
      <c r="E40" s="15">
        <v>17283</v>
      </c>
      <c r="F40" s="16"/>
    </row>
    <row r="41" spans="1:12" ht="20.100000000000001" customHeight="1">
      <c r="A41" s="16"/>
      <c r="B41" s="16"/>
      <c r="C41" s="16"/>
      <c r="D41" s="16"/>
      <c r="E41" s="16"/>
      <c r="F41" s="16"/>
    </row>
    <row r="42" spans="1:12" ht="20.100000000000001" customHeight="1">
      <c r="A42" s="16" t="s">
        <v>6873</v>
      </c>
      <c r="B42" s="16"/>
      <c r="C42" s="16"/>
      <c r="D42" s="16"/>
      <c r="E42" s="16"/>
      <c r="F42" s="13" t="s">
        <v>52</v>
      </c>
      <c r="G42" s="1" t="s">
        <v>2170</v>
      </c>
      <c r="I42" s="1" t="s">
        <v>2167</v>
      </c>
      <c r="J42" s="1" t="s">
        <v>2168</v>
      </c>
      <c r="K42" s="1" t="s">
        <v>588</v>
      </c>
    </row>
    <row r="43" spans="1:12" ht="20.100000000000001" customHeight="1">
      <c r="A43" s="13" t="s">
        <v>52</v>
      </c>
      <c r="B43" s="14"/>
      <c r="C43" s="14"/>
      <c r="D43" s="14"/>
      <c r="E43" s="14"/>
      <c r="F43" s="13" t="s">
        <v>52</v>
      </c>
      <c r="G43" s="1" t="s">
        <v>2170</v>
      </c>
      <c r="H43" s="1" t="s">
        <v>6813</v>
      </c>
      <c r="I43" s="1" t="s">
        <v>52</v>
      </c>
      <c r="J43" s="1" t="s">
        <v>52</v>
      </c>
      <c r="K43" s="1" t="s">
        <v>588</v>
      </c>
      <c r="L43">
        <v>1</v>
      </c>
    </row>
    <row r="44" spans="1:12" ht="20.100000000000001" customHeight="1">
      <c r="A44" s="13" t="s">
        <v>6814</v>
      </c>
      <c r="B44" s="14">
        <v>0</v>
      </c>
      <c r="C44" s="14">
        <v>0</v>
      </c>
      <c r="D44" s="14">
        <v>0</v>
      </c>
      <c r="E44" s="14">
        <v>0</v>
      </c>
      <c r="F44" s="13" t="s">
        <v>52</v>
      </c>
      <c r="G44" s="1" t="s">
        <v>2170</v>
      </c>
      <c r="H44" s="1" t="s">
        <v>6815</v>
      </c>
      <c r="I44" s="1" t="s">
        <v>6816</v>
      </c>
      <c r="J44" s="1" t="s">
        <v>52</v>
      </c>
      <c r="K44" s="1" t="s">
        <v>52</v>
      </c>
    </row>
    <row r="45" spans="1:12" ht="20.100000000000001" customHeight="1">
      <c r="A45" s="13" t="s">
        <v>6874</v>
      </c>
      <c r="B45" s="14">
        <v>0</v>
      </c>
      <c r="C45" s="14">
        <v>0</v>
      </c>
      <c r="D45" s="14">
        <v>0</v>
      </c>
      <c r="E45" s="14">
        <v>0</v>
      </c>
      <c r="F45" s="13" t="s">
        <v>52</v>
      </c>
      <c r="G45" s="1" t="s">
        <v>2170</v>
      </c>
      <c r="H45" s="1" t="s">
        <v>6815</v>
      </c>
      <c r="I45" s="1" t="s">
        <v>6875</v>
      </c>
      <c r="J45" s="1" t="s">
        <v>52</v>
      </c>
      <c r="K45" s="1" t="s">
        <v>52</v>
      </c>
    </row>
    <row r="46" spans="1:12" ht="20.100000000000001" customHeight="1">
      <c r="A46" s="13" t="s">
        <v>6876</v>
      </c>
      <c r="B46" s="14">
        <v>0</v>
      </c>
      <c r="C46" s="14">
        <v>0</v>
      </c>
      <c r="D46" s="14">
        <v>0</v>
      </c>
      <c r="E46" s="14">
        <v>0</v>
      </c>
      <c r="F46" s="13" t="s">
        <v>52</v>
      </c>
      <c r="G46" s="1" t="s">
        <v>2170</v>
      </c>
      <c r="H46" s="1" t="s">
        <v>6815</v>
      </c>
      <c r="I46" s="1" t="s">
        <v>6877</v>
      </c>
      <c r="J46" s="1" t="s">
        <v>52</v>
      </c>
      <c r="K46" s="1" t="s">
        <v>52</v>
      </c>
    </row>
    <row r="47" spans="1:12" ht="20.100000000000001" customHeight="1">
      <c r="A47" s="13" t="s">
        <v>6878</v>
      </c>
      <c r="B47" s="14">
        <v>0</v>
      </c>
      <c r="C47" s="14">
        <v>0</v>
      </c>
      <c r="D47" s="14">
        <v>0</v>
      </c>
      <c r="E47" s="14">
        <v>0</v>
      </c>
      <c r="F47" s="13" t="s">
        <v>52</v>
      </c>
      <c r="G47" s="1" t="s">
        <v>2170</v>
      </c>
      <c r="H47" s="1" t="s">
        <v>6815</v>
      </c>
      <c r="I47" s="1" t="s">
        <v>6879</v>
      </c>
      <c r="J47" s="1" t="s">
        <v>52</v>
      </c>
      <c r="K47" s="1" t="s">
        <v>52</v>
      </c>
    </row>
    <row r="48" spans="1:12" ht="20.100000000000001" customHeight="1">
      <c r="A48" s="13" t="s">
        <v>6880</v>
      </c>
      <c r="B48" s="14">
        <v>0</v>
      </c>
      <c r="C48" s="14">
        <v>0</v>
      </c>
      <c r="D48" s="14">
        <v>0</v>
      </c>
      <c r="E48" s="14">
        <v>0</v>
      </c>
      <c r="F48" s="13" t="s">
        <v>52</v>
      </c>
      <c r="G48" s="1" t="s">
        <v>2170</v>
      </c>
      <c r="H48" s="1" t="s">
        <v>6815</v>
      </c>
      <c r="I48" s="1" t="s">
        <v>6881</v>
      </c>
      <c r="J48" s="1" t="s">
        <v>52</v>
      </c>
      <c r="K48" s="1" t="s">
        <v>52</v>
      </c>
    </row>
    <row r="49" spans="1:11" ht="20.100000000000001" customHeight="1">
      <c r="A49" s="13" t="s">
        <v>6882</v>
      </c>
      <c r="B49" s="14">
        <v>0</v>
      </c>
      <c r="C49" s="14">
        <v>0</v>
      </c>
      <c r="D49" s="14">
        <v>0</v>
      </c>
      <c r="E49" s="14">
        <v>0</v>
      </c>
      <c r="F49" s="13" t="s">
        <v>52</v>
      </c>
      <c r="G49" s="1" t="s">
        <v>2170</v>
      </c>
      <c r="H49" s="1" t="s">
        <v>6815</v>
      </c>
      <c r="I49" s="1" t="s">
        <v>6826</v>
      </c>
      <c r="J49" s="1" t="s">
        <v>52</v>
      </c>
      <c r="K49" s="1" t="s">
        <v>52</v>
      </c>
    </row>
    <row r="50" spans="1:11" ht="20.100000000000001" customHeight="1">
      <c r="A50" s="13" t="s">
        <v>6883</v>
      </c>
      <c r="B50" s="14">
        <v>0</v>
      </c>
      <c r="C50" s="14">
        <v>0</v>
      </c>
      <c r="D50" s="14">
        <v>0</v>
      </c>
      <c r="E50" s="14">
        <v>0</v>
      </c>
      <c r="F50" s="13" t="s">
        <v>52</v>
      </c>
      <c r="G50" s="1" t="s">
        <v>2170</v>
      </c>
      <c r="H50" s="1" t="s">
        <v>6815</v>
      </c>
      <c r="I50" s="1" t="s">
        <v>6884</v>
      </c>
      <c r="J50" s="1" t="s">
        <v>52</v>
      </c>
      <c r="K50" s="1" t="s">
        <v>52</v>
      </c>
    </row>
    <row r="51" spans="1:11" ht="20.100000000000001" customHeight="1">
      <c r="A51" s="13" t="s">
        <v>6829</v>
      </c>
      <c r="B51" s="14">
        <v>0</v>
      </c>
      <c r="C51" s="14">
        <v>0</v>
      </c>
      <c r="D51" s="14">
        <v>0</v>
      </c>
      <c r="E51" s="14">
        <v>0</v>
      </c>
      <c r="F51" s="13" t="s">
        <v>52</v>
      </c>
      <c r="G51" s="1" t="s">
        <v>2170</v>
      </c>
      <c r="H51" s="1" t="s">
        <v>6815</v>
      </c>
      <c r="I51" s="1" t="s">
        <v>6830</v>
      </c>
      <c r="J51" s="1" t="s">
        <v>52</v>
      </c>
      <c r="K51" s="1" t="s">
        <v>52</v>
      </c>
    </row>
    <row r="52" spans="1:11" ht="20.100000000000001" customHeight="1">
      <c r="A52" s="13" t="s">
        <v>6885</v>
      </c>
      <c r="B52" s="14">
        <v>0</v>
      </c>
      <c r="C52" s="14">
        <v>0</v>
      </c>
      <c r="D52" s="14">
        <v>0</v>
      </c>
      <c r="E52" s="14">
        <v>0</v>
      </c>
      <c r="F52" s="13" t="s">
        <v>52</v>
      </c>
      <c r="G52" s="1" t="s">
        <v>2170</v>
      </c>
      <c r="H52" s="1" t="s">
        <v>6815</v>
      </c>
      <c r="I52" s="1" t="s">
        <v>6886</v>
      </c>
      <c r="J52" s="1" t="s">
        <v>52</v>
      </c>
      <c r="K52" s="1" t="s">
        <v>52</v>
      </c>
    </row>
    <row r="53" spans="1:11" ht="20.100000000000001" customHeight="1">
      <c r="A53" s="13" t="s">
        <v>6887</v>
      </c>
      <c r="B53" s="14">
        <v>226.9</v>
      </c>
      <c r="C53" s="14">
        <v>0</v>
      </c>
      <c r="D53" s="14">
        <v>0</v>
      </c>
      <c r="E53" s="14">
        <v>226.9</v>
      </c>
      <c r="F53" s="13" t="s">
        <v>52</v>
      </c>
      <c r="G53" s="1" t="s">
        <v>2170</v>
      </c>
      <c r="H53" s="1" t="s">
        <v>6815</v>
      </c>
      <c r="I53" s="1" t="s">
        <v>6888</v>
      </c>
      <c r="J53" s="1" t="s">
        <v>52</v>
      </c>
      <c r="K53" s="1" t="s">
        <v>52</v>
      </c>
    </row>
    <row r="54" spans="1:11" ht="20.100000000000001" customHeight="1">
      <c r="A54" s="13" t="s">
        <v>6889</v>
      </c>
      <c r="B54" s="14">
        <v>0</v>
      </c>
      <c r="C54" s="14">
        <v>626.9</v>
      </c>
      <c r="D54" s="14">
        <v>0</v>
      </c>
      <c r="E54" s="14">
        <v>626.9</v>
      </c>
      <c r="F54" s="13" t="s">
        <v>52</v>
      </c>
      <c r="G54" s="1" t="s">
        <v>2170</v>
      </c>
      <c r="H54" s="1" t="s">
        <v>6815</v>
      </c>
      <c r="I54" s="1" t="s">
        <v>6890</v>
      </c>
      <c r="J54" s="1" t="s">
        <v>52</v>
      </c>
      <c r="K54" s="1" t="s">
        <v>52</v>
      </c>
    </row>
    <row r="55" spans="1:11" ht="20.100000000000001" customHeight="1">
      <c r="A55" s="13" t="s">
        <v>6891</v>
      </c>
      <c r="B55" s="14">
        <v>0</v>
      </c>
      <c r="C55" s="14">
        <v>0</v>
      </c>
      <c r="D55" s="14">
        <v>0</v>
      </c>
      <c r="E55" s="14">
        <v>0</v>
      </c>
      <c r="F55" s="13" t="s">
        <v>52</v>
      </c>
      <c r="G55" s="1" t="s">
        <v>2170</v>
      </c>
      <c r="H55" s="1" t="s">
        <v>6815</v>
      </c>
      <c r="I55" s="1" t="s">
        <v>6892</v>
      </c>
      <c r="J55" s="1" t="s">
        <v>52</v>
      </c>
      <c r="K55" s="1" t="s">
        <v>52</v>
      </c>
    </row>
    <row r="56" spans="1:11" ht="20.100000000000001" customHeight="1">
      <c r="A56" s="13" t="s">
        <v>6839</v>
      </c>
      <c r="B56" s="14">
        <v>226.9</v>
      </c>
      <c r="C56" s="14">
        <v>626.9</v>
      </c>
      <c r="D56" s="14">
        <v>0</v>
      </c>
      <c r="E56" s="14">
        <v>853.8</v>
      </c>
      <c r="F56" s="13" t="s">
        <v>52</v>
      </c>
      <c r="G56" s="1" t="s">
        <v>2170</v>
      </c>
      <c r="H56" s="1" t="s">
        <v>6815</v>
      </c>
      <c r="I56" s="1" t="s">
        <v>6840</v>
      </c>
      <c r="J56" s="1" t="s">
        <v>52</v>
      </c>
      <c r="K56" s="1" t="s">
        <v>52</v>
      </c>
    </row>
    <row r="57" spans="1:11" ht="20.100000000000001" customHeight="1">
      <c r="A57" s="13" t="s">
        <v>6841</v>
      </c>
      <c r="B57" s="14">
        <v>0</v>
      </c>
      <c r="C57" s="14">
        <v>0</v>
      </c>
      <c r="D57" s="14">
        <v>0</v>
      </c>
      <c r="E57" s="14">
        <v>0</v>
      </c>
      <c r="F57" s="13" t="s">
        <v>52</v>
      </c>
      <c r="G57" s="1" t="s">
        <v>2170</v>
      </c>
      <c r="H57" s="1" t="s">
        <v>6815</v>
      </c>
      <c r="I57" s="1" t="s">
        <v>52</v>
      </c>
      <c r="J57" s="1" t="s">
        <v>52</v>
      </c>
      <c r="K57" s="1" t="s">
        <v>52</v>
      </c>
    </row>
    <row r="58" spans="1:11" ht="20.100000000000001" customHeight="1">
      <c r="A58" s="13" t="s">
        <v>6893</v>
      </c>
      <c r="B58" s="14">
        <v>0</v>
      </c>
      <c r="C58" s="14">
        <v>0</v>
      </c>
      <c r="D58" s="14">
        <v>0</v>
      </c>
      <c r="E58" s="14">
        <v>0</v>
      </c>
      <c r="F58" s="13" t="s">
        <v>52</v>
      </c>
      <c r="G58" s="1" t="s">
        <v>2170</v>
      </c>
      <c r="H58" s="1" t="s">
        <v>6815</v>
      </c>
      <c r="I58" s="1" t="s">
        <v>6894</v>
      </c>
      <c r="J58" s="1" t="s">
        <v>52</v>
      </c>
      <c r="K58" s="1" t="s">
        <v>52</v>
      </c>
    </row>
    <row r="59" spans="1:11" ht="20.100000000000001" customHeight="1">
      <c r="A59" s="13" t="s">
        <v>6852</v>
      </c>
      <c r="B59" s="14">
        <v>0</v>
      </c>
      <c r="C59" s="14">
        <v>0</v>
      </c>
      <c r="D59" s="14">
        <v>0</v>
      </c>
      <c r="E59" s="14">
        <v>0</v>
      </c>
      <c r="F59" s="13" t="s">
        <v>52</v>
      </c>
      <c r="G59" s="1" t="s">
        <v>2170</v>
      </c>
      <c r="H59" s="1" t="s">
        <v>6815</v>
      </c>
      <c r="I59" s="1" t="s">
        <v>6853</v>
      </c>
      <c r="J59" s="1" t="s">
        <v>52</v>
      </c>
      <c r="K59" s="1" t="s">
        <v>52</v>
      </c>
    </row>
    <row r="60" spans="1:11" ht="20.100000000000001" customHeight="1">
      <c r="A60" s="13" t="s">
        <v>6895</v>
      </c>
      <c r="B60" s="14">
        <v>0</v>
      </c>
      <c r="C60" s="14">
        <v>0</v>
      </c>
      <c r="D60" s="14">
        <v>0</v>
      </c>
      <c r="E60" s="14">
        <v>0</v>
      </c>
      <c r="F60" s="13" t="s">
        <v>52</v>
      </c>
      <c r="G60" s="1" t="s">
        <v>2170</v>
      </c>
      <c r="H60" s="1" t="s">
        <v>6815</v>
      </c>
      <c r="I60" s="1" t="s">
        <v>6896</v>
      </c>
      <c r="J60" s="1" t="s">
        <v>52</v>
      </c>
      <c r="K60" s="1" t="s">
        <v>52</v>
      </c>
    </row>
    <row r="61" spans="1:11" ht="20.100000000000001" customHeight="1">
      <c r="A61" s="13" t="s">
        <v>6897</v>
      </c>
      <c r="B61" s="14">
        <v>0</v>
      </c>
      <c r="C61" s="14">
        <v>0</v>
      </c>
      <c r="D61" s="14">
        <v>0</v>
      </c>
      <c r="E61" s="14">
        <v>0</v>
      </c>
      <c r="F61" s="13" t="s">
        <v>52</v>
      </c>
      <c r="G61" s="1" t="s">
        <v>2170</v>
      </c>
      <c r="H61" s="1" t="s">
        <v>6815</v>
      </c>
      <c r="I61" s="1" t="s">
        <v>6898</v>
      </c>
      <c r="J61" s="1" t="s">
        <v>52</v>
      </c>
      <c r="K61" s="1" t="s">
        <v>52</v>
      </c>
    </row>
    <row r="62" spans="1:11" ht="20.100000000000001" customHeight="1">
      <c r="A62" s="13" t="s">
        <v>6878</v>
      </c>
      <c r="B62" s="14">
        <v>0</v>
      </c>
      <c r="C62" s="14">
        <v>0</v>
      </c>
      <c r="D62" s="14">
        <v>0</v>
      </c>
      <c r="E62" s="14">
        <v>0</v>
      </c>
      <c r="F62" s="13" t="s">
        <v>52</v>
      </c>
      <c r="G62" s="1" t="s">
        <v>2170</v>
      </c>
      <c r="H62" s="1" t="s">
        <v>6815</v>
      </c>
      <c r="I62" s="1" t="s">
        <v>6879</v>
      </c>
      <c r="J62" s="1" t="s">
        <v>52</v>
      </c>
      <c r="K62" s="1" t="s">
        <v>52</v>
      </c>
    </row>
    <row r="63" spans="1:11" ht="20.100000000000001" customHeight="1">
      <c r="A63" s="13" t="s">
        <v>6899</v>
      </c>
      <c r="B63" s="14">
        <v>0</v>
      </c>
      <c r="C63" s="14">
        <v>0</v>
      </c>
      <c r="D63" s="14">
        <v>0</v>
      </c>
      <c r="E63" s="14">
        <v>0</v>
      </c>
      <c r="F63" s="13" t="s">
        <v>52</v>
      </c>
      <c r="G63" s="1" t="s">
        <v>2170</v>
      </c>
      <c r="H63" s="1" t="s">
        <v>6815</v>
      </c>
      <c r="I63" s="1" t="s">
        <v>6859</v>
      </c>
      <c r="J63" s="1" t="s">
        <v>52</v>
      </c>
      <c r="K63" s="1" t="s">
        <v>52</v>
      </c>
    </row>
    <row r="64" spans="1:11" ht="20.100000000000001" customHeight="1">
      <c r="A64" s="13" t="s">
        <v>6900</v>
      </c>
      <c r="B64" s="14">
        <v>0</v>
      </c>
      <c r="C64" s="14">
        <v>0</v>
      </c>
      <c r="D64" s="14">
        <v>0</v>
      </c>
      <c r="E64" s="14">
        <v>0</v>
      </c>
      <c r="F64" s="13" t="s">
        <v>52</v>
      </c>
      <c r="G64" s="1" t="s">
        <v>2170</v>
      </c>
      <c r="H64" s="1" t="s">
        <v>6815</v>
      </c>
      <c r="I64" s="1" t="s">
        <v>6901</v>
      </c>
      <c r="J64" s="1" t="s">
        <v>52</v>
      </c>
      <c r="K64" s="1" t="s">
        <v>52</v>
      </c>
    </row>
    <row r="65" spans="1:12" ht="20.100000000000001" customHeight="1">
      <c r="A65" s="13" t="s">
        <v>6902</v>
      </c>
      <c r="B65" s="14">
        <v>0</v>
      </c>
      <c r="C65" s="14">
        <v>0</v>
      </c>
      <c r="D65" s="14">
        <v>0</v>
      </c>
      <c r="E65" s="14">
        <v>0</v>
      </c>
      <c r="F65" s="13" t="s">
        <v>52</v>
      </c>
      <c r="G65" s="1" t="s">
        <v>2170</v>
      </c>
      <c r="H65" s="1" t="s">
        <v>6815</v>
      </c>
      <c r="I65" s="1" t="s">
        <v>6903</v>
      </c>
      <c r="J65" s="1" t="s">
        <v>52</v>
      </c>
      <c r="K65" s="1" t="s">
        <v>52</v>
      </c>
    </row>
    <row r="66" spans="1:12" ht="20.100000000000001" customHeight="1">
      <c r="A66" s="13" t="s">
        <v>6904</v>
      </c>
      <c r="B66" s="14">
        <v>0</v>
      </c>
      <c r="C66" s="14">
        <v>0</v>
      </c>
      <c r="D66" s="14">
        <v>0</v>
      </c>
      <c r="E66" s="14">
        <v>0</v>
      </c>
      <c r="F66" s="13" t="s">
        <v>52</v>
      </c>
      <c r="G66" s="1" t="s">
        <v>2170</v>
      </c>
      <c r="H66" s="1" t="s">
        <v>6815</v>
      </c>
      <c r="I66" s="1" t="s">
        <v>6905</v>
      </c>
      <c r="J66" s="1" t="s">
        <v>52</v>
      </c>
      <c r="K66" s="1" t="s">
        <v>52</v>
      </c>
    </row>
    <row r="67" spans="1:12" ht="20.100000000000001" customHeight="1">
      <c r="A67" s="13" t="s">
        <v>6906</v>
      </c>
      <c r="B67" s="14">
        <v>125.1</v>
      </c>
      <c r="C67" s="14">
        <v>0</v>
      </c>
      <c r="D67" s="14">
        <v>0</v>
      </c>
      <c r="E67" s="14">
        <v>125.1</v>
      </c>
      <c r="F67" s="13" t="s">
        <v>52</v>
      </c>
      <c r="G67" s="1" t="s">
        <v>2170</v>
      </c>
      <c r="H67" s="1" t="s">
        <v>6815</v>
      </c>
      <c r="I67" s="1" t="s">
        <v>6907</v>
      </c>
      <c r="J67" s="1" t="s">
        <v>52</v>
      </c>
      <c r="K67" s="1" t="s">
        <v>52</v>
      </c>
    </row>
    <row r="68" spans="1:12" ht="20.100000000000001" customHeight="1">
      <c r="A68" s="13" t="s">
        <v>6908</v>
      </c>
      <c r="B68" s="14">
        <v>0</v>
      </c>
      <c r="C68" s="14">
        <v>3699.3</v>
      </c>
      <c r="D68" s="14">
        <v>0</v>
      </c>
      <c r="E68" s="14">
        <v>3699.3</v>
      </c>
      <c r="F68" s="13" t="s">
        <v>52</v>
      </c>
      <c r="G68" s="1" t="s">
        <v>2170</v>
      </c>
      <c r="H68" s="1" t="s">
        <v>6815</v>
      </c>
      <c r="I68" s="1" t="s">
        <v>6909</v>
      </c>
      <c r="J68" s="1" t="s">
        <v>52</v>
      </c>
      <c r="K68" s="1" t="s">
        <v>52</v>
      </c>
    </row>
    <row r="69" spans="1:12" ht="20.100000000000001" customHeight="1">
      <c r="A69" s="13" t="s">
        <v>6910</v>
      </c>
      <c r="B69" s="14">
        <v>0</v>
      </c>
      <c r="C69" s="14">
        <v>0</v>
      </c>
      <c r="D69" s="14">
        <v>0</v>
      </c>
      <c r="E69" s="14">
        <v>0</v>
      </c>
      <c r="F69" s="13" t="s">
        <v>52</v>
      </c>
      <c r="G69" s="1" t="s">
        <v>2170</v>
      </c>
      <c r="H69" s="1" t="s">
        <v>6815</v>
      </c>
      <c r="I69" s="1" t="s">
        <v>6911</v>
      </c>
      <c r="J69" s="1" t="s">
        <v>52</v>
      </c>
      <c r="K69" s="1" t="s">
        <v>52</v>
      </c>
    </row>
    <row r="70" spans="1:12" ht="20.100000000000001" customHeight="1">
      <c r="A70" s="13" t="s">
        <v>6839</v>
      </c>
      <c r="B70" s="14">
        <v>125.1</v>
      </c>
      <c r="C70" s="14">
        <v>3699.3</v>
      </c>
      <c r="D70" s="14">
        <v>0</v>
      </c>
      <c r="E70" s="14">
        <v>3824.4</v>
      </c>
      <c r="F70" s="13" t="s">
        <v>52</v>
      </c>
      <c r="G70" s="1" t="s">
        <v>2170</v>
      </c>
      <c r="H70" s="1" t="s">
        <v>6815</v>
      </c>
      <c r="I70" s="1" t="s">
        <v>6840</v>
      </c>
      <c r="J70" s="1" t="s">
        <v>52</v>
      </c>
      <c r="K70" s="1" t="s">
        <v>52</v>
      </c>
    </row>
    <row r="71" spans="1:12" ht="20.100000000000001" customHeight="1">
      <c r="A71" s="13" t="s">
        <v>6841</v>
      </c>
      <c r="B71" s="14">
        <v>0</v>
      </c>
      <c r="C71" s="14">
        <v>0</v>
      </c>
      <c r="D71" s="14">
        <v>0</v>
      </c>
      <c r="E71" s="14">
        <v>0</v>
      </c>
      <c r="F71" s="13" t="s">
        <v>52</v>
      </c>
      <c r="G71" s="1" t="s">
        <v>2170</v>
      </c>
      <c r="H71" s="1" t="s">
        <v>6815</v>
      </c>
      <c r="I71" s="1" t="s">
        <v>52</v>
      </c>
      <c r="J71" s="1" t="s">
        <v>52</v>
      </c>
      <c r="K71" s="1" t="s">
        <v>52</v>
      </c>
    </row>
    <row r="72" spans="1:12" ht="20.100000000000001" customHeight="1">
      <c r="A72" s="13" t="s">
        <v>6912</v>
      </c>
      <c r="B72" s="14">
        <v>352</v>
      </c>
      <c r="C72" s="14">
        <v>4326.2</v>
      </c>
      <c r="D72" s="14">
        <v>0</v>
      </c>
      <c r="E72" s="14">
        <v>4678.2</v>
      </c>
      <c r="F72" s="13" t="s">
        <v>52</v>
      </c>
      <c r="G72" s="1" t="s">
        <v>2170</v>
      </c>
      <c r="H72" s="1" t="s">
        <v>6815</v>
      </c>
      <c r="I72" s="1" t="s">
        <v>6913</v>
      </c>
      <c r="J72" s="1" t="s">
        <v>52</v>
      </c>
      <c r="K72" s="1" t="s">
        <v>52</v>
      </c>
    </row>
    <row r="73" spans="1:12" ht="20.100000000000001" customHeight="1">
      <c r="A73" s="13" t="s">
        <v>6872</v>
      </c>
      <c r="B73" s="15">
        <v>352</v>
      </c>
      <c r="C73" s="15">
        <v>4326</v>
      </c>
      <c r="D73" s="15">
        <v>0</v>
      </c>
      <c r="E73" s="15">
        <v>4678</v>
      </c>
      <c r="F73" s="16"/>
    </row>
    <row r="74" spans="1:12" ht="20.100000000000001" customHeight="1">
      <c r="A74" s="16"/>
      <c r="B74" s="16"/>
      <c r="C74" s="16"/>
      <c r="D74" s="16"/>
      <c r="E74" s="16"/>
      <c r="F74" s="16"/>
    </row>
    <row r="75" spans="1:12" ht="20.100000000000001" customHeight="1">
      <c r="A75" s="16" t="s">
        <v>6914</v>
      </c>
      <c r="B75" s="16"/>
      <c r="C75" s="16"/>
      <c r="D75" s="16"/>
      <c r="E75" s="16"/>
      <c r="F75" s="13" t="s">
        <v>52</v>
      </c>
      <c r="G75" s="1" t="s">
        <v>2174</v>
      </c>
      <c r="I75" s="1" t="s">
        <v>2172</v>
      </c>
      <c r="J75" s="1" t="s">
        <v>2168</v>
      </c>
      <c r="K75" s="1" t="s">
        <v>588</v>
      </c>
    </row>
    <row r="76" spans="1:12" ht="20.100000000000001" customHeight="1">
      <c r="A76" s="13" t="s">
        <v>52</v>
      </c>
      <c r="B76" s="14"/>
      <c r="C76" s="14"/>
      <c r="D76" s="14"/>
      <c r="E76" s="14"/>
      <c r="F76" s="13" t="s">
        <v>52</v>
      </c>
      <c r="G76" s="1" t="s">
        <v>2174</v>
      </c>
      <c r="H76" s="1" t="s">
        <v>6813</v>
      </c>
      <c r="I76" s="1" t="s">
        <v>52</v>
      </c>
      <c r="J76" s="1" t="s">
        <v>52</v>
      </c>
      <c r="K76" s="1" t="s">
        <v>588</v>
      </c>
      <c r="L76">
        <v>1</v>
      </c>
    </row>
    <row r="77" spans="1:12" ht="20.100000000000001" customHeight="1">
      <c r="A77" s="13" t="s">
        <v>6915</v>
      </c>
      <c r="B77" s="14">
        <v>0</v>
      </c>
      <c r="C77" s="14">
        <v>0</v>
      </c>
      <c r="D77" s="14">
        <v>0</v>
      </c>
      <c r="E77" s="14">
        <v>0</v>
      </c>
      <c r="F77" s="13" t="s">
        <v>52</v>
      </c>
      <c r="G77" s="1" t="s">
        <v>2174</v>
      </c>
      <c r="H77" s="1" t="s">
        <v>6815</v>
      </c>
      <c r="I77" s="1" t="s">
        <v>6916</v>
      </c>
      <c r="J77" s="1" t="s">
        <v>52</v>
      </c>
      <c r="K77" s="1" t="s">
        <v>52</v>
      </c>
    </row>
    <row r="78" spans="1:12" ht="20.100000000000001" customHeight="1">
      <c r="A78" s="13" t="s">
        <v>6917</v>
      </c>
      <c r="B78" s="14">
        <v>0</v>
      </c>
      <c r="C78" s="14">
        <v>0</v>
      </c>
      <c r="D78" s="14">
        <v>0</v>
      </c>
      <c r="E78" s="14">
        <v>0</v>
      </c>
      <c r="F78" s="13" t="s">
        <v>52</v>
      </c>
      <c r="G78" s="1" t="s">
        <v>2174</v>
      </c>
      <c r="H78" s="1" t="s">
        <v>6815</v>
      </c>
      <c r="I78" s="1" t="s">
        <v>6918</v>
      </c>
      <c r="J78" s="1" t="s">
        <v>52</v>
      </c>
      <c r="K78" s="1" t="s">
        <v>52</v>
      </c>
    </row>
    <row r="79" spans="1:12" ht="20.100000000000001" customHeight="1">
      <c r="A79" s="13" t="s">
        <v>6876</v>
      </c>
      <c r="B79" s="14">
        <v>0</v>
      </c>
      <c r="C79" s="14">
        <v>0</v>
      </c>
      <c r="D79" s="14">
        <v>0</v>
      </c>
      <c r="E79" s="14">
        <v>0</v>
      </c>
      <c r="F79" s="13" t="s">
        <v>52</v>
      </c>
      <c r="G79" s="1" t="s">
        <v>2174</v>
      </c>
      <c r="H79" s="1" t="s">
        <v>6815</v>
      </c>
      <c r="I79" s="1" t="s">
        <v>6877</v>
      </c>
      <c r="J79" s="1" t="s">
        <v>52</v>
      </c>
      <c r="K79" s="1" t="s">
        <v>52</v>
      </c>
    </row>
    <row r="80" spans="1:12" ht="20.100000000000001" customHeight="1">
      <c r="A80" s="13" t="s">
        <v>6878</v>
      </c>
      <c r="B80" s="14">
        <v>0</v>
      </c>
      <c r="C80" s="14">
        <v>0</v>
      </c>
      <c r="D80" s="14">
        <v>0</v>
      </c>
      <c r="E80" s="14">
        <v>0</v>
      </c>
      <c r="F80" s="13" t="s">
        <v>52</v>
      </c>
      <c r="G80" s="1" t="s">
        <v>2174</v>
      </c>
      <c r="H80" s="1" t="s">
        <v>6815</v>
      </c>
      <c r="I80" s="1" t="s">
        <v>6879</v>
      </c>
      <c r="J80" s="1" t="s">
        <v>52</v>
      </c>
      <c r="K80" s="1" t="s">
        <v>52</v>
      </c>
    </row>
    <row r="81" spans="1:11" ht="20.100000000000001" customHeight="1">
      <c r="A81" s="13" t="s">
        <v>6880</v>
      </c>
      <c r="B81" s="14">
        <v>0</v>
      </c>
      <c r="C81" s="14">
        <v>0</v>
      </c>
      <c r="D81" s="14">
        <v>0</v>
      </c>
      <c r="E81" s="14">
        <v>0</v>
      </c>
      <c r="F81" s="13" t="s">
        <v>52</v>
      </c>
      <c r="G81" s="1" t="s">
        <v>2174</v>
      </c>
      <c r="H81" s="1" t="s">
        <v>6815</v>
      </c>
      <c r="I81" s="1" t="s">
        <v>6881</v>
      </c>
      <c r="J81" s="1" t="s">
        <v>52</v>
      </c>
      <c r="K81" s="1" t="s">
        <v>52</v>
      </c>
    </row>
    <row r="82" spans="1:11" ht="20.100000000000001" customHeight="1">
      <c r="A82" s="13" t="s">
        <v>6882</v>
      </c>
      <c r="B82" s="14">
        <v>0</v>
      </c>
      <c r="C82" s="14">
        <v>0</v>
      </c>
      <c r="D82" s="14">
        <v>0</v>
      </c>
      <c r="E82" s="14">
        <v>0</v>
      </c>
      <c r="F82" s="13" t="s">
        <v>52</v>
      </c>
      <c r="G82" s="1" t="s">
        <v>2174</v>
      </c>
      <c r="H82" s="1" t="s">
        <v>6815</v>
      </c>
      <c r="I82" s="1" t="s">
        <v>6826</v>
      </c>
      <c r="J82" s="1" t="s">
        <v>52</v>
      </c>
      <c r="K82" s="1" t="s">
        <v>52</v>
      </c>
    </row>
    <row r="83" spans="1:11" ht="20.100000000000001" customHeight="1">
      <c r="A83" s="13" t="s">
        <v>6883</v>
      </c>
      <c r="B83" s="14">
        <v>0</v>
      </c>
      <c r="C83" s="14">
        <v>0</v>
      </c>
      <c r="D83" s="14">
        <v>0</v>
      </c>
      <c r="E83" s="14">
        <v>0</v>
      </c>
      <c r="F83" s="13" t="s">
        <v>52</v>
      </c>
      <c r="G83" s="1" t="s">
        <v>2174</v>
      </c>
      <c r="H83" s="1" t="s">
        <v>6815</v>
      </c>
      <c r="I83" s="1" t="s">
        <v>6884</v>
      </c>
      <c r="J83" s="1" t="s">
        <v>52</v>
      </c>
      <c r="K83" s="1" t="s">
        <v>52</v>
      </c>
    </row>
    <row r="84" spans="1:11" ht="20.100000000000001" customHeight="1">
      <c r="A84" s="13" t="s">
        <v>6919</v>
      </c>
      <c r="B84" s="14">
        <v>0</v>
      </c>
      <c r="C84" s="14">
        <v>0</v>
      </c>
      <c r="D84" s="14">
        <v>0</v>
      </c>
      <c r="E84" s="14">
        <v>0</v>
      </c>
      <c r="F84" s="13" t="s">
        <v>52</v>
      </c>
      <c r="G84" s="1" t="s">
        <v>2174</v>
      </c>
      <c r="H84" s="1" t="s">
        <v>6815</v>
      </c>
      <c r="I84" s="1" t="s">
        <v>6920</v>
      </c>
      <c r="J84" s="1" t="s">
        <v>52</v>
      </c>
      <c r="K84" s="1" t="s">
        <v>52</v>
      </c>
    </row>
    <row r="85" spans="1:11" ht="20.100000000000001" customHeight="1">
      <c r="A85" s="13" t="s">
        <v>6921</v>
      </c>
      <c r="B85" s="14">
        <v>0</v>
      </c>
      <c r="C85" s="14">
        <v>0</v>
      </c>
      <c r="D85" s="14">
        <v>0</v>
      </c>
      <c r="E85" s="14">
        <v>0</v>
      </c>
      <c r="F85" s="13" t="s">
        <v>52</v>
      </c>
      <c r="G85" s="1" t="s">
        <v>2174</v>
      </c>
      <c r="H85" s="1" t="s">
        <v>6815</v>
      </c>
      <c r="I85" s="1" t="s">
        <v>6832</v>
      </c>
      <c r="J85" s="1" t="s">
        <v>52</v>
      </c>
      <c r="K85" s="1" t="s">
        <v>52</v>
      </c>
    </row>
    <row r="86" spans="1:11" ht="20.100000000000001" customHeight="1">
      <c r="A86" s="13" t="s">
        <v>6922</v>
      </c>
      <c r="B86" s="14">
        <v>198</v>
      </c>
      <c r="C86" s="14">
        <v>0</v>
      </c>
      <c r="D86" s="14">
        <v>0</v>
      </c>
      <c r="E86" s="14">
        <v>198</v>
      </c>
      <c r="F86" s="13" t="s">
        <v>52</v>
      </c>
      <c r="G86" s="1" t="s">
        <v>2174</v>
      </c>
      <c r="H86" s="1" t="s">
        <v>6815</v>
      </c>
      <c r="I86" s="1" t="s">
        <v>6923</v>
      </c>
      <c r="J86" s="1" t="s">
        <v>52</v>
      </c>
      <c r="K86" s="1" t="s">
        <v>52</v>
      </c>
    </row>
    <row r="87" spans="1:11" ht="20.100000000000001" customHeight="1">
      <c r="A87" s="13" t="s">
        <v>6924</v>
      </c>
      <c r="B87" s="14">
        <v>0</v>
      </c>
      <c r="C87" s="14">
        <v>1279.9000000000001</v>
      </c>
      <c r="D87" s="14">
        <v>0</v>
      </c>
      <c r="E87" s="14">
        <v>1279.9000000000001</v>
      </c>
      <c r="F87" s="13" t="s">
        <v>52</v>
      </c>
      <c r="G87" s="1" t="s">
        <v>2174</v>
      </c>
      <c r="H87" s="1" t="s">
        <v>6815</v>
      </c>
      <c r="I87" s="1" t="s">
        <v>6925</v>
      </c>
      <c r="J87" s="1" t="s">
        <v>52</v>
      </c>
      <c r="K87" s="1" t="s">
        <v>52</v>
      </c>
    </row>
    <row r="88" spans="1:11" ht="20.100000000000001" customHeight="1">
      <c r="A88" s="13" t="s">
        <v>6926</v>
      </c>
      <c r="B88" s="14">
        <v>0</v>
      </c>
      <c r="C88" s="14">
        <v>0</v>
      </c>
      <c r="D88" s="14">
        <v>0</v>
      </c>
      <c r="E88" s="14">
        <v>0</v>
      </c>
      <c r="F88" s="13" t="s">
        <v>52</v>
      </c>
      <c r="G88" s="1" t="s">
        <v>2174</v>
      </c>
      <c r="H88" s="1" t="s">
        <v>6815</v>
      </c>
      <c r="I88" s="1" t="s">
        <v>6927</v>
      </c>
      <c r="J88" s="1" t="s">
        <v>52</v>
      </c>
      <c r="K88" s="1" t="s">
        <v>52</v>
      </c>
    </row>
    <row r="89" spans="1:11" ht="20.100000000000001" customHeight="1">
      <c r="A89" s="13" t="s">
        <v>6839</v>
      </c>
      <c r="B89" s="14">
        <v>198</v>
      </c>
      <c r="C89" s="14">
        <v>1279.9000000000001</v>
      </c>
      <c r="D89" s="14">
        <v>0</v>
      </c>
      <c r="E89" s="14">
        <v>1477.9</v>
      </c>
      <c r="F89" s="13" t="s">
        <v>52</v>
      </c>
      <c r="G89" s="1" t="s">
        <v>2174</v>
      </c>
      <c r="H89" s="1" t="s">
        <v>6815</v>
      </c>
      <c r="I89" s="1" t="s">
        <v>6840</v>
      </c>
      <c r="J89" s="1" t="s">
        <v>52</v>
      </c>
      <c r="K89" s="1" t="s">
        <v>52</v>
      </c>
    </row>
    <row r="90" spans="1:11" ht="20.100000000000001" customHeight="1">
      <c r="A90" s="13" t="s">
        <v>6841</v>
      </c>
      <c r="B90" s="14">
        <v>0</v>
      </c>
      <c r="C90" s="14">
        <v>0</v>
      </c>
      <c r="D90" s="14">
        <v>0</v>
      </c>
      <c r="E90" s="14">
        <v>0</v>
      </c>
      <c r="F90" s="13" t="s">
        <v>52</v>
      </c>
      <c r="G90" s="1" t="s">
        <v>2174</v>
      </c>
      <c r="H90" s="1" t="s">
        <v>6815</v>
      </c>
      <c r="I90" s="1" t="s">
        <v>52</v>
      </c>
      <c r="J90" s="1" t="s">
        <v>52</v>
      </c>
      <c r="K90" s="1" t="s">
        <v>52</v>
      </c>
    </row>
    <row r="91" spans="1:11" ht="20.100000000000001" customHeight="1">
      <c r="A91" s="13" t="s">
        <v>6928</v>
      </c>
      <c r="B91" s="14">
        <v>0</v>
      </c>
      <c r="C91" s="14">
        <v>0</v>
      </c>
      <c r="D91" s="14">
        <v>0</v>
      </c>
      <c r="E91" s="14">
        <v>0</v>
      </c>
      <c r="F91" s="13" t="s">
        <v>52</v>
      </c>
      <c r="G91" s="1" t="s">
        <v>2174</v>
      </c>
      <c r="H91" s="1" t="s">
        <v>6815</v>
      </c>
      <c r="I91" s="1" t="s">
        <v>6929</v>
      </c>
      <c r="J91" s="1" t="s">
        <v>52</v>
      </c>
      <c r="K91" s="1" t="s">
        <v>52</v>
      </c>
    </row>
    <row r="92" spans="1:11" ht="20.100000000000001" customHeight="1">
      <c r="A92" s="13" t="s">
        <v>6930</v>
      </c>
      <c r="B92" s="14">
        <v>0</v>
      </c>
      <c r="C92" s="14">
        <v>0</v>
      </c>
      <c r="D92" s="14">
        <v>0</v>
      </c>
      <c r="E92" s="14">
        <v>0</v>
      </c>
      <c r="F92" s="13" t="s">
        <v>52</v>
      </c>
      <c r="G92" s="1" t="s">
        <v>2174</v>
      </c>
      <c r="H92" s="1" t="s">
        <v>6815</v>
      </c>
      <c r="I92" s="1" t="s">
        <v>6931</v>
      </c>
      <c r="J92" s="1" t="s">
        <v>52</v>
      </c>
      <c r="K92" s="1" t="s">
        <v>52</v>
      </c>
    </row>
    <row r="93" spans="1:11" ht="20.100000000000001" customHeight="1">
      <c r="A93" s="13" t="s">
        <v>6841</v>
      </c>
      <c r="B93" s="14">
        <v>0</v>
      </c>
      <c r="C93" s="14">
        <v>0</v>
      </c>
      <c r="D93" s="14">
        <v>0</v>
      </c>
      <c r="E93" s="14">
        <v>0</v>
      </c>
      <c r="F93" s="13" t="s">
        <v>52</v>
      </c>
      <c r="G93" s="1" t="s">
        <v>2174</v>
      </c>
      <c r="H93" s="1" t="s">
        <v>6815</v>
      </c>
      <c r="I93" s="1" t="s">
        <v>52</v>
      </c>
      <c r="J93" s="1" t="s">
        <v>52</v>
      </c>
      <c r="K93" s="1" t="s">
        <v>52</v>
      </c>
    </row>
    <row r="94" spans="1:11" ht="20.100000000000001" customHeight="1">
      <c r="A94" s="13" t="s">
        <v>6846</v>
      </c>
      <c r="B94" s="14">
        <v>0</v>
      </c>
      <c r="C94" s="14">
        <v>0</v>
      </c>
      <c r="D94" s="14">
        <v>0</v>
      </c>
      <c r="E94" s="14">
        <v>0</v>
      </c>
      <c r="F94" s="13" t="s">
        <v>52</v>
      </c>
      <c r="G94" s="1" t="s">
        <v>2174</v>
      </c>
      <c r="H94" s="1" t="s">
        <v>6815</v>
      </c>
      <c r="I94" s="1" t="s">
        <v>6847</v>
      </c>
      <c r="J94" s="1" t="s">
        <v>52</v>
      </c>
      <c r="K94" s="1" t="s">
        <v>52</v>
      </c>
    </row>
    <row r="95" spans="1:11" ht="20.100000000000001" customHeight="1">
      <c r="A95" s="13" t="s">
        <v>6932</v>
      </c>
      <c r="B95" s="14">
        <v>0</v>
      </c>
      <c r="C95" s="14">
        <v>6597.2</v>
      </c>
      <c r="D95" s="14">
        <v>0</v>
      </c>
      <c r="E95" s="14">
        <v>6597.2</v>
      </c>
      <c r="F95" s="13" t="s">
        <v>52</v>
      </c>
      <c r="G95" s="1" t="s">
        <v>2174</v>
      </c>
      <c r="H95" s="1" t="s">
        <v>6815</v>
      </c>
      <c r="I95" s="1" t="s">
        <v>6849</v>
      </c>
      <c r="J95" s="1" t="s">
        <v>52</v>
      </c>
      <c r="K95" s="1" t="s">
        <v>52</v>
      </c>
    </row>
    <row r="96" spans="1:11" ht="20.100000000000001" customHeight="1">
      <c r="A96" s="13" t="s">
        <v>6839</v>
      </c>
      <c r="B96" s="14">
        <v>0</v>
      </c>
      <c r="C96" s="14">
        <v>6597.2</v>
      </c>
      <c r="D96" s="14">
        <v>0</v>
      </c>
      <c r="E96" s="14">
        <v>6597.2</v>
      </c>
      <c r="F96" s="13" t="s">
        <v>52</v>
      </c>
      <c r="G96" s="1" t="s">
        <v>2174</v>
      </c>
      <c r="H96" s="1" t="s">
        <v>6815</v>
      </c>
      <c r="I96" s="1" t="s">
        <v>6840</v>
      </c>
      <c r="J96" s="1" t="s">
        <v>52</v>
      </c>
      <c r="K96" s="1" t="s">
        <v>52</v>
      </c>
    </row>
    <row r="97" spans="1:11" ht="20.100000000000001" customHeight="1">
      <c r="A97" s="13" t="s">
        <v>6841</v>
      </c>
      <c r="B97" s="14">
        <v>0</v>
      </c>
      <c r="C97" s="14">
        <v>0</v>
      </c>
      <c r="D97" s="14">
        <v>0</v>
      </c>
      <c r="E97" s="14">
        <v>0</v>
      </c>
      <c r="F97" s="13" t="s">
        <v>52</v>
      </c>
      <c r="G97" s="1" t="s">
        <v>2174</v>
      </c>
      <c r="H97" s="1" t="s">
        <v>6815</v>
      </c>
      <c r="I97" s="1" t="s">
        <v>52</v>
      </c>
      <c r="J97" s="1" t="s">
        <v>52</v>
      </c>
      <c r="K97" s="1" t="s">
        <v>52</v>
      </c>
    </row>
    <row r="98" spans="1:11" ht="20.100000000000001" customHeight="1">
      <c r="A98" s="13" t="s">
        <v>6850</v>
      </c>
      <c r="B98" s="14">
        <v>0</v>
      </c>
      <c r="C98" s="14">
        <v>0</v>
      </c>
      <c r="D98" s="14">
        <v>0</v>
      </c>
      <c r="E98" s="14">
        <v>0</v>
      </c>
      <c r="F98" s="13" t="s">
        <v>52</v>
      </c>
      <c r="G98" s="1" t="s">
        <v>2174</v>
      </c>
      <c r="H98" s="1" t="s">
        <v>6815</v>
      </c>
      <c r="I98" s="1" t="s">
        <v>6851</v>
      </c>
      <c r="J98" s="1" t="s">
        <v>52</v>
      </c>
      <c r="K98" s="1" t="s">
        <v>52</v>
      </c>
    </row>
    <row r="99" spans="1:11" ht="20.100000000000001" customHeight="1">
      <c r="A99" s="13" t="s">
        <v>6852</v>
      </c>
      <c r="B99" s="14">
        <v>0</v>
      </c>
      <c r="C99" s="14">
        <v>0</v>
      </c>
      <c r="D99" s="14">
        <v>0</v>
      </c>
      <c r="E99" s="14">
        <v>0</v>
      </c>
      <c r="F99" s="13" t="s">
        <v>52</v>
      </c>
      <c r="G99" s="1" t="s">
        <v>2174</v>
      </c>
      <c r="H99" s="1" t="s">
        <v>6815</v>
      </c>
      <c r="I99" s="1" t="s">
        <v>6853</v>
      </c>
      <c r="J99" s="1" t="s">
        <v>52</v>
      </c>
      <c r="K99" s="1" t="s">
        <v>52</v>
      </c>
    </row>
    <row r="100" spans="1:11" ht="20.100000000000001" customHeight="1">
      <c r="A100" s="13" t="s">
        <v>6895</v>
      </c>
      <c r="B100" s="14">
        <v>0</v>
      </c>
      <c r="C100" s="14">
        <v>0</v>
      </c>
      <c r="D100" s="14">
        <v>0</v>
      </c>
      <c r="E100" s="14">
        <v>0</v>
      </c>
      <c r="F100" s="13" t="s">
        <v>52</v>
      </c>
      <c r="G100" s="1" t="s">
        <v>2174</v>
      </c>
      <c r="H100" s="1" t="s">
        <v>6815</v>
      </c>
      <c r="I100" s="1" t="s">
        <v>6896</v>
      </c>
      <c r="J100" s="1" t="s">
        <v>52</v>
      </c>
      <c r="K100" s="1" t="s">
        <v>52</v>
      </c>
    </row>
    <row r="101" spans="1:11" ht="20.100000000000001" customHeight="1">
      <c r="A101" s="13" t="s">
        <v>6933</v>
      </c>
      <c r="B101" s="14">
        <v>0</v>
      </c>
      <c r="C101" s="14">
        <v>0</v>
      </c>
      <c r="D101" s="14">
        <v>0</v>
      </c>
      <c r="E101" s="14">
        <v>0</v>
      </c>
      <c r="F101" s="13" t="s">
        <v>52</v>
      </c>
      <c r="G101" s="1" t="s">
        <v>2174</v>
      </c>
      <c r="H101" s="1" t="s">
        <v>6815</v>
      </c>
      <c r="I101" s="1" t="s">
        <v>6934</v>
      </c>
      <c r="J101" s="1" t="s">
        <v>52</v>
      </c>
      <c r="K101" s="1" t="s">
        <v>52</v>
      </c>
    </row>
    <row r="102" spans="1:11" ht="20.100000000000001" customHeight="1">
      <c r="A102" s="13" t="s">
        <v>6878</v>
      </c>
      <c r="B102" s="14">
        <v>0</v>
      </c>
      <c r="C102" s="14">
        <v>0</v>
      </c>
      <c r="D102" s="14">
        <v>0</v>
      </c>
      <c r="E102" s="14">
        <v>0</v>
      </c>
      <c r="F102" s="13" t="s">
        <v>52</v>
      </c>
      <c r="G102" s="1" t="s">
        <v>2174</v>
      </c>
      <c r="H102" s="1" t="s">
        <v>6815</v>
      </c>
      <c r="I102" s="1" t="s">
        <v>6879</v>
      </c>
      <c r="J102" s="1" t="s">
        <v>52</v>
      </c>
      <c r="K102" s="1" t="s">
        <v>52</v>
      </c>
    </row>
    <row r="103" spans="1:11" ht="20.100000000000001" customHeight="1">
      <c r="A103" s="13" t="s">
        <v>6935</v>
      </c>
      <c r="B103" s="14">
        <v>0</v>
      </c>
      <c r="C103" s="14">
        <v>0</v>
      </c>
      <c r="D103" s="14">
        <v>0</v>
      </c>
      <c r="E103" s="14">
        <v>0</v>
      </c>
      <c r="F103" s="13" t="s">
        <v>52</v>
      </c>
      <c r="G103" s="1" t="s">
        <v>2174</v>
      </c>
      <c r="H103" s="1" t="s">
        <v>6815</v>
      </c>
      <c r="I103" s="1" t="s">
        <v>6936</v>
      </c>
      <c r="J103" s="1" t="s">
        <v>52</v>
      </c>
      <c r="K103" s="1" t="s">
        <v>52</v>
      </c>
    </row>
    <row r="104" spans="1:11" ht="20.100000000000001" customHeight="1">
      <c r="A104" s="13" t="s">
        <v>6900</v>
      </c>
      <c r="B104" s="14">
        <v>0</v>
      </c>
      <c r="C104" s="14">
        <v>0</v>
      </c>
      <c r="D104" s="14">
        <v>0</v>
      </c>
      <c r="E104" s="14">
        <v>0</v>
      </c>
      <c r="F104" s="13" t="s">
        <v>52</v>
      </c>
      <c r="G104" s="1" t="s">
        <v>2174</v>
      </c>
      <c r="H104" s="1" t="s">
        <v>6815</v>
      </c>
      <c r="I104" s="1" t="s">
        <v>6901</v>
      </c>
      <c r="J104" s="1" t="s">
        <v>52</v>
      </c>
      <c r="K104" s="1" t="s">
        <v>52</v>
      </c>
    </row>
    <row r="105" spans="1:11" ht="20.100000000000001" customHeight="1">
      <c r="A105" s="13" t="s">
        <v>6902</v>
      </c>
      <c r="B105" s="14">
        <v>0</v>
      </c>
      <c r="C105" s="14">
        <v>0</v>
      </c>
      <c r="D105" s="14">
        <v>0</v>
      </c>
      <c r="E105" s="14">
        <v>0</v>
      </c>
      <c r="F105" s="13" t="s">
        <v>52</v>
      </c>
      <c r="G105" s="1" t="s">
        <v>2174</v>
      </c>
      <c r="H105" s="1" t="s">
        <v>6815</v>
      </c>
      <c r="I105" s="1" t="s">
        <v>6903</v>
      </c>
      <c r="J105" s="1" t="s">
        <v>52</v>
      </c>
      <c r="K105" s="1" t="s">
        <v>52</v>
      </c>
    </row>
    <row r="106" spans="1:11" ht="20.100000000000001" customHeight="1">
      <c r="A106" s="13" t="s">
        <v>6937</v>
      </c>
      <c r="B106" s="14">
        <v>0</v>
      </c>
      <c r="C106" s="14">
        <v>0</v>
      </c>
      <c r="D106" s="14">
        <v>0</v>
      </c>
      <c r="E106" s="14">
        <v>0</v>
      </c>
      <c r="F106" s="13" t="s">
        <v>52</v>
      </c>
      <c r="G106" s="1" t="s">
        <v>2174</v>
      </c>
      <c r="H106" s="1" t="s">
        <v>6815</v>
      </c>
      <c r="I106" s="1" t="s">
        <v>6865</v>
      </c>
      <c r="J106" s="1" t="s">
        <v>52</v>
      </c>
      <c r="K106" s="1" t="s">
        <v>52</v>
      </c>
    </row>
    <row r="107" spans="1:11" ht="20.100000000000001" customHeight="1">
      <c r="A107" s="13" t="s">
        <v>6938</v>
      </c>
      <c r="B107" s="14">
        <v>175.2</v>
      </c>
      <c r="C107" s="14">
        <v>0</v>
      </c>
      <c r="D107" s="14">
        <v>0</v>
      </c>
      <c r="E107" s="14">
        <v>175.2</v>
      </c>
      <c r="F107" s="13" t="s">
        <v>52</v>
      </c>
      <c r="G107" s="1" t="s">
        <v>2174</v>
      </c>
      <c r="H107" s="1" t="s">
        <v>6815</v>
      </c>
      <c r="I107" s="1" t="s">
        <v>6907</v>
      </c>
      <c r="J107" s="1" t="s">
        <v>52</v>
      </c>
      <c r="K107" s="1" t="s">
        <v>52</v>
      </c>
    </row>
    <row r="108" spans="1:11" ht="20.100000000000001" customHeight="1">
      <c r="A108" s="13" t="s">
        <v>6939</v>
      </c>
      <c r="B108" s="14">
        <v>0</v>
      </c>
      <c r="C108" s="14">
        <v>5178.8999999999996</v>
      </c>
      <c r="D108" s="14">
        <v>0</v>
      </c>
      <c r="E108" s="14">
        <v>5178.8999999999996</v>
      </c>
      <c r="F108" s="13" t="s">
        <v>52</v>
      </c>
      <c r="G108" s="1" t="s">
        <v>2174</v>
      </c>
      <c r="H108" s="1" t="s">
        <v>6815</v>
      </c>
      <c r="I108" s="1" t="s">
        <v>6909</v>
      </c>
      <c r="J108" s="1" t="s">
        <v>52</v>
      </c>
      <c r="K108" s="1" t="s">
        <v>52</v>
      </c>
    </row>
    <row r="109" spans="1:11" ht="20.100000000000001" customHeight="1">
      <c r="A109" s="13" t="s">
        <v>6940</v>
      </c>
      <c r="B109" s="14">
        <v>0</v>
      </c>
      <c r="C109" s="14">
        <v>0</v>
      </c>
      <c r="D109" s="14">
        <v>0</v>
      </c>
      <c r="E109" s="14">
        <v>0</v>
      </c>
      <c r="F109" s="13" t="s">
        <v>52</v>
      </c>
      <c r="G109" s="1" t="s">
        <v>2174</v>
      </c>
      <c r="H109" s="1" t="s">
        <v>6815</v>
      </c>
      <c r="I109" s="1" t="s">
        <v>6911</v>
      </c>
      <c r="J109" s="1" t="s">
        <v>52</v>
      </c>
      <c r="K109" s="1" t="s">
        <v>52</v>
      </c>
    </row>
    <row r="110" spans="1:11" ht="20.100000000000001" customHeight="1">
      <c r="A110" s="13" t="s">
        <v>6839</v>
      </c>
      <c r="B110" s="14">
        <v>175.2</v>
      </c>
      <c r="C110" s="14">
        <v>5178.8999999999996</v>
      </c>
      <c r="D110" s="14">
        <v>0</v>
      </c>
      <c r="E110" s="14">
        <v>5354.1</v>
      </c>
      <c r="F110" s="13" t="s">
        <v>52</v>
      </c>
      <c r="G110" s="1" t="s">
        <v>2174</v>
      </c>
      <c r="H110" s="1" t="s">
        <v>6815</v>
      </c>
      <c r="I110" s="1" t="s">
        <v>6840</v>
      </c>
      <c r="J110" s="1" t="s">
        <v>52</v>
      </c>
      <c r="K110" s="1" t="s">
        <v>52</v>
      </c>
    </row>
    <row r="111" spans="1:11" ht="20.100000000000001" customHeight="1">
      <c r="A111" s="13" t="s">
        <v>6872</v>
      </c>
      <c r="B111" s="15">
        <v>373</v>
      </c>
      <c r="C111" s="15">
        <v>13056</v>
      </c>
      <c r="D111" s="15">
        <v>0</v>
      </c>
      <c r="E111" s="15">
        <v>13429</v>
      </c>
      <c r="F111" s="16"/>
    </row>
    <row r="112" spans="1:11" ht="20.100000000000001" customHeight="1">
      <c r="A112" s="16"/>
      <c r="B112" s="16"/>
      <c r="C112" s="16"/>
      <c r="D112" s="16"/>
      <c r="E112" s="16"/>
      <c r="F112" s="16"/>
    </row>
    <row r="113" spans="1:12" ht="20.100000000000001" customHeight="1">
      <c r="A113" s="16" t="s">
        <v>6941</v>
      </c>
      <c r="B113" s="16"/>
      <c r="C113" s="16"/>
      <c r="D113" s="16"/>
      <c r="E113" s="16"/>
      <c r="F113" s="13" t="s">
        <v>52</v>
      </c>
      <c r="G113" s="1" t="s">
        <v>3251</v>
      </c>
      <c r="I113" s="1" t="s">
        <v>3248</v>
      </c>
      <c r="J113" s="1" t="s">
        <v>3249</v>
      </c>
      <c r="K113" s="1" t="s">
        <v>588</v>
      </c>
    </row>
    <row r="114" spans="1:12" ht="20.100000000000001" customHeight="1">
      <c r="A114" s="13" t="s">
        <v>52</v>
      </c>
      <c r="B114" s="14"/>
      <c r="C114" s="14"/>
      <c r="D114" s="14"/>
      <c r="E114" s="14"/>
      <c r="F114" s="13" t="s">
        <v>52</v>
      </c>
      <c r="G114" s="1" t="s">
        <v>3251</v>
      </c>
      <c r="H114" s="1" t="s">
        <v>6813</v>
      </c>
      <c r="I114" s="1" t="s">
        <v>52</v>
      </c>
      <c r="J114" s="1" t="s">
        <v>52</v>
      </c>
      <c r="K114" s="1" t="s">
        <v>52</v>
      </c>
      <c r="L114">
        <v>1</v>
      </c>
    </row>
    <row r="115" spans="1:12" ht="20.100000000000001" customHeight="1">
      <c r="A115" s="13" t="s">
        <v>6942</v>
      </c>
      <c r="B115" s="14">
        <v>0</v>
      </c>
      <c r="C115" s="14">
        <v>0</v>
      </c>
      <c r="D115" s="14">
        <v>0</v>
      </c>
      <c r="E115" s="14">
        <v>0</v>
      </c>
      <c r="F115" s="13" t="s">
        <v>52</v>
      </c>
      <c r="G115" s="1" t="s">
        <v>3251</v>
      </c>
      <c r="H115" s="1" t="s">
        <v>6815</v>
      </c>
      <c r="I115" s="1" t="s">
        <v>6943</v>
      </c>
      <c r="J115" s="1" t="s">
        <v>52</v>
      </c>
      <c r="K115" s="1" t="s">
        <v>52</v>
      </c>
    </row>
    <row r="116" spans="1:12" ht="20.100000000000001" customHeight="1">
      <c r="A116" s="13" t="s">
        <v>6841</v>
      </c>
      <c r="B116" s="14">
        <v>0</v>
      </c>
      <c r="C116" s="14">
        <v>0</v>
      </c>
      <c r="D116" s="14">
        <v>0</v>
      </c>
      <c r="E116" s="14">
        <v>0</v>
      </c>
      <c r="F116" s="13" t="s">
        <v>52</v>
      </c>
      <c r="G116" s="1" t="s">
        <v>3251</v>
      </c>
      <c r="H116" s="1" t="s">
        <v>6815</v>
      </c>
      <c r="I116" s="1" t="s">
        <v>6841</v>
      </c>
      <c r="J116" s="1" t="s">
        <v>52</v>
      </c>
      <c r="K116" s="1" t="s">
        <v>52</v>
      </c>
    </row>
    <row r="117" spans="1:12" ht="20.100000000000001" customHeight="1">
      <c r="A117" s="13" t="s">
        <v>6944</v>
      </c>
      <c r="B117" s="14">
        <v>0</v>
      </c>
      <c r="C117" s="14">
        <v>0</v>
      </c>
      <c r="D117" s="14">
        <v>0</v>
      </c>
      <c r="E117" s="14">
        <v>0</v>
      </c>
      <c r="F117" s="13" t="s">
        <v>52</v>
      </c>
      <c r="G117" s="1" t="s">
        <v>3251</v>
      </c>
      <c r="H117" s="1" t="s">
        <v>6815</v>
      </c>
      <c r="I117" s="1" t="s">
        <v>6945</v>
      </c>
      <c r="J117" s="1" t="s">
        <v>52</v>
      </c>
      <c r="K117" s="1" t="s">
        <v>52</v>
      </c>
    </row>
    <row r="118" spans="1:12" ht="20.100000000000001" customHeight="1">
      <c r="A118" s="13" t="s">
        <v>6946</v>
      </c>
      <c r="B118" s="14">
        <v>0</v>
      </c>
      <c r="C118" s="14">
        <v>0</v>
      </c>
      <c r="D118" s="14">
        <v>0</v>
      </c>
      <c r="E118" s="14">
        <v>0</v>
      </c>
      <c r="F118" s="13" t="s">
        <v>52</v>
      </c>
      <c r="G118" s="1" t="s">
        <v>3251</v>
      </c>
      <c r="H118" s="1" t="s">
        <v>6815</v>
      </c>
      <c r="I118" s="1" t="s">
        <v>6947</v>
      </c>
      <c r="J118" s="1" t="s">
        <v>52</v>
      </c>
      <c r="K118" s="1" t="s">
        <v>52</v>
      </c>
    </row>
    <row r="119" spans="1:12" ht="20.100000000000001" customHeight="1">
      <c r="A119" s="13" t="s">
        <v>6948</v>
      </c>
      <c r="B119" s="14">
        <v>0</v>
      </c>
      <c r="C119" s="14">
        <v>0</v>
      </c>
      <c r="D119" s="14">
        <v>0</v>
      </c>
      <c r="E119" s="14">
        <v>0</v>
      </c>
      <c r="F119" s="13" t="s">
        <v>52</v>
      </c>
      <c r="G119" s="1" t="s">
        <v>3251</v>
      </c>
      <c r="H119" s="1" t="s">
        <v>6815</v>
      </c>
      <c r="I119" s="1" t="s">
        <v>6949</v>
      </c>
      <c r="J119" s="1" t="s">
        <v>52</v>
      </c>
      <c r="K119" s="1" t="s">
        <v>52</v>
      </c>
    </row>
    <row r="120" spans="1:12" ht="20.100000000000001" customHeight="1">
      <c r="A120" s="13" t="s">
        <v>6950</v>
      </c>
      <c r="B120" s="14">
        <v>0</v>
      </c>
      <c r="C120" s="14">
        <v>0</v>
      </c>
      <c r="D120" s="14">
        <v>0</v>
      </c>
      <c r="E120" s="14">
        <v>0</v>
      </c>
      <c r="F120" s="13" t="s">
        <v>52</v>
      </c>
      <c r="G120" s="1" t="s">
        <v>3251</v>
      </c>
      <c r="H120" s="1" t="s">
        <v>6815</v>
      </c>
      <c r="I120" s="1" t="s">
        <v>6951</v>
      </c>
      <c r="J120" s="1" t="s">
        <v>52</v>
      </c>
      <c r="K120" s="1" t="s">
        <v>52</v>
      </c>
    </row>
    <row r="121" spans="1:12" ht="20.100000000000001" customHeight="1">
      <c r="A121" s="13" t="s">
        <v>6952</v>
      </c>
      <c r="B121" s="14">
        <v>0</v>
      </c>
      <c r="C121" s="14">
        <v>0</v>
      </c>
      <c r="D121" s="14">
        <v>0</v>
      </c>
      <c r="E121" s="14">
        <v>0</v>
      </c>
      <c r="F121" s="13" t="s">
        <v>52</v>
      </c>
      <c r="G121" s="1" t="s">
        <v>3251</v>
      </c>
      <c r="H121" s="1" t="s">
        <v>6815</v>
      </c>
      <c r="I121" s="1" t="s">
        <v>6953</v>
      </c>
      <c r="J121" s="1" t="s">
        <v>52</v>
      </c>
      <c r="K121" s="1" t="s">
        <v>52</v>
      </c>
    </row>
    <row r="122" spans="1:12" ht="20.100000000000001" customHeight="1">
      <c r="A122" s="13" t="s">
        <v>6954</v>
      </c>
      <c r="B122" s="14">
        <v>0</v>
      </c>
      <c r="C122" s="14">
        <v>0</v>
      </c>
      <c r="D122" s="14">
        <v>0</v>
      </c>
      <c r="E122" s="14">
        <v>0</v>
      </c>
      <c r="F122" s="13" t="s">
        <v>52</v>
      </c>
      <c r="G122" s="1" t="s">
        <v>3251</v>
      </c>
      <c r="H122" s="1" t="s">
        <v>6815</v>
      </c>
      <c r="I122" s="1" t="s">
        <v>6955</v>
      </c>
      <c r="J122" s="1" t="s">
        <v>52</v>
      </c>
      <c r="K122" s="1" t="s">
        <v>52</v>
      </c>
    </row>
    <row r="123" spans="1:12" ht="20.100000000000001" customHeight="1">
      <c r="A123" s="13" t="s">
        <v>6956</v>
      </c>
      <c r="B123" s="14">
        <v>0</v>
      </c>
      <c r="C123" s="14">
        <v>0</v>
      </c>
      <c r="D123" s="14">
        <v>0</v>
      </c>
      <c r="E123" s="14">
        <v>0</v>
      </c>
      <c r="F123" s="13" t="s">
        <v>52</v>
      </c>
      <c r="G123" s="1" t="s">
        <v>3251</v>
      </c>
      <c r="H123" s="1" t="s">
        <v>6815</v>
      </c>
      <c r="I123" s="1" t="s">
        <v>6886</v>
      </c>
      <c r="J123" s="1" t="s">
        <v>52</v>
      </c>
      <c r="K123" s="1" t="s">
        <v>52</v>
      </c>
    </row>
    <row r="124" spans="1:12" ht="20.100000000000001" customHeight="1">
      <c r="A124" s="13" t="s">
        <v>6841</v>
      </c>
      <c r="B124" s="14">
        <v>0</v>
      </c>
      <c r="C124" s="14">
        <v>0</v>
      </c>
      <c r="D124" s="14">
        <v>0</v>
      </c>
      <c r="E124" s="14">
        <v>0</v>
      </c>
      <c r="F124" s="13" t="s">
        <v>52</v>
      </c>
      <c r="G124" s="1" t="s">
        <v>3251</v>
      </c>
      <c r="H124" s="1" t="s">
        <v>6815</v>
      </c>
      <c r="I124" s="1" t="s">
        <v>52</v>
      </c>
      <c r="J124" s="1" t="s">
        <v>52</v>
      </c>
      <c r="K124" s="1" t="s">
        <v>52</v>
      </c>
    </row>
    <row r="125" spans="1:12" ht="20.100000000000001" customHeight="1">
      <c r="A125" s="13" t="s">
        <v>6957</v>
      </c>
      <c r="B125" s="14">
        <v>311.10000000000002</v>
      </c>
      <c r="C125" s="14">
        <v>0</v>
      </c>
      <c r="D125" s="14">
        <v>0</v>
      </c>
      <c r="E125" s="14">
        <v>311.10000000000002</v>
      </c>
      <c r="F125" s="13" t="s">
        <v>52</v>
      </c>
      <c r="G125" s="1" t="s">
        <v>3251</v>
      </c>
      <c r="H125" s="1" t="s">
        <v>6815</v>
      </c>
      <c r="I125" s="1" t="s">
        <v>6834</v>
      </c>
      <c r="J125" s="1" t="s">
        <v>52</v>
      </c>
      <c r="K125" s="1" t="s">
        <v>52</v>
      </c>
    </row>
    <row r="126" spans="1:12" ht="20.100000000000001" customHeight="1">
      <c r="A126" s="13" t="s">
        <v>6958</v>
      </c>
      <c r="B126" s="14">
        <v>0</v>
      </c>
      <c r="C126" s="14">
        <v>859.5</v>
      </c>
      <c r="D126" s="14">
        <v>0</v>
      </c>
      <c r="E126" s="14">
        <v>859.5</v>
      </c>
      <c r="F126" s="13" t="s">
        <v>52</v>
      </c>
      <c r="G126" s="1" t="s">
        <v>3251</v>
      </c>
      <c r="H126" s="1" t="s">
        <v>6815</v>
      </c>
      <c r="I126" s="1" t="s">
        <v>6836</v>
      </c>
      <c r="J126" s="1" t="s">
        <v>52</v>
      </c>
      <c r="K126" s="1" t="s">
        <v>52</v>
      </c>
    </row>
    <row r="127" spans="1:12" ht="20.100000000000001" customHeight="1">
      <c r="A127" s="13" t="s">
        <v>6959</v>
      </c>
      <c r="B127" s="14">
        <v>0</v>
      </c>
      <c r="C127" s="14">
        <v>0</v>
      </c>
      <c r="D127" s="14">
        <v>379.5</v>
      </c>
      <c r="E127" s="14">
        <v>379.5</v>
      </c>
      <c r="F127" s="13" t="s">
        <v>52</v>
      </c>
      <c r="G127" s="1" t="s">
        <v>3251</v>
      </c>
      <c r="H127" s="1" t="s">
        <v>6815</v>
      </c>
      <c r="I127" s="1" t="s">
        <v>6838</v>
      </c>
      <c r="J127" s="1" t="s">
        <v>52</v>
      </c>
      <c r="K127" s="1" t="s">
        <v>52</v>
      </c>
    </row>
    <row r="128" spans="1:12" ht="20.100000000000001" customHeight="1">
      <c r="A128" s="13" t="s">
        <v>6839</v>
      </c>
      <c r="B128" s="14">
        <v>311.10000000000002</v>
      </c>
      <c r="C128" s="14">
        <v>859.5</v>
      </c>
      <c r="D128" s="14">
        <v>379.5</v>
      </c>
      <c r="E128" s="14">
        <v>1550.1</v>
      </c>
      <c r="F128" s="13" t="s">
        <v>52</v>
      </c>
      <c r="G128" s="1" t="s">
        <v>3251</v>
      </c>
      <c r="H128" s="1" t="s">
        <v>6815</v>
      </c>
      <c r="I128" s="1" t="s">
        <v>6840</v>
      </c>
      <c r="J128" s="1" t="s">
        <v>52</v>
      </c>
      <c r="K128" s="1" t="s">
        <v>52</v>
      </c>
    </row>
    <row r="129" spans="1:12" ht="20.100000000000001" customHeight="1">
      <c r="A129" s="13" t="s">
        <v>6872</v>
      </c>
      <c r="B129" s="15">
        <v>311</v>
      </c>
      <c r="C129" s="15">
        <v>859</v>
      </c>
      <c r="D129" s="15">
        <v>379</v>
      </c>
      <c r="E129" s="15">
        <v>1549</v>
      </c>
      <c r="F129" s="16"/>
    </row>
    <row r="130" spans="1:12" ht="20.100000000000001" customHeight="1">
      <c r="A130" s="16"/>
      <c r="B130" s="16"/>
      <c r="C130" s="16"/>
      <c r="D130" s="16"/>
      <c r="E130" s="16"/>
      <c r="F130" s="16"/>
    </row>
    <row r="131" spans="1:12" ht="20.100000000000001" customHeight="1">
      <c r="A131" s="16" t="s">
        <v>6960</v>
      </c>
      <c r="B131" s="16"/>
      <c r="C131" s="16"/>
      <c r="D131" s="16"/>
      <c r="E131" s="16"/>
      <c r="F131" s="13" t="s">
        <v>52</v>
      </c>
      <c r="G131" s="1" t="s">
        <v>3256</v>
      </c>
      <c r="I131" s="1" t="s">
        <v>3253</v>
      </c>
      <c r="J131" s="1" t="s">
        <v>3254</v>
      </c>
      <c r="K131" s="1" t="s">
        <v>588</v>
      </c>
    </row>
    <row r="132" spans="1:12" ht="20.100000000000001" customHeight="1">
      <c r="A132" s="13" t="s">
        <v>52</v>
      </c>
      <c r="B132" s="14"/>
      <c r="C132" s="14"/>
      <c r="D132" s="14"/>
      <c r="E132" s="14"/>
      <c r="F132" s="13" t="s">
        <v>52</v>
      </c>
      <c r="G132" s="1" t="s">
        <v>3256</v>
      </c>
      <c r="H132" s="1" t="s">
        <v>6813</v>
      </c>
      <c r="I132" s="1" t="s">
        <v>52</v>
      </c>
      <c r="J132" s="1" t="s">
        <v>52</v>
      </c>
      <c r="K132" s="1" t="s">
        <v>588</v>
      </c>
      <c r="L132">
        <v>1</v>
      </c>
    </row>
    <row r="133" spans="1:12" ht="20.100000000000001" customHeight="1">
      <c r="A133" s="13" t="s">
        <v>6814</v>
      </c>
      <c r="B133" s="14">
        <v>0</v>
      </c>
      <c r="C133" s="14">
        <v>0</v>
      </c>
      <c r="D133" s="14">
        <v>0</v>
      </c>
      <c r="E133" s="14">
        <v>0</v>
      </c>
      <c r="F133" s="13" t="s">
        <v>52</v>
      </c>
      <c r="G133" s="1" t="s">
        <v>3256</v>
      </c>
      <c r="H133" s="1" t="s">
        <v>6815</v>
      </c>
      <c r="I133" s="1" t="s">
        <v>6816</v>
      </c>
      <c r="J133" s="1" t="s">
        <v>52</v>
      </c>
      <c r="K133" s="1" t="s">
        <v>52</v>
      </c>
    </row>
    <row r="134" spans="1:12" ht="20.100000000000001" customHeight="1">
      <c r="A134" s="13" t="s">
        <v>6874</v>
      </c>
      <c r="B134" s="14">
        <v>0</v>
      </c>
      <c r="C134" s="14">
        <v>0</v>
      </c>
      <c r="D134" s="14">
        <v>0</v>
      </c>
      <c r="E134" s="14">
        <v>0</v>
      </c>
      <c r="F134" s="13" t="s">
        <v>52</v>
      </c>
      <c r="G134" s="1" t="s">
        <v>3256</v>
      </c>
      <c r="H134" s="1" t="s">
        <v>6815</v>
      </c>
      <c r="I134" s="1" t="s">
        <v>6875</v>
      </c>
      <c r="J134" s="1" t="s">
        <v>52</v>
      </c>
      <c r="K134" s="1" t="s">
        <v>52</v>
      </c>
    </row>
    <row r="135" spans="1:12" ht="20.100000000000001" customHeight="1">
      <c r="A135" s="13" t="s">
        <v>6876</v>
      </c>
      <c r="B135" s="14">
        <v>0</v>
      </c>
      <c r="C135" s="14">
        <v>0</v>
      </c>
      <c r="D135" s="14">
        <v>0</v>
      </c>
      <c r="E135" s="14">
        <v>0</v>
      </c>
      <c r="F135" s="13" t="s">
        <v>52</v>
      </c>
      <c r="G135" s="1" t="s">
        <v>3256</v>
      </c>
      <c r="H135" s="1" t="s">
        <v>6815</v>
      </c>
      <c r="I135" s="1" t="s">
        <v>6877</v>
      </c>
      <c r="J135" s="1" t="s">
        <v>52</v>
      </c>
      <c r="K135" s="1" t="s">
        <v>52</v>
      </c>
    </row>
    <row r="136" spans="1:12" ht="20.100000000000001" customHeight="1">
      <c r="A136" s="13" t="s">
        <v>6878</v>
      </c>
      <c r="B136" s="14">
        <v>0</v>
      </c>
      <c r="C136" s="14">
        <v>0</v>
      </c>
      <c r="D136" s="14">
        <v>0</v>
      </c>
      <c r="E136" s="14">
        <v>0</v>
      </c>
      <c r="F136" s="13" t="s">
        <v>52</v>
      </c>
      <c r="G136" s="1" t="s">
        <v>3256</v>
      </c>
      <c r="H136" s="1" t="s">
        <v>6815</v>
      </c>
      <c r="I136" s="1" t="s">
        <v>6879</v>
      </c>
      <c r="J136" s="1" t="s">
        <v>52</v>
      </c>
      <c r="K136" s="1" t="s">
        <v>52</v>
      </c>
    </row>
    <row r="137" spans="1:12" ht="20.100000000000001" customHeight="1">
      <c r="A137" s="13" t="s">
        <v>6880</v>
      </c>
      <c r="B137" s="14">
        <v>0</v>
      </c>
      <c r="C137" s="14">
        <v>0</v>
      </c>
      <c r="D137" s="14">
        <v>0</v>
      </c>
      <c r="E137" s="14">
        <v>0</v>
      </c>
      <c r="F137" s="13" t="s">
        <v>52</v>
      </c>
      <c r="G137" s="1" t="s">
        <v>3256</v>
      </c>
      <c r="H137" s="1" t="s">
        <v>6815</v>
      </c>
      <c r="I137" s="1" t="s">
        <v>6881</v>
      </c>
      <c r="J137" s="1" t="s">
        <v>52</v>
      </c>
      <c r="K137" s="1" t="s">
        <v>52</v>
      </c>
    </row>
    <row r="138" spans="1:12" ht="20.100000000000001" customHeight="1">
      <c r="A138" s="13" t="s">
        <v>6882</v>
      </c>
      <c r="B138" s="14">
        <v>0</v>
      </c>
      <c r="C138" s="14">
        <v>0</v>
      </c>
      <c r="D138" s="14">
        <v>0</v>
      </c>
      <c r="E138" s="14">
        <v>0</v>
      </c>
      <c r="F138" s="13" t="s">
        <v>52</v>
      </c>
      <c r="G138" s="1" t="s">
        <v>3256</v>
      </c>
      <c r="H138" s="1" t="s">
        <v>6815</v>
      </c>
      <c r="I138" s="1" t="s">
        <v>6826</v>
      </c>
      <c r="J138" s="1" t="s">
        <v>52</v>
      </c>
      <c r="K138" s="1" t="s">
        <v>52</v>
      </c>
    </row>
    <row r="139" spans="1:12" ht="20.100000000000001" customHeight="1">
      <c r="A139" s="13" t="s">
        <v>6883</v>
      </c>
      <c r="B139" s="14">
        <v>0</v>
      </c>
      <c r="C139" s="14">
        <v>0</v>
      </c>
      <c r="D139" s="14">
        <v>0</v>
      </c>
      <c r="E139" s="14">
        <v>0</v>
      </c>
      <c r="F139" s="13" t="s">
        <v>52</v>
      </c>
      <c r="G139" s="1" t="s">
        <v>3256</v>
      </c>
      <c r="H139" s="1" t="s">
        <v>6815</v>
      </c>
      <c r="I139" s="1" t="s">
        <v>6884</v>
      </c>
      <c r="J139" s="1" t="s">
        <v>52</v>
      </c>
      <c r="K139" s="1" t="s">
        <v>52</v>
      </c>
    </row>
    <row r="140" spans="1:12" ht="20.100000000000001" customHeight="1">
      <c r="A140" s="13" t="s">
        <v>6829</v>
      </c>
      <c r="B140" s="14">
        <v>0</v>
      </c>
      <c r="C140" s="14">
        <v>0</v>
      </c>
      <c r="D140" s="14">
        <v>0</v>
      </c>
      <c r="E140" s="14">
        <v>0</v>
      </c>
      <c r="F140" s="13" t="s">
        <v>52</v>
      </c>
      <c r="G140" s="1" t="s">
        <v>3256</v>
      </c>
      <c r="H140" s="1" t="s">
        <v>6815</v>
      </c>
      <c r="I140" s="1" t="s">
        <v>6830</v>
      </c>
      <c r="J140" s="1" t="s">
        <v>52</v>
      </c>
      <c r="K140" s="1" t="s">
        <v>52</v>
      </c>
    </row>
    <row r="141" spans="1:12" ht="20.100000000000001" customHeight="1">
      <c r="A141" s="13" t="s">
        <v>6885</v>
      </c>
      <c r="B141" s="14">
        <v>0</v>
      </c>
      <c r="C141" s="14">
        <v>0</v>
      </c>
      <c r="D141" s="14">
        <v>0</v>
      </c>
      <c r="E141" s="14">
        <v>0</v>
      </c>
      <c r="F141" s="13" t="s">
        <v>52</v>
      </c>
      <c r="G141" s="1" t="s">
        <v>3256</v>
      </c>
      <c r="H141" s="1" t="s">
        <v>6815</v>
      </c>
      <c r="I141" s="1" t="s">
        <v>6886</v>
      </c>
      <c r="J141" s="1" t="s">
        <v>52</v>
      </c>
      <c r="K141" s="1" t="s">
        <v>52</v>
      </c>
    </row>
    <row r="142" spans="1:12" ht="20.100000000000001" customHeight="1">
      <c r="A142" s="13" t="s">
        <v>6887</v>
      </c>
      <c r="B142" s="14">
        <v>226.9</v>
      </c>
      <c r="C142" s="14">
        <v>0</v>
      </c>
      <c r="D142" s="14">
        <v>0</v>
      </c>
      <c r="E142" s="14">
        <v>226.9</v>
      </c>
      <c r="F142" s="13" t="s">
        <v>52</v>
      </c>
      <c r="G142" s="1" t="s">
        <v>3256</v>
      </c>
      <c r="H142" s="1" t="s">
        <v>6815</v>
      </c>
      <c r="I142" s="1" t="s">
        <v>6834</v>
      </c>
      <c r="J142" s="1" t="s">
        <v>52</v>
      </c>
      <c r="K142" s="1" t="s">
        <v>52</v>
      </c>
    </row>
    <row r="143" spans="1:12" ht="20.100000000000001" customHeight="1">
      <c r="A143" s="13" t="s">
        <v>6889</v>
      </c>
      <c r="B143" s="14">
        <v>0</v>
      </c>
      <c r="C143" s="14">
        <v>626.9</v>
      </c>
      <c r="D143" s="14">
        <v>0</v>
      </c>
      <c r="E143" s="14">
        <v>626.9</v>
      </c>
      <c r="F143" s="13" t="s">
        <v>52</v>
      </c>
      <c r="G143" s="1" t="s">
        <v>3256</v>
      </c>
      <c r="H143" s="1" t="s">
        <v>6815</v>
      </c>
      <c r="I143" s="1" t="s">
        <v>6836</v>
      </c>
      <c r="J143" s="1" t="s">
        <v>52</v>
      </c>
      <c r="K143" s="1" t="s">
        <v>52</v>
      </c>
    </row>
    <row r="144" spans="1:12" ht="20.100000000000001" customHeight="1">
      <c r="A144" s="13" t="s">
        <v>6961</v>
      </c>
      <c r="B144" s="14">
        <v>0</v>
      </c>
      <c r="C144" s="14">
        <v>0</v>
      </c>
      <c r="D144" s="14">
        <v>276.8</v>
      </c>
      <c r="E144" s="14">
        <v>276.8</v>
      </c>
      <c r="F144" s="13" t="s">
        <v>52</v>
      </c>
      <c r="G144" s="1" t="s">
        <v>3256</v>
      </c>
      <c r="H144" s="1" t="s">
        <v>6815</v>
      </c>
      <c r="I144" s="1" t="s">
        <v>6838</v>
      </c>
      <c r="J144" s="1" t="s">
        <v>52</v>
      </c>
      <c r="K144" s="1" t="s">
        <v>52</v>
      </c>
    </row>
    <row r="145" spans="1:11" ht="20.100000000000001" customHeight="1">
      <c r="A145" s="13" t="s">
        <v>6839</v>
      </c>
      <c r="B145" s="14">
        <v>226.9</v>
      </c>
      <c r="C145" s="14">
        <v>626.9</v>
      </c>
      <c r="D145" s="14">
        <v>276.8</v>
      </c>
      <c r="E145" s="14">
        <v>1130.5999999999999</v>
      </c>
      <c r="F145" s="13" t="s">
        <v>52</v>
      </c>
      <c r="G145" s="1" t="s">
        <v>3256</v>
      </c>
      <c r="H145" s="1" t="s">
        <v>6815</v>
      </c>
      <c r="I145" s="1" t="s">
        <v>6840</v>
      </c>
      <c r="J145" s="1" t="s">
        <v>52</v>
      </c>
      <c r="K145" s="1" t="s">
        <v>52</v>
      </c>
    </row>
    <row r="146" spans="1:11" ht="20.100000000000001" customHeight="1">
      <c r="A146" s="13" t="s">
        <v>6841</v>
      </c>
      <c r="B146" s="14">
        <v>0</v>
      </c>
      <c r="C146" s="14">
        <v>0</v>
      </c>
      <c r="D146" s="14">
        <v>0</v>
      </c>
      <c r="E146" s="14">
        <v>0</v>
      </c>
      <c r="F146" s="13" t="s">
        <v>52</v>
      </c>
      <c r="G146" s="1" t="s">
        <v>3256</v>
      </c>
      <c r="H146" s="1" t="s">
        <v>6815</v>
      </c>
      <c r="I146" s="1" t="s">
        <v>52</v>
      </c>
      <c r="J146" s="1" t="s">
        <v>52</v>
      </c>
      <c r="K146" s="1" t="s">
        <v>52</v>
      </c>
    </row>
    <row r="147" spans="1:11" ht="20.100000000000001" customHeight="1">
      <c r="A147" s="13" t="s">
        <v>6893</v>
      </c>
      <c r="B147" s="14">
        <v>0</v>
      </c>
      <c r="C147" s="14">
        <v>0</v>
      </c>
      <c r="D147" s="14">
        <v>0</v>
      </c>
      <c r="E147" s="14">
        <v>0</v>
      </c>
      <c r="F147" s="13" t="s">
        <v>52</v>
      </c>
      <c r="G147" s="1" t="s">
        <v>3256</v>
      </c>
      <c r="H147" s="1" t="s">
        <v>6815</v>
      </c>
      <c r="I147" s="1" t="s">
        <v>6894</v>
      </c>
      <c r="J147" s="1" t="s">
        <v>52</v>
      </c>
      <c r="K147" s="1" t="s">
        <v>52</v>
      </c>
    </row>
    <row r="148" spans="1:11" ht="20.100000000000001" customHeight="1">
      <c r="A148" s="13" t="s">
        <v>6852</v>
      </c>
      <c r="B148" s="14">
        <v>0</v>
      </c>
      <c r="C148" s="14">
        <v>0</v>
      </c>
      <c r="D148" s="14">
        <v>0</v>
      </c>
      <c r="E148" s="14">
        <v>0</v>
      </c>
      <c r="F148" s="13" t="s">
        <v>52</v>
      </c>
      <c r="G148" s="1" t="s">
        <v>3256</v>
      </c>
      <c r="H148" s="1" t="s">
        <v>6815</v>
      </c>
      <c r="I148" s="1" t="s">
        <v>6853</v>
      </c>
      <c r="J148" s="1" t="s">
        <v>52</v>
      </c>
      <c r="K148" s="1" t="s">
        <v>52</v>
      </c>
    </row>
    <row r="149" spans="1:11" ht="20.100000000000001" customHeight="1">
      <c r="A149" s="13" t="s">
        <v>6895</v>
      </c>
      <c r="B149" s="14">
        <v>0</v>
      </c>
      <c r="C149" s="14">
        <v>0</v>
      </c>
      <c r="D149" s="14">
        <v>0</v>
      </c>
      <c r="E149" s="14">
        <v>0</v>
      </c>
      <c r="F149" s="13" t="s">
        <v>52</v>
      </c>
      <c r="G149" s="1" t="s">
        <v>3256</v>
      </c>
      <c r="H149" s="1" t="s">
        <v>6815</v>
      </c>
      <c r="I149" s="1" t="s">
        <v>6896</v>
      </c>
      <c r="J149" s="1" t="s">
        <v>52</v>
      </c>
      <c r="K149" s="1" t="s">
        <v>52</v>
      </c>
    </row>
    <row r="150" spans="1:11" ht="20.100000000000001" customHeight="1">
      <c r="A150" s="13" t="s">
        <v>6933</v>
      </c>
      <c r="B150" s="14">
        <v>0</v>
      </c>
      <c r="C150" s="14">
        <v>0</v>
      </c>
      <c r="D150" s="14">
        <v>0</v>
      </c>
      <c r="E150" s="14">
        <v>0</v>
      </c>
      <c r="F150" s="13" t="s">
        <v>52</v>
      </c>
      <c r="G150" s="1" t="s">
        <v>3256</v>
      </c>
      <c r="H150" s="1" t="s">
        <v>6815</v>
      </c>
      <c r="I150" s="1" t="s">
        <v>6934</v>
      </c>
      <c r="J150" s="1" t="s">
        <v>52</v>
      </c>
      <c r="K150" s="1" t="s">
        <v>52</v>
      </c>
    </row>
    <row r="151" spans="1:11" ht="20.100000000000001" customHeight="1">
      <c r="A151" s="13" t="s">
        <v>6878</v>
      </c>
      <c r="B151" s="14">
        <v>0</v>
      </c>
      <c r="C151" s="14">
        <v>0</v>
      </c>
      <c r="D151" s="14">
        <v>0</v>
      </c>
      <c r="E151" s="14">
        <v>0</v>
      </c>
      <c r="F151" s="13" t="s">
        <v>52</v>
      </c>
      <c r="G151" s="1" t="s">
        <v>3256</v>
      </c>
      <c r="H151" s="1" t="s">
        <v>6815</v>
      </c>
      <c r="I151" s="1" t="s">
        <v>6879</v>
      </c>
      <c r="J151" s="1" t="s">
        <v>52</v>
      </c>
      <c r="K151" s="1" t="s">
        <v>52</v>
      </c>
    </row>
    <row r="152" spans="1:11" ht="20.100000000000001" customHeight="1">
      <c r="A152" s="13" t="s">
        <v>6899</v>
      </c>
      <c r="B152" s="14">
        <v>0</v>
      </c>
      <c r="C152" s="14">
        <v>0</v>
      </c>
      <c r="D152" s="14">
        <v>0</v>
      </c>
      <c r="E152" s="14">
        <v>0</v>
      </c>
      <c r="F152" s="13" t="s">
        <v>52</v>
      </c>
      <c r="G152" s="1" t="s">
        <v>3256</v>
      </c>
      <c r="H152" s="1" t="s">
        <v>6815</v>
      </c>
      <c r="I152" s="1" t="s">
        <v>6859</v>
      </c>
      <c r="J152" s="1" t="s">
        <v>52</v>
      </c>
      <c r="K152" s="1" t="s">
        <v>52</v>
      </c>
    </row>
    <row r="153" spans="1:11" ht="20.100000000000001" customHeight="1">
      <c r="A153" s="13" t="s">
        <v>6900</v>
      </c>
      <c r="B153" s="14">
        <v>0</v>
      </c>
      <c r="C153" s="14">
        <v>0</v>
      </c>
      <c r="D153" s="14">
        <v>0</v>
      </c>
      <c r="E153" s="14">
        <v>0</v>
      </c>
      <c r="F153" s="13" t="s">
        <v>52</v>
      </c>
      <c r="G153" s="1" t="s">
        <v>3256</v>
      </c>
      <c r="H153" s="1" t="s">
        <v>6815</v>
      </c>
      <c r="I153" s="1" t="s">
        <v>6901</v>
      </c>
      <c r="J153" s="1" t="s">
        <v>52</v>
      </c>
      <c r="K153" s="1" t="s">
        <v>52</v>
      </c>
    </row>
    <row r="154" spans="1:11" ht="20.100000000000001" customHeight="1">
      <c r="A154" s="13" t="s">
        <v>6902</v>
      </c>
      <c r="B154" s="14">
        <v>0</v>
      </c>
      <c r="C154" s="14">
        <v>0</v>
      </c>
      <c r="D154" s="14">
        <v>0</v>
      </c>
      <c r="E154" s="14">
        <v>0</v>
      </c>
      <c r="F154" s="13" t="s">
        <v>52</v>
      </c>
      <c r="G154" s="1" t="s">
        <v>3256</v>
      </c>
      <c r="H154" s="1" t="s">
        <v>6815</v>
      </c>
      <c r="I154" s="1" t="s">
        <v>6903</v>
      </c>
      <c r="J154" s="1" t="s">
        <v>52</v>
      </c>
      <c r="K154" s="1" t="s">
        <v>52</v>
      </c>
    </row>
    <row r="155" spans="1:11" ht="20.100000000000001" customHeight="1">
      <c r="A155" s="13" t="s">
        <v>6962</v>
      </c>
      <c r="B155" s="14">
        <v>0</v>
      </c>
      <c r="C155" s="14">
        <v>0</v>
      </c>
      <c r="D155" s="14">
        <v>0</v>
      </c>
      <c r="E155" s="14">
        <v>0</v>
      </c>
      <c r="F155" s="13" t="s">
        <v>52</v>
      </c>
      <c r="G155" s="1" t="s">
        <v>3256</v>
      </c>
      <c r="H155" s="1" t="s">
        <v>6815</v>
      </c>
      <c r="I155" s="1" t="s">
        <v>6905</v>
      </c>
      <c r="J155" s="1" t="s">
        <v>52</v>
      </c>
      <c r="K155" s="1" t="s">
        <v>52</v>
      </c>
    </row>
    <row r="156" spans="1:11" ht="20.100000000000001" customHeight="1">
      <c r="A156" s="13" t="s">
        <v>6963</v>
      </c>
      <c r="B156" s="14">
        <v>250.3</v>
      </c>
      <c r="C156" s="14">
        <v>0</v>
      </c>
      <c r="D156" s="14">
        <v>0</v>
      </c>
      <c r="E156" s="14">
        <v>250.3</v>
      </c>
      <c r="F156" s="13" t="s">
        <v>52</v>
      </c>
      <c r="G156" s="1" t="s">
        <v>3256</v>
      </c>
      <c r="H156" s="1" t="s">
        <v>6815</v>
      </c>
      <c r="I156" s="1" t="s">
        <v>6867</v>
      </c>
      <c r="J156" s="1" t="s">
        <v>52</v>
      </c>
      <c r="K156" s="1" t="s">
        <v>52</v>
      </c>
    </row>
    <row r="157" spans="1:11" ht="20.100000000000001" customHeight="1">
      <c r="A157" s="13" t="s">
        <v>6964</v>
      </c>
      <c r="B157" s="14">
        <v>0</v>
      </c>
      <c r="C157" s="14">
        <v>7398.6</v>
      </c>
      <c r="D157" s="14">
        <v>0</v>
      </c>
      <c r="E157" s="14">
        <v>7398.6</v>
      </c>
      <c r="F157" s="13" t="s">
        <v>52</v>
      </c>
      <c r="G157" s="1" t="s">
        <v>3256</v>
      </c>
      <c r="H157" s="1" t="s">
        <v>6815</v>
      </c>
      <c r="I157" s="1" t="s">
        <v>6869</v>
      </c>
      <c r="J157" s="1" t="s">
        <v>52</v>
      </c>
      <c r="K157" s="1" t="s">
        <v>52</v>
      </c>
    </row>
    <row r="158" spans="1:11" ht="20.100000000000001" customHeight="1">
      <c r="A158" s="13" t="s">
        <v>6965</v>
      </c>
      <c r="B158" s="14">
        <v>0</v>
      </c>
      <c r="C158" s="14">
        <v>0</v>
      </c>
      <c r="D158" s="14">
        <v>107.8</v>
      </c>
      <c r="E158" s="14">
        <v>107.8</v>
      </c>
      <c r="F158" s="13" t="s">
        <v>52</v>
      </c>
      <c r="G158" s="1" t="s">
        <v>3256</v>
      </c>
      <c r="H158" s="1" t="s">
        <v>6815</v>
      </c>
      <c r="I158" s="1" t="s">
        <v>6871</v>
      </c>
      <c r="J158" s="1" t="s">
        <v>52</v>
      </c>
      <c r="K158" s="1" t="s">
        <v>52</v>
      </c>
    </row>
    <row r="159" spans="1:11" ht="20.100000000000001" customHeight="1">
      <c r="A159" s="13" t="s">
        <v>6839</v>
      </c>
      <c r="B159" s="14">
        <v>250.3</v>
      </c>
      <c r="C159" s="14">
        <v>7398.6</v>
      </c>
      <c r="D159" s="14">
        <v>107.8</v>
      </c>
      <c r="E159" s="14">
        <v>7756.7</v>
      </c>
      <c r="F159" s="13" t="s">
        <v>52</v>
      </c>
      <c r="G159" s="1" t="s">
        <v>3256</v>
      </c>
      <c r="H159" s="1" t="s">
        <v>6815</v>
      </c>
      <c r="I159" s="1" t="s">
        <v>6840</v>
      </c>
      <c r="J159" s="1" t="s">
        <v>52</v>
      </c>
      <c r="K159" s="1" t="s">
        <v>52</v>
      </c>
    </row>
    <row r="160" spans="1:11" ht="20.100000000000001" customHeight="1">
      <c r="A160" s="13" t="s">
        <v>6841</v>
      </c>
      <c r="B160" s="14">
        <v>0</v>
      </c>
      <c r="C160" s="14">
        <v>0</v>
      </c>
      <c r="D160" s="14">
        <v>0</v>
      </c>
      <c r="E160" s="14">
        <v>0</v>
      </c>
      <c r="F160" s="13" t="s">
        <v>52</v>
      </c>
      <c r="G160" s="1" t="s">
        <v>3256</v>
      </c>
      <c r="H160" s="1" t="s">
        <v>6815</v>
      </c>
      <c r="I160" s="1" t="s">
        <v>52</v>
      </c>
      <c r="J160" s="1" t="s">
        <v>52</v>
      </c>
      <c r="K160" s="1" t="s">
        <v>52</v>
      </c>
    </row>
    <row r="161" spans="1:12" ht="20.100000000000001" customHeight="1">
      <c r="A161" s="13" t="s">
        <v>6912</v>
      </c>
      <c r="B161" s="14">
        <v>477.2</v>
      </c>
      <c r="C161" s="14">
        <v>8025.5</v>
      </c>
      <c r="D161" s="14">
        <v>384.6</v>
      </c>
      <c r="E161" s="14">
        <v>8887.2999999999993</v>
      </c>
      <c r="F161" s="13" t="s">
        <v>52</v>
      </c>
      <c r="G161" s="1" t="s">
        <v>3256</v>
      </c>
      <c r="H161" s="1" t="s">
        <v>6815</v>
      </c>
      <c r="I161" s="1" t="s">
        <v>6913</v>
      </c>
      <c r="J161" s="1" t="s">
        <v>52</v>
      </c>
      <c r="K161" s="1" t="s">
        <v>52</v>
      </c>
    </row>
    <row r="162" spans="1:12" ht="20.100000000000001" customHeight="1">
      <c r="A162" s="13" t="s">
        <v>6872</v>
      </c>
      <c r="B162" s="15">
        <v>477</v>
      </c>
      <c r="C162" s="15">
        <v>8025</v>
      </c>
      <c r="D162" s="15">
        <v>384</v>
      </c>
      <c r="E162" s="15">
        <v>8886</v>
      </c>
      <c r="F162" s="16"/>
    </row>
    <row r="163" spans="1:12" ht="20.100000000000001" customHeight="1">
      <c r="A163" s="16"/>
      <c r="B163" s="16"/>
      <c r="C163" s="16"/>
      <c r="D163" s="16"/>
      <c r="E163" s="16"/>
      <c r="F163" s="16"/>
    </row>
    <row r="164" spans="1:12" ht="20.100000000000001" customHeight="1">
      <c r="A164" s="16" t="s">
        <v>6966</v>
      </c>
      <c r="B164" s="16"/>
      <c r="C164" s="16"/>
      <c r="D164" s="16"/>
      <c r="E164" s="16"/>
      <c r="F164" s="13" t="s">
        <v>52</v>
      </c>
      <c r="G164" s="1" t="s">
        <v>3261</v>
      </c>
      <c r="I164" s="1" t="s">
        <v>3258</v>
      </c>
      <c r="J164" s="1" t="s">
        <v>3259</v>
      </c>
      <c r="K164" s="1" t="s">
        <v>588</v>
      </c>
    </row>
    <row r="165" spans="1:12" ht="20.100000000000001" customHeight="1">
      <c r="A165" s="13" t="s">
        <v>52</v>
      </c>
      <c r="B165" s="14"/>
      <c r="C165" s="14"/>
      <c r="D165" s="14"/>
      <c r="E165" s="14"/>
      <c r="F165" s="13" t="s">
        <v>52</v>
      </c>
      <c r="G165" s="1" t="s">
        <v>3261</v>
      </c>
      <c r="H165" s="1" t="s">
        <v>6813</v>
      </c>
      <c r="I165" s="1" t="s">
        <v>52</v>
      </c>
      <c r="J165" s="1" t="s">
        <v>52</v>
      </c>
      <c r="K165" s="1" t="s">
        <v>588</v>
      </c>
      <c r="L165">
        <v>1</v>
      </c>
    </row>
    <row r="166" spans="1:12" ht="20.100000000000001" customHeight="1">
      <c r="A166" s="13" t="s">
        <v>6967</v>
      </c>
      <c r="B166" s="14">
        <v>0</v>
      </c>
      <c r="C166" s="14">
        <v>0</v>
      </c>
      <c r="D166" s="14">
        <v>0</v>
      </c>
      <c r="E166" s="14">
        <v>0</v>
      </c>
      <c r="F166" s="13" t="s">
        <v>52</v>
      </c>
      <c r="G166" s="1" t="s">
        <v>3261</v>
      </c>
      <c r="H166" s="1" t="s">
        <v>6815</v>
      </c>
      <c r="I166" s="1" t="s">
        <v>6968</v>
      </c>
      <c r="J166" s="1" t="s">
        <v>52</v>
      </c>
      <c r="K166" s="1" t="s">
        <v>52</v>
      </c>
    </row>
    <row r="167" spans="1:12" ht="20.100000000000001" customHeight="1">
      <c r="A167" s="13" t="s">
        <v>6969</v>
      </c>
      <c r="B167" s="14">
        <v>0</v>
      </c>
      <c r="C167" s="14">
        <v>0</v>
      </c>
      <c r="D167" s="14">
        <v>0</v>
      </c>
      <c r="E167" s="14">
        <v>0</v>
      </c>
      <c r="F167" s="13" t="s">
        <v>52</v>
      </c>
      <c r="G167" s="1" t="s">
        <v>3261</v>
      </c>
      <c r="H167" s="1" t="s">
        <v>6815</v>
      </c>
      <c r="I167" s="1" t="s">
        <v>6970</v>
      </c>
      <c r="J167" s="1" t="s">
        <v>52</v>
      </c>
      <c r="K167" s="1" t="s">
        <v>52</v>
      </c>
    </row>
    <row r="168" spans="1:12" ht="20.100000000000001" customHeight="1">
      <c r="A168" s="13" t="s">
        <v>6971</v>
      </c>
      <c r="B168" s="14">
        <v>0</v>
      </c>
      <c r="C168" s="14">
        <v>0</v>
      </c>
      <c r="D168" s="14">
        <v>0</v>
      </c>
      <c r="E168" s="14">
        <v>0</v>
      </c>
      <c r="F168" s="13" t="s">
        <v>52</v>
      </c>
      <c r="G168" s="1" t="s">
        <v>3261</v>
      </c>
      <c r="H168" s="1" t="s">
        <v>6815</v>
      </c>
      <c r="I168" s="1" t="s">
        <v>6972</v>
      </c>
      <c r="J168" s="1" t="s">
        <v>52</v>
      </c>
      <c r="K168" s="1" t="s">
        <v>52</v>
      </c>
    </row>
    <row r="169" spans="1:12" ht="20.100000000000001" customHeight="1">
      <c r="A169" s="13" t="s">
        <v>6973</v>
      </c>
      <c r="B169" s="14">
        <v>0</v>
      </c>
      <c r="C169" s="14">
        <v>0</v>
      </c>
      <c r="D169" s="14">
        <v>0</v>
      </c>
      <c r="E169" s="14">
        <v>0</v>
      </c>
      <c r="F169" s="13" t="s">
        <v>52</v>
      </c>
      <c r="G169" s="1" t="s">
        <v>3261</v>
      </c>
      <c r="H169" s="1" t="s">
        <v>6815</v>
      </c>
      <c r="I169" s="1" t="s">
        <v>6974</v>
      </c>
      <c r="J169" s="1" t="s">
        <v>52</v>
      </c>
      <c r="K169" s="1" t="s">
        <v>52</v>
      </c>
    </row>
    <row r="170" spans="1:12" ht="20.100000000000001" customHeight="1">
      <c r="A170" s="13" t="s">
        <v>6841</v>
      </c>
      <c r="B170" s="14">
        <v>0</v>
      </c>
      <c r="C170" s="14">
        <v>0</v>
      </c>
      <c r="D170" s="14">
        <v>0</v>
      </c>
      <c r="E170" s="14">
        <v>0</v>
      </c>
      <c r="F170" s="13" t="s">
        <v>52</v>
      </c>
      <c r="G170" s="1" t="s">
        <v>3261</v>
      </c>
      <c r="H170" s="1" t="s">
        <v>6815</v>
      </c>
      <c r="I170" s="1" t="s">
        <v>52</v>
      </c>
      <c r="J170" s="1" t="s">
        <v>52</v>
      </c>
      <c r="K170" s="1" t="s">
        <v>52</v>
      </c>
    </row>
    <row r="171" spans="1:12" ht="20.100000000000001" customHeight="1">
      <c r="A171" s="13" t="s">
        <v>6975</v>
      </c>
      <c r="B171" s="14">
        <v>0</v>
      </c>
      <c r="C171" s="14">
        <v>0</v>
      </c>
      <c r="D171" s="14">
        <v>0</v>
      </c>
      <c r="E171" s="14">
        <v>0</v>
      </c>
      <c r="F171" s="13" t="s">
        <v>52</v>
      </c>
      <c r="G171" s="1" t="s">
        <v>3261</v>
      </c>
      <c r="H171" s="1" t="s">
        <v>6815</v>
      </c>
      <c r="I171" s="1" t="s">
        <v>6976</v>
      </c>
      <c r="J171" s="1" t="s">
        <v>52</v>
      </c>
      <c r="K171" s="1" t="s">
        <v>52</v>
      </c>
    </row>
    <row r="172" spans="1:12" ht="20.100000000000001" customHeight="1">
      <c r="A172" s="13" t="s">
        <v>6977</v>
      </c>
      <c r="B172" s="14">
        <v>0</v>
      </c>
      <c r="C172" s="14">
        <v>0</v>
      </c>
      <c r="D172" s="14">
        <v>0</v>
      </c>
      <c r="E172" s="14">
        <v>0</v>
      </c>
      <c r="F172" s="13" t="s">
        <v>52</v>
      </c>
      <c r="G172" s="1" t="s">
        <v>3261</v>
      </c>
      <c r="H172" s="1" t="s">
        <v>6815</v>
      </c>
      <c r="I172" s="1" t="s">
        <v>6978</v>
      </c>
      <c r="J172" s="1" t="s">
        <v>52</v>
      </c>
      <c r="K172" s="1" t="s">
        <v>52</v>
      </c>
    </row>
    <row r="173" spans="1:12" ht="20.100000000000001" customHeight="1">
      <c r="A173" s="13" t="s">
        <v>6979</v>
      </c>
      <c r="B173" s="14">
        <v>0</v>
      </c>
      <c r="C173" s="14">
        <v>0</v>
      </c>
      <c r="D173" s="14">
        <v>0</v>
      </c>
      <c r="E173" s="14">
        <v>0</v>
      </c>
      <c r="F173" s="13" t="s">
        <v>52</v>
      </c>
      <c r="G173" s="1" t="s">
        <v>3261</v>
      </c>
      <c r="H173" s="1" t="s">
        <v>6815</v>
      </c>
      <c r="I173" s="1" t="s">
        <v>6980</v>
      </c>
      <c r="J173" s="1" t="s">
        <v>52</v>
      </c>
      <c r="K173" s="1" t="s">
        <v>52</v>
      </c>
    </row>
    <row r="174" spans="1:12" ht="20.100000000000001" customHeight="1">
      <c r="A174" s="13" t="s">
        <v>6981</v>
      </c>
      <c r="B174" s="14">
        <v>0</v>
      </c>
      <c r="C174" s="14">
        <v>0</v>
      </c>
      <c r="D174" s="14">
        <v>0</v>
      </c>
      <c r="E174" s="14">
        <v>0</v>
      </c>
      <c r="F174" s="13" t="s">
        <v>52</v>
      </c>
      <c r="G174" s="1" t="s">
        <v>3261</v>
      </c>
      <c r="H174" s="1" t="s">
        <v>6815</v>
      </c>
      <c r="I174" s="1" t="s">
        <v>6982</v>
      </c>
      <c r="J174" s="1" t="s">
        <v>52</v>
      </c>
      <c r="K174" s="1" t="s">
        <v>52</v>
      </c>
    </row>
    <row r="175" spans="1:12" ht="20.100000000000001" customHeight="1">
      <c r="A175" s="13" t="s">
        <v>6983</v>
      </c>
      <c r="B175" s="14">
        <v>0</v>
      </c>
      <c r="C175" s="14">
        <v>0</v>
      </c>
      <c r="D175" s="14">
        <v>0</v>
      </c>
      <c r="E175" s="14">
        <v>0</v>
      </c>
      <c r="F175" s="13" t="s">
        <v>52</v>
      </c>
      <c r="G175" s="1" t="s">
        <v>3261</v>
      </c>
      <c r="H175" s="1" t="s">
        <v>6815</v>
      </c>
      <c r="I175" s="1" t="s">
        <v>6984</v>
      </c>
      <c r="J175" s="1" t="s">
        <v>52</v>
      </c>
      <c r="K175" s="1" t="s">
        <v>52</v>
      </c>
    </row>
    <row r="176" spans="1:12" ht="20.100000000000001" customHeight="1">
      <c r="A176" s="13" t="s">
        <v>6985</v>
      </c>
      <c r="B176" s="14">
        <v>0</v>
      </c>
      <c r="C176" s="14">
        <v>0</v>
      </c>
      <c r="D176" s="14">
        <v>0</v>
      </c>
      <c r="E176" s="14">
        <v>0</v>
      </c>
      <c r="F176" s="13" t="s">
        <v>52</v>
      </c>
      <c r="G176" s="1" t="s">
        <v>3261</v>
      </c>
      <c r="H176" s="1" t="s">
        <v>6815</v>
      </c>
      <c r="I176" s="1" t="s">
        <v>6986</v>
      </c>
      <c r="J176" s="1" t="s">
        <v>52</v>
      </c>
      <c r="K176" s="1" t="s">
        <v>52</v>
      </c>
    </row>
    <row r="177" spans="1:11" ht="20.100000000000001" customHeight="1">
      <c r="A177" s="13" t="s">
        <v>6987</v>
      </c>
      <c r="B177" s="14">
        <v>0</v>
      </c>
      <c r="C177" s="14">
        <v>0</v>
      </c>
      <c r="D177" s="14">
        <v>0</v>
      </c>
      <c r="E177" s="14">
        <v>0</v>
      </c>
      <c r="F177" s="13" t="s">
        <v>52</v>
      </c>
      <c r="G177" s="1" t="s">
        <v>3261</v>
      </c>
      <c r="H177" s="1" t="s">
        <v>6815</v>
      </c>
      <c r="I177" s="1" t="s">
        <v>6988</v>
      </c>
      <c r="J177" s="1" t="s">
        <v>52</v>
      </c>
      <c r="K177" s="1" t="s">
        <v>52</v>
      </c>
    </row>
    <row r="178" spans="1:11" ht="20.100000000000001" customHeight="1">
      <c r="A178" s="13" t="s">
        <v>6989</v>
      </c>
      <c r="B178" s="14">
        <v>0</v>
      </c>
      <c r="C178" s="14">
        <v>0</v>
      </c>
      <c r="D178" s="14">
        <v>0</v>
      </c>
      <c r="E178" s="14">
        <v>0</v>
      </c>
      <c r="F178" s="13" t="s">
        <v>52</v>
      </c>
      <c r="G178" s="1" t="s">
        <v>3261</v>
      </c>
      <c r="H178" s="1" t="s">
        <v>6815</v>
      </c>
      <c r="I178" s="1" t="s">
        <v>6990</v>
      </c>
      <c r="J178" s="1" t="s">
        <v>52</v>
      </c>
      <c r="K178" s="1" t="s">
        <v>52</v>
      </c>
    </row>
    <row r="179" spans="1:11" ht="20.100000000000001" customHeight="1">
      <c r="A179" s="13" t="s">
        <v>6991</v>
      </c>
      <c r="B179" s="14">
        <v>0</v>
      </c>
      <c r="C179" s="14">
        <v>0</v>
      </c>
      <c r="D179" s="14">
        <v>0</v>
      </c>
      <c r="E179" s="14">
        <v>0</v>
      </c>
      <c r="F179" s="13" t="s">
        <v>52</v>
      </c>
      <c r="G179" s="1" t="s">
        <v>3261</v>
      </c>
      <c r="H179" s="1" t="s">
        <v>6815</v>
      </c>
      <c r="I179" s="1" t="s">
        <v>6992</v>
      </c>
      <c r="J179" s="1" t="s">
        <v>52</v>
      </c>
      <c r="K179" s="1" t="s">
        <v>52</v>
      </c>
    </row>
    <row r="180" spans="1:11" ht="20.100000000000001" customHeight="1">
      <c r="A180" s="13" t="s">
        <v>6993</v>
      </c>
      <c r="B180" s="14">
        <v>0</v>
      </c>
      <c r="C180" s="14">
        <v>0</v>
      </c>
      <c r="D180" s="14">
        <v>0</v>
      </c>
      <c r="E180" s="14">
        <v>0</v>
      </c>
      <c r="F180" s="13" t="s">
        <v>52</v>
      </c>
      <c r="G180" s="1" t="s">
        <v>3261</v>
      </c>
      <c r="H180" s="1" t="s">
        <v>6815</v>
      </c>
      <c r="I180" s="1" t="s">
        <v>6994</v>
      </c>
      <c r="J180" s="1" t="s">
        <v>52</v>
      </c>
      <c r="K180" s="1" t="s">
        <v>52</v>
      </c>
    </row>
    <row r="181" spans="1:11" ht="20.100000000000001" customHeight="1">
      <c r="A181" s="13" t="s">
        <v>6995</v>
      </c>
      <c r="B181" s="14">
        <v>0</v>
      </c>
      <c r="C181" s="14">
        <v>0</v>
      </c>
      <c r="D181" s="14">
        <v>0</v>
      </c>
      <c r="E181" s="14">
        <v>0</v>
      </c>
      <c r="F181" s="13" t="s">
        <v>52</v>
      </c>
      <c r="G181" s="1" t="s">
        <v>3261</v>
      </c>
      <c r="H181" s="1" t="s">
        <v>6815</v>
      </c>
      <c r="I181" s="1" t="s">
        <v>6996</v>
      </c>
      <c r="J181" s="1" t="s">
        <v>52</v>
      </c>
      <c r="K181" s="1" t="s">
        <v>52</v>
      </c>
    </row>
    <row r="182" spans="1:11" ht="20.100000000000001" customHeight="1">
      <c r="A182" s="13" t="s">
        <v>6997</v>
      </c>
      <c r="B182" s="14">
        <v>0</v>
      </c>
      <c r="C182" s="14">
        <v>0</v>
      </c>
      <c r="D182" s="14">
        <v>0</v>
      </c>
      <c r="E182" s="14">
        <v>0</v>
      </c>
      <c r="F182" s="13" t="s">
        <v>52</v>
      </c>
      <c r="G182" s="1" t="s">
        <v>3261</v>
      </c>
      <c r="H182" s="1" t="s">
        <v>6815</v>
      </c>
      <c r="I182" s="1" t="s">
        <v>6998</v>
      </c>
      <c r="J182" s="1" t="s">
        <v>52</v>
      </c>
      <c r="K182" s="1" t="s">
        <v>52</v>
      </c>
    </row>
    <row r="183" spans="1:11" ht="20.100000000000001" customHeight="1">
      <c r="A183" s="13" t="s">
        <v>6999</v>
      </c>
      <c r="B183" s="14">
        <v>0</v>
      </c>
      <c r="C183" s="14">
        <v>0</v>
      </c>
      <c r="D183" s="14">
        <v>0</v>
      </c>
      <c r="E183" s="14">
        <v>0</v>
      </c>
      <c r="F183" s="13" t="s">
        <v>52</v>
      </c>
      <c r="G183" s="1" t="s">
        <v>3261</v>
      </c>
      <c r="H183" s="1" t="s">
        <v>6815</v>
      </c>
      <c r="I183" s="1" t="s">
        <v>7000</v>
      </c>
      <c r="J183" s="1" t="s">
        <v>52</v>
      </c>
      <c r="K183" s="1" t="s">
        <v>52</v>
      </c>
    </row>
    <row r="184" spans="1:11" ht="20.100000000000001" customHeight="1">
      <c r="A184" s="13" t="s">
        <v>7001</v>
      </c>
      <c r="B184" s="14">
        <v>0</v>
      </c>
      <c r="C184" s="14">
        <v>0</v>
      </c>
      <c r="D184" s="14">
        <v>0</v>
      </c>
      <c r="E184" s="14">
        <v>0</v>
      </c>
      <c r="F184" s="13" t="s">
        <v>52</v>
      </c>
      <c r="G184" s="1" t="s">
        <v>3261</v>
      </c>
      <c r="H184" s="1" t="s">
        <v>6815</v>
      </c>
      <c r="I184" s="1" t="s">
        <v>7002</v>
      </c>
      <c r="J184" s="1" t="s">
        <v>52</v>
      </c>
      <c r="K184" s="1" t="s">
        <v>52</v>
      </c>
    </row>
    <row r="185" spans="1:11" ht="20.100000000000001" customHeight="1">
      <c r="A185" s="13" t="s">
        <v>7003</v>
      </c>
      <c r="B185" s="14">
        <v>0</v>
      </c>
      <c r="C185" s="14">
        <v>0</v>
      </c>
      <c r="D185" s="14">
        <v>0</v>
      </c>
      <c r="E185" s="14">
        <v>0</v>
      </c>
      <c r="F185" s="13" t="s">
        <v>52</v>
      </c>
      <c r="G185" s="1" t="s">
        <v>3261</v>
      </c>
      <c r="H185" s="1" t="s">
        <v>6815</v>
      </c>
      <c r="I185" s="1" t="s">
        <v>7004</v>
      </c>
      <c r="J185" s="1" t="s">
        <v>52</v>
      </c>
      <c r="K185" s="1" t="s">
        <v>52</v>
      </c>
    </row>
    <row r="186" spans="1:11" ht="20.100000000000001" customHeight="1">
      <c r="A186" s="13" t="s">
        <v>7005</v>
      </c>
      <c r="B186" s="14">
        <v>0</v>
      </c>
      <c r="C186" s="14">
        <v>0</v>
      </c>
      <c r="D186" s="14">
        <v>0</v>
      </c>
      <c r="E186" s="14">
        <v>0</v>
      </c>
      <c r="F186" s="13" t="s">
        <v>52</v>
      </c>
      <c r="G186" s="1" t="s">
        <v>3261</v>
      </c>
      <c r="H186" s="1" t="s">
        <v>6815</v>
      </c>
      <c r="I186" s="1" t="s">
        <v>7006</v>
      </c>
      <c r="J186" s="1" t="s">
        <v>52</v>
      </c>
      <c r="K186" s="1" t="s">
        <v>52</v>
      </c>
    </row>
    <row r="187" spans="1:11" ht="20.100000000000001" customHeight="1">
      <c r="A187" s="13" t="s">
        <v>7007</v>
      </c>
      <c r="B187" s="14">
        <v>0</v>
      </c>
      <c r="C187" s="14">
        <v>0</v>
      </c>
      <c r="D187" s="14">
        <v>0</v>
      </c>
      <c r="E187" s="14">
        <v>0</v>
      </c>
      <c r="F187" s="13" t="s">
        <v>52</v>
      </c>
      <c r="G187" s="1" t="s">
        <v>3261</v>
      </c>
      <c r="H187" s="1" t="s">
        <v>6815</v>
      </c>
      <c r="I187" s="1" t="s">
        <v>7008</v>
      </c>
      <c r="J187" s="1" t="s">
        <v>52</v>
      </c>
      <c r="K187" s="1" t="s">
        <v>52</v>
      </c>
    </row>
    <row r="188" spans="1:11" ht="20.100000000000001" customHeight="1">
      <c r="A188" s="13" t="s">
        <v>6841</v>
      </c>
      <c r="B188" s="14">
        <v>0</v>
      </c>
      <c r="C188" s="14">
        <v>0</v>
      </c>
      <c r="D188" s="14">
        <v>0</v>
      </c>
      <c r="E188" s="14">
        <v>0</v>
      </c>
      <c r="F188" s="13" t="s">
        <v>52</v>
      </c>
      <c r="G188" s="1" t="s">
        <v>3261</v>
      </c>
      <c r="H188" s="1" t="s">
        <v>6815</v>
      </c>
      <c r="I188" s="1" t="s">
        <v>52</v>
      </c>
      <c r="J188" s="1" t="s">
        <v>52</v>
      </c>
      <c r="K188" s="1" t="s">
        <v>52</v>
      </c>
    </row>
    <row r="189" spans="1:11" ht="20.100000000000001" customHeight="1">
      <c r="A189" s="13" t="s">
        <v>7009</v>
      </c>
      <c r="B189" s="14">
        <v>0</v>
      </c>
      <c r="C189" s="14">
        <v>0</v>
      </c>
      <c r="D189" s="14">
        <v>0</v>
      </c>
      <c r="E189" s="14">
        <v>0</v>
      </c>
      <c r="F189" s="13" t="s">
        <v>52</v>
      </c>
      <c r="G189" s="1" t="s">
        <v>3261</v>
      </c>
      <c r="H189" s="1" t="s">
        <v>6815</v>
      </c>
      <c r="I189" s="1" t="s">
        <v>7010</v>
      </c>
      <c r="J189" s="1" t="s">
        <v>52</v>
      </c>
      <c r="K189" s="1" t="s">
        <v>52</v>
      </c>
    </row>
    <row r="190" spans="1:11" ht="20.100000000000001" customHeight="1">
      <c r="A190" s="13" t="s">
        <v>7011</v>
      </c>
      <c r="B190" s="14">
        <v>0</v>
      </c>
      <c r="C190" s="14">
        <v>0</v>
      </c>
      <c r="D190" s="14">
        <v>0</v>
      </c>
      <c r="E190" s="14">
        <v>0</v>
      </c>
      <c r="F190" s="13" t="s">
        <v>52</v>
      </c>
      <c r="G190" s="1" t="s">
        <v>3261</v>
      </c>
      <c r="H190" s="1" t="s">
        <v>6815</v>
      </c>
      <c r="I190" s="1" t="s">
        <v>7012</v>
      </c>
      <c r="J190" s="1" t="s">
        <v>52</v>
      </c>
      <c r="K190" s="1" t="s">
        <v>52</v>
      </c>
    </row>
    <row r="191" spans="1:11" ht="20.100000000000001" customHeight="1">
      <c r="A191" s="13" t="s">
        <v>7013</v>
      </c>
      <c r="B191" s="14">
        <v>0</v>
      </c>
      <c r="C191" s="14">
        <v>0</v>
      </c>
      <c r="D191" s="14">
        <v>0</v>
      </c>
      <c r="E191" s="14">
        <v>0</v>
      </c>
      <c r="F191" s="13" t="s">
        <v>52</v>
      </c>
      <c r="G191" s="1" t="s">
        <v>3261</v>
      </c>
      <c r="H191" s="1" t="s">
        <v>6815</v>
      </c>
      <c r="I191" s="1" t="s">
        <v>7014</v>
      </c>
      <c r="J191" s="1" t="s">
        <v>52</v>
      </c>
      <c r="K191" s="1" t="s">
        <v>52</v>
      </c>
    </row>
    <row r="192" spans="1:11" ht="20.100000000000001" customHeight="1">
      <c r="A192" s="13" t="s">
        <v>7015</v>
      </c>
      <c r="B192" s="14">
        <v>0</v>
      </c>
      <c r="C192" s="14">
        <v>0</v>
      </c>
      <c r="D192" s="14">
        <v>0</v>
      </c>
      <c r="E192" s="14">
        <v>0</v>
      </c>
      <c r="F192" s="13" t="s">
        <v>52</v>
      </c>
      <c r="G192" s="1" t="s">
        <v>3261</v>
      </c>
      <c r="H192" s="1" t="s">
        <v>6815</v>
      </c>
      <c r="I192" s="1" t="s">
        <v>7016</v>
      </c>
      <c r="J192" s="1" t="s">
        <v>52</v>
      </c>
      <c r="K192" s="1" t="s">
        <v>52</v>
      </c>
    </row>
    <row r="193" spans="1:11" ht="20.100000000000001" customHeight="1">
      <c r="A193" s="13" t="s">
        <v>7017</v>
      </c>
      <c r="B193" s="14">
        <v>0</v>
      </c>
      <c r="C193" s="14">
        <v>0</v>
      </c>
      <c r="D193" s="14">
        <v>0</v>
      </c>
      <c r="E193" s="14">
        <v>0</v>
      </c>
      <c r="F193" s="13" t="s">
        <v>52</v>
      </c>
      <c r="G193" s="1" t="s">
        <v>3261</v>
      </c>
      <c r="H193" s="1" t="s">
        <v>6815</v>
      </c>
      <c r="I193" s="1" t="s">
        <v>7018</v>
      </c>
      <c r="J193" s="1" t="s">
        <v>52</v>
      </c>
      <c r="K193" s="1" t="s">
        <v>52</v>
      </c>
    </row>
    <row r="194" spans="1:11" ht="20.100000000000001" customHeight="1">
      <c r="A194" s="13" t="s">
        <v>6841</v>
      </c>
      <c r="B194" s="14">
        <v>0</v>
      </c>
      <c r="C194" s="14">
        <v>0</v>
      </c>
      <c r="D194" s="14">
        <v>0</v>
      </c>
      <c r="E194" s="14">
        <v>0</v>
      </c>
      <c r="F194" s="13" t="s">
        <v>52</v>
      </c>
      <c r="G194" s="1" t="s">
        <v>3261</v>
      </c>
      <c r="H194" s="1" t="s">
        <v>6815</v>
      </c>
      <c r="I194" s="1" t="s">
        <v>52</v>
      </c>
      <c r="J194" s="1" t="s">
        <v>52</v>
      </c>
      <c r="K194" s="1" t="s">
        <v>52</v>
      </c>
    </row>
    <row r="195" spans="1:11" ht="20.100000000000001" customHeight="1">
      <c r="A195" s="13" t="s">
        <v>7019</v>
      </c>
      <c r="B195" s="14">
        <v>0</v>
      </c>
      <c r="C195" s="14">
        <v>0</v>
      </c>
      <c r="D195" s="14">
        <v>0</v>
      </c>
      <c r="E195" s="14">
        <v>0</v>
      </c>
      <c r="F195" s="13" t="s">
        <v>52</v>
      </c>
      <c r="G195" s="1" t="s">
        <v>3261</v>
      </c>
      <c r="H195" s="1" t="s">
        <v>6815</v>
      </c>
      <c r="I195" s="1" t="s">
        <v>7020</v>
      </c>
      <c r="J195" s="1" t="s">
        <v>52</v>
      </c>
      <c r="K195" s="1" t="s">
        <v>52</v>
      </c>
    </row>
    <row r="196" spans="1:11" ht="20.100000000000001" customHeight="1">
      <c r="A196" s="13" t="s">
        <v>7021</v>
      </c>
      <c r="B196" s="14">
        <v>0</v>
      </c>
      <c r="C196" s="14">
        <v>0</v>
      </c>
      <c r="D196" s="14">
        <v>0</v>
      </c>
      <c r="E196" s="14">
        <v>0</v>
      </c>
      <c r="F196" s="13" t="s">
        <v>52</v>
      </c>
      <c r="G196" s="1" t="s">
        <v>3261</v>
      </c>
      <c r="H196" s="1" t="s">
        <v>6815</v>
      </c>
      <c r="I196" s="1" t="s">
        <v>7022</v>
      </c>
      <c r="J196" s="1" t="s">
        <v>52</v>
      </c>
      <c r="K196" s="1" t="s">
        <v>52</v>
      </c>
    </row>
    <row r="197" spans="1:11" ht="20.100000000000001" customHeight="1">
      <c r="A197" s="13" t="s">
        <v>7023</v>
      </c>
      <c r="B197" s="14">
        <v>0</v>
      </c>
      <c r="C197" s="14">
        <v>0</v>
      </c>
      <c r="D197" s="14">
        <v>0</v>
      </c>
      <c r="E197" s="14">
        <v>0</v>
      </c>
      <c r="F197" s="13" t="s">
        <v>52</v>
      </c>
      <c r="G197" s="1" t="s">
        <v>3261</v>
      </c>
      <c r="H197" s="1" t="s">
        <v>6815</v>
      </c>
      <c r="I197" s="1" t="s">
        <v>7024</v>
      </c>
      <c r="J197" s="1" t="s">
        <v>52</v>
      </c>
      <c r="K197" s="1" t="s">
        <v>52</v>
      </c>
    </row>
    <row r="198" spans="1:11" ht="20.100000000000001" customHeight="1">
      <c r="A198" s="13" t="s">
        <v>7025</v>
      </c>
      <c r="B198" s="14">
        <v>0</v>
      </c>
      <c r="C198" s="14">
        <v>0</v>
      </c>
      <c r="D198" s="14">
        <v>0</v>
      </c>
      <c r="E198" s="14">
        <v>0</v>
      </c>
      <c r="F198" s="13" t="s">
        <v>52</v>
      </c>
      <c r="G198" s="1" t="s">
        <v>3261</v>
      </c>
      <c r="H198" s="1" t="s">
        <v>6815</v>
      </c>
      <c r="I198" s="1" t="s">
        <v>7026</v>
      </c>
      <c r="J198" s="1" t="s">
        <v>52</v>
      </c>
      <c r="K198" s="1" t="s">
        <v>52</v>
      </c>
    </row>
    <row r="199" spans="1:11" ht="20.100000000000001" customHeight="1">
      <c r="A199" s="13" t="s">
        <v>7027</v>
      </c>
      <c r="B199" s="14">
        <v>0</v>
      </c>
      <c r="C199" s="14">
        <v>0</v>
      </c>
      <c r="D199" s="14">
        <v>0</v>
      </c>
      <c r="E199" s="14">
        <v>0</v>
      </c>
      <c r="F199" s="13" t="s">
        <v>52</v>
      </c>
      <c r="G199" s="1" t="s">
        <v>3261</v>
      </c>
      <c r="H199" s="1" t="s">
        <v>6815</v>
      </c>
      <c r="I199" s="1" t="s">
        <v>7028</v>
      </c>
      <c r="J199" s="1" t="s">
        <v>52</v>
      </c>
      <c r="K199" s="1" t="s">
        <v>52</v>
      </c>
    </row>
    <row r="200" spans="1:11" ht="20.100000000000001" customHeight="1">
      <c r="A200" s="13" t="s">
        <v>7029</v>
      </c>
      <c r="B200" s="14">
        <v>2832.2</v>
      </c>
      <c r="C200" s="14">
        <v>0</v>
      </c>
      <c r="D200" s="14">
        <v>0</v>
      </c>
      <c r="E200" s="14">
        <v>2832.2</v>
      </c>
      <c r="F200" s="13" t="s">
        <v>52</v>
      </c>
      <c r="G200" s="1" t="s">
        <v>3261</v>
      </c>
      <c r="H200" s="1" t="s">
        <v>6815</v>
      </c>
      <c r="I200" s="1" t="s">
        <v>7030</v>
      </c>
      <c r="J200" s="1" t="s">
        <v>52</v>
      </c>
      <c r="K200" s="1" t="s">
        <v>52</v>
      </c>
    </row>
    <row r="201" spans="1:11" ht="20.100000000000001" customHeight="1">
      <c r="A201" s="13" t="s">
        <v>7031</v>
      </c>
      <c r="B201" s="14">
        <v>0</v>
      </c>
      <c r="C201" s="14">
        <v>5046.8</v>
      </c>
      <c r="D201" s="14">
        <v>0</v>
      </c>
      <c r="E201" s="14">
        <v>5046.8</v>
      </c>
      <c r="F201" s="13" t="s">
        <v>52</v>
      </c>
      <c r="G201" s="1" t="s">
        <v>3261</v>
      </c>
      <c r="H201" s="1" t="s">
        <v>6815</v>
      </c>
      <c r="I201" s="1" t="s">
        <v>7032</v>
      </c>
      <c r="J201" s="1" t="s">
        <v>52</v>
      </c>
      <c r="K201" s="1" t="s">
        <v>52</v>
      </c>
    </row>
    <row r="202" spans="1:11" ht="20.100000000000001" customHeight="1">
      <c r="A202" s="13" t="s">
        <v>7033</v>
      </c>
      <c r="B202" s="14">
        <v>0</v>
      </c>
      <c r="C202" s="14">
        <v>0</v>
      </c>
      <c r="D202" s="14">
        <v>1889</v>
      </c>
      <c r="E202" s="14">
        <v>1889</v>
      </c>
      <c r="F202" s="13" t="s">
        <v>52</v>
      </c>
      <c r="G202" s="1" t="s">
        <v>3261</v>
      </c>
      <c r="H202" s="1" t="s">
        <v>6815</v>
      </c>
      <c r="I202" s="1" t="s">
        <v>7034</v>
      </c>
      <c r="J202" s="1" t="s">
        <v>52</v>
      </c>
      <c r="K202" s="1" t="s">
        <v>52</v>
      </c>
    </row>
    <row r="203" spans="1:11" ht="20.100000000000001" customHeight="1">
      <c r="A203" s="13" t="s">
        <v>7035</v>
      </c>
      <c r="B203" s="14">
        <v>2832.2</v>
      </c>
      <c r="C203" s="14">
        <v>5046.8</v>
      </c>
      <c r="D203" s="14">
        <v>1889</v>
      </c>
      <c r="E203" s="14">
        <v>9768</v>
      </c>
      <c r="F203" s="13" t="s">
        <v>52</v>
      </c>
      <c r="G203" s="1" t="s">
        <v>3261</v>
      </c>
      <c r="H203" s="1" t="s">
        <v>6815</v>
      </c>
      <c r="I203" s="1" t="s">
        <v>7036</v>
      </c>
      <c r="J203" s="1" t="s">
        <v>52</v>
      </c>
      <c r="K203" s="1" t="s">
        <v>52</v>
      </c>
    </row>
    <row r="204" spans="1:11" ht="20.100000000000001" customHeight="1">
      <c r="A204" s="13" t="s">
        <v>6841</v>
      </c>
      <c r="B204" s="14">
        <v>0</v>
      </c>
      <c r="C204" s="14">
        <v>0</v>
      </c>
      <c r="D204" s="14">
        <v>0</v>
      </c>
      <c r="E204" s="14">
        <v>0</v>
      </c>
      <c r="F204" s="13" t="s">
        <v>52</v>
      </c>
      <c r="G204" s="1" t="s">
        <v>3261</v>
      </c>
      <c r="H204" s="1" t="s">
        <v>6815</v>
      </c>
      <c r="I204" s="1" t="s">
        <v>52</v>
      </c>
      <c r="J204" s="1" t="s">
        <v>52</v>
      </c>
      <c r="K204" s="1" t="s">
        <v>52</v>
      </c>
    </row>
    <row r="205" spans="1:11" ht="20.100000000000001" customHeight="1">
      <c r="A205" s="13" t="s">
        <v>7037</v>
      </c>
      <c r="B205" s="14">
        <v>0</v>
      </c>
      <c r="C205" s="14">
        <v>0</v>
      </c>
      <c r="D205" s="14">
        <v>0</v>
      </c>
      <c r="E205" s="14">
        <v>0</v>
      </c>
      <c r="F205" s="13" t="s">
        <v>52</v>
      </c>
      <c r="G205" s="1" t="s">
        <v>3261</v>
      </c>
      <c r="H205" s="1" t="s">
        <v>6815</v>
      </c>
      <c r="I205" s="1" t="s">
        <v>7038</v>
      </c>
      <c r="J205" s="1" t="s">
        <v>52</v>
      </c>
      <c r="K205" s="1" t="s">
        <v>52</v>
      </c>
    </row>
    <row r="206" spans="1:11" ht="20.100000000000001" customHeight="1">
      <c r="A206" s="13" t="s">
        <v>7039</v>
      </c>
      <c r="B206" s="14">
        <v>0</v>
      </c>
      <c r="C206" s="14">
        <v>0</v>
      </c>
      <c r="D206" s="14">
        <v>0</v>
      </c>
      <c r="E206" s="14">
        <v>0</v>
      </c>
      <c r="F206" s="13" t="s">
        <v>52</v>
      </c>
      <c r="G206" s="1" t="s">
        <v>3261</v>
      </c>
      <c r="H206" s="1" t="s">
        <v>6815</v>
      </c>
      <c r="I206" s="1" t="s">
        <v>7040</v>
      </c>
      <c r="J206" s="1" t="s">
        <v>52</v>
      </c>
      <c r="K206" s="1" t="s">
        <v>52</v>
      </c>
    </row>
    <row r="207" spans="1:11" ht="20.100000000000001" customHeight="1">
      <c r="A207" s="13" t="s">
        <v>7041</v>
      </c>
      <c r="B207" s="14">
        <v>0</v>
      </c>
      <c r="C207" s="14">
        <v>0</v>
      </c>
      <c r="D207" s="14">
        <v>0</v>
      </c>
      <c r="E207" s="14">
        <v>0</v>
      </c>
      <c r="F207" s="13" t="s">
        <v>52</v>
      </c>
      <c r="G207" s="1" t="s">
        <v>3261</v>
      </c>
      <c r="H207" s="1" t="s">
        <v>6815</v>
      </c>
      <c r="I207" s="1" t="s">
        <v>7042</v>
      </c>
      <c r="J207" s="1" t="s">
        <v>52</v>
      </c>
      <c r="K207" s="1" t="s">
        <v>52</v>
      </c>
    </row>
    <row r="208" spans="1:11" ht="20.100000000000001" customHeight="1">
      <c r="A208" s="13" t="s">
        <v>7043</v>
      </c>
      <c r="B208" s="14">
        <v>0</v>
      </c>
      <c r="C208" s="14">
        <v>0</v>
      </c>
      <c r="D208" s="14">
        <v>39.9</v>
      </c>
      <c r="E208" s="14">
        <v>39.9</v>
      </c>
      <c r="F208" s="13" t="s">
        <v>52</v>
      </c>
      <c r="G208" s="1" t="s">
        <v>3261</v>
      </c>
      <c r="H208" s="1" t="s">
        <v>6815</v>
      </c>
      <c r="I208" s="1" t="s">
        <v>7044</v>
      </c>
      <c r="J208" s="1" t="s">
        <v>52</v>
      </c>
      <c r="K208" s="1" t="s">
        <v>52</v>
      </c>
    </row>
    <row r="209" spans="1:12" ht="20.100000000000001" customHeight="1">
      <c r="A209" s="13" t="s">
        <v>7035</v>
      </c>
      <c r="B209" s="14">
        <v>0</v>
      </c>
      <c r="C209" s="14">
        <v>0</v>
      </c>
      <c r="D209" s="14">
        <v>39.9</v>
      </c>
      <c r="E209" s="14">
        <v>39.9</v>
      </c>
      <c r="F209" s="13" t="s">
        <v>52</v>
      </c>
      <c r="G209" s="1" t="s">
        <v>3261</v>
      </c>
      <c r="H209" s="1" t="s">
        <v>6815</v>
      </c>
      <c r="I209" s="1" t="s">
        <v>7036</v>
      </c>
      <c r="J209" s="1" t="s">
        <v>52</v>
      </c>
      <c r="K209" s="1" t="s">
        <v>52</v>
      </c>
    </row>
    <row r="210" spans="1:12" ht="20.100000000000001" customHeight="1">
      <c r="A210" s="13" t="s">
        <v>6841</v>
      </c>
      <c r="B210" s="14">
        <v>0</v>
      </c>
      <c r="C210" s="14">
        <v>0</v>
      </c>
      <c r="D210" s="14">
        <v>0</v>
      </c>
      <c r="E210" s="14">
        <v>0</v>
      </c>
      <c r="F210" s="13" t="s">
        <v>52</v>
      </c>
      <c r="G210" s="1" t="s">
        <v>3261</v>
      </c>
      <c r="H210" s="1" t="s">
        <v>6815</v>
      </c>
      <c r="I210" s="1" t="s">
        <v>52</v>
      </c>
      <c r="J210" s="1" t="s">
        <v>52</v>
      </c>
      <c r="K210" s="1" t="s">
        <v>52</v>
      </c>
    </row>
    <row r="211" spans="1:12" ht="20.100000000000001" customHeight="1">
      <c r="A211" s="13" t="s">
        <v>6872</v>
      </c>
      <c r="B211" s="15">
        <v>2832</v>
      </c>
      <c r="C211" s="15">
        <v>5046</v>
      </c>
      <c r="D211" s="15">
        <v>1928</v>
      </c>
      <c r="E211" s="15">
        <v>9806</v>
      </c>
      <c r="F211" s="16"/>
    </row>
    <row r="212" spans="1:12" ht="20.100000000000001" customHeight="1">
      <c r="A212" s="16"/>
      <c r="B212" s="16"/>
      <c r="C212" s="16"/>
      <c r="D212" s="16"/>
      <c r="E212" s="16"/>
      <c r="F212" s="16"/>
    </row>
    <row r="213" spans="1:12" ht="20.100000000000001" customHeight="1">
      <c r="A213" s="16" t="s">
        <v>7045</v>
      </c>
      <c r="B213" s="16"/>
      <c r="C213" s="16"/>
      <c r="D213" s="16"/>
      <c r="E213" s="16"/>
      <c r="F213" s="13" t="s">
        <v>52</v>
      </c>
      <c r="G213" s="1" t="s">
        <v>3444</v>
      </c>
      <c r="I213" s="1" t="s">
        <v>3441</v>
      </c>
      <c r="J213" s="1" t="s">
        <v>3442</v>
      </c>
      <c r="K213" s="1" t="s">
        <v>1887</v>
      </c>
    </row>
    <row r="214" spans="1:12" ht="20.100000000000001" customHeight="1">
      <c r="A214" s="13" t="s">
        <v>52</v>
      </c>
      <c r="B214" s="14"/>
      <c r="C214" s="14"/>
      <c r="D214" s="14"/>
      <c r="E214" s="14"/>
      <c r="F214" s="13" t="s">
        <v>52</v>
      </c>
      <c r="G214" s="1" t="s">
        <v>3444</v>
      </c>
      <c r="H214" s="1" t="s">
        <v>6813</v>
      </c>
      <c r="I214" s="1" t="s">
        <v>52</v>
      </c>
      <c r="J214" s="1" t="s">
        <v>52</v>
      </c>
      <c r="K214" s="1" t="s">
        <v>52</v>
      </c>
      <c r="L214">
        <v>1</v>
      </c>
    </row>
    <row r="215" spans="1:12" ht="20.100000000000001" customHeight="1">
      <c r="A215" s="13" t="s">
        <v>7046</v>
      </c>
      <c r="B215" s="14">
        <v>0</v>
      </c>
      <c r="C215" s="14">
        <v>0</v>
      </c>
      <c r="D215" s="14">
        <v>0</v>
      </c>
      <c r="E215" s="14">
        <v>0</v>
      </c>
      <c r="F215" s="13" t="s">
        <v>52</v>
      </c>
      <c r="G215" s="1" t="s">
        <v>3444</v>
      </c>
      <c r="H215" s="1" t="s">
        <v>6815</v>
      </c>
      <c r="I215" s="1" t="s">
        <v>7047</v>
      </c>
      <c r="J215" s="1" t="s">
        <v>52</v>
      </c>
      <c r="K215" s="1" t="s">
        <v>52</v>
      </c>
    </row>
    <row r="216" spans="1:12" ht="20.100000000000001" customHeight="1">
      <c r="A216" s="13" t="s">
        <v>7048</v>
      </c>
      <c r="B216" s="14">
        <v>0</v>
      </c>
      <c r="C216" s="14">
        <v>0</v>
      </c>
      <c r="D216" s="14">
        <v>0</v>
      </c>
      <c r="E216" s="14">
        <v>0</v>
      </c>
      <c r="F216" s="13" t="s">
        <v>52</v>
      </c>
      <c r="G216" s="1" t="s">
        <v>3444</v>
      </c>
      <c r="H216" s="1" t="s">
        <v>6815</v>
      </c>
      <c r="I216" s="1" t="s">
        <v>7049</v>
      </c>
      <c r="J216" s="1" t="s">
        <v>52</v>
      </c>
      <c r="K216" s="1" t="s">
        <v>52</v>
      </c>
    </row>
    <row r="217" spans="1:12" ht="20.100000000000001" customHeight="1">
      <c r="A217" s="13" t="s">
        <v>7050</v>
      </c>
      <c r="B217" s="14">
        <v>0</v>
      </c>
      <c r="C217" s="14">
        <v>0</v>
      </c>
      <c r="D217" s="14">
        <v>0</v>
      </c>
      <c r="E217" s="14">
        <v>0</v>
      </c>
      <c r="F217" s="13" t="s">
        <v>52</v>
      </c>
      <c r="G217" s="1" t="s">
        <v>3444</v>
      </c>
      <c r="H217" s="1" t="s">
        <v>6815</v>
      </c>
      <c r="I217" s="1" t="s">
        <v>7051</v>
      </c>
      <c r="J217" s="1" t="s">
        <v>52</v>
      </c>
      <c r="K217" s="1" t="s">
        <v>52</v>
      </c>
    </row>
    <row r="218" spans="1:12" ht="20.100000000000001" customHeight="1">
      <c r="A218" s="13" t="s">
        <v>6841</v>
      </c>
      <c r="B218" s="14">
        <v>0</v>
      </c>
      <c r="C218" s="14">
        <v>0</v>
      </c>
      <c r="D218" s="14">
        <v>0</v>
      </c>
      <c r="E218" s="14">
        <v>0</v>
      </c>
      <c r="F218" s="13" t="s">
        <v>52</v>
      </c>
      <c r="G218" s="1" t="s">
        <v>3444</v>
      </c>
      <c r="H218" s="1" t="s">
        <v>6815</v>
      </c>
      <c r="I218" s="1" t="s">
        <v>52</v>
      </c>
      <c r="J218" s="1" t="s">
        <v>52</v>
      </c>
      <c r="K218" s="1" t="s">
        <v>52</v>
      </c>
    </row>
    <row r="219" spans="1:12" ht="20.100000000000001" customHeight="1">
      <c r="A219" s="13" t="s">
        <v>7052</v>
      </c>
      <c r="B219" s="14">
        <v>0</v>
      </c>
      <c r="C219" s="14">
        <v>0</v>
      </c>
      <c r="D219" s="14">
        <v>0</v>
      </c>
      <c r="E219" s="14">
        <v>0</v>
      </c>
      <c r="F219" s="13" t="s">
        <v>52</v>
      </c>
      <c r="G219" s="1" t="s">
        <v>3444</v>
      </c>
      <c r="H219" s="1" t="s">
        <v>6815</v>
      </c>
      <c r="I219" s="1" t="s">
        <v>7053</v>
      </c>
      <c r="J219" s="1" t="s">
        <v>52</v>
      </c>
      <c r="K219" s="1" t="s">
        <v>52</v>
      </c>
    </row>
    <row r="220" spans="1:12" ht="20.100000000000001" customHeight="1">
      <c r="A220" s="13" t="s">
        <v>7054</v>
      </c>
      <c r="B220" s="14">
        <v>0</v>
      </c>
      <c r="C220" s="14">
        <v>0</v>
      </c>
      <c r="D220" s="14">
        <v>0</v>
      </c>
      <c r="E220" s="14">
        <v>0</v>
      </c>
      <c r="F220" s="13" t="s">
        <v>52</v>
      </c>
      <c r="G220" s="1" t="s">
        <v>3444</v>
      </c>
      <c r="H220" s="1" t="s">
        <v>6815</v>
      </c>
      <c r="I220" s="1" t="s">
        <v>7055</v>
      </c>
      <c r="J220" s="1" t="s">
        <v>52</v>
      </c>
      <c r="K220" s="1" t="s">
        <v>52</v>
      </c>
    </row>
    <row r="221" spans="1:12" ht="20.100000000000001" customHeight="1">
      <c r="A221" s="13" t="s">
        <v>7056</v>
      </c>
      <c r="B221" s="14">
        <v>0</v>
      </c>
      <c r="C221" s="14">
        <v>0</v>
      </c>
      <c r="D221" s="14">
        <v>0</v>
      </c>
      <c r="E221" s="14">
        <v>0</v>
      </c>
      <c r="F221" s="13" t="s">
        <v>52</v>
      </c>
      <c r="G221" s="1" t="s">
        <v>3444</v>
      </c>
      <c r="H221" s="1" t="s">
        <v>6815</v>
      </c>
      <c r="I221" s="1" t="s">
        <v>7057</v>
      </c>
      <c r="J221" s="1" t="s">
        <v>52</v>
      </c>
      <c r="K221" s="1" t="s">
        <v>52</v>
      </c>
    </row>
    <row r="222" spans="1:12" ht="20.100000000000001" customHeight="1">
      <c r="A222" s="13" t="s">
        <v>6841</v>
      </c>
      <c r="B222" s="14">
        <v>0</v>
      </c>
      <c r="C222" s="14">
        <v>0</v>
      </c>
      <c r="D222" s="14">
        <v>0</v>
      </c>
      <c r="E222" s="14">
        <v>0</v>
      </c>
      <c r="F222" s="13" t="s">
        <v>52</v>
      </c>
      <c r="G222" s="1" t="s">
        <v>3444</v>
      </c>
      <c r="H222" s="1" t="s">
        <v>6815</v>
      </c>
      <c r="I222" s="1" t="s">
        <v>52</v>
      </c>
      <c r="J222" s="1" t="s">
        <v>52</v>
      </c>
      <c r="K222" s="1" t="s">
        <v>52</v>
      </c>
    </row>
    <row r="223" spans="1:12" ht="20.100000000000001" customHeight="1">
      <c r="A223" s="13" t="s">
        <v>7058</v>
      </c>
      <c r="B223" s="14">
        <v>0</v>
      </c>
      <c r="C223" s="14">
        <v>0</v>
      </c>
      <c r="D223" s="14">
        <v>0</v>
      </c>
      <c r="E223" s="14">
        <v>0</v>
      </c>
      <c r="F223" s="13" t="s">
        <v>52</v>
      </c>
      <c r="G223" s="1" t="s">
        <v>3444</v>
      </c>
      <c r="H223" s="1" t="s">
        <v>6815</v>
      </c>
      <c r="I223" s="1" t="s">
        <v>7059</v>
      </c>
      <c r="J223" s="1" t="s">
        <v>52</v>
      </c>
      <c r="K223" s="1" t="s">
        <v>52</v>
      </c>
    </row>
    <row r="224" spans="1:12" ht="20.100000000000001" customHeight="1">
      <c r="A224" s="13" t="s">
        <v>7060</v>
      </c>
      <c r="B224" s="14">
        <v>0</v>
      </c>
      <c r="C224" s="14">
        <v>0</v>
      </c>
      <c r="D224" s="14">
        <v>0</v>
      </c>
      <c r="E224" s="14">
        <v>0</v>
      </c>
      <c r="F224" s="13" t="s">
        <v>52</v>
      </c>
      <c r="G224" s="1" t="s">
        <v>3444</v>
      </c>
      <c r="H224" s="1" t="s">
        <v>6815</v>
      </c>
      <c r="I224" s="1" t="s">
        <v>7061</v>
      </c>
      <c r="J224" s="1" t="s">
        <v>52</v>
      </c>
      <c r="K224" s="1" t="s">
        <v>52</v>
      </c>
    </row>
    <row r="225" spans="1:11" ht="20.100000000000001" customHeight="1">
      <c r="A225" s="13" t="s">
        <v>7062</v>
      </c>
      <c r="B225" s="14">
        <v>0</v>
      </c>
      <c r="C225" s="14">
        <v>0</v>
      </c>
      <c r="D225" s="14">
        <v>0</v>
      </c>
      <c r="E225" s="14">
        <v>0</v>
      </c>
      <c r="F225" s="13" t="s">
        <v>52</v>
      </c>
      <c r="G225" s="1" t="s">
        <v>3444</v>
      </c>
      <c r="H225" s="1" t="s">
        <v>6815</v>
      </c>
      <c r="I225" s="1" t="s">
        <v>7063</v>
      </c>
      <c r="J225" s="1" t="s">
        <v>52</v>
      </c>
      <c r="K225" s="1" t="s">
        <v>52</v>
      </c>
    </row>
    <row r="226" spans="1:11" ht="20.100000000000001" customHeight="1">
      <c r="A226" s="13" t="s">
        <v>7064</v>
      </c>
      <c r="B226" s="14">
        <v>0</v>
      </c>
      <c r="C226" s="14">
        <v>0</v>
      </c>
      <c r="D226" s="14">
        <v>0</v>
      </c>
      <c r="E226" s="14">
        <v>0</v>
      </c>
      <c r="F226" s="13" t="s">
        <v>52</v>
      </c>
      <c r="G226" s="1" t="s">
        <v>3444</v>
      </c>
      <c r="H226" s="1" t="s">
        <v>6815</v>
      </c>
      <c r="I226" s="1" t="s">
        <v>7065</v>
      </c>
      <c r="J226" s="1" t="s">
        <v>52</v>
      </c>
      <c r="K226" s="1" t="s">
        <v>52</v>
      </c>
    </row>
    <row r="227" spans="1:11" ht="20.100000000000001" customHeight="1">
      <c r="A227" s="13" t="s">
        <v>7066</v>
      </c>
      <c r="B227" s="14">
        <v>0</v>
      </c>
      <c r="C227" s="14">
        <v>0</v>
      </c>
      <c r="D227" s="14">
        <v>0</v>
      </c>
      <c r="E227" s="14">
        <v>0</v>
      </c>
      <c r="F227" s="13" t="s">
        <v>52</v>
      </c>
      <c r="G227" s="1" t="s">
        <v>3444</v>
      </c>
      <c r="H227" s="1" t="s">
        <v>6815</v>
      </c>
      <c r="I227" s="1" t="s">
        <v>7067</v>
      </c>
      <c r="J227" s="1" t="s">
        <v>52</v>
      </c>
      <c r="K227" s="1" t="s">
        <v>52</v>
      </c>
    </row>
    <row r="228" spans="1:11" ht="20.100000000000001" customHeight="1">
      <c r="A228" s="13" t="s">
        <v>7068</v>
      </c>
      <c r="B228" s="14">
        <v>0</v>
      </c>
      <c r="C228" s="14">
        <v>0</v>
      </c>
      <c r="D228" s="14">
        <v>0</v>
      </c>
      <c r="E228" s="14">
        <v>0</v>
      </c>
      <c r="F228" s="13" t="s">
        <v>52</v>
      </c>
      <c r="G228" s="1" t="s">
        <v>3444</v>
      </c>
      <c r="H228" s="1" t="s">
        <v>6815</v>
      </c>
      <c r="I228" s="1" t="s">
        <v>7069</v>
      </c>
      <c r="J228" s="1" t="s">
        <v>52</v>
      </c>
      <c r="K228" s="1" t="s">
        <v>52</v>
      </c>
    </row>
    <row r="229" spans="1:11" ht="20.100000000000001" customHeight="1">
      <c r="A229" s="13" t="s">
        <v>7070</v>
      </c>
      <c r="B229" s="14">
        <v>0</v>
      </c>
      <c r="C229" s="14">
        <v>0</v>
      </c>
      <c r="D229" s="14">
        <v>0</v>
      </c>
      <c r="E229" s="14">
        <v>0</v>
      </c>
      <c r="F229" s="13" t="s">
        <v>52</v>
      </c>
      <c r="G229" s="1" t="s">
        <v>3444</v>
      </c>
      <c r="H229" s="1" t="s">
        <v>6815</v>
      </c>
      <c r="I229" s="1" t="s">
        <v>7071</v>
      </c>
      <c r="J229" s="1" t="s">
        <v>52</v>
      </c>
      <c r="K229" s="1" t="s">
        <v>52</v>
      </c>
    </row>
    <row r="230" spans="1:11" ht="20.100000000000001" customHeight="1">
      <c r="A230" s="13" t="s">
        <v>7072</v>
      </c>
      <c r="B230" s="14">
        <v>0</v>
      </c>
      <c r="C230" s="14">
        <v>0</v>
      </c>
      <c r="D230" s="14">
        <v>0</v>
      </c>
      <c r="E230" s="14">
        <v>0</v>
      </c>
      <c r="F230" s="13" t="s">
        <v>52</v>
      </c>
      <c r="G230" s="1" t="s">
        <v>3444</v>
      </c>
      <c r="H230" s="1" t="s">
        <v>6815</v>
      </c>
      <c r="I230" s="1" t="s">
        <v>7073</v>
      </c>
      <c r="J230" s="1" t="s">
        <v>52</v>
      </c>
      <c r="K230" s="1" t="s">
        <v>52</v>
      </c>
    </row>
    <row r="231" spans="1:11" ht="20.100000000000001" customHeight="1">
      <c r="A231" s="13" t="s">
        <v>7074</v>
      </c>
      <c r="B231" s="14">
        <v>0</v>
      </c>
      <c r="C231" s="14">
        <v>0</v>
      </c>
      <c r="D231" s="14">
        <v>0</v>
      </c>
      <c r="E231" s="14">
        <v>0</v>
      </c>
      <c r="F231" s="13" t="s">
        <v>52</v>
      </c>
      <c r="G231" s="1" t="s">
        <v>3444</v>
      </c>
      <c r="H231" s="1" t="s">
        <v>6815</v>
      </c>
      <c r="I231" s="1" t="s">
        <v>7075</v>
      </c>
      <c r="J231" s="1" t="s">
        <v>52</v>
      </c>
      <c r="K231" s="1" t="s">
        <v>52</v>
      </c>
    </row>
    <row r="232" spans="1:11" ht="20.100000000000001" customHeight="1">
      <c r="A232" s="13" t="s">
        <v>7076</v>
      </c>
      <c r="B232" s="14">
        <v>0</v>
      </c>
      <c r="C232" s="14">
        <v>0</v>
      </c>
      <c r="D232" s="14">
        <v>0</v>
      </c>
      <c r="E232" s="14">
        <v>0</v>
      </c>
      <c r="F232" s="13" t="s">
        <v>52</v>
      </c>
      <c r="G232" s="1" t="s">
        <v>3444</v>
      </c>
      <c r="H232" s="1" t="s">
        <v>6815</v>
      </c>
      <c r="I232" s="1" t="s">
        <v>7077</v>
      </c>
      <c r="J232" s="1" t="s">
        <v>52</v>
      </c>
      <c r="K232" s="1" t="s">
        <v>52</v>
      </c>
    </row>
    <row r="233" spans="1:11" ht="20.100000000000001" customHeight="1">
      <c r="A233" s="13" t="s">
        <v>7078</v>
      </c>
      <c r="B233" s="14">
        <v>0</v>
      </c>
      <c r="C233" s="14">
        <v>0</v>
      </c>
      <c r="D233" s="14">
        <v>0</v>
      </c>
      <c r="E233" s="14">
        <v>0</v>
      </c>
      <c r="F233" s="13" t="s">
        <v>52</v>
      </c>
      <c r="G233" s="1" t="s">
        <v>3444</v>
      </c>
      <c r="H233" s="1" t="s">
        <v>6815</v>
      </c>
      <c r="I233" s="1" t="s">
        <v>7079</v>
      </c>
      <c r="J233" s="1" t="s">
        <v>52</v>
      </c>
      <c r="K233" s="1" t="s">
        <v>52</v>
      </c>
    </row>
    <row r="234" spans="1:11" ht="20.100000000000001" customHeight="1">
      <c r="A234" s="13" t="s">
        <v>7080</v>
      </c>
      <c r="B234" s="14">
        <v>0</v>
      </c>
      <c r="C234" s="14">
        <v>0</v>
      </c>
      <c r="D234" s="14">
        <v>0</v>
      </c>
      <c r="E234" s="14">
        <v>0</v>
      </c>
      <c r="F234" s="13" t="s">
        <v>52</v>
      </c>
      <c r="G234" s="1" t="s">
        <v>3444</v>
      </c>
      <c r="H234" s="1" t="s">
        <v>6815</v>
      </c>
      <c r="I234" s="1" t="s">
        <v>7081</v>
      </c>
      <c r="J234" s="1" t="s">
        <v>52</v>
      </c>
      <c r="K234" s="1" t="s">
        <v>52</v>
      </c>
    </row>
    <row r="235" spans="1:11" ht="20.100000000000001" customHeight="1">
      <c r="A235" s="13" t="s">
        <v>7082</v>
      </c>
      <c r="B235" s="14">
        <v>0</v>
      </c>
      <c r="C235" s="14">
        <v>0</v>
      </c>
      <c r="D235" s="14">
        <v>0</v>
      </c>
      <c r="E235" s="14">
        <v>0</v>
      </c>
      <c r="F235" s="13" t="s">
        <v>52</v>
      </c>
      <c r="G235" s="1" t="s">
        <v>3444</v>
      </c>
      <c r="H235" s="1" t="s">
        <v>6815</v>
      </c>
      <c r="I235" s="1" t="s">
        <v>7083</v>
      </c>
      <c r="J235" s="1" t="s">
        <v>52</v>
      </c>
      <c r="K235" s="1" t="s">
        <v>52</v>
      </c>
    </row>
    <row r="236" spans="1:11" ht="20.100000000000001" customHeight="1">
      <c r="A236" s="13" t="s">
        <v>7084</v>
      </c>
      <c r="B236" s="14">
        <v>0</v>
      </c>
      <c r="C236" s="14">
        <v>0</v>
      </c>
      <c r="D236" s="14">
        <v>0</v>
      </c>
      <c r="E236" s="14">
        <v>0</v>
      </c>
      <c r="F236" s="13" t="s">
        <v>52</v>
      </c>
      <c r="G236" s="1" t="s">
        <v>3444</v>
      </c>
      <c r="H236" s="1" t="s">
        <v>6815</v>
      </c>
      <c r="I236" s="1" t="s">
        <v>7085</v>
      </c>
      <c r="J236" s="1" t="s">
        <v>52</v>
      </c>
      <c r="K236" s="1" t="s">
        <v>52</v>
      </c>
    </row>
    <row r="237" spans="1:11" ht="20.100000000000001" customHeight="1">
      <c r="A237" s="13" t="s">
        <v>7086</v>
      </c>
      <c r="B237" s="14">
        <v>0</v>
      </c>
      <c r="C237" s="14">
        <v>0</v>
      </c>
      <c r="D237" s="14">
        <v>0</v>
      </c>
      <c r="E237" s="14">
        <v>0</v>
      </c>
      <c r="F237" s="13" t="s">
        <v>52</v>
      </c>
      <c r="G237" s="1" t="s">
        <v>3444</v>
      </c>
      <c r="H237" s="1" t="s">
        <v>6815</v>
      </c>
      <c r="I237" s="1" t="s">
        <v>7087</v>
      </c>
      <c r="J237" s="1" t="s">
        <v>52</v>
      </c>
      <c r="K237" s="1" t="s">
        <v>52</v>
      </c>
    </row>
    <row r="238" spans="1:11" ht="20.100000000000001" customHeight="1">
      <c r="A238" s="13" t="s">
        <v>7088</v>
      </c>
      <c r="B238" s="14">
        <v>0</v>
      </c>
      <c r="C238" s="14">
        <v>0</v>
      </c>
      <c r="D238" s="14">
        <v>0</v>
      </c>
      <c r="E238" s="14">
        <v>0</v>
      </c>
      <c r="F238" s="13" t="s">
        <v>52</v>
      </c>
      <c r="G238" s="1" t="s">
        <v>3444</v>
      </c>
      <c r="H238" s="1" t="s">
        <v>6815</v>
      </c>
      <c r="I238" s="1" t="s">
        <v>7089</v>
      </c>
      <c r="J238" s="1" t="s">
        <v>52</v>
      </c>
      <c r="K238" s="1" t="s">
        <v>52</v>
      </c>
    </row>
    <row r="239" spans="1:11" ht="20.100000000000001" customHeight="1">
      <c r="A239" s="13" t="s">
        <v>7090</v>
      </c>
      <c r="B239" s="14">
        <v>0</v>
      </c>
      <c r="C239" s="14">
        <v>0</v>
      </c>
      <c r="D239" s="14">
        <v>0</v>
      </c>
      <c r="E239" s="14">
        <v>0</v>
      </c>
      <c r="F239" s="13" t="s">
        <v>52</v>
      </c>
      <c r="G239" s="1" t="s">
        <v>3444</v>
      </c>
      <c r="H239" s="1" t="s">
        <v>6815</v>
      </c>
      <c r="I239" s="1" t="s">
        <v>7091</v>
      </c>
      <c r="J239" s="1" t="s">
        <v>52</v>
      </c>
      <c r="K239" s="1" t="s">
        <v>52</v>
      </c>
    </row>
    <row r="240" spans="1:11" ht="20.100000000000001" customHeight="1">
      <c r="A240" s="13" t="s">
        <v>7092</v>
      </c>
      <c r="B240" s="14">
        <v>0</v>
      </c>
      <c r="C240" s="14">
        <v>0</v>
      </c>
      <c r="D240" s="14">
        <v>0</v>
      </c>
      <c r="E240" s="14">
        <v>0</v>
      </c>
      <c r="F240" s="13" t="s">
        <v>52</v>
      </c>
      <c r="G240" s="1" t="s">
        <v>3444</v>
      </c>
      <c r="H240" s="1" t="s">
        <v>6815</v>
      </c>
      <c r="I240" s="1" t="s">
        <v>7093</v>
      </c>
      <c r="J240" s="1" t="s">
        <v>52</v>
      </c>
      <c r="K240" s="1" t="s">
        <v>52</v>
      </c>
    </row>
    <row r="241" spans="1:11" ht="20.100000000000001" customHeight="1">
      <c r="A241" s="13" t="s">
        <v>7094</v>
      </c>
      <c r="B241" s="14">
        <v>0</v>
      </c>
      <c r="C241" s="14">
        <v>0</v>
      </c>
      <c r="D241" s="14">
        <v>0</v>
      </c>
      <c r="E241" s="14">
        <v>0</v>
      </c>
      <c r="F241" s="13" t="s">
        <v>52</v>
      </c>
      <c r="G241" s="1" t="s">
        <v>3444</v>
      </c>
      <c r="H241" s="1" t="s">
        <v>6815</v>
      </c>
      <c r="I241" s="1" t="s">
        <v>7095</v>
      </c>
      <c r="J241" s="1" t="s">
        <v>52</v>
      </c>
      <c r="K241" s="1" t="s">
        <v>52</v>
      </c>
    </row>
    <row r="242" spans="1:11" ht="20.100000000000001" customHeight="1">
      <c r="A242" s="13" t="s">
        <v>7096</v>
      </c>
      <c r="B242" s="14">
        <v>0</v>
      </c>
      <c r="C242" s="14">
        <v>0</v>
      </c>
      <c r="D242" s="14">
        <v>0</v>
      </c>
      <c r="E242" s="14">
        <v>0</v>
      </c>
      <c r="F242" s="13" t="s">
        <v>52</v>
      </c>
      <c r="G242" s="1" t="s">
        <v>3444</v>
      </c>
      <c r="H242" s="1" t="s">
        <v>6815</v>
      </c>
      <c r="I242" s="1" t="s">
        <v>7097</v>
      </c>
      <c r="J242" s="1" t="s">
        <v>52</v>
      </c>
      <c r="K242" s="1" t="s">
        <v>52</v>
      </c>
    </row>
    <row r="243" spans="1:11" ht="20.100000000000001" customHeight="1">
      <c r="A243" s="13" t="s">
        <v>7098</v>
      </c>
      <c r="B243" s="14">
        <v>0</v>
      </c>
      <c r="C243" s="14">
        <v>0</v>
      </c>
      <c r="D243" s="14">
        <v>0</v>
      </c>
      <c r="E243" s="14">
        <v>0</v>
      </c>
      <c r="F243" s="13" t="s">
        <v>52</v>
      </c>
      <c r="G243" s="1" t="s">
        <v>3444</v>
      </c>
      <c r="H243" s="1" t="s">
        <v>6815</v>
      </c>
      <c r="I243" s="1" t="s">
        <v>7099</v>
      </c>
      <c r="J243" s="1" t="s">
        <v>52</v>
      </c>
      <c r="K243" s="1" t="s">
        <v>52</v>
      </c>
    </row>
    <row r="244" spans="1:11" ht="20.100000000000001" customHeight="1">
      <c r="A244" s="13" t="s">
        <v>7100</v>
      </c>
      <c r="B244" s="14">
        <v>0</v>
      </c>
      <c r="C244" s="14">
        <v>0</v>
      </c>
      <c r="D244" s="14">
        <v>0</v>
      </c>
      <c r="E244" s="14">
        <v>0</v>
      </c>
      <c r="F244" s="13" t="s">
        <v>52</v>
      </c>
      <c r="G244" s="1" t="s">
        <v>3444</v>
      </c>
      <c r="H244" s="1" t="s">
        <v>6815</v>
      </c>
      <c r="I244" s="1" t="s">
        <v>7101</v>
      </c>
      <c r="J244" s="1" t="s">
        <v>52</v>
      </c>
      <c r="K244" s="1" t="s">
        <v>52</v>
      </c>
    </row>
    <row r="245" spans="1:11" ht="20.100000000000001" customHeight="1">
      <c r="A245" s="13" t="s">
        <v>7102</v>
      </c>
      <c r="B245" s="14">
        <v>0</v>
      </c>
      <c r="C245" s="14">
        <v>0</v>
      </c>
      <c r="D245" s="14">
        <v>192</v>
      </c>
      <c r="E245" s="14">
        <v>192</v>
      </c>
      <c r="F245" s="13" t="s">
        <v>52</v>
      </c>
      <c r="G245" s="1" t="s">
        <v>3444</v>
      </c>
      <c r="H245" s="1" t="s">
        <v>6815</v>
      </c>
      <c r="I245" s="1" t="s">
        <v>7103</v>
      </c>
      <c r="J245" s="1" t="s">
        <v>52</v>
      </c>
      <c r="K245" s="1" t="s">
        <v>52</v>
      </c>
    </row>
    <row r="246" spans="1:11" ht="20.100000000000001" customHeight="1">
      <c r="A246" s="13" t="s">
        <v>7104</v>
      </c>
      <c r="B246" s="14">
        <v>0</v>
      </c>
      <c r="C246" s="14">
        <v>0</v>
      </c>
      <c r="D246" s="14">
        <v>5764.3</v>
      </c>
      <c r="E246" s="14">
        <v>5764.3</v>
      </c>
      <c r="F246" s="13" t="s">
        <v>52</v>
      </c>
      <c r="G246" s="1" t="s">
        <v>3444</v>
      </c>
      <c r="H246" s="1" t="s">
        <v>6815</v>
      </c>
      <c r="I246" s="1" t="s">
        <v>7105</v>
      </c>
      <c r="J246" s="1" t="s">
        <v>52</v>
      </c>
      <c r="K246" s="1" t="s">
        <v>52</v>
      </c>
    </row>
    <row r="247" spans="1:11" ht="20.100000000000001" customHeight="1">
      <c r="A247" s="13" t="s">
        <v>7106</v>
      </c>
      <c r="B247" s="14">
        <v>0</v>
      </c>
      <c r="C247" s="14">
        <v>0</v>
      </c>
      <c r="D247" s="14">
        <v>1775</v>
      </c>
      <c r="E247" s="14">
        <v>1775</v>
      </c>
      <c r="F247" s="13" t="s">
        <v>52</v>
      </c>
      <c r="G247" s="1" t="s">
        <v>3444</v>
      </c>
      <c r="H247" s="1" t="s">
        <v>6815</v>
      </c>
      <c r="I247" s="1" t="s">
        <v>7107</v>
      </c>
      <c r="J247" s="1" t="s">
        <v>52</v>
      </c>
      <c r="K247" s="1" t="s">
        <v>52</v>
      </c>
    </row>
    <row r="248" spans="1:11" ht="20.100000000000001" customHeight="1">
      <c r="A248" s="13" t="s">
        <v>6839</v>
      </c>
      <c r="B248" s="14">
        <v>0</v>
      </c>
      <c r="C248" s="14">
        <v>0</v>
      </c>
      <c r="D248" s="14">
        <v>7731.3</v>
      </c>
      <c r="E248" s="14">
        <v>7731.3</v>
      </c>
      <c r="F248" s="13" t="s">
        <v>52</v>
      </c>
      <c r="G248" s="1" t="s">
        <v>3444</v>
      </c>
      <c r="H248" s="1" t="s">
        <v>6815</v>
      </c>
      <c r="I248" s="1" t="s">
        <v>6840</v>
      </c>
      <c r="J248" s="1" t="s">
        <v>52</v>
      </c>
      <c r="K248" s="1" t="s">
        <v>52</v>
      </c>
    </row>
    <row r="249" spans="1:11" ht="20.100000000000001" customHeight="1">
      <c r="A249" s="13" t="s">
        <v>6841</v>
      </c>
      <c r="B249" s="14">
        <v>0</v>
      </c>
      <c r="C249" s="14">
        <v>0</v>
      </c>
      <c r="D249" s="14">
        <v>0</v>
      </c>
      <c r="E249" s="14">
        <v>0</v>
      </c>
      <c r="F249" s="13" t="s">
        <v>52</v>
      </c>
      <c r="G249" s="1" t="s">
        <v>3444</v>
      </c>
      <c r="H249" s="1" t="s">
        <v>6815</v>
      </c>
      <c r="I249" s="1" t="s">
        <v>52</v>
      </c>
      <c r="J249" s="1" t="s">
        <v>52</v>
      </c>
      <c r="K249" s="1" t="s">
        <v>52</v>
      </c>
    </row>
    <row r="250" spans="1:11" ht="20.100000000000001" customHeight="1">
      <c r="A250" s="13" t="s">
        <v>7108</v>
      </c>
      <c r="B250" s="14">
        <v>0</v>
      </c>
      <c r="C250" s="14">
        <v>0</v>
      </c>
      <c r="D250" s="14">
        <v>0</v>
      </c>
      <c r="E250" s="14">
        <v>0</v>
      </c>
      <c r="F250" s="13" t="s">
        <v>52</v>
      </c>
      <c r="G250" s="1" t="s">
        <v>3444</v>
      </c>
      <c r="H250" s="1" t="s">
        <v>6815</v>
      </c>
      <c r="I250" s="1" t="s">
        <v>7109</v>
      </c>
      <c r="J250" s="1" t="s">
        <v>52</v>
      </c>
      <c r="K250" s="1" t="s">
        <v>52</v>
      </c>
    </row>
    <row r="251" spans="1:11" ht="20.100000000000001" customHeight="1">
      <c r="A251" s="13" t="s">
        <v>7062</v>
      </c>
      <c r="B251" s="14">
        <v>0</v>
      </c>
      <c r="C251" s="14">
        <v>0</v>
      </c>
      <c r="D251" s="14">
        <v>0</v>
      </c>
      <c r="E251" s="14">
        <v>0</v>
      </c>
      <c r="F251" s="13" t="s">
        <v>52</v>
      </c>
      <c r="G251" s="1" t="s">
        <v>3444</v>
      </c>
      <c r="H251" s="1" t="s">
        <v>6815</v>
      </c>
      <c r="I251" s="1" t="s">
        <v>7063</v>
      </c>
      <c r="J251" s="1" t="s">
        <v>52</v>
      </c>
      <c r="K251" s="1" t="s">
        <v>52</v>
      </c>
    </row>
    <row r="252" spans="1:11" ht="20.100000000000001" customHeight="1">
      <c r="A252" s="13" t="s">
        <v>7064</v>
      </c>
      <c r="B252" s="14">
        <v>0</v>
      </c>
      <c r="C252" s="14">
        <v>0</v>
      </c>
      <c r="D252" s="14">
        <v>0</v>
      </c>
      <c r="E252" s="14">
        <v>0</v>
      </c>
      <c r="F252" s="13" t="s">
        <v>52</v>
      </c>
      <c r="G252" s="1" t="s">
        <v>3444</v>
      </c>
      <c r="H252" s="1" t="s">
        <v>6815</v>
      </c>
      <c r="I252" s="1" t="s">
        <v>7065</v>
      </c>
      <c r="J252" s="1" t="s">
        <v>52</v>
      </c>
      <c r="K252" s="1" t="s">
        <v>52</v>
      </c>
    </row>
    <row r="253" spans="1:11" ht="20.100000000000001" customHeight="1">
      <c r="A253" s="13" t="s">
        <v>7110</v>
      </c>
      <c r="B253" s="14">
        <v>0</v>
      </c>
      <c r="C253" s="14">
        <v>0</v>
      </c>
      <c r="D253" s="14">
        <v>0</v>
      </c>
      <c r="E253" s="14">
        <v>0</v>
      </c>
      <c r="F253" s="13" t="s">
        <v>52</v>
      </c>
      <c r="G253" s="1" t="s">
        <v>3444</v>
      </c>
      <c r="H253" s="1" t="s">
        <v>6815</v>
      </c>
      <c r="I253" s="1" t="s">
        <v>7111</v>
      </c>
      <c r="J253" s="1" t="s">
        <v>52</v>
      </c>
      <c r="K253" s="1" t="s">
        <v>52</v>
      </c>
    </row>
    <row r="254" spans="1:11" ht="20.100000000000001" customHeight="1">
      <c r="A254" s="13" t="s">
        <v>7072</v>
      </c>
      <c r="B254" s="14">
        <v>0</v>
      </c>
      <c r="C254" s="14">
        <v>0</v>
      </c>
      <c r="D254" s="14">
        <v>0</v>
      </c>
      <c r="E254" s="14">
        <v>0</v>
      </c>
      <c r="F254" s="13" t="s">
        <v>52</v>
      </c>
      <c r="G254" s="1" t="s">
        <v>3444</v>
      </c>
      <c r="H254" s="1" t="s">
        <v>6815</v>
      </c>
      <c r="I254" s="1" t="s">
        <v>7073</v>
      </c>
      <c r="J254" s="1" t="s">
        <v>52</v>
      </c>
      <c r="K254" s="1" t="s">
        <v>52</v>
      </c>
    </row>
    <row r="255" spans="1:11" ht="20.100000000000001" customHeight="1">
      <c r="A255" s="13" t="s">
        <v>7112</v>
      </c>
      <c r="B255" s="14">
        <v>0</v>
      </c>
      <c r="C255" s="14">
        <v>0</v>
      </c>
      <c r="D255" s="14">
        <v>0</v>
      </c>
      <c r="E255" s="14">
        <v>0</v>
      </c>
      <c r="F255" s="13" t="s">
        <v>52</v>
      </c>
      <c r="G255" s="1" t="s">
        <v>3444</v>
      </c>
      <c r="H255" s="1" t="s">
        <v>6815</v>
      </c>
      <c r="I255" s="1" t="s">
        <v>7113</v>
      </c>
      <c r="J255" s="1" t="s">
        <v>52</v>
      </c>
      <c r="K255" s="1" t="s">
        <v>52</v>
      </c>
    </row>
    <row r="256" spans="1:11" ht="20.100000000000001" customHeight="1">
      <c r="A256" s="13" t="s">
        <v>7114</v>
      </c>
      <c r="B256" s="14">
        <v>0</v>
      </c>
      <c r="C256" s="14">
        <v>0</v>
      </c>
      <c r="D256" s="14">
        <v>400.5</v>
      </c>
      <c r="E256" s="14">
        <v>400.5</v>
      </c>
      <c r="F256" s="13" t="s">
        <v>52</v>
      </c>
      <c r="G256" s="1" t="s">
        <v>3444</v>
      </c>
      <c r="H256" s="1" t="s">
        <v>6815</v>
      </c>
      <c r="I256" s="1" t="s">
        <v>7115</v>
      </c>
      <c r="J256" s="1" t="s">
        <v>52</v>
      </c>
      <c r="K256" s="1" t="s">
        <v>52</v>
      </c>
    </row>
    <row r="257" spans="1:12" ht="20.100000000000001" customHeight="1">
      <c r="A257" s="13" t="s">
        <v>7116</v>
      </c>
      <c r="B257" s="14">
        <v>0</v>
      </c>
      <c r="C257" s="14">
        <v>0</v>
      </c>
      <c r="D257" s="14">
        <v>1088.0999999999999</v>
      </c>
      <c r="E257" s="14">
        <v>1088.0999999999999</v>
      </c>
      <c r="F257" s="13" t="s">
        <v>52</v>
      </c>
      <c r="G257" s="1" t="s">
        <v>3444</v>
      </c>
      <c r="H257" s="1" t="s">
        <v>6815</v>
      </c>
      <c r="I257" s="1" t="s">
        <v>7117</v>
      </c>
      <c r="J257" s="1" t="s">
        <v>52</v>
      </c>
      <c r="K257" s="1" t="s">
        <v>52</v>
      </c>
    </row>
    <row r="258" spans="1:12" ht="20.100000000000001" customHeight="1">
      <c r="A258" s="13" t="s">
        <v>7118</v>
      </c>
      <c r="B258" s="14">
        <v>0</v>
      </c>
      <c r="C258" s="14">
        <v>0</v>
      </c>
      <c r="D258" s="14">
        <v>518.9</v>
      </c>
      <c r="E258" s="14">
        <v>518.9</v>
      </c>
      <c r="F258" s="13" t="s">
        <v>52</v>
      </c>
      <c r="G258" s="1" t="s">
        <v>3444</v>
      </c>
      <c r="H258" s="1" t="s">
        <v>6815</v>
      </c>
      <c r="I258" s="1" t="s">
        <v>7119</v>
      </c>
      <c r="J258" s="1" t="s">
        <v>52</v>
      </c>
      <c r="K258" s="1" t="s">
        <v>52</v>
      </c>
    </row>
    <row r="259" spans="1:12" ht="20.100000000000001" customHeight="1">
      <c r="A259" s="13" t="s">
        <v>6839</v>
      </c>
      <c r="B259" s="14">
        <v>0</v>
      </c>
      <c r="C259" s="14">
        <v>0</v>
      </c>
      <c r="D259" s="14">
        <v>2007.5</v>
      </c>
      <c r="E259" s="14">
        <v>2007.5</v>
      </c>
      <c r="F259" s="13" t="s">
        <v>52</v>
      </c>
      <c r="G259" s="1" t="s">
        <v>3444</v>
      </c>
      <c r="H259" s="1" t="s">
        <v>6815</v>
      </c>
      <c r="I259" s="1" t="s">
        <v>6840</v>
      </c>
      <c r="J259" s="1" t="s">
        <v>52</v>
      </c>
      <c r="K259" s="1" t="s">
        <v>52</v>
      </c>
    </row>
    <row r="260" spans="1:12" ht="20.100000000000001" customHeight="1">
      <c r="A260" s="13" t="s">
        <v>6841</v>
      </c>
      <c r="B260" s="14">
        <v>0</v>
      </c>
      <c r="C260" s="14">
        <v>0</v>
      </c>
      <c r="D260" s="14">
        <v>0</v>
      </c>
      <c r="E260" s="14">
        <v>0</v>
      </c>
      <c r="F260" s="13" t="s">
        <v>52</v>
      </c>
      <c r="G260" s="1" t="s">
        <v>3444</v>
      </c>
      <c r="H260" s="1" t="s">
        <v>6815</v>
      </c>
      <c r="I260" s="1" t="s">
        <v>52</v>
      </c>
      <c r="J260" s="1" t="s">
        <v>52</v>
      </c>
      <c r="K260" s="1" t="s">
        <v>52</v>
      </c>
    </row>
    <row r="261" spans="1:12" ht="20.100000000000001" customHeight="1">
      <c r="A261" s="13" t="s">
        <v>7120</v>
      </c>
      <c r="B261" s="14">
        <v>0</v>
      </c>
      <c r="C261" s="14">
        <v>0</v>
      </c>
      <c r="D261" s="14">
        <v>0</v>
      </c>
      <c r="E261" s="14">
        <v>0</v>
      </c>
      <c r="F261" s="13" t="s">
        <v>52</v>
      </c>
      <c r="G261" s="1" t="s">
        <v>3444</v>
      </c>
      <c r="H261" s="1" t="s">
        <v>6815</v>
      </c>
      <c r="I261" s="1" t="s">
        <v>7121</v>
      </c>
      <c r="J261" s="1" t="s">
        <v>52</v>
      </c>
      <c r="K261" s="1" t="s">
        <v>52</v>
      </c>
    </row>
    <row r="262" spans="1:12" ht="20.100000000000001" customHeight="1">
      <c r="A262" s="13" t="s">
        <v>7122</v>
      </c>
      <c r="B262" s="14">
        <v>0</v>
      </c>
      <c r="C262" s="14">
        <v>0</v>
      </c>
      <c r="D262" s="14">
        <v>0</v>
      </c>
      <c r="E262" s="14">
        <v>0</v>
      </c>
      <c r="F262" s="13" t="s">
        <v>52</v>
      </c>
      <c r="G262" s="1" t="s">
        <v>3444</v>
      </c>
      <c r="H262" s="1" t="s">
        <v>6815</v>
      </c>
      <c r="I262" s="1" t="s">
        <v>7123</v>
      </c>
      <c r="J262" s="1" t="s">
        <v>52</v>
      </c>
      <c r="K262" s="1" t="s">
        <v>52</v>
      </c>
    </row>
    <row r="263" spans="1:12" ht="20.100000000000001" customHeight="1">
      <c r="A263" s="13" t="s">
        <v>7124</v>
      </c>
      <c r="B263" s="14">
        <v>0</v>
      </c>
      <c r="C263" s="14">
        <v>0</v>
      </c>
      <c r="D263" s="14">
        <v>1738.4</v>
      </c>
      <c r="E263" s="14">
        <v>1738.4</v>
      </c>
      <c r="F263" s="13" t="s">
        <v>52</v>
      </c>
      <c r="G263" s="1" t="s">
        <v>3444</v>
      </c>
      <c r="H263" s="1" t="s">
        <v>6815</v>
      </c>
      <c r="I263" s="1" t="s">
        <v>7125</v>
      </c>
      <c r="J263" s="1" t="s">
        <v>52</v>
      </c>
      <c r="K263" s="1" t="s">
        <v>52</v>
      </c>
    </row>
    <row r="264" spans="1:12" ht="20.100000000000001" customHeight="1">
      <c r="A264" s="13" t="s">
        <v>7126</v>
      </c>
      <c r="B264" s="14">
        <v>0</v>
      </c>
      <c r="C264" s="14">
        <v>0</v>
      </c>
      <c r="D264" s="14">
        <v>0</v>
      </c>
      <c r="E264" s="14">
        <v>0</v>
      </c>
      <c r="F264" s="13" t="s">
        <v>52</v>
      </c>
      <c r="G264" s="1" t="s">
        <v>3444</v>
      </c>
      <c r="H264" s="1" t="s">
        <v>6815</v>
      </c>
      <c r="I264" s="1" t="s">
        <v>7127</v>
      </c>
      <c r="J264" s="1" t="s">
        <v>52</v>
      </c>
      <c r="K264" s="1" t="s">
        <v>52</v>
      </c>
    </row>
    <row r="265" spans="1:12" ht="20.100000000000001" customHeight="1">
      <c r="A265" s="13" t="s">
        <v>7128</v>
      </c>
      <c r="B265" s="14">
        <v>0</v>
      </c>
      <c r="C265" s="14">
        <v>0</v>
      </c>
      <c r="D265" s="14">
        <v>490.8</v>
      </c>
      <c r="E265" s="14">
        <v>490.8</v>
      </c>
      <c r="F265" s="13" t="s">
        <v>52</v>
      </c>
      <c r="G265" s="1" t="s">
        <v>3444</v>
      </c>
      <c r="H265" s="1" t="s">
        <v>6815</v>
      </c>
      <c r="I265" s="1" t="s">
        <v>7129</v>
      </c>
      <c r="J265" s="1" t="s">
        <v>52</v>
      </c>
      <c r="K265" s="1" t="s">
        <v>52</v>
      </c>
    </row>
    <row r="266" spans="1:12" ht="20.100000000000001" customHeight="1">
      <c r="A266" s="13" t="s">
        <v>6839</v>
      </c>
      <c r="B266" s="14">
        <v>0</v>
      </c>
      <c r="C266" s="14">
        <v>0</v>
      </c>
      <c r="D266" s="14">
        <v>2229.1999999999998</v>
      </c>
      <c r="E266" s="14">
        <v>2229.1999999999998</v>
      </c>
      <c r="F266" s="13" t="s">
        <v>52</v>
      </c>
      <c r="G266" s="1" t="s">
        <v>3444</v>
      </c>
      <c r="H266" s="1" t="s">
        <v>6815</v>
      </c>
      <c r="I266" s="1" t="s">
        <v>6840</v>
      </c>
      <c r="J266" s="1" t="s">
        <v>52</v>
      </c>
      <c r="K266" s="1" t="s">
        <v>52</v>
      </c>
    </row>
    <row r="267" spans="1:12" ht="20.100000000000001" customHeight="1">
      <c r="A267" s="13" t="s">
        <v>7130</v>
      </c>
      <c r="B267" s="14">
        <v>0</v>
      </c>
      <c r="C267" s="14">
        <v>0</v>
      </c>
      <c r="D267" s="14">
        <v>0</v>
      </c>
      <c r="E267" s="14">
        <v>0</v>
      </c>
      <c r="F267" s="13" t="s">
        <v>52</v>
      </c>
      <c r="G267" s="1" t="s">
        <v>3444</v>
      </c>
      <c r="H267" s="1" t="s">
        <v>6815</v>
      </c>
      <c r="I267" s="1" t="s">
        <v>7130</v>
      </c>
      <c r="J267" s="1" t="s">
        <v>52</v>
      </c>
      <c r="K267" s="1" t="s">
        <v>52</v>
      </c>
    </row>
    <row r="268" spans="1:12" ht="20.100000000000001" customHeight="1">
      <c r="A268" s="13" t="s">
        <v>6912</v>
      </c>
      <c r="B268" s="14">
        <v>0</v>
      </c>
      <c r="C268" s="14">
        <v>0</v>
      </c>
      <c r="D268" s="14">
        <v>11968</v>
      </c>
      <c r="E268" s="14">
        <v>11968</v>
      </c>
      <c r="F268" s="13" t="s">
        <v>52</v>
      </c>
      <c r="G268" s="1" t="s">
        <v>3444</v>
      </c>
      <c r="H268" s="1" t="s">
        <v>6815</v>
      </c>
      <c r="I268" s="1" t="s">
        <v>6913</v>
      </c>
      <c r="J268" s="1" t="s">
        <v>52</v>
      </c>
      <c r="K268" s="1" t="s">
        <v>52</v>
      </c>
    </row>
    <row r="269" spans="1:12" ht="20.100000000000001" customHeight="1">
      <c r="A269" s="13" t="s">
        <v>6872</v>
      </c>
      <c r="B269" s="15">
        <v>0</v>
      </c>
      <c r="C269" s="15">
        <v>0</v>
      </c>
      <c r="D269" s="15">
        <v>11968</v>
      </c>
      <c r="E269" s="15">
        <v>11968</v>
      </c>
      <c r="F269" s="16"/>
    </row>
    <row r="270" spans="1:12" ht="20.100000000000001" customHeight="1">
      <c r="A270" s="16"/>
      <c r="B270" s="16"/>
      <c r="C270" s="16"/>
      <c r="D270" s="16"/>
      <c r="E270" s="16"/>
      <c r="F270" s="16"/>
    </row>
    <row r="271" spans="1:12" ht="20.100000000000001" customHeight="1">
      <c r="A271" s="16" t="s">
        <v>7131</v>
      </c>
      <c r="B271" s="16"/>
      <c r="C271" s="16"/>
      <c r="D271" s="16"/>
      <c r="E271" s="16"/>
      <c r="F271" s="13" t="s">
        <v>52</v>
      </c>
      <c r="G271" s="1" t="s">
        <v>5424</v>
      </c>
      <c r="I271" s="1" t="s">
        <v>5421</v>
      </c>
      <c r="J271" s="1" t="s">
        <v>5422</v>
      </c>
      <c r="K271" s="1" t="s">
        <v>588</v>
      </c>
    </row>
    <row r="272" spans="1:12" ht="20.100000000000001" customHeight="1">
      <c r="A272" s="13" t="s">
        <v>52</v>
      </c>
      <c r="B272" s="14"/>
      <c r="C272" s="14"/>
      <c r="D272" s="14"/>
      <c r="E272" s="14"/>
      <c r="F272" s="13" t="s">
        <v>52</v>
      </c>
      <c r="G272" s="1" t="s">
        <v>5424</v>
      </c>
      <c r="H272" s="1" t="s">
        <v>6813</v>
      </c>
      <c r="I272" s="1" t="s">
        <v>52</v>
      </c>
      <c r="J272" s="1" t="s">
        <v>52</v>
      </c>
      <c r="K272" s="1" t="s">
        <v>52</v>
      </c>
      <c r="L272">
        <v>1</v>
      </c>
    </row>
    <row r="273" spans="1:11" ht="20.100000000000001" customHeight="1">
      <c r="A273" s="13" t="s">
        <v>7132</v>
      </c>
      <c r="B273" s="14">
        <v>0</v>
      </c>
      <c r="C273" s="14">
        <v>0</v>
      </c>
      <c r="D273" s="14">
        <v>0</v>
      </c>
      <c r="E273" s="14">
        <v>0</v>
      </c>
      <c r="F273" s="13" t="s">
        <v>52</v>
      </c>
      <c r="G273" s="1" t="s">
        <v>5424</v>
      </c>
      <c r="H273" s="1" t="s">
        <v>6815</v>
      </c>
      <c r="I273" s="1" t="s">
        <v>7133</v>
      </c>
      <c r="J273" s="1" t="s">
        <v>52</v>
      </c>
      <c r="K273" s="1" t="s">
        <v>52</v>
      </c>
    </row>
    <row r="274" spans="1:11" ht="20.100000000000001" customHeight="1">
      <c r="A274" s="13" t="s">
        <v>7134</v>
      </c>
      <c r="B274" s="14">
        <v>0</v>
      </c>
      <c r="C274" s="14">
        <v>0</v>
      </c>
      <c r="D274" s="14">
        <v>0</v>
      </c>
      <c r="E274" s="14">
        <v>0</v>
      </c>
      <c r="F274" s="13" t="s">
        <v>52</v>
      </c>
      <c r="G274" s="1" t="s">
        <v>5424</v>
      </c>
      <c r="H274" s="1" t="s">
        <v>6815</v>
      </c>
      <c r="I274" s="1" t="s">
        <v>7135</v>
      </c>
      <c r="J274" s="1" t="s">
        <v>52</v>
      </c>
      <c r="K274" s="1" t="s">
        <v>52</v>
      </c>
    </row>
    <row r="275" spans="1:11" ht="20.100000000000001" customHeight="1">
      <c r="A275" s="13" t="s">
        <v>7136</v>
      </c>
      <c r="B275" s="14">
        <v>0</v>
      </c>
      <c r="C275" s="14">
        <v>0</v>
      </c>
      <c r="D275" s="14">
        <v>0</v>
      </c>
      <c r="E275" s="14">
        <v>0</v>
      </c>
      <c r="F275" s="13" t="s">
        <v>52</v>
      </c>
      <c r="G275" s="1" t="s">
        <v>5424</v>
      </c>
      <c r="H275" s="1" t="s">
        <v>6815</v>
      </c>
      <c r="I275" s="1" t="s">
        <v>7137</v>
      </c>
      <c r="J275" s="1" t="s">
        <v>52</v>
      </c>
      <c r="K275" s="1" t="s">
        <v>52</v>
      </c>
    </row>
    <row r="276" spans="1:11" ht="20.100000000000001" customHeight="1">
      <c r="A276" s="13" t="s">
        <v>7138</v>
      </c>
      <c r="B276" s="14">
        <v>0</v>
      </c>
      <c r="C276" s="14">
        <v>0</v>
      </c>
      <c r="D276" s="14">
        <v>0</v>
      </c>
      <c r="E276" s="14">
        <v>0</v>
      </c>
      <c r="F276" s="13" t="s">
        <v>52</v>
      </c>
      <c r="G276" s="1" t="s">
        <v>5424</v>
      </c>
      <c r="H276" s="1" t="s">
        <v>6815</v>
      </c>
      <c r="I276" s="1" t="s">
        <v>7139</v>
      </c>
      <c r="J276" s="1" t="s">
        <v>52</v>
      </c>
      <c r="K276" s="1" t="s">
        <v>52</v>
      </c>
    </row>
    <row r="277" spans="1:11" ht="20.100000000000001" customHeight="1">
      <c r="A277" s="13" t="s">
        <v>7140</v>
      </c>
      <c r="B277" s="14">
        <v>0</v>
      </c>
      <c r="C277" s="14">
        <v>0</v>
      </c>
      <c r="D277" s="14">
        <v>0</v>
      </c>
      <c r="E277" s="14">
        <v>0</v>
      </c>
      <c r="F277" s="13" t="s">
        <v>52</v>
      </c>
      <c r="G277" s="1" t="s">
        <v>5424</v>
      </c>
      <c r="H277" s="1" t="s">
        <v>6815</v>
      </c>
      <c r="I277" s="1" t="s">
        <v>7141</v>
      </c>
      <c r="J277" s="1" t="s">
        <v>52</v>
      </c>
      <c r="K277" s="1" t="s">
        <v>52</v>
      </c>
    </row>
    <row r="278" spans="1:11" ht="20.100000000000001" customHeight="1">
      <c r="A278" s="13" t="s">
        <v>6841</v>
      </c>
      <c r="B278" s="14">
        <v>0</v>
      </c>
      <c r="C278" s="14">
        <v>0</v>
      </c>
      <c r="D278" s="14">
        <v>0</v>
      </c>
      <c r="E278" s="14">
        <v>0</v>
      </c>
      <c r="F278" s="13" t="s">
        <v>52</v>
      </c>
      <c r="G278" s="1" t="s">
        <v>5424</v>
      </c>
      <c r="H278" s="1" t="s">
        <v>6815</v>
      </c>
      <c r="I278" s="1" t="s">
        <v>6841</v>
      </c>
      <c r="J278" s="1" t="s">
        <v>52</v>
      </c>
      <c r="K278" s="1" t="s">
        <v>52</v>
      </c>
    </row>
    <row r="279" spans="1:11" ht="20.100000000000001" customHeight="1">
      <c r="A279" s="13" t="s">
        <v>7142</v>
      </c>
      <c r="B279" s="14">
        <v>0</v>
      </c>
      <c r="C279" s="14">
        <v>0</v>
      </c>
      <c r="D279" s="14">
        <v>0</v>
      </c>
      <c r="E279" s="14">
        <v>0</v>
      </c>
      <c r="F279" s="13" t="s">
        <v>52</v>
      </c>
      <c r="G279" s="1" t="s">
        <v>5424</v>
      </c>
      <c r="H279" s="1" t="s">
        <v>6815</v>
      </c>
      <c r="I279" s="1" t="s">
        <v>7143</v>
      </c>
      <c r="J279" s="1" t="s">
        <v>52</v>
      </c>
      <c r="K279" s="1" t="s">
        <v>52</v>
      </c>
    </row>
    <row r="280" spans="1:11" ht="20.100000000000001" customHeight="1">
      <c r="A280" s="13" t="s">
        <v>7144</v>
      </c>
      <c r="B280" s="14">
        <v>0</v>
      </c>
      <c r="C280" s="14">
        <v>0</v>
      </c>
      <c r="D280" s="14">
        <v>0</v>
      </c>
      <c r="E280" s="14">
        <v>0</v>
      </c>
      <c r="F280" s="13" t="s">
        <v>52</v>
      </c>
      <c r="G280" s="1" t="s">
        <v>5424</v>
      </c>
      <c r="H280" s="1" t="s">
        <v>6815</v>
      </c>
      <c r="I280" s="1" t="s">
        <v>7145</v>
      </c>
      <c r="J280" s="1" t="s">
        <v>52</v>
      </c>
      <c r="K280" s="1" t="s">
        <v>52</v>
      </c>
    </row>
    <row r="281" spans="1:11" ht="20.100000000000001" customHeight="1">
      <c r="A281" s="13" t="s">
        <v>7146</v>
      </c>
      <c r="B281" s="14">
        <v>0</v>
      </c>
      <c r="C281" s="14">
        <v>0</v>
      </c>
      <c r="D281" s="14">
        <v>0</v>
      </c>
      <c r="E281" s="14">
        <v>0</v>
      </c>
      <c r="F281" s="13" t="s">
        <v>52</v>
      </c>
      <c r="G281" s="1" t="s">
        <v>5424</v>
      </c>
      <c r="H281" s="1" t="s">
        <v>6815</v>
      </c>
      <c r="I281" s="1" t="s">
        <v>7147</v>
      </c>
      <c r="J281" s="1" t="s">
        <v>52</v>
      </c>
      <c r="K281" s="1" t="s">
        <v>52</v>
      </c>
    </row>
    <row r="282" spans="1:11" ht="20.100000000000001" customHeight="1">
      <c r="A282" s="13" t="s">
        <v>7148</v>
      </c>
      <c r="B282" s="14">
        <v>0</v>
      </c>
      <c r="C282" s="14">
        <v>0</v>
      </c>
      <c r="D282" s="14">
        <v>0</v>
      </c>
      <c r="E282" s="14">
        <v>0</v>
      </c>
      <c r="F282" s="13" t="s">
        <v>52</v>
      </c>
      <c r="G282" s="1" t="s">
        <v>5424</v>
      </c>
      <c r="H282" s="1" t="s">
        <v>6815</v>
      </c>
      <c r="I282" s="1" t="s">
        <v>7149</v>
      </c>
      <c r="J282" s="1" t="s">
        <v>52</v>
      </c>
      <c r="K282" s="1" t="s">
        <v>52</v>
      </c>
    </row>
    <row r="283" spans="1:11" ht="20.100000000000001" customHeight="1">
      <c r="A283" s="13" t="s">
        <v>7150</v>
      </c>
      <c r="B283" s="14">
        <v>0</v>
      </c>
      <c r="C283" s="14">
        <v>0</v>
      </c>
      <c r="D283" s="14">
        <v>0</v>
      </c>
      <c r="E283" s="14">
        <v>0</v>
      </c>
      <c r="F283" s="13" t="s">
        <v>52</v>
      </c>
      <c r="G283" s="1" t="s">
        <v>5424</v>
      </c>
      <c r="H283" s="1" t="s">
        <v>6815</v>
      </c>
      <c r="I283" s="1" t="s">
        <v>7151</v>
      </c>
      <c r="J283" s="1" t="s">
        <v>52</v>
      </c>
      <c r="K283" s="1" t="s">
        <v>52</v>
      </c>
    </row>
    <row r="284" spans="1:11" ht="20.100000000000001" customHeight="1">
      <c r="A284" s="13" t="s">
        <v>7152</v>
      </c>
      <c r="B284" s="14">
        <v>0</v>
      </c>
      <c r="C284" s="14">
        <v>0</v>
      </c>
      <c r="D284" s="14">
        <v>0</v>
      </c>
      <c r="E284" s="14">
        <v>0</v>
      </c>
      <c r="F284" s="13" t="s">
        <v>52</v>
      </c>
      <c r="G284" s="1" t="s">
        <v>5424</v>
      </c>
      <c r="H284" s="1" t="s">
        <v>6815</v>
      </c>
      <c r="I284" s="1" t="s">
        <v>7153</v>
      </c>
      <c r="J284" s="1" t="s">
        <v>52</v>
      </c>
      <c r="K284" s="1" t="s">
        <v>52</v>
      </c>
    </row>
    <row r="285" spans="1:11" ht="20.100000000000001" customHeight="1">
      <c r="A285" s="13" t="s">
        <v>7154</v>
      </c>
      <c r="B285" s="14">
        <v>0</v>
      </c>
      <c r="C285" s="14">
        <v>0</v>
      </c>
      <c r="D285" s="14">
        <v>0</v>
      </c>
      <c r="E285" s="14">
        <v>0</v>
      </c>
      <c r="F285" s="13" t="s">
        <v>52</v>
      </c>
      <c r="G285" s="1" t="s">
        <v>5424</v>
      </c>
      <c r="H285" s="1" t="s">
        <v>6815</v>
      </c>
      <c r="I285" s="1" t="s">
        <v>7155</v>
      </c>
      <c r="J285" s="1" t="s">
        <v>52</v>
      </c>
      <c r="K285" s="1" t="s">
        <v>52</v>
      </c>
    </row>
    <row r="286" spans="1:11" ht="20.100000000000001" customHeight="1">
      <c r="A286" s="13" t="s">
        <v>7156</v>
      </c>
      <c r="B286" s="14">
        <v>0</v>
      </c>
      <c r="C286" s="14">
        <v>0</v>
      </c>
      <c r="D286" s="14">
        <v>0</v>
      </c>
      <c r="E286" s="14">
        <v>0</v>
      </c>
      <c r="F286" s="13" t="s">
        <v>52</v>
      </c>
      <c r="G286" s="1" t="s">
        <v>5424</v>
      </c>
      <c r="H286" s="1" t="s">
        <v>6815</v>
      </c>
      <c r="I286" s="1" t="s">
        <v>7157</v>
      </c>
      <c r="J286" s="1" t="s">
        <v>52</v>
      </c>
      <c r="K286" s="1" t="s">
        <v>52</v>
      </c>
    </row>
    <row r="287" spans="1:11" ht="20.100000000000001" customHeight="1">
      <c r="A287" s="13" t="s">
        <v>7158</v>
      </c>
      <c r="B287" s="14">
        <v>0</v>
      </c>
      <c r="C287" s="14">
        <v>0</v>
      </c>
      <c r="D287" s="14">
        <v>0</v>
      </c>
      <c r="E287" s="14">
        <v>0</v>
      </c>
      <c r="F287" s="13" t="s">
        <v>52</v>
      </c>
      <c r="G287" s="1" t="s">
        <v>5424</v>
      </c>
      <c r="H287" s="1" t="s">
        <v>6815</v>
      </c>
      <c r="I287" s="1" t="s">
        <v>7159</v>
      </c>
      <c r="J287" s="1" t="s">
        <v>52</v>
      </c>
      <c r="K287" s="1" t="s">
        <v>52</v>
      </c>
    </row>
    <row r="288" spans="1:11" ht="20.100000000000001" customHeight="1">
      <c r="A288" s="13" t="s">
        <v>7160</v>
      </c>
      <c r="B288" s="14">
        <v>0</v>
      </c>
      <c r="C288" s="14">
        <v>0</v>
      </c>
      <c r="D288" s="14">
        <v>0</v>
      </c>
      <c r="E288" s="14">
        <v>0</v>
      </c>
      <c r="F288" s="13" t="s">
        <v>52</v>
      </c>
      <c r="G288" s="1" t="s">
        <v>5424</v>
      </c>
      <c r="H288" s="1" t="s">
        <v>6815</v>
      </c>
      <c r="I288" s="1" t="s">
        <v>7161</v>
      </c>
      <c r="J288" s="1" t="s">
        <v>52</v>
      </c>
      <c r="K288" s="1" t="s">
        <v>52</v>
      </c>
    </row>
    <row r="289" spans="1:11" ht="20.100000000000001" customHeight="1">
      <c r="A289" s="13" t="s">
        <v>6841</v>
      </c>
      <c r="B289" s="14">
        <v>0</v>
      </c>
      <c r="C289" s="14">
        <v>0</v>
      </c>
      <c r="D289" s="14">
        <v>0</v>
      </c>
      <c r="E289" s="14">
        <v>0</v>
      </c>
      <c r="F289" s="13" t="s">
        <v>52</v>
      </c>
      <c r="G289" s="1" t="s">
        <v>5424</v>
      </c>
      <c r="H289" s="1" t="s">
        <v>6815</v>
      </c>
      <c r="I289" s="1" t="s">
        <v>52</v>
      </c>
      <c r="J289" s="1" t="s">
        <v>52</v>
      </c>
      <c r="K289" s="1" t="s">
        <v>52</v>
      </c>
    </row>
    <row r="290" spans="1:11" ht="20.100000000000001" customHeight="1">
      <c r="A290" s="13" t="s">
        <v>7162</v>
      </c>
      <c r="B290" s="14">
        <v>0</v>
      </c>
      <c r="C290" s="14">
        <v>0</v>
      </c>
      <c r="D290" s="14">
        <v>0</v>
      </c>
      <c r="E290" s="14">
        <v>0</v>
      </c>
      <c r="F290" s="13" t="s">
        <v>52</v>
      </c>
      <c r="G290" s="1" t="s">
        <v>5424</v>
      </c>
      <c r="H290" s="1" t="s">
        <v>6815</v>
      </c>
      <c r="I290" s="1" t="s">
        <v>7163</v>
      </c>
      <c r="J290" s="1" t="s">
        <v>52</v>
      </c>
      <c r="K290" s="1" t="s">
        <v>52</v>
      </c>
    </row>
    <row r="291" spans="1:11" ht="20.100000000000001" customHeight="1">
      <c r="A291" s="13" t="s">
        <v>7164</v>
      </c>
      <c r="B291" s="14">
        <v>0</v>
      </c>
      <c r="C291" s="14">
        <v>0</v>
      </c>
      <c r="D291" s="14">
        <v>0</v>
      </c>
      <c r="E291" s="14">
        <v>0</v>
      </c>
      <c r="F291" s="13" t="s">
        <v>52</v>
      </c>
      <c r="G291" s="1" t="s">
        <v>5424</v>
      </c>
      <c r="H291" s="1" t="s">
        <v>6815</v>
      </c>
      <c r="I291" s="1" t="s">
        <v>7165</v>
      </c>
      <c r="J291" s="1" t="s">
        <v>52</v>
      </c>
      <c r="K291" s="1" t="s">
        <v>52</v>
      </c>
    </row>
    <row r="292" spans="1:11" ht="20.100000000000001" customHeight="1">
      <c r="A292" s="13" t="s">
        <v>7166</v>
      </c>
      <c r="B292" s="14">
        <v>0</v>
      </c>
      <c r="C292" s="14">
        <v>0</v>
      </c>
      <c r="D292" s="14">
        <v>0</v>
      </c>
      <c r="E292" s="14">
        <v>0</v>
      </c>
      <c r="F292" s="13" t="s">
        <v>52</v>
      </c>
      <c r="G292" s="1" t="s">
        <v>5424</v>
      </c>
      <c r="H292" s="1" t="s">
        <v>6815</v>
      </c>
      <c r="I292" s="1" t="s">
        <v>7167</v>
      </c>
      <c r="J292" s="1" t="s">
        <v>52</v>
      </c>
      <c r="K292" s="1" t="s">
        <v>52</v>
      </c>
    </row>
    <row r="293" spans="1:11" ht="20.100000000000001" customHeight="1">
      <c r="A293" s="13" t="s">
        <v>7168</v>
      </c>
      <c r="B293" s="14">
        <v>0</v>
      </c>
      <c r="C293" s="14">
        <v>0</v>
      </c>
      <c r="D293" s="14">
        <v>0</v>
      </c>
      <c r="E293" s="14">
        <v>0</v>
      </c>
      <c r="F293" s="13" t="s">
        <v>52</v>
      </c>
      <c r="G293" s="1" t="s">
        <v>5424</v>
      </c>
      <c r="H293" s="1" t="s">
        <v>6815</v>
      </c>
      <c r="I293" s="1" t="s">
        <v>7169</v>
      </c>
      <c r="J293" s="1" t="s">
        <v>52</v>
      </c>
      <c r="K293" s="1" t="s">
        <v>52</v>
      </c>
    </row>
    <row r="294" spans="1:11" ht="20.100000000000001" customHeight="1">
      <c r="A294" s="13" t="s">
        <v>7170</v>
      </c>
      <c r="B294" s="14">
        <v>0</v>
      </c>
      <c r="C294" s="14">
        <v>0</v>
      </c>
      <c r="D294" s="14">
        <v>0</v>
      </c>
      <c r="E294" s="14">
        <v>0</v>
      </c>
      <c r="F294" s="13" t="s">
        <v>52</v>
      </c>
      <c r="G294" s="1" t="s">
        <v>5424</v>
      </c>
      <c r="H294" s="1" t="s">
        <v>6815</v>
      </c>
      <c r="I294" s="1" t="s">
        <v>7171</v>
      </c>
      <c r="J294" s="1" t="s">
        <v>52</v>
      </c>
      <c r="K294" s="1" t="s">
        <v>52</v>
      </c>
    </row>
    <row r="295" spans="1:11" ht="20.100000000000001" customHeight="1">
      <c r="A295" s="13" t="s">
        <v>6841</v>
      </c>
      <c r="B295" s="14">
        <v>0</v>
      </c>
      <c r="C295" s="14">
        <v>0</v>
      </c>
      <c r="D295" s="14">
        <v>0</v>
      </c>
      <c r="E295" s="14">
        <v>0</v>
      </c>
      <c r="F295" s="13" t="s">
        <v>52</v>
      </c>
      <c r="G295" s="1" t="s">
        <v>5424</v>
      </c>
      <c r="H295" s="1" t="s">
        <v>6815</v>
      </c>
      <c r="I295" s="1" t="s">
        <v>52</v>
      </c>
      <c r="J295" s="1" t="s">
        <v>52</v>
      </c>
      <c r="K295" s="1" t="s">
        <v>52</v>
      </c>
    </row>
    <row r="296" spans="1:11" ht="20.100000000000001" customHeight="1">
      <c r="A296" s="13" t="s">
        <v>7172</v>
      </c>
      <c r="B296" s="14">
        <v>0</v>
      </c>
      <c r="C296" s="14">
        <v>0</v>
      </c>
      <c r="D296" s="14">
        <v>0</v>
      </c>
      <c r="E296" s="14">
        <v>0</v>
      </c>
      <c r="F296" s="13" t="s">
        <v>52</v>
      </c>
      <c r="G296" s="1" t="s">
        <v>5424</v>
      </c>
      <c r="H296" s="1" t="s">
        <v>6815</v>
      </c>
      <c r="I296" s="1" t="s">
        <v>7173</v>
      </c>
      <c r="J296" s="1" t="s">
        <v>52</v>
      </c>
      <c r="K296" s="1" t="s">
        <v>52</v>
      </c>
    </row>
    <row r="297" spans="1:11" ht="20.100000000000001" customHeight="1">
      <c r="A297" s="13" t="s">
        <v>6841</v>
      </c>
      <c r="B297" s="14">
        <v>0</v>
      </c>
      <c r="C297" s="14">
        <v>0</v>
      </c>
      <c r="D297" s="14">
        <v>0</v>
      </c>
      <c r="E297" s="14">
        <v>0</v>
      </c>
      <c r="F297" s="13" t="s">
        <v>52</v>
      </c>
      <c r="G297" s="1" t="s">
        <v>5424</v>
      </c>
      <c r="H297" s="1" t="s">
        <v>6815</v>
      </c>
      <c r="I297" s="1" t="s">
        <v>52</v>
      </c>
      <c r="J297" s="1" t="s">
        <v>52</v>
      </c>
      <c r="K297" s="1" t="s">
        <v>52</v>
      </c>
    </row>
    <row r="298" spans="1:11" ht="20.100000000000001" customHeight="1">
      <c r="A298" s="13" t="s">
        <v>7174</v>
      </c>
      <c r="B298" s="14">
        <v>0</v>
      </c>
      <c r="C298" s="14">
        <v>0</v>
      </c>
      <c r="D298" s="14">
        <v>0</v>
      </c>
      <c r="E298" s="14">
        <v>0</v>
      </c>
      <c r="F298" s="13" t="s">
        <v>52</v>
      </c>
      <c r="G298" s="1" t="s">
        <v>5424</v>
      </c>
      <c r="H298" s="1" t="s">
        <v>6815</v>
      </c>
      <c r="I298" s="1" t="s">
        <v>7175</v>
      </c>
      <c r="J298" s="1" t="s">
        <v>52</v>
      </c>
      <c r="K298" s="1" t="s">
        <v>52</v>
      </c>
    </row>
    <row r="299" spans="1:11" ht="20.100000000000001" customHeight="1">
      <c r="A299" s="13" t="s">
        <v>7176</v>
      </c>
      <c r="B299" s="14">
        <v>0</v>
      </c>
      <c r="C299" s="14">
        <v>0</v>
      </c>
      <c r="D299" s="14">
        <v>0</v>
      </c>
      <c r="E299" s="14">
        <v>0</v>
      </c>
      <c r="F299" s="13" t="s">
        <v>52</v>
      </c>
      <c r="G299" s="1" t="s">
        <v>5424</v>
      </c>
      <c r="H299" s="1" t="s">
        <v>6815</v>
      </c>
      <c r="I299" s="1" t="s">
        <v>7177</v>
      </c>
      <c r="J299" s="1" t="s">
        <v>52</v>
      </c>
      <c r="K299" s="1" t="s">
        <v>52</v>
      </c>
    </row>
    <row r="300" spans="1:11" ht="20.100000000000001" customHeight="1">
      <c r="A300" s="13" t="s">
        <v>6841</v>
      </c>
      <c r="B300" s="14">
        <v>0</v>
      </c>
      <c r="C300" s="14">
        <v>0</v>
      </c>
      <c r="D300" s="14">
        <v>0</v>
      </c>
      <c r="E300" s="14">
        <v>0</v>
      </c>
      <c r="F300" s="13" t="s">
        <v>52</v>
      </c>
      <c r="G300" s="1" t="s">
        <v>5424</v>
      </c>
      <c r="H300" s="1" t="s">
        <v>6815</v>
      </c>
      <c r="I300" s="1" t="s">
        <v>52</v>
      </c>
      <c r="J300" s="1" t="s">
        <v>52</v>
      </c>
      <c r="K300" s="1" t="s">
        <v>52</v>
      </c>
    </row>
    <row r="301" spans="1:11" ht="20.100000000000001" customHeight="1">
      <c r="A301" s="13" t="s">
        <v>7178</v>
      </c>
      <c r="B301" s="14">
        <v>0</v>
      </c>
      <c r="C301" s="14">
        <v>0</v>
      </c>
      <c r="D301" s="14">
        <v>0</v>
      </c>
      <c r="E301" s="14">
        <v>0</v>
      </c>
      <c r="F301" s="13" t="s">
        <v>52</v>
      </c>
      <c r="G301" s="1" t="s">
        <v>5424</v>
      </c>
      <c r="H301" s="1" t="s">
        <v>6815</v>
      </c>
      <c r="I301" s="1" t="s">
        <v>7179</v>
      </c>
      <c r="J301" s="1" t="s">
        <v>52</v>
      </c>
      <c r="K301" s="1" t="s">
        <v>52</v>
      </c>
    </row>
    <row r="302" spans="1:11" ht="20.100000000000001" customHeight="1">
      <c r="A302" s="13" t="s">
        <v>7180</v>
      </c>
      <c r="B302" s="14">
        <v>0</v>
      </c>
      <c r="C302" s="14">
        <v>5724.4</v>
      </c>
      <c r="D302" s="14">
        <v>0</v>
      </c>
      <c r="E302" s="14">
        <v>5724.4</v>
      </c>
      <c r="F302" s="13" t="s">
        <v>52</v>
      </c>
      <c r="G302" s="1" t="s">
        <v>5424</v>
      </c>
      <c r="H302" s="1" t="s">
        <v>6815</v>
      </c>
      <c r="I302" s="1" t="s">
        <v>7181</v>
      </c>
      <c r="J302" s="1" t="s">
        <v>52</v>
      </c>
      <c r="K302" s="1" t="s">
        <v>52</v>
      </c>
    </row>
    <row r="303" spans="1:11" ht="20.100000000000001" customHeight="1">
      <c r="A303" s="13" t="s">
        <v>7182</v>
      </c>
      <c r="B303" s="14">
        <v>0</v>
      </c>
      <c r="C303" s="14">
        <v>0</v>
      </c>
      <c r="D303" s="14">
        <v>0</v>
      </c>
      <c r="E303" s="14">
        <v>0</v>
      </c>
      <c r="F303" s="13" t="s">
        <v>52</v>
      </c>
      <c r="G303" s="1" t="s">
        <v>5424</v>
      </c>
      <c r="H303" s="1" t="s">
        <v>6815</v>
      </c>
      <c r="I303" s="1" t="s">
        <v>7183</v>
      </c>
      <c r="J303" s="1" t="s">
        <v>52</v>
      </c>
      <c r="K303" s="1" t="s">
        <v>52</v>
      </c>
    </row>
    <row r="304" spans="1:11" ht="20.100000000000001" customHeight="1">
      <c r="A304" s="13" t="s">
        <v>7184</v>
      </c>
      <c r="B304" s="14">
        <v>0</v>
      </c>
      <c r="C304" s="14">
        <v>1152.3</v>
      </c>
      <c r="D304" s="14">
        <v>0</v>
      </c>
      <c r="E304" s="14">
        <v>1152.3</v>
      </c>
      <c r="F304" s="13" t="s">
        <v>52</v>
      </c>
      <c r="G304" s="1" t="s">
        <v>5424</v>
      </c>
      <c r="H304" s="1" t="s">
        <v>6815</v>
      </c>
      <c r="I304" s="1" t="s">
        <v>7185</v>
      </c>
      <c r="J304" s="1" t="s">
        <v>52</v>
      </c>
      <c r="K304" s="1" t="s">
        <v>52</v>
      </c>
    </row>
    <row r="305" spans="1:11" ht="20.100000000000001" customHeight="1">
      <c r="A305" s="13" t="s">
        <v>7186</v>
      </c>
      <c r="B305" s="14">
        <v>0</v>
      </c>
      <c r="C305" s="14">
        <v>0</v>
      </c>
      <c r="D305" s="14">
        <v>0</v>
      </c>
      <c r="E305" s="14">
        <v>0</v>
      </c>
      <c r="F305" s="13" t="s">
        <v>52</v>
      </c>
      <c r="G305" s="1" t="s">
        <v>5424</v>
      </c>
      <c r="H305" s="1" t="s">
        <v>6815</v>
      </c>
      <c r="I305" s="1" t="s">
        <v>7187</v>
      </c>
      <c r="J305" s="1" t="s">
        <v>52</v>
      </c>
      <c r="K305" s="1" t="s">
        <v>52</v>
      </c>
    </row>
    <row r="306" spans="1:11" ht="20.100000000000001" customHeight="1">
      <c r="A306" s="13" t="s">
        <v>7188</v>
      </c>
      <c r="B306" s="14">
        <v>0</v>
      </c>
      <c r="C306" s="14">
        <v>1833.2</v>
      </c>
      <c r="D306" s="14">
        <v>0</v>
      </c>
      <c r="E306" s="14">
        <v>1833.2</v>
      </c>
      <c r="F306" s="13" t="s">
        <v>52</v>
      </c>
      <c r="G306" s="1" t="s">
        <v>5424</v>
      </c>
      <c r="H306" s="1" t="s">
        <v>6815</v>
      </c>
      <c r="I306" s="1" t="s">
        <v>7189</v>
      </c>
      <c r="J306" s="1" t="s">
        <v>52</v>
      </c>
      <c r="K306" s="1" t="s">
        <v>52</v>
      </c>
    </row>
    <row r="307" spans="1:11" ht="20.100000000000001" customHeight="1">
      <c r="A307" s="13" t="s">
        <v>7190</v>
      </c>
      <c r="B307" s="14">
        <v>0</v>
      </c>
      <c r="C307" s="14">
        <v>8709.9</v>
      </c>
      <c r="D307" s="14">
        <v>0</v>
      </c>
      <c r="E307" s="14">
        <v>8709.9</v>
      </c>
      <c r="F307" s="13" t="s">
        <v>52</v>
      </c>
      <c r="G307" s="1" t="s">
        <v>5424</v>
      </c>
      <c r="H307" s="1" t="s">
        <v>6815</v>
      </c>
      <c r="I307" s="1" t="s">
        <v>7191</v>
      </c>
      <c r="J307" s="1" t="s">
        <v>52</v>
      </c>
      <c r="K307" s="1" t="s">
        <v>52</v>
      </c>
    </row>
    <row r="308" spans="1:11" ht="20.100000000000001" customHeight="1">
      <c r="A308" s="13" t="s">
        <v>7130</v>
      </c>
      <c r="B308" s="14">
        <v>0</v>
      </c>
      <c r="C308" s="14">
        <v>0</v>
      </c>
      <c r="D308" s="14">
        <v>0</v>
      </c>
      <c r="E308" s="14">
        <v>0</v>
      </c>
      <c r="F308" s="13" t="s">
        <v>52</v>
      </c>
      <c r="G308" s="1" t="s">
        <v>5424</v>
      </c>
      <c r="H308" s="1" t="s">
        <v>6815</v>
      </c>
      <c r="I308" s="1" t="s">
        <v>7130</v>
      </c>
      <c r="J308" s="1" t="s">
        <v>52</v>
      </c>
      <c r="K308" s="1" t="s">
        <v>52</v>
      </c>
    </row>
    <row r="309" spans="1:11" ht="20.100000000000001" customHeight="1">
      <c r="A309" s="13" t="s">
        <v>7192</v>
      </c>
      <c r="B309" s="14">
        <v>0</v>
      </c>
      <c r="C309" s="14">
        <v>0</v>
      </c>
      <c r="D309" s="14">
        <v>0</v>
      </c>
      <c r="E309" s="14">
        <v>0</v>
      </c>
      <c r="F309" s="13" t="s">
        <v>52</v>
      </c>
      <c r="G309" s="1" t="s">
        <v>5424</v>
      </c>
      <c r="H309" s="1" t="s">
        <v>6815</v>
      </c>
      <c r="I309" s="1" t="s">
        <v>7193</v>
      </c>
      <c r="J309" s="1" t="s">
        <v>52</v>
      </c>
      <c r="K309" s="1" t="s">
        <v>52</v>
      </c>
    </row>
    <row r="310" spans="1:11" ht="20.100000000000001" customHeight="1">
      <c r="A310" s="13" t="s">
        <v>6841</v>
      </c>
      <c r="B310" s="14">
        <v>0</v>
      </c>
      <c r="C310" s="14">
        <v>0</v>
      </c>
      <c r="D310" s="14">
        <v>0</v>
      </c>
      <c r="E310" s="14">
        <v>0</v>
      </c>
      <c r="F310" s="13" t="s">
        <v>52</v>
      </c>
      <c r="G310" s="1" t="s">
        <v>5424</v>
      </c>
      <c r="H310" s="1" t="s">
        <v>6815</v>
      </c>
      <c r="I310" s="1" t="s">
        <v>52</v>
      </c>
      <c r="J310" s="1" t="s">
        <v>52</v>
      </c>
      <c r="K310" s="1" t="s">
        <v>52</v>
      </c>
    </row>
    <row r="311" spans="1:11" ht="20.100000000000001" customHeight="1">
      <c r="A311" s="13" t="s">
        <v>7194</v>
      </c>
      <c r="B311" s="14">
        <v>0</v>
      </c>
      <c r="C311" s="14">
        <v>0</v>
      </c>
      <c r="D311" s="14">
        <v>0</v>
      </c>
      <c r="E311" s="14">
        <v>0</v>
      </c>
      <c r="F311" s="13" t="s">
        <v>52</v>
      </c>
      <c r="G311" s="1" t="s">
        <v>5424</v>
      </c>
      <c r="H311" s="1" t="s">
        <v>6815</v>
      </c>
      <c r="I311" s="1" t="s">
        <v>7195</v>
      </c>
      <c r="J311" s="1" t="s">
        <v>52</v>
      </c>
      <c r="K311" s="1" t="s">
        <v>52</v>
      </c>
    </row>
    <row r="312" spans="1:11" ht="20.100000000000001" customHeight="1">
      <c r="A312" s="13" t="s">
        <v>7196</v>
      </c>
      <c r="B312" s="14">
        <v>0</v>
      </c>
      <c r="C312" s="14">
        <v>0</v>
      </c>
      <c r="D312" s="14">
        <v>0</v>
      </c>
      <c r="E312" s="14">
        <v>0</v>
      </c>
      <c r="F312" s="13" t="s">
        <v>52</v>
      </c>
      <c r="G312" s="1" t="s">
        <v>5424</v>
      </c>
      <c r="H312" s="1" t="s">
        <v>6815</v>
      </c>
      <c r="I312" s="1" t="s">
        <v>7197</v>
      </c>
      <c r="J312" s="1" t="s">
        <v>52</v>
      </c>
      <c r="K312" s="1" t="s">
        <v>52</v>
      </c>
    </row>
    <row r="313" spans="1:11" ht="20.100000000000001" customHeight="1">
      <c r="A313" s="13" t="s">
        <v>6841</v>
      </c>
      <c r="B313" s="14">
        <v>0</v>
      </c>
      <c r="C313" s="14">
        <v>0</v>
      </c>
      <c r="D313" s="14">
        <v>0</v>
      </c>
      <c r="E313" s="14">
        <v>0</v>
      </c>
      <c r="F313" s="13" t="s">
        <v>52</v>
      </c>
      <c r="G313" s="1" t="s">
        <v>5424</v>
      </c>
      <c r="H313" s="1" t="s">
        <v>6815</v>
      </c>
      <c r="I313" s="1" t="s">
        <v>52</v>
      </c>
      <c r="J313" s="1" t="s">
        <v>52</v>
      </c>
      <c r="K313" s="1" t="s">
        <v>52</v>
      </c>
    </row>
    <row r="314" spans="1:11" ht="20.100000000000001" customHeight="1">
      <c r="A314" s="13" t="s">
        <v>7198</v>
      </c>
      <c r="B314" s="14">
        <v>0</v>
      </c>
      <c r="C314" s="14">
        <v>0</v>
      </c>
      <c r="D314" s="14">
        <v>0</v>
      </c>
      <c r="E314" s="14">
        <v>0</v>
      </c>
      <c r="F314" s="13" t="s">
        <v>52</v>
      </c>
      <c r="G314" s="1" t="s">
        <v>5424</v>
      </c>
      <c r="H314" s="1" t="s">
        <v>6815</v>
      </c>
      <c r="I314" s="1" t="s">
        <v>7199</v>
      </c>
      <c r="J314" s="1" t="s">
        <v>52</v>
      </c>
      <c r="K314" s="1" t="s">
        <v>52</v>
      </c>
    </row>
    <row r="315" spans="1:11" ht="20.100000000000001" customHeight="1">
      <c r="A315" s="13" t="s">
        <v>7200</v>
      </c>
      <c r="B315" s="14">
        <v>1286</v>
      </c>
      <c r="C315" s="14">
        <v>0</v>
      </c>
      <c r="D315" s="14">
        <v>0</v>
      </c>
      <c r="E315" s="14">
        <v>1286</v>
      </c>
      <c r="F315" s="13" t="s">
        <v>52</v>
      </c>
      <c r="G315" s="1" t="s">
        <v>5424</v>
      </c>
      <c r="H315" s="1" t="s">
        <v>6815</v>
      </c>
      <c r="I315" s="1" t="s">
        <v>7201</v>
      </c>
      <c r="J315" s="1" t="s">
        <v>52</v>
      </c>
      <c r="K315" s="1" t="s">
        <v>52</v>
      </c>
    </row>
    <row r="316" spans="1:11" ht="20.100000000000001" customHeight="1">
      <c r="A316" s="13" t="s">
        <v>7202</v>
      </c>
      <c r="B316" s="14">
        <v>0</v>
      </c>
      <c r="C316" s="14">
        <v>2153</v>
      </c>
      <c r="D316" s="14">
        <v>0</v>
      </c>
      <c r="E316" s="14">
        <v>2153</v>
      </c>
      <c r="F316" s="13" t="s">
        <v>52</v>
      </c>
      <c r="G316" s="1" t="s">
        <v>5424</v>
      </c>
      <c r="H316" s="1" t="s">
        <v>6815</v>
      </c>
      <c r="I316" s="1" t="s">
        <v>7203</v>
      </c>
      <c r="J316" s="1" t="s">
        <v>52</v>
      </c>
      <c r="K316" s="1" t="s">
        <v>52</v>
      </c>
    </row>
    <row r="317" spans="1:11" ht="20.100000000000001" customHeight="1">
      <c r="A317" s="13" t="s">
        <v>7204</v>
      </c>
      <c r="B317" s="14">
        <v>0</v>
      </c>
      <c r="C317" s="14">
        <v>0</v>
      </c>
      <c r="D317" s="14">
        <v>2769.2</v>
      </c>
      <c r="E317" s="14">
        <v>2769.2</v>
      </c>
      <c r="F317" s="13" t="s">
        <v>52</v>
      </c>
      <c r="G317" s="1" t="s">
        <v>5424</v>
      </c>
      <c r="H317" s="1" t="s">
        <v>6815</v>
      </c>
      <c r="I317" s="1" t="s">
        <v>7205</v>
      </c>
      <c r="J317" s="1" t="s">
        <v>52</v>
      </c>
      <c r="K317" s="1" t="s">
        <v>52</v>
      </c>
    </row>
    <row r="318" spans="1:11" ht="20.100000000000001" customHeight="1">
      <c r="A318" s="13" t="s">
        <v>6839</v>
      </c>
      <c r="B318" s="14">
        <v>1286</v>
      </c>
      <c r="C318" s="14">
        <v>2153</v>
      </c>
      <c r="D318" s="14">
        <v>2769.2</v>
      </c>
      <c r="E318" s="14">
        <v>6208.2</v>
      </c>
      <c r="F318" s="13" t="s">
        <v>52</v>
      </c>
      <c r="G318" s="1" t="s">
        <v>5424</v>
      </c>
      <c r="H318" s="1" t="s">
        <v>6815</v>
      </c>
      <c r="I318" s="1" t="s">
        <v>6840</v>
      </c>
      <c r="J318" s="1" t="s">
        <v>52</v>
      </c>
      <c r="K318" s="1" t="s">
        <v>52</v>
      </c>
    </row>
    <row r="319" spans="1:11" ht="20.100000000000001" customHeight="1">
      <c r="A319" s="13" t="s">
        <v>6841</v>
      </c>
      <c r="B319" s="14">
        <v>0</v>
      </c>
      <c r="C319" s="14">
        <v>0</v>
      </c>
      <c r="D319" s="14">
        <v>0</v>
      </c>
      <c r="E319" s="14">
        <v>0</v>
      </c>
      <c r="F319" s="13" t="s">
        <v>52</v>
      </c>
      <c r="G319" s="1" t="s">
        <v>5424</v>
      </c>
      <c r="H319" s="1" t="s">
        <v>6815</v>
      </c>
      <c r="I319" s="1" t="s">
        <v>52</v>
      </c>
      <c r="J319" s="1" t="s">
        <v>52</v>
      </c>
      <c r="K319" s="1" t="s">
        <v>52</v>
      </c>
    </row>
    <row r="320" spans="1:11" ht="20.100000000000001" customHeight="1">
      <c r="A320" s="13" t="s">
        <v>7206</v>
      </c>
      <c r="B320" s="14">
        <v>0</v>
      </c>
      <c r="C320" s="14">
        <v>0</v>
      </c>
      <c r="D320" s="14">
        <v>435.4</v>
      </c>
      <c r="E320" s="14">
        <v>435.4</v>
      </c>
      <c r="F320" s="13" t="s">
        <v>52</v>
      </c>
      <c r="G320" s="1" t="s">
        <v>5424</v>
      </c>
      <c r="H320" s="1" t="s">
        <v>6815</v>
      </c>
      <c r="I320" s="1" t="s">
        <v>7207</v>
      </c>
      <c r="J320" s="1" t="s">
        <v>52</v>
      </c>
      <c r="K320" s="1" t="s">
        <v>52</v>
      </c>
    </row>
    <row r="321" spans="1:11" ht="20.100000000000001" customHeight="1">
      <c r="A321" s="13" t="s">
        <v>6839</v>
      </c>
      <c r="B321" s="14">
        <v>0</v>
      </c>
      <c r="C321" s="14">
        <v>0</v>
      </c>
      <c r="D321" s="14">
        <v>435.4</v>
      </c>
      <c r="E321" s="14">
        <v>435.4</v>
      </c>
      <c r="F321" s="13" t="s">
        <v>52</v>
      </c>
      <c r="G321" s="1" t="s">
        <v>5424</v>
      </c>
      <c r="H321" s="1" t="s">
        <v>6815</v>
      </c>
      <c r="I321" s="1" t="s">
        <v>6840</v>
      </c>
      <c r="J321" s="1" t="s">
        <v>52</v>
      </c>
      <c r="K321" s="1" t="s">
        <v>52</v>
      </c>
    </row>
    <row r="322" spans="1:11" ht="20.100000000000001" customHeight="1">
      <c r="A322" s="13" t="s">
        <v>6841</v>
      </c>
      <c r="B322" s="14">
        <v>0</v>
      </c>
      <c r="C322" s="14">
        <v>0</v>
      </c>
      <c r="D322" s="14">
        <v>0</v>
      </c>
      <c r="E322" s="14">
        <v>0</v>
      </c>
      <c r="F322" s="13" t="s">
        <v>52</v>
      </c>
      <c r="G322" s="1" t="s">
        <v>5424</v>
      </c>
      <c r="H322" s="1" t="s">
        <v>6815</v>
      </c>
      <c r="I322" s="1" t="s">
        <v>52</v>
      </c>
      <c r="J322" s="1" t="s">
        <v>52</v>
      </c>
      <c r="K322" s="1" t="s">
        <v>52</v>
      </c>
    </row>
    <row r="323" spans="1:11" ht="20.100000000000001" customHeight="1">
      <c r="A323" s="13" t="s">
        <v>6841</v>
      </c>
      <c r="B323" s="14">
        <v>0</v>
      </c>
      <c r="C323" s="14">
        <v>0</v>
      </c>
      <c r="D323" s="14">
        <v>0</v>
      </c>
      <c r="E323" s="14">
        <v>0</v>
      </c>
      <c r="F323" s="13" t="s">
        <v>52</v>
      </c>
      <c r="G323" s="1" t="s">
        <v>5424</v>
      </c>
      <c r="H323" s="1" t="s">
        <v>6815</v>
      </c>
      <c r="I323" s="1" t="s">
        <v>6841</v>
      </c>
      <c r="J323" s="1" t="s">
        <v>52</v>
      </c>
      <c r="K323" s="1" t="s">
        <v>52</v>
      </c>
    </row>
    <row r="324" spans="1:11" ht="20.100000000000001" customHeight="1">
      <c r="A324" s="17" t="s">
        <v>6872</v>
      </c>
      <c r="B324" s="18">
        <v>1286</v>
      </c>
      <c r="C324" s="18">
        <v>10862</v>
      </c>
      <c r="D324" s="18">
        <v>3204</v>
      </c>
      <c r="E324" s="18">
        <v>15352</v>
      </c>
      <c r="F324" s="19"/>
    </row>
  </sheetData>
  <mergeCells count="2">
    <mergeCell ref="A1:F1"/>
    <mergeCell ref="A2:F2"/>
  </mergeCells>
  <phoneticPr fontId="1" type="noConversion"/>
  <pageMargins left="0.78740157480314965" right="0.59055118110236227" top="0.39370078740157483" bottom="0.39370078740157483" header="0" footer="0"/>
  <pageSetup paperSize="9" scale="83" fitToHeight="0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C16" sqref="C16"/>
    </sheetView>
  </sheetViews>
  <sheetFormatPr defaultRowHeight="16.5"/>
  <cols>
    <col min="1" max="1" width="14.375" customWidth="1"/>
    <col min="3" max="3" width="22.75" customWidth="1"/>
  </cols>
  <sheetData>
    <row r="1" spans="1:7">
      <c r="A1" t="s">
        <v>7756</v>
      </c>
    </row>
    <row r="2" spans="1:7">
      <c r="A2" s="1" t="s">
        <v>7757</v>
      </c>
      <c r="B2" t="s">
        <v>5593</v>
      </c>
      <c r="C2" s="1" t="s">
        <v>7758</v>
      </c>
    </row>
    <row r="3" spans="1:7">
      <c r="A3" s="1" t="s">
        <v>7759</v>
      </c>
      <c r="B3" t="s">
        <v>7760</v>
      </c>
    </row>
    <row r="4" spans="1:7">
      <c r="A4" s="1" t="s">
        <v>7761</v>
      </c>
      <c r="B4">
        <v>5</v>
      </c>
    </row>
    <row r="5" spans="1:7">
      <c r="A5" s="1" t="s">
        <v>7762</v>
      </c>
      <c r="B5">
        <v>5</v>
      </c>
    </row>
    <row r="6" spans="1:7">
      <c r="A6" s="1" t="s">
        <v>7763</v>
      </c>
      <c r="B6" t="s">
        <v>7764</v>
      </c>
    </row>
    <row r="7" spans="1:7">
      <c r="A7" s="1" t="s">
        <v>7765</v>
      </c>
      <c r="B7" t="s">
        <v>6813</v>
      </c>
      <c r="C7" t="s">
        <v>61</v>
      </c>
    </row>
    <row r="8" spans="1:7">
      <c r="A8" s="1" t="s">
        <v>7766</v>
      </c>
      <c r="B8" t="s">
        <v>6813</v>
      </c>
      <c r="C8">
        <v>2</v>
      </c>
    </row>
    <row r="9" spans="1:7">
      <c r="A9" s="1" t="s">
        <v>7767</v>
      </c>
      <c r="B9" t="s">
        <v>7209</v>
      </c>
      <c r="C9" t="s">
        <v>7211</v>
      </c>
      <c r="D9" t="s">
        <v>7212</v>
      </c>
      <c r="E9" t="s">
        <v>7213</v>
      </c>
      <c r="F9" t="s">
        <v>7214</v>
      </c>
      <c r="G9" t="s">
        <v>7768</v>
      </c>
    </row>
    <row r="10" spans="1:7">
      <c r="A10" s="1" t="s">
        <v>7769</v>
      </c>
      <c r="B10">
        <v>1185</v>
      </c>
      <c r="C10">
        <v>0</v>
      </c>
      <c r="D10">
        <v>0</v>
      </c>
    </row>
    <row r="11" spans="1:7">
      <c r="A11" s="1" t="s">
        <v>7770</v>
      </c>
      <c r="B11" t="s">
        <v>7771</v>
      </c>
      <c r="C11">
        <v>4</v>
      </c>
    </row>
    <row r="12" spans="1:7">
      <c r="A12" s="1" t="s">
        <v>7772</v>
      </c>
      <c r="B12" t="s">
        <v>7771</v>
      </c>
      <c r="C12">
        <v>4</v>
      </c>
    </row>
    <row r="13" spans="1:7">
      <c r="A13" s="1" t="s">
        <v>7773</v>
      </c>
      <c r="B13" t="s">
        <v>7771</v>
      </c>
      <c r="C13">
        <v>3</v>
      </c>
    </row>
    <row r="14" spans="1:7">
      <c r="A14" s="1" t="s">
        <v>7774</v>
      </c>
      <c r="B14" t="s">
        <v>7771</v>
      </c>
      <c r="C14">
        <v>5</v>
      </c>
    </row>
    <row r="15" spans="1:7">
      <c r="A15" s="1" t="s">
        <v>7775</v>
      </c>
      <c r="B15" t="s">
        <v>5593</v>
      </c>
      <c r="C15" t="s">
        <v>7776</v>
      </c>
      <c r="D15" t="s">
        <v>7776</v>
      </c>
      <c r="E15" t="s">
        <v>7776</v>
      </c>
      <c r="F15">
        <v>1</v>
      </c>
    </row>
    <row r="16" spans="1:7">
      <c r="A16" s="1" t="s">
        <v>7777</v>
      </c>
      <c r="B16">
        <v>1.1100000000000001</v>
      </c>
      <c r="C16">
        <v>1.1200000000000001</v>
      </c>
    </row>
    <row r="17" spans="1:13">
      <c r="A17" s="1" t="s">
        <v>7778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7779</v>
      </c>
      <c r="B18">
        <v>1.25</v>
      </c>
      <c r="C18">
        <v>1.071</v>
      </c>
    </row>
    <row r="19" spans="1:13">
      <c r="A19" s="1" t="s">
        <v>7780</v>
      </c>
    </row>
    <row r="20" spans="1:13">
      <c r="A20" s="1" t="s">
        <v>7781</v>
      </c>
      <c r="B20" s="1" t="s">
        <v>6813</v>
      </c>
      <c r="C20">
        <v>1</v>
      </c>
    </row>
    <row r="21" spans="1:13">
      <c r="A21" t="s">
        <v>6809</v>
      </c>
      <c r="B21" t="s">
        <v>7782</v>
      </c>
      <c r="C21" t="s">
        <v>7783</v>
      </c>
    </row>
    <row r="22" spans="1:13">
      <c r="A22">
        <v>1</v>
      </c>
      <c r="B22" s="1" t="s">
        <v>7784</v>
      </c>
      <c r="C22" s="1" t="s">
        <v>7785</v>
      </c>
    </row>
    <row r="23" spans="1:13">
      <c r="A23">
        <v>2</v>
      </c>
      <c r="B23" s="1" t="s">
        <v>7786</v>
      </c>
      <c r="C23" s="1" t="s">
        <v>7787</v>
      </c>
    </row>
    <row r="24" spans="1:13">
      <c r="A24">
        <v>3</v>
      </c>
      <c r="B24" s="1" t="s">
        <v>7788</v>
      </c>
      <c r="C24" s="1" t="s">
        <v>7789</v>
      </c>
    </row>
    <row r="25" spans="1:13">
      <c r="A25">
        <v>4</v>
      </c>
      <c r="B25" s="1" t="s">
        <v>7790</v>
      </c>
      <c r="C25" s="1" t="s">
        <v>7791</v>
      </c>
    </row>
    <row r="26" spans="1:13">
      <c r="A26">
        <v>5</v>
      </c>
      <c r="B26" s="1" t="s">
        <v>7792</v>
      </c>
      <c r="C26" s="1" t="s">
        <v>52</v>
      </c>
    </row>
    <row r="27" spans="1:13">
      <c r="A27">
        <v>6</v>
      </c>
      <c r="B27" s="1" t="s">
        <v>7793</v>
      </c>
      <c r="C27" s="1" t="s">
        <v>52</v>
      </c>
    </row>
    <row r="28" spans="1:13">
      <c r="A28">
        <v>7</v>
      </c>
      <c r="B28" s="1" t="s">
        <v>7793</v>
      </c>
      <c r="C28" s="1" t="s">
        <v>52</v>
      </c>
    </row>
    <row r="29" spans="1:13">
      <c r="A29">
        <v>8</v>
      </c>
      <c r="B29" s="1" t="s">
        <v>7793</v>
      </c>
      <c r="C29" s="1" t="s">
        <v>52</v>
      </c>
    </row>
    <row r="30" spans="1:13">
      <c r="A30">
        <v>9</v>
      </c>
      <c r="B30" s="1" t="s">
        <v>7793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470"/>
  <sheetViews>
    <sheetView zoomScale="85" zoomScaleNormal="85" workbookViewId="0">
      <pane ySplit="4" topLeftCell="A92" activePane="bottomLeft" state="frozen"/>
      <selection activeCell="B217" sqref="B217"/>
      <selection pane="bottomLeft" activeCell="G112" sqref="G112"/>
    </sheetView>
  </sheetViews>
  <sheetFormatPr defaultRowHeight="16.5"/>
  <cols>
    <col min="1" max="1" width="21.625" hidden="1" customWidth="1"/>
    <col min="2" max="2" width="30.5" bestFit="1" customWidth="1"/>
    <col min="3" max="3" width="31.625" bestFit="1" customWidth="1"/>
    <col min="4" max="4" width="5.5" bestFit="1" customWidth="1"/>
    <col min="5" max="5" width="15" bestFit="1" customWidth="1"/>
    <col min="6" max="6" width="6.625" bestFit="1" customWidth="1"/>
    <col min="7" max="7" width="13.875" bestFit="1" customWidth="1"/>
    <col min="8" max="8" width="6.625" bestFit="1" customWidth="1"/>
    <col min="9" max="9" width="13.875" bestFit="1" customWidth="1"/>
    <col min="10" max="10" width="6.625" bestFit="1" customWidth="1"/>
    <col min="11" max="11" width="13.875" bestFit="1" customWidth="1"/>
    <col min="12" max="12" width="11.625" bestFit="1" customWidth="1"/>
    <col min="13" max="13" width="11.25" bestFit="1" customWidth="1"/>
    <col min="14" max="14" width="13.875" bestFit="1" customWidth="1"/>
    <col min="15" max="16" width="9.25" bestFit="1" customWidth="1"/>
    <col min="17" max="17" width="11.625" bestFit="1" customWidth="1"/>
    <col min="18" max="18" width="9.25" bestFit="1" customWidth="1"/>
    <col min="19" max="19" width="13.875" bestFit="1" customWidth="1"/>
    <col min="20" max="20" width="8.5" bestFit="1" customWidth="1"/>
    <col min="21" max="21" width="11.625" bestFit="1" customWidth="1"/>
    <col min="22" max="23" width="9" hidden="1" customWidth="1"/>
    <col min="24" max="24" width="11" hidden="1" customWidth="1"/>
    <col min="25" max="25" width="9" hidden="1" customWidth="1"/>
    <col min="26" max="26" width="16" customWidth="1"/>
    <col min="27" max="27" width="18.375" customWidth="1"/>
  </cols>
  <sheetData>
    <row r="1" spans="1:26" ht="30" customHeight="1">
      <c r="A1" s="250" t="s">
        <v>7208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</row>
    <row r="2" spans="1:26" ht="30" customHeight="1">
      <c r="A2" s="318" t="s">
        <v>1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</row>
    <row r="3" spans="1:26" ht="30" customHeight="1">
      <c r="A3" s="248" t="s">
        <v>2457</v>
      </c>
      <c r="B3" s="248" t="s">
        <v>2</v>
      </c>
      <c r="C3" s="248" t="s">
        <v>6811</v>
      </c>
      <c r="D3" s="248" t="s">
        <v>4</v>
      </c>
      <c r="E3" s="319"/>
      <c r="F3" s="319"/>
      <c r="G3" s="319"/>
      <c r="H3" s="319"/>
      <c r="I3" s="319"/>
      <c r="J3" s="319"/>
      <c r="K3" s="320"/>
      <c r="L3" s="248" t="s">
        <v>2459</v>
      </c>
      <c r="M3" s="248" t="s">
        <v>2460</v>
      </c>
      <c r="N3" s="248"/>
      <c r="O3" s="248"/>
      <c r="P3" s="248"/>
      <c r="Q3" s="248"/>
      <c r="R3" s="248"/>
      <c r="S3" s="248"/>
      <c r="T3" s="248" t="s">
        <v>2462</v>
      </c>
      <c r="U3" s="248" t="s">
        <v>12</v>
      </c>
      <c r="V3" s="247" t="s">
        <v>7216</v>
      </c>
      <c r="W3" s="247" t="s">
        <v>7217</v>
      </c>
      <c r="X3" s="247" t="s">
        <v>7218</v>
      </c>
      <c r="Y3" s="247" t="s">
        <v>48</v>
      </c>
      <c r="Z3" s="190"/>
    </row>
    <row r="4" spans="1:26" ht="30" customHeight="1">
      <c r="A4" s="248"/>
      <c r="B4" s="248"/>
      <c r="C4" s="248"/>
      <c r="D4" s="248"/>
      <c r="E4" s="2" t="s">
        <v>7211</v>
      </c>
      <c r="F4" s="2" t="s">
        <v>7210</v>
      </c>
      <c r="G4" s="2" t="s">
        <v>7213</v>
      </c>
      <c r="H4" s="2" t="s">
        <v>7210</v>
      </c>
      <c r="I4" s="2" t="s">
        <v>8148</v>
      </c>
      <c r="J4" s="2" t="s">
        <v>7210</v>
      </c>
      <c r="K4" s="2" t="s">
        <v>7215</v>
      </c>
      <c r="L4" s="248"/>
      <c r="M4" s="2" t="s">
        <v>7209</v>
      </c>
      <c r="N4" s="2" t="s">
        <v>7211</v>
      </c>
      <c r="O4" s="2" t="s">
        <v>7212</v>
      </c>
      <c r="P4" s="2" t="s">
        <v>7213</v>
      </c>
      <c r="Q4" s="2" t="s">
        <v>7794</v>
      </c>
      <c r="R4" s="2" t="s">
        <v>7799</v>
      </c>
      <c r="S4" s="2" t="s">
        <v>7215</v>
      </c>
      <c r="T4" s="248"/>
      <c r="U4" s="248"/>
      <c r="V4" s="247"/>
      <c r="W4" s="247"/>
      <c r="X4" s="247"/>
      <c r="Y4" s="247"/>
      <c r="Z4" s="190"/>
    </row>
    <row r="5" spans="1:26" ht="30" customHeight="1">
      <c r="A5" s="5" t="s">
        <v>5610</v>
      </c>
      <c r="B5" s="5" t="s">
        <v>4983</v>
      </c>
      <c r="C5" s="5" t="s">
        <v>5609</v>
      </c>
      <c r="D5" s="20" t="s">
        <v>1186</v>
      </c>
      <c r="E5" s="192">
        <v>0</v>
      </c>
      <c r="F5" s="191" t="s">
        <v>52</v>
      </c>
      <c r="G5" s="192">
        <v>0</v>
      </c>
      <c r="H5" s="191" t="s">
        <v>52</v>
      </c>
      <c r="I5" s="192">
        <v>0</v>
      </c>
      <c r="J5" s="191" t="s">
        <v>52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60857</v>
      </c>
      <c r="R5" s="21"/>
      <c r="S5" s="21">
        <f t="shared" ref="S5:S42" si="0">SMALL(M5:Q5,COUNTIF(M5:Q5,0)+1)</f>
        <v>60857</v>
      </c>
      <c r="T5" s="5" t="s">
        <v>7219</v>
      </c>
      <c r="U5" s="5" t="s">
        <v>5596</v>
      </c>
      <c r="V5" s="1" t="s">
        <v>52</v>
      </c>
      <c r="W5" s="1" t="s">
        <v>52</v>
      </c>
      <c r="X5" s="22"/>
      <c r="Y5" s="1" t="s">
        <v>52</v>
      </c>
      <c r="Z5" s="190"/>
    </row>
    <row r="6" spans="1:26" ht="30" customHeight="1">
      <c r="A6" s="5" t="s">
        <v>5618</v>
      </c>
      <c r="B6" s="5" t="s">
        <v>4983</v>
      </c>
      <c r="C6" s="5" t="s">
        <v>5617</v>
      </c>
      <c r="D6" s="20" t="s">
        <v>1186</v>
      </c>
      <c r="E6" s="192">
        <v>0</v>
      </c>
      <c r="F6" s="191" t="s">
        <v>52</v>
      </c>
      <c r="G6" s="192">
        <v>0</v>
      </c>
      <c r="H6" s="191" t="s">
        <v>52</v>
      </c>
      <c r="I6" s="192">
        <v>0</v>
      </c>
      <c r="J6" s="191" t="s">
        <v>52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100243</v>
      </c>
      <c r="R6" s="21"/>
      <c r="S6" s="21">
        <f t="shared" si="0"/>
        <v>100243</v>
      </c>
      <c r="T6" s="5" t="s">
        <v>7220</v>
      </c>
      <c r="U6" s="5" t="s">
        <v>5596</v>
      </c>
      <c r="V6" s="1" t="s">
        <v>52</v>
      </c>
      <c r="W6" s="1" t="s">
        <v>52</v>
      </c>
      <c r="X6" s="22"/>
      <c r="Y6" s="1" t="s">
        <v>52</v>
      </c>
      <c r="Z6" s="190"/>
    </row>
    <row r="7" spans="1:26" ht="30" customHeight="1">
      <c r="A7" s="5" t="s">
        <v>6142</v>
      </c>
      <c r="B7" s="5" t="s">
        <v>4983</v>
      </c>
      <c r="C7" s="5" t="s">
        <v>4984</v>
      </c>
      <c r="D7" s="20" t="s">
        <v>1186</v>
      </c>
      <c r="E7" s="192">
        <v>0</v>
      </c>
      <c r="F7" s="191" t="s">
        <v>52</v>
      </c>
      <c r="G7" s="192">
        <v>0</v>
      </c>
      <c r="H7" s="191" t="s">
        <v>52</v>
      </c>
      <c r="I7" s="192">
        <v>0</v>
      </c>
      <c r="J7" s="191" t="s">
        <v>52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107355</v>
      </c>
      <c r="R7" s="21"/>
      <c r="S7" s="21">
        <f t="shared" si="0"/>
        <v>107355</v>
      </c>
      <c r="T7" s="5" t="s">
        <v>7221</v>
      </c>
      <c r="U7" s="5" t="s">
        <v>5596</v>
      </c>
      <c r="V7" s="1" t="s">
        <v>52</v>
      </c>
      <c r="W7" s="1" t="s">
        <v>52</v>
      </c>
      <c r="X7" s="22"/>
      <c r="Y7" s="1" t="s">
        <v>52</v>
      </c>
      <c r="Z7" s="190"/>
    </row>
    <row r="8" spans="1:26" ht="30" customHeight="1">
      <c r="A8" s="5" t="s">
        <v>6628</v>
      </c>
      <c r="B8" s="5" t="s">
        <v>4983</v>
      </c>
      <c r="C8" s="5" t="s">
        <v>6606</v>
      </c>
      <c r="D8" s="20" t="s">
        <v>1186</v>
      </c>
      <c r="E8" s="192">
        <v>0</v>
      </c>
      <c r="F8" s="191" t="s">
        <v>52</v>
      </c>
      <c r="G8" s="192">
        <v>0</v>
      </c>
      <c r="H8" s="191" t="s">
        <v>52</v>
      </c>
      <c r="I8" s="192">
        <v>0</v>
      </c>
      <c r="J8" s="191" t="s">
        <v>52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129965</v>
      </c>
      <c r="R8" s="21"/>
      <c r="S8" s="21">
        <f t="shared" si="0"/>
        <v>129965</v>
      </c>
      <c r="T8" s="5" t="s">
        <v>7222</v>
      </c>
      <c r="U8" s="5" t="s">
        <v>5596</v>
      </c>
      <c r="V8" s="1" t="s">
        <v>52</v>
      </c>
      <c r="W8" s="1" t="s">
        <v>52</v>
      </c>
      <c r="X8" s="22"/>
      <c r="Y8" s="1" t="s">
        <v>52</v>
      </c>
      <c r="Z8" s="190"/>
    </row>
    <row r="9" spans="1:26" ht="30" customHeight="1">
      <c r="A9" s="5" t="s">
        <v>5597</v>
      </c>
      <c r="B9" s="5" t="s">
        <v>5594</v>
      </c>
      <c r="C9" s="5" t="s">
        <v>5595</v>
      </c>
      <c r="D9" s="20" t="s">
        <v>1186</v>
      </c>
      <c r="E9" s="192">
        <v>0</v>
      </c>
      <c r="F9" s="191" t="s">
        <v>52</v>
      </c>
      <c r="G9" s="192">
        <v>0</v>
      </c>
      <c r="H9" s="191" t="s">
        <v>52</v>
      </c>
      <c r="I9" s="192">
        <v>0</v>
      </c>
      <c r="J9" s="191" t="s">
        <v>52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64375</v>
      </c>
      <c r="R9" s="21"/>
      <c r="S9" s="21">
        <f t="shared" si="0"/>
        <v>64375</v>
      </c>
      <c r="T9" s="5" t="s">
        <v>7223</v>
      </c>
      <c r="U9" s="5" t="s">
        <v>5596</v>
      </c>
      <c r="V9" s="1" t="s">
        <v>52</v>
      </c>
      <c r="W9" s="1" t="s">
        <v>52</v>
      </c>
      <c r="X9" s="22"/>
      <c r="Y9" s="1" t="s">
        <v>52</v>
      </c>
      <c r="Z9" s="190"/>
    </row>
    <row r="10" spans="1:26" ht="30" customHeight="1">
      <c r="A10" s="5" t="s">
        <v>6222</v>
      </c>
      <c r="B10" s="5" t="s">
        <v>5594</v>
      </c>
      <c r="C10" s="5" t="s">
        <v>5617</v>
      </c>
      <c r="D10" s="20" t="s">
        <v>1186</v>
      </c>
      <c r="E10" s="192">
        <v>0</v>
      </c>
      <c r="F10" s="191" t="s">
        <v>52</v>
      </c>
      <c r="G10" s="192">
        <v>0</v>
      </c>
      <c r="H10" s="191" t="s">
        <v>52</v>
      </c>
      <c r="I10" s="192">
        <v>0</v>
      </c>
      <c r="J10" s="191" t="s">
        <v>52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109114</v>
      </c>
      <c r="R10" s="21"/>
      <c r="S10" s="21">
        <f t="shared" si="0"/>
        <v>109114</v>
      </c>
      <c r="T10" s="5" t="s">
        <v>7224</v>
      </c>
      <c r="U10" s="5" t="s">
        <v>5596</v>
      </c>
      <c r="V10" s="1" t="s">
        <v>52</v>
      </c>
      <c r="W10" s="1" t="s">
        <v>52</v>
      </c>
      <c r="X10" s="22"/>
      <c r="Y10" s="1" t="s">
        <v>52</v>
      </c>
      <c r="Z10" s="190"/>
    </row>
    <row r="11" spans="1:26" ht="30" customHeight="1">
      <c r="A11" s="5" t="s">
        <v>6640</v>
      </c>
      <c r="B11" s="5" t="s">
        <v>4988</v>
      </c>
      <c r="C11" s="5" t="s">
        <v>4989</v>
      </c>
      <c r="D11" s="20" t="s">
        <v>1186</v>
      </c>
      <c r="E11" s="192">
        <v>0</v>
      </c>
      <c r="F11" s="191" t="s">
        <v>52</v>
      </c>
      <c r="G11" s="192">
        <v>0</v>
      </c>
      <c r="H11" s="191" t="s">
        <v>52</v>
      </c>
      <c r="I11" s="192">
        <v>0</v>
      </c>
      <c r="J11" s="191" t="s">
        <v>52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15627</v>
      </c>
      <c r="R11" s="21"/>
      <c r="S11" s="21">
        <f t="shared" si="0"/>
        <v>15627</v>
      </c>
      <c r="T11" s="5" t="s">
        <v>7225</v>
      </c>
      <c r="U11" s="5" t="s">
        <v>5596</v>
      </c>
      <c r="V11" s="1" t="s">
        <v>52</v>
      </c>
      <c r="W11" s="1" t="s">
        <v>52</v>
      </c>
      <c r="X11" s="22"/>
      <c r="Y11" s="1" t="s">
        <v>52</v>
      </c>
      <c r="Z11" s="190"/>
    </row>
    <row r="12" spans="1:26" ht="30" customHeight="1">
      <c r="A12" s="5" t="s">
        <v>6634</v>
      </c>
      <c r="B12" s="5" t="s">
        <v>4988</v>
      </c>
      <c r="C12" s="5" t="s">
        <v>6610</v>
      </c>
      <c r="D12" s="20" t="s">
        <v>1186</v>
      </c>
      <c r="E12" s="192">
        <v>0</v>
      </c>
      <c r="F12" s="191" t="s">
        <v>52</v>
      </c>
      <c r="G12" s="192">
        <v>0</v>
      </c>
      <c r="H12" s="191" t="s">
        <v>52</v>
      </c>
      <c r="I12" s="192">
        <v>0</v>
      </c>
      <c r="J12" s="191" t="s">
        <v>52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25934</v>
      </c>
      <c r="R12" s="21"/>
      <c r="S12" s="21">
        <f t="shared" si="0"/>
        <v>25934</v>
      </c>
      <c r="T12" s="5" t="s">
        <v>7226</v>
      </c>
      <c r="U12" s="5" t="s">
        <v>5596</v>
      </c>
      <c r="V12" s="1" t="s">
        <v>52</v>
      </c>
      <c r="W12" s="1" t="s">
        <v>52</v>
      </c>
      <c r="X12" s="22"/>
      <c r="Y12" s="1" t="s">
        <v>52</v>
      </c>
      <c r="Z12" s="190"/>
    </row>
    <row r="13" spans="1:26" ht="30" customHeight="1">
      <c r="A13" s="5" t="s">
        <v>6645</v>
      </c>
      <c r="B13" s="5" t="s">
        <v>6643</v>
      </c>
      <c r="C13" s="5" t="s">
        <v>4989</v>
      </c>
      <c r="D13" s="20" t="s">
        <v>6644</v>
      </c>
      <c r="E13" s="192">
        <v>0</v>
      </c>
      <c r="F13" s="191" t="s">
        <v>52</v>
      </c>
      <c r="G13" s="192">
        <v>0</v>
      </c>
      <c r="H13" s="191" t="s">
        <v>52</v>
      </c>
      <c r="I13" s="192">
        <v>0</v>
      </c>
      <c r="J13" s="191" t="s">
        <v>52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223000</v>
      </c>
      <c r="R13" s="21"/>
      <c r="S13" s="21">
        <f t="shared" si="0"/>
        <v>223000</v>
      </c>
      <c r="T13" s="5" t="s">
        <v>7227</v>
      </c>
      <c r="U13" s="5" t="s">
        <v>52</v>
      </c>
      <c r="V13" s="1" t="s">
        <v>52</v>
      </c>
      <c r="W13" s="1" t="s">
        <v>52</v>
      </c>
      <c r="X13" s="22"/>
      <c r="Y13" s="1" t="s">
        <v>52</v>
      </c>
      <c r="Z13" s="190"/>
    </row>
    <row r="14" spans="1:26" ht="30" customHeight="1">
      <c r="A14" s="5" t="s">
        <v>5626</v>
      </c>
      <c r="B14" s="5" t="s">
        <v>5625</v>
      </c>
      <c r="C14" s="5" t="s">
        <v>4989</v>
      </c>
      <c r="D14" s="20" t="s">
        <v>1186</v>
      </c>
      <c r="E14" s="192">
        <v>0</v>
      </c>
      <c r="F14" s="191" t="s">
        <v>52</v>
      </c>
      <c r="G14" s="192">
        <v>0</v>
      </c>
      <c r="H14" s="191" t="s">
        <v>52</v>
      </c>
      <c r="I14" s="192">
        <v>0</v>
      </c>
      <c r="J14" s="191" t="s">
        <v>52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10580</v>
      </c>
      <c r="R14" s="21"/>
      <c r="S14" s="21">
        <f t="shared" si="0"/>
        <v>10580</v>
      </c>
      <c r="T14" s="5" t="s">
        <v>7228</v>
      </c>
      <c r="U14" s="5" t="s">
        <v>5596</v>
      </c>
      <c r="V14" s="1" t="s">
        <v>52</v>
      </c>
      <c r="W14" s="1" t="s">
        <v>52</v>
      </c>
      <c r="X14" s="22"/>
      <c r="Y14" s="1" t="s">
        <v>52</v>
      </c>
      <c r="Z14" s="190"/>
    </row>
    <row r="15" spans="1:26" ht="30" customHeight="1">
      <c r="A15" s="5" t="s">
        <v>6637</v>
      </c>
      <c r="B15" s="5" t="s">
        <v>6614</v>
      </c>
      <c r="C15" s="5" t="s">
        <v>6610</v>
      </c>
      <c r="D15" s="20" t="s">
        <v>1186</v>
      </c>
      <c r="E15" s="192">
        <v>0</v>
      </c>
      <c r="F15" s="191" t="s">
        <v>52</v>
      </c>
      <c r="G15" s="192">
        <v>0</v>
      </c>
      <c r="H15" s="191" t="s">
        <v>52</v>
      </c>
      <c r="I15" s="192">
        <v>0</v>
      </c>
      <c r="J15" s="191" t="s">
        <v>52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25820</v>
      </c>
      <c r="R15" s="21"/>
      <c r="S15" s="21">
        <f t="shared" si="0"/>
        <v>25820</v>
      </c>
      <c r="T15" s="5" t="s">
        <v>7229</v>
      </c>
      <c r="U15" s="5" t="s">
        <v>5596</v>
      </c>
      <c r="V15" s="1" t="s">
        <v>52</v>
      </c>
      <c r="W15" s="1" t="s">
        <v>52</v>
      </c>
      <c r="X15" s="22"/>
      <c r="Y15" s="1" t="s">
        <v>52</v>
      </c>
      <c r="Z15" s="190"/>
    </row>
    <row r="16" spans="1:26" ht="30" customHeight="1">
      <c r="A16" s="5" t="s">
        <v>5631</v>
      </c>
      <c r="B16" s="5" t="s">
        <v>5629</v>
      </c>
      <c r="C16" s="5" t="s">
        <v>5630</v>
      </c>
      <c r="D16" s="20" t="s">
        <v>1186</v>
      </c>
      <c r="E16" s="192">
        <v>0</v>
      </c>
      <c r="F16" s="191" t="s">
        <v>52</v>
      </c>
      <c r="G16" s="192">
        <v>0</v>
      </c>
      <c r="H16" s="191" t="s">
        <v>52</v>
      </c>
      <c r="I16" s="192">
        <v>0</v>
      </c>
      <c r="J16" s="191" t="s">
        <v>52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20105</v>
      </c>
      <c r="R16" s="21"/>
      <c r="S16" s="21">
        <f t="shared" si="0"/>
        <v>20105</v>
      </c>
      <c r="T16" s="5" t="s">
        <v>7230</v>
      </c>
      <c r="U16" s="5" t="s">
        <v>5596</v>
      </c>
      <c r="V16" s="1" t="s">
        <v>52</v>
      </c>
      <c r="W16" s="1" t="s">
        <v>52</v>
      </c>
      <c r="X16" s="22"/>
      <c r="Y16" s="1" t="s">
        <v>52</v>
      </c>
      <c r="Z16" s="190"/>
    </row>
    <row r="17" spans="1:26" ht="30" customHeight="1">
      <c r="A17" s="5" t="s">
        <v>6162</v>
      </c>
      <c r="B17" s="5" t="s">
        <v>5629</v>
      </c>
      <c r="C17" s="5" t="s">
        <v>6160</v>
      </c>
      <c r="D17" s="20" t="s">
        <v>1186</v>
      </c>
      <c r="E17" s="192">
        <v>0</v>
      </c>
      <c r="F17" s="191" t="s">
        <v>52</v>
      </c>
      <c r="G17" s="192">
        <v>0</v>
      </c>
      <c r="H17" s="191" t="s">
        <v>52</v>
      </c>
      <c r="I17" s="192">
        <v>0</v>
      </c>
      <c r="J17" s="191" t="s">
        <v>52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83251</v>
      </c>
      <c r="R17" s="21"/>
      <c r="S17" s="21">
        <f t="shared" si="0"/>
        <v>83251</v>
      </c>
      <c r="T17" s="5" t="s">
        <v>7231</v>
      </c>
      <c r="U17" s="5" t="s">
        <v>5596</v>
      </c>
      <c r="V17" s="1" t="s">
        <v>52</v>
      </c>
      <c r="W17" s="1" t="s">
        <v>52</v>
      </c>
      <c r="X17" s="22"/>
      <c r="Y17" s="1" t="s">
        <v>52</v>
      </c>
      <c r="Z17" s="190"/>
    </row>
    <row r="18" spans="1:26" ht="30" customHeight="1">
      <c r="A18" s="5" t="s">
        <v>6171</v>
      </c>
      <c r="B18" s="5" t="s">
        <v>6169</v>
      </c>
      <c r="C18" s="5" t="s">
        <v>6160</v>
      </c>
      <c r="D18" s="20" t="s">
        <v>1186</v>
      </c>
      <c r="E18" s="192">
        <v>0</v>
      </c>
      <c r="F18" s="191" t="s">
        <v>52</v>
      </c>
      <c r="G18" s="192">
        <v>0</v>
      </c>
      <c r="H18" s="191" t="s">
        <v>52</v>
      </c>
      <c r="I18" s="192">
        <v>0</v>
      </c>
      <c r="J18" s="191" t="s">
        <v>52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1495</v>
      </c>
      <c r="R18" s="21"/>
      <c r="S18" s="21">
        <f t="shared" si="0"/>
        <v>1495</v>
      </c>
      <c r="T18" s="5" t="s">
        <v>7232</v>
      </c>
      <c r="U18" s="5" t="s">
        <v>5596</v>
      </c>
      <c r="V18" s="1" t="s">
        <v>52</v>
      </c>
      <c r="W18" s="1" t="s">
        <v>52</v>
      </c>
      <c r="X18" s="22"/>
      <c r="Y18" s="1" t="s">
        <v>52</v>
      </c>
      <c r="Z18" s="190"/>
    </row>
    <row r="19" spans="1:26" ht="30" customHeight="1">
      <c r="A19" s="5" t="s">
        <v>6152</v>
      </c>
      <c r="B19" s="5" t="s">
        <v>6149</v>
      </c>
      <c r="C19" s="5" t="s">
        <v>6150</v>
      </c>
      <c r="D19" s="20" t="s">
        <v>1186</v>
      </c>
      <c r="E19" s="192">
        <v>0</v>
      </c>
      <c r="F19" s="191" t="s">
        <v>52</v>
      </c>
      <c r="G19" s="192">
        <v>0</v>
      </c>
      <c r="H19" s="191" t="s">
        <v>52</v>
      </c>
      <c r="I19" s="192">
        <v>0</v>
      </c>
      <c r="J19" s="191" t="s">
        <v>52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1273</v>
      </c>
      <c r="R19" s="21"/>
      <c r="S19" s="21">
        <f t="shared" si="0"/>
        <v>1273</v>
      </c>
      <c r="T19" s="5" t="s">
        <v>7233</v>
      </c>
      <c r="U19" s="5" t="s">
        <v>5596</v>
      </c>
      <c r="V19" s="1" t="s">
        <v>52</v>
      </c>
      <c r="W19" s="1" t="s">
        <v>52</v>
      </c>
      <c r="X19" s="22"/>
      <c r="Y19" s="1" t="s">
        <v>52</v>
      </c>
      <c r="Z19" s="190"/>
    </row>
    <row r="20" spans="1:26" ht="30" customHeight="1">
      <c r="A20" s="5" t="s">
        <v>6179</v>
      </c>
      <c r="B20" s="5" t="s">
        <v>6109</v>
      </c>
      <c r="C20" s="5" t="s">
        <v>6110</v>
      </c>
      <c r="D20" s="20" t="s">
        <v>1186</v>
      </c>
      <c r="E20" s="192">
        <v>0</v>
      </c>
      <c r="F20" s="191" t="s">
        <v>52</v>
      </c>
      <c r="G20" s="192">
        <v>0</v>
      </c>
      <c r="H20" s="191" t="s">
        <v>52</v>
      </c>
      <c r="I20" s="192">
        <v>0</v>
      </c>
      <c r="J20" s="191" t="s">
        <v>52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1502</v>
      </c>
      <c r="R20" s="21"/>
      <c r="S20" s="21">
        <f t="shared" si="0"/>
        <v>1502</v>
      </c>
      <c r="T20" s="5" t="s">
        <v>7234</v>
      </c>
      <c r="U20" s="5" t="s">
        <v>5596</v>
      </c>
      <c r="V20" s="1" t="s">
        <v>52</v>
      </c>
      <c r="W20" s="1" t="s">
        <v>52</v>
      </c>
      <c r="X20" s="22"/>
      <c r="Y20" s="1" t="s">
        <v>52</v>
      </c>
      <c r="Z20" s="190"/>
    </row>
    <row r="21" spans="1:26" ht="30" customHeight="1">
      <c r="A21" s="5" t="s">
        <v>6247</v>
      </c>
      <c r="B21" s="5" t="s">
        <v>3709</v>
      </c>
      <c r="C21" s="5" t="s">
        <v>3710</v>
      </c>
      <c r="D21" s="20" t="s">
        <v>1186</v>
      </c>
      <c r="E21" s="192">
        <v>0</v>
      </c>
      <c r="F21" s="191" t="s">
        <v>52</v>
      </c>
      <c r="G21" s="192">
        <v>0</v>
      </c>
      <c r="H21" s="191" t="s">
        <v>52</v>
      </c>
      <c r="I21" s="192">
        <v>0</v>
      </c>
      <c r="J21" s="191" t="s">
        <v>52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214807</v>
      </c>
      <c r="R21" s="21"/>
      <c r="S21" s="21">
        <f t="shared" si="0"/>
        <v>214807</v>
      </c>
      <c r="T21" s="5" t="s">
        <v>7235</v>
      </c>
      <c r="U21" s="5" t="s">
        <v>5596</v>
      </c>
      <c r="V21" s="1" t="s">
        <v>52</v>
      </c>
      <c r="W21" s="1" t="s">
        <v>52</v>
      </c>
      <c r="X21" s="22"/>
      <c r="Y21" s="1" t="s">
        <v>52</v>
      </c>
      <c r="Z21" s="190"/>
    </row>
    <row r="22" spans="1:26" ht="30" customHeight="1">
      <c r="A22" s="5" t="s">
        <v>6267</v>
      </c>
      <c r="B22" s="5" t="s">
        <v>6264</v>
      </c>
      <c r="C22" s="5" t="s">
        <v>6265</v>
      </c>
      <c r="D22" s="20" t="s">
        <v>1186</v>
      </c>
      <c r="E22" s="192">
        <v>0</v>
      </c>
      <c r="F22" s="191" t="s">
        <v>52</v>
      </c>
      <c r="G22" s="192">
        <v>0</v>
      </c>
      <c r="H22" s="191" t="s">
        <v>52</v>
      </c>
      <c r="I22" s="192">
        <v>0</v>
      </c>
      <c r="J22" s="191" t="s">
        <v>52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79902</v>
      </c>
      <c r="R22" s="21"/>
      <c r="S22" s="21">
        <f t="shared" si="0"/>
        <v>79902</v>
      </c>
      <c r="T22" s="5" t="s">
        <v>7236</v>
      </c>
      <c r="U22" s="5" t="s">
        <v>5596</v>
      </c>
      <c r="V22" s="1" t="s">
        <v>52</v>
      </c>
      <c r="W22" s="1" t="s">
        <v>52</v>
      </c>
      <c r="X22" s="22"/>
      <c r="Y22" s="1" t="s">
        <v>52</v>
      </c>
      <c r="Z22" s="190"/>
    </row>
    <row r="23" spans="1:26" ht="30" customHeight="1">
      <c r="A23" s="5" t="s">
        <v>5642</v>
      </c>
      <c r="B23" s="5" t="s">
        <v>5640</v>
      </c>
      <c r="C23" s="5" t="s">
        <v>5641</v>
      </c>
      <c r="D23" s="20" t="s">
        <v>1186</v>
      </c>
      <c r="E23" s="192">
        <v>0</v>
      </c>
      <c r="F23" s="191" t="s">
        <v>7237</v>
      </c>
      <c r="G23" s="192">
        <v>0</v>
      </c>
      <c r="H23" s="191" t="s">
        <v>52</v>
      </c>
      <c r="I23" s="192">
        <v>0</v>
      </c>
      <c r="J23" s="191" t="s">
        <v>52</v>
      </c>
      <c r="K23" s="21">
        <v>0</v>
      </c>
      <c r="L23" s="21">
        <v>0</v>
      </c>
      <c r="M23" s="21">
        <v>0</v>
      </c>
      <c r="N23" s="21">
        <v>400000</v>
      </c>
      <c r="O23" s="21">
        <v>0</v>
      </c>
      <c r="P23" s="21">
        <v>0</v>
      </c>
      <c r="Q23" s="21">
        <v>0</v>
      </c>
      <c r="R23" s="21"/>
      <c r="S23" s="21">
        <f t="shared" si="0"/>
        <v>400000</v>
      </c>
      <c r="T23" s="5" t="s">
        <v>7238</v>
      </c>
      <c r="U23" s="5" t="s">
        <v>52</v>
      </c>
      <c r="V23" s="1" t="s">
        <v>6813</v>
      </c>
      <c r="W23" s="1" t="s">
        <v>52</v>
      </c>
      <c r="X23" s="22"/>
      <c r="Y23" s="1" t="s">
        <v>52</v>
      </c>
      <c r="Z23" s="190"/>
    </row>
    <row r="24" spans="1:26" ht="30" customHeight="1">
      <c r="A24" s="5" t="s">
        <v>5649</v>
      </c>
      <c r="B24" s="5" t="s">
        <v>5640</v>
      </c>
      <c r="C24" s="5" t="s">
        <v>5648</v>
      </c>
      <c r="D24" s="20" t="s">
        <v>1186</v>
      </c>
      <c r="E24" s="192">
        <v>0</v>
      </c>
      <c r="F24" s="191" t="s">
        <v>7237</v>
      </c>
      <c r="G24" s="192">
        <v>0</v>
      </c>
      <c r="H24" s="191" t="s">
        <v>52</v>
      </c>
      <c r="I24" s="192">
        <v>0</v>
      </c>
      <c r="J24" s="191" t="s">
        <v>52</v>
      </c>
      <c r="K24" s="21">
        <v>0</v>
      </c>
      <c r="L24" s="21">
        <v>0</v>
      </c>
      <c r="M24" s="21">
        <v>0</v>
      </c>
      <c r="N24" s="21">
        <v>300000</v>
      </c>
      <c r="O24" s="21">
        <v>0</v>
      </c>
      <c r="P24" s="21">
        <v>0</v>
      </c>
      <c r="Q24" s="21">
        <v>0</v>
      </c>
      <c r="R24" s="21"/>
      <c r="S24" s="21">
        <f t="shared" si="0"/>
        <v>300000</v>
      </c>
      <c r="T24" s="5" t="s">
        <v>7239</v>
      </c>
      <c r="U24" s="5" t="s">
        <v>52</v>
      </c>
      <c r="V24" s="1" t="s">
        <v>6813</v>
      </c>
      <c r="W24" s="1" t="s">
        <v>52</v>
      </c>
      <c r="X24" s="22"/>
      <c r="Y24" s="1" t="s">
        <v>52</v>
      </c>
      <c r="Z24" s="190"/>
    </row>
    <row r="25" spans="1:26" ht="30" customHeight="1">
      <c r="A25" s="5" t="s">
        <v>5655</v>
      </c>
      <c r="B25" s="5" t="s">
        <v>5640</v>
      </c>
      <c r="C25" s="5" t="s">
        <v>5654</v>
      </c>
      <c r="D25" s="20" t="s">
        <v>1186</v>
      </c>
      <c r="E25" s="192">
        <v>0</v>
      </c>
      <c r="F25" s="191" t="s">
        <v>7237</v>
      </c>
      <c r="G25" s="192">
        <v>0</v>
      </c>
      <c r="H25" s="191" t="s">
        <v>52</v>
      </c>
      <c r="I25" s="192">
        <v>0</v>
      </c>
      <c r="J25" s="191" t="s">
        <v>52</v>
      </c>
      <c r="K25" s="21">
        <v>0</v>
      </c>
      <c r="L25" s="21">
        <v>0</v>
      </c>
      <c r="M25" s="21">
        <v>0</v>
      </c>
      <c r="N25" s="21">
        <v>450000</v>
      </c>
      <c r="O25" s="21">
        <v>0</v>
      </c>
      <c r="P25" s="21">
        <v>0</v>
      </c>
      <c r="Q25" s="21">
        <v>0</v>
      </c>
      <c r="R25" s="21"/>
      <c r="S25" s="21">
        <f t="shared" si="0"/>
        <v>450000</v>
      </c>
      <c r="T25" s="5" t="s">
        <v>7240</v>
      </c>
      <c r="U25" s="5" t="s">
        <v>52</v>
      </c>
      <c r="V25" s="1" t="s">
        <v>6813</v>
      </c>
      <c r="W25" s="1" t="s">
        <v>52</v>
      </c>
      <c r="X25" s="22"/>
      <c r="Y25" s="1" t="s">
        <v>52</v>
      </c>
      <c r="Z25" s="190"/>
    </row>
    <row r="26" spans="1:26" ht="30" customHeight="1">
      <c r="A26" s="5" t="s">
        <v>5661</v>
      </c>
      <c r="B26" s="5" t="s">
        <v>5640</v>
      </c>
      <c r="C26" s="5" t="s">
        <v>5660</v>
      </c>
      <c r="D26" s="20" t="s">
        <v>1186</v>
      </c>
      <c r="E26" s="192">
        <v>0</v>
      </c>
      <c r="F26" s="191" t="s">
        <v>7237</v>
      </c>
      <c r="G26" s="192">
        <v>0</v>
      </c>
      <c r="H26" s="191" t="s">
        <v>52</v>
      </c>
      <c r="I26" s="192">
        <v>0</v>
      </c>
      <c r="J26" s="191" t="s">
        <v>52</v>
      </c>
      <c r="K26" s="21">
        <v>0</v>
      </c>
      <c r="L26" s="21">
        <v>0</v>
      </c>
      <c r="M26" s="21">
        <v>0</v>
      </c>
      <c r="N26" s="21">
        <v>300000</v>
      </c>
      <c r="O26" s="21">
        <v>0</v>
      </c>
      <c r="P26" s="21">
        <v>0</v>
      </c>
      <c r="Q26" s="21">
        <v>0</v>
      </c>
      <c r="R26" s="21"/>
      <c r="S26" s="21">
        <f t="shared" si="0"/>
        <v>300000</v>
      </c>
      <c r="T26" s="5" t="s">
        <v>7241</v>
      </c>
      <c r="U26" s="5" t="s">
        <v>52</v>
      </c>
      <c r="V26" s="1" t="s">
        <v>6813</v>
      </c>
      <c r="W26" s="1" t="s">
        <v>52</v>
      </c>
      <c r="X26" s="22"/>
      <c r="Y26" s="1" t="s">
        <v>52</v>
      </c>
      <c r="Z26" s="190"/>
    </row>
    <row r="27" spans="1:26" ht="30" customHeight="1">
      <c r="A27" s="5" t="s">
        <v>5667</v>
      </c>
      <c r="B27" s="5" t="s">
        <v>5640</v>
      </c>
      <c r="C27" s="5" t="s">
        <v>5666</v>
      </c>
      <c r="D27" s="20" t="s">
        <v>1186</v>
      </c>
      <c r="E27" s="192">
        <v>0</v>
      </c>
      <c r="F27" s="191" t="s">
        <v>7237</v>
      </c>
      <c r="G27" s="192">
        <v>0</v>
      </c>
      <c r="H27" s="191" t="s">
        <v>52</v>
      </c>
      <c r="I27" s="192">
        <v>0</v>
      </c>
      <c r="J27" s="191" t="s">
        <v>52</v>
      </c>
      <c r="K27" s="21">
        <v>0</v>
      </c>
      <c r="L27" s="21">
        <v>0</v>
      </c>
      <c r="M27" s="21">
        <v>0</v>
      </c>
      <c r="N27" s="21">
        <v>550000</v>
      </c>
      <c r="O27" s="21">
        <v>0</v>
      </c>
      <c r="P27" s="21">
        <v>0</v>
      </c>
      <c r="Q27" s="21">
        <v>0</v>
      </c>
      <c r="R27" s="21"/>
      <c r="S27" s="21">
        <f t="shared" si="0"/>
        <v>550000</v>
      </c>
      <c r="T27" s="5" t="s">
        <v>7242</v>
      </c>
      <c r="U27" s="5" t="s">
        <v>52</v>
      </c>
      <c r="V27" s="1" t="s">
        <v>6813</v>
      </c>
      <c r="W27" s="1" t="s">
        <v>52</v>
      </c>
      <c r="X27" s="22"/>
      <c r="Y27" s="1" t="s">
        <v>52</v>
      </c>
      <c r="Z27" s="190"/>
    </row>
    <row r="28" spans="1:26" ht="30" customHeight="1">
      <c r="A28" s="5" t="s">
        <v>5673</v>
      </c>
      <c r="B28" s="5" t="s">
        <v>5640</v>
      </c>
      <c r="C28" s="5" t="s">
        <v>5672</v>
      </c>
      <c r="D28" s="20" t="s">
        <v>1186</v>
      </c>
      <c r="E28" s="192">
        <v>0</v>
      </c>
      <c r="F28" s="191" t="s">
        <v>7237</v>
      </c>
      <c r="G28" s="192">
        <v>0</v>
      </c>
      <c r="H28" s="191" t="s">
        <v>52</v>
      </c>
      <c r="I28" s="192">
        <v>0</v>
      </c>
      <c r="J28" s="191" t="s">
        <v>52</v>
      </c>
      <c r="K28" s="21">
        <v>0</v>
      </c>
      <c r="L28" s="21">
        <v>0</v>
      </c>
      <c r="M28" s="21">
        <v>0</v>
      </c>
      <c r="N28" s="21">
        <v>400000</v>
      </c>
      <c r="O28" s="21">
        <v>0</v>
      </c>
      <c r="P28" s="21">
        <v>0</v>
      </c>
      <c r="Q28" s="21">
        <v>0</v>
      </c>
      <c r="R28" s="21"/>
      <c r="S28" s="21">
        <f t="shared" si="0"/>
        <v>400000</v>
      </c>
      <c r="T28" s="5" t="s">
        <v>7243</v>
      </c>
      <c r="U28" s="5" t="s">
        <v>52</v>
      </c>
      <c r="V28" s="1" t="s">
        <v>6813</v>
      </c>
      <c r="W28" s="1" t="s">
        <v>52</v>
      </c>
      <c r="X28" s="22"/>
      <c r="Y28" s="1" t="s">
        <v>52</v>
      </c>
      <c r="Z28" s="190"/>
    </row>
    <row r="29" spans="1:26" ht="30" customHeight="1">
      <c r="A29" s="5" t="s">
        <v>5679</v>
      </c>
      <c r="B29" s="5" t="s">
        <v>5640</v>
      </c>
      <c r="C29" s="5" t="s">
        <v>5678</v>
      </c>
      <c r="D29" s="20" t="s">
        <v>1186</v>
      </c>
      <c r="E29" s="192">
        <v>0</v>
      </c>
      <c r="F29" s="191" t="s">
        <v>7237</v>
      </c>
      <c r="G29" s="192">
        <v>0</v>
      </c>
      <c r="H29" s="191" t="s">
        <v>52</v>
      </c>
      <c r="I29" s="192">
        <v>0</v>
      </c>
      <c r="J29" s="191" t="s">
        <v>52</v>
      </c>
      <c r="K29" s="21">
        <v>0</v>
      </c>
      <c r="L29" s="21">
        <v>0</v>
      </c>
      <c r="M29" s="21">
        <v>0</v>
      </c>
      <c r="N29" s="21">
        <v>800000</v>
      </c>
      <c r="O29" s="21">
        <v>0</v>
      </c>
      <c r="P29" s="21">
        <v>0</v>
      </c>
      <c r="Q29" s="21">
        <v>0</v>
      </c>
      <c r="R29" s="21"/>
      <c r="S29" s="21">
        <f t="shared" si="0"/>
        <v>800000</v>
      </c>
      <c r="T29" s="5" t="s">
        <v>7244</v>
      </c>
      <c r="U29" s="5" t="s">
        <v>52</v>
      </c>
      <c r="V29" s="1" t="s">
        <v>6813</v>
      </c>
      <c r="W29" s="1" t="s">
        <v>52</v>
      </c>
      <c r="X29" s="22"/>
      <c r="Y29" s="1" t="s">
        <v>52</v>
      </c>
      <c r="Z29" s="190"/>
    </row>
    <row r="30" spans="1:26" ht="30" customHeight="1">
      <c r="A30" s="5" t="s">
        <v>5685</v>
      </c>
      <c r="B30" s="5" t="s">
        <v>5640</v>
      </c>
      <c r="C30" s="5" t="s">
        <v>5684</v>
      </c>
      <c r="D30" s="20" t="s">
        <v>1186</v>
      </c>
      <c r="E30" s="192">
        <v>0</v>
      </c>
      <c r="F30" s="191" t="s">
        <v>7237</v>
      </c>
      <c r="G30" s="192">
        <v>0</v>
      </c>
      <c r="H30" s="191" t="s">
        <v>52</v>
      </c>
      <c r="I30" s="192">
        <v>0</v>
      </c>
      <c r="J30" s="191" t="s">
        <v>52</v>
      </c>
      <c r="K30" s="21">
        <v>0</v>
      </c>
      <c r="L30" s="21">
        <v>0</v>
      </c>
      <c r="M30" s="21">
        <v>0</v>
      </c>
      <c r="N30" s="21">
        <v>500000</v>
      </c>
      <c r="O30" s="21">
        <v>0</v>
      </c>
      <c r="P30" s="21">
        <v>0</v>
      </c>
      <c r="Q30" s="21">
        <v>0</v>
      </c>
      <c r="R30" s="21"/>
      <c r="S30" s="21">
        <f t="shared" si="0"/>
        <v>500000</v>
      </c>
      <c r="T30" s="5" t="s">
        <v>7245</v>
      </c>
      <c r="U30" s="5" t="s">
        <v>52</v>
      </c>
      <c r="V30" s="1" t="s">
        <v>6813</v>
      </c>
      <c r="W30" s="1" t="s">
        <v>52</v>
      </c>
      <c r="X30" s="22"/>
      <c r="Y30" s="1" t="s">
        <v>52</v>
      </c>
      <c r="Z30" s="190"/>
    </row>
    <row r="31" spans="1:26" ht="30" customHeight="1">
      <c r="A31" s="5" t="s">
        <v>5691</v>
      </c>
      <c r="B31" s="5" t="s">
        <v>5640</v>
      </c>
      <c r="C31" s="5" t="s">
        <v>5690</v>
      </c>
      <c r="D31" s="20" t="s">
        <v>1186</v>
      </c>
      <c r="E31" s="192">
        <v>0</v>
      </c>
      <c r="F31" s="191" t="s">
        <v>7237</v>
      </c>
      <c r="G31" s="192">
        <v>0</v>
      </c>
      <c r="H31" s="191" t="s">
        <v>52</v>
      </c>
      <c r="I31" s="192">
        <v>0</v>
      </c>
      <c r="J31" s="191" t="s">
        <v>52</v>
      </c>
      <c r="K31" s="21">
        <v>0</v>
      </c>
      <c r="L31" s="21">
        <v>0</v>
      </c>
      <c r="M31" s="21">
        <v>0</v>
      </c>
      <c r="N31" s="21">
        <v>1300000</v>
      </c>
      <c r="O31" s="21">
        <v>0</v>
      </c>
      <c r="P31" s="21">
        <v>0</v>
      </c>
      <c r="Q31" s="21">
        <v>0</v>
      </c>
      <c r="R31" s="21"/>
      <c r="S31" s="21">
        <f t="shared" si="0"/>
        <v>1300000</v>
      </c>
      <c r="T31" s="5" t="s">
        <v>7246</v>
      </c>
      <c r="U31" s="5" t="s">
        <v>52</v>
      </c>
      <c r="V31" s="1" t="s">
        <v>6813</v>
      </c>
      <c r="W31" s="1" t="s">
        <v>52</v>
      </c>
      <c r="X31" s="22"/>
      <c r="Y31" s="1" t="s">
        <v>52</v>
      </c>
      <c r="Z31" s="190"/>
    </row>
    <row r="32" spans="1:26" ht="30" customHeight="1">
      <c r="A32" s="5" t="s">
        <v>5697</v>
      </c>
      <c r="B32" s="5" t="s">
        <v>5640</v>
      </c>
      <c r="C32" s="5" t="s">
        <v>5696</v>
      </c>
      <c r="D32" s="20" t="s">
        <v>1186</v>
      </c>
      <c r="E32" s="192">
        <v>0</v>
      </c>
      <c r="F32" s="191" t="s">
        <v>7237</v>
      </c>
      <c r="G32" s="192">
        <v>0</v>
      </c>
      <c r="H32" s="191" t="s">
        <v>52</v>
      </c>
      <c r="I32" s="192">
        <v>0</v>
      </c>
      <c r="J32" s="191" t="s">
        <v>52</v>
      </c>
      <c r="K32" s="21">
        <v>0</v>
      </c>
      <c r="L32" s="21">
        <v>0</v>
      </c>
      <c r="M32" s="21">
        <v>0</v>
      </c>
      <c r="N32" s="21">
        <v>1000000</v>
      </c>
      <c r="O32" s="21">
        <v>0</v>
      </c>
      <c r="P32" s="21">
        <v>0</v>
      </c>
      <c r="Q32" s="21">
        <v>0</v>
      </c>
      <c r="R32" s="21"/>
      <c r="S32" s="21">
        <f t="shared" si="0"/>
        <v>1000000</v>
      </c>
      <c r="T32" s="5" t="s">
        <v>7247</v>
      </c>
      <c r="U32" s="5" t="s">
        <v>52</v>
      </c>
      <c r="V32" s="1" t="s">
        <v>6813</v>
      </c>
      <c r="W32" s="1" t="s">
        <v>52</v>
      </c>
      <c r="X32" s="22"/>
      <c r="Y32" s="1" t="s">
        <v>52</v>
      </c>
      <c r="Z32" s="190"/>
    </row>
    <row r="33" spans="1:27" ht="30" customHeight="1">
      <c r="A33" s="5" t="s">
        <v>6257</v>
      </c>
      <c r="B33" s="5" t="s">
        <v>6255</v>
      </c>
      <c r="C33" s="5" t="s">
        <v>3710</v>
      </c>
      <c r="D33" s="20" t="s">
        <v>1186</v>
      </c>
      <c r="E33" s="192">
        <v>0</v>
      </c>
      <c r="F33" s="191" t="s">
        <v>52</v>
      </c>
      <c r="G33" s="192">
        <v>0</v>
      </c>
      <c r="H33" s="191" t="s">
        <v>52</v>
      </c>
      <c r="I33" s="192">
        <v>0</v>
      </c>
      <c r="J33" s="191" t="s">
        <v>52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60591</v>
      </c>
      <c r="R33" s="21"/>
      <c r="S33" s="21">
        <f t="shared" si="0"/>
        <v>60591</v>
      </c>
      <c r="T33" s="5" t="s">
        <v>7248</v>
      </c>
      <c r="U33" s="5" t="s">
        <v>5596</v>
      </c>
      <c r="V33" s="1" t="s">
        <v>6813</v>
      </c>
      <c r="W33" s="1" t="s">
        <v>52</v>
      </c>
      <c r="X33" s="22"/>
      <c r="Y33" s="1" t="s">
        <v>52</v>
      </c>
      <c r="Z33" s="190"/>
    </row>
    <row r="34" spans="1:27" ht="30" customHeight="1">
      <c r="A34" s="5" t="s">
        <v>6712</v>
      </c>
      <c r="B34" s="5" t="s">
        <v>6709</v>
      </c>
      <c r="C34" s="5" t="s">
        <v>6710</v>
      </c>
      <c r="D34" s="20" t="s">
        <v>1186</v>
      </c>
      <c r="E34" s="192">
        <v>0</v>
      </c>
      <c r="F34" s="191" t="s">
        <v>52</v>
      </c>
      <c r="G34" s="192">
        <v>0</v>
      </c>
      <c r="H34" s="191" t="s">
        <v>52</v>
      </c>
      <c r="I34" s="192">
        <v>0</v>
      </c>
      <c r="J34" s="191" t="s">
        <v>52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246947</v>
      </c>
      <c r="R34" s="21"/>
      <c r="S34" s="21">
        <f t="shared" si="0"/>
        <v>246947</v>
      </c>
      <c r="T34" s="5" t="s">
        <v>7249</v>
      </c>
      <c r="U34" s="5" t="s">
        <v>5596</v>
      </c>
      <c r="V34" s="1" t="s">
        <v>52</v>
      </c>
      <c r="W34" s="1" t="s">
        <v>52</v>
      </c>
      <c r="X34" s="22"/>
      <c r="Y34" s="1" t="s">
        <v>52</v>
      </c>
      <c r="Z34" s="190"/>
    </row>
    <row r="35" spans="1:27" ht="30" customHeight="1">
      <c r="A35" s="5" t="s">
        <v>6651</v>
      </c>
      <c r="B35" s="5" t="s">
        <v>5044</v>
      </c>
      <c r="C35" s="5" t="s">
        <v>5045</v>
      </c>
      <c r="D35" s="20" t="s">
        <v>1186</v>
      </c>
      <c r="E35" s="192">
        <v>0</v>
      </c>
      <c r="F35" s="191" t="s">
        <v>52</v>
      </c>
      <c r="G35" s="192">
        <v>0</v>
      </c>
      <c r="H35" s="191" t="s">
        <v>52</v>
      </c>
      <c r="I35" s="192">
        <v>0</v>
      </c>
      <c r="J35" s="191" t="s">
        <v>52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12768</v>
      </c>
      <c r="R35" s="21"/>
      <c r="S35" s="21">
        <f t="shared" si="0"/>
        <v>12768</v>
      </c>
      <c r="T35" s="5" t="s">
        <v>7250</v>
      </c>
      <c r="U35" s="5" t="s">
        <v>5596</v>
      </c>
      <c r="V35" s="1" t="s">
        <v>52</v>
      </c>
      <c r="W35" s="1" t="s">
        <v>52</v>
      </c>
      <c r="X35" s="22"/>
      <c r="Y35" s="1" t="s">
        <v>52</v>
      </c>
      <c r="Z35" s="190"/>
    </row>
    <row r="36" spans="1:27" ht="30" customHeight="1">
      <c r="A36" s="5" t="s">
        <v>6648</v>
      </c>
      <c r="B36" s="5" t="s">
        <v>5039</v>
      </c>
      <c r="C36" s="5" t="s">
        <v>5040</v>
      </c>
      <c r="D36" s="20" t="s">
        <v>1186</v>
      </c>
      <c r="E36" s="192">
        <v>0</v>
      </c>
      <c r="F36" s="191" t="s">
        <v>52</v>
      </c>
      <c r="G36" s="192">
        <v>0</v>
      </c>
      <c r="H36" s="191" t="s">
        <v>52</v>
      </c>
      <c r="I36" s="192">
        <v>0</v>
      </c>
      <c r="J36" s="191" t="s">
        <v>52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1756</v>
      </c>
      <c r="R36" s="21"/>
      <c r="S36" s="21">
        <f t="shared" si="0"/>
        <v>1756</v>
      </c>
      <c r="T36" s="5" t="s">
        <v>7251</v>
      </c>
      <c r="U36" s="5" t="s">
        <v>5596</v>
      </c>
      <c r="V36" s="1" t="s">
        <v>52</v>
      </c>
      <c r="W36" s="1" t="s">
        <v>52</v>
      </c>
      <c r="X36" s="22"/>
      <c r="Y36" s="1" t="s">
        <v>52</v>
      </c>
      <c r="Z36" s="190"/>
    </row>
    <row r="37" spans="1:27" ht="30" customHeight="1">
      <c r="A37" s="5" t="s">
        <v>6591</v>
      </c>
      <c r="B37" s="5" t="s">
        <v>6576</v>
      </c>
      <c r="C37" s="5" t="s">
        <v>6577</v>
      </c>
      <c r="D37" s="20" t="s">
        <v>1186</v>
      </c>
      <c r="E37" s="192">
        <v>0</v>
      </c>
      <c r="F37" s="191" t="s">
        <v>52</v>
      </c>
      <c r="G37" s="192">
        <v>0</v>
      </c>
      <c r="H37" s="191" t="s">
        <v>52</v>
      </c>
      <c r="I37" s="192">
        <v>0</v>
      </c>
      <c r="J37" s="191" t="s">
        <v>52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1222</v>
      </c>
      <c r="R37" s="21"/>
      <c r="S37" s="21">
        <f t="shared" si="0"/>
        <v>1222</v>
      </c>
      <c r="T37" s="5" t="s">
        <v>7252</v>
      </c>
      <c r="U37" s="5" t="s">
        <v>5596</v>
      </c>
      <c r="V37" s="1" t="s">
        <v>52</v>
      </c>
      <c r="W37" s="1" t="s">
        <v>52</v>
      </c>
      <c r="X37" s="22"/>
      <c r="Y37" s="1" t="s">
        <v>52</v>
      </c>
      <c r="Z37" s="190"/>
    </row>
    <row r="38" spans="1:27" ht="30" customHeight="1">
      <c r="A38" s="5" t="s">
        <v>6798</v>
      </c>
      <c r="B38" s="5" t="s">
        <v>6797</v>
      </c>
      <c r="C38" s="5" t="s">
        <v>5703</v>
      </c>
      <c r="D38" s="20" t="s">
        <v>1186</v>
      </c>
      <c r="E38" s="192">
        <v>0</v>
      </c>
      <c r="F38" s="191" t="s">
        <v>52</v>
      </c>
      <c r="G38" s="192">
        <v>0</v>
      </c>
      <c r="H38" s="191" t="s">
        <v>52</v>
      </c>
      <c r="I38" s="192">
        <v>0</v>
      </c>
      <c r="J38" s="191" t="s">
        <v>52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786</v>
      </c>
      <c r="R38" s="21"/>
      <c r="S38" s="21">
        <f t="shared" si="0"/>
        <v>786</v>
      </c>
      <c r="T38" s="5" t="s">
        <v>7253</v>
      </c>
      <c r="U38" s="5" t="s">
        <v>5596</v>
      </c>
      <c r="V38" s="1" t="s">
        <v>6813</v>
      </c>
      <c r="W38" s="1" t="s">
        <v>52</v>
      </c>
      <c r="X38" s="22"/>
      <c r="Y38" s="1" t="s">
        <v>52</v>
      </c>
      <c r="Z38" s="190"/>
    </row>
    <row r="39" spans="1:27" ht="30" customHeight="1">
      <c r="A39" s="5" t="s">
        <v>5885</v>
      </c>
      <c r="B39" s="5" t="s">
        <v>5862</v>
      </c>
      <c r="C39" s="5" t="s">
        <v>5863</v>
      </c>
      <c r="D39" s="20" t="s">
        <v>1186</v>
      </c>
      <c r="E39" s="192">
        <v>0</v>
      </c>
      <c r="F39" s="191" t="s">
        <v>52</v>
      </c>
      <c r="G39" s="192">
        <v>0</v>
      </c>
      <c r="H39" s="191" t="s">
        <v>52</v>
      </c>
      <c r="I39" s="192">
        <v>0</v>
      </c>
      <c r="J39" s="191" t="s">
        <v>52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36912</v>
      </c>
      <c r="R39" s="21"/>
      <c r="S39" s="21">
        <f t="shared" si="0"/>
        <v>36912</v>
      </c>
      <c r="T39" s="5" t="s">
        <v>7254</v>
      </c>
      <c r="U39" s="5" t="s">
        <v>5596</v>
      </c>
      <c r="V39" s="1" t="s">
        <v>52</v>
      </c>
      <c r="W39" s="1" t="s">
        <v>52</v>
      </c>
      <c r="X39" s="22"/>
      <c r="Y39" s="1" t="s">
        <v>52</v>
      </c>
      <c r="Z39" s="190"/>
    </row>
    <row r="40" spans="1:27" ht="30" customHeight="1">
      <c r="A40" s="5" t="s">
        <v>5893</v>
      </c>
      <c r="B40" s="5" t="s">
        <v>5867</v>
      </c>
      <c r="C40" s="5" t="s">
        <v>5868</v>
      </c>
      <c r="D40" s="20" t="s">
        <v>1186</v>
      </c>
      <c r="E40" s="192">
        <v>0</v>
      </c>
      <c r="F40" s="191" t="s">
        <v>52</v>
      </c>
      <c r="G40" s="192">
        <v>0</v>
      </c>
      <c r="H40" s="191" t="s">
        <v>52</v>
      </c>
      <c r="I40" s="192">
        <v>0</v>
      </c>
      <c r="J40" s="191" t="s">
        <v>52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5157</v>
      </c>
      <c r="R40" s="21"/>
      <c r="S40" s="21">
        <f t="shared" si="0"/>
        <v>5157</v>
      </c>
      <c r="T40" s="5" t="s">
        <v>7255</v>
      </c>
      <c r="U40" s="5" t="s">
        <v>5596</v>
      </c>
      <c r="V40" s="1" t="s">
        <v>52</v>
      </c>
      <c r="W40" s="1" t="s">
        <v>52</v>
      </c>
      <c r="X40" s="22"/>
      <c r="Y40" s="1" t="s">
        <v>52</v>
      </c>
      <c r="Z40" s="190"/>
    </row>
    <row r="41" spans="1:27" ht="30" customHeight="1">
      <c r="A41" s="5" t="s">
        <v>5904</v>
      </c>
      <c r="B41" s="5" t="s">
        <v>5872</v>
      </c>
      <c r="C41" s="5" t="s">
        <v>5903</v>
      </c>
      <c r="D41" s="20" t="s">
        <v>1186</v>
      </c>
      <c r="E41" s="192">
        <v>0</v>
      </c>
      <c r="F41" s="191" t="s">
        <v>52</v>
      </c>
      <c r="G41" s="192">
        <v>0</v>
      </c>
      <c r="H41" s="191" t="s">
        <v>52</v>
      </c>
      <c r="I41" s="192">
        <v>0</v>
      </c>
      <c r="J41" s="191" t="s">
        <v>52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34</v>
      </c>
      <c r="R41" s="21"/>
      <c r="S41" s="21">
        <f t="shared" si="0"/>
        <v>34</v>
      </c>
      <c r="T41" s="5" t="s">
        <v>7256</v>
      </c>
      <c r="U41" s="5" t="s">
        <v>5596</v>
      </c>
      <c r="V41" s="1" t="s">
        <v>52</v>
      </c>
      <c r="W41" s="1" t="s">
        <v>52</v>
      </c>
      <c r="X41" s="22"/>
      <c r="Y41" s="1" t="s">
        <v>52</v>
      </c>
      <c r="Z41" s="190"/>
    </row>
    <row r="42" spans="1:27" ht="30" customHeight="1">
      <c r="A42" s="5" t="s">
        <v>5908</v>
      </c>
      <c r="B42" s="5" t="s">
        <v>5877</v>
      </c>
      <c r="C42" s="5" t="s">
        <v>5878</v>
      </c>
      <c r="D42" s="20" t="s">
        <v>1186</v>
      </c>
      <c r="E42" s="192">
        <v>0</v>
      </c>
      <c r="F42" s="191" t="s">
        <v>52</v>
      </c>
      <c r="G42" s="192">
        <v>0</v>
      </c>
      <c r="H42" s="191" t="s">
        <v>52</v>
      </c>
      <c r="I42" s="192">
        <v>0</v>
      </c>
      <c r="J42" s="191" t="s">
        <v>52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15</v>
      </c>
      <c r="R42" s="21"/>
      <c r="S42" s="21">
        <f t="shared" si="0"/>
        <v>15</v>
      </c>
      <c r="T42" s="5" t="s">
        <v>7257</v>
      </c>
      <c r="U42" s="5" t="s">
        <v>5596</v>
      </c>
      <c r="V42" s="1" t="s">
        <v>52</v>
      </c>
      <c r="W42" s="1" t="s">
        <v>52</v>
      </c>
      <c r="X42" s="22"/>
      <c r="Y42" s="1" t="s">
        <v>52</v>
      </c>
      <c r="Z42" s="190"/>
    </row>
    <row r="43" spans="1:27" s="195" customFormat="1" ht="30" customHeight="1">
      <c r="A43" s="193" t="s">
        <v>2868</v>
      </c>
      <c r="B43" s="193" t="s">
        <v>2866</v>
      </c>
      <c r="C43" s="193" t="s">
        <v>2867</v>
      </c>
      <c r="D43" s="24" t="s">
        <v>588</v>
      </c>
      <c r="E43" s="217"/>
      <c r="F43" s="218"/>
      <c r="G43" s="217">
        <v>26000</v>
      </c>
      <c r="H43" s="218" t="s">
        <v>7212</v>
      </c>
      <c r="I43" s="217">
        <v>34000</v>
      </c>
      <c r="J43" s="218" t="s">
        <v>8151</v>
      </c>
      <c r="K43" s="194">
        <f t="shared" ref="K43:K68" si="1">SMALL(E43:I43,COUNTIF(E43:I43,0)+1)</f>
        <v>26000</v>
      </c>
      <c r="L43" s="194">
        <v>0</v>
      </c>
      <c r="M43" s="194">
        <v>0</v>
      </c>
      <c r="N43" s="194">
        <v>0</v>
      </c>
      <c r="O43" s="194">
        <v>0</v>
      </c>
      <c r="P43" s="194">
        <v>0</v>
      </c>
      <c r="Q43" s="194">
        <v>0</v>
      </c>
      <c r="R43" s="194"/>
      <c r="S43" s="194">
        <v>0</v>
      </c>
      <c r="T43" s="193" t="s">
        <v>7258</v>
      </c>
      <c r="U43" s="193" t="s">
        <v>2863</v>
      </c>
      <c r="V43" s="216" t="s">
        <v>52</v>
      </c>
      <c r="W43" s="216" t="s">
        <v>52</v>
      </c>
      <c r="X43" s="27"/>
      <c r="Y43" s="216" t="s">
        <v>52</v>
      </c>
      <c r="Z43" s="188">
        <v>26000</v>
      </c>
      <c r="AA43" s="219">
        <f>K43-Z43</f>
        <v>0</v>
      </c>
    </row>
    <row r="44" spans="1:27" ht="30" customHeight="1">
      <c r="A44" s="5" t="s">
        <v>2823</v>
      </c>
      <c r="B44" s="5" t="s">
        <v>2711</v>
      </c>
      <c r="C44" s="5" t="s">
        <v>2822</v>
      </c>
      <c r="D44" s="20" t="s">
        <v>58</v>
      </c>
      <c r="E44" s="192">
        <v>3191.34</v>
      </c>
      <c r="F44" s="191" t="s">
        <v>7259</v>
      </c>
      <c r="G44" s="192">
        <v>0</v>
      </c>
      <c r="H44" s="191" t="s">
        <v>52</v>
      </c>
      <c r="I44" s="192">
        <v>3195</v>
      </c>
      <c r="J44" s="191"/>
      <c r="K44" s="21">
        <f t="shared" si="1"/>
        <v>3191.34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/>
      <c r="S44" s="21">
        <v>0</v>
      </c>
      <c r="T44" s="5" t="s">
        <v>7260</v>
      </c>
      <c r="U44" s="5" t="s">
        <v>52</v>
      </c>
      <c r="V44" s="1" t="s">
        <v>52</v>
      </c>
      <c r="W44" s="1" t="s">
        <v>52</v>
      </c>
      <c r="X44" s="22"/>
      <c r="Y44" s="1" t="s">
        <v>52</v>
      </c>
      <c r="Z44" s="189">
        <v>3191.34</v>
      </c>
      <c r="AA44" s="187">
        <f t="shared" ref="AA44:AA107" si="2">K44-Z44</f>
        <v>0</v>
      </c>
    </row>
    <row r="45" spans="1:27" ht="30" customHeight="1">
      <c r="A45" s="5" t="s">
        <v>2713</v>
      </c>
      <c r="B45" s="5" t="s">
        <v>2711</v>
      </c>
      <c r="C45" s="5" t="s">
        <v>2712</v>
      </c>
      <c r="D45" s="20" t="s">
        <v>58</v>
      </c>
      <c r="E45" s="194">
        <v>4736.62</v>
      </c>
      <c r="F45" s="193" t="s">
        <v>7259</v>
      </c>
      <c r="G45" s="194"/>
      <c r="H45" s="193"/>
      <c r="I45" s="194">
        <v>3745</v>
      </c>
      <c r="J45" s="193"/>
      <c r="K45" s="21">
        <f t="shared" si="1"/>
        <v>3745</v>
      </c>
      <c r="L45" s="21">
        <v>0</v>
      </c>
      <c r="M45" s="194"/>
      <c r="N45" s="193"/>
      <c r="O45" s="21">
        <v>0</v>
      </c>
      <c r="P45" s="21">
        <v>0</v>
      </c>
      <c r="Q45" s="21">
        <v>0</v>
      </c>
      <c r="R45" s="21"/>
      <c r="S45" s="21">
        <v>0</v>
      </c>
      <c r="T45" s="5" t="s">
        <v>7261</v>
      </c>
      <c r="U45" s="5" t="s">
        <v>52</v>
      </c>
      <c r="V45" s="1" t="s">
        <v>52</v>
      </c>
      <c r="W45" s="1" t="s">
        <v>52</v>
      </c>
      <c r="X45" s="22"/>
      <c r="Y45" s="1" t="s">
        <v>52</v>
      </c>
      <c r="Z45" s="189">
        <v>3745</v>
      </c>
      <c r="AA45" s="187">
        <f t="shared" si="2"/>
        <v>0</v>
      </c>
    </row>
    <row r="46" spans="1:27" ht="30" customHeight="1">
      <c r="A46" s="5" t="s">
        <v>2727</v>
      </c>
      <c r="B46" s="5" t="s">
        <v>2711</v>
      </c>
      <c r="C46" s="5" t="s">
        <v>2726</v>
      </c>
      <c r="D46" s="20" t="s">
        <v>58</v>
      </c>
      <c r="E46" s="194">
        <v>10380.27</v>
      </c>
      <c r="F46" s="193" t="s">
        <v>7259</v>
      </c>
      <c r="G46" s="194">
        <v>9305.2900000000009</v>
      </c>
      <c r="H46" s="193" t="s">
        <v>7212</v>
      </c>
      <c r="I46" s="194">
        <v>9418</v>
      </c>
      <c r="J46" s="193"/>
      <c r="K46" s="21">
        <f t="shared" si="1"/>
        <v>9305.2900000000009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/>
      <c r="S46" s="21">
        <v>0</v>
      </c>
      <c r="T46" s="5" t="s">
        <v>7262</v>
      </c>
      <c r="U46" s="5" t="s">
        <v>52</v>
      </c>
      <c r="V46" s="1" t="s">
        <v>52</v>
      </c>
      <c r="W46" s="1" t="s">
        <v>52</v>
      </c>
      <c r="X46" s="22"/>
      <c r="Y46" s="1" t="s">
        <v>52</v>
      </c>
      <c r="Z46" s="189">
        <v>9305.2900000000009</v>
      </c>
      <c r="AA46" s="187">
        <f t="shared" si="2"/>
        <v>0</v>
      </c>
    </row>
    <row r="47" spans="1:27" ht="30" customHeight="1">
      <c r="A47" s="5" t="s">
        <v>6206</v>
      </c>
      <c r="B47" s="5" t="s">
        <v>6204</v>
      </c>
      <c r="C47" s="5" t="s">
        <v>6205</v>
      </c>
      <c r="D47" s="20" t="s">
        <v>58</v>
      </c>
      <c r="E47" s="192">
        <v>0</v>
      </c>
      <c r="F47" s="191" t="s">
        <v>52</v>
      </c>
      <c r="G47" s="192">
        <v>18000</v>
      </c>
      <c r="H47" s="191" t="s">
        <v>7371</v>
      </c>
      <c r="I47" s="197">
        <v>13423.810803547434</v>
      </c>
      <c r="J47" s="191" t="s">
        <v>8149</v>
      </c>
      <c r="K47" s="21">
        <f t="shared" si="1"/>
        <v>13423.810803547434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/>
      <c r="S47" s="21">
        <v>0</v>
      </c>
      <c r="T47" s="5" t="s">
        <v>7263</v>
      </c>
      <c r="U47" s="5" t="s">
        <v>52</v>
      </c>
      <c r="V47" s="1" t="s">
        <v>52</v>
      </c>
      <c r="W47" s="1" t="s">
        <v>52</v>
      </c>
      <c r="X47" s="22"/>
      <c r="Y47" s="1" t="s">
        <v>52</v>
      </c>
      <c r="Z47" s="189">
        <v>13423.811</v>
      </c>
      <c r="AA47" s="187">
        <f t="shared" si="2"/>
        <v>-1.9645256543299183E-4</v>
      </c>
    </row>
    <row r="48" spans="1:27" ht="30" customHeight="1">
      <c r="A48" s="5" t="s">
        <v>2700</v>
      </c>
      <c r="B48" s="5" t="s">
        <v>2698</v>
      </c>
      <c r="C48" s="5" t="s">
        <v>2699</v>
      </c>
      <c r="D48" s="20" t="s">
        <v>58</v>
      </c>
      <c r="E48" s="194">
        <v>5341.3</v>
      </c>
      <c r="F48" s="193" t="s">
        <v>7264</v>
      </c>
      <c r="G48" s="194">
        <v>4837</v>
      </c>
      <c r="H48" s="193" t="s">
        <v>8150</v>
      </c>
      <c r="I48" s="194">
        <v>4135</v>
      </c>
      <c r="J48" s="193"/>
      <c r="K48" s="21">
        <f t="shared" si="1"/>
        <v>4135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/>
      <c r="S48" s="21">
        <v>0</v>
      </c>
      <c r="T48" s="5" t="s">
        <v>7265</v>
      </c>
      <c r="U48" s="5" t="s">
        <v>52</v>
      </c>
      <c r="V48" s="1" t="s">
        <v>52</v>
      </c>
      <c r="W48" s="1" t="s">
        <v>52</v>
      </c>
      <c r="X48" s="22"/>
      <c r="Y48" s="1" t="s">
        <v>52</v>
      </c>
      <c r="Z48" s="189">
        <v>4135</v>
      </c>
      <c r="AA48" s="187">
        <f t="shared" si="2"/>
        <v>0</v>
      </c>
    </row>
    <row r="49" spans="1:27" ht="30" customHeight="1">
      <c r="A49" s="5" t="s">
        <v>3446</v>
      </c>
      <c r="B49" s="5" t="s">
        <v>3228</v>
      </c>
      <c r="C49" s="5" t="s">
        <v>3229</v>
      </c>
      <c r="D49" s="20" t="s">
        <v>1887</v>
      </c>
      <c r="E49" s="194">
        <v>645000</v>
      </c>
      <c r="F49" s="193" t="s">
        <v>7266</v>
      </c>
      <c r="G49" s="194">
        <v>527000</v>
      </c>
      <c r="H49" s="193" t="s">
        <v>8150</v>
      </c>
      <c r="I49" s="194">
        <v>340000</v>
      </c>
      <c r="J49" s="193"/>
      <c r="K49" s="21">
        <f t="shared" si="1"/>
        <v>340000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/>
      <c r="S49" s="21">
        <v>0</v>
      </c>
      <c r="T49" s="5" t="s">
        <v>7267</v>
      </c>
      <c r="U49" s="5" t="s">
        <v>3230</v>
      </c>
      <c r="V49" s="1" t="s">
        <v>52</v>
      </c>
      <c r="W49" s="1" t="s">
        <v>52</v>
      </c>
      <c r="X49" s="22"/>
      <c r="Y49" s="1" t="s">
        <v>52</v>
      </c>
      <c r="Z49" s="189">
        <v>340000</v>
      </c>
      <c r="AA49" s="187">
        <f t="shared" si="2"/>
        <v>0</v>
      </c>
    </row>
    <row r="50" spans="1:27" ht="30" customHeight="1">
      <c r="A50" s="5" t="s">
        <v>3231</v>
      </c>
      <c r="B50" s="5" t="s">
        <v>3228</v>
      </c>
      <c r="C50" s="5" t="s">
        <v>3229</v>
      </c>
      <c r="D50" s="20" t="s">
        <v>2685</v>
      </c>
      <c r="E50" s="194">
        <v>645</v>
      </c>
      <c r="F50" s="193" t="s">
        <v>7266</v>
      </c>
      <c r="G50" s="194">
        <v>527</v>
      </c>
      <c r="H50" s="193" t="s">
        <v>8150</v>
      </c>
      <c r="I50" s="194">
        <v>340</v>
      </c>
      <c r="J50" s="193"/>
      <c r="K50" s="21">
        <f t="shared" si="1"/>
        <v>340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/>
      <c r="S50" s="21">
        <v>0</v>
      </c>
      <c r="T50" s="5" t="s">
        <v>7268</v>
      </c>
      <c r="U50" s="5" t="s">
        <v>3230</v>
      </c>
      <c r="V50" s="1" t="s">
        <v>52</v>
      </c>
      <c r="W50" s="1" t="s">
        <v>52</v>
      </c>
      <c r="X50" s="22"/>
      <c r="Y50" s="1" t="s">
        <v>52</v>
      </c>
      <c r="Z50" s="190">
        <v>340</v>
      </c>
      <c r="AA50" s="187">
        <f t="shared" si="2"/>
        <v>0</v>
      </c>
    </row>
    <row r="51" spans="1:27" ht="30" customHeight="1">
      <c r="A51" s="5" t="s">
        <v>4675</v>
      </c>
      <c r="B51" s="5" t="s">
        <v>3228</v>
      </c>
      <c r="C51" s="5" t="s">
        <v>4674</v>
      </c>
      <c r="D51" s="20" t="s">
        <v>2685</v>
      </c>
      <c r="E51" s="194">
        <v>2200</v>
      </c>
      <c r="F51" s="193" t="s">
        <v>7266</v>
      </c>
      <c r="G51" s="194">
        <v>2300</v>
      </c>
      <c r="H51" s="193" t="s">
        <v>8150</v>
      </c>
      <c r="I51" s="194">
        <v>1350</v>
      </c>
      <c r="J51" s="193"/>
      <c r="K51" s="21">
        <f t="shared" si="1"/>
        <v>1350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/>
      <c r="S51" s="21">
        <v>0</v>
      </c>
      <c r="T51" s="5" t="s">
        <v>7269</v>
      </c>
      <c r="U51" s="5" t="s">
        <v>3230</v>
      </c>
      <c r="V51" s="1" t="s">
        <v>52</v>
      </c>
      <c r="W51" s="1" t="s">
        <v>52</v>
      </c>
      <c r="X51" s="22"/>
      <c r="Y51" s="1" t="s">
        <v>52</v>
      </c>
      <c r="Z51" s="189">
        <v>1350</v>
      </c>
      <c r="AA51" s="187">
        <f t="shared" si="2"/>
        <v>0</v>
      </c>
    </row>
    <row r="52" spans="1:27" ht="30" customHeight="1">
      <c r="A52" s="5" t="s">
        <v>6621</v>
      </c>
      <c r="B52" s="5" t="s">
        <v>6618</v>
      </c>
      <c r="C52" s="5" t="s">
        <v>6619</v>
      </c>
      <c r="D52" s="20" t="s">
        <v>2572</v>
      </c>
      <c r="E52" s="194">
        <v>3.12</v>
      </c>
      <c r="F52" s="193" t="s">
        <v>7270</v>
      </c>
      <c r="G52" s="194">
        <v>2.5</v>
      </c>
      <c r="H52" s="193" t="s">
        <v>8150</v>
      </c>
      <c r="I52" s="194">
        <v>2</v>
      </c>
      <c r="J52" s="193"/>
      <c r="K52" s="21">
        <f t="shared" si="1"/>
        <v>2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/>
      <c r="S52" s="21">
        <v>0</v>
      </c>
      <c r="T52" s="5" t="s">
        <v>7271</v>
      </c>
      <c r="U52" s="5" t="s">
        <v>6620</v>
      </c>
      <c r="V52" s="1" t="s">
        <v>52</v>
      </c>
      <c r="W52" s="1" t="s">
        <v>52</v>
      </c>
      <c r="X52" s="22"/>
      <c r="Y52" s="1" t="s">
        <v>52</v>
      </c>
      <c r="Z52" s="190">
        <v>2</v>
      </c>
      <c r="AA52" s="187">
        <f t="shared" si="2"/>
        <v>0</v>
      </c>
    </row>
    <row r="53" spans="1:27" ht="30" customHeight="1">
      <c r="A53" s="5" t="s">
        <v>6664</v>
      </c>
      <c r="B53" s="5" t="s">
        <v>6661</v>
      </c>
      <c r="C53" s="5" t="s">
        <v>6662</v>
      </c>
      <c r="D53" s="20" t="s">
        <v>6663</v>
      </c>
      <c r="E53" s="192">
        <v>0</v>
      </c>
      <c r="F53" s="191" t="s">
        <v>52</v>
      </c>
      <c r="G53" s="192">
        <v>2</v>
      </c>
      <c r="H53" s="191" t="s">
        <v>7272</v>
      </c>
      <c r="I53" s="192">
        <v>0</v>
      </c>
      <c r="J53" s="191" t="s">
        <v>52</v>
      </c>
      <c r="K53" s="21">
        <f t="shared" si="1"/>
        <v>2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/>
      <c r="S53" s="21">
        <v>0</v>
      </c>
      <c r="T53" s="5" t="s">
        <v>7273</v>
      </c>
      <c r="U53" s="5" t="s">
        <v>52</v>
      </c>
      <c r="V53" s="1" t="s">
        <v>52</v>
      </c>
      <c r="W53" s="1" t="s">
        <v>52</v>
      </c>
      <c r="X53" s="22"/>
      <c r="Y53" s="1" t="s">
        <v>52</v>
      </c>
      <c r="Z53" s="190">
        <v>2</v>
      </c>
      <c r="AA53" s="187">
        <f t="shared" si="2"/>
        <v>0</v>
      </c>
    </row>
    <row r="54" spans="1:27" ht="30" customHeight="1">
      <c r="A54" s="5" t="s">
        <v>2872</v>
      </c>
      <c r="B54" s="5" t="s">
        <v>2870</v>
      </c>
      <c r="C54" s="5" t="s">
        <v>2871</v>
      </c>
      <c r="D54" s="20" t="s">
        <v>2572</v>
      </c>
      <c r="E54" s="192">
        <v>0</v>
      </c>
      <c r="F54" s="191" t="s">
        <v>52</v>
      </c>
      <c r="G54" s="192">
        <v>3752.5</v>
      </c>
      <c r="H54" s="191" t="s">
        <v>7274</v>
      </c>
      <c r="I54" s="192">
        <v>0</v>
      </c>
      <c r="J54" s="191" t="s">
        <v>52</v>
      </c>
      <c r="K54" s="21">
        <f t="shared" si="1"/>
        <v>3752.5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/>
      <c r="S54" s="21">
        <v>0</v>
      </c>
      <c r="T54" s="5" t="s">
        <v>7275</v>
      </c>
      <c r="U54" s="5" t="s">
        <v>52</v>
      </c>
      <c r="V54" s="1" t="s">
        <v>52</v>
      </c>
      <c r="W54" s="1" t="s">
        <v>52</v>
      </c>
      <c r="X54" s="22"/>
      <c r="Y54" s="1" t="s">
        <v>52</v>
      </c>
      <c r="Z54" s="189">
        <v>3752.5</v>
      </c>
      <c r="AA54" s="187">
        <f t="shared" si="2"/>
        <v>0</v>
      </c>
    </row>
    <row r="55" spans="1:27" ht="30" customHeight="1">
      <c r="A55" s="5" t="s">
        <v>5601</v>
      </c>
      <c r="B55" s="5" t="s">
        <v>5599</v>
      </c>
      <c r="C55" s="5" t="s">
        <v>5600</v>
      </c>
      <c r="D55" s="20" t="s">
        <v>2572</v>
      </c>
      <c r="E55" s="194">
        <v>1583.63</v>
      </c>
      <c r="F55" s="193" t="s">
        <v>7270</v>
      </c>
      <c r="G55" s="194">
        <v>1296</v>
      </c>
      <c r="H55" s="193" t="s">
        <v>7212</v>
      </c>
      <c r="I55" s="194"/>
      <c r="J55" s="193"/>
      <c r="K55" s="21">
        <f t="shared" si="1"/>
        <v>1296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/>
      <c r="S55" s="21">
        <v>0</v>
      </c>
      <c r="T55" s="5" t="s">
        <v>7276</v>
      </c>
      <c r="U55" s="5" t="s">
        <v>52</v>
      </c>
      <c r="V55" s="1" t="s">
        <v>52</v>
      </c>
      <c r="W55" s="1" t="s">
        <v>52</v>
      </c>
      <c r="X55" s="22"/>
      <c r="Y55" s="1" t="s">
        <v>52</v>
      </c>
      <c r="Z55" s="189">
        <v>1296</v>
      </c>
      <c r="AA55" s="187">
        <f t="shared" si="2"/>
        <v>0</v>
      </c>
    </row>
    <row r="56" spans="1:27" ht="30" customHeight="1">
      <c r="A56" s="5" t="s">
        <v>5898</v>
      </c>
      <c r="B56" s="5" t="s">
        <v>5896</v>
      </c>
      <c r="C56" s="5" t="s">
        <v>5897</v>
      </c>
      <c r="D56" s="20" t="s">
        <v>2572</v>
      </c>
      <c r="E56" s="194">
        <v>1673.63</v>
      </c>
      <c r="F56" s="193" t="s">
        <v>7270</v>
      </c>
      <c r="G56" s="194">
        <v>1424</v>
      </c>
      <c r="H56" s="193" t="s">
        <v>8150</v>
      </c>
      <c r="I56" s="194"/>
      <c r="J56" s="193"/>
      <c r="K56" s="21">
        <f t="shared" si="1"/>
        <v>1424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/>
      <c r="S56" s="21">
        <v>0</v>
      </c>
      <c r="T56" s="5" t="s">
        <v>7277</v>
      </c>
      <c r="U56" s="5" t="s">
        <v>52</v>
      </c>
      <c r="V56" s="1" t="s">
        <v>52</v>
      </c>
      <c r="W56" s="1" t="s">
        <v>52</v>
      </c>
      <c r="X56" s="22"/>
      <c r="Y56" s="1" t="s">
        <v>52</v>
      </c>
      <c r="Z56" s="189">
        <v>1424</v>
      </c>
      <c r="AA56" s="187">
        <f t="shared" si="2"/>
        <v>0</v>
      </c>
    </row>
    <row r="57" spans="1:27" ht="30" customHeight="1">
      <c r="A57" s="5" t="s">
        <v>6625</v>
      </c>
      <c r="B57" s="5" t="s">
        <v>6623</v>
      </c>
      <c r="C57" s="5" t="s">
        <v>6624</v>
      </c>
      <c r="D57" s="20" t="s">
        <v>2685</v>
      </c>
      <c r="E57" s="194">
        <v>25000</v>
      </c>
      <c r="F57" s="193" t="s">
        <v>7270</v>
      </c>
      <c r="G57" s="194">
        <v>18400</v>
      </c>
      <c r="H57" s="193" t="s">
        <v>8150</v>
      </c>
      <c r="I57" s="194">
        <v>13176</v>
      </c>
      <c r="J57" s="193"/>
      <c r="K57" s="21">
        <f t="shared" si="1"/>
        <v>13176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/>
      <c r="S57" s="21">
        <v>0</v>
      </c>
      <c r="T57" s="5" t="s">
        <v>7278</v>
      </c>
      <c r="U57" s="5" t="s">
        <v>52</v>
      </c>
      <c r="V57" s="1" t="s">
        <v>52</v>
      </c>
      <c r="W57" s="1" t="s">
        <v>52</v>
      </c>
      <c r="X57" s="22"/>
      <c r="Y57" s="1" t="s">
        <v>52</v>
      </c>
      <c r="Z57" s="189">
        <v>13176</v>
      </c>
      <c r="AA57" s="187">
        <f t="shared" si="2"/>
        <v>0</v>
      </c>
    </row>
    <row r="58" spans="1:27" ht="30" customHeight="1">
      <c r="A58" s="5" t="s">
        <v>5203</v>
      </c>
      <c r="B58" s="5" t="s">
        <v>5201</v>
      </c>
      <c r="C58" s="5" t="s">
        <v>5202</v>
      </c>
      <c r="D58" s="20" t="s">
        <v>182</v>
      </c>
      <c r="E58" s="194">
        <v>337</v>
      </c>
      <c r="F58" s="193" t="s">
        <v>7279</v>
      </c>
      <c r="G58" s="194">
        <v>300</v>
      </c>
      <c r="H58" s="193" t="s">
        <v>8150</v>
      </c>
      <c r="I58" s="194">
        <v>263</v>
      </c>
      <c r="J58" s="193"/>
      <c r="K58" s="21">
        <f t="shared" si="1"/>
        <v>263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/>
      <c r="S58" s="21">
        <v>0</v>
      </c>
      <c r="T58" s="5" t="s">
        <v>7280</v>
      </c>
      <c r="U58" s="5" t="s">
        <v>52</v>
      </c>
      <c r="V58" s="1" t="s">
        <v>52</v>
      </c>
      <c r="W58" s="1" t="s">
        <v>52</v>
      </c>
      <c r="X58" s="22"/>
      <c r="Y58" s="1" t="s">
        <v>52</v>
      </c>
      <c r="Z58" s="190">
        <v>263</v>
      </c>
      <c r="AA58" s="187">
        <f t="shared" si="2"/>
        <v>0</v>
      </c>
    </row>
    <row r="59" spans="1:27" ht="30" customHeight="1">
      <c r="A59" s="5" t="s">
        <v>3209</v>
      </c>
      <c r="B59" s="5" t="s">
        <v>3207</v>
      </c>
      <c r="C59" s="5" t="s">
        <v>3208</v>
      </c>
      <c r="D59" s="20" t="s">
        <v>2685</v>
      </c>
      <c r="E59" s="194">
        <v>1210</v>
      </c>
      <c r="F59" s="193" t="s">
        <v>7281</v>
      </c>
      <c r="G59" s="194">
        <v>1200</v>
      </c>
      <c r="H59" s="193" t="s">
        <v>8150</v>
      </c>
      <c r="I59" s="194">
        <v>1015</v>
      </c>
      <c r="J59" s="193"/>
      <c r="K59" s="21">
        <f t="shared" si="1"/>
        <v>1015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/>
      <c r="S59" s="21">
        <v>0</v>
      </c>
      <c r="T59" s="5" t="s">
        <v>7283</v>
      </c>
      <c r="U59" s="5" t="s">
        <v>52</v>
      </c>
      <c r="V59" s="1" t="s">
        <v>52</v>
      </c>
      <c r="W59" s="1" t="s">
        <v>52</v>
      </c>
      <c r="X59" s="22"/>
      <c r="Y59" s="1" t="s">
        <v>52</v>
      </c>
      <c r="Z59" s="189">
        <v>1015</v>
      </c>
      <c r="AA59" s="187">
        <f t="shared" si="2"/>
        <v>0</v>
      </c>
    </row>
    <row r="60" spans="1:27" ht="30" customHeight="1">
      <c r="A60" s="5" t="s">
        <v>3213</v>
      </c>
      <c r="B60" s="5" t="s">
        <v>3211</v>
      </c>
      <c r="C60" s="5" t="s">
        <v>3212</v>
      </c>
      <c r="D60" s="20" t="s">
        <v>2685</v>
      </c>
      <c r="E60" s="194">
        <v>1210</v>
      </c>
      <c r="F60" s="193" t="s">
        <v>7284</v>
      </c>
      <c r="G60" s="194">
        <v>1192</v>
      </c>
      <c r="H60" s="193" t="s">
        <v>7212</v>
      </c>
      <c r="I60" s="194"/>
      <c r="J60" s="193"/>
      <c r="K60" s="21">
        <f t="shared" si="1"/>
        <v>1192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/>
      <c r="S60" s="21">
        <v>0</v>
      </c>
      <c r="T60" s="5" t="s">
        <v>7285</v>
      </c>
      <c r="U60" s="5" t="s">
        <v>52</v>
      </c>
      <c r="V60" s="1" t="s">
        <v>52</v>
      </c>
      <c r="W60" s="1" t="s">
        <v>52</v>
      </c>
      <c r="X60" s="22"/>
      <c r="Y60" s="1" t="s">
        <v>52</v>
      </c>
      <c r="Z60" s="189">
        <v>1192</v>
      </c>
      <c r="AA60" s="187">
        <f t="shared" si="2"/>
        <v>0</v>
      </c>
    </row>
    <row r="61" spans="1:27" ht="30" customHeight="1">
      <c r="A61" s="5" t="s">
        <v>3270</v>
      </c>
      <c r="B61" s="5" t="s">
        <v>3268</v>
      </c>
      <c r="C61" s="5" t="s">
        <v>3269</v>
      </c>
      <c r="D61" s="20" t="s">
        <v>1887</v>
      </c>
      <c r="E61" s="192">
        <v>1070000</v>
      </c>
      <c r="F61" s="191" t="s">
        <v>7282</v>
      </c>
      <c r="G61" s="192">
        <v>1077000</v>
      </c>
      <c r="H61" s="191" t="s">
        <v>8152</v>
      </c>
      <c r="I61" s="192">
        <v>1097000</v>
      </c>
      <c r="J61" s="191" t="s">
        <v>8151</v>
      </c>
      <c r="K61" s="21">
        <f t="shared" si="1"/>
        <v>1070000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/>
      <c r="S61" s="21">
        <v>0</v>
      </c>
      <c r="T61" s="5" t="s">
        <v>7286</v>
      </c>
      <c r="U61" s="5" t="s">
        <v>2863</v>
      </c>
      <c r="V61" s="1" t="s">
        <v>52</v>
      </c>
      <c r="W61" s="1" t="s">
        <v>52</v>
      </c>
      <c r="X61" s="22"/>
      <c r="Y61" s="1" t="s">
        <v>52</v>
      </c>
      <c r="Z61" s="189">
        <v>1070000</v>
      </c>
      <c r="AA61" s="187">
        <f t="shared" si="2"/>
        <v>0</v>
      </c>
    </row>
    <row r="62" spans="1:27" ht="30" customHeight="1">
      <c r="A62" s="5" t="s">
        <v>3434</v>
      </c>
      <c r="B62" s="5" t="s">
        <v>3432</v>
      </c>
      <c r="C62" s="5" t="s">
        <v>3433</v>
      </c>
      <c r="D62" s="20" t="s">
        <v>1887</v>
      </c>
      <c r="E62" s="194">
        <v>1240000</v>
      </c>
      <c r="F62" s="193" t="s">
        <v>7287</v>
      </c>
      <c r="G62" s="194">
        <v>1252000</v>
      </c>
      <c r="H62" s="193" t="s">
        <v>8150</v>
      </c>
      <c r="I62" s="194">
        <v>1080000</v>
      </c>
      <c r="J62" s="193"/>
      <c r="K62" s="21">
        <f t="shared" si="1"/>
        <v>1080000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/>
      <c r="S62" s="21">
        <v>0</v>
      </c>
      <c r="T62" s="5" t="s">
        <v>7288</v>
      </c>
      <c r="U62" s="5" t="s">
        <v>52</v>
      </c>
      <c r="V62" s="1" t="s">
        <v>52</v>
      </c>
      <c r="W62" s="1" t="s">
        <v>52</v>
      </c>
      <c r="X62" s="22"/>
      <c r="Y62" s="1" t="s">
        <v>52</v>
      </c>
      <c r="Z62" s="189">
        <v>1080000</v>
      </c>
      <c r="AA62" s="187">
        <f t="shared" si="2"/>
        <v>0</v>
      </c>
    </row>
    <row r="63" spans="1:27" s="195" customFormat="1" ht="30" customHeight="1">
      <c r="A63" s="193" t="s">
        <v>6559</v>
      </c>
      <c r="B63" s="193" t="s">
        <v>6046</v>
      </c>
      <c r="C63" s="193" t="s">
        <v>6558</v>
      </c>
      <c r="D63" s="24" t="s">
        <v>2685</v>
      </c>
      <c r="E63" s="194">
        <v>4150</v>
      </c>
      <c r="F63" s="193" t="s">
        <v>7289</v>
      </c>
      <c r="G63" s="194">
        <v>4282</v>
      </c>
      <c r="H63" s="193" t="s">
        <v>8150</v>
      </c>
      <c r="I63" s="194">
        <v>3435</v>
      </c>
      <c r="J63" s="193"/>
      <c r="K63" s="194">
        <f t="shared" si="1"/>
        <v>3435</v>
      </c>
      <c r="L63" s="194">
        <v>0</v>
      </c>
      <c r="M63" s="194">
        <v>0</v>
      </c>
      <c r="N63" s="194">
        <v>0</v>
      </c>
      <c r="O63" s="194">
        <v>0</v>
      </c>
      <c r="P63" s="194">
        <v>0</v>
      </c>
      <c r="Q63" s="194">
        <v>0</v>
      </c>
      <c r="R63" s="194"/>
      <c r="S63" s="194">
        <v>0</v>
      </c>
      <c r="T63" s="193" t="s">
        <v>7291</v>
      </c>
      <c r="U63" s="193" t="s">
        <v>52</v>
      </c>
      <c r="V63" s="216" t="s">
        <v>52</v>
      </c>
      <c r="W63" s="216" t="s">
        <v>52</v>
      </c>
      <c r="X63" s="27"/>
      <c r="Y63" s="216" t="s">
        <v>52</v>
      </c>
      <c r="Z63" s="188">
        <v>3435</v>
      </c>
      <c r="AA63" s="219">
        <f t="shared" si="2"/>
        <v>0</v>
      </c>
    </row>
    <row r="64" spans="1:27" ht="30" customHeight="1">
      <c r="A64" s="5" t="s">
        <v>6048</v>
      </c>
      <c r="B64" s="5" t="s">
        <v>6046</v>
      </c>
      <c r="C64" s="5" t="s">
        <v>7896</v>
      </c>
      <c r="D64" s="20" t="s">
        <v>2685</v>
      </c>
      <c r="E64" s="194">
        <v>4100</v>
      </c>
      <c r="F64" s="193" t="s">
        <v>7289</v>
      </c>
      <c r="G64" s="194">
        <v>4213</v>
      </c>
      <c r="H64" s="193" t="s">
        <v>8150</v>
      </c>
      <c r="I64" s="194">
        <v>3384</v>
      </c>
      <c r="J64" s="193"/>
      <c r="K64" s="21">
        <f t="shared" si="1"/>
        <v>3384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/>
      <c r="S64" s="21">
        <v>0</v>
      </c>
      <c r="T64" s="5" t="s">
        <v>7292</v>
      </c>
      <c r="U64" s="5" t="s">
        <v>52</v>
      </c>
      <c r="V64" s="1" t="s">
        <v>52</v>
      </c>
      <c r="W64" s="1" t="s">
        <v>52</v>
      </c>
      <c r="X64" s="22"/>
      <c r="Y64" s="1" t="s">
        <v>52</v>
      </c>
      <c r="Z64" s="189">
        <v>3384</v>
      </c>
      <c r="AA64" s="187">
        <f t="shared" si="2"/>
        <v>0</v>
      </c>
    </row>
    <row r="65" spans="1:27" ht="30" customHeight="1">
      <c r="A65" s="5" t="s">
        <v>3616</v>
      </c>
      <c r="B65" s="5" t="s">
        <v>3510</v>
      </c>
      <c r="C65" s="5" t="s">
        <v>3615</v>
      </c>
      <c r="D65" s="20" t="s">
        <v>2685</v>
      </c>
      <c r="E65" s="194">
        <v>15180</v>
      </c>
      <c r="F65" s="193" t="s">
        <v>7293</v>
      </c>
      <c r="G65" s="194">
        <v>14860</v>
      </c>
      <c r="H65" s="193" t="s">
        <v>7212</v>
      </c>
      <c r="I65" s="194"/>
      <c r="J65" s="193"/>
      <c r="K65" s="21">
        <f t="shared" si="1"/>
        <v>14860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/>
      <c r="S65" s="21">
        <v>0</v>
      </c>
      <c r="T65" s="5" t="s">
        <v>7295</v>
      </c>
      <c r="U65" s="5" t="s">
        <v>52</v>
      </c>
      <c r="V65" s="1" t="s">
        <v>52</v>
      </c>
      <c r="W65" s="1" t="s">
        <v>52</v>
      </c>
      <c r="X65" s="22"/>
      <c r="Y65" s="1" t="s">
        <v>52</v>
      </c>
      <c r="Z65" s="189">
        <v>14860</v>
      </c>
      <c r="AA65" s="187">
        <f t="shared" si="2"/>
        <v>0</v>
      </c>
    </row>
    <row r="66" spans="1:27" ht="30" customHeight="1">
      <c r="A66" s="5" t="s">
        <v>3512</v>
      </c>
      <c r="B66" s="5" t="s">
        <v>3510</v>
      </c>
      <c r="C66" s="5" t="s">
        <v>3511</v>
      </c>
      <c r="D66" s="20" t="s">
        <v>3388</v>
      </c>
      <c r="E66" s="194">
        <v>58293.04</v>
      </c>
      <c r="F66" s="193" t="s">
        <v>7293</v>
      </c>
      <c r="G66" s="194">
        <v>0</v>
      </c>
      <c r="H66" s="193" t="s">
        <v>52</v>
      </c>
      <c r="I66" s="194">
        <v>39345</v>
      </c>
      <c r="J66" s="193"/>
      <c r="K66" s="21">
        <f t="shared" si="1"/>
        <v>39345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/>
      <c r="S66" s="21">
        <v>0</v>
      </c>
      <c r="T66" s="5" t="s">
        <v>7296</v>
      </c>
      <c r="U66" s="5" t="s">
        <v>52</v>
      </c>
      <c r="V66" s="1" t="s">
        <v>52</v>
      </c>
      <c r="W66" s="1" t="s">
        <v>52</v>
      </c>
      <c r="X66" s="22"/>
      <c r="Y66" s="1" t="s">
        <v>52</v>
      </c>
      <c r="Z66" s="189">
        <v>39345</v>
      </c>
      <c r="AA66" s="187">
        <f t="shared" si="2"/>
        <v>0</v>
      </c>
    </row>
    <row r="67" spans="1:27" ht="30" customHeight="1">
      <c r="A67" s="5" t="s">
        <v>3627</v>
      </c>
      <c r="B67" s="5" t="s">
        <v>3625</v>
      </c>
      <c r="C67" s="5" t="s">
        <v>3626</v>
      </c>
      <c r="D67" s="20" t="s">
        <v>58</v>
      </c>
      <c r="E67" s="194">
        <v>0</v>
      </c>
      <c r="F67" s="193" t="s">
        <v>52</v>
      </c>
      <c r="G67" s="194">
        <v>40300</v>
      </c>
      <c r="H67" s="193" t="s">
        <v>7212</v>
      </c>
      <c r="I67" s="194">
        <v>48000</v>
      </c>
      <c r="J67" s="193" t="s">
        <v>8149</v>
      </c>
      <c r="K67" s="21">
        <f t="shared" si="1"/>
        <v>40300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/>
      <c r="S67" s="21">
        <v>0</v>
      </c>
      <c r="T67" s="5" t="s">
        <v>7297</v>
      </c>
      <c r="U67" s="5" t="s">
        <v>52</v>
      </c>
      <c r="V67" s="1" t="s">
        <v>52</v>
      </c>
      <c r="W67" s="1" t="s">
        <v>52</v>
      </c>
      <c r="X67" s="22"/>
      <c r="Y67" s="1" t="s">
        <v>52</v>
      </c>
      <c r="Z67" s="189">
        <v>40300</v>
      </c>
      <c r="AA67" s="187">
        <f t="shared" si="2"/>
        <v>0</v>
      </c>
    </row>
    <row r="68" spans="1:27" ht="30" customHeight="1">
      <c r="A68" s="5" t="s">
        <v>3638</v>
      </c>
      <c r="B68" s="5" t="s">
        <v>3636</v>
      </c>
      <c r="C68" s="5" t="s">
        <v>3637</v>
      </c>
      <c r="D68" s="20" t="s">
        <v>182</v>
      </c>
      <c r="E68" s="194">
        <v>0</v>
      </c>
      <c r="F68" s="193" t="s">
        <v>52</v>
      </c>
      <c r="G68" s="194">
        <v>10520</v>
      </c>
      <c r="H68" s="193" t="s">
        <v>7212</v>
      </c>
      <c r="I68" s="194">
        <v>0</v>
      </c>
      <c r="J68" s="193" t="s">
        <v>52</v>
      </c>
      <c r="K68" s="21">
        <f t="shared" si="1"/>
        <v>10520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/>
      <c r="S68" s="21">
        <v>0</v>
      </c>
      <c r="T68" s="5" t="s">
        <v>7298</v>
      </c>
      <c r="U68" s="5" t="s">
        <v>52</v>
      </c>
      <c r="V68" s="1" t="s">
        <v>52</v>
      </c>
      <c r="W68" s="1" t="s">
        <v>52</v>
      </c>
      <c r="X68" s="22"/>
      <c r="Y68" s="1" t="s">
        <v>52</v>
      </c>
      <c r="Z68" s="189">
        <v>10520</v>
      </c>
      <c r="AA68" s="187">
        <f t="shared" si="2"/>
        <v>0</v>
      </c>
    </row>
    <row r="69" spans="1:27" ht="30" customHeight="1">
      <c r="A69" s="5" t="s">
        <v>3221</v>
      </c>
      <c r="B69" s="5" t="s">
        <v>3220</v>
      </c>
      <c r="C69" s="5" t="s">
        <v>52</v>
      </c>
      <c r="D69" s="20" t="s">
        <v>2685</v>
      </c>
      <c r="E69" s="192">
        <v>0</v>
      </c>
      <c r="F69" s="191" t="s">
        <v>52</v>
      </c>
      <c r="G69" s="192">
        <v>0</v>
      </c>
      <c r="H69" s="191" t="s">
        <v>52</v>
      </c>
      <c r="I69" s="192">
        <v>0</v>
      </c>
      <c r="J69" s="191" t="s">
        <v>52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/>
      <c r="S69" s="21">
        <v>0</v>
      </c>
      <c r="T69" s="5" t="s">
        <v>7299</v>
      </c>
      <c r="U69" s="5" t="s">
        <v>52</v>
      </c>
      <c r="V69" s="1" t="s">
        <v>52</v>
      </c>
      <c r="W69" s="1" t="s">
        <v>52</v>
      </c>
      <c r="X69" s="22"/>
      <c r="Y69" s="1" t="s">
        <v>52</v>
      </c>
      <c r="Z69" s="190"/>
      <c r="AA69" s="187">
        <f t="shared" si="2"/>
        <v>0</v>
      </c>
    </row>
    <row r="70" spans="1:27" ht="30" customHeight="1">
      <c r="A70" s="5" t="s">
        <v>2815</v>
      </c>
      <c r="B70" s="5" t="s">
        <v>2801</v>
      </c>
      <c r="C70" s="5" t="s">
        <v>2802</v>
      </c>
      <c r="D70" s="20" t="s">
        <v>2814</v>
      </c>
      <c r="E70" s="192">
        <v>1750</v>
      </c>
      <c r="F70" s="191" t="s">
        <v>7300</v>
      </c>
      <c r="G70" s="192">
        <v>1400</v>
      </c>
      <c r="H70" s="191" t="s">
        <v>8151</v>
      </c>
      <c r="I70" s="192">
        <v>1818</v>
      </c>
      <c r="J70" s="191"/>
      <c r="K70" s="21">
        <f t="shared" ref="K70:K133" si="3">SMALL(E70:I70,COUNTIF(E70:I70,0)+1)</f>
        <v>1400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/>
      <c r="S70" s="21">
        <v>0</v>
      </c>
      <c r="T70" s="5" t="s">
        <v>7301</v>
      </c>
      <c r="U70" s="5" t="s">
        <v>52</v>
      </c>
      <c r="V70" s="1" t="s">
        <v>52</v>
      </c>
      <c r="W70" s="1" t="s">
        <v>52</v>
      </c>
      <c r="X70" s="22"/>
      <c r="Y70" s="1" t="s">
        <v>52</v>
      </c>
      <c r="Z70" s="189">
        <v>1400</v>
      </c>
      <c r="AA70" s="187">
        <f t="shared" si="2"/>
        <v>0</v>
      </c>
    </row>
    <row r="71" spans="1:27" s="195" customFormat="1" ht="30" customHeight="1">
      <c r="A71" s="193" t="s">
        <v>2803</v>
      </c>
      <c r="B71" s="193" t="s">
        <v>2801</v>
      </c>
      <c r="C71" s="193" t="s">
        <v>2802</v>
      </c>
      <c r="D71" s="24" t="s">
        <v>588</v>
      </c>
      <c r="E71" s="194">
        <v>523952.09</v>
      </c>
      <c r="F71" s="193" t="s">
        <v>7300</v>
      </c>
      <c r="G71" s="194">
        <v>497005</v>
      </c>
      <c r="H71" s="193" t="s">
        <v>8150</v>
      </c>
      <c r="I71" s="194">
        <v>545773</v>
      </c>
      <c r="J71" s="193"/>
      <c r="K71" s="194">
        <f t="shared" si="3"/>
        <v>497005</v>
      </c>
      <c r="L71" s="194">
        <v>0</v>
      </c>
      <c r="M71" s="194">
        <v>0</v>
      </c>
      <c r="N71" s="194">
        <v>0</v>
      </c>
      <c r="O71" s="194">
        <v>0</v>
      </c>
      <c r="P71" s="194">
        <v>0</v>
      </c>
      <c r="Q71" s="194">
        <v>0</v>
      </c>
      <c r="R71" s="194"/>
      <c r="S71" s="194">
        <v>0</v>
      </c>
      <c r="T71" s="193" t="s">
        <v>7302</v>
      </c>
      <c r="U71" s="193" t="s">
        <v>52</v>
      </c>
      <c r="V71" s="216" t="s">
        <v>52</v>
      </c>
      <c r="W71" s="216" t="s">
        <v>52</v>
      </c>
      <c r="X71" s="27"/>
      <c r="Y71" s="216" t="s">
        <v>52</v>
      </c>
      <c r="Z71" s="188">
        <v>497005.98</v>
      </c>
      <c r="AA71" s="219">
        <f t="shared" si="2"/>
        <v>-0.97999999998137355</v>
      </c>
    </row>
    <row r="72" spans="1:27" s="195" customFormat="1" ht="30" customHeight="1">
      <c r="A72" s="193" t="s">
        <v>6038</v>
      </c>
      <c r="B72" s="193" t="s">
        <v>2801</v>
      </c>
      <c r="C72" s="193" t="s">
        <v>6037</v>
      </c>
      <c r="D72" s="24" t="s">
        <v>2814</v>
      </c>
      <c r="E72" s="194">
        <v>2080</v>
      </c>
      <c r="F72" s="193" t="s">
        <v>7300</v>
      </c>
      <c r="G72" s="194">
        <v>2050</v>
      </c>
      <c r="H72" s="193" t="s">
        <v>7212</v>
      </c>
      <c r="I72" s="194">
        <v>2432</v>
      </c>
      <c r="J72" s="193"/>
      <c r="K72" s="194">
        <f t="shared" si="3"/>
        <v>2050</v>
      </c>
      <c r="L72" s="194">
        <v>0</v>
      </c>
      <c r="M72" s="194">
        <v>0</v>
      </c>
      <c r="N72" s="194">
        <v>0</v>
      </c>
      <c r="O72" s="194">
        <v>0</v>
      </c>
      <c r="P72" s="194">
        <v>0</v>
      </c>
      <c r="Q72" s="194">
        <v>0</v>
      </c>
      <c r="R72" s="194"/>
      <c r="S72" s="194">
        <v>0</v>
      </c>
      <c r="T72" s="193" t="s">
        <v>7303</v>
      </c>
      <c r="U72" s="193" t="s">
        <v>52</v>
      </c>
      <c r="V72" s="216" t="s">
        <v>52</v>
      </c>
      <c r="W72" s="216" t="s">
        <v>52</v>
      </c>
      <c r="X72" s="27"/>
      <c r="Y72" s="216" t="s">
        <v>52</v>
      </c>
      <c r="Z72" s="188">
        <v>2050</v>
      </c>
      <c r="AA72" s="219">
        <f t="shared" si="2"/>
        <v>0</v>
      </c>
    </row>
    <row r="73" spans="1:27" ht="30" customHeight="1">
      <c r="A73" s="5" t="s">
        <v>3284</v>
      </c>
      <c r="B73" s="5" t="s">
        <v>3282</v>
      </c>
      <c r="C73" s="5" t="s">
        <v>3283</v>
      </c>
      <c r="D73" s="20" t="s">
        <v>588</v>
      </c>
      <c r="E73" s="192">
        <v>80500</v>
      </c>
      <c r="F73" s="191" t="s">
        <v>8151</v>
      </c>
      <c r="G73" s="192">
        <v>81260</v>
      </c>
      <c r="H73" s="191" t="s">
        <v>8152</v>
      </c>
      <c r="I73" s="192"/>
      <c r="J73" s="191"/>
      <c r="K73" s="21">
        <f t="shared" si="3"/>
        <v>80500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/>
      <c r="S73" s="21">
        <v>0</v>
      </c>
      <c r="T73" s="5" t="s">
        <v>7304</v>
      </c>
      <c r="U73" s="5" t="s">
        <v>2863</v>
      </c>
      <c r="V73" s="1" t="s">
        <v>52</v>
      </c>
      <c r="W73" s="1" t="s">
        <v>52</v>
      </c>
      <c r="X73" s="22"/>
      <c r="Y73" s="1" t="s">
        <v>52</v>
      </c>
      <c r="Z73" s="189">
        <v>80500</v>
      </c>
      <c r="AA73" s="187">
        <f t="shared" si="2"/>
        <v>0</v>
      </c>
    </row>
    <row r="74" spans="1:27" ht="30" customHeight="1">
      <c r="A74" s="5" t="s">
        <v>2864</v>
      </c>
      <c r="B74" s="5" t="s">
        <v>2861</v>
      </c>
      <c r="C74" s="5" t="s">
        <v>2862</v>
      </c>
      <c r="D74" s="20" t="s">
        <v>2685</v>
      </c>
      <c r="E74" s="192">
        <v>140.9</v>
      </c>
      <c r="F74" s="191" t="s">
        <v>7796</v>
      </c>
      <c r="G74" s="192">
        <v>143.18</v>
      </c>
      <c r="H74" s="191" t="s">
        <v>8152</v>
      </c>
      <c r="I74" s="192">
        <v>172.5</v>
      </c>
      <c r="J74" s="191" t="s">
        <v>8151</v>
      </c>
      <c r="K74" s="21">
        <f t="shared" si="3"/>
        <v>140.9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/>
      <c r="S74" s="21">
        <v>0</v>
      </c>
      <c r="T74" s="5" t="s">
        <v>7306</v>
      </c>
      <c r="U74" s="5" t="s">
        <v>2863</v>
      </c>
      <c r="V74" s="1" t="s">
        <v>52</v>
      </c>
      <c r="W74" s="1" t="s">
        <v>52</v>
      </c>
      <c r="X74" s="22"/>
      <c r="Y74" s="1" t="s">
        <v>52</v>
      </c>
      <c r="Z74" s="190">
        <v>140.9</v>
      </c>
      <c r="AA74" s="187">
        <f t="shared" si="2"/>
        <v>0</v>
      </c>
    </row>
    <row r="75" spans="1:27" ht="30" customHeight="1">
      <c r="A75" s="5" t="s">
        <v>6516</v>
      </c>
      <c r="B75" s="5" t="s">
        <v>5405</v>
      </c>
      <c r="C75" s="5" t="s">
        <v>6515</v>
      </c>
      <c r="D75" s="20" t="s">
        <v>58</v>
      </c>
      <c r="E75" s="192">
        <v>4310</v>
      </c>
      <c r="F75" s="191" t="s">
        <v>7305</v>
      </c>
      <c r="G75" s="192">
        <v>0</v>
      </c>
      <c r="H75" s="191" t="s">
        <v>52</v>
      </c>
      <c r="I75" s="192">
        <v>4910</v>
      </c>
      <c r="J75" s="191" t="s">
        <v>8151</v>
      </c>
      <c r="K75" s="21">
        <f t="shared" si="3"/>
        <v>4310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/>
      <c r="S75" s="21">
        <v>0</v>
      </c>
      <c r="T75" s="5" t="s">
        <v>7307</v>
      </c>
      <c r="U75" s="5" t="s">
        <v>52</v>
      </c>
      <c r="V75" s="1" t="s">
        <v>52</v>
      </c>
      <c r="W75" s="1" t="s">
        <v>52</v>
      </c>
      <c r="X75" s="22"/>
      <c r="Y75" s="1" t="s">
        <v>52</v>
      </c>
      <c r="Z75" s="189">
        <v>4310</v>
      </c>
      <c r="AA75" s="187">
        <f t="shared" si="2"/>
        <v>0</v>
      </c>
    </row>
    <row r="76" spans="1:27" ht="30" customHeight="1">
      <c r="A76" s="5" t="s">
        <v>5407</v>
      </c>
      <c r="B76" s="5" t="s">
        <v>5405</v>
      </c>
      <c r="C76" s="5" t="s">
        <v>5406</v>
      </c>
      <c r="D76" s="20" t="s">
        <v>58</v>
      </c>
      <c r="E76" s="194">
        <v>4640</v>
      </c>
      <c r="F76" s="193" t="s">
        <v>7305</v>
      </c>
      <c r="G76" s="194">
        <v>4480</v>
      </c>
      <c r="H76" s="193" t="s">
        <v>7212</v>
      </c>
      <c r="I76" s="194">
        <v>5510</v>
      </c>
      <c r="J76" s="193" t="s">
        <v>8149</v>
      </c>
      <c r="K76" s="21">
        <f t="shared" si="3"/>
        <v>4480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/>
      <c r="S76" s="21">
        <v>0</v>
      </c>
      <c r="T76" s="5" t="s">
        <v>7308</v>
      </c>
      <c r="U76" s="5" t="s">
        <v>52</v>
      </c>
      <c r="V76" s="1" t="s">
        <v>52</v>
      </c>
      <c r="W76" s="1" t="s">
        <v>52</v>
      </c>
      <c r="X76" s="22"/>
      <c r="Y76" s="1" t="s">
        <v>52</v>
      </c>
      <c r="Z76" s="189">
        <v>4480</v>
      </c>
      <c r="AA76" s="187">
        <f t="shared" si="2"/>
        <v>0</v>
      </c>
    </row>
    <row r="77" spans="1:27" ht="30" customHeight="1">
      <c r="A77" s="5" t="s">
        <v>5416</v>
      </c>
      <c r="B77" s="5" t="s">
        <v>5405</v>
      </c>
      <c r="C77" s="5" t="s">
        <v>5415</v>
      </c>
      <c r="D77" s="20" t="s">
        <v>58</v>
      </c>
      <c r="E77" s="194">
        <v>3100</v>
      </c>
      <c r="F77" s="193" t="s">
        <v>7305</v>
      </c>
      <c r="G77" s="194">
        <v>2970</v>
      </c>
      <c r="H77" s="193" t="s">
        <v>7212</v>
      </c>
      <c r="I77" s="194">
        <v>3780</v>
      </c>
      <c r="J77" s="193" t="s">
        <v>8149</v>
      </c>
      <c r="K77" s="21">
        <f t="shared" si="3"/>
        <v>2970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/>
      <c r="S77" s="21">
        <v>0</v>
      </c>
      <c r="T77" s="5" t="s">
        <v>7309</v>
      </c>
      <c r="U77" s="5" t="s">
        <v>52</v>
      </c>
      <c r="V77" s="1" t="s">
        <v>52</v>
      </c>
      <c r="W77" s="1" t="s">
        <v>52</v>
      </c>
      <c r="X77" s="22"/>
      <c r="Y77" s="1" t="s">
        <v>52</v>
      </c>
      <c r="Z77" s="189">
        <v>2970</v>
      </c>
      <c r="AA77" s="187">
        <f t="shared" si="2"/>
        <v>0</v>
      </c>
    </row>
    <row r="78" spans="1:27" ht="30" customHeight="1">
      <c r="A78" s="5" t="s">
        <v>3370</v>
      </c>
      <c r="B78" s="5" t="s">
        <v>3368</v>
      </c>
      <c r="C78" s="5" t="s">
        <v>582</v>
      </c>
      <c r="D78" s="20" t="s">
        <v>2971</v>
      </c>
      <c r="E78" s="192">
        <v>653000</v>
      </c>
      <c r="F78" s="191" t="s">
        <v>7310</v>
      </c>
      <c r="G78" s="192">
        <v>0</v>
      </c>
      <c r="H78" s="191" t="s">
        <v>52</v>
      </c>
      <c r="I78" s="192">
        <v>0</v>
      </c>
      <c r="J78" s="191" t="s">
        <v>52</v>
      </c>
      <c r="K78" s="21">
        <f t="shared" si="3"/>
        <v>653000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/>
      <c r="S78" s="21">
        <v>0</v>
      </c>
      <c r="T78" s="5" t="s">
        <v>7311</v>
      </c>
      <c r="U78" s="5" t="s">
        <v>3369</v>
      </c>
      <c r="V78" s="1" t="s">
        <v>52</v>
      </c>
      <c r="W78" s="1" t="s">
        <v>52</v>
      </c>
      <c r="X78" s="22"/>
      <c r="Y78" s="1" t="s">
        <v>52</v>
      </c>
      <c r="Z78" s="189">
        <v>653000</v>
      </c>
      <c r="AA78" s="187">
        <f t="shared" si="2"/>
        <v>0</v>
      </c>
    </row>
    <row r="79" spans="1:27" ht="30" customHeight="1">
      <c r="A79" s="5" t="s">
        <v>3408</v>
      </c>
      <c r="B79" s="5" t="s">
        <v>3406</v>
      </c>
      <c r="C79" s="5" t="s">
        <v>3407</v>
      </c>
      <c r="D79" s="20" t="s">
        <v>3388</v>
      </c>
      <c r="E79" s="192">
        <v>850</v>
      </c>
      <c r="F79" s="191" t="s">
        <v>7312</v>
      </c>
      <c r="G79" s="192">
        <v>900</v>
      </c>
      <c r="H79" s="191" t="s">
        <v>8152</v>
      </c>
      <c r="I79" s="192">
        <v>900</v>
      </c>
      <c r="J79" s="191" t="s">
        <v>8151</v>
      </c>
      <c r="K79" s="21">
        <f t="shared" si="3"/>
        <v>850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/>
      <c r="S79" s="21">
        <v>0</v>
      </c>
      <c r="T79" s="5" t="s">
        <v>7313</v>
      </c>
      <c r="U79" s="5" t="s">
        <v>52</v>
      </c>
      <c r="V79" s="1" t="s">
        <v>52</v>
      </c>
      <c r="W79" s="1" t="s">
        <v>52</v>
      </c>
      <c r="X79" s="22"/>
      <c r="Y79" s="1" t="s">
        <v>52</v>
      </c>
      <c r="Z79" s="190">
        <v>850</v>
      </c>
      <c r="AA79" s="187">
        <f t="shared" si="2"/>
        <v>0</v>
      </c>
    </row>
    <row r="80" spans="1:27" ht="30" customHeight="1">
      <c r="A80" s="5" t="s">
        <v>3389</v>
      </c>
      <c r="B80" s="5" t="s">
        <v>3386</v>
      </c>
      <c r="C80" s="5" t="s">
        <v>3387</v>
      </c>
      <c r="D80" s="20" t="s">
        <v>3388</v>
      </c>
      <c r="E80" s="192">
        <v>70</v>
      </c>
      <c r="F80" s="191" t="s">
        <v>7314</v>
      </c>
      <c r="G80" s="192">
        <v>70</v>
      </c>
      <c r="H80" s="191" t="s">
        <v>8152</v>
      </c>
      <c r="I80" s="192">
        <v>69</v>
      </c>
      <c r="J80" s="191" t="s">
        <v>8151</v>
      </c>
      <c r="K80" s="21">
        <f t="shared" si="3"/>
        <v>69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/>
      <c r="S80" s="21">
        <v>0</v>
      </c>
      <c r="T80" s="5" t="s">
        <v>7315</v>
      </c>
      <c r="U80" s="5" t="s">
        <v>52</v>
      </c>
      <c r="V80" s="1" t="s">
        <v>52</v>
      </c>
      <c r="W80" s="1" t="s">
        <v>52</v>
      </c>
      <c r="X80" s="22"/>
      <c r="Y80" s="1" t="s">
        <v>52</v>
      </c>
      <c r="Z80" s="190">
        <v>69</v>
      </c>
      <c r="AA80" s="187">
        <f t="shared" si="2"/>
        <v>0</v>
      </c>
    </row>
    <row r="81" spans="1:27" ht="30" customHeight="1">
      <c r="A81" s="5" t="s">
        <v>2940</v>
      </c>
      <c r="B81" s="5" t="s">
        <v>2912</v>
      </c>
      <c r="C81" s="5" t="s">
        <v>2939</v>
      </c>
      <c r="D81" s="20" t="s">
        <v>58</v>
      </c>
      <c r="E81" s="194">
        <v>0</v>
      </c>
      <c r="F81" s="193" t="s">
        <v>52</v>
      </c>
      <c r="G81" s="194">
        <v>0</v>
      </c>
      <c r="H81" s="193" t="s">
        <v>52</v>
      </c>
      <c r="I81" s="194">
        <v>12600</v>
      </c>
      <c r="J81" s="193"/>
      <c r="K81" s="21">
        <f t="shared" si="3"/>
        <v>12600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/>
      <c r="S81" s="21">
        <v>0</v>
      </c>
      <c r="T81" s="5" t="s">
        <v>7316</v>
      </c>
      <c r="U81" s="5" t="s">
        <v>52</v>
      </c>
      <c r="V81" s="1" t="s">
        <v>52</v>
      </c>
      <c r="W81" s="1" t="s">
        <v>52</v>
      </c>
      <c r="X81" s="22"/>
      <c r="Y81" s="1" t="s">
        <v>52</v>
      </c>
      <c r="Z81" s="189">
        <v>12600</v>
      </c>
      <c r="AA81" s="187">
        <f t="shared" si="2"/>
        <v>0</v>
      </c>
    </row>
    <row r="82" spans="1:27" ht="30" customHeight="1">
      <c r="A82" s="5" t="s">
        <v>2914</v>
      </c>
      <c r="B82" s="5" t="s">
        <v>2912</v>
      </c>
      <c r="C82" s="5" t="s">
        <v>2913</v>
      </c>
      <c r="D82" s="20" t="s">
        <v>58</v>
      </c>
      <c r="E82" s="194">
        <v>20000</v>
      </c>
      <c r="F82" s="193" t="s">
        <v>7317</v>
      </c>
      <c r="G82" s="194">
        <v>32000</v>
      </c>
      <c r="H82" s="193" t="s">
        <v>8150</v>
      </c>
      <c r="I82" s="194">
        <v>18000</v>
      </c>
      <c r="J82" s="193"/>
      <c r="K82" s="21">
        <f t="shared" si="3"/>
        <v>18000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/>
      <c r="S82" s="21">
        <v>0</v>
      </c>
      <c r="T82" s="5" t="s">
        <v>7318</v>
      </c>
      <c r="U82" s="5" t="s">
        <v>52</v>
      </c>
      <c r="V82" s="1" t="s">
        <v>52</v>
      </c>
      <c r="W82" s="1" t="s">
        <v>52</v>
      </c>
      <c r="X82" s="22"/>
      <c r="Y82" s="1" t="s">
        <v>52</v>
      </c>
      <c r="Z82" s="189">
        <v>18000</v>
      </c>
      <c r="AA82" s="187">
        <f t="shared" si="2"/>
        <v>0</v>
      </c>
    </row>
    <row r="83" spans="1:27" ht="30" customHeight="1">
      <c r="A83" s="5" t="s">
        <v>2930</v>
      </c>
      <c r="B83" s="5" t="s">
        <v>2928</v>
      </c>
      <c r="C83" s="5" t="s">
        <v>2929</v>
      </c>
      <c r="D83" s="20" t="s">
        <v>58</v>
      </c>
      <c r="E83" s="194">
        <v>19000</v>
      </c>
      <c r="F83" s="193" t="s">
        <v>7797</v>
      </c>
      <c r="G83" s="194">
        <v>15000</v>
      </c>
      <c r="H83" s="193" t="s">
        <v>8150</v>
      </c>
      <c r="I83" s="194">
        <v>14639</v>
      </c>
      <c r="J83" s="193"/>
      <c r="K83" s="21">
        <f t="shared" si="3"/>
        <v>14639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/>
      <c r="S83" s="21">
        <v>0</v>
      </c>
      <c r="T83" s="5" t="s">
        <v>7319</v>
      </c>
      <c r="U83" s="5" t="s">
        <v>52</v>
      </c>
      <c r="V83" s="1" t="s">
        <v>52</v>
      </c>
      <c r="W83" s="1" t="s">
        <v>52</v>
      </c>
      <c r="X83" s="22"/>
      <c r="Y83" s="1" t="s">
        <v>52</v>
      </c>
      <c r="Z83" s="189">
        <v>14639</v>
      </c>
      <c r="AA83" s="187">
        <f t="shared" si="2"/>
        <v>0</v>
      </c>
    </row>
    <row r="84" spans="1:27" ht="30" customHeight="1">
      <c r="A84" s="5" t="s">
        <v>4123</v>
      </c>
      <c r="B84" s="5" t="s">
        <v>4121</v>
      </c>
      <c r="C84" s="5" t="s">
        <v>4122</v>
      </c>
      <c r="D84" s="20" t="s">
        <v>58</v>
      </c>
      <c r="E84" s="192">
        <v>0</v>
      </c>
      <c r="F84" s="191" t="s">
        <v>52</v>
      </c>
      <c r="G84" s="192">
        <v>9900</v>
      </c>
      <c r="H84" s="191" t="s">
        <v>7320</v>
      </c>
      <c r="I84" s="192">
        <v>9600</v>
      </c>
      <c r="J84" s="191" t="s">
        <v>8151</v>
      </c>
      <c r="K84" s="21">
        <f t="shared" si="3"/>
        <v>9600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/>
      <c r="S84" s="21">
        <v>0</v>
      </c>
      <c r="T84" s="5" t="s">
        <v>7321</v>
      </c>
      <c r="U84" s="5" t="s">
        <v>52</v>
      </c>
      <c r="V84" s="1" t="s">
        <v>52</v>
      </c>
      <c r="W84" s="1" t="s">
        <v>52</v>
      </c>
      <c r="X84" s="22"/>
      <c r="Y84" s="1" t="s">
        <v>52</v>
      </c>
      <c r="Z84" s="189">
        <v>9600</v>
      </c>
      <c r="AA84" s="187">
        <f t="shared" si="2"/>
        <v>0</v>
      </c>
    </row>
    <row r="85" spans="1:27" ht="30" customHeight="1">
      <c r="A85" s="5" t="s">
        <v>4134</v>
      </c>
      <c r="B85" s="5" t="s">
        <v>4132</v>
      </c>
      <c r="C85" s="5" t="s">
        <v>4133</v>
      </c>
      <c r="D85" s="20" t="s">
        <v>58</v>
      </c>
      <c r="E85" s="194">
        <v>4368</v>
      </c>
      <c r="F85" s="193" t="s">
        <v>7322</v>
      </c>
      <c r="G85" s="194">
        <v>4160</v>
      </c>
      <c r="H85" s="193" t="s">
        <v>7212</v>
      </c>
      <c r="I85" s="194">
        <v>8448</v>
      </c>
      <c r="J85" s="193" t="s">
        <v>8149</v>
      </c>
      <c r="K85" s="21">
        <f t="shared" si="3"/>
        <v>4160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/>
      <c r="S85" s="21">
        <v>0</v>
      </c>
      <c r="T85" s="5" t="s">
        <v>7324</v>
      </c>
      <c r="U85" s="5" t="s">
        <v>52</v>
      </c>
      <c r="V85" s="1" t="s">
        <v>52</v>
      </c>
      <c r="W85" s="1" t="s">
        <v>52</v>
      </c>
      <c r="X85" s="22"/>
      <c r="Y85" s="1" t="s">
        <v>52</v>
      </c>
      <c r="Z85" s="189">
        <v>4160</v>
      </c>
      <c r="AA85" s="187">
        <f t="shared" si="2"/>
        <v>0</v>
      </c>
    </row>
    <row r="86" spans="1:27" ht="30" customHeight="1">
      <c r="A86" s="5" t="s">
        <v>3780</v>
      </c>
      <c r="B86" s="5" t="s">
        <v>3749</v>
      </c>
      <c r="C86" s="5" t="s">
        <v>3779</v>
      </c>
      <c r="D86" s="20" t="s">
        <v>58</v>
      </c>
      <c r="E86" s="194">
        <v>3827.16</v>
      </c>
      <c r="F86" s="193" t="s">
        <v>7325</v>
      </c>
      <c r="G86" s="194"/>
      <c r="H86" s="193"/>
      <c r="I86" s="194">
        <v>2216</v>
      </c>
      <c r="J86" s="193"/>
      <c r="K86" s="21">
        <f t="shared" si="3"/>
        <v>2216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/>
      <c r="S86" s="21">
        <v>0</v>
      </c>
      <c r="T86" s="5" t="s">
        <v>7326</v>
      </c>
      <c r="U86" s="5" t="s">
        <v>52</v>
      </c>
      <c r="V86" s="1" t="s">
        <v>52</v>
      </c>
      <c r="W86" s="1" t="s">
        <v>52</v>
      </c>
      <c r="X86" s="22"/>
      <c r="Y86" s="1" t="s">
        <v>52</v>
      </c>
      <c r="Z86" s="189">
        <v>2216</v>
      </c>
      <c r="AA86" s="187">
        <f t="shared" si="2"/>
        <v>0</v>
      </c>
    </row>
    <row r="87" spans="1:27" ht="30" customHeight="1">
      <c r="A87" s="5" t="s">
        <v>3858</v>
      </c>
      <c r="B87" s="5" t="s">
        <v>3749</v>
      </c>
      <c r="C87" s="5" t="s">
        <v>3857</v>
      </c>
      <c r="D87" s="20" t="s">
        <v>58</v>
      </c>
      <c r="E87" s="194">
        <v>4592.59</v>
      </c>
      <c r="F87" s="193" t="s">
        <v>7325</v>
      </c>
      <c r="G87" s="194"/>
      <c r="H87" s="193"/>
      <c r="I87" s="194">
        <v>2659</v>
      </c>
      <c r="J87" s="193"/>
      <c r="K87" s="21">
        <f t="shared" si="3"/>
        <v>2659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/>
      <c r="S87" s="21">
        <v>0</v>
      </c>
      <c r="T87" s="5" t="s">
        <v>7327</v>
      </c>
      <c r="U87" s="5" t="s">
        <v>52</v>
      </c>
      <c r="V87" s="1" t="s">
        <v>52</v>
      </c>
      <c r="W87" s="1" t="s">
        <v>52</v>
      </c>
      <c r="X87" s="22"/>
      <c r="Y87" s="1" t="s">
        <v>52</v>
      </c>
      <c r="Z87" s="189">
        <v>2659</v>
      </c>
      <c r="AA87" s="187">
        <f t="shared" si="2"/>
        <v>0</v>
      </c>
    </row>
    <row r="88" spans="1:27" ht="30" customHeight="1">
      <c r="A88" s="5" t="s">
        <v>3870</v>
      </c>
      <c r="B88" s="5" t="s">
        <v>3749</v>
      </c>
      <c r="C88" s="5" t="s">
        <v>3869</v>
      </c>
      <c r="D88" s="20" t="s">
        <v>58</v>
      </c>
      <c r="E88" s="194">
        <v>6111.11</v>
      </c>
      <c r="F88" s="193" t="s">
        <v>7325</v>
      </c>
      <c r="G88" s="194"/>
      <c r="H88" s="193"/>
      <c r="I88" s="194">
        <v>3545</v>
      </c>
      <c r="J88" s="193"/>
      <c r="K88" s="21">
        <f t="shared" si="3"/>
        <v>3545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/>
      <c r="S88" s="21">
        <v>0</v>
      </c>
      <c r="T88" s="5" t="s">
        <v>7328</v>
      </c>
      <c r="U88" s="5" t="s">
        <v>52</v>
      </c>
      <c r="V88" s="1" t="s">
        <v>52</v>
      </c>
      <c r="W88" s="1" t="s">
        <v>52</v>
      </c>
      <c r="X88" s="22"/>
      <c r="Y88" s="1" t="s">
        <v>52</v>
      </c>
      <c r="Z88" s="189">
        <v>3545</v>
      </c>
      <c r="AA88" s="187">
        <f t="shared" si="2"/>
        <v>0</v>
      </c>
    </row>
    <row r="89" spans="1:27" ht="30" customHeight="1">
      <c r="A89" s="5" t="s">
        <v>3771</v>
      </c>
      <c r="B89" s="5" t="s">
        <v>3749</v>
      </c>
      <c r="C89" s="5" t="s">
        <v>3770</v>
      </c>
      <c r="D89" s="20" t="s">
        <v>58</v>
      </c>
      <c r="E89" s="194">
        <v>3061.72</v>
      </c>
      <c r="F89" s="193" t="s">
        <v>7325</v>
      </c>
      <c r="G89" s="194"/>
      <c r="H89" s="193"/>
      <c r="I89" s="194">
        <v>1773</v>
      </c>
      <c r="J89" s="193"/>
      <c r="K89" s="21">
        <f t="shared" si="3"/>
        <v>1773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/>
      <c r="S89" s="21">
        <v>0</v>
      </c>
      <c r="T89" s="5" t="s">
        <v>7329</v>
      </c>
      <c r="U89" s="5" t="s">
        <v>52</v>
      </c>
      <c r="V89" s="1" t="s">
        <v>52</v>
      </c>
      <c r="W89" s="1" t="s">
        <v>52</v>
      </c>
      <c r="X89" s="22"/>
      <c r="Y89" s="1" t="s">
        <v>52</v>
      </c>
      <c r="Z89" s="189">
        <v>1773</v>
      </c>
      <c r="AA89" s="187">
        <f t="shared" si="2"/>
        <v>0</v>
      </c>
    </row>
    <row r="90" spans="1:27" ht="30" customHeight="1">
      <c r="A90" s="5" t="s">
        <v>3751</v>
      </c>
      <c r="B90" s="5" t="s">
        <v>3749</v>
      </c>
      <c r="C90" s="5" t="s">
        <v>3750</v>
      </c>
      <c r="D90" s="20" t="s">
        <v>58</v>
      </c>
      <c r="E90" s="194">
        <v>1481.48</v>
      </c>
      <c r="F90" s="193" t="s">
        <v>7325</v>
      </c>
      <c r="G90" s="194"/>
      <c r="H90" s="193"/>
      <c r="I90" s="194">
        <v>886</v>
      </c>
      <c r="J90" s="193"/>
      <c r="K90" s="21">
        <f t="shared" si="3"/>
        <v>886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/>
      <c r="S90" s="21">
        <v>0</v>
      </c>
      <c r="T90" s="5" t="s">
        <v>7330</v>
      </c>
      <c r="U90" s="5" t="s">
        <v>52</v>
      </c>
      <c r="V90" s="1" t="s">
        <v>52</v>
      </c>
      <c r="W90" s="1" t="s">
        <v>52</v>
      </c>
      <c r="X90" s="22"/>
      <c r="Y90" s="1" t="s">
        <v>52</v>
      </c>
      <c r="Z90" s="190">
        <v>886</v>
      </c>
      <c r="AA90" s="187">
        <f t="shared" si="2"/>
        <v>0</v>
      </c>
    </row>
    <row r="91" spans="1:27" ht="30" customHeight="1">
      <c r="A91" s="5" t="s">
        <v>3789</v>
      </c>
      <c r="B91" s="5" t="s">
        <v>3749</v>
      </c>
      <c r="C91" s="5" t="s">
        <v>3788</v>
      </c>
      <c r="D91" s="20" t="s">
        <v>58</v>
      </c>
      <c r="E91" s="194">
        <v>5370.37</v>
      </c>
      <c r="F91" s="193" t="s">
        <v>7325</v>
      </c>
      <c r="G91" s="194"/>
      <c r="H91" s="193"/>
      <c r="I91" s="194">
        <v>3102</v>
      </c>
      <c r="J91" s="193"/>
      <c r="K91" s="21">
        <f t="shared" si="3"/>
        <v>3102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/>
      <c r="S91" s="21">
        <v>0</v>
      </c>
      <c r="T91" s="5" t="s">
        <v>7331</v>
      </c>
      <c r="U91" s="5" t="s">
        <v>52</v>
      </c>
      <c r="V91" s="1" t="s">
        <v>52</v>
      </c>
      <c r="W91" s="1" t="s">
        <v>52</v>
      </c>
      <c r="X91" s="22"/>
      <c r="Y91" s="1" t="s">
        <v>52</v>
      </c>
      <c r="Z91" s="189">
        <v>3102</v>
      </c>
      <c r="AA91" s="187">
        <f t="shared" si="2"/>
        <v>0</v>
      </c>
    </row>
    <row r="92" spans="1:27" ht="30" customHeight="1">
      <c r="A92" s="5" t="s">
        <v>3880</v>
      </c>
      <c r="B92" s="5" t="s">
        <v>3878</v>
      </c>
      <c r="C92" s="5" t="s">
        <v>3879</v>
      </c>
      <c r="D92" s="20" t="s">
        <v>58</v>
      </c>
      <c r="E92" s="192">
        <v>6944.44</v>
      </c>
      <c r="F92" s="191" t="s">
        <v>7332</v>
      </c>
      <c r="G92" s="192">
        <v>0</v>
      </c>
      <c r="H92" s="191" t="s">
        <v>52</v>
      </c>
      <c r="I92" s="192">
        <v>0</v>
      </c>
      <c r="J92" s="191" t="s">
        <v>52</v>
      </c>
      <c r="K92" s="21">
        <f t="shared" si="3"/>
        <v>6944.44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/>
      <c r="S92" s="21">
        <v>0</v>
      </c>
      <c r="T92" s="5" t="s">
        <v>7333</v>
      </c>
      <c r="U92" s="5" t="s">
        <v>52</v>
      </c>
      <c r="V92" s="1" t="s">
        <v>52</v>
      </c>
      <c r="W92" s="1" t="s">
        <v>52</v>
      </c>
      <c r="X92" s="22"/>
      <c r="Y92" s="1" t="s">
        <v>52</v>
      </c>
      <c r="Z92" s="189">
        <v>6944.44</v>
      </c>
      <c r="AA92" s="187">
        <f t="shared" si="2"/>
        <v>0</v>
      </c>
    </row>
    <row r="93" spans="1:27" ht="30" customHeight="1">
      <c r="A93" s="5" t="s">
        <v>3890</v>
      </c>
      <c r="B93" s="5" t="s">
        <v>3878</v>
      </c>
      <c r="C93" s="5" t="s">
        <v>3889</v>
      </c>
      <c r="D93" s="20" t="s">
        <v>58</v>
      </c>
      <c r="E93" s="192">
        <v>10648.15</v>
      </c>
      <c r="F93" s="191" t="s">
        <v>7332</v>
      </c>
      <c r="G93" s="192">
        <v>0</v>
      </c>
      <c r="H93" s="191" t="s">
        <v>52</v>
      </c>
      <c r="I93" s="192">
        <v>0</v>
      </c>
      <c r="J93" s="191" t="s">
        <v>52</v>
      </c>
      <c r="K93" s="21">
        <f t="shared" si="3"/>
        <v>10648.15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/>
      <c r="S93" s="21">
        <v>0</v>
      </c>
      <c r="T93" s="5" t="s">
        <v>7334</v>
      </c>
      <c r="U93" s="5" t="s">
        <v>52</v>
      </c>
      <c r="V93" s="1" t="s">
        <v>52</v>
      </c>
      <c r="W93" s="1" t="s">
        <v>52</v>
      </c>
      <c r="X93" s="22"/>
      <c r="Y93" s="1" t="s">
        <v>52</v>
      </c>
      <c r="Z93" s="189">
        <v>10648.15</v>
      </c>
      <c r="AA93" s="187">
        <f t="shared" si="2"/>
        <v>0</v>
      </c>
    </row>
    <row r="94" spans="1:27" ht="30" customHeight="1">
      <c r="A94" s="5" t="s">
        <v>3900</v>
      </c>
      <c r="B94" s="5" t="s">
        <v>3878</v>
      </c>
      <c r="C94" s="5" t="s">
        <v>3899</v>
      </c>
      <c r="D94" s="20" t="s">
        <v>58</v>
      </c>
      <c r="E94" s="192">
        <v>7407.41</v>
      </c>
      <c r="F94" s="191" t="s">
        <v>7332</v>
      </c>
      <c r="G94" s="192">
        <v>0</v>
      </c>
      <c r="H94" s="191" t="s">
        <v>52</v>
      </c>
      <c r="I94" s="192">
        <v>0</v>
      </c>
      <c r="J94" s="191" t="s">
        <v>52</v>
      </c>
      <c r="K94" s="21">
        <f t="shared" si="3"/>
        <v>7407.41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/>
      <c r="S94" s="21">
        <v>0</v>
      </c>
      <c r="T94" s="5" t="s">
        <v>7335</v>
      </c>
      <c r="U94" s="5" t="s">
        <v>52</v>
      </c>
      <c r="V94" s="1" t="s">
        <v>52</v>
      </c>
      <c r="W94" s="1" t="s">
        <v>52</v>
      </c>
      <c r="X94" s="22"/>
      <c r="Y94" s="1" t="s">
        <v>52</v>
      </c>
      <c r="Z94" s="189">
        <v>7407.41</v>
      </c>
      <c r="AA94" s="187">
        <f t="shared" si="2"/>
        <v>0</v>
      </c>
    </row>
    <row r="95" spans="1:27" ht="30" customHeight="1">
      <c r="A95" s="5" t="s">
        <v>3910</v>
      </c>
      <c r="B95" s="5" t="s">
        <v>3878</v>
      </c>
      <c r="C95" s="5" t="s">
        <v>3909</v>
      </c>
      <c r="D95" s="20" t="s">
        <v>58</v>
      </c>
      <c r="E95" s="192">
        <v>11574.07</v>
      </c>
      <c r="F95" s="191" t="s">
        <v>7332</v>
      </c>
      <c r="G95" s="192">
        <v>0</v>
      </c>
      <c r="H95" s="191" t="s">
        <v>52</v>
      </c>
      <c r="I95" s="192">
        <v>0</v>
      </c>
      <c r="J95" s="191" t="s">
        <v>52</v>
      </c>
      <c r="K95" s="21">
        <f t="shared" si="3"/>
        <v>11574.07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/>
      <c r="S95" s="21">
        <v>0</v>
      </c>
      <c r="T95" s="5" t="s">
        <v>7336</v>
      </c>
      <c r="U95" s="5" t="s">
        <v>52</v>
      </c>
      <c r="V95" s="1" t="s">
        <v>52</v>
      </c>
      <c r="W95" s="1" t="s">
        <v>52</v>
      </c>
      <c r="X95" s="22"/>
      <c r="Y95" s="1" t="s">
        <v>52</v>
      </c>
      <c r="Z95" s="189">
        <v>11574.07</v>
      </c>
      <c r="AA95" s="187">
        <f t="shared" si="2"/>
        <v>0</v>
      </c>
    </row>
    <row r="96" spans="1:27" ht="30" customHeight="1">
      <c r="A96" s="5" t="s">
        <v>6510</v>
      </c>
      <c r="B96" s="5" t="s">
        <v>3803</v>
      </c>
      <c r="C96" s="5" t="s">
        <v>6509</v>
      </c>
      <c r="D96" s="20" t="s">
        <v>58</v>
      </c>
      <c r="E96" s="194">
        <v>8024.69</v>
      </c>
      <c r="F96" s="193" t="s">
        <v>7337</v>
      </c>
      <c r="G96" s="194"/>
      <c r="H96" s="193"/>
      <c r="I96" s="194">
        <v>5749</v>
      </c>
      <c r="J96" s="193"/>
      <c r="K96" s="21">
        <f>SMALL(E96:I96,COUNTIF(E96:I96,0)+1)</f>
        <v>5749</v>
      </c>
      <c r="L96" s="21">
        <v>0</v>
      </c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/>
      <c r="S96" s="21">
        <v>0</v>
      </c>
      <c r="T96" s="5" t="s">
        <v>7338</v>
      </c>
      <c r="U96" s="5" t="s">
        <v>52</v>
      </c>
      <c r="V96" s="1" t="s">
        <v>52</v>
      </c>
      <c r="W96" s="1" t="s">
        <v>52</v>
      </c>
      <c r="X96" s="22"/>
      <c r="Y96" s="1" t="s">
        <v>52</v>
      </c>
      <c r="Z96" s="189">
        <v>5749</v>
      </c>
      <c r="AA96" s="187">
        <f t="shared" si="2"/>
        <v>0</v>
      </c>
    </row>
    <row r="97" spans="1:27" ht="30" customHeight="1">
      <c r="A97" s="5" t="s">
        <v>3823</v>
      </c>
      <c r="B97" s="5" t="s">
        <v>3803</v>
      </c>
      <c r="C97" s="5" t="s">
        <v>3822</v>
      </c>
      <c r="D97" s="20" t="s">
        <v>58</v>
      </c>
      <c r="E97" s="194">
        <v>11234.57</v>
      </c>
      <c r="F97" s="193" t="s">
        <v>7337</v>
      </c>
      <c r="G97" s="194"/>
      <c r="H97" s="193"/>
      <c r="I97" s="194">
        <v>7845.5</v>
      </c>
      <c r="J97" s="193"/>
      <c r="K97" s="21">
        <f t="shared" si="3"/>
        <v>7845.5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0</v>
      </c>
      <c r="R97" s="21"/>
      <c r="S97" s="21">
        <v>0</v>
      </c>
      <c r="T97" s="5" t="s">
        <v>7339</v>
      </c>
      <c r="U97" s="5" t="s">
        <v>52</v>
      </c>
      <c r="V97" s="1" t="s">
        <v>52</v>
      </c>
      <c r="W97" s="1" t="s">
        <v>52</v>
      </c>
      <c r="X97" s="22"/>
      <c r="Y97" s="1" t="s">
        <v>52</v>
      </c>
      <c r="Z97" s="189">
        <v>7845.5</v>
      </c>
      <c r="AA97" s="187">
        <f t="shared" si="2"/>
        <v>0</v>
      </c>
    </row>
    <row r="98" spans="1:27" ht="30" customHeight="1">
      <c r="A98" s="5" t="s">
        <v>3832</v>
      </c>
      <c r="B98" s="5" t="s">
        <v>3803</v>
      </c>
      <c r="C98" s="5" t="s">
        <v>3831</v>
      </c>
      <c r="D98" s="20" t="s">
        <v>58</v>
      </c>
      <c r="E98" s="194">
        <v>13827.16</v>
      </c>
      <c r="F98" s="193" t="s">
        <v>7337</v>
      </c>
      <c r="G98" s="194"/>
      <c r="H98" s="193"/>
      <c r="I98" s="194">
        <v>9656</v>
      </c>
      <c r="J98" s="193"/>
      <c r="K98" s="21">
        <f t="shared" si="3"/>
        <v>9656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/>
      <c r="S98" s="21">
        <v>0</v>
      </c>
      <c r="T98" s="5" t="s">
        <v>7340</v>
      </c>
      <c r="U98" s="5" t="s">
        <v>52</v>
      </c>
      <c r="V98" s="1" t="s">
        <v>52</v>
      </c>
      <c r="W98" s="1" t="s">
        <v>52</v>
      </c>
      <c r="X98" s="22"/>
      <c r="Y98" s="1" t="s">
        <v>52</v>
      </c>
      <c r="Z98" s="189">
        <v>9656</v>
      </c>
      <c r="AA98" s="187">
        <f t="shared" si="2"/>
        <v>0</v>
      </c>
    </row>
    <row r="99" spans="1:27" ht="30" customHeight="1">
      <c r="A99" s="5" t="s">
        <v>3805</v>
      </c>
      <c r="B99" s="5" t="s">
        <v>3803</v>
      </c>
      <c r="C99" s="5" t="s">
        <v>3804</v>
      </c>
      <c r="D99" s="20" t="s">
        <v>58</v>
      </c>
      <c r="E99" s="194">
        <v>6049.38</v>
      </c>
      <c r="F99" s="193" t="s">
        <v>7337</v>
      </c>
      <c r="G99" s="194"/>
      <c r="H99" s="193"/>
      <c r="I99" s="194">
        <v>422.5</v>
      </c>
      <c r="J99" s="193"/>
      <c r="K99" s="21">
        <f t="shared" si="3"/>
        <v>422.5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/>
      <c r="S99" s="21">
        <v>0</v>
      </c>
      <c r="T99" s="5" t="s">
        <v>7341</v>
      </c>
      <c r="U99" s="5" t="s">
        <v>52</v>
      </c>
      <c r="V99" s="1" t="s">
        <v>52</v>
      </c>
      <c r="W99" s="1" t="s">
        <v>52</v>
      </c>
      <c r="X99" s="22"/>
      <c r="Y99" s="1" t="s">
        <v>52</v>
      </c>
      <c r="Z99" s="190">
        <v>422.5</v>
      </c>
      <c r="AA99" s="187">
        <f t="shared" si="2"/>
        <v>0</v>
      </c>
    </row>
    <row r="100" spans="1:27" ht="30" customHeight="1">
      <c r="A100" s="5" t="s">
        <v>3814</v>
      </c>
      <c r="B100" s="5" t="s">
        <v>3803</v>
      </c>
      <c r="C100" s="5" t="s">
        <v>3813</v>
      </c>
      <c r="D100" s="20" t="s">
        <v>58</v>
      </c>
      <c r="E100" s="194">
        <v>7777.78</v>
      </c>
      <c r="F100" s="193" t="s">
        <v>7337</v>
      </c>
      <c r="G100" s="194"/>
      <c r="H100" s="193"/>
      <c r="I100" s="194">
        <v>5431.5</v>
      </c>
      <c r="J100" s="193"/>
      <c r="K100" s="21">
        <f t="shared" si="3"/>
        <v>5431.5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/>
      <c r="S100" s="21">
        <v>0</v>
      </c>
      <c r="T100" s="5" t="s">
        <v>7342</v>
      </c>
      <c r="U100" s="5" t="s">
        <v>52</v>
      </c>
      <c r="V100" s="1" t="s">
        <v>52</v>
      </c>
      <c r="W100" s="1" t="s">
        <v>52</v>
      </c>
      <c r="X100" s="22"/>
      <c r="Y100" s="1" t="s">
        <v>52</v>
      </c>
      <c r="Z100" s="189">
        <v>5431.5</v>
      </c>
      <c r="AA100" s="187">
        <f t="shared" si="2"/>
        <v>0</v>
      </c>
    </row>
    <row r="101" spans="1:27" ht="30" customHeight="1">
      <c r="A101" s="5" t="s">
        <v>3599</v>
      </c>
      <c r="B101" s="5" t="s">
        <v>3597</v>
      </c>
      <c r="C101" s="5" t="s">
        <v>3598</v>
      </c>
      <c r="D101" s="20" t="s">
        <v>3388</v>
      </c>
      <c r="E101" s="194">
        <v>2688</v>
      </c>
      <c r="F101" s="193" t="s">
        <v>7343</v>
      </c>
      <c r="G101" s="194"/>
      <c r="H101" s="193"/>
      <c r="I101" s="194">
        <v>987</v>
      </c>
      <c r="J101" s="193"/>
      <c r="K101" s="21">
        <f t="shared" si="3"/>
        <v>987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/>
      <c r="S101" s="21">
        <v>0</v>
      </c>
      <c r="T101" s="5" t="s">
        <v>7344</v>
      </c>
      <c r="U101" s="5" t="s">
        <v>52</v>
      </c>
      <c r="V101" s="1" t="s">
        <v>52</v>
      </c>
      <c r="W101" s="1" t="s">
        <v>52</v>
      </c>
      <c r="X101" s="22"/>
      <c r="Y101" s="1" t="s">
        <v>52</v>
      </c>
      <c r="Z101" s="190">
        <v>987</v>
      </c>
      <c r="AA101" s="187">
        <f t="shared" si="2"/>
        <v>0</v>
      </c>
    </row>
    <row r="102" spans="1:27" ht="30" customHeight="1">
      <c r="A102" s="5" t="s">
        <v>3551</v>
      </c>
      <c r="B102" s="32" t="s">
        <v>3550</v>
      </c>
      <c r="C102" s="191" t="s">
        <v>8153</v>
      </c>
      <c r="D102" s="20" t="s">
        <v>366</v>
      </c>
      <c r="E102" s="194">
        <v>0</v>
      </c>
      <c r="F102" s="193" t="s">
        <v>52</v>
      </c>
      <c r="G102" s="194">
        <v>0</v>
      </c>
      <c r="H102" s="193" t="s">
        <v>52</v>
      </c>
      <c r="I102" s="194">
        <v>17710</v>
      </c>
      <c r="J102" s="193"/>
      <c r="K102" s="21">
        <f t="shared" si="3"/>
        <v>17710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/>
      <c r="S102" s="21">
        <v>0</v>
      </c>
      <c r="T102" s="5" t="s">
        <v>7345</v>
      </c>
      <c r="U102" s="5" t="s">
        <v>52</v>
      </c>
      <c r="V102" s="1" t="s">
        <v>52</v>
      </c>
      <c r="W102" s="1" t="s">
        <v>52</v>
      </c>
      <c r="X102" s="22"/>
      <c r="Y102" s="1" t="s">
        <v>52</v>
      </c>
      <c r="Z102" s="189">
        <v>49452</v>
      </c>
      <c r="AA102" s="187">
        <f t="shared" si="2"/>
        <v>-31742</v>
      </c>
    </row>
    <row r="103" spans="1:27" ht="30" customHeight="1">
      <c r="A103" s="5" t="s">
        <v>3559</v>
      </c>
      <c r="B103" s="32" t="s">
        <v>3550</v>
      </c>
      <c r="C103" s="191" t="s">
        <v>8153</v>
      </c>
      <c r="D103" s="20" t="s">
        <v>366</v>
      </c>
      <c r="E103" s="194">
        <v>0</v>
      </c>
      <c r="F103" s="193" t="s">
        <v>52</v>
      </c>
      <c r="G103" s="194">
        <v>0</v>
      </c>
      <c r="H103" s="193" t="s">
        <v>52</v>
      </c>
      <c r="I103" s="194">
        <v>17710</v>
      </c>
      <c r="J103" s="193"/>
      <c r="K103" s="21">
        <f t="shared" si="3"/>
        <v>17710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/>
      <c r="S103" s="21">
        <v>0</v>
      </c>
      <c r="T103" s="5" t="s">
        <v>7346</v>
      </c>
      <c r="U103" s="5" t="s">
        <v>52</v>
      </c>
      <c r="V103" s="1" t="s">
        <v>52</v>
      </c>
      <c r="W103" s="1" t="s">
        <v>52</v>
      </c>
      <c r="X103" s="22"/>
      <c r="Y103" s="1" t="s">
        <v>52</v>
      </c>
      <c r="Z103" s="189">
        <v>47990</v>
      </c>
      <c r="AA103" s="187">
        <f t="shared" si="2"/>
        <v>-30280</v>
      </c>
    </row>
    <row r="104" spans="1:27" ht="30" customHeight="1">
      <c r="A104" s="5" t="s">
        <v>4276</v>
      </c>
      <c r="B104" s="5" t="s">
        <v>4274</v>
      </c>
      <c r="C104" s="5" t="s">
        <v>4275</v>
      </c>
      <c r="D104" s="20" t="s">
        <v>182</v>
      </c>
      <c r="E104" s="192">
        <v>300000</v>
      </c>
      <c r="F104" s="191" t="s">
        <v>7347</v>
      </c>
      <c r="G104" s="192">
        <v>0</v>
      </c>
      <c r="H104" s="191" t="s">
        <v>52</v>
      </c>
      <c r="I104" s="192">
        <v>0</v>
      </c>
      <c r="J104" s="191" t="s">
        <v>52</v>
      </c>
      <c r="K104" s="21">
        <f t="shared" si="3"/>
        <v>300000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/>
      <c r="S104" s="21">
        <v>0</v>
      </c>
      <c r="T104" s="5" t="s">
        <v>7348</v>
      </c>
      <c r="U104" s="5" t="s">
        <v>52</v>
      </c>
      <c r="V104" s="1" t="s">
        <v>52</v>
      </c>
      <c r="W104" s="1" t="s">
        <v>52</v>
      </c>
      <c r="X104" s="22"/>
      <c r="Y104" s="1" t="s">
        <v>52</v>
      </c>
      <c r="Z104" s="189">
        <v>300000</v>
      </c>
      <c r="AA104" s="187">
        <f t="shared" si="2"/>
        <v>0</v>
      </c>
    </row>
    <row r="105" spans="1:27" ht="30" customHeight="1">
      <c r="A105" s="5" t="s">
        <v>3703</v>
      </c>
      <c r="B105" s="5" t="s">
        <v>3701</v>
      </c>
      <c r="C105" s="5" t="s">
        <v>3702</v>
      </c>
      <c r="D105" s="20" t="s">
        <v>58</v>
      </c>
      <c r="E105" s="192">
        <v>0</v>
      </c>
      <c r="F105" s="191" t="s">
        <v>52</v>
      </c>
      <c r="G105" s="192">
        <v>47190</v>
      </c>
      <c r="H105" s="191" t="s">
        <v>7317</v>
      </c>
      <c r="I105" s="192">
        <v>0</v>
      </c>
      <c r="J105" s="191" t="s">
        <v>52</v>
      </c>
      <c r="K105" s="21">
        <f t="shared" si="3"/>
        <v>47190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/>
      <c r="S105" s="21">
        <v>0</v>
      </c>
      <c r="T105" s="5" t="s">
        <v>7349</v>
      </c>
      <c r="U105" s="5" t="s">
        <v>52</v>
      </c>
      <c r="V105" s="1" t="s">
        <v>52</v>
      </c>
      <c r="W105" s="1" t="s">
        <v>52</v>
      </c>
      <c r="X105" s="22"/>
      <c r="Y105" s="1" t="s">
        <v>52</v>
      </c>
      <c r="Z105" s="189">
        <v>47190</v>
      </c>
      <c r="AA105" s="187">
        <f t="shared" si="2"/>
        <v>0</v>
      </c>
    </row>
    <row r="106" spans="1:27" ht="30" customHeight="1">
      <c r="A106" s="5" t="s">
        <v>3716</v>
      </c>
      <c r="B106" s="5" t="s">
        <v>3701</v>
      </c>
      <c r="C106" s="5" t="s">
        <v>3715</v>
      </c>
      <c r="D106" s="20" t="s">
        <v>58</v>
      </c>
      <c r="E106" s="192">
        <v>0</v>
      </c>
      <c r="F106" s="191" t="s">
        <v>52</v>
      </c>
      <c r="G106" s="192">
        <v>49280</v>
      </c>
      <c r="H106" s="191" t="s">
        <v>7317</v>
      </c>
      <c r="I106" s="192">
        <v>0</v>
      </c>
      <c r="J106" s="191" t="s">
        <v>52</v>
      </c>
      <c r="K106" s="21">
        <f t="shared" si="3"/>
        <v>49280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/>
      <c r="S106" s="21">
        <v>0</v>
      </c>
      <c r="T106" s="5" t="s">
        <v>7350</v>
      </c>
      <c r="U106" s="5" t="s">
        <v>52</v>
      </c>
      <c r="V106" s="1" t="s">
        <v>52</v>
      </c>
      <c r="W106" s="1" t="s">
        <v>52</v>
      </c>
      <c r="X106" s="22"/>
      <c r="Y106" s="1" t="s">
        <v>52</v>
      </c>
      <c r="Z106" s="189">
        <v>49280</v>
      </c>
      <c r="AA106" s="187">
        <f t="shared" si="2"/>
        <v>0</v>
      </c>
    </row>
    <row r="107" spans="1:27" ht="30" customHeight="1">
      <c r="A107" s="5" t="s">
        <v>3723</v>
      </c>
      <c r="B107" s="5" t="s">
        <v>3701</v>
      </c>
      <c r="C107" s="5" t="s">
        <v>3722</v>
      </c>
      <c r="D107" s="20" t="s">
        <v>58</v>
      </c>
      <c r="E107" s="192">
        <v>0</v>
      </c>
      <c r="F107" s="191" t="s">
        <v>52</v>
      </c>
      <c r="G107" s="192">
        <v>61490</v>
      </c>
      <c r="H107" s="191" t="s">
        <v>7317</v>
      </c>
      <c r="I107" s="192">
        <v>0</v>
      </c>
      <c r="J107" s="191" t="s">
        <v>52</v>
      </c>
      <c r="K107" s="21">
        <f t="shared" si="3"/>
        <v>61490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/>
      <c r="S107" s="21">
        <v>0</v>
      </c>
      <c r="T107" s="5" t="s">
        <v>7351</v>
      </c>
      <c r="U107" s="5" t="s">
        <v>52</v>
      </c>
      <c r="V107" s="1" t="s">
        <v>52</v>
      </c>
      <c r="W107" s="1" t="s">
        <v>52</v>
      </c>
      <c r="X107" s="22"/>
      <c r="Y107" s="1" t="s">
        <v>52</v>
      </c>
      <c r="Z107" s="189">
        <v>61490</v>
      </c>
      <c r="AA107" s="187">
        <f t="shared" si="2"/>
        <v>0</v>
      </c>
    </row>
    <row r="108" spans="1:27" ht="30" customHeight="1">
      <c r="A108" s="5" t="s">
        <v>3731</v>
      </c>
      <c r="B108" s="5" t="s">
        <v>3701</v>
      </c>
      <c r="C108" s="5" t="s">
        <v>3730</v>
      </c>
      <c r="D108" s="20" t="s">
        <v>58</v>
      </c>
      <c r="E108" s="192">
        <v>0</v>
      </c>
      <c r="F108" s="191" t="s">
        <v>52</v>
      </c>
      <c r="G108" s="192">
        <v>63580</v>
      </c>
      <c r="H108" s="191" t="s">
        <v>7317</v>
      </c>
      <c r="I108" s="192">
        <v>0</v>
      </c>
      <c r="J108" s="191" t="s">
        <v>52</v>
      </c>
      <c r="K108" s="21">
        <f t="shared" si="3"/>
        <v>63580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/>
      <c r="S108" s="21">
        <v>0</v>
      </c>
      <c r="T108" s="5" t="s">
        <v>7352</v>
      </c>
      <c r="U108" s="5" t="s">
        <v>52</v>
      </c>
      <c r="V108" s="1" t="s">
        <v>52</v>
      </c>
      <c r="W108" s="1" t="s">
        <v>52</v>
      </c>
      <c r="X108" s="22"/>
      <c r="Y108" s="1" t="s">
        <v>52</v>
      </c>
      <c r="Z108" s="189">
        <v>63580</v>
      </c>
      <c r="AA108" s="187">
        <f t="shared" ref="AA108:AA171" si="4">K108-Z108</f>
        <v>0</v>
      </c>
    </row>
    <row r="109" spans="1:27" ht="30" customHeight="1">
      <c r="A109" s="5" t="s">
        <v>3738</v>
      </c>
      <c r="B109" s="5" t="s">
        <v>3701</v>
      </c>
      <c r="C109" s="5" t="s">
        <v>3737</v>
      </c>
      <c r="D109" s="20" t="s">
        <v>58</v>
      </c>
      <c r="E109" s="192">
        <v>0</v>
      </c>
      <c r="F109" s="191" t="s">
        <v>52</v>
      </c>
      <c r="G109" s="192">
        <v>90090</v>
      </c>
      <c r="H109" s="191" t="s">
        <v>7317</v>
      </c>
      <c r="I109" s="192">
        <v>0</v>
      </c>
      <c r="J109" s="191" t="s">
        <v>52</v>
      </c>
      <c r="K109" s="21">
        <f t="shared" si="3"/>
        <v>90090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/>
      <c r="S109" s="21">
        <v>0</v>
      </c>
      <c r="T109" s="5" t="s">
        <v>7353</v>
      </c>
      <c r="U109" s="5" t="s">
        <v>52</v>
      </c>
      <c r="V109" s="1" t="s">
        <v>52</v>
      </c>
      <c r="W109" s="1" t="s">
        <v>52</v>
      </c>
      <c r="X109" s="22"/>
      <c r="Y109" s="1" t="s">
        <v>52</v>
      </c>
      <c r="Z109" s="189">
        <v>90090</v>
      </c>
      <c r="AA109" s="187">
        <f t="shared" si="4"/>
        <v>0</v>
      </c>
    </row>
    <row r="110" spans="1:27" ht="30" customHeight="1">
      <c r="A110" s="5" t="s">
        <v>3746</v>
      </c>
      <c r="B110" s="5" t="s">
        <v>3701</v>
      </c>
      <c r="C110" s="5" t="s">
        <v>3745</v>
      </c>
      <c r="D110" s="20" t="s">
        <v>58</v>
      </c>
      <c r="E110" s="192">
        <v>0</v>
      </c>
      <c r="F110" s="191" t="s">
        <v>52</v>
      </c>
      <c r="G110" s="192">
        <v>92180</v>
      </c>
      <c r="H110" s="191" t="s">
        <v>7317</v>
      </c>
      <c r="I110" s="192">
        <v>0</v>
      </c>
      <c r="J110" s="191" t="s">
        <v>52</v>
      </c>
      <c r="K110" s="21">
        <f t="shared" si="3"/>
        <v>92180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/>
      <c r="S110" s="21">
        <v>0</v>
      </c>
      <c r="T110" s="5" t="s">
        <v>7354</v>
      </c>
      <c r="U110" s="5" t="s">
        <v>52</v>
      </c>
      <c r="V110" s="1" t="s">
        <v>52</v>
      </c>
      <c r="W110" s="1" t="s">
        <v>52</v>
      </c>
      <c r="X110" s="22"/>
      <c r="Y110" s="1" t="s">
        <v>52</v>
      </c>
      <c r="Z110" s="189">
        <v>92180</v>
      </c>
      <c r="AA110" s="187">
        <f t="shared" si="4"/>
        <v>0</v>
      </c>
    </row>
    <row r="111" spans="1:27" ht="30" customHeight="1">
      <c r="A111" s="5" t="s">
        <v>2643</v>
      </c>
      <c r="B111" s="5" t="s">
        <v>2641</v>
      </c>
      <c r="C111" s="5" t="s">
        <v>2642</v>
      </c>
      <c r="D111" s="20" t="s">
        <v>58</v>
      </c>
      <c r="E111" s="192">
        <v>10500</v>
      </c>
      <c r="F111" s="191" t="s">
        <v>7355</v>
      </c>
      <c r="G111" s="192">
        <v>0</v>
      </c>
      <c r="H111" s="191" t="s">
        <v>52</v>
      </c>
      <c r="I111" s="192">
        <v>0</v>
      </c>
      <c r="J111" s="191" t="s">
        <v>52</v>
      </c>
      <c r="K111" s="21">
        <f t="shared" si="3"/>
        <v>10500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/>
      <c r="S111" s="21">
        <v>0</v>
      </c>
      <c r="T111" s="5" t="s">
        <v>7356</v>
      </c>
      <c r="U111" s="5" t="s">
        <v>52</v>
      </c>
      <c r="V111" s="1" t="s">
        <v>52</v>
      </c>
      <c r="W111" s="1" t="s">
        <v>52</v>
      </c>
      <c r="X111" s="22"/>
      <c r="Y111" s="1" t="s">
        <v>52</v>
      </c>
      <c r="Z111" s="189">
        <v>10500</v>
      </c>
      <c r="AA111" s="187">
        <f t="shared" si="4"/>
        <v>0</v>
      </c>
    </row>
    <row r="112" spans="1:27" ht="30" customHeight="1">
      <c r="A112" s="5" t="s">
        <v>4936</v>
      </c>
      <c r="B112" s="5" t="s">
        <v>2641</v>
      </c>
      <c r="C112" s="5" t="s">
        <v>4935</v>
      </c>
      <c r="D112" s="20" t="s">
        <v>58</v>
      </c>
      <c r="E112" s="192">
        <v>11500</v>
      </c>
      <c r="F112" s="191" t="s">
        <v>7355</v>
      </c>
      <c r="G112" s="192">
        <v>0</v>
      </c>
      <c r="H112" s="191" t="s">
        <v>52</v>
      </c>
      <c r="I112" s="192">
        <v>0</v>
      </c>
      <c r="J112" s="191" t="s">
        <v>52</v>
      </c>
      <c r="K112" s="21">
        <f t="shared" si="3"/>
        <v>11500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/>
      <c r="S112" s="21">
        <v>0</v>
      </c>
      <c r="T112" s="5" t="s">
        <v>7357</v>
      </c>
      <c r="U112" s="5" t="s">
        <v>52</v>
      </c>
      <c r="V112" s="1" t="s">
        <v>52</v>
      </c>
      <c r="W112" s="1" t="s">
        <v>52</v>
      </c>
      <c r="X112" s="22"/>
      <c r="Y112" s="1" t="s">
        <v>52</v>
      </c>
      <c r="Z112" s="189">
        <v>11500</v>
      </c>
      <c r="AA112" s="187">
        <f t="shared" si="4"/>
        <v>0</v>
      </c>
    </row>
    <row r="113" spans="1:27" ht="30" customHeight="1">
      <c r="A113" s="5" t="s">
        <v>5803</v>
      </c>
      <c r="B113" s="5" t="s">
        <v>5802</v>
      </c>
      <c r="C113" s="5" t="s">
        <v>5802</v>
      </c>
      <c r="D113" s="20" t="s">
        <v>58</v>
      </c>
      <c r="E113" s="192">
        <v>0</v>
      </c>
      <c r="F113" s="191" t="s">
        <v>52</v>
      </c>
      <c r="G113" s="192">
        <v>1200</v>
      </c>
      <c r="H113" s="191" t="s">
        <v>7358</v>
      </c>
      <c r="I113" s="192">
        <v>0</v>
      </c>
      <c r="J113" s="191" t="s">
        <v>52</v>
      </c>
      <c r="K113" s="21">
        <f t="shared" si="3"/>
        <v>1200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/>
      <c r="S113" s="21">
        <v>0</v>
      </c>
      <c r="T113" s="5" t="s">
        <v>7359</v>
      </c>
      <c r="U113" s="5" t="s">
        <v>52</v>
      </c>
      <c r="V113" s="1" t="s">
        <v>52</v>
      </c>
      <c r="W113" s="1" t="s">
        <v>52</v>
      </c>
      <c r="X113" s="22"/>
      <c r="Y113" s="1" t="s">
        <v>52</v>
      </c>
      <c r="Z113" s="189">
        <v>1200</v>
      </c>
      <c r="AA113" s="187">
        <f t="shared" si="4"/>
        <v>0</v>
      </c>
    </row>
    <row r="114" spans="1:27" ht="30" customHeight="1">
      <c r="A114" s="5" t="s">
        <v>2582</v>
      </c>
      <c r="B114" s="5" t="s">
        <v>2580</v>
      </c>
      <c r="C114" s="5" t="s">
        <v>2581</v>
      </c>
      <c r="D114" s="20" t="s">
        <v>58</v>
      </c>
      <c r="E114" s="192">
        <v>4290</v>
      </c>
      <c r="F114" s="191" t="s">
        <v>7360</v>
      </c>
      <c r="G114" s="192">
        <v>0</v>
      </c>
      <c r="H114" s="191" t="s">
        <v>52</v>
      </c>
      <c r="I114" s="192">
        <v>0</v>
      </c>
      <c r="J114" s="191" t="s">
        <v>52</v>
      </c>
      <c r="K114" s="21">
        <f t="shared" si="3"/>
        <v>4290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/>
      <c r="S114" s="21">
        <v>0</v>
      </c>
      <c r="T114" s="5" t="s">
        <v>7361</v>
      </c>
      <c r="U114" s="5" t="s">
        <v>52</v>
      </c>
      <c r="V114" s="1" t="s">
        <v>52</v>
      </c>
      <c r="W114" s="1" t="s">
        <v>52</v>
      </c>
      <c r="X114" s="22"/>
      <c r="Y114" s="1" t="s">
        <v>52</v>
      </c>
      <c r="Z114" s="189">
        <v>4290</v>
      </c>
      <c r="AA114" s="187">
        <f t="shared" si="4"/>
        <v>0</v>
      </c>
    </row>
    <row r="115" spans="1:27" ht="30" customHeight="1">
      <c r="A115" s="5" t="s">
        <v>2590</v>
      </c>
      <c r="B115" s="5" t="s">
        <v>2580</v>
      </c>
      <c r="C115" s="5" t="s">
        <v>2589</v>
      </c>
      <c r="D115" s="20" t="s">
        <v>58</v>
      </c>
      <c r="E115" s="192">
        <v>7640</v>
      </c>
      <c r="F115" s="191" t="s">
        <v>7360</v>
      </c>
      <c r="G115" s="192">
        <v>0</v>
      </c>
      <c r="H115" s="191" t="s">
        <v>52</v>
      </c>
      <c r="I115" s="192">
        <v>5530</v>
      </c>
      <c r="J115" s="191" t="s">
        <v>8149</v>
      </c>
      <c r="K115" s="21">
        <f t="shared" si="3"/>
        <v>5530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/>
      <c r="S115" s="21">
        <v>0</v>
      </c>
      <c r="T115" s="5" t="s">
        <v>7362</v>
      </c>
      <c r="U115" s="5" t="s">
        <v>52</v>
      </c>
      <c r="V115" s="1" t="s">
        <v>52</v>
      </c>
      <c r="W115" s="1" t="s">
        <v>52</v>
      </c>
      <c r="X115" s="22"/>
      <c r="Y115" s="1" t="s">
        <v>52</v>
      </c>
      <c r="Z115" s="189">
        <v>5530</v>
      </c>
      <c r="AA115" s="187">
        <f t="shared" si="4"/>
        <v>0</v>
      </c>
    </row>
    <row r="116" spans="1:27" s="28" customFormat="1" ht="30" customHeight="1">
      <c r="A116" s="23" t="s">
        <v>5800</v>
      </c>
      <c r="B116" s="23" t="s">
        <v>5798</v>
      </c>
      <c r="C116" s="23" t="s">
        <v>5799</v>
      </c>
      <c r="D116" s="24" t="s">
        <v>58</v>
      </c>
      <c r="E116" s="194">
        <v>257.29000000000002</v>
      </c>
      <c r="F116" s="193" t="s">
        <v>7441</v>
      </c>
      <c r="G116" s="194">
        <v>0</v>
      </c>
      <c r="H116" s="193" t="s">
        <v>52</v>
      </c>
      <c r="I116" s="196">
        <v>253.29280648429591</v>
      </c>
      <c r="J116" s="193" t="s">
        <v>8149</v>
      </c>
      <c r="K116" s="25">
        <f t="shared" si="3"/>
        <v>253.29280648429591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/>
      <c r="S116" s="25">
        <v>0</v>
      </c>
      <c r="T116" s="23" t="s">
        <v>7364</v>
      </c>
      <c r="U116" s="23" t="s">
        <v>52</v>
      </c>
      <c r="V116" s="26" t="s">
        <v>52</v>
      </c>
      <c r="W116" s="26" t="s">
        <v>52</v>
      </c>
      <c r="X116" s="27"/>
      <c r="Y116" s="26" t="s">
        <v>52</v>
      </c>
      <c r="Z116" s="195">
        <v>253.29300000000001</v>
      </c>
      <c r="AA116" s="187">
        <f t="shared" si="4"/>
        <v>-1.9351570409753549E-4</v>
      </c>
    </row>
    <row r="117" spans="1:27" ht="30" customHeight="1">
      <c r="A117" s="5" t="s">
        <v>5831</v>
      </c>
      <c r="B117" s="5" t="s">
        <v>5829</v>
      </c>
      <c r="C117" s="5" t="s">
        <v>5830</v>
      </c>
      <c r="D117" s="20" t="s">
        <v>58</v>
      </c>
      <c r="E117" s="192">
        <v>2197.1999999999998</v>
      </c>
      <c r="F117" s="191" t="s">
        <v>7363</v>
      </c>
      <c r="G117" s="192">
        <v>0</v>
      </c>
      <c r="H117" s="191" t="s">
        <v>52</v>
      </c>
      <c r="I117" s="192">
        <v>0</v>
      </c>
      <c r="J117" s="191" t="s">
        <v>52</v>
      </c>
      <c r="K117" s="21">
        <f t="shared" si="3"/>
        <v>2197.1999999999998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/>
      <c r="S117" s="21">
        <v>0</v>
      </c>
      <c r="T117" s="5" t="s">
        <v>7365</v>
      </c>
      <c r="U117" s="5" t="s">
        <v>52</v>
      </c>
      <c r="V117" s="1" t="s">
        <v>52</v>
      </c>
      <c r="W117" s="1" t="s">
        <v>52</v>
      </c>
      <c r="X117" s="22"/>
      <c r="Y117" s="1" t="s">
        <v>52</v>
      </c>
      <c r="Z117" s="189">
        <v>2197.1999999999998</v>
      </c>
      <c r="AA117" s="187">
        <f t="shared" si="4"/>
        <v>0</v>
      </c>
    </row>
    <row r="118" spans="1:27" ht="30" customHeight="1">
      <c r="A118" s="5" t="s">
        <v>2734</v>
      </c>
      <c r="B118" s="5" t="s">
        <v>7795</v>
      </c>
      <c r="C118" s="5" t="s">
        <v>2733</v>
      </c>
      <c r="D118" s="20" t="s">
        <v>58</v>
      </c>
      <c r="E118" s="192">
        <v>2481.48</v>
      </c>
      <c r="F118" s="191" t="s">
        <v>7323</v>
      </c>
      <c r="G118" s="192">
        <v>3333.33</v>
      </c>
      <c r="H118" s="191" t="s">
        <v>7366</v>
      </c>
      <c r="I118" s="192">
        <v>3659.26</v>
      </c>
      <c r="J118" s="191" t="s">
        <v>8150</v>
      </c>
      <c r="K118" s="21">
        <f t="shared" si="3"/>
        <v>2481.48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/>
      <c r="S118" s="21">
        <v>0</v>
      </c>
      <c r="T118" s="5" t="s">
        <v>7367</v>
      </c>
      <c r="U118" s="5" t="s">
        <v>52</v>
      </c>
      <c r="V118" s="1" t="s">
        <v>52</v>
      </c>
      <c r="W118" s="1" t="s">
        <v>52</v>
      </c>
      <c r="X118" s="22"/>
      <c r="Y118" s="1" t="s">
        <v>52</v>
      </c>
      <c r="Z118" s="189">
        <v>2481.48</v>
      </c>
      <c r="AA118" s="187">
        <f t="shared" si="4"/>
        <v>0</v>
      </c>
    </row>
    <row r="119" spans="1:27" ht="30" customHeight="1">
      <c r="A119" s="5" t="s">
        <v>2776</v>
      </c>
      <c r="B119" s="5" t="s">
        <v>2732</v>
      </c>
      <c r="C119" s="5" t="s">
        <v>2775</v>
      </c>
      <c r="D119" s="20" t="s">
        <v>58</v>
      </c>
      <c r="E119" s="194">
        <v>4259.25</v>
      </c>
      <c r="F119" s="193" t="s">
        <v>7323</v>
      </c>
      <c r="G119" s="194"/>
      <c r="H119" s="193"/>
      <c r="I119" s="194">
        <v>3480</v>
      </c>
      <c r="J119" s="193"/>
      <c r="K119" s="21">
        <f t="shared" si="3"/>
        <v>3480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/>
      <c r="S119" s="21">
        <v>0</v>
      </c>
      <c r="T119" s="5" t="s">
        <v>7368</v>
      </c>
      <c r="U119" s="5" t="s">
        <v>52</v>
      </c>
      <c r="V119" s="1" t="s">
        <v>52</v>
      </c>
      <c r="W119" s="1" t="s">
        <v>52</v>
      </c>
      <c r="X119" s="22"/>
      <c r="Y119" s="1" t="s">
        <v>52</v>
      </c>
      <c r="Z119" s="189">
        <v>3480</v>
      </c>
      <c r="AA119" s="187">
        <f t="shared" si="4"/>
        <v>0</v>
      </c>
    </row>
    <row r="120" spans="1:27" ht="30" customHeight="1">
      <c r="A120" s="5" t="s">
        <v>2760</v>
      </c>
      <c r="B120" s="5" t="s">
        <v>2732</v>
      </c>
      <c r="C120" s="5" t="s">
        <v>2759</v>
      </c>
      <c r="D120" s="20" t="s">
        <v>58</v>
      </c>
      <c r="E120" s="194">
        <v>3950.61</v>
      </c>
      <c r="F120" s="193" t="s">
        <v>7323</v>
      </c>
      <c r="G120" s="194"/>
      <c r="H120" s="193"/>
      <c r="I120" s="194">
        <v>3138</v>
      </c>
      <c r="J120" s="193"/>
      <c r="K120" s="21">
        <f t="shared" si="3"/>
        <v>3138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/>
      <c r="S120" s="21">
        <v>0</v>
      </c>
      <c r="T120" s="5" t="s">
        <v>7369</v>
      </c>
      <c r="U120" s="5" t="s">
        <v>52</v>
      </c>
      <c r="V120" s="1" t="s">
        <v>52</v>
      </c>
      <c r="W120" s="1" t="s">
        <v>52</v>
      </c>
      <c r="X120" s="22"/>
      <c r="Y120" s="1" t="s">
        <v>52</v>
      </c>
      <c r="Z120" s="189">
        <v>3138</v>
      </c>
      <c r="AA120" s="187">
        <f t="shared" si="4"/>
        <v>0</v>
      </c>
    </row>
    <row r="121" spans="1:27" ht="30" customHeight="1">
      <c r="A121" s="5" t="s">
        <v>2768</v>
      </c>
      <c r="B121" s="5" t="s">
        <v>2732</v>
      </c>
      <c r="C121" s="5" t="s">
        <v>2767</v>
      </c>
      <c r="D121" s="20" t="s">
        <v>58</v>
      </c>
      <c r="E121" s="194">
        <v>5617.28</v>
      </c>
      <c r="F121" s="193" t="s">
        <v>7323</v>
      </c>
      <c r="G121" s="194"/>
      <c r="H121" s="193"/>
      <c r="I121" s="194">
        <v>4736</v>
      </c>
      <c r="J121" s="193"/>
      <c r="K121" s="21">
        <f t="shared" si="3"/>
        <v>4736</v>
      </c>
      <c r="L121" s="21">
        <v>0</v>
      </c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/>
      <c r="S121" s="21">
        <v>0</v>
      </c>
      <c r="T121" s="5" t="s">
        <v>7370</v>
      </c>
      <c r="U121" s="5" t="s">
        <v>52</v>
      </c>
      <c r="V121" s="1" t="s">
        <v>52</v>
      </c>
      <c r="W121" s="1" t="s">
        <v>52</v>
      </c>
      <c r="X121" s="22"/>
      <c r="Y121" s="1" t="s">
        <v>52</v>
      </c>
      <c r="Z121" s="189">
        <v>4736</v>
      </c>
      <c r="AA121" s="187">
        <f t="shared" si="4"/>
        <v>0</v>
      </c>
    </row>
    <row r="122" spans="1:27" ht="30" customHeight="1">
      <c r="A122" s="5" t="s">
        <v>4082</v>
      </c>
      <c r="B122" s="5" t="s">
        <v>4062</v>
      </c>
      <c r="C122" s="5" t="s">
        <v>4081</v>
      </c>
      <c r="D122" s="20" t="s">
        <v>182</v>
      </c>
      <c r="E122" s="194">
        <v>1160</v>
      </c>
      <c r="F122" s="193" t="s">
        <v>7371</v>
      </c>
      <c r="G122" s="194">
        <v>0</v>
      </c>
      <c r="H122" s="193" t="s">
        <v>52</v>
      </c>
      <c r="I122" s="194">
        <v>620</v>
      </c>
      <c r="J122" s="193" t="s">
        <v>7212</v>
      </c>
      <c r="K122" s="21">
        <f t="shared" si="3"/>
        <v>620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/>
      <c r="S122" s="21">
        <v>0</v>
      </c>
      <c r="T122" s="5" t="s">
        <v>7372</v>
      </c>
      <c r="U122" s="5" t="s">
        <v>52</v>
      </c>
      <c r="V122" s="1" t="s">
        <v>52</v>
      </c>
      <c r="W122" s="1" t="s">
        <v>52</v>
      </c>
      <c r="X122" s="22"/>
      <c r="Y122" s="1" t="s">
        <v>52</v>
      </c>
      <c r="Z122" s="190">
        <v>620</v>
      </c>
      <c r="AA122" s="187">
        <f t="shared" si="4"/>
        <v>0</v>
      </c>
    </row>
    <row r="123" spans="1:27" ht="30" customHeight="1">
      <c r="A123" s="5" t="s">
        <v>4064</v>
      </c>
      <c r="B123" s="5" t="s">
        <v>4062</v>
      </c>
      <c r="C123" s="5" t="s">
        <v>4063</v>
      </c>
      <c r="D123" s="20" t="s">
        <v>366</v>
      </c>
      <c r="E123" s="192">
        <v>540</v>
      </c>
      <c r="F123" s="191" t="s">
        <v>7294</v>
      </c>
      <c r="G123" s="192">
        <v>0</v>
      </c>
      <c r="H123" s="191" t="s">
        <v>52</v>
      </c>
      <c r="I123" s="192"/>
      <c r="J123" s="191" t="s">
        <v>52</v>
      </c>
      <c r="K123" s="21">
        <f t="shared" si="3"/>
        <v>540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/>
      <c r="S123" s="21">
        <v>0</v>
      </c>
      <c r="T123" s="5" t="s">
        <v>7373</v>
      </c>
      <c r="U123" s="5" t="s">
        <v>52</v>
      </c>
      <c r="V123" s="1" t="s">
        <v>52</v>
      </c>
      <c r="W123" s="1" t="s">
        <v>52</v>
      </c>
      <c r="X123" s="22"/>
      <c r="Y123" s="1" t="s">
        <v>52</v>
      </c>
      <c r="Z123" s="190">
        <v>540</v>
      </c>
      <c r="AA123" s="187">
        <f t="shared" si="4"/>
        <v>0</v>
      </c>
    </row>
    <row r="124" spans="1:27" ht="30" customHeight="1">
      <c r="A124" s="5" t="s">
        <v>4101</v>
      </c>
      <c r="B124" s="5" t="s">
        <v>4062</v>
      </c>
      <c r="C124" s="5" t="s">
        <v>4100</v>
      </c>
      <c r="D124" s="20" t="s">
        <v>366</v>
      </c>
      <c r="E124" s="192">
        <v>810</v>
      </c>
      <c r="F124" s="191" t="s">
        <v>7294</v>
      </c>
      <c r="G124" s="192">
        <v>0</v>
      </c>
      <c r="H124" s="191" t="s">
        <v>52</v>
      </c>
      <c r="I124" s="192"/>
      <c r="J124" s="191" t="s">
        <v>52</v>
      </c>
      <c r="K124" s="21">
        <f t="shared" si="3"/>
        <v>810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/>
      <c r="S124" s="21">
        <v>0</v>
      </c>
      <c r="T124" s="5" t="s">
        <v>7374</v>
      </c>
      <c r="U124" s="5" t="s">
        <v>52</v>
      </c>
      <c r="V124" s="1" t="s">
        <v>52</v>
      </c>
      <c r="W124" s="1" t="s">
        <v>52</v>
      </c>
      <c r="X124" s="22"/>
      <c r="Y124" s="1" t="s">
        <v>52</v>
      </c>
      <c r="Z124" s="190">
        <v>810</v>
      </c>
      <c r="AA124" s="187">
        <f t="shared" si="4"/>
        <v>0</v>
      </c>
    </row>
    <row r="125" spans="1:27" ht="30" customHeight="1">
      <c r="A125" s="5" t="s">
        <v>4067</v>
      </c>
      <c r="B125" s="5" t="s">
        <v>4062</v>
      </c>
      <c r="C125" s="5" t="s">
        <v>4066</v>
      </c>
      <c r="D125" s="20" t="s">
        <v>182</v>
      </c>
      <c r="E125" s="192">
        <v>1560</v>
      </c>
      <c r="F125" s="191" t="s">
        <v>7371</v>
      </c>
      <c r="G125" s="192">
        <v>0</v>
      </c>
      <c r="H125" s="191" t="s">
        <v>52</v>
      </c>
      <c r="I125" s="192"/>
      <c r="J125" s="191" t="s">
        <v>52</v>
      </c>
      <c r="K125" s="21">
        <f t="shared" si="3"/>
        <v>1560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/>
      <c r="S125" s="21">
        <v>0</v>
      </c>
      <c r="T125" s="5" t="s">
        <v>7375</v>
      </c>
      <c r="U125" s="5" t="s">
        <v>52</v>
      </c>
      <c r="V125" s="1" t="s">
        <v>52</v>
      </c>
      <c r="W125" s="1" t="s">
        <v>52</v>
      </c>
      <c r="X125" s="22"/>
      <c r="Y125" s="1" t="s">
        <v>52</v>
      </c>
      <c r="Z125" s="189">
        <v>1560</v>
      </c>
      <c r="AA125" s="187">
        <f t="shared" si="4"/>
        <v>0</v>
      </c>
    </row>
    <row r="126" spans="1:27" ht="30" customHeight="1">
      <c r="A126" s="5" t="s">
        <v>4070</v>
      </c>
      <c r="B126" s="5" t="s">
        <v>4062</v>
      </c>
      <c r="C126" s="5" t="s">
        <v>4069</v>
      </c>
      <c r="D126" s="20" t="s">
        <v>182</v>
      </c>
      <c r="E126" s="192">
        <v>980</v>
      </c>
      <c r="F126" s="191" t="s">
        <v>7371</v>
      </c>
      <c r="G126" s="192">
        <v>0</v>
      </c>
      <c r="H126" s="191" t="s">
        <v>52</v>
      </c>
      <c r="I126" s="192"/>
      <c r="J126" s="191" t="s">
        <v>52</v>
      </c>
      <c r="K126" s="21">
        <f t="shared" si="3"/>
        <v>980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/>
      <c r="S126" s="21">
        <v>0</v>
      </c>
      <c r="T126" s="5" t="s">
        <v>7376</v>
      </c>
      <c r="U126" s="5" t="s">
        <v>52</v>
      </c>
      <c r="V126" s="1" t="s">
        <v>52</v>
      </c>
      <c r="W126" s="1" t="s">
        <v>52</v>
      </c>
      <c r="X126" s="22"/>
      <c r="Y126" s="1" t="s">
        <v>52</v>
      </c>
      <c r="Z126" s="190">
        <v>980</v>
      </c>
      <c r="AA126" s="187">
        <f t="shared" si="4"/>
        <v>0</v>
      </c>
    </row>
    <row r="127" spans="1:27" ht="30" customHeight="1">
      <c r="A127" s="5" t="s">
        <v>4073</v>
      </c>
      <c r="B127" s="5" t="s">
        <v>4062</v>
      </c>
      <c r="C127" s="5" t="s">
        <v>4072</v>
      </c>
      <c r="D127" s="20" t="s">
        <v>2971</v>
      </c>
      <c r="E127" s="192">
        <v>310</v>
      </c>
      <c r="F127" s="191" t="s">
        <v>7371</v>
      </c>
      <c r="G127" s="192">
        <v>0</v>
      </c>
      <c r="H127" s="191" t="s">
        <v>52</v>
      </c>
      <c r="I127" s="192"/>
      <c r="J127" s="191" t="s">
        <v>52</v>
      </c>
      <c r="K127" s="21">
        <f t="shared" si="3"/>
        <v>310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/>
      <c r="S127" s="21">
        <v>0</v>
      </c>
      <c r="T127" s="5" t="s">
        <v>7377</v>
      </c>
      <c r="U127" s="5" t="s">
        <v>52</v>
      </c>
      <c r="V127" s="1" t="s">
        <v>52</v>
      </c>
      <c r="W127" s="1" t="s">
        <v>52</v>
      </c>
      <c r="X127" s="22"/>
      <c r="Y127" s="1" t="s">
        <v>52</v>
      </c>
      <c r="Z127" s="190">
        <v>310</v>
      </c>
      <c r="AA127" s="187">
        <f t="shared" si="4"/>
        <v>0</v>
      </c>
    </row>
    <row r="128" spans="1:27" ht="30" customHeight="1">
      <c r="A128" s="5" t="s">
        <v>4076</v>
      </c>
      <c r="B128" s="5" t="s">
        <v>4062</v>
      </c>
      <c r="C128" s="5" t="s">
        <v>4075</v>
      </c>
      <c r="D128" s="20" t="s">
        <v>2971</v>
      </c>
      <c r="E128" s="192">
        <v>0</v>
      </c>
      <c r="F128" s="191" t="s">
        <v>52</v>
      </c>
      <c r="G128" s="192">
        <v>0</v>
      </c>
      <c r="H128" s="191" t="s">
        <v>52</v>
      </c>
      <c r="I128" s="192">
        <v>111</v>
      </c>
      <c r="J128" s="191" t="s">
        <v>8149</v>
      </c>
      <c r="K128" s="21">
        <f t="shared" si="3"/>
        <v>111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/>
      <c r="S128" s="21">
        <v>0</v>
      </c>
      <c r="T128" s="5" t="s">
        <v>7378</v>
      </c>
      <c r="U128" s="5" t="s">
        <v>52</v>
      </c>
      <c r="V128" s="1" t="s">
        <v>52</v>
      </c>
      <c r="W128" s="1" t="s">
        <v>52</v>
      </c>
      <c r="X128" s="22"/>
      <c r="Y128" s="1" t="s">
        <v>52</v>
      </c>
      <c r="Z128" s="190">
        <v>111</v>
      </c>
      <c r="AA128" s="187">
        <f t="shared" si="4"/>
        <v>0</v>
      </c>
    </row>
    <row r="129" spans="1:27" ht="30" customHeight="1">
      <c r="A129" s="5" t="s">
        <v>4079</v>
      </c>
      <c r="B129" s="5" t="s">
        <v>4062</v>
      </c>
      <c r="C129" s="5" t="s">
        <v>4078</v>
      </c>
      <c r="D129" s="20" t="s">
        <v>2971</v>
      </c>
      <c r="E129" s="192">
        <v>0</v>
      </c>
      <c r="F129" s="191" t="s">
        <v>52</v>
      </c>
      <c r="G129" s="192">
        <v>0</v>
      </c>
      <c r="H129" s="191" t="s">
        <v>52</v>
      </c>
      <c r="I129" s="192">
        <v>107</v>
      </c>
      <c r="J129" s="191" t="s">
        <v>8149</v>
      </c>
      <c r="K129" s="21">
        <f t="shared" si="3"/>
        <v>107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/>
      <c r="S129" s="21">
        <v>0</v>
      </c>
      <c r="T129" s="5" t="s">
        <v>7379</v>
      </c>
      <c r="U129" s="5" t="s">
        <v>52</v>
      </c>
      <c r="V129" s="1" t="s">
        <v>52</v>
      </c>
      <c r="W129" s="1" t="s">
        <v>52</v>
      </c>
      <c r="X129" s="22"/>
      <c r="Y129" s="1" t="s">
        <v>52</v>
      </c>
      <c r="Z129" s="190">
        <v>107</v>
      </c>
      <c r="AA129" s="187">
        <f t="shared" si="4"/>
        <v>0</v>
      </c>
    </row>
    <row r="130" spans="1:27" ht="30" customHeight="1">
      <c r="A130" s="5" t="s">
        <v>4085</v>
      </c>
      <c r="B130" s="5" t="s">
        <v>4062</v>
      </c>
      <c r="C130" s="5" t="s">
        <v>4084</v>
      </c>
      <c r="D130" s="20" t="s">
        <v>366</v>
      </c>
      <c r="E130" s="192">
        <v>0</v>
      </c>
      <c r="F130" s="191" t="s">
        <v>52</v>
      </c>
      <c r="G130" s="192">
        <v>0</v>
      </c>
      <c r="H130" s="191" t="s">
        <v>52</v>
      </c>
      <c r="I130" s="192">
        <v>60</v>
      </c>
      <c r="J130" s="191" t="s">
        <v>8149</v>
      </c>
      <c r="K130" s="21">
        <f t="shared" si="3"/>
        <v>60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/>
      <c r="S130" s="21">
        <v>0</v>
      </c>
      <c r="T130" s="5" t="s">
        <v>7380</v>
      </c>
      <c r="U130" s="5" t="s">
        <v>52</v>
      </c>
      <c r="V130" s="1" t="s">
        <v>52</v>
      </c>
      <c r="W130" s="1" t="s">
        <v>52</v>
      </c>
      <c r="X130" s="22"/>
      <c r="Y130" s="1" t="s">
        <v>52</v>
      </c>
      <c r="Z130" s="190">
        <v>60</v>
      </c>
      <c r="AA130" s="187">
        <f t="shared" si="4"/>
        <v>0</v>
      </c>
    </row>
    <row r="131" spans="1:27" ht="30" customHeight="1">
      <c r="A131" s="5" t="s">
        <v>4088</v>
      </c>
      <c r="B131" s="5" t="s">
        <v>4062</v>
      </c>
      <c r="C131" s="5" t="s">
        <v>4087</v>
      </c>
      <c r="D131" s="20" t="s">
        <v>366</v>
      </c>
      <c r="E131" s="192">
        <v>0</v>
      </c>
      <c r="F131" s="191" t="s">
        <v>52</v>
      </c>
      <c r="G131" s="192">
        <v>0</v>
      </c>
      <c r="H131" s="191" t="s">
        <v>52</v>
      </c>
      <c r="I131" s="192">
        <v>80</v>
      </c>
      <c r="J131" s="191" t="s">
        <v>8149</v>
      </c>
      <c r="K131" s="21">
        <f t="shared" si="3"/>
        <v>80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/>
      <c r="S131" s="21">
        <v>0</v>
      </c>
      <c r="T131" s="5" t="s">
        <v>7381</v>
      </c>
      <c r="U131" s="5" t="s">
        <v>52</v>
      </c>
      <c r="V131" s="1" t="s">
        <v>52</v>
      </c>
      <c r="W131" s="1" t="s">
        <v>52</v>
      </c>
      <c r="X131" s="22"/>
      <c r="Y131" s="1" t="s">
        <v>52</v>
      </c>
      <c r="Z131" s="190">
        <v>80</v>
      </c>
      <c r="AA131" s="187">
        <f t="shared" si="4"/>
        <v>0</v>
      </c>
    </row>
    <row r="132" spans="1:27" ht="30" customHeight="1">
      <c r="A132" s="5" t="s">
        <v>2663</v>
      </c>
      <c r="B132" s="5" t="s">
        <v>2662</v>
      </c>
      <c r="C132" s="5" t="s">
        <v>52</v>
      </c>
      <c r="D132" s="20" t="s">
        <v>182</v>
      </c>
      <c r="E132" s="192">
        <v>0</v>
      </c>
      <c r="F132" s="191" t="s">
        <v>52</v>
      </c>
      <c r="G132" s="192">
        <v>0</v>
      </c>
      <c r="H132" s="191" t="s">
        <v>52</v>
      </c>
      <c r="I132" s="192">
        <v>1458</v>
      </c>
      <c r="J132" s="191" t="s">
        <v>7382</v>
      </c>
      <c r="K132" s="21">
        <f t="shared" si="3"/>
        <v>1458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/>
      <c r="S132" s="21">
        <v>0</v>
      </c>
      <c r="T132" s="5" t="s">
        <v>7383</v>
      </c>
      <c r="U132" s="5" t="s">
        <v>52</v>
      </c>
      <c r="V132" s="1" t="s">
        <v>52</v>
      </c>
      <c r="W132" s="1" t="s">
        <v>52</v>
      </c>
      <c r="X132" s="22"/>
      <c r="Y132" s="1" t="s">
        <v>52</v>
      </c>
      <c r="Z132" s="189">
        <v>1458</v>
      </c>
      <c r="AA132" s="187">
        <f t="shared" si="4"/>
        <v>0</v>
      </c>
    </row>
    <row r="133" spans="1:27" ht="30" customHeight="1">
      <c r="A133" s="5" t="s">
        <v>2674</v>
      </c>
      <c r="B133" s="5" t="s">
        <v>2673</v>
      </c>
      <c r="C133" s="5" t="s">
        <v>52</v>
      </c>
      <c r="D133" s="20" t="s">
        <v>182</v>
      </c>
      <c r="E133" s="192">
        <v>0</v>
      </c>
      <c r="F133" s="191" t="s">
        <v>52</v>
      </c>
      <c r="G133" s="192">
        <v>0</v>
      </c>
      <c r="H133" s="191" t="s">
        <v>52</v>
      </c>
      <c r="I133" s="192">
        <v>1667</v>
      </c>
      <c r="J133" s="191" t="s">
        <v>7382</v>
      </c>
      <c r="K133" s="21">
        <f t="shared" si="3"/>
        <v>1667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/>
      <c r="S133" s="21">
        <v>0</v>
      </c>
      <c r="T133" s="5" t="s">
        <v>7384</v>
      </c>
      <c r="U133" s="5" t="s">
        <v>52</v>
      </c>
      <c r="V133" s="1" t="s">
        <v>52</v>
      </c>
      <c r="W133" s="1" t="s">
        <v>52</v>
      </c>
      <c r="X133" s="22"/>
      <c r="Y133" s="1" t="s">
        <v>52</v>
      </c>
      <c r="Z133" s="189">
        <v>1667</v>
      </c>
      <c r="AA133" s="187">
        <f t="shared" si="4"/>
        <v>0</v>
      </c>
    </row>
    <row r="134" spans="1:27" ht="30" customHeight="1">
      <c r="A134" s="5" t="s">
        <v>2834</v>
      </c>
      <c r="B134" s="5" t="s">
        <v>2833</v>
      </c>
      <c r="C134" s="5" t="s">
        <v>52</v>
      </c>
      <c r="D134" s="20" t="s">
        <v>58</v>
      </c>
      <c r="E134" s="192">
        <v>0</v>
      </c>
      <c r="F134" s="191" t="s">
        <v>52</v>
      </c>
      <c r="G134" s="192">
        <v>0</v>
      </c>
      <c r="H134" s="191" t="s">
        <v>52</v>
      </c>
      <c r="I134" s="192">
        <v>56960</v>
      </c>
      <c r="J134" s="191" t="s">
        <v>7382</v>
      </c>
      <c r="K134" s="21">
        <f t="shared" ref="K134:K197" si="5">SMALL(E134:I134,COUNTIF(E134:I134,0)+1)</f>
        <v>56960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/>
      <c r="S134" s="21">
        <v>0</v>
      </c>
      <c r="T134" s="5" t="s">
        <v>7385</v>
      </c>
      <c r="U134" s="5" t="s">
        <v>52</v>
      </c>
      <c r="V134" s="1" t="s">
        <v>52</v>
      </c>
      <c r="W134" s="1" t="s">
        <v>52</v>
      </c>
      <c r="X134" s="22"/>
      <c r="Y134" s="1" t="s">
        <v>52</v>
      </c>
      <c r="Z134" s="189">
        <v>56960</v>
      </c>
      <c r="AA134" s="187">
        <f t="shared" si="4"/>
        <v>0</v>
      </c>
    </row>
    <row r="135" spans="1:27" ht="30" customHeight="1">
      <c r="A135" s="5" t="s">
        <v>2848</v>
      </c>
      <c r="B135" s="5" t="s">
        <v>2847</v>
      </c>
      <c r="C135" s="5" t="s">
        <v>52</v>
      </c>
      <c r="D135" s="20" t="s">
        <v>58</v>
      </c>
      <c r="E135" s="192">
        <v>0</v>
      </c>
      <c r="F135" s="191" t="s">
        <v>52</v>
      </c>
      <c r="G135" s="192">
        <v>0</v>
      </c>
      <c r="H135" s="191" t="s">
        <v>52</v>
      </c>
      <c r="I135" s="192">
        <v>56960</v>
      </c>
      <c r="J135" s="191" t="s">
        <v>7382</v>
      </c>
      <c r="K135" s="21">
        <f t="shared" si="5"/>
        <v>56960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/>
      <c r="S135" s="21">
        <v>0</v>
      </c>
      <c r="T135" s="5" t="s">
        <v>7386</v>
      </c>
      <c r="U135" s="5" t="s">
        <v>52</v>
      </c>
      <c r="V135" s="1" t="s">
        <v>52</v>
      </c>
      <c r="W135" s="1" t="s">
        <v>52</v>
      </c>
      <c r="X135" s="22"/>
      <c r="Y135" s="1" t="s">
        <v>52</v>
      </c>
      <c r="Z135" s="189">
        <v>56960</v>
      </c>
      <c r="AA135" s="187">
        <f t="shared" si="4"/>
        <v>0</v>
      </c>
    </row>
    <row r="136" spans="1:27" ht="30" customHeight="1">
      <c r="A136" s="5" t="s">
        <v>2855</v>
      </c>
      <c r="B136" s="5" t="s">
        <v>2854</v>
      </c>
      <c r="C136" s="5" t="s">
        <v>52</v>
      </c>
      <c r="D136" s="20" t="s">
        <v>58</v>
      </c>
      <c r="E136" s="192">
        <v>0</v>
      </c>
      <c r="F136" s="191" t="s">
        <v>52</v>
      </c>
      <c r="G136" s="192">
        <v>0</v>
      </c>
      <c r="H136" s="191" t="s">
        <v>52</v>
      </c>
      <c r="I136" s="192">
        <v>19167</v>
      </c>
      <c r="J136" s="191" t="s">
        <v>7382</v>
      </c>
      <c r="K136" s="21">
        <f t="shared" si="5"/>
        <v>19167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/>
      <c r="S136" s="21">
        <v>0</v>
      </c>
      <c r="T136" s="5" t="s">
        <v>7387</v>
      </c>
      <c r="U136" s="5" t="s">
        <v>52</v>
      </c>
      <c r="V136" s="1" t="s">
        <v>52</v>
      </c>
      <c r="W136" s="1" t="s">
        <v>52</v>
      </c>
      <c r="X136" s="22"/>
      <c r="Y136" s="1" t="s">
        <v>52</v>
      </c>
      <c r="Z136" s="189">
        <v>19167</v>
      </c>
      <c r="AA136" s="187">
        <f t="shared" si="4"/>
        <v>0</v>
      </c>
    </row>
    <row r="137" spans="1:27" ht="30" customHeight="1">
      <c r="A137" s="5" t="s">
        <v>3002</v>
      </c>
      <c r="B137" s="5" t="s">
        <v>3000</v>
      </c>
      <c r="C137" s="5" t="s">
        <v>3001</v>
      </c>
      <c r="D137" s="20" t="s">
        <v>366</v>
      </c>
      <c r="E137" s="192">
        <v>0</v>
      </c>
      <c r="F137" s="191" t="s">
        <v>52</v>
      </c>
      <c r="G137" s="192">
        <v>0</v>
      </c>
      <c r="H137" s="191" t="s">
        <v>52</v>
      </c>
      <c r="I137" s="192">
        <v>153846</v>
      </c>
      <c r="J137" s="191" t="s">
        <v>7382</v>
      </c>
      <c r="K137" s="21">
        <f t="shared" si="5"/>
        <v>153846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/>
      <c r="S137" s="21">
        <v>0</v>
      </c>
      <c r="T137" s="5" t="s">
        <v>7388</v>
      </c>
      <c r="U137" s="5" t="s">
        <v>52</v>
      </c>
      <c r="V137" s="1" t="s">
        <v>52</v>
      </c>
      <c r="W137" s="1" t="s">
        <v>52</v>
      </c>
      <c r="X137" s="22"/>
      <c r="Y137" s="1" t="s">
        <v>52</v>
      </c>
      <c r="Z137" s="189">
        <v>153846</v>
      </c>
      <c r="AA137" s="187">
        <f t="shared" si="4"/>
        <v>0</v>
      </c>
    </row>
    <row r="138" spans="1:27" ht="30" customHeight="1">
      <c r="A138" s="5" t="s">
        <v>3144</v>
      </c>
      <c r="B138" s="5" t="s">
        <v>3143</v>
      </c>
      <c r="C138" s="5" t="s">
        <v>475</v>
      </c>
      <c r="D138" s="20" t="s">
        <v>366</v>
      </c>
      <c r="E138" s="192">
        <v>0</v>
      </c>
      <c r="F138" s="191" t="s">
        <v>52</v>
      </c>
      <c r="G138" s="192">
        <v>0</v>
      </c>
      <c r="H138" s="191" t="s">
        <v>52</v>
      </c>
      <c r="I138" s="192">
        <v>31140</v>
      </c>
      <c r="J138" s="191" t="s">
        <v>7382</v>
      </c>
      <c r="K138" s="21">
        <f t="shared" si="5"/>
        <v>31140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/>
      <c r="S138" s="21">
        <v>0</v>
      </c>
      <c r="T138" s="5" t="s">
        <v>7389</v>
      </c>
      <c r="U138" s="5" t="s">
        <v>52</v>
      </c>
      <c r="V138" s="1" t="s">
        <v>52</v>
      </c>
      <c r="W138" s="1" t="s">
        <v>52</v>
      </c>
      <c r="X138" s="22"/>
      <c r="Y138" s="1" t="s">
        <v>52</v>
      </c>
      <c r="Z138" s="189">
        <v>31140</v>
      </c>
      <c r="AA138" s="187">
        <f t="shared" si="4"/>
        <v>0</v>
      </c>
    </row>
    <row r="139" spans="1:27" ht="30" customHeight="1">
      <c r="A139" s="5" t="s">
        <v>3153</v>
      </c>
      <c r="B139" s="5" t="s">
        <v>3152</v>
      </c>
      <c r="C139" s="5" t="s">
        <v>480</v>
      </c>
      <c r="D139" s="20" t="s">
        <v>366</v>
      </c>
      <c r="E139" s="192">
        <v>0</v>
      </c>
      <c r="F139" s="191" t="s">
        <v>52</v>
      </c>
      <c r="G139" s="192">
        <v>0</v>
      </c>
      <c r="H139" s="191" t="s">
        <v>52</v>
      </c>
      <c r="I139" s="192">
        <v>31900</v>
      </c>
      <c r="J139" s="191" t="s">
        <v>7382</v>
      </c>
      <c r="K139" s="21">
        <f t="shared" si="5"/>
        <v>31900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/>
      <c r="S139" s="21">
        <v>0</v>
      </c>
      <c r="T139" s="5" t="s">
        <v>7390</v>
      </c>
      <c r="U139" s="5" t="s">
        <v>52</v>
      </c>
      <c r="V139" s="1" t="s">
        <v>52</v>
      </c>
      <c r="W139" s="1" t="s">
        <v>52</v>
      </c>
      <c r="X139" s="22"/>
      <c r="Y139" s="1" t="s">
        <v>52</v>
      </c>
      <c r="Z139" s="189">
        <v>31900</v>
      </c>
      <c r="AA139" s="187">
        <f t="shared" si="4"/>
        <v>0</v>
      </c>
    </row>
    <row r="140" spans="1:27" ht="30" customHeight="1">
      <c r="A140" s="5" t="s">
        <v>3158</v>
      </c>
      <c r="B140" s="5" t="s">
        <v>3157</v>
      </c>
      <c r="C140" s="5" t="s">
        <v>485</v>
      </c>
      <c r="D140" s="20" t="s">
        <v>366</v>
      </c>
      <c r="E140" s="192">
        <v>0</v>
      </c>
      <c r="F140" s="191" t="s">
        <v>52</v>
      </c>
      <c r="G140" s="192">
        <v>0</v>
      </c>
      <c r="H140" s="191" t="s">
        <v>52</v>
      </c>
      <c r="I140" s="192">
        <v>31900</v>
      </c>
      <c r="J140" s="191" t="s">
        <v>7382</v>
      </c>
      <c r="K140" s="21">
        <f t="shared" si="5"/>
        <v>31900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/>
      <c r="S140" s="21">
        <v>0</v>
      </c>
      <c r="T140" s="5" t="s">
        <v>7391</v>
      </c>
      <c r="U140" s="5" t="s">
        <v>52</v>
      </c>
      <c r="V140" s="1" t="s">
        <v>52</v>
      </c>
      <c r="W140" s="1" t="s">
        <v>52</v>
      </c>
      <c r="X140" s="22"/>
      <c r="Y140" s="1" t="s">
        <v>52</v>
      </c>
      <c r="Z140" s="189">
        <v>31900</v>
      </c>
      <c r="AA140" s="187">
        <f t="shared" si="4"/>
        <v>0</v>
      </c>
    </row>
    <row r="141" spans="1:27" ht="30" customHeight="1">
      <c r="A141" s="5" t="s">
        <v>3459</v>
      </c>
      <c r="B141" s="5" t="s">
        <v>3457</v>
      </c>
      <c r="C141" s="5" t="s">
        <v>3458</v>
      </c>
      <c r="D141" s="20" t="s">
        <v>625</v>
      </c>
      <c r="E141" s="192">
        <v>0</v>
      </c>
      <c r="F141" s="191" t="s">
        <v>52</v>
      </c>
      <c r="G141" s="192">
        <v>0</v>
      </c>
      <c r="H141" s="191" t="s">
        <v>52</v>
      </c>
      <c r="I141" s="192">
        <v>13300</v>
      </c>
      <c r="J141" s="191" t="s">
        <v>7382</v>
      </c>
      <c r="K141" s="21">
        <f t="shared" si="5"/>
        <v>13300</v>
      </c>
      <c r="L141" s="21">
        <v>0</v>
      </c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/>
      <c r="S141" s="21">
        <v>0</v>
      </c>
      <c r="T141" s="5" t="s">
        <v>7392</v>
      </c>
      <c r="U141" s="5" t="s">
        <v>52</v>
      </c>
      <c r="V141" s="1" t="s">
        <v>52</v>
      </c>
      <c r="W141" s="1" t="s">
        <v>52</v>
      </c>
      <c r="X141" s="22"/>
      <c r="Y141" s="1" t="s">
        <v>52</v>
      </c>
      <c r="Z141" s="189">
        <v>13300</v>
      </c>
      <c r="AA141" s="187">
        <f t="shared" si="4"/>
        <v>0</v>
      </c>
    </row>
    <row r="142" spans="1:27" ht="30" customHeight="1">
      <c r="A142" s="5" t="s">
        <v>3462</v>
      </c>
      <c r="B142" s="5" t="s">
        <v>3461</v>
      </c>
      <c r="C142" s="5" t="s">
        <v>52</v>
      </c>
      <c r="D142" s="20" t="s">
        <v>709</v>
      </c>
      <c r="E142" s="192">
        <v>0</v>
      </c>
      <c r="F142" s="191" t="s">
        <v>52</v>
      </c>
      <c r="G142" s="192">
        <v>0</v>
      </c>
      <c r="H142" s="191" t="s">
        <v>52</v>
      </c>
      <c r="I142" s="192">
        <v>3000</v>
      </c>
      <c r="J142" s="191" t="s">
        <v>7382</v>
      </c>
      <c r="K142" s="21">
        <f t="shared" si="5"/>
        <v>3000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/>
      <c r="S142" s="21">
        <v>0</v>
      </c>
      <c r="T142" s="5" t="s">
        <v>7393</v>
      </c>
      <c r="U142" s="5" t="s">
        <v>52</v>
      </c>
      <c r="V142" s="1" t="s">
        <v>52</v>
      </c>
      <c r="W142" s="1" t="s">
        <v>52</v>
      </c>
      <c r="X142" s="22"/>
      <c r="Y142" s="1" t="s">
        <v>52</v>
      </c>
      <c r="Z142" s="189">
        <v>3000</v>
      </c>
      <c r="AA142" s="187">
        <f t="shared" si="4"/>
        <v>0</v>
      </c>
    </row>
    <row r="143" spans="1:27" ht="30" customHeight="1">
      <c r="A143" s="5" t="s">
        <v>3465</v>
      </c>
      <c r="B143" s="5" t="s">
        <v>3464</v>
      </c>
      <c r="C143" s="5" t="s">
        <v>52</v>
      </c>
      <c r="D143" s="20" t="s">
        <v>436</v>
      </c>
      <c r="E143" s="192">
        <v>0</v>
      </c>
      <c r="F143" s="191" t="s">
        <v>52</v>
      </c>
      <c r="G143" s="192">
        <v>0</v>
      </c>
      <c r="H143" s="191" t="s">
        <v>52</v>
      </c>
      <c r="I143" s="192">
        <v>100</v>
      </c>
      <c r="J143" s="191" t="s">
        <v>7382</v>
      </c>
      <c r="K143" s="21">
        <f t="shared" si="5"/>
        <v>100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/>
      <c r="S143" s="21">
        <v>0</v>
      </c>
      <c r="T143" s="5" t="s">
        <v>7394</v>
      </c>
      <c r="U143" s="5" t="s">
        <v>52</v>
      </c>
      <c r="V143" s="1" t="s">
        <v>52</v>
      </c>
      <c r="W143" s="1" t="s">
        <v>52</v>
      </c>
      <c r="X143" s="22"/>
      <c r="Y143" s="1" t="s">
        <v>52</v>
      </c>
      <c r="Z143" s="190">
        <v>100</v>
      </c>
      <c r="AA143" s="187">
        <f t="shared" si="4"/>
        <v>0</v>
      </c>
    </row>
    <row r="144" spans="1:27" ht="30" customHeight="1">
      <c r="A144" s="5" t="s">
        <v>3469</v>
      </c>
      <c r="B144" s="5" t="s">
        <v>3467</v>
      </c>
      <c r="C144" s="5" t="s">
        <v>3468</v>
      </c>
      <c r="D144" s="20" t="s">
        <v>436</v>
      </c>
      <c r="E144" s="192">
        <v>0</v>
      </c>
      <c r="F144" s="191" t="s">
        <v>52</v>
      </c>
      <c r="G144" s="192">
        <v>0</v>
      </c>
      <c r="H144" s="191" t="s">
        <v>52</v>
      </c>
      <c r="I144" s="192">
        <v>600</v>
      </c>
      <c r="J144" s="191" t="s">
        <v>7382</v>
      </c>
      <c r="K144" s="21">
        <f t="shared" si="5"/>
        <v>600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/>
      <c r="S144" s="21">
        <v>0</v>
      </c>
      <c r="T144" s="5" t="s">
        <v>7395</v>
      </c>
      <c r="U144" s="5" t="s">
        <v>52</v>
      </c>
      <c r="V144" s="1" t="s">
        <v>52</v>
      </c>
      <c r="W144" s="1" t="s">
        <v>52</v>
      </c>
      <c r="X144" s="22"/>
      <c r="Y144" s="1" t="s">
        <v>52</v>
      </c>
      <c r="Z144" s="190">
        <v>600</v>
      </c>
      <c r="AA144" s="187">
        <f t="shared" si="4"/>
        <v>0</v>
      </c>
    </row>
    <row r="145" spans="1:27" ht="30" customHeight="1">
      <c r="A145" s="5" t="s">
        <v>3473</v>
      </c>
      <c r="B145" s="5" t="s">
        <v>3471</v>
      </c>
      <c r="C145" s="5" t="s">
        <v>3472</v>
      </c>
      <c r="D145" s="20" t="s">
        <v>436</v>
      </c>
      <c r="E145" s="192">
        <v>0</v>
      </c>
      <c r="F145" s="191" t="s">
        <v>52</v>
      </c>
      <c r="G145" s="192">
        <v>0</v>
      </c>
      <c r="H145" s="191" t="s">
        <v>52</v>
      </c>
      <c r="I145" s="192">
        <v>1950</v>
      </c>
      <c r="J145" s="191" t="s">
        <v>7382</v>
      </c>
      <c r="K145" s="21">
        <f t="shared" si="5"/>
        <v>1950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/>
      <c r="S145" s="21">
        <v>0</v>
      </c>
      <c r="T145" s="5" t="s">
        <v>7396</v>
      </c>
      <c r="U145" s="5" t="s">
        <v>52</v>
      </c>
      <c r="V145" s="1" t="s">
        <v>52</v>
      </c>
      <c r="W145" s="1" t="s">
        <v>52</v>
      </c>
      <c r="X145" s="22"/>
      <c r="Y145" s="1" t="s">
        <v>52</v>
      </c>
      <c r="Z145" s="189">
        <v>1950</v>
      </c>
      <c r="AA145" s="187">
        <f t="shared" si="4"/>
        <v>0</v>
      </c>
    </row>
    <row r="146" spans="1:27" ht="30" customHeight="1">
      <c r="A146" s="5" t="s">
        <v>3487</v>
      </c>
      <c r="B146" s="5" t="s">
        <v>3485</v>
      </c>
      <c r="C146" s="5" t="s">
        <v>3486</v>
      </c>
      <c r="D146" s="20" t="s">
        <v>625</v>
      </c>
      <c r="E146" s="192">
        <v>0</v>
      </c>
      <c r="F146" s="191" t="s">
        <v>52</v>
      </c>
      <c r="G146" s="192">
        <v>0</v>
      </c>
      <c r="H146" s="191" t="s">
        <v>52</v>
      </c>
      <c r="I146" s="192">
        <v>17625</v>
      </c>
      <c r="J146" s="191" t="s">
        <v>7382</v>
      </c>
      <c r="K146" s="21">
        <f t="shared" si="5"/>
        <v>17625</v>
      </c>
      <c r="L146" s="21">
        <v>0</v>
      </c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/>
      <c r="S146" s="21">
        <v>0</v>
      </c>
      <c r="T146" s="5" t="s">
        <v>7397</v>
      </c>
      <c r="U146" s="5" t="s">
        <v>52</v>
      </c>
      <c r="V146" s="1" t="s">
        <v>52</v>
      </c>
      <c r="W146" s="1" t="s">
        <v>52</v>
      </c>
      <c r="X146" s="22"/>
      <c r="Y146" s="1" t="s">
        <v>52</v>
      </c>
      <c r="Z146" s="189">
        <v>17625</v>
      </c>
      <c r="AA146" s="187">
        <f t="shared" si="4"/>
        <v>0</v>
      </c>
    </row>
    <row r="147" spans="1:27" ht="30" customHeight="1">
      <c r="A147" s="5" t="s">
        <v>4043</v>
      </c>
      <c r="B147" s="5" t="s">
        <v>4042</v>
      </c>
      <c r="C147" s="5" t="s">
        <v>1013</v>
      </c>
      <c r="D147" s="20" t="s">
        <v>366</v>
      </c>
      <c r="E147" s="192">
        <v>0</v>
      </c>
      <c r="F147" s="191" t="s">
        <v>52</v>
      </c>
      <c r="G147" s="192">
        <v>0</v>
      </c>
      <c r="H147" s="191" t="s">
        <v>52</v>
      </c>
      <c r="I147" s="192">
        <v>1600</v>
      </c>
      <c r="J147" s="191" t="s">
        <v>7382</v>
      </c>
      <c r="K147" s="21">
        <f t="shared" si="5"/>
        <v>1600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/>
      <c r="S147" s="21">
        <v>0</v>
      </c>
      <c r="T147" s="5" t="s">
        <v>7398</v>
      </c>
      <c r="U147" s="5" t="s">
        <v>52</v>
      </c>
      <c r="V147" s="1" t="s">
        <v>52</v>
      </c>
      <c r="W147" s="1" t="s">
        <v>52</v>
      </c>
      <c r="X147" s="22"/>
      <c r="Y147" s="1" t="s">
        <v>52</v>
      </c>
      <c r="Z147" s="189">
        <v>1600</v>
      </c>
      <c r="AA147" s="187">
        <f t="shared" si="4"/>
        <v>0</v>
      </c>
    </row>
    <row r="148" spans="1:27" ht="30" customHeight="1">
      <c r="A148" s="5" t="s">
        <v>4218</v>
      </c>
      <c r="B148" s="5" t="s">
        <v>4216</v>
      </c>
      <c r="C148" s="5" t="s">
        <v>4217</v>
      </c>
      <c r="D148" s="20" t="s">
        <v>366</v>
      </c>
      <c r="E148" s="192">
        <v>0</v>
      </c>
      <c r="F148" s="191" t="s">
        <v>52</v>
      </c>
      <c r="G148" s="192">
        <v>308889</v>
      </c>
      <c r="H148" s="191" t="s">
        <v>7399</v>
      </c>
      <c r="I148" s="192">
        <v>0</v>
      </c>
      <c r="J148" s="191" t="s">
        <v>52</v>
      </c>
      <c r="K148" s="21">
        <f t="shared" si="5"/>
        <v>308889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/>
      <c r="S148" s="21">
        <v>0</v>
      </c>
      <c r="T148" s="5" t="s">
        <v>7400</v>
      </c>
      <c r="U148" s="5" t="s">
        <v>52</v>
      </c>
      <c r="V148" s="1" t="s">
        <v>52</v>
      </c>
      <c r="W148" s="1" t="s">
        <v>52</v>
      </c>
      <c r="X148" s="22"/>
      <c r="Y148" s="1" t="s">
        <v>52</v>
      </c>
      <c r="Z148" s="189">
        <v>308889</v>
      </c>
      <c r="AA148" s="187">
        <f t="shared" si="4"/>
        <v>0</v>
      </c>
    </row>
    <row r="149" spans="1:27" ht="30" customHeight="1">
      <c r="A149" s="5" t="s">
        <v>4228</v>
      </c>
      <c r="B149" s="5" t="s">
        <v>4226</v>
      </c>
      <c r="C149" s="5" t="s">
        <v>4227</v>
      </c>
      <c r="D149" s="20" t="s">
        <v>366</v>
      </c>
      <c r="E149" s="192">
        <v>0</v>
      </c>
      <c r="F149" s="191" t="s">
        <v>52</v>
      </c>
      <c r="G149" s="192">
        <v>432444</v>
      </c>
      <c r="H149" s="191" t="s">
        <v>7399</v>
      </c>
      <c r="I149" s="192">
        <v>0</v>
      </c>
      <c r="J149" s="191" t="s">
        <v>52</v>
      </c>
      <c r="K149" s="21">
        <f t="shared" si="5"/>
        <v>432444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/>
      <c r="S149" s="21">
        <v>0</v>
      </c>
      <c r="T149" s="5" t="s">
        <v>7401</v>
      </c>
      <c r="U149" s="5" t="s">
        <v>52</v>
      </c>
      <c r="V149" s="1" t="s">
        <v>52</v>
      </c>
      <c r="W149" s="1" t="s">
        <v>52</v>
      </c>
      <c r="X149" s="22"/>
      <c r="Y149" s="1" t="s">
        <v>52</v>
      </c>
      <c r="Z149" s="189">
        <v>432444</v>
      </c>
      <c r="AA149" s="187">
        <f t="shared" si="4"/>
        <v>0</v>
      </c>
    </row>
    <row r="150" spans="1:27" ht="30" customHeight="1">
      <c r="A150" s="5" t="s">
        <v>4237</v>
      </c>
      <c r="B150" s="5" t="s">
        <v>4235</v>
      </c>
      <c r="C150" s="5" t="s">
        <v>4236</v>
      </c>
      <c r="D150" s="20" t="s">
        <v>366</v>
      </c>
      <c r="E150" s="192">
        <v>0</v>
      </c>
      <c r="F150" s="191" t="s">
        <v>52</v>
      </c>
      <c r="G150" s="192">
        <v>494222</v>
      </c>
      <c r="H150" s="191" t="s">
        <v>7399</v>
      </c>
      <c r="I150" s="192">
        <v>0</v>
      </c>
      <c r="J150" s="191" t="s">
        <v>52</v>
      </c>
      <c r="K150" s="21">
        <f t="shared" si="5"/>
        <v>494222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1">
        <v>0</v>
      </c>
      <c r="R150" s="21"/>
      <c r="S150" s="21">
        <v>0</v>
      </c>
      <c r="T150" s="5" t="s">
        <v>7402</v>
      </c>
      <c r="U150" s="5" t="s">
        <v>52</v>
      </c>
      <c r="V150" s="1" t="s">
        <v>52</v>
      </c>
      <c r="W150" s="1" t="s">
        <v>52</v>
      </c>
      <c r="X150" s="22"/>
      <c r="Y150" s="1" t="s">
        <v>52</v>
      </c>
      <c r="Z150" s="189">
        <v>494222</v>
      </c>
      <c r="AA150" s="187">
        <f t="shared" si="4"/>
        <v>0</v>
      </c>
    </row>
    <row r="151" spans="1:27" ht="30" customHeight="1">
      <c r="A151" s="5" t="s">
        <v>1116</v>
      </c>
      <c r="B151" s="191" t="s">
        <v>8110</v>
      </c>
      <c r="C151" s="5" t="s">
        <v>1115</v>
      </c>
      <c r="D151" s="20" t="s">
        <v>58</v>
      </c>
      <c r="E151" s="192">
        <v>0</v>
      </c>
      <c r="F151" s="191" t="s">
        <v>52</v>
      </c>
      <c r="G151" s="192">
        <v>259000</v>
      </c>
      <c r="H151" s="191" t="s">
        <v>7403</v>
      </c>
      <c r="I151" s="192">
        <v>0</v>
      </c>
      <c r="J151" s="191" t="s">
        <v>52</v>
      </c>
      <c r="K151" s="21">
        <f t="shared" si="5"/>
        <v>259000</v>
      </c>
      <c r="L151" s="21">
        <v>0</v>
      </c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/>
      <c r="S151" s="21">
        <v>0</v>
      </c>
      <c r="T151" s="5" t="s">
        <v>7404</v>
      </c>
      <c r="U151" s="5" t="s">
        <v>52</v>
      </c>
      <c r="V151" s="1" t="s">
        <v>52</v>
      </c>
      <c r="W151" s="1" t="s">
        <v>52</v>
      </c>
      <c r="X151" s="22"/>
      <c r="Y151" s="1" t="s">
        <v>52</v>
      </c>
      <c r="Z151" s="189">
        <v>259000</v>
      </c>
      <c r="AA151" s="187">
        <f t="shared" si="4"/>
        <v>0</v>
      </c>
    </row>
    <row r="152" spans="1:27" ht="30" customHeight="1">
      <c r="A152" s="5" t="s">
        <v>1120</v>
      </c>
      <c r="B152" s="191" t="s">
        <v>8111</v>
      </c>
      <c r="C152" s="5" t="s">
        <v>1119</v>
      </c>
      <c r="D152" s="20" t="s">
        <v>58</v>
      </c>
      <c r="E152" s="192">
        <v>0</v>
      </c>
      <c r="F152" s="191" t="s">
        <v>52</v>
      </c>
      <c r="G152" s="192">
        <v>242000</v>
      </c>
      <c r="H152" s="191" t="s">
        <v>7403</v>
      </c>
      <c r="I152" s="192">
        <v>0</v>
      </c>
      <c r="J152" s="191" t="s">
        <v>52</v>
      </c>
      <c r="K152" s="21">
        <f t="shared" si="5"/>
        <v>242000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/>
      <c r="S152" s="21">
        <v>0</v>
      </c>
      <c r="T152" s="5" t="s">
        <v>7405</v>
      </c>
      <c r="U152" s="5" t="s">
        <v>52</v>
      </c>
      <c r="V152" s="1" t="s">
        <v>52</v>
      </c>
      <c r="W152" s="1" t="s">
        <v>52</v>
      </c>
      <c r="X152" s="22"/>
      <c r="Y152" s="1" t="s">
        <v>52</v>
      </c>
      <c r="Z152" s="189">
        <v>242000</v>
      </c>
      <c r="AA152" s="187">
        <f t="shared" si="4"/>
        <v>0</v>
      </c>
    </row>
    <row r="153" spans="1:27" ht="30" customHeight="1">
      <c r="A153" s="5" t="s">
        <v>4302</v>
      </c>
      <c r="B153" s="5" t="s">
        <v>4301</v>
      </c>
      <c r="C153" s="5" t="s">
        <v>52</v>
      </c>
      <c r="D153" s="20" t="s">
        <v>182</v>
      </c>
      <c r="E153" s="192">
        <v>0</v>
      </c>
      <c r="F153" s="191" t="s">
        <v>52</v>
      </c>
      <c r="G153" s="192">
        <v>0</v>
      </c>
      <c r="H153" s="191" t="s">
        <v>52</v>
      </c>
      <c r="I153" s="192">
        <v>189750</v>
      </c>
      <c r="J153" s="191" t="s">
        <v>7382</v>
      </c>
      <c r="K153" s="21">
        <f t="shared" si="5"/>
        <v>189750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/>
      <c r="S153" s="21">
        <v>0</v>
      </c>
      <c r="T153" s="5" t="s">
        <v>7406</v>
      </c>
      <c r="U153" s="5" t="s">
        <v>52</v>
      </c>
      <c r="V153" s="1" t="s">
        <v>52</v>
      </c>
      <c r="W153" s="1" t="s">
        <v>52</v>
      </c>
      <c r="X153" s="22"/>
      <c r="Y153" s="1" t="s">
        <v>52</v>
      </c>
      <c r="Z153" s="189">
        <v>189750</v>
      </c>
      <c r="AA153" s="187">
        <f t="shared" si="4"/>
        <v>0</v>
      </c>
    </row>
    <row r="154" spans="1:27" ht="30" customHeight="1">
      <c r="A154" s="5" t="s">
        <v>4305</v>
      </c>
      <c r="B154" s="5" t="s">
        <v>4304</v>
      </c>
      <c r="C154" s="5" t="s">
        <v>52</v>
      </c>
      <c r="D154" s="20" t="s">
        <v>4171</v>
      </c>
      <c r="E154" s="192">
        <v>0</v>
      </c>
      <c r="F154" s="191" t="s">
        <v>52</v>
      </c>
      <c r="G154" s="192">
        <v>0</v>
      </c>
      <c r="H154" s="191" t="s">
        <v>52</v>
      </c>
      <c r="I154" s="192">
        <v>54120</v>
      </c>
      <c r="J154" s="191" t="s">
        <v>7382</v>
      </c>
      <c r="K154" s="21">
        <f t="shared" si="5"/>
        <v>54120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/>
      <c r="S154" s="21">
        <v>0</v>
      </c>
      <c r="T154" s="5" t="s">
        <v>7407</v>
      </c>
      <c r="U154" s="5" t="s">
        <v>52</v>
      </c>
      <c r="V154" s="1" t="s">
        <v>52</v>
      </c>
      <c r="W154" s="1" t="s">
        <v>52</v>
      </c>
      <c r="X154" s="22"/>
      <c r="Y154" s="1" t="s">
        <v>52</v>
      </c>
      <c r="Z154" s="189">
        <v>54120</v>
      </c>
      <c r="AA154" s="187">
        <f t="shared" si="4"/>
        <v>0</v>
      </c>
    </row>
    <row r="155" spans="1:27" ht="30" customHeight="1">
      <c r="A155" s="5" t="s">
        <v>4312</v>
      </c>
      <c r="B155" s="5" t="s">
        <v>4311</v>
      </c>
      <c r="C155" s="5" t="s">
        <v>1171</v>
      </c>
      <c r="D155" s="20" t="s">
        <v>182</v>
      </c>
      <c r="E155" s="192">
        <v>0</v>
      </c>
      <c r="F155" s="191" t="s">
        <v>52</v>
      </c>
      <c r="G155" s="192">
        <v>0</v>
      </c>
      <c r="H155" s="191" t="s">
        <v>52</v>
      </c>
      <c r="I155" s="192">
        <v>516400</v>
      </c>
      <c r="J155" s="191" t="s">
        <v>7382</v>
      </c>
      <c r="K155" s="21">
        <f t="shared" si="5"/>
        <v>516400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/>
      <c r="S155" s="21">
        <v>0</v>
      </c>
      <c r="T155" s="5" t="s">
        <v>7408</v>
      </c>
      <c r="U155" s="5" t="s">
        <v>52</v>
      </c>
      <c r="V155" s="1" t="s">
        <v>52</v>
      </c>
      <c r="W155" s="1" t="s">
        <v>52</v>
      </c>
      <c r="X155" s="22"/>
      <c r="Y155" s="1" t="s">
        <v>52</v>
      </c>
      <c r="Z155" s="189">
        <v>516400</v>
      </c>
      <c r="AA155" s="187">
        <f t="shared" si="4"/>
        <v>0</v>
      </c>
    </row>
    <row r="156" spans="1:27" ht="30" customHeight="1">
      <c r="A156" s="5" t="s">
        <v>4329</v>
      </c>
      <c r="B156" s="5" t="s">
        <v>4328</v>
      </c>
      <c r="C156" s="5" t="s">
        <v>1181</v>
      </c>
      <c r="D156" s="20" t="s">
        <v>366</v>
      </c>
      <c r="E156" s="192">
        <v>0</v>
      </c>
      <c r="F156" s="191" t="s">
        <v>52</v>
      </c>
      <c r="G156" s="192">
        <v>0</v>
      </c>
      <c r="H156" s="191" t="s">
        <v>52</v>
      </c>
      <c r="I156" s="192">
        <v>1190</v>
      </c>
      <c r="J156" s="191" t="s">
        <v>7382</v>
      </c>
      <c r="K156" s="21">
        <f t="shared" si="5"/>
        <v>1190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/>
      <c r="S156" s="21">
        <v>0</v>
      </c>
      <c r="T156" s="5" t="s">
        <v>7409</v>
      </c>
      <c r="U156" s="5" t="s">
        <v>52</v>
      </c>
      <c r="V156" s="1" t="s">
        <v>52</v>
      </c>
      <c r="W156" s="1" t="s">
        <v>52</v>
      </c>
      <c r="X156" s="22"/>
      <c r="Y156" s="1" t="s">
        <v>52</v>
      </c>
      <c r="Z156" s="189">
        <v>1190</v>
      </c>
      <c r="AA156" s="187">
        <f t="shared" si="4"/>
        <v>0</v>
      </c>
    </row>
    <row r="157" spans="1:27" ht="30" customHeight="1">
      <c r="A157" s="5" t="s">
        <v>4334</v>
      </c>
      <c r="B157" s="5" t="s">
        <v>4333</v>
      </c>
      <c r="C157" s="32" t="s">
        <v>7912</v>
      </c>
      <c r="D157" s="20" t="s">
        <v>1186</v>
      </c>
      <c r="E157" s="192">
        <v>0</v>
      </c>
      <c r="F157" s="191" t="s">
        <v>52</v>
      </c>
      <c r="G157" s="192">
        <v>50000</v>
      </c>
      <c r="H157" s="191" t="s">
        <v>8033</v>
      </c>
      <c r="I157" s="192">
        <v>130000</v>
      </c>
      <c r="J157" s="191" t="s">
        <v>7382</v>
      </c>
      <c r="K157" s="21">
        <f t="shared" si="5"/>
        <v>50000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/>
      <c r="S157" s="21">
        <v>0</v>
      </c>
      <c r="T157" s="5" t="s">
        <v>7410</v>
      </c>
      <c r="U157" s="5" t="s">
        <v>52</v>
      </c>
      <c r="V157" s="1" t="s">
        <v>52</v>
      </c>
      <c r="W157" s="1" t="s">
        <v>52</v>
      </c>
      <c r="X157" s="22"/>
      <c r="Y157" s="1" t="s">
        <v>52</v>
      </c>
      <c r="Z157" s="189">
        <v>50000</v>
      </c>
      <c r="AA157" s="187">
        <f t="shared" si="4"/>
        <v>0</v>
      </c>
    </row>
    <row r="158" spans="1:27" ht="30" customHeight="1">
      <c r="A158" s="5" t="s">
        <v>4356</v>
      </c>
      <c r="B158" s="5" t="s">
        <v>4355</v>
      </c>
      <c r="C158" s="5" t="s">
        <v>1203</v>
      </c>
      <c r="D158" s="20" t="s">
        <v>1186</v>
      </c>
      <c r="E158" s="192">
        <v>0</v>
      </c>
      <c r="F158" s="191" t="s">
        <v>52</v>
      </c>
      <c r="G158" s="192">
        <v>0</v>
      </c>
      <c r="H158" s="191" t="s">
        <v>52</v>
      </c>
      <c r="I158" s="192">
        <v>242070</v>
      </c>
      <c r="J158" s="191" t="s">
        <v>7382</v>
      </c>
      <c r="K158" s="21">
        <f t="shared" si="5"/>
        <v>242070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/>
      <c r="S158" s="21">
        <v>0</v>
      </c>
      <c r="T158" s="5" t="s">
        <v>7411</v>
      </c>
      <c r="U158" s="5" t="s">
        <v>52</v>
      </c>
      <c r="V158" s="1" t="s">
        <v>52</v>
      </c>
      <c r="W158" s="1" t="s">
        <v>52</v>
      </c>
      <c r="X158" s="22"/>
      <c r="Y158" s="1" t="s">
        <v>52</v>
      </c>
      <c r="Z158" s="189">
        <v>242070</v>
      </c>
      <c r="AA158" s="187">
        <f t="shared" si="4"/>
        <v>0</v>
      </c>
    </row>
    <row r="159" spans="1:27" ht="30" customHeight="1">
      <c r="A159" s="5" t="s">
        <v>4361</v>
      </c>
      <c r="B159" s="5" t="s">
        <v>4360</v>
      </c>
      <c r="C159" s="5" t="s">
        <v>1203</v>
      </c>
      <c r="D159" s="20" t="s">
        <v>1186</v>
      </c>
      <c r="E159" s="192">
        <v>0</v>
      </c>
      <c r="F159" s="191" t="s">
        <v>52</v>
      </c>
      <c r="G159" s="192">
        <v>0</v>
      </c>
      <c r="H159" s="191" t="s">
        <v>52</v>
      </c>
      <c r="I159" s="192">
        <v>362180</v>
      </c>
      <c r="J159" s="191" t="s">
        <v>7382</v>
      </c>
      <c r="K159" s="21">
        <f t="shared" si="5"/>
        <v>362180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/>
      <c r="S159" s="21">
        <v>0</v>
      </c>
      <c r="T159" s="5" t="s">
        <v>7412</v>
      </c>
      <c r="U159" s="5" t="s">
        <v>52</v>
      </c>
      <c r="V159" s="1" t="s">
        <v>52</v>
      </c>
      <c r="W159" s="1" t="s">
        <v>52</v>
      </c>
      <c r="X159" s="22"/>
      <c r="Y159" s="1" t="s">
        <v>52</v>
      </c>
      <c r="Z159" s="189">
        <v>362180</v>
      </c>
      <c r="AA159" s="187">
        <f t="shared" si="4"/>
        <v>0</v>
      </c>
    </row>
    <row r="160" spans="1:27" ht="30" customHeight="1">
      <c r="A160" s="5" t="s">
        <v>4366</v>
      </c>
      <c r="B160" s="5" t="s">
        <v>4365</v>
      </c>
      <c r="C160" s="5" t="s">
        <v>1212</v>
      </c>
      <c r="D160" s="20" t="s">
        <v>1186</v>
      </c>
      <c r="E160" s="192">
        <v>0</v>
      </c>
      <c r="F160" s="191" t="s">
        <v>52</v>
      </c>
      <c r="G160" s="192">
        <v>0</v>
      </c>
      <c r="H160" s="191" t="s">
        <v>52</v>
      </c>
      <c r="I160" s="192">
        <v>227890</v>
      </c>
      <c r="J160" s="191" t="s">
        <v>7382</v>
      </c>
      <c r="K160" s="21">
        <f t="shared" si="5"/>
        <v>227890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/>
      <c r="S160" s="21">
        <v>0</v>
      </c>
      <c r="T160" s="5" t="s">
        <v>7413</v>
      </c>
      <c r="U160" s="5" t="s">
        <v>52</v>
      </c>
      <c r="V160" s="1" t="s">
        <v>52</v>
      </c>
      <c r="W160" s="1" t="s">
        <v>52</v>
      </c>
      <c r="X160" s="22"/>
      <c r="Y160" s="1" t="s">
        <v>52</v>
      </c>
      <c r="Z160" s="189">
        <v>227890</v>
      </c>
      <c r="AA160" s="187">
        <f t="shared" si="4"/>
        <v>0</v>
      </c>
    </row>
    <row r="161" spans="1:27" ht="30" customHeight="1">
      <c r="A161" s="5" t="s">
        <v>4371</v>
      </c>
      <c r="B161" s="5" t="s">
        <v>4370</v>
      </c>
      <c r="C161" s="5" t="s">
        <v>1217</v>
      </c>
      <c r="D161" s="20" t="s">
        <v>1186</v>
      </c>
      <c r="E161" s="192">
        <v>0</v>
      </c>
      <c r="F161" s="191" t="s">
        <v>52</v>
      </c>
      <c r="G161" s="192">
        <v>0</v>
      </c>
      <c r="H161" s="191" t="s">
        <v>52</v>
      </c>
      <c r="I161" s="192">
        <v>174760</v>
      </c>
      <c r="J161" s="191" t="s">
        <v>7382</v>
      </c>
      <c r="K161" s="21">
        <f t="shared" si="5"/>
        <v>174760</v>
      </c>
      <c r="L161" s="21">
        <v>0</v>
      </c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/>
      <c r="S161" s="21">
        <v>0</v>
      </c>
      <c r="T161" s="5" t="s">
        <v>7414</v>
      </c>
      <c r="U161" s="5" t="s">
        <v>52</v>
      </c>
      <c r="V161" s="1" t="s">
        <v>52</v>
      </c>
      <c r="W161" s="1" t="s">
        <v>52</v>
      </c>
      <c r="X161" s="22"/>
      <c r="Y161" s="1" t="s">
        <v>52</v>
      </c>
      <c r="Z161" s="189">
        <v>174760</v>
      </c>
      <c r="AA161" s="187">
        <f t="shared" si="4"/>
        <v>0</v>
      </c>
    </row>
    <row r="162" spans="1:27" ht="30" customHeight="1">
      <c r="A162" s="5" t="s">
        <v>4376</v>
      </c>
      <c r="B162" s="5" t="s">
        <v>4375</v>
      </c>
      <c r="C162" s="5" t="s">
        <v>1222</v>
      </c>
      <c r="D162" s="20" t="s">
        <v>1186</v>
      </c>
      <c r="E162" s="192">
        <v>0</v>
      </c>
      <c r="F162" s="191" t="s">
        <v>52</v>
      </c>
      <c r="G162" s="192">
        <v>0</v>
      </c>
      <c r="H162" s="191" t="s">
        <v>52</v>
      </c>
      <c r="I162" s="192">
        <v>240000</v>
      </c>
      <c r="J162" s="191" t="s">
        <v>7382</v>
      </c>
      <c r="K162" s="21">
        <f t="shared" si="5"/>
        <v>240000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/>
      <c r="S162" s="21">
        <v>0</v>
      </c>
      <c r="T162" s="5" t="s">
        <v>7415</v>
      </c>
      <c r="U162" s="5" t="s">
        <v>52</v>
      </c>
      <c r="V162" s="1" t="s">
        <v>52</v>
      </c>
      <c r="W162" s="1" t="s">
        <v>52</v>
      </c>
      <c r="X162" s="22"/>
      <c r="Y162" s="1" t="s">
        <v>52</v>
      </c>
      <c r="Z162" s="189">
        <v>240000</v>
      </c>
      <c r="AA162" s="187">
        <f t="shared" si="4"/>
        <v>0</v>
      </c>
    </row>
    <row r="163" spans="1:27" ht="30" customHeight="1">
      <c r="A163" s="5" t="s">
        <v>4434</v>
      </c>
      <c r="B163" s="5" t="s">
        <v>4432</v>
      </c>
      <c r="C163" s="5" t="s">
        <v>4433</v>
      </c>
      <c r="D163" s="20" t="s">
        <v>58</v>
      </c>
      <c r="E163" s="192">
        <v>0</v>
      </c>
      <c r="F163" s="191" t="s">
        <v>52</v>
      </c>
      <c r="G163" s="192">
        <v>6024</v>
      </c>
      <c r="H163" s="191" t="s">
        <v>7360</v>
      </c>
      <c r="I163" s="192">
        <v>0</v>
      </c>
      <c r="J163" s="191" t="s">
        <v>52</v>
      </c>
      <c r="K163" s="21">
        <f t="shared" si="5"/>
        <v>6024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/>
      <c r="S163" s="21">
        <v>0</v>
      </c>
      <c r="T163" s="5" t="s">
        <v>7416</v>
      </c>
      <c r="U163" s="5" t="s">
        <v>52</v>
      </c>
      <c r="V163" s="1" t="s">
        <v>52</v>
      </c>
      <c r="W163" s="1" t="s">
        <v>52</v>
      </c>
      <c r="X163" s="22"/>
      <c r="Y163" s="1" t="s">
        <v>52</v>
      </c>
      <c r="Z163" s="189">
        <v>6024</v>
      </c>
      <c r="AA163" s="187">
        <f t="shared" si="4"/>
        <v>0</v>
      </c>
    </row>
    <row r="164" spans="1:27" ht="30" customHeight="1">
      <c r="A164" s="5" t="s">
        <v>4437</v>
      </c>
      <c r="B164" s="5" t="s">
        <v>4436</v>
      </c>
      <c r="C164" s="5" t="s">
        <v>52</v>
      </c>
      <c r="D164" s="20" t="s">
        <v>58</v>
      </c>
      <c r="E164" s="192">
        <v>0</v>
      </c>
      <c r="F164" s="191" t="s">
        <v>52</v>
      </c>
      <c r="G164" s="192">
        <v>55363</v>
      </c>
      <c r="H164" s="191" t="s">
        <v>7417</v>
      </c>
      <c r="I164" s="192">
        <v>0</v>
      </c>
      <c r="J164" s="191" t="s">
        <v>52</v>
      </c>
      <c r="K164" s="21">
        <f t="shared" si="5"/>
        <v>55363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/>
      <c r="S164" s="21">
        <v>0</v>
      </c>
      <c r="T164" s="5" t="s">
        <v>7418</v>
      </c>
      <c r="U164" s="5" t="s">
        <v>52</v>
      </c>
      <c r="V164" s="1" t="s">
        <v>52</v>
      </c>
      <c r="W164" s="1" t="s">
        <v>52</v>
      </c>
      <c r="X164" s="22"/>
      <c r="Y164" s="1" t="s">
        <v>52</v>
      </c>
      <c r="Z164" s="189">
        <v>55363</v>
      </c>
      <c r="AA164" s="187">
        <f t="shared" si="4"/>
        <v>0</v>
      </c>
    </row>
    <row r="165" spans="1:27" ht="30" customHeight="1">
      <c r="A165" s="5" t="s">
        <v>4448</v>
      </c>
      <c r="B165" s="5" t="s">
        <v>4447</v>
      </c>
      <c r="C165" s="5" t="s">
        <v>52</v>
      </c>
      <c r="D165" s="20" t="s">
        <v>1186</v>
      </c>
      <c r="E165" s="192">
        <v>0</v>
      </c>
      <c r="F165" s="191" t="s">
        <v>52</v>
      </c>
      <c r="G165" s="192">
        <v>50000</v>
      </c>
      <c r="H165" s="191" t="s">
        <v>7417</v>
      </c>
      <c r="I165" s="192">
        <v>0</v>
      </c>
      <c r="J165" s="191" t="s">
        <v>52</v>
      </c>
      <c r="K165" s="21">
        <f t="shared" si="5"/>
        <v>50000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/>
      <c r="S165" s="21">
        <v>0</v>
      </c>
      <c r="T165" s="5" t="s">
        <v>7419</v>
      </c>
      <c r="U165" s="5" t="s">
        <v>52</v>
      </c>
      <c r="V165" s="1" t="s">
        <v>52</v>
      </c>
      <c r="W165" s="1" t="s">
        <v>52</v>
      </c>
      <c r="X165" s="22"/>
      <c r="Y165" s="1" t="s">
        <v>52</v>
      </c>
      <c r="Z165" s="189">
        <v>50000</v>
      </c>
      <c r="AA165" s="187">
        <f t="shared" si="4"/>
        <v>0</v>
      </c>
    </row>
    <row r="166" spans="1:27" ht="30" customHeight="1">
      <c r="A166" s="5" t="s">
        <v>4453</v>
      </c>
      <c r="B166" s="5" t="s">
        <v>4452</v>
      </c>
      <c r="C166" s="5" t="s">
        <v>52</v>
      </c>
      <c r="D166" s="20" t="s">
        <v>1186</v>
      </c>
      <c r="E166" s="192">
        <v>0</v>
      </c>
      <c r="F166" s="191" t="s">
        <v>52</v>
      </c>
      <c r="G166" s="192">
        <v>60000</v>
      </c>
      <c r="H166" s="191" t="s">
        <v>7417</v>
      </c>
      <c r="I166" s="192">
        <v>0</v>
      </c>
      <c r="J166" s="191" t="s">
        <v>52</v>
      </c>
      <c r="K166" s="21">
        <f t="shared" si="5"/>
        <v>60000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/>
      <c r="S166" s="21">
        <v>0</v>
      </c>
      <c r="T166" s="5" t="s">
        <v>7420</v>
      </c>
      <c r="U166" s="5" t="s">
        <v>52</v>
      </c>
      <c r="V166" s="1" t="s">
        <v>52</v>
      </c>
      <c r="W166" s="1" t="s">
        <v>52</v>
      </c>
      <c r="X166" s="22"/>
      <c r="Y166" s="1" t="s">
        <v>52</v>
      </c>
      <c r="Z166" s="189">
        <v>60000</v>
      </c>
      <c r="AA166" s="187">
        <f t="shared" si="4"/>
        <v>0</v>
      </c>
    </row>
    <row r="167" spans="1:27" ht="30" customHeight="1">
      <c r="A167" s="5" t="s">
        <v>4941</v>
      </c>
      <c r="B167" s="5" t="s">
        <v>4940</v>
      </c>
      <c r="C167" s="5" t="s">
        <v>52</v>
      </c>
      <c r="D167" s="20" t="s">
        <v>182</v>
      </c>
      <c r="E167" s="192">
        <v>0</v>
      </c>
      <c r="F167" s="191" t="s">
        <v>52</v>
      </c>
      <c r="G167" s="192">
        <v>0</v>
      </c>
      <c r="H167" s="191" t="s">
        <v>52</v>
      </c>
      <c r="I167" s="192">
        <v>8080</v>
      </c>
      <c r="J167" s="191" t="s">
        <v>7382</v>
      </c>
      <c r="K167" s="21">
        <f t="shared" si="5"/>
        <v>8080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/>
      <c r="S167" s="21">
        <v>0</v>
      </c>
      <c r="T167" s="5" t="s">
        <v>7421</v>
      </c>
      <c r="U167" s="5" t="s">
        <v>52</v>
      </c>
      <c r="V167" s="1" t="s">
        <v>52</v>
      </c>
      <c r="W167" s="1" t="s">
        <v>52</v>
      </c>
      <c r="X167" s="22"/>
      <c r="Y167" s="1" t="s">
        <v>52</v>
      </c>
      <c r="Z167" s="189">
        <v>8080</v>
      </c>
      <c r="AA167" s="187">
        <f t="shared" si="4"/>
        <v>0</v>
      </c>
    </row>
    <row r="168" spans="1:27" ht="30" customHeight="1">
      <c r="A168" s="5" t="s">
        <v>5129</v>
      </c>
      <c r="B168" s="5" t="s">
        <v>5127</v>
      </c>
      <c r="C168" s="5" t="s">
        <v>5128</v>
      </c>
      <c r="D168" s="20" t="s">
        <v>517</v>
      </c>
      <c r="E168" s="192">
        <v>0</v>
      </c>
      <c r="F168" s="191" t="s">
        <v>52</v>
      </c>
      <c r="G168" s="192"/>
      <c r="H168" s="191"/>
      <c r="I168" s="192">
        <v>18000</v>
      </c>
      <c r="J168" s="191" t="s">
        <v>8031</v>
      </c>
      <c r="K168" s="21">
        <f t="shared" si="5"/>
        <v>18000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/>
      <c r="S168" s="21">
        <v>0</v>
      </c>
      <c r="T168" s="5" t="s">
        <v>7423</v>
      </c>
      <c r="U168" s="5" t="s">
        <v>52</v>
      </c>
      <c r="V168" s="1" t="s">
        <v>52</v>
      </c>
      <c r="W168" s="1" t="s">
        <v>52</v>
      </c>
      <c r="X168" s="22"/>
      <c r="Y168" s="1" t="s">
        <v>52</v>
      </c>
      <c r="Z168" s="189">
        <v>18000</v>
      </c>
      <c r="AA168" s="187">
        <f t="shared" si="4"/>
        <v>0</v>
      </c>
    </row>
    <row r="169" spans="1:27" ht="30" customHeight="1">
      <c r="A169" s="5" t="s">
        <v>5138</v>
      </c>
      <c r="B169" s="5" t="s">
        <v>5137</v>
      </c>
      <c r="C169" s="5" t="s">
        <v>52</v>
      </c>
      <c r="D169" s="20" t="s">
        <v>517</v>
      </c>
      <c r="E169" s="192">
        <v>0</v>
      </c>
      <c r="F169" s="191" t="s">
        <v>52</v>
      </c>
      <c r="G169" s="192"/>
      <c r="H169" s="191"/>
      <c r="I169" s="192">
        <v>34000</v>
      </c>
      <c r="J169" s="191" t="s">
        <v>8031</v>
      </c>
      <c r="K169" s="21">
        <f t="shared" si="5"/>
        <v>34000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/>
      <c r="S169" s="21">
        <v>0</v>
      </c>
      <c r="T169" s="5" t="s">
        <v>7424</v>
      </c>
      <c r="U169" s="5" t="s">
        <v>52</v>
      </c>
      <c r="V169" s="1" t="s">
        <v>52</v>
      </c>
      <c r="W169" s="1" t="s">
        <v>52</v>
      </c>
      <c r="X169" s="22"/>
      <c r="Y169" s="1" t="s">
        <v>52</v>
      </c>
      <c r="Z169" s="189">
        <v>34000</v>
      </c>
      <c r="AA169" s="187">
        <f t="shared" si="4"/>
        <v>0</v>
      </c>
    </row>
    <row r="170" spans="1:27" ht="30" customHeight="1">
      <c r="A170" s="5" t="s">
        <v>5146</v>
      </c>
      <c r="B170" s="5" t="s">
        <v>5145</v>
      </c>
      <c r="C170" s="5" t="s">
        <v>52</v>
      </c>
      <c r="D170" s="20" t="s">
        <v>517</v>
      </c>
      <c r="E170" s="192">
        <v>0</v>
      </c>
      <c r="F170" s="191" t="s">
        <v>52</v>
      </c>
      <c r="G170" s="192"/>
      <c r="H170" s="191"/>
      <c r="I170" s="192">
        <v>35000</v>
      </c>
      <c r="J170" s="191" t="s">
        <v>8031</v>
      </c>
      <c r="K170" s="21">
        <f t="shared" si="5"/>
        <v>35000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/>
      <c r="S170" s="21">
        <v>0</v>
      </c>
      <c r="T170" s="5" t="s">
        <v>7425</v>
      </c>
      <c r="U170" s="5" t="s">
        <v>52</v>
      </c>
      <c r="V170" s="1" t="s">
        <v>52</v>
      </c>
      <c r="W170" s="1" t="s">
        <v>52</v>
      </c>
      <c r="X170" s="22"/>
      <c r="Y170" s="1" t="s">
        <v>52</v>
      </c>
      <c r="Z170" s="189">
        <v>35000</v>
      </c>
      <c r="AA170" s="187">
        <f t="shared" si="4"/>
        <v>0</v>
      </c>
    </row>
    <row r="171" spans="1:27" ht="30" customHeight="1">
      <c r="A171" s="5" t="s">
        <v>5154</v>
      </c>
      <c r="B171" s="5" t="s">
        <v>5153</v>
      </c>
      <c r="C171" s="5" t="s">
        <v>52</v>
      </c>
      <c r="D171" s="20" t="s">
        <v>517</v>
      </c>
      <c r="E171" s="192">
        <v>0</v>
      </c>
      <c r="F171" s="191" t="s">
        <v>52</v>
      </c>
      <c r="G171" s="192"/>
      <c r="H171" s="191"/>
      <c r="I171" s="192">
        <v>40000</v>
      </c>
      <c r="J171" s="191" t="s">
        <v>8031</v>
      </c>
      <c r="K171" s="21">
        <f t="shared" si="5"/>
        <v>40000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/>
      <c r="S171" s="21">
        <v>0</v>
      </c>
      <c r="T171" s="5" t="s">
        <v>7426</v>
      </c>
      <c r="U171" s="5" t="s">
        <v>52</v>
      </c>
      <c r="V171" s="1" t="s">
        <v>52</v>
      </c>
      <c r="W171" s="1" t="s">
        <v>52</v>
      </c>
      <c r="X171" s="22"/>
      <c r="Y171" s="1" t="s">
        <v>52</v>
      </c>
      <c r="Z171" s="189">
        <v>40000</v>
      </c>
      <c r="AA171" s="187">
        <f t="shared" si="4"/>
        <v>0</v>
      </c>
    </row>
    <row r="172" spans="1:27" ht="30" customHeight="1">
      <c r="A172" s="5" t="s">
        <v>5162</v>
      </c>
      <c r="B172" s="5" t="s">
        <v>5161</v>
      </c>
      <c r="C172" s="5" t="s">
        <v>52</v>
      </c>
      <c r="D172" s="20" t="s">
        <v>517</v>
      </c>
      <c r="E172" s="192">
        <v>0</v>
      </c>
      <c r="F172" s="191" t="s">
        <v>52</v>
      </c>
      <c r="G172" s="192"/>
      <c r="H172" s="191"/>
      <c r="I172" s="192">
        <v>63800</v>
      </c>
      <c r="J172" s="191" t="s">
        <v>8031</v>
      </c>
      <c r="K172" s="21">
        <f t="shared" si="5"/>
        <v>63800</v>
      </c>
      <c r="L172" s="21">
        <v>0</v>
      </c>
      <c r="M172" s="21">
        <v>0</v>
      </c>
      <c r="N172" s="21">
        <v>0</v>
      </c>
      <c r="O172" s="21">
        <v>0</v>
      </c>
      <c r="P172" s="21">
        <v>0</v>
      </c>
      <c r="Q172" s="21">
        <v>0</v>
      </c>
      <c r="R172" s="21"/>
      <c r="S172" s="21">
        <v>0</v>
      </c>
      <c r="T172" s="5" t="s">
        <v>7427</v>
      </c>
      <c r="U172" s="5" t="s">
        <v>52</v>
      </c>
      <c r="V172" s="1" t="s">
        <v>52</v>
      </c>
      <c r="W172" s="1" t="s">
        <v>52</v>
      </c>
      <c r="X172" s="22"/>
      <c r="Y172" s="1" t="s">
        <v>52</v>
      </c>
      <c r="Z172" s="189">
        <v>63800</v>
      </c>
      <c r="AA172" s="187">
        <f t="shared" ref="AA172:AA235" si="6">K172-Z172</f>
        <v>0</v>
      </c>
    </row>
    <row r="173" spans="1:27" ht="30" customHeight="1">
      <c r="A173" s="5" t="s">
        <v>5170</v>
      </c>
      <c r="B173" s="5" t="s">
        <v>5169</v>
      </c>
      <c r="C173" s="5" t="s">
        <v>52</v>
      </c>
      <c r="D173" s="20" t="s">
        <v>517</v>
      </c>
      <c r="E173" s="192">
        <v>0</v>
      </c>
      <c r="F173" s="191" t="s">
        <v>52</v>
      </c>
      <c r="G173" s="192">
        <v>175000</v>
      </c>
      <c r="H173" s="191" t="s">
        <v>7422</v>
      </c>
      <c r="I173" s="192"/>
      <c r="J173" s="191"/>
      <c r="K173" s="21">
        <f t="shared" si="5"/>
        <v>175000</v>
      </c>
      <c r="L173" s="21">
        <v>0</v>
      </c>
      <c r="M173" s="21">
        <v>0</v>
      </c>
      <c r="N173" s="21">
        <v>0</v>
      </c>
      <c r="O173" s="21">
        <v>0</v>
      </c>
      <c r="P173" s="21">
        <v>0</v>
      </c>
      <c r="Q173" s="21">
        <v>0</v>
      </c>
      <c r="R173" s="21"/>
      <c r="S173" s="21">
        <v>0</v>
      </c>
      <c r="T173" s="5" t="s">
        <v>7428</v>
      </c>
      <c r="U173" s="5" t="s">
        <v>52</v>
      </c>
      <c r="V173" s="1" t="s">
        <v>52</v>
      </c>
      <c r="W173" s="1" t="s">
        <v>52</v>
      </c>
      <c r="X173" s="22"/>
      <c r="Y173" s="1" t="s">
        <v>52</v>
      </c>
      <c r="Z173" s="189">
        <v>175000</v>
      </c>
      <c r="AA173" s="187">
        <f t="shared" si="6"/>
        <v>0</v>
      </c>
    </row>
    <row r="174" spans="1:27" ht="30" customHeight="1">
      <c r="A174" s="5" t="s">
        <v>5175</v>
      </c>
      <c r="B174" s="5" t="s">
        <v>5174</v>
      </c>
      <c r="C174" s="5" t="s">
        <v>52</v>
      </c>
      <c r="D174" s="20" t="s">
        <v>517</v>
      </c>
      <c r="E174" s="192">
        <v>0</v>
      </c>
      <c r="F174" s="191" t="s">
        <v>52</v>
      </c>
      <c r="G174" s="192"/>
      <c r="H174" s="191"/>
      <c r="I174" s="192">
        <v>100500</v>
      </c>
      <c r="J174" s="191" t="s">
        <v>8031</v>
      </c>
      <c r="K174" s="21">
        <f t="shared" si="5"/>
        <v>100500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/>
      <c r="S174" s="21">
        <v>0</v>
      </c>
      <c r="T174" s="5" t="s">
        <v>7429</v>
      </c>
      <c r="U174" s="5" t="s">
        <v>52</v>
      </c>
      <c r="V174" s="1" t="s">
        <v>52</v>
      </c>
      <c r="W174" s="1" t="s">
        <v>52</v>
      </c>
      <c r="X174" s="22"/>
      <c r="Y174" s="1" t="s">
        <v>52</v>
      </c>
      <c r="Z174" s="189">
        <v>100500</v>
      </c>
      <c r="AA174" s="187">
        <f t="shared" si="6"/>
        <v>0</v>
      </c>
    </row>
    <row r="175" spans="1:27" ht="30" customHeight="1">
      <c r="A175" s="5" t="s">
        <v>5183</v>
      </c>
      <c r="B175" s="5" t="s">
        <v>5182</v>
      </c>
      <c r="C175" s="5" t="s">
        <v>52</v>
      </c>
      <c r="D175" s="20" t="s">
        <v>517</v>
      </c>
      <c r="E175" s="192">
        <v>0</v>
      </c>
      <c r="F175" s="191" t="s">
        <v>52</v>
      </c>
      <c r="G175" s="192"/>
      <c r="H175" s="191"/>
      <c r="I175" s="192">
        <v>160000</v>
      </c>
      <c r="J175" s="191" t="s">
        <v>8031</v>
      </c>
      <c r="K175" s="21">
        <f t="shared" si="5"/>
        <v>160000</v>
      </c>
      <c r="L175" s="21">
        <v>0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/>
      <c r="S175" s="21">
        <v>0</v>
      </c>
      <c r="T175" s="5" t="s">
        <v>7430</v>
      </c>
      <c r="U175" s="5" t="s">
        <v>52</v>
      </c>
      <c r="V175" s="1" t="s">
        <v>52</v>
      </c>
      <c r="W175" s="1" t="s">
        <v>52</v>
      </c>
      <c r="X175" s="22"/>
      <c r="Y175" s="1" t="s">
        <v>52</v>
      </c>
      <c r="Z175" s="189">
        <v>160000</v>
      </c>
      <c r="AA175" s="187">
        <f t="shared" si="6"/>
        <v>0</v>
      </c>
    </row>
    <row r="176" spans="1:27" ht="30" customHeight="1">
      <c r="A176" s="5" t="s">
        <v>5191</v>
      </c>
      <c r="B176" s="5" t="s">
        <v>5190</v>
      </c>
      <c r="C176" s="5" t="s">
        <v>52</v>
      </c>
      <c r="D176" s="20" t="s">
        <v>517</v>
      </c>
      <c r="E176" s="192">
        <v>0</v>
      </c>
      <c r="F176" s="191" t="s">
        <v>52</v>
      </c>
      <c r="G176" s="192">
        <v>0</v>
      </c>
      <c r="H176" s="191" t="s">
        <v>52</v>
      </c>
      <c r="I176" s="192">
        <v>21800</v>
      </c>
      <c r="J176" s="191" t="s">
        <v>7382</v>
      </c>
      <c r="K176" s="21">
        <f t="shared" si="5"/>
        <v>21800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/>
      <c r="S176" s="21">
        <v>0</v>
      </c>
      <c r="T176" s="5" t="s">
        <v>7431</v>
      </c>
      <c r="U176" s="5" t="s">
        <v>52</v>
      </c>
      <c r="V176" s="1" t="s">
        <v>52</v>
      </c>
      <c r="W176" s="1" t="s">
        <v>52</v>
      </c>
      <c r="X176" s="22"/>
      <c r="Y176" s="1" t="s">
        <v>52</v>
      </c>
      <c r="Z176" s="189">
        <v>21800</v>
      </c>
      <c r="AA176" s="187">
        <f t="shared" si="6"/>
        <v>0</v>
      </c>
    </row>
    <row r="177" spans="1:27" ht="30" customHeight="1">
      <c r="A177" s="5" t="s">
        <v>2552</v>
      </c>
      <c r="B177" s="5" t="s">
        <v>2550</v>
      </c>
      <c r="C177" s="5" t="s">
        <v>2551</v>
      </c>
      <c r="D177" s="20" t="s">
        <v>58</v>
      </c>
      <c r="E177" s="192">
        <v>0</v>
      </c>
      <c r="F177" s="191" t="s">
        <v>52</v>
      </c>
      <c r="G177" s="192">
        <v>34000</v>
      </c>
      <c r="H177" s="191" t="s">
        <v>7432</v>
      </c>
      <c r="I177" s="192">
        <v>20100</v>
      </c>
      <c r="J177" s="191" t="s">
        <v>8149</v>
      </c>
      <c r="K177" s="21">
        <f t="shared" si="5"/>
        <v>20100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/>
      <c r="S177" s="21">
        <v>0</v>
      </c>
      <c r="T177" s="5" t="s">
        <v>7434</v>
      </c>
      <c r="U177" s="5" t="s">
        <v>52</v>
      </c>
      <c r="V177" s="1" t="s">
        <v>52</v>
      </c>
      <c r="W177" s="1" t="s">
        <v>52</v>
      </c>
      <c r="X177" s="22"/>
      <c r="Y177" s="1" t="s">
        <v>52</v>
      </c>
      <c r="Z177" s="189">
        <v>20100</v>
      </c>
      <c r="AA177" s="187">
        <f t="shared" si="6"/>
        <v>0</v>
      </c>
    </row>
    <row r="178" spans="1:27" ht="30" customHeight="1">
      <c r="A178" s="5" t="s">
        <v>2561</v>
      </c>
      <c r="B178" s="5" t="s">
        <v>2559</v>
      </c>
      <c r="C178" s="5" t="s">
        <v>2560</v>
      </c>
      <c r="D178" s="20" t="s">
        <v>58</v>
      </c>
      <c r="E178" s="192">
        <v>4700</v>
      </c>
      <c r="F178" s="191" t="s">
        <v>7435</v>
      </c>
      <c r="G178" s="192">
        <v>6200</v>
      </c>
      <c r="H178" s="191" t="s">
        <v>8150</v>
      </c>
      <c r="I178" s="192">
        <v>5900</v>
      </c>
      <c r="J178" s="191" t="s">
        <v>8149</v>
      </c>
      <c r="K178" s="21">
        <f t="shared" si="5"/>
        <v>4700</v>
      </c>
      <c r="L178" s="21">
        <v>0</v>
      </c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/>
      <c r="S178" s="21">
        <v>0</v>
      </c>
      <c r="T178" s="5" t="s">
        <v>7436</v>
      </c>
      <c r="U178" s="5" t="s">
        <v>52</v>
      </c>
      <c r="V178" s="1" t="s">
        <v>52</v>
      </c>
      <c r="W178" s="1" t="s">
        <v>52</v>
      </c>
      <c r="X178" s="22"/>
      <c r="Y178" s="1" t="s">
        <v>52</v>
      </c>
      <c r="Z178" s="189">
        <v>4700</v>
      </c>
      <c r="AA178" s="187">
        <f t="shared" si="6"/>
        <v>0</v>
      </c>
    </row>
    <row r="179" spans="1:27" ht="30" customHeight="1">
      <c r="A179" s="5" t="s">
        <v>6583</v>
      </c>
      <c r="B179" s="5" t="s">
        <v>2559</v>
      </c>
      <c r="C179" s="5" t="s">
        <v>4866</v>
      </c>
      <c r="D179" s="20" t="s">
        <v>58</v>
      </c>
      <c r="E179" s="192">
        <v>4700</v>
      </c>
      <c r="F179" s="191" t="s">
        <v>7435</v>
      </c>
      <c r="G179" s="192">
        <v>6200</v>
      </c>
      <c r="H179" s="191" t="s">
        <v>8150</v>
      </c>
      <c r="I179" s="192">
        <v>5900</v>
      </c>
      <c r="J179" s="191" t="s">
        <v>8149</v>
      </c>
      <c r="K179" s="21">
        <f t="shared" si="5"/>
        <v>4700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/>
      <c r="S179" s="21">
        <v>0</v>
      </c>
      <c r="T179" s="5" t="s">
        <v>7437</v>
      </c>
      <c r="U179" s="5" t="s">
        <v>52</v>
      </c>
      <c r="V179" s="1" t="s">
        <v>52</v>
      </c>
      <c r="W179" s="1" t="s">
        <v>52</v>
      </c>
      <c r="X179" s="22"/>
      <c r="Y179" s="1" t="s">
        <v>52</v>
      </c>
      <c r="Z179" s="189">
        <v>4700</v>
      </c>
      <c r="AA179" s="187">
        <f t="shared" si="6"/>
        <v>0</v>
      </c>
    </row>
    <row r="180" spans="1:27" ht="30" customHeight="1">
      <c r="A180" s="5" t="s">
        <v>2681</v>
      </c>
      <c r="B180" s="5" t="s">
        <v>2679</v>
      </c>
      <c r="C180" s="5" t="s">
        <v>2680</v>
      </c>
      <c r="D180" s="20" t="s">
        <v>182</v>
      </c>
      <c r="E180" s="192">
        <v>960</v>
      </c>
      <c r="F180" s="191" t="s">
        <v>7438</v>
      </c>
      <c r="G180" s="192">
        <v>0</v>
      </c>
      <c r="H180" s="191" t="s">
        <v>52</v>
      </c>
      <c r="I180" s="192">
        <v>0</v>
      </c>
      <c r="J180" s="191" t="s">
        <v>52</v>
      </c>
      <c r="K180" s="21">
        <f t="shared" si="5"/>
        <v>960</v>
      </c>
      <c r="L180" s="21">
        <v>0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/>
      <c r="S180" s="21">
        <v>0</v>
      </c>
      <c r="T180" s="5" t="s">
        <v>7439</v>
      </c>
      <c r="U180" s="5" t="s">
        <v>52</v>
      </c>
      <c r="V180" s="1" t="s">
        <v>52</v>
      </c>
      <c r="W180" s="1" t="s">
        <v>52</v>
      </c>
      <c r="X180" s="22"/>
      <c r="Y180" s="1" t="s">
        <v>52</v>
      </c>
      <c r="Z180" s="190">
        <v>960</v>
      </c>
      <c r="AA180" s="187">
        <f t="shared" si="6"/>
        <v>0</v>
      </c>
    </row>
    <row r="181" spans="1:27" ht="30" customHeight="1">
      <c r="A181" s="5" t="s">
        <v>2533</v>
      </c>
      <c r="B181" s="5" t="s">
        <v>2530</v>
      </c>
      <c r="C181" s="5" t="s">
        <v>2531</v>
      </c>
      <c r="D181" s="20" t="s">
        <v>58</v>
      </c>
      <c r="E181" s="192">
        <v>12200</v>
      </c>
      <c r="F181" s="191" t="s">
        <v>7440</v>
      </c>
      <c r="G181" s="192">
        <v>0</v>
      </c>
      <c r="H181" s="191" t="s">
        <v>52</v>
      </c>
      <c r="I181" s="192">
        <v>16000</v>
      </c>
      <c r="J181" s="191" t="s">
        <v>8149</v>
      </c>
      <c r="K181" s="21">
        <f t="shared" si="5"/>
        <v>12200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/>
      <c r="S181" s="21">
        <v>0</v>
      </c>
      <c r="T181" s="5" t="s">
        <v>7442</v>
      </c>
      <c r="U181" s="5" t="s">
        <v>2532</v>
      </c>
      <c r="V181" s="1" t="s">
        <v>52</v>
      </c>
      <c r="W181" s="1" t="s">
        <v>52</v>
      </c>
      <c r="X181" s="22"/>
      <c r="Y181" s="1" t="s">
        <v>52</v>
      </c>
      <c r="Z181" s="189">
        <v>12200</v>
      </c>
      <c r="AA181" s="187">
        <f t="shared" si="6"/>
        <v>0</v>
      </c>
    </row>
    <row r="182" spans="1:27" s="28" customFormat="1" ht="30" customHeight="1">
      <c r="A182" s="23" t="s">
        <v>2542</v>
      </c>
      <c r="B182" s="23" t="s">
        <v>2530</v>
      </c>
      <c r="C182" s="23" t="s">
        <v>2541</v>
      </c>
      <c r="D182" s="24" t="s">
        <v>58</v>
      </c>
      <c r="E182" s="194">
        <v>0</v>
      </c>
      <c r="F182" s="193" t="s">
        <v>52</v>
      </c>
      <c r="G182" s="194">
        <v>55200</v>
      </c>
      <c r="H182" s="193" t="s">
        <v>7798</v>
      </c>
      <c r="I182" s="194">
        <v>21000</v>
      </c>
      <c r="J182" s="193" t="s">
        <v>8149</v>
      </c>
      <c r="K182" s="25">
        <f t="shared" si="5"/>
        <v>21000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/>
      <c r="S182" s="25">
        <v>0</v>
      </c>
      <c r="T182" s="23" t="s">
        <v>7443</v>
      </c>
      <c r="U182" s="23" t="s">
        <v>52</v>
      </c>
      <c r="V182" s="26" t="s">
        <v>52</v>
      </c>
      <c r="W182" s="26" t="s">
        <v>52</v>
      </c>
      <c r="X182" s="27"/>
      <c r="Y182" s="26" t="s">
        <v>52</v>
      </c>
      <c r="Z182" s="188">
        <v>21000</v>
      </c>
      <c r="AA182" s="187">
        <f t="shared" si="6"/>
        <v>0</v>
      </c>
    </row>
    <row r="183" spans="1:27" ht="30" customHeight="1">
      <c r="A183" s="5" t="s">
        <v>4243</v>
      </c>
      <c r="B183" s="5" t="s">
        <v>4241</v>
      </c>
      <c r="C183" s="5" t="s">
        <v>4242</v>
      </c>
      <c r="D183" s="20" t="s">
        <v>58</v>
      </c>
      <c r="E183" s="194">
        <v>0</v>
      </c>
      <c r="F183" s="193" t="s">
        <v>52</v>
      </c>
      <c r="G183" s="194">
        <v>0</v>
      </c>
      <c r="H183" s="193" t="s">
        <v>52</v>
      </c>
      <c r="I183" s="194">
        <v>117597</v>
      </c>
      <c r="J183" s="193"/>
      <c r="K183" s="194">
        <f t="shared" si="5"/>
        <v>117597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/>
      <c r="S183" s="21">
        <v>0</v>
      </c>
      <c r="T183" s="5" t="s">
        <v>7444</v>
      </c>
      <c r="U183" s="5" t="s">
        <v>52</v>
      </c>
      <c r="V183" s="1" t="s">
        <v>52</v>
      </c>
      <c r="W183" s="1" t="s">
        <v>52</v>
      </c>
      <c r="X183" s="22"/>
      <c r="Y183" s="1" t="s">
        <v>52</v>
      </c>
      <c r="Z183" s="189">
        <v>117597</v>
      </c>
      <c r="AA183" s="187">
        <f t="shared" si="6"/>
        <v>0</v>
      </c>
    </row>
    <row r="184" spans="1:27" ht="30" customHeight="1">
      <c r="A184" s="5" t="s">
        <v>4255</v>
      </c>
      <c r="B184" s="5" t="s">
        <v>4253</v>
      </c>
      <c r="C184" s="5" t="s">
        <v>4254</v>
      </c>
      <c r="D184" s="20" t="s">
        <v>2971</v>
      </c>
      <c r="E184" s="194">
        <v>0</v>
      </c>
      <c r="F184" s="193" t="s">
        <v>52</v>
      </c>
      <c r="G184" s="194">
        <v>0</v>
      </c>
      <c r="H184" s="193" t="s">
        <v>52</v>
      </c>
      <c r="I184" s="194">
        <v>63541</v>
      </c>
      <c r="J184" s="193"/>
      <c r="K184" s="194">
        <f t="shared" si="5"/>
        <v>63541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/>
      <c r="S184" s="21">
        <v>0</v>
      </c>
      <c r="T184" s="5" t="s">
        <v>7445</v>
      </c>
      <c r="U184" s="5" t="s">
        <v>52</v>
      </c>
      <c r="V184" s="1" t="s">
        <v>52</v>
      </c>
      <c r="W184" s="1" t="s">
        <v>52</v>
      </c>
      <c r="X184" s="22"/>
      <c r="Y184" s="1" t="s">
        <v>52</v>
      </c>
      <c r="Z184" s="189">
        <v>63541</v>
      </c>
      <c r="AA184" s="187">
        <f t="shared" si="6"/>
        <v>0</v>
      </c>
    </row>
    <row r="185" spans="1:27" ht="30" customHeight="1">
      <c r="A185" s="5" t="s">
        <v>3185</v>
      </c>
      <c r="B185" s="5" t="s">
        <v>3183</v>
      </c>
      <c r="C185" s="5" t="s">
        <v>3184</v>
      </c>
      <c r="D185" s="20" t="s">
        <v>2971</v>
      </c>
      <c r="E185" s="192">
        <v>0</v>
      </c>
      <c r="F185" s="191" t="s">
        <v>52</v>
      </c>
      <c r="G185" s="192">
        <v>9500</v>
      </c>
      <c r="H185" s="191" t="s">
        <v>8150</v>
      </c>
      <c r="I185" s="192">
        <v>7000</v>
      </c>
      <c r="J185" s="191" t="s">
        <v>8149</v>
      </c>
      <c r="K185" s="21">
        <f t="shared" si="5"/>
        <v>7000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/>
      <c r="S185" s="21">
        <v>0</v>
      </c>
      <c r="T185" s="5" t="s">
        <v>7446</v>
      </c>
      <c r="U185" s="5" t="s">
        <v>52</v>
      </c>
      <c r="V185" s="1" t="s">
        <v>52</v>
      </c>
      <c r="W185" s="1" t="s">
        <v>52</v>
      </c>
      <c r="X185" s="22"/>
      <c r="Y185" s="1" t="s">
        <v>52</v>
      </c>
      <c r="Z185" s="189">
        <v>7000</v>
      </c>
      <c r="AA185" s="187">
        <f t="shared" si="6"/>
        <v>0</v>
      </c>
    </row>
    <row r="186" spans="1:27" ht="30" customHeight="1">
      <c r="A186" s="5" t="s">
        <v>4284</v>
      </c>
      <c r="B186" s="5" t="s">
        <v>4283</v>
      </c>
      <c r="C186" s="32" t="s">
        <v>7865</v>
      </c>
      <c r="D186" s="20" t="s">
        <v>58</v>
      </c>
      <c r="E186" s="192">
        <v>269230.77</v>
      </c>
      <c r="F186" s="191" t="s">
        <v>7447</v>
      </c>
      <c r="G186" s="198">
        <v>39000</v>
      </c>
      <c r="H186" s="191" t="s">
        <v>8034</v>
      </c>
      <c r="I186" s="192">
        <v>0</v>
      </c>
      <c r="J186" s="191" t="s">
        <v>52</v>
      </c>
      <c r="K186" s="21">
        <f t="shared" si="5"/>
        <v>39000</v>
      </c>
      <c r="L186" s="21"/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/>
      <c r="S186" s="21">
        <v>0</v>
      </c>
      <c r="T186" s="5" t="s">
        <v>7448</v>
      </c>
      <c r="U186" s="5" t="s">
        <v>1407</v>
      </c>
      <c r="V186" s="1" t="s">
        <v>52</v>
      </c>
      <c r="W186" s="1" t="s">
        <v>52</v>
      </c>
      <c r="X186" s="22"/>
      <c r="Y186" s="1" t="s">
        <v>52</v>
      </c>
      <c r="Z186" s="189">
        <v>39000</v>
      </c>
      <c r="AA186" s="187">
        <f t="shared" si="6"/>
        <v>0</v>
      </c>
    </row>
    <row r="187" spans="1:27" ht="30" customHeight="1">
      <c r="A187" s="5" t="s">
        <v>5790</v>
      </c>
      <c r="B187" s="5" t="s">
        <v>5788</v>
      </c>
      <c r="C187" s="5" t="s">
        <v>5789</v>
      </c>
      <c r="D187" s="20" t="s">
        <v>436</v>
      </c>
      <c r="E187" s="192">
        <v>1400000</v>
      </c>
      <c r="F187" s="191" t="s">
        <v>7449</v>
      </c>
      <c r="G187" s="192">
        <v>0</v>
      </c>
      <c r="H187" s="191" t="s">
        <v>52</v>
      </c>
      <c r="I187" s="192">
        <v>0</v>
      </c>
      <c r="J187" s="191" t="s">
        <v>52</v>
      </c>
      <c r="K187" s="21">
        <f t="shared" si="5"/>
        <v>1400000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/>
      <c r="S187" s="21">
        <v>0</v>
      </c>
      <c r="T187" s="5" t="s">
        <v>7450</v>
      </c>
      <c r="U187" s="5" t="s">
        <v>1407</v>
      </c>
      <c r="V187" s="1" t="s">
        <v>52</v>
      </c>
      <c r="W187" s="1" t="s">
        <v>52</v>
      </c>
      <c r="X187" s="22"/>
      <c r="Y187" s="1" t="s">
        <v>52</v>
      </c>
      <c r="Z187" s="189">
        <v>1400000</v>
      </c>
      <c r="AA187" s="187">
        <f t="shared" si="6"/>
        <v>0</v>
      </c>
    </row>
    <row r="188" spans="1:27" ht="30" customHeight="1">
      <c r="A188" s="5" t="s">
        <v>6669</v>
      </c>
      <c r="B188" s="5" t="s">
        <v>6667</v>
      </c>
      <c r="C188" s="5" t="s">
        <v>6668</v>
      </c>
      <c r="D188" s="20" t="s">
        <v>58</v>
      </c>
      <c r="E188" s="192">
        <v>0</v>
      </c>
      <c r="F188" s="191" t="s">
        <v>52</v>
      </c>
      <c r="G188" s="192">
        <v>76500</v>
      </c>
      <c r="H188" s="191" t="s">
        <v>7451</v>
      </c>
      <c r="I188" s="192">
        <v>0</v>
      </c>
      <c r="J188" s="191" t="s">
        <v>52</v>
      </c>
      <c r="K188" s="21">
        <f t="shared" si="5"/>
        <v>76500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/>
      <c r="S188" s="21">
        <v>0</v>
      </c>
      <c r="T188" s="5" t="s">
        <v>7452</v>
      </c>
      <c r="U188" s="5" t="s">
        <v>52</v>
      </c>
      <c r="V188" s="1" t="s">
        <v>52</v>
      </c>
      <c r="W188" s="1" t="s">
        <v>52</v>
      </c>
      <c r="X188" s="22"/>
      <c r="Y188" s="1" t="s">
        <v>52</v>
      </c>
      <c r="Z188" s="189">
        <v>76500</v>
      </c>
      <c r="AA188" s="187">
        <f t="shared" si="6"/>
        <v>0</v>
      </c>
    </row>
    <row r="189" spans="1:27" ht="30" customHeight="1">
      <c r="A189" s="5" t="s">
        <v>4186</v>
      </c>
      <c r="B189" s="5" t="s">
        <v>4184</v>
      </c>
      <c r="C189" s="5" t="s">
        <v>4185</v>
      </c>
      <c r="D189" s="20" t="s">
        <v>58</v>
      </c>
      <c r="E189" s="194">
        <v>8210</v>
      </c>
      <c r="F189" s="193" t="s">
        <v>7453</v>
      </c>
      <c r="G189" s="194">
        <v>9200</v>
      </c>
      <c r="H189" s="193" t="s">
        <v>8150</v>
      </c>
      <c r="I189" s="194">
        <v>7189</v>
      </c>
      <c r="J189" s="193" t="s">
        <v>52</v>
      </c>
      <c r="K189" s="21">
        <f t="shared" si="5"/>
        <v>7189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/>
      <c r="S189" s="21">
        <v>0</v>
      </c>
      <c r="T189" s="5" t="s">
        <v>7454</v>
      </c>
      <c r="U189" s="5" t="s">
        <v>52</v>
      </c>
      <c r="V189" s="1" t="s">
        <v>52</v>
      </c>
      <c r="W189" s="1" t="s">
        <v>52</v>
      </c>
      <c r="X189" s="22"/>
      <c r="Y189" s="1" t="s">
        <v>52</v>
      </c>
      <c r="Z189" s="189">
        <v>7189</v>
      </c>
      <c r="AA189" s="187">
        <f t="shared" si="6"/>
        <v>0</v>
      </c>
    </row>
    <row r="190" spans="1:27" ht="30" customHeight="1">
      <c r="A190" s="5" t="s">
        <v>2972</v>
      </c>
      <c r="B190" s="5" t="s">
        <v>2969</v>
      </c>
      <c r="C190" s="5" t="s">
        <v>2970</v>
      </c>
      <c r="D190" s="20" t="s">
        <v>2971</v>
      </c>
      <c r="E190" s="192">
        <v>130000</v>
      </c>
      <c r="F190" s="191" t="s">
        <v>7455</v>
      </c>
      <c r="G190" s="192">
        <v>0</v>
      </c>
      <c r="H190" s="191" t="s">
        <v>52</v>
      </c>
      <c r="I190" s="192">
        <v>0</v>
      </c>
      <c r="J190" s="191" t="s">
        <v>52</v>
      </c>
      <c r="K190" s="21">
        <f t="shared" si="5"/>
        <v>130000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/>
      <c r="S190" s="21">
        <v>0</v>
      </c>
      <c r="T190" s="5" t="s">
        <v>7456</v>
      </c>
      <c r="U190" s="5" t="s">
        <v>52</v>
      </c>
      <c r="V190" s="1" t="s">
        <v>52</v>
      </c>
      <c r="W190" s="1" t="s">
        <v>52</v>
      </c>
      <c r="X190" s="22"/>
      <c r="Y190" s="1" t="s">
        <v>52</v>
      </c>
      <c r="Z190" s="189">
        <v>130000</v>
      </c>
      <c r="AA190" s="187">
        <f t="shared" si="6"/>
        <v>0</v>
      </c>
    </row>
    <row r="191" spans="1:27" ht="30" customHeight="1">
      <c r="A191" s="5" t="s">
        <v>2982</v>
      </c>
      <c r="B191" s="5" t="s">
        <v>2969</v>
      </c>
      <c r="C191" s="5" t="s">
        <v>2981</v>
      </c>
      <c r="D191" s="20" t="s">
        <v>2971</v>
      </c>
      <c r="E191" s="192">
        <v>0</v>
      </c>
      <c r="F191" s="191" t="s">
        <v>52</v>
      </c>
      <c r="G191" s="192">
        <v>216000</v>
      </c>
      <c r="H191" s="191" t="s">
        <v>7457</v>
      </c>
      <c r="I191" s="192">
        <v>0</v>
      </c>
      <c r="J191" s="191" t="s">
        <v>52</v>
      </c>
      <c r="K191" s="21">
        <f t="shared" si="5"/>
        <v>216000</v>
      </c>
      <c r="L191" s="21">
        <v>0</v>
      </c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/>
      <c r="S191" s="21">
        <v>0</v>
      </c>
      <c r="T191" s="5" t="s">
        <v>7458</v>
      </c>
      <c r="U191" s="5" t="s">
        <v>52</v>
      </c>
      <c r="V191" s="1" t="s">
        <v>52</v>
      </c>
      <c r="W191" s="1" t="s">
        <v>52</v>
      </c>
      <c r="X191" s="22"/>
      <c r="Y191" s="1" t="s">
        <v>52</v>
      </c>
      <c r="Z191" s="189">
        <v>216000</v>
      </c>
      <c r="AA191" s="187">
        <f t="shared" si="6"/>
        <v>0</v>
      </c>
    </row>
    <row r="192" spans="1:27" ht="30" customHeight="1">
      <c r="A192" s="5" t="s">
        <v>3013</v>
      </c>
      <c r="B192" s="5" t="s">
        <v>3011</v>
      </c>
      <c r="C192" s="5" t="s">
        <v>3012</v>
      </c>
      <c r="D192" s="20" t="s">
        <v>2971</v>
      </c>
      <c r="E192" s="192">
        <v>0</v>
      </c>
      <c r="F192" s="191" t="s">
        <v>52</v>
      </c>
      <c r="G192" s="192">
        <v>134000</v>
      </c>
      <c r="H192" s="191" t="s">
        <v>7459</v>
      </c>
      <c r="I192" s="192">
        <v>0</v>
      </c>
      <c r="J192" s="191" t="s">
        <v>52</v>
      </c>
      <c r="K192" s="21">
        <f t="shared" si="5"/>
        <v>134000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21">
        <v>0</v>
      </c>
      <c r="R192" s="21"/>
      <c r="S192" s="21">
        <v>0</v>
      </c>
      <c r="T192" s="5" t="s">
        <v>7460</v>
      </c>
      <c r="U192" s="5" t="s">
        <v>52</v>
      </c>
      <c r="V192" s="1" t="s">
        <v>52</v>
      </c>
      <c r="W192" s="1" t="s">
        <v>52</v>
      </c>
      <c r="X192" s="22"/>
      <c r="Y192" s="1" t="s">
        <v>52</v>
      </c>
      <c r="Z192" s="189">
        <v>134000</v>
      </c>
      <c r="AA192" s="187">
        <f t="shared" si="6"/>
        <v>0</v>
      </c>
    </row>
    <row r="193" spans="1:27" ht="30" customHeight="1">
      <c r="A193" s="5" t="s">
        <v>3021</v>
      </c>
      <c r="B193" s="5" t="s">
        <v>3019</v>
      </c>
      <c r="C193" s="5" t="s">
        <v>3020</v>
      </c>
      <c r="D193" s="20" t="s">
        <v>2971</v>
      </c>
      <c r="E193" s="192">
        <v>0</v>
      </c>
      <c r="F193" s="191" t="s">
        <v>52</v>
      </c>
      <c r="G193" s="192">
        <v>0</v>
      </c>
      <c r="H193" s="191" t="s">
        <v>52</v>
      </c>
      <c r="I193" s="192">
        <v>590000</v>
      </c>
      <c r="J193" s="191" t="s">
        <v>7382</v>
      </c>
      <c r="K193" s="21">
        <f t="shared" si="5"/>
        <v>590000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/>
      <c r="S193" s="21">
        <v>0</v>
      </c>
      <c r="T193" s="5" t="s">
        <v>7461</v>
      </c>
      <c r="U193" s="5" t="s">
        <v>52</v>
      </c>
      <c r="V193" s="1" t="s">
        <v>52</v>
      </c>
      <c r="W193" s="1" t="s">
        <v>52</v>
      </c>
      <c r="X193" s="22"/>
      <c r="Y193" s="1" t="s">
        <v>52</v>
      </c>
      <c r="Z193" s="189">
        <v>590000</v>
      </c>
      <c r="AA193" s="187">
        <f t="shared" si="6"/>
        <v>0</v>
      </c>
    </row>
    <row r="194" spans="1:27" ht="30" customHeight="1">
      <c r="A194" s="5" t="s">
        <v>2988</v>
      </c>
      <c r="B194" s="5" t="s">
        <v>2987</v>
      </c>
      <c r="C194" s="32" t="s">
        <v>7818</v>
      </c>
      <c r="D194" s="20" t="s">
        <v>2971</v>
      </c>
      <c r="E194" s="198">
        <v>176000</v>
      </c>
      <c r="F194" s="191" t="s">
        <v>8032</v>
      </c>
      <c r="G194" s="192">
        <v>0</v>
      </c>
      <c r="H194" s="191"/>
      <c r="I194" s="192">
        <v>0</v>
      </c>
      <c r="J194" s="191" t="s">
        <v>52</v>
      </c>
      <c r="K194" s="21">
        <f t="shared" si="5"/>
        <v>176000</v>
      </c>
      <c r="L194" s="21">
        <v>0</v>
      </c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/>
      <c r="S194" s="21">
        <v>0</v>
      </c>
      <c r="T194" s="5" t="s">
        <v>7462</v>
      </c>
      <c r="U194" s="5" t="s">
        <v>52</v>
      </c>
      <c r="V194" s="1" t="s">
        <v>52</v>
      </c>
      <c r="W194" s="1" t="s">
        <v>52</v>
      </c>
      <c r="X194" s="22"/>
      <c r="Y194" s="1" t="s">
        <v>52</v>
      </c>
      <c r="Z194" s="189">
        <v>176000</v>
      </c>
      <c r="AA194" s="187">
        <f t="shared" si="6"/>
        <v>0</v>
      </c>
    </row>
    <row r="195" spans="1:27" ht="30" customHeight="1">
      <c r="A195" s="5" t="s">
        <v>3008</v>
      </c>
      <c r="B195" s="5" t="s">
        <v>3007</v>
      </c>
      <c r="C195" s="5" t="s">
        <v>52</v>
      </c>
      <c r="D195" s="20" t="s">
        <v>366</v>
      </c>
      <c r="E195" s="192">
        <v>0</v>
      </c>
      <c r="F195" s="191" t="s">
        <v>52</v>
      </c>
      <c r="G195" s="192">
        <v>229000</v>
      </c>
      <c r="H195" s="191" t="s">
        <v>7463</v>
      </c>
      <c r="I195" s="192">
        <v>0</v>
      </c>
      <c r="J195" s="191" t="s">
        <v>52</v>
      </c>
      <c r="K195" s="21">
        <f t="shared" si="5"/>
        <v>229000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/>
      <c r="S195" s="21">
        <v>0</v>
      </c>
      <c r="T195" s="5" t="s">
        <v>7464</v>
      </c>
      <c r="U195" s="5" t="s">
        <v>1407</v>
      </c>
      <c r="V195" s="1" t="s">
        <v>52</v>
      </c>
      <c r="W195" s="1" t="s">
        <v>52</v>
      </c>
      <c r="X195" s="22"/>
      <c r="Y195" s="1" t="s">
        <v>52</v>
      </c>
      <c r="Z195" s="189">
        <v>229000</v>
      </c>
      <c r="AA195" s="187">
        <f t="shared" si="6"/>
        <v>0</v>
      </c>
    </row>
    <row r="196" spans="1:27" ht="30" customHeight="1">
      <c r="A196" s="5" t="s">
        <v>3095</v>
      </c>
      <c r="B196" s="5" t="s">
        <v>3093</v>
      </c>
      <c r="C196" s="5" t="s">
        <v>3094</v>
      </c>
      <c r="D196" s="20" t="s">
        <v>366</v>
      </c>
      <c r="E196" s="194">
        <v>0</v>
      </c>
      <c r="F196" s="193" t="s">
        <v>52</v>
      </c>
      <c r="G196" s="194">
        <v>0</v>
      </c>
      <c r="H196" s="193" t="s">
        <v>52</v>
      </c>
      <c r="I196" s="194">
        <v>9500</v>
      </c>
      <c r="J196" s="193" t="s">
        <v>7212</v>
      </c>
      <c r="K196" s="21">
        <f t="shared" si="5"/>
        <v>9500</v>
      </c>
      <c r="L196" s="21">
        <v>0</v>
      </c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/>
      <c r="S196" s="21">
        <v>0</v>
      </c>
      <c r="T196" s="5" t="s">
        <v>7465</v>
      </c>
      <c r="U196" s="5" t="s">
        <v>52</v>
      </c>
      <c r="V196" s="1" t="s">
        <v>52</v>
      </c>
      <c r="W196" s="1" t="s">
        <v>52</v>
      </c>
      <c r="X196" s="22"/>
      <c r="Y196" s="1" t="s">
        <v>52</v>
      </c>
      <c r="Z196" s="189">
        <v>9500</v>
      </c>
      <c r="AA196" s="187">
        <f t="shared" si="6"/>
        <v>0</v>
      </c>
    </row>
    <row r="197" spans="1:27" ht="30" customHeight="1">
      <c r="A197" s="5" t="s">
        <v>3117</v>
      </c>
      <c r="B197" s="5" t="s">
        <v>3116</v>
      </c>
      <c r="C197" s="5" t="s">
        <v>52</v>
      </c>
      <c r="D197" s="20" t="s">
        <v>366</v>
      </c>
      <c r="E197" s="194">
        <v>0</v>
      </c>
      <c r="F197" s="193" t="s">
        <v>52</v>
      </c>
      <c r="G197" s="194">
        <v>0</v>
      </c>
      <c r="H197" s="193" t="s">
        <v>52</v>
      </c>
      <c r="I197" s="194">
        <v>6500</v>
      </c>
      <c r="J197" s="193" t="s">
        <v>7212</v>
      </c>
      <c r="K197" s="21">
        <f t="shared" si="5"/>
        <v>6500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/>
      <c r="S197" s="21">
        <v>0</v>
      </c>
      <c r="T197" s="5" t="s">
        <v>7466</v>
      </c>
      <c r="U197" s="5" t="s">
        <v>52</v>
      </c>
      <c r="V197" s="1" t="s">
        <v>52</v>
      </c>
      <c r="W197" s="1" t="s">
        <v>52</v>
      </c>
      <c r="X197" s="22"/>
      <c r="Y197" s="1" t="s">
        <v>52</v>
      </c>
      <c r="Z197" s="189">
        <v>6500</v>
      </c>
      <c r="AA197" s="187">
        <f t="shared" si="6"/>
        <v>0</v>
      </c>
    </row>
    <row r="198" spans="1:27" ht="30" customHeight="1">
      <c r="A198" s="5" t="s">
        <v>3123</v>
      </c>
      <c r="B198" s="5" t="s">
        <v>3122</v>
      </c>
      <c r="C198" s="5" t="s">
        <v>52</v>
      </c>
      <c r="D198" s="20" t="s">
        <v>366</v>
      </c>
      <c r="E198" s="192">
        <v>0</v>
      </c>
      <c r="F198" s="191" t="s">
        <v>52</v>
      </c>
      <c r="G198" s="192">
        <v>0</v>
      </c>
      <c r="H198" s="191" t="s">
        <v>52</v>
      </c>
      <c r="I198" s="192">
        <v>74680</v>
      </c>
      <c r="J198" s="191" t="s">
        <v>7382</v>
      </c>
      <c r="K198" s="21">
        <f t="shared" ref="K198:K261" si="7">SMALL(E198:I198,COUNTIF(E198:I198,0)+1)</f>
        <v>74680</v>
      </c>
      <c r="L198" s="21">
        <v>0</v>
      </c>
      <c r="M198" s="21">
        <v>0</v>
      </c>
      <c r="N198" s="21">
        <v>0</v>
      </c>
      <c r="O198" s="21">
        <v>0</v>
      </c>
      <c r="P198" s="21">
        <v>0</v>
      </c>
      <c r="Q198" s="21">
        <v>0</v>
      </c>
      <c r="R198" s="21"/>
      <c r="S198" s="21">
        <v>0</v>
      </c>
      <c r="T198" s="5" t="s">
        <v>7467</v>
      </c>
      <c r="U198" s="5" t="s">
        <v>52</v>
      </c>
      <c r="V198" s="1" t="s">
        <v>52</v>
      </c>
      <c r="W198" s="1" t="s">
        <v>52</v>
      </c>
      <c r="X198" s="22"/>
      <c r="Y198" s="1" t="s">
        <v>52</v>
      </c>
      <c r="Z198" s="189">
        <v>74680</v>
      </c>
      <c r="AA198" s="187">
        <f t="shared" si="6"/>
        <v>0</v>
      </c>
    </row>
    <row r="199" spans="1:27" ht="30" customHeight="1">
      <c r="A199" s="5" t="s">
        <v>3130</v>
      </c>
      <c r="B199" s="5" t="s">
        <v>3129</v>
      </c>
      <c r="C199" s="5" t="s">
        <v>52</v>
      </c>
      <c r="D199" s="20" t="s">
        <v>366</v>
      </c>
      <c r="E199" s="192">
        <v>0</v>
      </c>
      <c r="F199" s="191" t="s">
        <v>52</v>
      </c>
      <c r="G199" s="192">
        <v>0</v>
      </c>
      <c r="H199" s="191" t="s">
        <v>52</v>
      </c>
      <c r="I199" s="192">
        <v>99573</v>
      </c>
      <c r="J199" s="191" t="s">
        <v>7382</v>
      </c>
      <c r="K199" s="21">
        <f t="shared" si="7"/>
        <v>99573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/>
      <c r="S199" s="21">
        <v>0</v>
      </c>
      <c r="T199" s="5" t="s">
        <v>7468</v>
      </c>
      <c r="U199" s="5" t="s">
        <v>52</v>
      </c>
      <c r="V199" s="1" t="s">
        <v>52</v>
      </c>
      <c r="W199" s="1" t="s">
        <v>52</v>
      </c>
      <c r="X199" s="22"/>
      <c r="Y199" s="1" t="s">
        <v>52</v>
      </c>
      <c r="Z199" s="189">
        <v>99573</v>
      </c>
      <c r="AA199" s="187">
        <f t="shared" si="6"/>
        <v>0</v>
      </c>
    </row>
    <row r="200" spans="1:27" ht="30" customHeight="1">
      <c r="A200" s="5" t="s">
        <v>3137</v>
      </c>
      <c r="B200" s="5" t="s">
        <v>3136</v>
      </c>
      <c r="C200" s="5" t="s">
        <v>52</v>
      </c>
      <c r="D200" s="20" t="s">
        <v>366</v>
      </c>
      <c r="E200" s="192">
        <v>0</v>
      </c>
      <c r="F200" s="191" t="s">
        <v>52</v>
      </c>
      <c r="G200" s="192">
        <v>0</v>
      </c>
      <c r="H200" s="191" t="s">
        <v>52</v>
      </c>
      <c r="I200" s="192">
        <v>119540</v>
      </c>
      <c r="J200" s="191" t="s">
        <v>7382</v>
      </c>
      <c r="K200" s="21">
        <f t="shared" si="7"/>
        <v>119540</v>
      </c>
      <c r="L200" s="21">
        <v>0</v>
      </c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/>
      <c r="S200" s="21">
        <v>0</v>
      </c>
      <c r="T200" s="5" t="s">
        <v>7469</v>
      </c>
      <c r="U200" s="5" t="s">
        <v>52</v>
      </c>
      <c r="V200" s="1" t="s">
        <v>52</v>
      </c>
      <c r="W200" s="1" t="s">
        <v>52</v>
      </c>
      <c r="X200" s="22"/>
      <c r="Y200" s="1" t="s">
        <v>52</v>
      </c>
      <c r="Z200" s="189">
        <v>119540</v>
      </c>
      <c r="AA200" s="187">
        <f t="shared" si="6"/>
        <v>0</v>
      </c>
    </row>
    <row r="201" spans="1:27" ht="30" customHeight="1">
      <c r="A201" s="5" t="s">
        <v>3041</v>
      </c>
      <c r="B201" s="5" t="s">
        <v>3028</v>
      </c>
      <c r="C201" s="5" t="s">
        <v>3040</v>
      </c>
      <c r="D201" s="20" t="s">
        <v>366</v>
      </c>
      <c r="E201" s="192">
        <v>80000</v>
      </c>
      <c r="F201" s="191" t="s">
        <v>7470</v>
      </c>
      <c r="G201" s="192">
        <v>80000</v>
      </c>
      <c r="H201" s="191" t="s">
        <v>8150</v>
      </c>
      <c r="I201" s="192">
        <v>0</v>
      </c>
      <c r="J201" s="191" t="s">
        <v>52</v>
      </c>
      <c r="K201" s="21">
        <f t="shared" si="7"/>
        <v>80000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/>
      <c r="S201" s="21">
        <v>0</v>
      </c>
      <c r="T201" s="5" t="s">
        <v>7471</v>
      </c>
      <c r="U201" s="5" t="s">
        <v>52</v>
      </c>
      <c r="V201" s="1" t="s">
        <v>52</v>
      </c>
      <c r="W201" s="1" t="s">
        <v>52</v>
      </c>
      <c r="X201" s="22"/>
      <c r="Y201" s="1" t="s">
        <v>52</v>
      </c>
      <c r="Z201" s="189">
        <v>80000</v>
      </c>
      <c r="AA201" s="187">
        <f t="shared" si="6"/>
        <v>0</v>
      </c>
    </row>
    <row r="202" spans="1:27" ht="30" customHeight="1">
      <c r="A202" s="5" t="s">
        <v>3048</v>
      </c>
      <c r="B202" s="5" t="s">
        <v>3028</v>
      </c>
      <c r="C202" s="5" t="s">
        <v>3047</v>
      </c>
      <c r="D202" s="20" t="s">
        <v>366</v>
      </c>
      <c r="E202" s="192">
        <v>0</v>
      </c>
      <c r="F202" s="191" t="s">
        <v>52</v>
      </c>
      <c r="G202" s="192">
        <v>14000</v>
      </c>
      <c r="H202" s="191" t="s">
        <v>7472</v>
      </c>
      <c r="I202" s="192">
        <v>0</v>
      </c>
      <c r="J202" s="191" t="s">
        <v>52</v>
      </c>
      <c r="K202" s="21">
        <f t="shared" si="7"/>
        <v>14000</v>
      </c>
      <c r="L202" s="21">
        <v>0</v>
      </c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/>
      <c r="S202" s="21">
        <v>0</v>
      </c>
      <c r="T202" s="5" t="s">
        <v>7473</v>
      </c>
      <c r="U202" s="5" t="s">
        <v>52</v>
      </c>
      <c r="V202" s="1" t="s">
        <v>52</v>
      </c>
      <c r="W202" s="1" t="s">
        <v>52</v>
      </c>
      <c r="X202" s="22"/>
      <c r="Y202" s="1" t="s">
        <v>52</v>
      </c>
      <c r="Z202" s="189">
        <v>14000</v>
      </c>
      <c r="AA202" s="187">
        <f t="shared" si="6"/>
        <v>0</v>
      </c>
    </row>
    <row r="203" spans="1:27" ht="30" customHeight="1">
      <c r="A203" s="5" t="s">
        <v>3030</v>
      </c>
      <c r="B203" s="5" t="s">
        <v>3028</v>
      </c>
      <c r="C203" s="5" t="s">
        <v>3029</v>
      </c>
      <c r="D203" s="20" t="s">
        <v>366</v>
      </c>
      <c r="E203" s="194">
        <v>0</v>
      </c>
      <c r="F203" s="193" t="s">
        <v>52</v>
      </c>
      <c r="G203" s="194">
        <v>140000</v>
      </c>
      <c r="H203" s="193" t="s">
        <v>7212</v>
      </c>
      <c r="I203" s="194"/>
      <c r="J203" s="193"/>
      <c r="K203" s="21">
        <f t="shared" si="7"/>
        <v>140000</v>
      </c>
      <c r="L203" s="21">
        <v>0</v>
      </c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/>
      <c r="S203" s="21">
        <v>0</v>
      </c>
      <c r="T203" s="5" t="s">
        <v>7474</v>
      </c>
      <c r="U203" s="5" t="s">
        <v>52</v>
      </c>
      <c r="V203" s="1" t="s">
        <v>52</v>
      </c>
      <c r="W203" s="1" t="s">
        <v>52</v>
      </c>
      <c r="X203" s="22"/>
      <c r="Y203" s="1" t="s">
        <v>52</v>
      </c>
      <c r="Z203" s="189">
        <v>140000</v>
      </c>
      <c r="AA203" s="187">
        <f t="shared" si="6"/>
        <v>0</v>
      </c>
    </row>
    <row r="204" spans="1:27" ht="30" customHeight="1">
      <c r="A204" s="5" t="s">
        <v>3054</v>
      </c>
      <c r="B204" s="5" t="s">
        <v>3028</v>
      </c>
      <c r="C204" s="5" t="s">
        <v>415</v>
      </c>
      <c r="D204" s="20" t="s">
        <v>366</v>
      </c>
      <c r="E204" s="194">
        <v>0</v>
      </c>
      <c r="F204" s="193" t="s">
        <v>52</v>
      </c>
      <c r="G204" s="194">
        <v>170000</v>
      </c>
      <c r="H204" s="193" t="s">
        <v>7212</v>
      </c>
      <c r="I204" s="194"/>
      <c r="J204" s="193"/>
      <c r="K204" s="21">
        <f t="shared" si="7"/>
        <v>170000</v>
      </c>
      <c r="L204" s="21">
        <v>0</v>
      </c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/>
      <c r="S204" s="21">
        <v>0</v>
      </c>
      <c r="T204" s="5" t="s">
        <v>7475</v>
      </c>
      <c r="U204" s="5" t="s">
        <v>52</v>
      </c>
      <c r="V204" s="1" t="s">
        <v>52</v>
      </c>
      <c r="W204" s="1" t="s">
        <v>52</v>
      </c>
      <c r="X204" s="22"/>
      <c r="Y204" s="1" t="s">
        <v>52</v>
      </c>
      <c r="Z204" s="189">
        <v>170000</v>
      </c>
      <c r="AA204" s="187">
        <f t="shared" si="6"/>
        <v>0</v>
      </c>
    </row>
    <row r="205" spans="1:27" ht="30" customHeight="1">
      <c r="A205" s="5" t="s">
        <v>3061</v>
      </c>
      <c r="B205" s="5" t="s">
        <v>3059</v>
      </c>
      <c r="C205" s="5" t="s">
        <v>3060</v>
      </c>
      <c r="D205" s="20" t="s">
        <v>366</v>
      </c>
      <c r="E205" s="192">
        <v>0</v>
      </c>
      <c r="F205" s="191" t="s">
        <v>52</v>
      </c>
      <c r="G205" s="192"/>
      <c r="H205" s="191"/>
      <c r="I205" s="192">
        <v>30000</v>
      </c>
      <c r="J205" s="191" t="s">
        <v>7382</v>
      </c>
      <c r="K205" s="21">
        <f t="shared" si="7"/>
        <v>30000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/>
      <c r="S205" s="21">
        <v>0</v>
      </c>
      <c r="T205" s="5" t="s">
        <v>7476</v>
      </c>
      <c r="U205" s="5" t="s">
        <v>52</v>
      </c>
      <c r="V205" s="1" t="s">
        <v>52</v>
      </c>
      <c r="W205" s="1" t="s">
        <v>52</v>
      </c>
      <c r="X205" s="22"/>
      <c r="Y205" s="1" t="s">
        <v>52</v>
      </c>
      <c r="Z205" s="189">
        <v>30000</v>
      </c>
      <c r="AA205" s="187">
        <f t="shared" si="6"/>
        <v>0</v>
      </c>
    </row>
    <row r="206" spans="1:27" ht="30" customHeight="1">
      <c r="A206" s="5" t="s">
        <v>4351</v>
      </c>
      <c r="B206" s="5" t="s">
        <v>4341</v>
      </c>
      <c r="C206" s="32" t="s">
        <v>7944</v>
      </c>
      <c r="D206" s="20" t="s">
        <v>436</v>
      </c>
      <c r="E206" s="192">
        <v>0</v>
      </c>
      <c r="F206" s="191" t="s">
        <v>52</v>
      </c>
      <c r="G206" s="192">
        <v>83000</v>
      </c>
      <c r="H206" s="191" t="s">
        <v>52</v>
      </c>
      <c r="I206" s="192">
        <v>0</v>
      </c>
      <c r="J206" s="191" t="s">
        <v>52</v>
      </c>
      <c r="K206" s="21">
        <f t="shared" si="7"/>
        <v>83000</v>
      </c>
      <c r="L206" s="45"/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/>
      <c r="S206" s="21">
        <v>0</v>
      </c>
      <c r="T206" s="5" t="s">
        <v>7477</v>
      </c>
      <c r="U206" s="5" t="s">
        <v>52</v>
      </c>
      <c r="V206" s="1" t="s">
        <v>52</v>
      </c>
      <c r="W206" s="1" t="s">
        <v>52</v>
      </c>
      <c r="X206" s="22"/>
      <c r="Y206" s="1" t="s">
        <v>52</v>
      </c>
      <c r="Z206" s="189">
        <v>83000</v>
      </c>
      <c r="AA206" s="187">
        <f t="shared" si="6"/>
        <v>0</v>
      </c>
    </row>
    <row r="207" spans="1:27" ht="30" customHeight="1">
      <c r="A207" s="5" t="s">
        <v>4343</v>
      </c>
      <c r="B207" s="5" t="s">
        <v>4341</v>
      </c>
      <c r="C207" s="32" t="s">
        <v>7945</v>
      </c>
      <c r="D207" s="20" t="s">
        <v>436</v>
      </c>
      <c r="E207" s="192">
        <v>0</v>
      </c>
      <c r="F207" s="191" t="s">
        <v>52</v>
      </c>
      <c r="G207" s="192">
        <v>65000</v>
      </c>
      <c r="H207" s="191" t="s">
        <v>52</v>
      </c>
      <c r="I207" s="192">
        <v>0</v>
      </c>
      <c r="J207" s="191" t="s">
        <v>52</v>
      </c>
      <c r="K207" s="21">
        <f t="shared" si="7"/>
        <v>65000</v>
      </c>
      <c r="L207" s="45"/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/>
      <c r="S207" s="21">
        <v>0</v>
      </c>
      <c r="T207" s="5" t="s">
        <v>7478</v>
      </c>
      <c r="U207" s="5" t="s">
        <v>52</v>
      </c>
      <c r="V207" s="1" t="s">
        <v>52</v>
      </c>
      <c r="W207" s="1" t="s">
        <v>52</v>
      </c>
      <c r="X207" s="22"/>
      <c r="Y207" s="1" t="s">
        <v>52</v>
      </c>
      <c r="Z207" s="189">
        <v>65000</v>
      </c>
      <c r="AA207" s="187">
        <f t="shared" si="6"/>
        <v>0</v>
      </c>
    </row>
    <row r="208" spans="1:27" ht="30" customHeight="1">
      <c r="A208" s="5" t="s">
        <v>3102</v>
      </c>
      <c r="B208" s="5" t="s">
        <v>3100</v>
      </c>
      <c r="C208" s="5" t="s">
        <v>3101</v>
      </c>
      <c r="D208" s="20" t="s">
        <v>366</v>
      </c>
      <c r="E208" s="194">
        <v>14000</v>
      </c>
      <c r="F208" s="193" t="s">
        <v>7479</v>
      </c>
      <c r="G208" s="194">
        <v>0</v>
      </c>
      <c r="H208" s="193" t="s">
        <v>52</v>
      </c>
      <c r="I208" s="194">
        <v>7500</v>
      </c>
      <c r="J208" s="193" t="s">
        <v>7212</v>
      </c>
      <c r="K208" s="21">
        <f t="shared" si="7"/>
        <v>7500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/>
      <c r="S208" s="21">
        <v>0</v>
      </c>
      <c r="T208" s="5" t="s">
        <v>7480</v>
      </c>
      <c r="U208" s="5" t="s">
        <v>52</v>
      </c>
      <c r="V208" s="1" t="s">
        <v>52</v>
      </c>
      <c r="W208" s="1" t="s">
        <v>52</v>
      </c>
      <c r="X208" s="22"/>
      <c r="Y208" s="1" t="s">
        <v>52</v>
      </c>
      <c r="Z208" s="189">
        <v>7500</v>
      </c>
      <c r="AA208" s="187">
        <f t="shared" si="6"/>
        <v>0</v>
      </c>
    </row>
    <row r="209" spans="1:27" ht="30" customHeight="1">
      <c r="A209" s="5" t="s">
        <v>6074</v>
      </c>
      <c r="B209" s="5" t="s">
        <v>3107</v>
      </c>
      <c r="C209" s="5" t="s">
        <v>3107</v>
      </c>
      <c r="D209" s="20" t="s">
        <v>436</v>
      </c>
      <c r="E209" s="194">
        <v>13000</v>
      </c>
      <c r="F209" s="193" t="s">
        <v>7479</v>
      </c>
      <c r="G209" s="194">
        <v>0</v>
      </c>
      <c r="H209" s="193" t="s">
        <v>52</v>
      </c>
      <c r="I209" s="194">
        <v>8500</v>
      </c>
      <c r="J209" s="193" t="s">
        <v>7212</v>
      </c>
      <c r="K209" s="21">
        <f t="shared" si="7"/>
        <v>8500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/>
      <c r="S209" s="21">
        <v>0</v>
      </c>
      <c r="T209" s="5" t="s">
        <v>7481</v>
      </c>
      <c r="U209" s="5" t="s">
        <v>52</v>
      </c>
      <c r="V209" s="1" t="s">
        <v>52</v>
      </c>
      <c r="W209" s="1" t="s">
        <v>52</v>
      </c>
      <c r="X209" s="22"/>
      <c r="Y209" s="1" t="s">
        <v>52</v>
      </c>
      <c r="Z209" s="189">
        <v>8500</v>
      </c>
      <c r="AA209" s="187">
        <f t="shared" si="6"/>
        <v>0</v>
      </c>
    </row>
    <row r="210" spans="1:27" ht="30" customHeight="1">
      <c r="A210" s="5" t="s">
        <v>6078</v>
      </c>
      <c r="B210" s="5" t="s">
        <v>3111</v>
      </c>
      <c r="C210" s="5" t="s">
        <v>52</v>
      </c>
      <c r="D210" s="20" t="s">
        <v>436</v>
      </c>
      <c r="E210" s="194">
        <v>0</v>
      </c>
      <c r="F210" s="193" t="s">
        <v>52</v>
      </c>
      <c r="G210" s="194">
        <v>0</v>
      </c>
      <c r="H210" s="193" t="s">
        <v>52</v>
      </c>
      <c r="I210" s="194">
        <v>9500</v>
      </c>
      <c r="J210" s="193" t="s">
        <v>7212</v>
      </c>
      <c r="K210" s="21">
        <f t="shared" si="7"/>
        <v>9500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/>
      <c r="S210" s="21">
        <v>0</v>
      </c>
      <c r="T210" s="5" t="s">
        <v>7482</v>
      </c>
      <c r="U210" s="5" t="s">
        <v>52</v>
      </c>
      <c r="V210" s="1" t="s">
        <v>52</v>
      </c>
      <c r="W210" s="1" t="s">
        <v>52</v>
      </c>
      <c r="X210" s="22"/>
      <c r="Y210" s="1" t="s">
        <v>52</v>
      </c>
      <c r="Z210" s="189">
        <v>9500</v>
      </c>
      <c r="AA210" s="187">
        <f t="shared" si="6"/>
        <v>0</v>
      </c>
    </row>
    <row r="211" spans="1:27" ht="30" customHeight="1">
      <c r="A211" s="5" t="s">
        <v>6721</v>
      </c>
      <c r="B211" s="5" t="s">
        <v>6719</v>
      </c>
      <c r="C211" s="5" t="s">
        <v>6720</v>
      </c>
      <c r="D211" s="20" t="s">
        <v>3388</v>
      </c>
      <c r="E211" s="192">
        <v>27000</v>
      </c>
      <c r="F211" s="191" t="s">
        <v>7483</v>
      </c>
      <c r="G211" s="192">
        <v>27020</v>
      </c>
      <c r="H211" s="191" t="s">
        <v>8150</v>
      </c>
      <c r="I211" s="192">
        <v>29077</v>
      </c>
      <c r="J211" s="191" t="s">
        <v>52</v>
      </c>
      <c r="K211" s="21">
        <f t="shared" si="7"/>
        <v>27000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/>
      <c r="S211" s="21">
        <v>0</v>
      </c>
      <c r="T211" s="5" t="s">
        <v>7484</v>
      </c>
      <c r="U211" s="5" t="s">
        <v>52</v>
      </c>
      <c r="V211" s="1" t="s">
        <v>52</v>
      </c>
      <c r="W211" s="1" t="s">
        <v>52</v>
      </c>
      <c r="X211" s="22"/>
      <c r="Y211" s="1" t="s">
        <v>52</v>
      </c>
      <c r="Z211" s="189">
        <v>27000</v>
      </c>
      <c r="AA211" s="187">
        <f t="shared" si="6"/>
        <v>0</v>
      </c>
    </row>
    <row r="212" spans="1:27" ht="30" customHeight="1">
      <c r="A212" s="5" t="s">
        <v>6724</v>
      </c>
      <c r="B212" s="5" t="s">
        <v>6719</v>
      </c>
      <c r="C212" s="5" t="s">
        <v>6723</v>
      </c>
      <c r="D212" s="20" t="s">
        <v>3388</v>
      </c>
      <c r="E212" s="194">
        <v>0</v>
      </c>
      <c r="F212" s="193" t="s">
        <v>52</v>
      </c>
      <c r="G212" s="194">
        <v>18410</v>
      </c>
      <c r="H212" s="193" t="s">
        <v>8150</v>
      </c>
      <c r="I212" s="194">
        <v>21876</v>
      </c>
      <c r="J212" s="193"/>
      <c r="K212" s="21">
        <f t="shared" si="7"/>
        <v>18410</v>
      </c>
      <c r="L212" s="21">
        <v>0</v>
      </c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/>
      <c r="S212" s="21">
        <v>0</v>
      </c>
      <c r="T212" s="5" t="s">
        <v>7485</v>
      </c>
      <c r="U212" s="5" t="s">
        <v>52</v>
      </c>
      <c r="V212" s="1" t="s">
        <v>52</v>
      </c>
      <c r="W212" s="1" t="s">
        <v>52</v>
      </c>
      <c r="X212" s="22"/>
      <c r="Y212" s="1" t="s">
        <v>52</v>
      </c>
      <c r="Z212" s="189">
        <v>21876</v>
      </c>
      <c r="AA212" s="187">
        <f t="shared" si="6"/>
        <v>-3466</v>
      </c>
    </row>
    <row r="213" spans="1:27" ht="30" customHeight="1">
      <c r="A213" s="5" t="s">
        <v>6199</v>
      </c>
      <c r="B213" s="5" t="s">
        <v>6197</v>
      </c>
      <c r="C213" s="5" t="s">
        <v>6198</v>
      </c>
      <c r="D213" s="20" t="s">
        <v>2685</v>
      </c>
      <c r="E213" s="194">
        <v>1780</v>
      </c>
      <c r="F213" s="193" t="s">
        <v>7486</v>
      </c>
      <c r="G213" s="194">
        <v>1830</v>
      </c>
      <c r="H213" s="193" t="s">
        <v>8150</v>
      </c>
      <c r="I213" s="194">
        <v>1542</v>
      </c>
      <c r="J213" s="193"/>
      <c r="K213" s="21">
        <f t="shared" si="7"/>
        <v>1542</v>
      </c>
      <c r="L213" s="21">
        <v>0</v>
      </c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/>
      <c r="S213" s="21">
        <v>0</v>
      </c>
      <c r="T213" s="5" t="s">
        <v>7487</v>
      </c>
      <c r="U213" s="5" t="s">
        <v>52</v>
      </c>
      <c r="V213" s="1" t="s">
        <v>52</v>
      </c>
      <c r="W213" s="1" t="s">
        <v>52</v>
      </c>
      <c r="X213" s="22"/>
      <c r="Y213" s="1" t="s">
        <v>52</v>
      </c>
      <c r="Z213" s="189">
        <v>1542</v>
      </c>
      <c r="AA213" s="187">
        <f t="shared" si="6"/>
        <v>0</v>
      </c>
    </row>
    <row r="214" spans="1:27" ht="30" customHeight="1">
      <c r="A214" s="5" t="s">
        <v>3342</v>
      </c>
      <c r="B214" s="5" t="s">
        <v>3340</v>
      </c>
      <c r="C214" s="5" t="s">
        <v>3341</v>
      </c>
      <c r="D214" s="20" t="s">
        <v>366</v>
      </c>
      <c r="E214" s="192">
        <v>0</v>
      </c>
      <c r="F214" s="191" t="s">
        <v>52</v>
      </c>
      <c r="G214" s="192">
        <v>0</v>
      </c>
      <c r="H214" s="191" t="s">
        <v>52</v>
      </c>
      <c r="I214" s="192">
        <v>2060</v>
      </c>
      <c r="J214" s="191" t="s">
        <v>7488</v>
      </c>
      <c r="K214" s="21">
        <f t="shared" si="7"/>
        <v>2060</v>
      </c>
      <c r="L214" s="21">
        <v>0</v>
      </c>
      <c r="M214" s="21">
        <v>0</v>
      </c>
      <c r="N214" s="21">
        <v>0</v>
      </c>
      <c r="O214" s="21">
        <v>0</v>
      </c>
      <c r="P214" s="21">
        <v>0</v>
      </c>
      <c r="Q214" s="21">
        <v>0</v>
      </c>
      <c r="R214" s="21"/>
      <c r="S214" s="21">
        <v>0</v>
      </c>
      <c r="T214" s="5" t="s">
        <v>7489</v>
      </c>
      <c r="U214" s="5" t="s">
        <v>52</v>
      </c>
      <c r="V214" s="1" t="s">
        <v>52</v>
      </c>
      <c r="W214" s="1" t="s">
        <v>52</v>
      </c>
      <c r="X214" s="22"/>
      <c r="Y214" s="1" t="s">
        <v>52</v>
      </c>
      <c r="Z214" s="189">
        <v>2060</v>
      </c>
      <c r="AA214" s="187">
        <f t="shared" si="6"/>
        <v>0</v>
      </c>
    </row>
    <row r="215" spans="1:27" ht="30" customHeight="1">
      <c r="A215" s="5" t="s">
        <v>3351</v>
      </c>
      <c r="B215" s="5" t="s">
        <v>3340</v>
      </c>
      <c r="C215" s="5" t="s">
        <v>3350</v>
      </c>
      <c r="D215" s="20" t="s">
        <v>366</v>
      </c>
      <c r="E215" s="192">
        <v>0</v>
      </c>
      <c r="F215" s="191" t="s">
        <v>52</v>
      </c>
      <c r="G215" s="192">
        <v>0</v>
      </c>
      <c r="H215" s="191" t="s">
        <v>52</v>
      </c>
      <c r="I215" s="192">
        <v>2860</v>
      </c>
      <c r="J215" s="191" t="s">
        <v>7488</v>
      </c>
      <c r="K215" s="21">
        <f t="shared" si="7"/>
        <v>2860</v>
      </c>
      <c r="L215" s="21">
        <v>0</v>
      </c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/>
      <c r="S215" s="21">
        <v>0</v>
      </c>
      <c r="T215" s="5" t="s">
        <v>7490</v>
      </c>
      <c r="U215" s="5" t="s">
        <v>52</v>
      </c>
      <c r="V215" s="1" t="s">
        <v>52</v>
      </c>
      <c r="W215" s="1" t="s">
        <v>52</v>
      </c>
      <c r="X215" s="22"/>
      <c r="Y215" s="1" t="s">
        <v>52</v>
      </c>
      <c r="Z215" s="189">
        <v>2860</v>
      </c>
      <c r="AA215" s="187">
        <f t="shared" si="6"/>
        <v>0</v>
      </c>
    </row>
    <row r="216" spans="1:27" ht="30" customHeight="1">
      <c r="A216" s="5" t="s">
        <v>2807</v>
      </c>
      <c r="B216" s="5" t="s">
        <v>2805</v>
      </c>
      <c r="C216" s="5" t="s">
        <v>2806</v>
      </c>
      <c r="D216" s="20" t="s">
        <v>2685</v>
      </c>
      <c r="E216" s="194">
        <v>1460</v>
      </c>
      <c r="F216" s="193" t="s">
        <v>7491</v>
      </c>
      <c r="G216" s="194">
        <v>1850</v>
      </c>
      <c r="H216" s="193" t="s">
        <v>8150</v>
      </c>
      <c r="I216" s="194">
        <v>1133</v>
      </c>
      <c r="J216" s="193"/>
      <c r="K216" s="21">
        <f t="shared" si="7"/>
        <v>1133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21">
        <v>0</v>
      </c>
      <c r="R216" s="21"/>
      <c r="S216" s="21">
        <v>0</v>
      </c>
      <c r="T216" s="5" t="s">
        <v>7492</v>
      </c>
      <c r="U216" s="5" t="s">
        <v>52</v>
      </c>
      <c r="V216" s="1" t="s">
        <v>52</v>
      </c>
      <c r="W216" s="1" t="s">
        <v>52</v>
      </c>
      <c r="X216" s="22"/>
      <c r="Y216" s="1" t="s">
        <v>52</v>
      </c>
      <c r="Z216" s="189">
        <v>1133</v>
      </c>
      <c r="AA216" s="187">
        <f t="shared" si="6"/>
        <v>0</v>
      </c>
    </row>
    <row r="217" spans="1:27" ht="30" customHeight="1">
      <c r="A217" s="5" t="s">
        <v>6450</v>
      </c>
      <c r="B217" s="5" t="s">
        <v>2805</v>
      </c>
      <c r="C217" s="5" t="s">
        <v>6449</v>
      </c>
      <c r="D217" s="20" t="s">
        <v>2685</v>
      </c>
      <c r="E217" s="194">
        <v>1413.33</v>
      </c>
      <c r="F217" s="193" t="s">
        <v>7491</v>
      </c>
      <c r="G217" s="194">
        <v>1850</v>
      </c>
      <c r="H217" s="193" t="s">
        <v>8150</v>
      </c>
      <c r="I217" s="194">
        <v>1133</v>
      </c>
      <c r="J217" s="193"/>
      <c r="K217" s="21">
        <f t="shared" si="7"/>
        <v>1133</v>
      </c>
      <c r="L217" s="21">
        <v>0</v>
      </c>
      <c r="M217" s="21">
        <v>0</v>
      </c>
      <c r="N217" s="21">
        <v>0</v>
      </c>
      <c r="O217" s="21">
        <v>0</v>
      </c>
      <c r="P217" s="21">
        <v>0</v>
      </c>
      <c r="Q217" s="21">
        <v>0</v>
      </c>
      <c r="R217" s="21"/>
      <c r="S217" s="21">
        <v>0</v>
      </c>
      <c r="T217" s="5" t="s">
        <v>7493</v>
      </c>
      <c r="U217" s="5" t="s">
        <v>52</v>
      </c>
      <c r="V217" s="1" t="s">
        <v>52</v>
      </c>
      <c r="W217" s="1" t="s">
        <v>52</v>
      </c>
      <c r="X217" s="22"/>
      <c r="Y217" s="1" t="s">
        <v>52</v>
      </c>
      <c r="Z217" s="189">
        <v>1133</v>
      </c>
      <c r="AA217" s="187">
        <f t="shared" si="6"/>
        <v>0</v>
      </c>
    </row>
    <row r="218" spans="1:27" ht="30" customHeight="1">
      <c r="A218" s="5" t="s">
        <v>4662</v>
      </c>
      <c r="B218" s="5" t="s">
        <v>4660</v>
      </c>
      <c r="C218" s="5" t="s">
        <v>4661</v>
      </c>
      <c r="D218" s="20" t="s">
        <v>366</v>
      </c>
      <c r="E218" s="194">
        <v>130</v>
      </c>
      <c r="F218" s="193" t="s">
        <v>7494</v>
      </c>
      <c r="G218" s="194">
        <v>120</v>
      </c>
      <c r="H218" s="193" t="s">
        <v>7212</v>
      </c>
      <c r="I218" s="194"/>
      <c r="J218" s="193"/>
      <c r="K218" s="21">
        <f t="shared" si="7"/>
        <v>120</v>
      </c>
      <c r="L218" s="21">
        <v>0</v>
      </c>
      <c r="M218" s="21">
        <v>0</v>
      </c>
      <c r="N218" s="21">
        <v>0</v>
      </c>
      <c r="O218" s="21">
        <v>0</v>
      </c>
      <c r="P218" s="21">
        <v>0</v>
      </c>
      <c r="Q218" s="21">
        <v>0</v>
      </c>
      <c r="R218" s="21"/>
      <c r="S218" s="21">
        <v>0</v>
      </c>
      <c r="T218" s="5" t="s">
        <v>7495</v>
      </c>
      <c r="U218" s="5" t="s">
        <v>52</v>
      </c>
      <c r="V218" s="1" t="s">
        <v>52</v>
      </c>
      <c r="W218" s="1" t="s">
        <v>52</v>
      </c>
      <c r="X218" s="22"/>
      <c r="Y218" s="1" t="s">
        <v>52</v>
      </c>
      <c r="Z218" s="190">
        <v>120</v>
      </c>
      <c r="AA218" s="187">
        <f t="shared" si="6"/>
        <v>0</v>
      </c>
    </row>
    <row r="219" spans="1:27" ht="30" customHeight="1">
      <c r="A219" s="5" t="s">
        <v>4152</v>
      </c>
      <c r="B219" s="5" t="s">
        <v>4150</v>
      </c>
      <c r="C219" s="5" t="s">
        <v>4151</v>
      </c>
      <c r="D219" s="20" t="s">
        <v>366</v>
      </c>
      <c r="E219" s="194">
        <v>5300</v>
      </c>
      <c r="F219" s="193" t="s">
        <v>7496</v>
      </c>
      <c r="G219" s="194">
        <v>4800</v>
      </c>
      <c r="H219" s="193" t="s">
        <v>7212</v>
      </c>
      <c r="I219" s="194"/>
      <c r="J219" s="193"/>
      <c r="K219" s="21">
        <f t="shared" si="7"/>
        <v>4800</v>
      </c>
      <c r="L219" s="21">
        <v>0</v>
      </c>
      <c r="M219" s="21">
        <v>0</v>
      </c>
      <c r="N219" s="21">
        <v>0</v>
      </c>
      <c r="O219" s="21">
        <v>0</v>
      </c>
      <c r="P219" s="21">
        <v>0</v>
      </c>
      <c r="Q219" s="21">
        <v>0</v>
      </c>
      <c r="R219" s="21"/>
      <c r="S219" s="21">
        <v>0</v>
      </c>
      <c r="T219" s="5" t="s">
        <v>7497</v>
      </c>
      <c r="U219" s="5" t="s">
        <v>52</v>
      </c>
      <c r="V219" s="1" t="s">
        <v>52</v>
      </c>
      <c r="W219" s="1" t="s">
        <v>52</v>
      </c>
      <c r="X219" s="22"/>
      <c r="Y219" s="1" t="s">
        <v>52</v>
      </c>
      <c r="Z219" s="189">
        <v>4800</v>
      </c>
      <c r="AA219" s="187">
        <f t="shared" si="6"/>
        <v>0</v>
      </c>
    </row>
    <row r="220" spans="1:27" ht="30" customHeight="1">
      <c r="A220" s="5" t="s">
        <v>4251</v>
      </c>
      <c r="B220" s="5" t="s">
        <v>4249</v>
      </c>
      <c r="C220" s="5" t="s">
        <v>4250</v>
      </c>
      <c r="D220" s="20" t="s">
        <v>2971</v>
      </c>
      <c r="E220" s="192">
        <v>70000</v>
      </c>
      <c r="F220" s="191" t="s">
        <v>7496</v>
      </c>
      <c r="G220" s="192">
        <v>70000</v>
      </c>
      <c r="H220" s="191" t="s">
        <v>8150</v>
      </c>
      <c r="I220" s="192">
        <v>83552</v>
      </c>
      <c r="J220" s="191" t="s">
        <v>52</v>
      </c>
      <c r="K220" s="21">
        <f t="shared" si="7"/>
        <v>70000</v>
      </c>
      <c r="L220" s="21">
        <v>0</v>
      </c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/>
      <c r="S220" s="21">
        <v>0</v>
      </c>
      <c r="T220" s="5" t="s">
        <v>7498</v>
      </c>
      <c r="U220" s="5" t="s">
        <v>52</v>
      </c>
      <c r="V220" s="1" t="s">
        <v>52</v>
      </c>
      <c r="W220" s="1" t="s">
        <v>52</v>
      </c>
      <c r="X220" s="22"/>
      <c r="Y220" s="1" t="s">
        <v>52</v>
      </c>
      <c r="Z220" s="189">
        <v>70000</v>
      </c>
      <c r="AA220" s="187">
        <f t="shared" si="6"/>
        <v>0</v>
      </c>
    </row>
    <row r="221" spans="1:27" ht="30" customHeight="1">
      <c r="A221" s="5" t="s">
        <v>4262</v>
      </c>
      <c r="B221" s="5" t="s">
        <v>4154</v>
      </c>
      <c r="C221" s="5" t="s">
        <v>4261</v>
      </c>
      <c r="D221" s="20" t="s">
        <v>2971</v>
      </c>
      <c r="E221" s="192">
        <v>0</v>
      </c>
      <c r="F221" s="191" t="s">
        <v>52</v>
      </c>
      <c r="G221" s="192">
        <v>32000</v>
      </c>
      <c r="H221" s="191" t="s">
        <v>7499</v>
      </c>
      <c r="I221" s="192">
        <v>0</v>
      </c>
      <c r="J221" s="191" t="s">
        <v>52</v>
      </c>
      <c r="K221" s="21">
        <f t="shared" si="7"/>
        <v>32000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21">
        <v>0</v>
      </c>
      <c r="R221" s="21"/>
      <c r="S221" s="21">
        <v>0</v>
      </c>
      <c r="T221" s="5" t="s">
        <v>7500</v>
      </c>
      <c r="U221" s="5" t="s">
        <v>52</v>
      </c>
      <c r="V221" s="1" t="s">
        <v>52</v>
      </c>
      <c r="W221" s="1" t="s">
        <v>52</v>
      </c>
      <c r="X221" s="22"/>
      <c r="Y221" s="1" t="s">
        <v>52</v>
      </c>
      <c r="Z221" s="189">
        <v>32000</v>
      </c>
      <c r="AA221" s="187">
        <f t="shared" si="6"/>
        <v>0</v>
      </c>
    </row>
    <row r="222" spans="1:27" ht="30" customHeight="1">
      <c r="A222" s="5" t="s">
        <v>4155</v>
      </c>
      <c r="B222" s="5" t="s">
        <v>4154</v>
      </c>
      <c r="C222" s="5" t="s">
        <v>2452</v>
      </c>
      <c r="D222" s="20" t="s">
        <v>2971</v>
      </c>
      <c r="E222" s="192">
        <v>0</v>
      </c>
      <c r="F222" s="191" t="s">
        <v>52</v>
      </c>
      <c r="G222" s="192">
        <v>28000</v>
      </c>
      <c r="H222" s="191" t="s">
        <v>7499</v>
      </c>
      <c r="I222" s="192">
        <v>0</v>
      </c>
      <c r="J222" s="191" t="s">
        <v>52</v>
      </c>
      <c r="K222" s="21">
        <f t="shared" si="7"/>
        <v>28000</v>
      </c>
      <c r="L222" s="21">
        <v>0</v>
      </c>
      <c r="M222" s="21">
        <v>0</v>
      </c>
      <c r="N222" s="21">
        <v>0</v>
      </c>
      <c r="O222" s="21">
        <v>0</v>
      </c>
      <c r="P222" s="21">
        <v>0</v>
      </c>
      <c r="Q222" s="21">
        <v>0</v>
      </c>
      <c r="R222" s="21"/>
      <c r="S222" s="21">
        <v>0</v>
      </c>
      <c r="T222" s="5" t="s">
        <v>7501</v>
      </c>
      <c r="U222" s="5" t="s">
        <v>52</v>
      </c>
      <c r="V222" s="1" t="s">
        <v>52</v>
      </c>
      <c r="W222" s="1" t="s">
        <v>52</v>
      </c>
      <c r="X222" s="22"/>
      <c r="Y222" s="1" t="s">
        <v>52</v>
      </c>
      <c r="Z222" s="189">
        <v>28000</v>
      </c>
      <c r="AA222" s="187">
        <f t="shared" si="6"/>
        <v>0</v>
      </c>
    </row>
    <row r="223" spans="1:27" ht="30" customHeight="1">
      <c r="A223" s="5" t="s">
        <v>1144</v>
      </c>
      <c r="B223" s="5" t="s">
        <v>1142</v>
      </c>
      <c r="C223" s="5" t="s">
        <v>1143</v>
      </c>
      <c r="D223" s="20" t="s">
        <v>366</v>
      </c>
      <c r="E223" s="192">
        <v>0</v>
      </c>
      <c r="F223" s="191" t="s">
        <v>52</v>
      </c>
      <c r="G223" s="192">
        <v>35000</v>
      </c>
      <c r="H223" s="191" t="s">
        <v>7499</v>
      </c>
      <c r="I223" s="192">
        <v>0</v>
      </c>
      <c r="J223" s="191" t="s">
        <v>52</v>
      </c>
      <c r="K223" s="21">
        <f t="shared" si="7"/>
        <v>35000</v>
      </c>
      <c r="L223" s="21">
        <v>0</v>
      </c>
      <c r="M223" s="21">
        <v>0</v>
      </c>
      <c r="N223" s="21">
        <v>0</v>
      </c>
      <c r="O223" s="21">
        <v>0</v>
      </c>
      <c r="P223" s="21">
        <v>0</v>
      </c>
      <c r="Q223" s="21">
        <v>0</v>
      </c>
      <c r="R223" s="21"/>
      <c r="S223" s="21">
        <v>0</v>
      </c>
      <c r="T223" s="5" t="s">
        <v>7502</v>
      </c>
      <c r="U223" s="5" t="s">
        <v>52</v>
      </c>
      <c r="V223" s="1" t="s">
        <v>52</v>
      </c>
      <c r="W223" s="1" t="s">
        <v>52</v>
      </c>
      <c r="X223" s="22"/>
      <c r="Y223" s="1" t="s">
        <v>52</v>
      </c>
      <c r="Z223" s="189">
        <v>35000</v>
      </c>
      <c r="AA223" s="187">
        <f t="shared" si="6"/>
        <v>0</v>
      </c>
    </row>
    <row r="224" spans="1:27" ht="30" customHeight="1">
      <c r="A224" s="5" t="s">
        <v>1148</v>
      </c>
      <c r="B224" s="5" t="s">
        <v>1146</v>
      </c>
      <c r="C224" s="5" t="s">
        <v>1147</v>
      </c>
      <c r="D224" s="20" t="s">
        <v>366</v>
      </c>
      <c r="E224" s="192">
        <v>0</v>
      </c>
      <c r="F224" s="191" t="s">
        <v>52</v>
      </c>
      <c r="G224" s="192">
        <v>32000</v>
      </c>
      <c r="H224" s="191" t="s">
        <v>7499</v>
      </c>
      <c r="I224" s="192">
        <v>0</v>
      </c>
      <c r="J224" s="191" t="s">
        <v>52</v>
      </c>
      <c r="K224" s="21">
        <f t="shared" si="7"/>
        <v>32000</v>
      </c>
      <c r="L224" s="21">
        <v>0</v>
      </c>
      <c r="M224" s="21">
        <v>0</v>
      </c>
      <c r="N224" s="21">
        <v>0</v>
      </c>
      <c r="O224" s="21">
        <v>0</v>
      </c>
      <c r="P224" s="21">
        <v>0</v>
      </c>
      <c r="Q224" s="21">
        <v>0</v>
      </c>
      <c r="R224" s="21"/>
      <c r="S224" s="21">
        <v>0</v>
      </c>
      <c r="T224" s="5" t="s">
        <v>7503</v>
      </c>
      <c r="U224" s="5" t="s">
        <v>52</v>
      </c>
      <c r="V224" s="1" t="s">
        <v>52</v>
      </c>
      <c r="W224" s="1" t="s">
        <v>52</v>
      </c>
      <c r="X224" s="22"/>
      <c r="Y224" s="1" t="s">
        <v>52</v>
      </c>
      <c r="Z224" s="189">
        <v>32000</v>
      </c>
      <c r="AA224" s="187">
        <f t="shared" si="6"/>
        <v>0</v>
      </c>
    </row>
    <row r="225" spans="1:27" ht="30" customHeight="1">
      <c r="A225" s="5" t="s">
        <v>4649</v>
      </c>
      <c r="B225" s="5" t="s">
        <v>4647</v>
      </c>
      <c r="C225" s="5" t="s">
        <v>4648</v>
      </c>
      <c r="D225" s="20" t="s">
        <v>366</v>
      </c>
      <c r="E225" s="194">
        <v>100000</v>
      </c>
      <c r="F225" s="193" t="s">
        <v>7504</v>
      </c>
      <c r="G225" s="194">
        <v>93000</v>
      </c>
      <c r="H225" s="193" t="s">
        <v>7212</v>
      </c>
      <c r="I225" s="194"/>
      <c r="J225" s="193"/>
      <c r="K225" s="21">
        <f t="shared" si="7"/>
        <v>93000</v>
      </c>
      <c r="L225" s="21">
        <v>0</v>
      </c>
      <c r="M225" s="21">
        <v>0</v>
      </c>
      <c r="N225" s="21">
        <v>0</v>
      </c>
      <c r="O225" s="21">
        <v>0</v>
      </c>
      <c r="P225" s="21">
        <v>0</v>
      </c>
      <c r="Q225" s="21">
        <v>0</v>
      </c>
      <c r="R225" s="21"/>
      <c r="S225" s="21">
        <v>0</v>
      </c>
      <c r="T225" s="5" t="s">
        <v>7505</v>
      </c>
      <c r="U225" s="5" t="s">
        <v>52</v>
      </c>
      <c r="V225" s="1" t="s">
        <v>52</v>
      </c>
      <c r="W225" s="1" t="s">
        <v>52</v>
      </c>
      <c r="X225" s="22"/>
      <c r="Y225" s="1" t="s">
        <v>52</v>
      </c>
      <c r="Z225" s="189">
        <v>93000</v>
      </c>
      <c r="AA225" s="187">
        <f t="shared" si="6"/>
        <v>0</v>
      </c>
    </row>
    <row r="226" spans="1:27" ht="30" customHeight="1">
      <c r="A226" s="5" t="s">
        <v>4548</v>
      </c>
      <c r="B226" s="5" t="s">
        <v>4547</v>
      </c>
      <c r="C226" s="5" t="s">
        <v>1317</v>
      </c>
      <c r="D226" s="20" t="s">
        <v>366</v>
      </c>
      <c r="E226" s="192">
        <v>0</v>
      </c>
      <c r="F226" s="191" t="s">
        <v>52</v>
      </c>
      <c r="G226" s="192">
        <v>0</v>
      </c>
      <c r="H226" s="191" t="s">
        <v>52</v>
      </c>
      <c r="I226" s="192">
        <v>9000</v>
      </c>
      <c r="J226" s="191" t="s">
        <v>7382</v>
      </c>
      <c r="K226" s="21">
        <f t="shared" si="7"/>
        <v>9000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21">
        <v>0</v>
      </c>
      <c r="R226" s="21"/>
      <c r="S226" s="21">
        <v>0</v>
      </c>
      <c r="T226" s="5" t="s">
        <v>7506</v>
      </c>
      <c r="U226" s="5" t="s">
        <v>52</v>
      </c>
      <c r="V226" s="1" t="s">
        <v>52</v>
      </c>
      <c r="W226" s="1" t="s">
        <v>52</v>
      </c>
      <c r="X226" s="22"/>
      <c r="Y226" s="1" t="s">
        <v>52</v>
      </c>
      <c r="Z226" s="189">
        <v>9000</v>
      </c>
      <c r="AA226" s="187">
        <f t="shared" si="6"/>
        <v>0</v>
      </c>
    </row>
    <row r="227" spans="1:27" ht="30" customHeight="1">
      <c r="A227" s="5" t="s">
        <v>4556</v>
      </c>
      <c r="B227" s="5" t="s">
        <v>4547</v>
      </c>
      <c r="C227" s="5" t="s">
        <v>1321</v>
      </c>
      <c r="D227" s="20" t="s">
        <v>366</v>
      </c>
      <c r="E227" s="192">
        <v>0</v>
      </c>
      <c r="F227" s="191" t="s">
        <v>52</v>
      </c>
      <c r="G227" s="192">
        <v>0</v>
      </c>
      <c r="H227" s="191" t="s">
        <v>52</v>
      </c>
      <c r="I227" s="192">
        <v>13800</v>
      </c>
      <c r="J227" s="191" t="s">
        <v>7382</v>
      </c>
      <c r="K227" s="21">
        <f t="shared" si="7"/>
        <v>13800</v>
      </c>
      <c r="L227" s="21">
        <v>0</v>
      </c>
      <c r="M227" s="21">
        <v>0</v>
      </c>
      <c r="N227" s="21">
        <v>0</v>
      </c>
      <c r="O227" s="21">
        <v>0</v>
      </c>
      <c r="P227" s="21">
        <v>0</v>
      </c>
      <c r="Q227" s="21">
        <v>0</v>
      </c>
      <c r="R227" s="21"/>
      <c r="S227" s="21">
        <v>0</v>
      </c>
      <c r="T227" s="5" t="s">
        <v>7507</v>
      </c>
      <c r="U227" s="5" t="s">
        <v>52</v>
      </c>
      <c r="V227" s="1" t="s">
        <v>52</v>
      </c>
      <c r="W227" s="1" t="s">
        <v>52</v>
      </c>
      <c r="X227" s="22"/>
      <c r="Y227" s="1" t="s">
        <v>52</v>
      </c>
      <c r="Z227" s="189">
        <v>13800</v>
      </c>
      <c r="AA227" s="187">
        <f t="shared" si="6"/>
        <v>0</v>
      </c>
    </row>
    <row r="228" spans="1:27" ht="30" customHeight="1">
      <c r="A228" s="5" t="s">
        <v>4560</v>
      </c>
      <c r="B228" s="5" t="s">
        <v>4547</v>
      </c>
      <c r="C228" s="5" t="s">
        <v>1325</v>
      </c>
      <c r="D228" s="20" t="s">
        <v>366</v>
      </c>
      <c r="E228" s="192">
        <v>0</v>
      </c>
      <c r="F228" s="191" t="s">
        <v>52</v>
      </c>
      <c r="G228" s="192">
        <v>0</v>
      </c>
      <c r="H228" s="191" t="s">
        <v>52</v>
      </c>
      <c r="I228" s="192">
        <v>14700</v>
      </c>
      <c r="J228" s="191" t="s">
        <v>7382</v>
      </c>
      <c r="K228" s="21">
        <f t="shared" si="7"/>
        <v>14700</v>
      </c>
      <c r="L228" s="21">
        <v>0</v>
      </c>
      <c r="M228" s="21">
        <v>0</v>
      </c>
      <c r="N228" s="21">
        <v>0</v>
      </c>
      <c r="O228" s="21">
        <v>0</v>
      </c>
      <c r="P228" s="21">
        <v>0</v>
      </c>
      <c r="Q228" s="21">
        <v>0</v>
      </c>
      <c r="R228" s="21"/>
      <c r="S228" s="21">
        <v>0</v>
      </c>
      <c r="T228" s="5" t="s">
        <v>7508</v>
      </c>
      <c r="U228" s="5" t="s">
        <v>52</v>
      </c>
      <c r="V228" s="1" t="s">
        <v>52</v>
      </c>
      <c r="W228" s="1" t="s">
        <v>52</v>
      </c>
      <c r="X228" s="22"/>
      <c r="Y228" s="1" t="s">
        <v>52</v>
      </c>
      <c r="Z228" s="189">
        <v>14700</v>
      </c>
      <c r="AA228" s="187">
        <f t="shared" si="6"/>
        <v>0</v>
      </c>
    </row>
    <row r="229" spans="1:27" ht="30" customHeight="1">
      <c r="A229" s="5" t="s">
        <v>4564</v>
      </c>
      <c r="B229" s="5" t="s">
        <v>4547</v>
      </c>
      <c r="C229" s="5" t="s">
        <v>1329</v>
      </c>
      <c r="D229" s="20" t="s">
        <v>366</v>
      </c>
      <c r="E229" s="192">
        <v>0</v>
      </c>
      <c r="F229" s="191" t="s">
        <v>52</v>
      </c>
      <c r="G229" s="192">
        <v>0</v>
      </c>
      <c r="H229" s="191" t="s">
        <v>52</v>
      </c>
      <c r="I229" s="192">
        <v>15800</v>
      </c>
      <c r="J229" s="191" t="s">
        <v>7382</v>
      </c>
      <c r="K229" s="21">
        <f t="shared" si="7"/>
        <v>15800</v>
      </c>
      <c r="L229" s="21">
        <v>0</v>
      </c>
      <c r="M229" s="21">
        <v>0</v>
      </c>
      <c r="N229" s="21">
        <v>0</v>
      </c>
      <c r="O229" s="21">
        <v>0</v>
      </c>
      <c r="P229" s="21">
        <v>0</v>
      </c>
      <c r="Q229" s="21">
        <v>0</v>
      </c>
      <c r="R229" s="21"/>
      <c r="S229" s="21">
        <v>0</v>
      </c>
      <c r="T229" s="5" t="s">
        <v>7509</v>
      </c>
      <c r="U229" s="5" t="s">
        <v>52</v>
      </c>
      <c r="V229" s="1" t="s">
        <v>52</v>
      </c>
      <c r="W229" s="1" t="s">
        <v>52</v>
      </c>
      <c r="X229" s="22"/>
      <c r="Y229" s="1" t="s">
        <v>52</v>
      </c>
      <c r="Z229" s="189">
        <v>15800</v>
      </c>
      <c r="AA229" s="187">
        <f t="shared" si="6"/>
        <v>0</v>
      </c>
    </row>
    <row r="230" spans="1:27" ht="30" customHeight="1">
      <c r="A230" s="5" t="s">
        <v>4568</v>
      </c>
      <c r="B230" s="5" t="s">
        <v>4547</v>
      </c>
      <c r="C230" s="5" t="s">
        <v>1333</v>
      </c>
      <c r="D230" s="20" t="s">
        <v>366</v>
      </c>
      <c r="E230" s="192">
        <v>0</v>
      </c>
      <c r="F230" s="191" t="s">
        <v>52</v>
      </c>
      <c r="G230" s="192">
        <v>0</v>
      </c>
      <c r="H230" s="191" t="s">
        <v>52</v>
      </c>
      <c r="I230" s="192">
        <v>17000</v>
      </c>
      <c r="J230" s="191" t="s">
        <v>7382</v>
      </c>
      <c r="K230" s="21">
        <f t="shared" si="7"/>
        <v>17000</v>
      </c>
      <c r="L230" s="21">
        <v>0</v>
      </c>
      <c r="M230" s="21">
        <v>0</v>
      </c>
      <c r="N230" s="21">
        <v>0</v>
      </c>
      <c r="O230" s="21">
        <v>0</v>
      </c>
      <c r="P230" s="21">
        <v>0</v>
      </c>
      <c r="Q230" s="21">
        <v>0</v>
      </c>
      <c r="R230" s="21"/>
      <c r="S230" s="21">
        <v>0</v>
      </c>
      <c r="T230" s="5" t="s">
        <v>7510</v>
      </c>
      <c r="U230" s="5" t="s">
        <v>52</v>
      </c>
      <c r="V230" s="1" t="s">
        <v>52</v>
      </c>
      <c r="W230" s="1" t="s">
        <v>52</v>
      </c>
      <c r="X230" s="22"/>
      <c r="Y230" s="1" t="s">
        <v>52</v>
      </c>
      <c r="Z230" s="189">
        <v>17000</v>
      </c>
      <c r="AA230" s="187">
        <f t="shared" si="6"/>
        <v>0</v>
      </c>
    </row>
    <row r="231" spans="1:27" ht="30" customHeight="1">
      <c r="A231" s="5" t="s">
        <v>4572</v>
      </c>
      <c r="B231" s="5" t="s">
        <v>4547</v>
      </c>
      <c r="C231" s="5" t="s">
        <v>1337</v>
      </c>
      <c r="D231" s="20" t="s">
        <v>366</v>
      </c>
      <c r="E231" s="192">
        <v>0</v>
      </c>
      <c r="F231" s="191" t="s">
        <v>52</v>
      </c>
      <c r="G231" s="192">
        <v>0</v>
      </c>
      <c r="H231" s="191" t="s">
        <v>52</v>
      </c>
      <c r="I231" s="192">
        <v>18000</v>
      </c>
      <c r="J231" s="191" t="s">
        <v>7382</v>
      </c>
      <c r="K231" s="21">
        <f t="shared" si="7"/>
        <v>18000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21">
        <v>0</v>
      </c>
      <c r="R231" s="21"/>
      <c r="S231" s="21">
        <v>0</v>
      </c>
      <c r="T231" s="5" t="s">
        <v>7511</v>
      </c>
      <c r="U231" s="5" t="s">
        <v>52</v>
      </c>
      <c r="V231" s="1" t="s">
        <v>52</v>
      </c>
      <c r="W231" s="1" t="s">
        <v>52</v>
      </c>
      <c r="X231" s="22"/>
      <c r="Y231" s="1" t="s">
        <v>52</v>
      </c>
      <c r="Z231" s="189">
        <v>18000</v>
      </c>
      <c r="AA231" s="187">
        <f t="shared" si="6"/>
        <v>0</v>
      </c>
    </row>
    <row r="232" spans="1:27" ht="30" customHeight="1">
      <c r="A232" s="5" t="s">
        <v>4576</v>
      </c>
      <c r="B232" s="5" t="s">
        <v>4547</v>
      </c>
      <c r="C232" s="5" t="s">
        <v>1341</v>
      </c>
      <c r="D232" s="20" t="s">
        <v>366</v>
      </c>
      <c r="E232" s="192">
        <v>0</v>
      </c>
      <c r="F232" s="191" t="s">
        <v>52</v>
      </c>
      <c r="G232" s="192">
        <v>0</v>
      </c>
      <c r="H232" s="191" t="s">
        <v>52</v>
      </c>
      <c r="I232" s="192">
        <v>19500</v>
      </c>
      <c r="J232" s="191" t="s">
        <v>7382</v>
      </c>
      <c r="K232" s="21">
        <f t="shared" si="7"/>
        <v>19500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/>
      <c r="S232" s="21">
        <v>0</v>
      </c>
      <c r="T232" s="5" t="s">
        <v>7512</v>
      </c>
      <c r="U232" s="5" t="s">
        <v>52</v>
      </c>
      <c r="V232" s="1" t="s">
        <v>52</v>
      </c>
      <c r="W232" s="1" t="s">
        <v>52</v>
      </c>
      <c r="X232" s="22"/>
      <c r="Y232" s="1" t="s">
        <v>52</v>
      </c>
      <c r="Z232" s="189">
        <v>19500</v>
      </c>
      <c r="AA232" s="187">
        <f t="shared" si="6"/>
        <v>0</v>
      </c>
    </row>
    <row r="233" spans="1:27" ht="30" customHeight="1">
      <c r="A233" s="5" t="s">
        <v>4580</v>
      </c>
      <c r="B233" s="5" t="s">
        <v>4547</v>
      </c>
      <c r="C233" s="5" t="s">
        <v>1345</v>
      </c>
      <c r="D233" s="20" t="s">
        <v>366</v>
      </c>
      <c r="E233" s="192">
        <v>0</v>
      </c>
      <c r="F233" s="191" t="s">
        <v>52</v>
      </c>
      <c r="G233" s="192">
        <v>0</v>
      </c>
      <c r="H233" s="191" t="s">
        <v>52</v>
      </c>
      <c r="I233" s="192">
        <v>21500</v>
      </c>
      <c r="J233" s="191" t="s">
        <v>7382</v>
      </c>
      <c r="K233" s="21">
        <f t="shared" si="7"/>
        <v>21500</v>
      </c>
      <c r="L233" s="21">
        <v>0</v>
      </c>
      <c r="M233" s="21">
        <v>0</v>
      </c>
      <c r="N233" s="21">
        <v>0</v>
      </c>
      <c r="O233" s="21">
        <v>0</v>
      </c>
      <c r="P233" s="21">
        <v>0</v>
      </c>
      <c r="Q233" s="21">
        <v>0</v>
      </c>
      <c r="R233" s="21"/>
      <c r="S233" s="21">
        <v>0</v>
      </c>
      <c r="T233" s="5" t="s">
        <v>7513</v>
      </c>
      <c r="U233" s="5" t="s">
        <v>52</v>
      </c>
      <c r="V233" s="1" t="s">
        <v>52</v>
      </c>
      <c r="W233" s="1" t="s">
        <v>52</v>
      </c>
      <c r="X233" s="22"/>
      <c r="Y233" s="1" t="s">
        <v>52</v>
      </c>
      <c r="Z233" s="189">
        <v>21500</v>
      </c>
      <c r="AA233" s="187">
        <f t="shared" si="6"/>
        <v>0</v>
      </c>
    </row>
    <row r="234" spans="1:27" ht="30" customHeight="1">
      <c r="A234" s="5" t="s">
        <v>4585</v>
      </c>
      <c r="B234" s="5" t="s">
        <v>4547</v>
      </c>
      <c r="C234" s="5" t="s">
        <v>4584</v>
      </c>
      <c r="D234" s="20" t="s">
        <v>366</v>
      </c>
      <c r="E234" s="192">
        <v>0</v>
      </c>
      <c r="F234" s="191" t="s">
        <v>52</v>
      </c>
      <c r="G234" s="192">
        <v>0</v>
      </c>
      <c r="H234" s="191" t="s">
        <v>52</v>
      </c>
      <c r="I234" s="192">
        <v>15250</v>
      </c>
      <c r="J234" s="191" t="s">
        <v>7382</v>
      </c>
      <c r="K234" s="21">
        <f t="shared" si="7"/>
        <v>15250</v>
      </c>
      <c r="L234" s="21">
        <v>0</v>
      </c>
      <c r="M234" s="21">
        <v>0</v>
      </c>
      <c r="N234" s="21">
        <v>0</v>
      </c>
      <c r="O234" s="21">
        <v>0</v>
      </c>
      <c r="P234" s="21">
        <v>0</v>
      </c>
      <c r="Q234" s="21">
        <v>0</v>
      </c>
      <c r="R234" s="21"/>
      <c r="S234" s="21">
        <v>0</v>
      </c>
      <c r="T234" s="5" t="s">
        <v>7514</v>
      </c>
      <c r="U234" s="5" t="s">
        <v>52</v>
      </c>
      <c r="V234" s="1" t="s">
        <v>52</v>
      </c>
      <c r="W234" s="1" t="s">
        <v>52</v>
      </c>
      <c r="X234" s="22"/>
      <c r="Y234" s="1" t="s">
        <v>52</v>
      </c>
      <c r="Z234" s="189">
        <v>15250</v>
      </c>
      <c r="AA234" s="187">
        <f t="shared" si="6"/>
        <v>0</v>
      </c>
    </row>
    <row r="235" spans="1:27" ht="30" customHeight="1">
      <c r="A235" s="5" t="s">
        <v>4590</v>
      </c>
      <c r="B235" s="5" t="s">
        <v>4547</v>
      </c>
      <c r="C235" s="5" t="s">
        <v>4589</v>
      </c>
      <c r="D235" s="20" t="s">
        <v>366</v>
      </c>
      <c r="E235" s="192">
        <v>0</v>
      </c>
      <c r="F235" s="191" t="s">
        <v>52</v>
      </c>
      <c r="G235" s="192">
        <v>0</v>
      </c>
      <c r="H235" s="191" t="s">
        <v>52</v>
      </c>
      <c r="I235" s="192">
        <v>18750</v>
      </c>
      <c r="J235" s="191" t="s">
        <v>7382</v>
      </c>
      <c r="K235" s="21">
        <f t="shared" si="7"/>
        <v>18750</v>
      </c>
      <c r="L235" s="21">
        <v>0</v>
      </c>
      <c r="M235" s="21">
        <v>0</v>
      </c>
      <c r="N235" s="21">
        <v>0</v>
      </c>
      <c r="O235" s="21">
        <v>0</v>
      </c>
      <c r="P235" s="21">
        <v>0</v>
      </c>
      <c r="Q235" s="21">
        <v>0</v>
      </c>
      <c r="R235" s="21"/>
      <c r="S235" s="21">
        <v>0</v>
      </c>
      <c r="T235" s="5" t="s">
        <v>7515</v>
      </c>
      <c r="U235" s="5" t="s">
        <v>52</v>
      </c>
      <c r="V235" s="1" t="s">
        <v>52</v>
      </c>
      <c r="W235" s="1" t="s">
        <v>52</v>
      </c>
      <c r="X235" s="22"/>
      <c r="Y235" s="1" t="s">
        <v>52</v>
      </c>
      <c r="Z235" s="189">
        <v>18750</v>
      </c>
      <c r="AA235" s="187">
        <f t="shared" si="6"/>
        <v>0</v>
      </c>
    </row>
    <row r="236" spans="1:27" ht="30" customHeight="1">
      <c r="A236" s="5" t="s">
        <v>4055</v>
      </c>
      <c r="B236" s="5" t="s">
        <v>4053</v>
      </c>
      <c r="C236" s="5" t="s">
        <v>4054</v>
      </c>
      <c r="D236" s="20" t="s">
        <v>366</v>
      </c>
      <c r="E236" s="192">
        <v>0</v>
      </c>
      <c r="F236" s="191" t="s">
        <v>52</v>
      </c>
      <c r="G236" s="192">
        <v>180</v>
      </c>
      <c r="H236" s="191" t="s">
        <v>8150</v>
      </c>
      <c r="I236" s="192"/>
      <c r="J236" s="191" t="s">
        <v>52</v>
      </c>
      <c r="K236" s="21">
        <f t="shared" si="7"/>
        <v>180</v>
      </c>
      <c r="L236" s="21">
        <v>0</v>
      </c>
      <c r="M236" s="21">
        <v>0</v>
      </c>
      <c r="N236" s="21">
        <v>0</v>
      </c>
      <c r="O236" s="21">
        <v>0</v>
      </c>
      <c r="P236" s="21">
        <v>0</v>
      </c>
      <c r="Q236" s="21">
        <v>0</v>
      </c>
      <c r="R236" s="21"/>
      <c r="S236" s="21">
        <v>0</v>
      </c>
      <c r="T236" s="5" t="s">
        <v>7516</v>
      </c>
      <c r="U236" s="5" t="s">
        <v>52</v>
      </c>
      <c r="V236" s="1" t="s">
        <v>52</v>
      </c>
      <c r="W236" s="1" t="s">
        <v>52</v>
      </c>
      <c r="X236" s="22"/>
      <c r="Y236" s="1" t="s">
        <v>52</v>
      </c>
      <c r="Z236" s="190">
        <v>180</v>
      </c>
      <c r="AA236" s="187">
        <f t="shared" ref="AA236:AA299" si="8">K236-Z236</f>
        <v>0</v>
      </c>
    </row>
    <row r="237" spans="1:27" ht="30" customHeight="1">
      <c r="A237" s="5" t="s">
        <v>4097</v>
      </c>
      <c r="B237" s="5" t="s">
        <v>4053</v>
      </c>
      <c r="C237" s="5" t="s">
        <v>4096</v>
      </c>
      <c r="D237" s="20" t="s">
        <v>366</v>
      </c>
      <c r="E237" s="192">
        <v>0</v>
      </c>
      <c r="F237" s="191" t="s">
        <v>52</v>
      </c>
      <c r="G237" s="192">
        <v>180</v>
      </c>
      <c r="H237" s="191" t="s">
        <v>8150</v>
      </c>
      <c r="I237" s="192"/>
      <c r="J237" s="191" t="s">
        <v>52</v>
      </c>
      <c r="K237" s="21">
        <f t="shared" si="7"/>
        <v>180</v>
      </c>
      <c r="L237" s="21">
        <v>0</v>
      </c>
      <c r="M237" s="21">
        <v>0</v>
      </c>
      <c r="N237" s="21">
        <v>0</v>
      </c>
      <c r="O237" s="21">
        <v>0</v>
      </c>
      <c r="P237" s="21">
        <v>0</v>
      </c>
      <c r="Q237" s="21">
        <v>0</v>
      </c>
      <c r="R237" s="21"/>
      <c r="S237" s="21">
        <v>0</v>
      </c>
      <c r="T237" s="5" t="s">
        <v>7517</v>
      </c>
      <c r="U237" s="5" t="s">
        <v>52</v>
      </c>
      <c r="V237" s="1" t="s">
        <v>52</v>
      </c>
      <c r="W237" s="1" t="s">
        <v>52</v>
      </c>
      <c r="X237" s="22"/>
      <c r="Y237" s="1" t="s">
        <v>52</v>
      </c>
      <c r="Z237" s="190">
        <v>180</v>
      </c>
      <c r="AA237" s="187">
        <f t="shared" si="8"/>
        <v>0</v>
      </c>
    </row>
    <row r="238" spans="1:27" ht="30" customHeight="1">
      <c r="A238" s="5" t="s">
        <v>3516</v>
      </c>
      <c r="B238" s="5" t="s">
        <v>3514</v>
      </c>
      <c r="C238" s="5" t="s">
        <v>3515</v>
      </c>
      <c r="D238" s="20" t="s">
        <v>366</v>
      </c>
      <c r="E238" s="192">
        <v>0</v>
      </c>
      <c r="F238" s="191" t="s">
        <v>52</v>
      </c>
      <c r="G238" s="192">
        <v>20</v>
      </c>
      <c r="H238" s="191" t="s">
        <v>8150</v>
      </c>
      <c r="I238" s="192"/>
      <c r="J238" s="191" t="s">
        <v>52</v>
      </c>
      <c r="K238" s="21">
        <f t="shared" si="7"/>
        <v>20</v>
      </c>
      <c r="L238" s="21">
        <v>0</v>
      </c>
      <c r="M238" s="21">
        <v>0</v>
      </c>
      <c r="N238" s="21">
        <v>0</v>
      </c>
      <c r="O238" s="21">
        <v>0</v>
      </c>
      <c r="P238" s="21">
        <v>0</v>
      </c>
      <c r="Q238" s="21">
        <v>0</v>
      </c>
      <c r="R238" s="21"/>
      <c r="S238" s="21">
        <v>0</v>
      </c>
      <c r="T238" s="5" t="s">
        <v>7518</v>
      </c>
      <c r="U238" s="5" t="s">
        <v>52</v>
      </c>
      <c r="V238" s="1" t="s">
        <v>52</v>
      </c>
      <c r="W238" s="1" t="s">
        <v>52</v>
      </c>
      <c r="X238" s="22"/>
      <c r="Y238" s="1" t="s">
        <v>52</v>
      </c>
      <c r="Z238" s="190">
        <v>20</v>
      </c>
      <c r="AA238" s="187">
        <f t="shared" si="8"/>
        <v>0</v>
      </c>
    </row>
    <row r="239" spans="1:27" ht="30" customHeight="1">
      <c r="A239" s="5" t="s">
        <v>4404</v>
      </c>
      <c r="B239" s="5" t="s">
        <v>4402</v>
      </c>
      <c r="C239" s="5" t="s">
        <v>4403</v>
      </c>
      <c r="D239" s="20" t="s">
        <v>58</v>
      </c>
      <c r="E239" s="192">
        <v>0</v>
      </c>
      <c r="F239" s="191" t="s">
        <v>52</v>
      </c>
      <c r="G239" s="192">
        <v>100</v>
      </c>
      <c r="H239" s="191" t="s">
        <v>8150</v>
      </c>
      <c r="I239" s="192"/>
      <c r="J239" s="191" t="s">
        <v>52</v>
      </c>
      <c r="K239" s="21">
        <f t="shared" si="7"/>
        <v>100</v>
      </c>
      <c r="L239" s="21">
        <v>0</v>
      </c>
      <c r="M239" s="21">
        <v>0</v>
      </c>
      <c r="N239" s="21">
        <v>0</v>
      </c>
      <c r="O239" s="21">
        <v>0</v>
      </c>
      <c r="P239" s="21">
        <v>0</v>
      </c>
      <c r="Q239" s="21">
        <v>0</v>
      </c>
      <c r="R239" s="21"/>
      <c r="S239" s="21">
        <v>0</v>
      </c>
      <c r="T239" s="5" t="s">
        <v>7519</v>
      </c>
      <c r="U239" s="5" t="s">
        <v>52</v>
      </c>
      <c r="V239" s="1" t="s">
        <v>52</v>
      </c>
      <c r="W239" s="1" t="s">
        <v>52</v>
      </c>
      <c r="X239" s="22"/>
      <c r="Y239" s="1" t="s">
        <v>52</v>
      </c>
      <c r="Z239" s="190">
        <v>100</v>
      </c>
      <c r="AA239" s="187">
        <f t="shared" si="8"/>
        <v>0</v>
      </c>
    </row>
    <row r="240" spans="1:27" ht="30" customHeight="1">
      <c r="A240" s="5" t="s">
        <v>4425</v>
      </c>
      <c r="B240" s="5" t="s">
        <v>4423</v>
      </c>
      <c r="C240" s="5" t="s">
        <v>4424</v>
      </c>
      <c r="D240" s="20" t="s">
        <v>58</v>
      </c>
      <c r="E240" s="194">
        <v>0</v>
      </c>
      <c r="F240" s="193" t="s">
        <v>52</v>
      </c>
      <c r="G240" s="194">
        <v>0</v>
      </c>
      <c r="H240" s="193" t="s">
        <v>52</v>
      </c>
      <c r="I240" s="194">
        <v>1853</v>
      </c>
      <c r="J240" s="193"/>
      <c r="K240" s="21">
        <f t="shared" si="7"/>
        <v>1853</v>
      </c>
      <c r="L240" s="21">
        <v>0</v>
      </c>
      <c r="M240" s="21">
        <v>0</v>
      </c>
      <c r="N240" s="21">
        <v>0</v>
      </c>
      <c r="O240" s="21">
        <v>0</v>
      </c>
      <c r="P240" s="21">
        <v>0</v>
      </c>
      <c r="Q240" s="21">
        <v>0</v>
      </c>
      <c r="R240" s="21"/>
      <c r="S240" s="21">
        <v>0</v>
      </c>
      <c r="T240" s="5" t="s">
        <v>7520</v>
      </c>
      <c r="U240" s="5" t="s">
        <v>52</v>
      </c>
      <c r="V240" s="1" t="s">
        <v>52</v>
      </c>
      <c r="W240" s="1" t="s">
        <v>52</v>
      </c>
      <c r="X240" s="22"/>
      <c r="Y240" s="1" t="s">
        <v>52</v>
      </c>
      <c r="Z240" s="189">
        <v>1853</v>
      </c>
      <c r="AA240" s="187">
        <f t="shared" si="8"/>
        <v>0</v>
      </c>
    </row>
    <row r="241" spans="1:27" ht="30" customHeight="1">
      <c r="A241" s="5" t="s">
        <v>4408</v>
      </c>
      <c r="B241" s="5" t="s">
        <v>4406</v>
      </c>
      <c r="C241" s="5" t="s">
        <v>4407</v>
      </c>
      <c r="D241" s="20" t="s">
        <v>58</v>
      </c>
      <c r="E241" s="194">
        <v>0</v>
      </c>
      <c r="F241" s="193" t="s">
        <v>52</v>
      </c>
      <c r="G241" s="194">
        <v>0</v>
      </c>
      <c r="H241" s="193" t="s">
        <v>52</v>
      </c>
      <c r="I241" s="194">
        <v>1658</v>
      </c>
      <c r="J241" s="193"/>
      <c r="K241" s="21">
        <f t="shared" si="7"/>
        <v>1658</v>
      </c>
      <c r="L241" s="21">
        <v>0</v>
      </c>
      <c r="M241" s="21">
        <v>0</v>
      </c>
      <c r="N241" s="21">
        <v>0</v>
      </c>
      <c r="O241" s="21">
        <v>0</v>
      </c>
      <c r="P241" s="21">
        <v>0</v>
      </c>
      <c r="Q241" s="21">
        <v>0</v>
      </c>
      <c r="R241" s="21"/>
      <c r="S241" s="21">
        <v>0</v>
      </c>
      <c r="T241" s="5" t="s">
        <v>7521</v>
      </c>
      <c r="U241" s="5" t="s">
        <v>52</v>
      </c>
      <c r="V241" s="1" t="s">
        <v>52</v>
      </c>
      <c r="W241" s="1" t="s">
        <v>52</v>
      </c>
      <c r="X241" s="22"/>
      <c r="Y241" s="1" t="s">
        <v>52</v>
      </c>
      <c r="Z241" s="189">
        <v>1658</v>
      </c>
      <c r="AA241" s="187">
        <f t="shared" si="8"/>
        <v>0</v>
      </c>
    </row>
    <row r="242" spans="1:27" ht="30" customHeight="1">
      <c r="A242" s="5" t="s">
        <v>4412</v>
      </c>
      <c r="B242" s="5" t="s">
        <v>4410</v>
      </c>
      <c r="C242" s="5" t="s">
        <v>4411</v>
      </c>
      <c r="D242" s="20" t="s">
        <v>182</v>
      </c>
      <c r="E242" s="194">
        <v>360</v>
      </c>
      <c r="F242" s="193" t="s">
        <v>7522</v>
      </c>
      <c r="G242" s="194">
        <v>360</v>
      </c>
      <c r="H242" s="193" t="s">
        <v>8150</v>
      </c>
      <c r="I242" s="194">
        <v>306</v>
      </c>
      <c r="J242" s="193"/>
      <c r="K242" s="21">
        <f t="shared" si="7"/>
        <v>306</v>
      </c>
      <c r="L242" s="21">
        <v>0</v>
      </c>
      <c r="M242" s="21">
        <v>0</v>
      </c>
      <c r="N242" s="21">
        <v>0</v>
      </c>
      <c r="O242" s="21">
        <v>0</v>
      </c>
      <c r="P242" s="21">
        <v>0</v>
      </c>
      <c r="Q242" s="21">
        <v>0</v>
      </c>
      <c r="R242" s="21"/>
      <c r="S242" s="21">
        <v>0</v>
      </c>
      <c r="T242" s="5" t="s">
        <v>7523</v>
      </c>
      <c r="U242" s="5" t="s">
        <v>52</v>
      </c>
      <c r="V242" s="1" t="s">
        <v>52</v>
      </c>
      <c r="W242" s="1" t="s">
        <v>52</v>
      </c>
      <c r="X242" s="22"/>
      <c r="Y242" s="1" t="s">
        <v>52</v>
      </c>
      <c r="Z242" s="190">
        <v>306</v>
      </c>
      <c r="AA242" s="187">
        <f t="shared" si="8"/>
        <v>0</v>
      </c>
    </row>
    <row r="243" spans="1:27" ht="30" customHeight="1">
      <c r="A243" s="5" t="s">
        <v>6379</v>
      </c>
      <c r="B243" s="5" t="s">
        <v>6376</v>
      </c>
      <c r="C243" s="5" t="s">
        <v>6377</v>
      </c>
      <c r="D243" s="20" t="s">
        <v>6378</v>
      </c>
      <c r="E243" s="194">
        <v>230</v>
      </c>
      <c r="F243" s="193" t="s">
        <v>7524</v>
      </c>
      <c r="G243" s="194">
        <v>319</v>
      </c>
      <c r="H243" s="193" t="s">
        <v>8150</v>
      </c>
      <c r="I243" s="194">
        <v>200</v>
      </c>
      <c r="J243" s="193"/>
      <c r="K243" s="21">
        <f t="shared" si="7"/>
        <v>200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21">
        <v>0</v>
      </c>
      <c r="R243" s="21"/>
      <c r="S243" s="21">
        <v>0</v>
      </c>
      <c r="T243" s="5" t="s">
        <v>7525</v>
      </c>
      <c r="U243" s="5" t="s">
        <v>52</v>
      </c>
      <c r="V243" s="1" t="s">
        <v>52</v>
      </c>
      <c r="W243" s="1" t="s">
        <v>52</v>
      </c>
      <c r="X243" s="22"/>
      <c r="Y243" s="1" t="s">
        <v>52</v>
      </c>
      <c r="Z243" s="190">
        <v>200</v>
      </c>
      <c r="AA243" s="187">
        <f t="shared" si="8"/>
        <v>0</v>
      </c>
    </row>
    <row r="244" spans="1:27" ht="30" customHeight="1">
      <c r="A244" s="5" t="s">
        <v>5806</v>
      </c>
      <c r="B244" s="5" t="s">
        <v>3760</v>
      </c>
      <c r="C244" s="5" t="s">
        <v>5805</v>
      </c>
      <c r="D244" s="20" t="s">
        <v>2685</v>
      </c>
      <c r="E244" s="194">
        <v>2666.66</v>
      </c>
      <c r="F244" s="193" t="s">
        <v>7441</v>
      </c>
      <c r="G244" s="194">
        <v>0</v>
      </c>
      <c r="H244" s="193" t="s">
        <v>52</v>
      </c>
      <c r="I244" s="194">
        <v>1619</v>
      </c>
      <c r="J244" s="193"/>
      <c r="K244" s="21">
        <f t="shared" si="7"/>
        <v>1619</v>
      </c>
      <c r="L244" s="21">
        <v>0</v>
      </c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/>
      <c r="S244" s="21">
        <v>0</v>
      </c>
      <c r="T244" s="5" t="s">
        <v>7526</v>
      </c>
      <c r="U244" s="5" t="s">
        <v>52</v>
      </c>
      <c r="V244" s="1" t="s">
        <v>52</v>
      </c>
      <c r="W244" s="1" t="s">
        <v>52</v>
      </c>
      <c r="X244" s="22"/>
      <c r="Y244" s="1" t="s">
        <v>52</v>
      </c>
      <c r="Z244" s="189">
        <v>1619</v>
      </c>
      <c r="AA244" s="187">
        <f t="shared" si="8"/>
        <v>0</v>
      </c>
    </row>
    <row r="245" spans="1:27" ht="30" customHeight="1">
      <c r="A245" s="5" t="s">
        <v>6042</v>
      </c>
      <c r="B245" s="5" t="s">
        <v>3760</v>
      </c>
      <c r="C245" s="5" t="s">
        <v>6041</v>
      </c>
      <c r="D245" s="20" t="s">
        <v>2685</v>
      </c>
      <c r="E245" s="194">
        <v>0</v>
      </c>
      <c r="F245" s="193" t="s">
        <v>52</v>
      </c>
      <c r="G245" s="194">
        <v>0</v>
      </c>
      <c r="H245" s="193" t="s">
        <v>52</v>
      </c>
      <c r="I245" s="194">
        <v>1934</v>
      </c>
      <c r="J245" s="193"/>
      <c r="K245" s="21">
        <f t="shared" si="7"/>
        <v>1934</v>
      </c>
      <c r="L245" s="21">
        <v>0</v>
      </c>
      <c r="M245" s="21">
        <v>0</v>
      </c>
      <c r="N245" s="21">
        <v>0</v>
      </c>
      <c r="O245" s="21">
        <v>0</v>
      </c>
      <c r="P245" s="21">
        <v>0</v>
      </c>
      <c r="Q245" s="21">
        <v>0</v>
      </c>
      <c r="R245" s="21"/>
      <c r="S245" s="21">
        <v>0</v>
      </c>
      <c r="T245" s="5" t="s">
        <v>7527</v>
      </c>
      <c r="U245" s="5" t="s">
        <v>52</v>
      </c>
      <c r="V245" s="1" t="s">
        <v>52</v>
      </c>
      <c r="W245" s="1" t="s">
        <v>52</v>
      </c>
      <c r="X245" s="22"/>
      <c r="Y245" s="1" t="s">
        <v>52</v>
      </c>
      <c r="Z245" s="189">
        <v>1934</v>
      </c>
      <c r="AA245" s="187">
        <f t="shared" si="8"/>
        <v>0</v>
      </c>
    </row>
    <row r="246" spans="1:27" ht="30" customHeight="1">
      <c r="A246" s="5" t="s">
        <v>5842</v>
      </c>
      <c r="B246" s="5" t="s">
        <v>3760</v>
      </c>
      <c r="C246" s="5" t="s">
        <v>5841</v>
      </c>
      <c r="D246" s="20" t="s">
        <v>2685</v>
      </c>
      <c r="E246" s="194">
        <v>0</v>
      </c>
      <c r="F246" s="193" t="s">
        <v>52</v>
      </c>
      <c r="G246" s="194">
        <v>0</v>
      </c>
      <c r="H246" s="193" t="s">
        <v>52</v>
      </c>
      <c r="I246" s="194">
        <v>2800</v>
      </c>
      <c r="J246" s="193"/>
      <c r="K246" s="21">
        <f t="shared" si="7"/>
        <v>2800</v>
      </c>
      <c r="L246" s="21">
        <v>0</v>
      </c>
      <c r="M246" s="21">
        <v>0</v>
      </c>
      <c r="N246" s="21">
        <v>0</v>
      </c>
      <c r="O246" s="21">
        <v>0</v>
      </c>
      <c r="P246" s="21">
        <v>0</v>
      </c>
      <c r="Q246" s="21">
        <v>0</v>
      </c>
      <c r="R246" s="21"/>
      <c r="S246" s="21">
        <v>0</v>
      </c>
      <c r="T246" s="5" t="s">
        <v>7528</v>
      </c>
      <c r="U246" s="5" t="s">
        <v>52</v>
      </c>
      <c r="V246" s="1" t="s">
        <v>52</v>
      </c>
      <c r="W246" s="1" t="s">
        <v>52</v>
      </c>
      <c r="X246" s="22"/>
      <c r="Y246" s="1" t="s">
        <v>52</v>
      </c>
      <c r="Z246" s="189">
        <v>2800</v>
      </c>
      <c r="AA246" s="187">
        <f t="shared" si="8"/>
        <v>0</v>
      </c>
    </row>
    <row r="247" spans="1:27" ht="30" customHeight="1">
      <c r="A247" s="5" t="s">
        <v>3762</v>
      </c>
      <c r="B247" s="5" t="s">
        <v>3760</v>
      </c>
      <c r="C247" s="5" t="s">
        <v>3761</v>
      </c>
      <c r="D247" s="20" t="s">
        <v>2685</v>
      </c>
      <c r="E247" s="194">
        <v>0</v>
      </c>
      <c r="F247" s="193" t="s">
        <v>52</v>
      </c>
      <c r="G247" s="194">
        <v>0</v>
      </c>
      <c r="H247" s="193" t="s">
        <v>52</v>
      </c>
      <c r="I247" s="194">
        <v>2289</v>
      </c>
      <c r="J247" s="193"/>
      <c r="K247" s="21">
        <f t="shared" si="7"/>
        <v>2289</v>
      </c>
      <c r="L247" s="21">
        <v>0</v>
      </c>
      <c r="M247" s="21">
        <v>0</v>
      </c>
      <c r="N247" s="21">
        <v>0</v>
      </c>
      <c r="O247" s="21">
        <v>0</v>
      </c>
      <c r="P247" s="21">
        <v>0</v>
      </c>
      <c r="Q247" s="21">
        <v>0</v>
      </c>
      <c r="R247" s="21"/>
      <c r="S247" s="21">
        <v>0</v>
      </c>
      <c r="T247" s="5" t="s">
        <v>7529</v>
      </c>
      <c r="U247" s="5" t="s">
        <v>52</v>
      </c>
      <c r="V247" s="1" t="s">
        <v>52</v>
      </c>
      <c r="W247" s="1" t="s">
        <v>52</v>
      </c>
      <c r="X247" s="22"/>
      <c r="Y247" s="1" t="s">
        <v>52</v>
      </c>
      <c r="Z247" s="189">
        <v>2289</v>
      </c>
      <c r="AA247" s="187">
        <f t="shared" si="8"/>
        <v>0</v>
      </c>
    </row>
    <row r="248" spans="1:27" ht="30" customHeight="1">
      <c r="A248" s="5" t="s">
        <v>5962</v>
      </c>
      <c r="B248" s="5" t="s">
        <v>5960</v>
      </c>
      <c r="C248" s="5" t="s">
        <v>5961</v>
      </c>
      <c r="D248" s="20" t="s">
        <v>2685</v>
      </c>
      <c r="E248" s="192">
        <v>420</v>
      </c>
      <c r="F248" s="191" t="s">
        <v>7323</v>
      </c>
      <c r="G248" s="192">
        <v>520</v>
      </c>
      <c r="H248" s="191" t="s">
        <v>8149</v>
      </c>
      <c r="I248" s="192"/>
      <c r="J248" s="191"/>
      <c r="K248" s="21">
        <f t="shared" si="7"/>
        <v>420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21">
        <v>0</v>
      </c>
      <c r="R248" s="21"/>
      <c r="S248" s="21">
        <v>0</v>
      </c>
      <c r="T248" s="5" t="s">
        <v>7530</v>
      </c>
      <c r="U248" s="5" t="s">
        <v>52</v>
      </c>
      <c r="V248" s="1" t="s">
        <v>52</v>
      </c>
      <c r="W248" s="1" t="s">
        <v>52</v>
      </c>
      <c r="X248" s="22"/>
      <c r="Y248" s="1" t="s">
        <v>52</v>
      </c>
      <c r="Z248" s="190">
        <v>420</v>
      </c>
      <c r="AA248" s="187">
        <f t="shared" si="8"/>
        <v>0</v>
      </c>
    </row>
    <row r="249" spans="1:27" ht="30" customHeight="1">
      <c r="A249" s="5" t="s">
        <v>2686</v>
      </c>
      <c r="B249" s="5" t="s">
        <v>2683</v>
      </c>
      <c r="C249" s="5" t="s">
        <v>2684</v>
      </c>
      <c r="D249" s="20" t="s">
        <v>2685</v>
      </c>
      <c r="E249" s="192">
        <v>11000</v>
      </c>
      <c r="F249" s="191" t="s">
        <v>7531</v>
      </c>
      <c r="G249" s="192">
        <v>0</v>
      </c>
      <c r="H249" s="191" t="s">
        <v>52</v>
      </c>
      <c r="I249" s="192">
        <v>0</v>
      </c>
      <c r="J249" s="191" t="s">
        <v>52</v>
      </c>
      <c r="K249" s="21">
        <f t="shared" si="7"/>
        <v>11000</v>
      </c>
      <c r="L249" s="21">
        <v>0</v>
      </c>
      <c r="M249" s="21">
        <v>0</v>
      </c>
      <c r="N249" s="21">
        <v>0</v>
      </c>
      <c r="O249" s="21">
        <v>0</v>
      </c>
      <c r="P249" s="21">
        <v>0</v>
      </c>
      <c r="Q249" s="21">
        <v>0</v>
      </c>
      <c r="R249" s="21"/>
      <c r="S249" s="21">
        <v>0</v>
      </c>
      <c r="T249" s="5" t="s">
        <v>7532</v>
      </c>
      <c r="U249" s="5" t="s">
        <v>52</v>
      </c>
      <c r="V249" s="1" t="s">
        <v>52</v>
      </c>
      <c r="W249" s="1" t="s">
        <v>52</v>
      </c>
      <c r="X249" s="22"/>
      <c r="Y249" s="1" t="s">
        <v>52</v>
      </c>
      <c r="Z249" s="189">
        <v>11000</v>
      </c>
      <c r="AA249" s="187">
        <f t="shared" si="8"/>
        <v>0</v>
      </c>
    </row>
    <row r="250" spans="1:27" ht="30" customHeight="1">
      <c r="A250" s="5" t="s">
        <v>2951</v>
      </c>
      <c r="B250" s="5" t="s">
        <v>2949</v>
      </c>
      <c r="C250" s="5" t="s">
        <v>2950</v>
      </c>
      <c r="D250" s="20" t="s">
        <v>2685</v>
      </c>
      <c r="E250" s="192">
        <v>1210</v>
      </c>
      <c r="F250" s="191" t="s">
        <v>7531</v>
      </c>
      <c r="G250" s="192">
        <v>1300</v>
      </c>
      <c r="H250" s="191" t="s">
        <v>8150</v>
      </c>
      <c r="I250" s="192">
        <v>0</v>
      </c>
      <c r="J250" s="191" t="s">
        <v>52</v>
      </c>
      <c r="K250" s="21">
        <f t="shared" si="7"/>
        <v>1210</v>
      </c>
      <c r="L250" s="21">
        <v>0</v>
      </c>
      <c r="M250" s="21">
        <v>0</v>
      </c>
      <c r="N250" s="21">
        <v>0</v>
      </c>
      <c r="O250" s="21">
        <v>0</v>
      </c>
      <c r="P250" s="21">
        <v>0</v>
      </c>
      <c r="Q250" s="21">
        <v>0</v>
      </c>
      <c r="R250" s="21"/>
      <c r="S250" s="21">
        <v>0</v>
      </c>
      <c r="T250" s="5" t="s">
        <v>7533</v>
      </c>
      <c r="U250" s="5" t="s">
        <v>52</v>
      </c>
      <c r="V250" s="1" t="s">
        <v>52</v>
      </c>
      <c r="W250" s="1" t="s">
        <v>52</v>
      </c>
      <c r="X250" s="22"/>
      <c r="Y250" s="1" t="s">
        <v>52</v>
      </c>
      <c r="Z250" s="189">
        <v>1210</v>
      </c>
      <c r="AA250" s="187">
        <f t="shared" si="8"/>
        <v>0</v>
      </c>
    </row>
    <row r="251" spans="1:27" ht="30" customHeight="1">
      <c r="A251" s="5" t="s">
        <v>6374</v>
      </c>
      <c r="B251" s="5" t="s">
        <v>2954</v>
      </c>
      <c r="C251" s="5" t="s">
        <v>6373</v>
      </c>
      <c r="D251" s="20" t="s">
        <v>2572</v>
      </c>
      <c r="E251" s="194">
        <v>4844.4399999999996</v>
      </c>
      <c r="F251" s="193" t="s">
        <v>7534</v>
      </c>
      <c r="G251" s="194">
        <v>5200</v>
      </c>
      <c r="H251" s="193" t="s">
        <v>8149</v>
      </c>
      <c r="I251" s="194">
        <v>3408</v>
      </c>
      <c r="J251" s="193"/>
      <c r="K251" s="194">
        <f t="shared" si="7"/>
        <v>3408</v>
      </c>
      <c r="L251" s="21">
        <v>0</v>
      </c>
      <c r="M251" s="21">
        <v>0</v>
      </c>
      <c r="N251" s="21">
        <v>0</v>
      </c>
      <c r="O251" s="21">
        <v>0</v>
      </c>
      <c r="P251" s="21">
        <v>0</v>
      </c>
      <c r="Q251" s="21">
        <v>0</v>
      </c>
      <c r="R251" s="21"/>
      <c r="S251" s="21">
        <v>0</v>
      </c>
      <c r="T251" s="5" t="s">
        <v>7535</v>
      </c>
      <c r="U251" s="5" t="s">
        <v>52</v>
      </c>
      <c r="V251" s="1" t="s">
        <v>52</v>
      </c>
      <c r="W251" s="1" t="s">
        <v>52</v>
      </c>
      <c r="X251" s="22"/>
      <c r="Y251" s="1" t="s">
        <v>52</v>
      </c>
      <c r="Z251" s="189">
        <v>3408</v>
      </c>
      <c r="AA251" s="187">
        <f t="shared" si="8"/>
        <v>0</v>
      </c>
    </row>
    <row r="252" spans="1:27" ht="30" customHeight="1">
      <c r="A252" s="5" t="s">
        <v>2957</v>
      </c>
      <c r="B252" s="5" t="s">
        <v>2954</v>
      </c>
      <c r="C252" s="5" t="s">
        <v>2955</v>
      </c>
      <c r="D252" s="20" t="s">
        <v>2685</v>
      </c>
      <c r="E252" s="194">
        <v>2139.7800000000002</v>
      </c>
      <c r="F252" s="193" t="s">
        <v>7534</v>
      </c>
      <c r="G252" s="194">
        <v>5200</v>
      </c>
      <c r="H252" s="193" t="s">
        <v>8149</v>
      </c>
      <c r="I252" s="194"/>
      <c r="J252" s="193"/>
      <c r="K252" s="194">
        <f t="shared" si="7"/>
        <v>2139.7800000000002</v>
      </c>
      <c r="L252" s="21">
        <v>0</v>
      </c>
      <c r="M252" s="21">
        <v>0</v>
      </c>
      <c r="N252" s="21">
        <v>0</v>
      </c>
      <c r="O252" s="21">
        <v>0</v>
      </c>
      <c r="P252" s="21">
        <v>0</v>
      </c>
      <c r="Q252" s="21">
        <v>0</v>
      </c>
      <c r="R252" s="21"/>
      <c r="S252" s="21">
        <v>0</v>
      </c>
      <c r="T252" s="5" t="s">
        <v>7536</v>
      </c>
      <c r="U252" s="5" t="s">
        <v>2956</v>
      </c>
      <c r="V252" s="1" t="s">
        <v>52</v>
      </c>
      <c r="W252" s="1" t="s">
        <v>52</v>
      </c>
      <c r="X252" s="22"/>
      <c r="Y252" s="1" t="s">
        <v>52</v>
      </c>
      <c r="Z252" s="189">
        <v>2139.7800000000002</v>
      </c>
      <c r="AA252" s="187">
        <f t="shared" si="8"/>
        <v>0</v>
      </c>
    </row>
    <row r="253" spans="1:27" ht="30" customHeight="1">
      <c r="A253" s="5" t="s">
        <v>6406</v>
      </c>
      <c r="B253" s="5" t="s">
        <v>6393</v>
      </c>
      <c r="C253" s="5" t="s">
        <v>6405</v>
      </c>
      <c r="D253" s="20" t="s">
        <v>2572</v>
      </c>
      <c r="E253" s="194">
        <v>7222.22</v>
      </c>
      <c r="F253" s="193" t="s">
        <v>7537</v>
      </c>
      <c r="G253" s="194">
        <v>8500</v>
      </c>
      <c r="H253" s="193" t="s">
        <v>8149</v>
      </c>
      <c r="I253" s="194">
        <v>3693</v>
      </c>
      <c r="J253" s="193"/>
      <c r="K253" s="21">
        <f t="shared" si="7"/>
        <v>3693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/>
      <c r="S253" s="21">
        <v>0</v>
      </c>
      <c r="T253" s="5" t="s">
        <v>7538</v>
      </c>
      <c r="U253" s="5" t="s">
        <v>52</v>
      </c>
      <c r="V253" s="1" t="s">
        <v>52</v>
      </c>
      <c r="W253" s="1" t="s">
        <v>52</v>
      </c>
      <c r="X253" s="22"/>
      <c r="Y253" s="1" t="s">
        <v>52</v>
      </c>
      <c r="Z253" s="189">
        <v>3693</v>
      </c>
      <c r="AA253" s="187">
        <f t="shared" si="8"/>
        <v>0</v>
      </c>
    </row>
    <row r="254" spans="1:27" ht="30" customHeight="1">
      <c r="A254" s="5" t="s">
        <v>6395</v>
      </c>
      <c r="B254" s="5" t="s">
        <v>6393</v>
      </c>
      <c r="C254" s="5" t="s">
        <v>6394</v>
      </c>
      <c r="D254" s="20" t="s">
        <v>2572</v>
      </c>
      <c r="E254" s="194">
        <v>4116.66</v>
      </c>
      <c r="F254" s="193" t="s">
        <v>7537</v>
      </c>
      <c r="G254" s="194">
        <v>0</v>
      </c>
      <c r="H254" s="193" t="s">
        <v>52</v>
      </c>
      <c r="I254" s="194">
        <v>2698</v>
      </c>
      <c r="J254" s="193"/>
      <c r="K254" s="21">
        <f t="shared" si="7"/>
        <v>2698</v>
      </c>
      <c r="L254" s="21">
        <v>0</v>
      </c>
      <c r="M254" s="21">
        <v>0</v>
      </c>
      <c r="N254" s="21">
        <v>0</v>
      </c>
      <c r="O254" s="21">
        <v>0</v>
      </c>
      <c r="P254" s="21">
        <v>0</v>
      </c>
      <c r="Q254" s="21">
        <v>0</v>
      </c>
      <c r="R254" s="21"/>
      <c r="S254" s="21">
        <v>0</v>
      </c>
      <c r="T254" s="5" t="s">
        <v>7539</v>
      </c>
      <c r="U254" s="5" t="s">
        <v>52</v>
      </c>
      <c r="V254" s="1" t="s">
        <v>52</v>
      </c>
      <c r="W254" s="1" t="s">
        <v>52</v>
      </c>
      <c r="X254" s="22"/>
      <c r="Y254" s="1" t="s">
        <v>52</v>
      </c>
      <c r="Z254" s="189">
        <v>2698</v>
      </c>
      <c r="AA254" s="187">
        <f t="shared" si="8"/>
        <v>0</v>
      </c>
    </row>
    <row r="255" spans="1:27" ht="30" customHeight="1">
      <c r="A255" s="5" t="s">
        <v>6274</v>
      </c>
      <c r="B255" s="5" t="s">
        <v>6095</v>
      </c>
      <c r="C255" s="5" t="s">
        <v>6273</v>
      </c>
      <c r="D255" s="20" t="s">
        <v>2572</v>
      </c>
      <c r="E255" s="194">
        <v>11027.77</v>
      </c>
      <c r="F255" s="193" t="s">
        <v>7537</v>
      </c>
      <c r="G255" s="194">
        <v>11027.77</v>
      </c>
      <c r="H255" s="193" t="s">
        <v>8149</v>
      </c>
      <c r="I255" s="194">
        <v>10469</v>
      </c>
      <c r="J255" s="193"/>
      <c r="K255" s="21">
        <f t="shared" si="7"/>
        <v>10469</v>
      </c>
      <c r="L255" s="21">
        <v>0</v>
      </c>
      <c r="M255" s="21">
        <v>0</v>
      </c>
      <c r="N255" s="21">
        <v>0</v>
      </c>
      <c r="O255" s="21">
        <v>0</v>
      </c>
      <c r="P255" s="21">
        <v>0</v>
      </c>
      <c r="Q255" s="21">
        <v>0</v>
      </c>
      <c r="R255" s="21"/>
      <c r="S255" s="21">
        <v>0</v>
      </c>
      <c r="T255" s="5" t="s">
        <v>7540</v>
      </c>
      <c r="U255" s="5" t="s">
        <v>52</v>
      </c>
      <c r="V255" s="1" t="s">
        <v>52</v>
      </c>
      <c r="W255" s="1" t="s">
        <v>52</v>
      </c>
      <c r="X255" s="22"/>
      <c r="Y255" s="1" t="s">
        <v>52</v>
      </c>
      <c r="Z255" s="189">
        <v>10469</v>
      </c>
      <c r="AA255" s="187">
        <f t="shared" si="8"/>
        <v>0</v>
      </c>
    </row>
    <row r="256" spans="1:27" ht="30" customHeight="1">
      <c r="A256" s="5" t="s">
        <v>6097</v>
      </c>
      <c r="B256" s="5" t="s">
        <v>6095</v>
      </c>
      <c r="C256" s="5" t="s">
        <v>6096</v>
      </c>
      <c r="D256" s="20" t="s">
        <v>2572</v>
      </c>
      <c r="E256" s="194">
        <v>0</v>
      </c>
      <c r="F256" s="193" t="s">
        <v>52</v>
      </c>
      <c r="G256" s="194">
        <v>6838.88</v>
      </c>
      <c r="H256" s="193" t="s">
        <v>52</v>
      </c>
      <c r="I256" s="194">
        <v>6628</v>
      </c>
      <c r="J256" s="193"/>
      <c r="K256" s="21">
        <f t="shared" si="7"/>
        <v>6628</v>
      </c>
      <c r="L256" s="21">
        <v>0</v>
      </c>
      <c r="M256" s="21">
        <v>0</v>
      </c>
      <c r="N256" s="21">
        <v>0</v>
      </c>
      <c r="O256" s="21">
        <v>0</v>
      </c>
      <c r="P256" s="21">
        <v>0</v>
      </c>
      <c r="Q256" s="21">
        <v>0</v>
      </c>
      <c r="R256" s="21"/>
      <c r="S256" s="21">
        <v>0</v>
      </c>
      <c r="T256" s="5" t="s">
        <v>7541</v>
      </c>
      <c r="U256" s="5" t="s">
        <v>52</v>
      </c>
      <c r="V256" s="1" t="s">
        <v>52</v>
      </c>
      <c r="W256" s="1" t="s">
        <v>52</v>
      </c>
      <c r="X256" s="22"/>
      <c r="Y256" s="1" t="s">
        <v>52</v>
      </c>
      <c r="Z256" s="189">
        <v>6628</v>
      </c>
      <c r="AA256" s="187">
        <f t="shared" si="8"/>
        <v>0</v>
      </c>
    </row>
    <row r="257" spans="1:27" ht="30" customHeight="1">
      <c r="A257" s="5" t="s">
        <v>3967</v>
      </c>
      <c r="B257" s="5" t="s">
        <v>3965</v>
      </c>
      <c r="C257" s="5" t="s">
        <v>3966</v>
      </c>
      <c r="D257" s="20" t="s">
        <v>2572</v>
      </c>
      <c r="E257" s="192">
        <v>0</v>
      </c>
      <c r="F257" s="191" t="s">
        <v>52</v>
      </c>
      <c r="G257" s="192">
        <v>9136.11</v>
      </c>
      <c r="H257" s="191" t="s">
        <v>7496</v>
      </c>
      <c r="I257" s="192">
        <v>0</v>
      </c>
      <c r="J257" s="191" t="s">
        <v>52</v>
      </c>
      <c r="K257" s="21">
        <f t="shared" si="7"/>
        <v>9136.11</v>
      </c>
      <c r="L257" s="21">
        <v>0</v>
      </c>
      <c r="M257" s="21">
        <v>0</v>
      </c>
      <c r="N257" s="21">
        <v>0</v>
      </c>
      <c r="O257" s="21">
        <v>0</v>
      </c>
      <c r="P257" s="21">
        <v>0</v>
      </c>
      <c r="Q257" s="21">
        <v>0</v>
      </c>
      <c r="R257" s="21"/>
      <c r="S257" s="21">
        <v>0</v>
      </c>
      <c r="T257" s="5" t="s">
        <v>7542</v>
      </c>
      <c r="U257" s="5" t="s">
        <v>52</v>
      </c>
      <c r="V257" s="1" t="s">
        <v>52</v>
      </c>
      <c r="W257" s="1" t="s">
        <v>52</v>
      </c>
      <c r="X257" s="22"/>
      <c r="Y257" s="1" t="s">
        <v>52</v>
      </c>
      <c r="Z257" s="189">
        <v>9136.11</v>
      </c>
      <c r="AA257" s="187">
        <f t="shared" si="8"/>
        <v>0</v>
      </c>
    </row>
    <row r="258" spans="1:27" s="195" customFormat="1" ht="30" customHeight="1">
      <c r="A258" s="193" t="s">
        <v>5494</v>
      </c>
      <c r="B258" s="193" t="s">
        <v>3587</v>
      </c>
      <c r="C258" s="193" t="s">
        <v>5493</v>
      </c>
      <c r="D258" s="24" t="s">
        <v>2572</v>
      </c>
      <c r="E258" s="194">
        <v>11665.5</v>
      </c>
      <c r="F258" s="193" t="s">
        <v>7543</v>
      </c>
      <c r="G258" s="194">
        <v>9415</v>
      </c>
      <c r="H258" s="193" t="s">
        <v>7212</v>
      </c>
      <c r="I258" s="194"/>
      <c r="J258" s="193"/>
      <c r="K258" s="194">
        <f t="shared" si="7"/>
        <v>9415</v>
      </c>
      <c r="L258" s="194">
        <v>0</v>
      </c>
      <c r="M258" s="194">
        <v>0</v>
      </c>
      <c r="N258" s="194">
        <v>0</v>
      </c>
      <c r="O258" s="194">
        <v>0</v>
      </c>
      <c r="P258" s="194">
        <v>0</v>
      </c>
      <c r="Q258" s="194">
        <v>0</v>
      </c>
      <c r="R258" s="194"/>
      <c r="S258" s="194">
        <v>0</v>
      </c>
      <c r="T258" s="193" t="s">
        <v>7544</v>
      </c>
      <c r="U258" s="193" t="s">
        <v>52</v>
      </c>
      <c r="V258" s="216" t="s">
        <v>52</v>
      </c>
      <c r="W258" s="216" t="s">
        <v>52</v>
      </c>
      <c r="X258" s="27"/>
      <c r="Y258" s="216" t="s">
        <v>52</v>
      </c>
      <c r="Z258" s="188">
        <v>9415</v>
      </c>
      <c r="AA258" s="219">
        <f t="shared" si="8"/>
        <v>0</v>
      </c>
    </row>
    <row r="259" spans="1:27" s="195" customFormat="1" ht="30" customHeight="1">
      <c r="A259" s="193" t="s">
        <v>3589</v>
      </c>
      <c r="B259" s="193" t="s">
        <v>3587</v>
      </c>
      <c r="C259" s="193" t="s">
        <v>3588</v>
      </c>
      <c r="D259" s="24" t="s">
        <v>2572</v>
      </c>
      <c r="E259" s="194">
        <v>12663.5</v>
      </c>
      <c r="F259" s="193" t="s">
        <v>7545</v>
      </c>
      <c r="G259" s="194">
        <v>4329</v>
      </c>
      <c r="H259" s="193" t="s">
        <v>7212</v>
      </c>
      <c r="I259" s="194"/>
      <c r="J259" s="193"/>
      <c r="K259" s="194">
        <f t="shared" si="7"/>
        <v>4329</v>
      </c>
      <c r="L259" s="194">
        <v>0</v>
      </c>
      <c r="M259" s="194">
        <v>0</v>
      </c>
      <c r="N259" s="194">
        <v>0</v>
      </c>
      <c r="O259" s="194">
        <v>0</v>
      </c>
      <c r="P259" s="194">
        <v>0</v>
      </c>
      <c r="Q259" s="194">
        <v>0</v>
      </c>
      <c r="R259" s="194"/>
      <c r="S259" s="194">
        <v>0</v>
      </c>
      <c r="T259" s="193" t="s">
        <v>7546</v>
      </c>
      <c r="U259" s="193" t="s">
        <v>52</v>
      </c>
      <c r="V259" s="216" t="s">
        <v>52</v>
      </c>
      <c r="W259" s="216" t="s">
        <v>52</v>
      </c>
      <c r="X259" s="27"/>
      <c r="Y259" s="216" t="s">
        <v>52</v>
      </c>
      <c r="Z259" s="188">
        <v>4329</v>
      </c>
      <c r="AA259" s="219">
        <f t="shared" si="8"/>
        <v>0</v>
      </c>
    </row>
    <row r="260" spans="1:27" ht="30" customHeight="1">
      <c r="A260" s="5" t="s">
        <v>6277</v>
      </c>
      <c r="B260" s="5" t="s">
        <v>3969</v>
      </c>
      <c r="C260" s="5" t="s">
        <v>6276</v>
      </c>
      <c r="D260" s="20" t="s">
        <v>2572</v>
      </c>
      <c r="E260" s="192">
        <v>3494.44</v>
      </c>
      <c r="F260" s="191" t="s">
        <v>7537</v>
      </c>
      <c r="G260" s="192">
        <v>0</v>
      </c>
      <c r="H260" s="191" t="s">
        <v>52</v>
      </c>
      <c r="I260" s="192">
        <v>0</v>
      </c>
      <c r="J260" s="191" t="s">
        <v>52</v>
      </c>
      <c r="K260" s="21">
        <f t="shared" si="7"/>
        <v>3494.44</v>
      </c>
      <c r="L260" s="21">
        <v>0</v>
      </c>
      <c r="M260" s="21">
        <v>0</v>
      </c>
      <c r="N260" s="21">
        <v>0</v>
      </c>
      <c r="O260" s="21">
        <v>0</v>
      </c>
      <c r="P260" s="21">
        <v>0</v>
      </c>
      <c r="Q260" s="21">
        <v>0</v>
      </c>
      <c r="R260" s="21"/>
      <c r="S260" s="21">
        <v>0</v>
      </c>
      <c r="T260" s="5" t="s">
        <v>7547</v>
      </c>
      <c r="U260" s="5" t="s">
        <v>52</v>
      </c>
      <c r="V260" s="1" t="s">
        <v>52</v>
      </c>
      <c r="W260" s="1" t="s">
        <v>52</v>
      </c>
      <c r="X260" s="22"/>
      <c r="Y260" s="1" t="s">
        <v>52</v>
      </c>
      <c r="Z260" s="189">
        <v>3494.44</v>
      </c>
      <c r="AA260" s="187">
        <f t="shared" si="8"/>
        <v>0</v>
      </c>
    </row>
    <row r="261" spans="1:27" ht="30" customHeight="1">
      <c r="A261" s="5" t="s">
        <v>3971</v>
      </c>
      <c r="B261" s="5" t="s">
        <v>3969</v>
      </c>
      <c r="C261" s="5" t="s">
        <v>3970</v>
      </c>
      <c r="D261" s="20" t="s">
        <v>2572</v>
      </c>
      <c r="E261" s="192">
        <v>3583.33</v>
      </c>
      <c r="F261" s="191" t="s">
        <v>7537</v>
      </c>
      <c r="G261" s="192">
        <v>0</v>
      </c>
      <c r="H261" s="191" t="s">
        <v>52</v>
      </c>
      <c r="I261" s="192">
        <v>0</v>
      </c>
      <c r="J261" s="191" t="s">
        <v>52</v>
      </c>
      <c r="K261" s="21">
        <f t="shared" si="7"/>
        <v>3583.33</v>
      </c>
      <c r="L261" s="21">
        <v>0</v>
      </c>
      <c r="M261" s="21">
        <v>0</v>
      </c>
      <c r="N261" s="21">
        <v>0</v>
      </c>
      <c r="O261" s="21">
        <v>0</v>
      </c>
      <c r="P261" s="21">
        <v>0</v>
      </c>
      <c r="Q261" s="21">
        <v>0</v>
      </c>
      <c r="R261" s="21"/>
      <c r="S261" s="21">
        <v>0</v>
      </c>
      <c r="T261" s="5" t="s">
        <v>7548</v>
      </c>
      <c r="U261" s="5" t="s">
        <v>52</v>
      </c>
      <c r="V261" s="1" t="s">
        <v>52</v>
      </c>
      <c r="W261" s="1" t="s">
        <v>52</v>
      </c>
      <c r="X261" s="22"/>
      <c r="Y261" s="1" t="s">
        <v>52</v>
      </c>
      <c r="Z261" s="189">
        <v>3583.33</v>
      </c>
      <c r="AA261" s="187">
        <f t="shared" si="8"/>
        <v>0</v>
      </c>
    </row>
    <row r="262" spans="1:27" ht="30" customHeight="1">
      <c r="A262" s="5" t="s">
        <v>5354</v>
      </c>
      <c r="B262" s="5" t="s">
        <v>5352</v>
      </c>
      <c r="C262" s="5" t="s">
        <v>5353</v>
      </c>
      <c r="D262" s="20" t="s">
        <v>366</v>
      </c>
      <c r="E262" s="192">
        <v>0</v>
      </c>
      <c r="F262" s="191" t="s">
        <v>52</v>
      </c>
      <c r="G262" s="192">
        <v>583</v>
      </c>
      <c r="H262" s="191" t="s">
        <v>8150</v>
      </c>
      <c r="I262" s="192">
        <v>583</v>
      </c>
      <c r="J262" s="191" t="s">
        <v>8149</v>
      </c>
      <c r="K262" s="21">
        <f t="shared" ref="K262:K325" si="9">SMALL(E262:I262,COUNTIF(E262:I262,0)+1)</f>
        <v>583</v>
      </c>
      <c r="L262" s="21">
        <v>0</v>
      </c>
      <c r="M262" s="21">
        <v>0</v>
      </c>
      <c r="N262" s="21">
        <v>0</v>
      </c>
      <c r="O262" s="21">
        <v>0</v>
      </c>
      <c r="P262" s="21">
        <v>0</v>
      </c>
      <c r="Q262" s="21">
        <v>0</v>
      </c>
      <c r="R262" s="21"/>
      <c r="S262" s="21">
        <v>0</v>
      </c>
      <c r="T262" s="5" t="s">
        <v>7549</v>
      </c>
      <c r="U262" s="5" t="s">
        <v>52</v>
      </c>
      <c r="V262" s="1" t="s">
        <v>52</v>
      </c>
      <c r="W262" s="1" t="s">
        <v>52</v>
      </c>
      <c r="X262" s="22"/>
      <c r="Y262" s="1" t="s">
        <v>52</v>
      </c>
      <c r="Z262" s="190">
        <v>583</v>
      </c>
      <c r="AA262" s="187">
        <f t="shared" si="8"/>
        <v>0</v>
      </c>
    </row>
    <row r="263" spans="1:27" ht="30" customHeight="1">
      <c r="A263" s="5" t="s">
        <v>5369</v>
      </c>
      <c r="B263" s="5" t="s">
        <v>5352</v>
      </c>
      <c r="C263" s="5" t="s">
        <v>5368</v>
      </c>
      <c r="D263" s="20" t="s">
        <v>366</v>
      </c>
      <c r="E263" s="192">
        <v>0</v>
      </c>
      <c r="F263" s="191" t="s">
        <v>52</v>
      </c>
      <c r="G263" s="192">
        <v>811</v>
      </c>
      <c r="H263" s="191" t="s">
        <v>8150</v>
      </c>
      <c r="I263" s="192">
        <v>811</v>
      </c>
      <c r="J263" s="191" t="s">
        <v>8149</v>
      </c>
      <c r="K263" s="21">
        <f t="shared" si="9"/>
        <v>811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21">
        <v>0</v>
      </c>
      <c r="R263" s="21"/>
      <c r="S263" s="21">
        <v>0</v>
      </c>
      <c r="T263" s="5" t="s">
        <v>7550</v>
      </c>
      <c r="U263" s="5" t="s">
        <v>52</v>
      </c>
      <c r="V263" s="1" t="s">
        <v>52</v>
      </c>
      <c r="W263" s="1" t="s">
        <v>52</v>
      </c>
      <c r="X263" s="22"/>
      <c r="Y263" s="1" t="s">
        <v>52</v>
      </c>
      <c r="Z263" s="190">
        <v>811</v>
      </c>
      <c r="AA263" s="187">
        <f t="shared" si="8"/>
        <v>0</v>
      </c>
    </row>
    <row r="264" spans="1:27" s="195" customFormat="1" ht="30" customHeight="1">
      <c r="A264" s="193" t="s">
        <v>5381</v>
      </c>
      <c r="B264" s="193" t="s">
        <v>5352</v>
      </c>
      <c r="C264" s="193" t="s">
        <v>5380</v>
      </c>
      <c r="D264" s="24" t="s">
        <v>366</v>
      </c>
      <c r="E264" s="194">
        <v>0</v>
      </c>
      <c r="F264" s="193" t="s">
        <v>52</v>
      </c>
      <c r="G264" s="194">
        <v>1039</v>
      </c>
      <c r="H264" s="193" t="s">
        <v>8150</v>
      </c>
      <c r="I264" s="194">
        <v>1039</v>
      </c>
      <c r="J264" s="193"/>
      <c r="K264" s="194">
        <f t="shared" si="9"/>
        <v>1039</v>
      </c>
      <c r="L264" s="194">
        <v>0</v>
      </c>
      <c r="M264" s="194">
        <v>0</v>
      </c>
      <c r="N264" s="194">
        <v>0</v>
      </c>
      <c r="O264" s="194">
        <v>0</v>
      </c>
      <c r="P264" s="194">
        <v>0</v>
      </c>
      <c r="Q264" s="194">
        <v>0</v>
      </c>
      <c r="R264" s="194"/>
      <c r="S264" s="194">
        <v>0</v>
      </c>
      <c r="T264" s="193" t="s">
        <v>7551</v>
      </c>
      <c r="U264" s="193" t="s">
        <v>52</v>
      </c>
      <c r="V264" s="216" t="s">
        <v>52</v>
      </c>
      <c r="W264" s="216" t="s">
        <v>52</v>
      </c>
      <c r="X264" s="27"/>
      <c r="Y264" s="216" t="s">
        <v>52</v>
      </c>
      <c r="Z264" s="188">
        <v>1039</v>
      </c>
      <c r="AA264" s="219">
        <f t="shared" si="8"/>
        <v>0</v>
      </c>
    </row>
    <row r="265" spans="1:27" s="195" customFormat="1" ht="30" customHeight="1">
      <c r="A265" s="193" t="s">
        <v>5396</v>
      </c>
      <c r="B265" s="193" t="s">
        <v>5352</v>
      </c>
      <c r="C265" s="193" t="s">
        <v>5395</v>
      </c>
      <c r="D265" s="24" t="s">
        <v>366</v>
      </c>
      <c r="E265" s="194">
        <v>0</v>
      </c>
      <c r="F265" s="193" t="s">
        <v>52</v>
      </c>
      <c r="G265" s="194">
        <v>1267</v>
      </c>
      <c r="H265" s="193" t="s">
        <v>8150</v>
      </c>
      <c r="I265" s="194">
        <v>1267</v>
      </c>
      <c r="J265" s="193"/>
      <c r="K265" s="194">
        <f t="shared" si="9"/>
        <v>1267</v>
      </c>
      <c r="L265" s="194">
        <v>0</v>
      </c>
      <c r="M265" s="194">
        <v>0</v>
      </c>
      <c r="N265" s="194">
        <v>0</v>
      </c>
      <c r="O265" s="194">
        <v>0</v>
      </c>
      <c r="P265" s="194">
        <v>0</v>
      </c>
      <c r="Q265" s="194">
        <v>0</v>
      </c>
      <c r="R265" s="194"/>
      <c r="S265" s="194">
        <v>0</v>
      </c>
      <c r="T265" s="193" t="s">
        <v>7552</v>
      </c>
      <c r="U265" s="193" t="s">
        <v>52</v>
      </c>
      <c r="V265" s="216" t="s">
        <v>52</v>
      </c>
      <c r="W265" s="216" t="s">
        <v>52</v>
      </c>
      <c r="X265" s="27"/>
      <c r="Y265" s="216" t="s">
        <v>52</v>
      </c>
      <c r="Z265" s="188">
        <v>1267</v>
      </c>
      <c r="AA265" s="219">
        <f t="shared" si="8"/>
        <v>0</v>
      </c>
    </row>
    <row r="266" spans="1:27" ht="30" customHeight="1">
      <c r="A266" s="5" t="s">
        <v>5286</v>
      </c>
      <c r="B266" s="5" t="s">
        <v>5284</v>
      </c>
      <c r="C266" s="5" t="s">
        <v>5285</v>
      </c>
      <c r="D266" s="20" t="s">
        <v>366</v>
      </c>
      <c r="E266" s="194">
        <v>2417</v>
      </c>
      <c r="F266" s="193" t="s">
        <v>7553</v>
      </c>
      <c r="G266" s="194">
        <v>1523</v>
      </c>
      <c r="H266" s="193" t="s">
        <v>8150</v>
      </c>
      <c r="I266" s="194">
        <v>1027</v>
      </c>
      <c r="J266" s="193"/>
      <c r="K266" s="21">
        <f t="shared" si="9"/>
        <v>1027</v>
      </c>
      <c r="L266" s="21">
        <v>0</v>
      </c>
      <c r="M266" s="21">
        <v>0</v>
      </c>
      <c r="N266" s="21">
        <v>0</v>
      </c>
      <c r="O266" s="21">
        <v>0</v>
      </c>
      <c r="P266" s="21">
        <v>0</v>
      </c>
      <c r="Q266" s="21">
        <v>0</v>
      </c>
      <c r="R266" s="21"/>
      <c r="S266" s="21">
        <v>0</v>
      </c>
      <c r="T266" s="5" t="s">
        <v>7554</v>
      </c>
      <c r="U266" s="5" t="s">
        <v>52</v>
      </c>
      <c r="V266" s="1" t="s">
        <v>52</v>
      </c>
      <c r="W266" s="1" t="s">
        <v>52</v>
      </c>
      <c r="X266" s="22"/>
      <c r="Y266" s="1" t="s">
        <v>52</v>
      </c>
      <c r="Z266" s="189">
        <v>1027</v>
      </c>
      <c r="AA266" s="187">
        <f t="shared" si="8"/>
        <v>0</v>
      </c>
    </row>
    <row r="267" spans="1:27" ht="30" customHeight="1">
      <c r="A267" s="5" t="s">
        <v>5319</v>
      </c>
      <c r="B267" s="5" t="s">
        <v>5284</v>
      </c>
      <c r="C267" s="5" t="s">
        <v>5318</v>
      </c>
      <c r="D267" s="20" t="s">
        <v>366</v>
      </c>
      <c r="E267" s="194">
        <v>2834</v>
      </c>
      <c r="F267" s="193" t="s">
        <v>7553</v>
      </c>
      <c r="G267" s="194">
        <v>1879</v>
      </c>
      <c r="H267" s="193" t="s">
        <v>8150</v>
      </c>
      <c r="I267" s="194">
        <v>1345</v>
      </c>
      <c r="J267" s="193"/>
      <c r="K267" s="21">
        <f t="shared" si="9"/>
        <v>1345</v>
      </c>
      <c r="L267" s="21">
        <v>0</v>
      </c>
      <c r="M267" s="21">
        <v>0</v>
      </c>
      <c r="N267" s="21">
        <v>0</v>
      </c>
      <c r="O267" s="21">
        <v>0</v>
      </c>
      <c r="P267" s="21">
        <v>0</v>
      </c>
      <c r="Q267" s="21">
        <v>0</v>
      </c>
      <c r="R267" s="21"/>
      <c r="S267" s="21">
        <v>0</v>
      </c>
      <c r="T267" s="5" t="s">
        <v>7555</v>
      </c>
      <c r="U267" s="5" t="s">
        <v>52</v>
      </c>
      <c r="V267" s="1" t="s">
        <v>52</v>
      </c>
      <c r="W267" s="1" t="s">
        <v>52</v>
      </c>
      <c r="X267" s="22"/>
      <c r="Y267" s="1" t="s">
        <v>52</v>
      </c>
      <c r="Z267" s="189">
        <v>1345</v>
      </c>
      <c r="AA267" s="187">
        <f t="shared" si="8"/>
        <v>0</v>
      </c>
    </row>
    <row r="268" spans="1:27" ht="30" customHeight="1">
      <c r="A268" s="5" t="s">
        <v>5309</v>
      </c>
      <c r="B268" s="5" t="s">
        <v>5284</v>
      </c>
      <c r="C268" s="5" t="s">
        <v>5308</v>
      </c>
      <c r="D268" s="20" t="s">
        <v>366</v>
      </c>
      <c r="E268" s="194">
        <v>3567</v>
      </c>
      <c r="F268" s="193" t="s">
        <v>7553</v>
      </c>
      <c r="G268" s="194">
        <v>2773</v>
      </c>
      <c r="H268" s="193" t="s">
        <v>8150</v>
      </c>
      <c r="I268" s="194">
        <v>2341</v>
      </c>
      <c r="J268" s="193"/>
      <c r="K268" s="21">
        <f t="shared" si="9"/>
        <v>2341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21">
        <v>0</v>
      </c>
      <c r="R268" s="21"/>
      <c r="S268" s="21">
        <v>0</v>
      </c>
      <c r="T268" s="5" t="s">
        <v>7556</v>
      </c>
      <c r="U268" s="5" t="s">
        <v>52</v>
      </c>
      <c r="V268" s="1" t="s">
        <v>52</v>
      </c>
      <c r="W268" s="1" t="s">
        <v>52</v>
      </c>
      <c r="X268" s="22"/>
      <c r="Y268" s="1" t="s">
        <v>52</v>
      </c>
      <c r="Z268" s="189">
        <v>2341</v>
      </c>
      <c r="AA268" s="187">
        <f t="shared" si="8"/>
        <v>0</v>
      </c>
    </row>
    <row r="269" spans="1:27" ht="30" customHeight="1">
      <c r="A269" s="5" t="s">
        <v>5329</v>
      </c>
      <c r="B269" s="5" t="s">
        <v>5284</v>
      </c>
      <c r="C269" s="5" t="s">
        <v>5328</v>
      </c>
      <c r="D269" s="20" t="s">
        <v>366</v>
      </c>
      <c r="E269" s="194">
        <v>4251</v>
      </c>
      <c r="F269" s="193" t="s">
        <v>7553</v>
      </c>
      <c r="G269" s="194">
        <v>3088</v>
      </c>
      <c r="H269" s="193" t="s">
        <v>8150</v>
      </c>
      <c r="I269" s="194">
        <v>2440</v>
      </c>
      <c r="J269" s="193"/>
      <c r="K269" s="21">
        <f t="shared" si="9"/>
        <v>2440</v>
      </c>
      <c r="L269" s="21">
        <v>0</v>
      </c>
      <c r="M269" s="21">
        <v>0</v>
      </c>
      <c r="N269" s="21">
        <v>0</v>
      </c>
      <c r="O269" s="21">
        <v>0</v>
      </c>
      <c r="P269" s="21">
        <v>0</v>
      </c>
      <c r="Q269" s="21">
        <v>0</v>
      </c>
      <c r="R269" s="21"/>
      <c r="S269" s="21">
        <v>0</v>
      </c>
      <c r="T269" s="5" t="s">
        <v>7557</v>
      </c>
      <c r="U269" s="5" t="s">
        <v>52</v>
      </c>
      <c r="V269" s="1" t="s">
        <v>52</v>
      </c>
      <c r="W269" s="1" t="s">
        <v>52</v>
      </c>
      <c r="X269" s="22"/>
      <c r="Y269" s="1" t="s">
        <v>52</v>
      </c>
      <c r="Z269" s="189">
        <v>2440</v>
      </c>
      <c r="AA269" s="187">
        <f t="shared" si="8"/>
        <v>0</v>
      </c>
    </row>
    <row r="270" spans="1:27" s="195" customFormat="1" ht="30" customHeight="1">
      <c r="A270" s="193" t="s">
        <v>5300</v>
      </c>
      <c r="B270" s="193" t="s">
        <v>5298</v>
      </c>
      <c r="C270" s="193" t="s">
        <v>5299</v>
      </c>
      <c r="D270" s="24" t="s">
        <v>366</v>
      </c>
      <c r="E270" s="194">
        <v>0</v>
      </c>
      <c r="F270" s="193" t="s">
        <v>52</v>
      </c>
      <c r="G270" s="194">
        <v>583</v>
      </c>
      <c r="H270" s="193" t="s">
        <v>8150</v>
      </c>
      <c r="I270" s="194">
        <v>836</v>
      </c>
      <c r="J270" s="193" t="s">
        <v>8149</v>
      </c>
      <c r="K270" s="194">
        <f t="shared" si="9"/>
        <v>583</v>
      </c>
      <c r="L270" s="194">
        <v>0</v>
      </c>
      <c r="M270" s="194">
        <v>0</v>
      </c>
      <c r="N270" s="194">
        <v>0</v>
      </c>
      <c r="O270" s="194">
        <v>0</v>
      </c>
      <c r="P270" s="194">
        <v>0</v>
      </c>
      <c r="Q270" s="194">
        <v>0</v>
      </c>
      <c r="R270" s="194"/>
      <c r="S270" s="194">
        <v>0</v>
      </c>
      <c r="T270" s="193" t="s">
        <v>7558</v>
      </c>
      <c r="U270" s="193" t="s">
        <v>52</v>
      </c>
      <c r="V270" s="216" t="s">
        <v>52</v>
      </c>
      <c r="W270" s="216" t="s">
        <v>52</v>
      </c>
      <c r="X270" s="27"/>
      <c r="Y270" s="216" t="s">
        <v>52</v>
      </c>
      <c r="Z270" s="195">
        <v>583</v>
      </c>
      <c r="AA270" s="219">
        <f t="shared" si="8"/>
        <v>0</v>
      </c>
    </row>
    <row r="271" spans="1:27" ht="30" customHeight="1">
      <c r="A271" s="5" t="s">
        <v>5196</v>
      </c>
      <c r="B271" s="5" t="s">
        <v>5195</v>
      </c>
      <c r="C271" s="5" t="s">
        <v>52</v>
      </c>
      <c r="D271" s="20" t="s">
        <v>436</v>
      </c>
      <c r="E271" s="192">
        <v>0</v>
      </c>
      <c r="F271" s="191" t="s">
        <v>52</v>
      </c>
      <c r="G271" s="192">
        <v>140000</v>
      </c>
      <c r="H271" s="191" t="s">
        <v>7559</v>
      </c>
      <c r="I271" s="192">
        <v>0</v>
      </c>
      <c r="J271" s="191" t="s">
        <v>52</v>
      </c>
      <c r="K271" s="21">
        <f t="shared" si="9"/>
        <v>140000</v>
      </c>
      <c r="L271" s="21">
        <v>0</v>
      </c>
      <c r="M271" s="21">
        <v>0</v>
      </c>
      <c r="N271" s="21">
        <v>0</v>
      </c>
      <c r="O271" s="21">
        <v>0</v>
      </c>
      <c r="P271" s="21">
        <v>0</v>
      </c>
      <c r="Q271" s="21">
        <v>0</v>
      </c>
      <c r="R271" s="21"/>
      <c r="S271" s="21">
        <v>0</v>
      </c>
      <c r="T271" s="5" t="s">
        <v>7560</v>
      </c>
      <c r="U271" s="5" t="s">
        <v>52</v>
      </c>
      <c r="V271" s="1" t="s">
        <v>52</v>
      </c>
      <c r="W271" s="1" t="s">
        <v>52</v>
      </c>
      <c r="X271" s="22"/>
      <c r="Y271" s="1" t="s">
        <v>52</v>
      </c>
      <c r="Z271" s="189">
        <v>140000</v>
      </c>
      <c r="AA271" s="187">
        <f t="shared" si="8"/>
        <v>0</v>
      </c>
    </row>
    <row r="272" spans="1:27" ht="30" customHeight="1">
      <c r="A272" s="5" t="s">
        <v>5340</v>
      </c>
      <c r="B272" s="5" t="s">
        <v>5338</v>
      </c>
      <c r="C272" s="5" t="s">
        <v>5339</v>
      </c>
      <c r="D272" s="20" t="s">
        <v>366</v>
      </c>
      <c r="E272" s="194">
        <v>3920</v>
      </c>
      <c r="F272" s="193" t="s">
        <v>7561</v>
      </c>
      <c r="G272" s="194">
        <v>3967</v>
      </c>
      <c r="H272" s="193" t="s">
        <v>8150</v>
      </c>
      <c r="I272" s="194">
        <v>1258</v>
      </c>
      <c r="J272" s="193"/>
      <c r="K272" s="21">
        <f t="shared" si="9"/>
        <v>1258</v>
      </c>
      <c r="L272" s="21">
        <v>0</v>
      </c>
      <c r="M272" s="21">
        <v>0</v>
      </c>
      <c r="N272" s="21">
        <v>0</v>
      </c>
      <c r="O272" s="21">
        <v>0</v>
      </c>
      <c r="P272" s="21">
        <v>0</v>
      </c>
      <c r="Q272" s="21">
        <v>0</v>
      </c>
      <c r="R272" s="21"/>
      <c r="S272" s="21">
        <v>0</v>
      </c>
      <c r="T272" s="5" t="s">
        <v>7562</v>
      </c>
      <c r="U272" s="5" t="s">
        <v>52</v>
      </c>
      <c r="V272" s="1" t="s">
        <v>52</v>
      </c>
      <c r="W272" s="1" t="s">
        <v>52</v>
      </c>
      <c r="X272" s="22"/>
      <c r="Y272" s="1" t="s">
        <v>52</v>
      </c>
      <c r="Z272" s="189">
        <v>1258</v>
      </c>
      <c r="AA272" s="187">
        <f t="shared" si="8"/>
        <v>0</v>
      </c>
    </row>
    <row r="273" spans="1:27" ht="30" customHeight="1">
      <c r="A273" s="5" t="s">
        <v>5363</v>
      </c>
      <c r="B273" s="5" t="s">
        <v>5338</v>
      </c>
      <c r="C273" s="5" t="s">
        <v>5362</v>
      </c>
      <c r="D273" s="20" t="s">
        <v>366</v>
      </c>
      <c r="E273" s="194">
        <v>5500</v>
      </c>
      <c r="F273" s="193" t="s">
        <v>7561</v>
      </c>
      <c r="G273" s="194">
        <v>5934</v>
      </c>
      <c r="H273" s="193" t="s">
        <v>8150</v>
      </c>
      <c r="I273" s="194">
        <v>1760</v>
      </c>
      <c r="J273" s="193"/>
      <c r="K273" s="21">
        <f t="shared" si="9"/>
        <v>1760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21">
        <v>0</v>
      </c>
      <c r="R273" s="21"/>
      <c r="S273" s="21">
        <v>0</v>
      </c>
      <c r="T273" s="5" t="s">
        <v>7563</v>
      </c>
      <c r="U273" s="5" t="s">
        <v>52</v>
      </c>
      <c r="V273" s="1" t="s">
        <v>52</v>
      </c>
      <c r="W273" s="1" t="s">
        <v>52</v>
      </c>
      <c r="X273" s="22"/>
      <c r="Y273" s="1" t="s">
        <v>52</v>
      </c>
      <c r="Z273" s="189">
        <v>1760</v>
      </c>
      <c r="AA273" s="187">
        <f t="shared" si="8"/>
        <v>0</v>
      </c>
    </row>
    <row r="274" spans="1:27" ht="30" customHeight="1">
      <c r="A274" s="5" t="s">
        <v>5375</v>
      </c>
      <c r="B274" s="5" t="s">
        <v>5338</v>
      </c>
      <c r="C274" s="5" t="s">
        <v>5374</v>
      </c>
      <c r="D274" s="20" t="s">
        <v>366</v>
      </c>
      <c r="E274" s="194">
        <v>7070</v>
      </c>
      <c r="F274" s="193" t="s">
        <v>7561</v>
      </c>
      <c r="G274" s="194">
        <v>7900</v>
      </c>
      <c r="H274" s="193" t="s">
        <v>8150</v>
      </c>
      <c r="I274" s="194">
        <v>2275</v>
      </c>
      <c r="J274" s="193"/>
      <c r="K274" s="21">
        <f t="shared" si="9"/>
        <v>2275</v>
      </c>
      <c r="L274" s="21">
        <v>0</v>
      </c>
      <c r="M274" s="21">
        <v>0</v>
      </c>
      <c r="N274" s="21">
        <v>0</v>
      </c>
      <c r="O274" s="21">
        <v>0</v>
      </c>
      <c r="P274" s="21">
        <v>0</v>
      </c>
      <c r="Q274" s="21">
        <v>0</v>
      </c>
      <c r="R274" s="21"/>
      <c r="S274" s="21">
        <v>0</v>
      </c>
      <c r="T274" s="5" t="s">
        <v>7564</v>
      </c>
      <c r="U274" s="5" t="s">
        <v>52</v>
      </c>
      <c r="V274" s="1" t="s">
        <v>52</v>
      </c>
      <c r="W274" s="1" t="s">
        <v>52</v>
      </c>
      <c r="X274" s="22"/>
      <c r="Y274" s="1" t="s">
        <v>52</v>
      </c>
      <c r="Z274" s="189">
        <v>2275</v>
      </c>
      <c r="AA274" s="187">
        <f t="shared" si="8"/>
        <v>0</v>
      </c>
    </row>
    <row r="275" spans="1:27" ht="30" customHeight="1">
      <c r="A275" s="5" t="s">
        <v>5390</v>
      </c>
      <c r="B275" s="5" t="s">
        <v>5338</v>
      </c>
      <c r="C275" s="5" t="s">
        <v>5389</v>
      </c>
      <c r="D275" s="20" t="s">
        <v>366</v>
      </c>
      <c r="E275" s="194">
        <v>0</v>
      </c>
      <c r="F275" s="193" t="s">
        <v>52</v>
      </c>
      <c r="G275" s="194">
        <v>0</v>
      </c>
      <c r="H275" s="193" t="s">
        <v>52</v>
      </c>
      <c r="I275" s="194">
        <v>3184</v>
      </c>
      <c r="J275" s="193"/>
      <c r="K275" s="21">
        <f t="shared" si="9"/>
        <v>3184</v>
      </c>
      <c r="L275" s="21">
        <v>0</v>
      </c>
      <c r="M275" s="21">
        <v>0</v>
      </c>
      <c r="N275" s="21">
        <v>0</v>
      </c>
      <c r="O275" s="21">
        <v>0</v>
      </c>
      <c r="P275" s="21">
        <v>0</v>
      </c>
      <c r="Q275" s="21">
        <v>0</v>
      </c>
      <c r="R275" s="21"/>
      <c r="S275" s="21">
        <v>0</v>
      </c>
      <c r="T275" s="5" t="s">
        <v>7565</v>
      </c>
      <c r="U275" s="5" t="s">
        <v>52</v>
      </c>
      <c r="V275" s="1" t="s">
        <v>52</v>
      </c>
      <c r="W275" s="1" t="s">
        <v>52</v>
      </c>
      <c r="X275" s="22"/>
      <c r="Y275" s="1" t="s">
        <v>52</v>
      </c>
      <c r="Z275" s="189">
        <v>3184</v>
      </c>
      <c r="AA275" s="187">
        <f t="shared" si="8"/>
        <v>0</v>
      </c>
    </row>
    <row r="276" spans="1:27" ht="30" customHeight="1">
      <c r="A276" s="5" t="s">
        <v>5240</v>
      </c>
      <c r="B276" s="5" t="s">
        <v>5238</v>
      </c>
      <c r="C276" s="5" t="s">
        <v>5239</v>
      </c>
      <c r="D276" s="20" t="s">
        <v>709</v>
      </c>
      <c r="E276" s="194">
        <v>0</v>
      </c>
      <c r="F276" s="193" t="s">
        <v>52</v>
      </c>
      <c r="G276" s="194">
        <v>1789.77</v>
      </c>
      <c r="H276" s="193" t="s">
        <v>7212</v>
      </c>
      <c r="I276" s="194"/>
      <c r="J276" s="193"/>
      <c r="K276" s="21">
        <f t="shared" si="9"/>
        <v>1789.77</v>
      </c>
      <c r="L276" s="21">
        <v>0</v>
      </c>
      <c r="M276" s="21">
        <v>0</v>
      </c>
      <c r="N276" s="21">
        <v>0</v>
      </c>
      <c r="O276" s="21">
        <v>0</v>
      </c>
      <c r="P276" s="21">
        <v>0</v>
      </c>
      <c r="Q276" s="21">
        <v>0</v>
      </c>
      <c r="R276" s="21"/>
      <c r="S276" s="21">
        <v>0</v>
      </c>
      <c r="T276" s="5" t="s">
        <v>7566</v>
      </c>
      <c r="U276" s="5" t="s">
        <v>52</v>
      </c>
      <c r="V276" s="1" t="s">
        <v>52</v>
      </c>
      <c r="W276" s="1" t="s">
        <v>52</v>
      </c>
      <c r="X276" s="22"/>
      <c r="Y276" s="1" t="s">
        <v>52</v>
      </c>
      <c r="Z276" s="189">
        <v>1789.77</v>
      </c>
      <c r="AA276" s="187">
        <f t="shared" si="8"/>
        <v>0</v>
      </c>
    </row>
    <row r="277" spans="1:27" ht="30" customHeight="1">
      <c r="A277" s="5" t="s">
        <v>5252</v>
      </c>
      <c r="B277" s="5" t="s">
        <v>5238</v>
      </c>
      <c r="C277" s="5" t="s">
        <v>5251</v>
      </c>
      <c r="D277" s="20" t="s">
        <v>709</v>
      </c>
      <c r="E277" s="194">
        <v>0</v>
      </c>
      <c r="F277" s="193" t="s">
        <v>52</v>
      </c>
      <c r="G277" s="194">
        <v>2590.9</v>
      </c>
      <c r="H277" s="193" t="s">
        <v>7212</v>
      </c>
      <c r="I277" s="194"/>
      <c r="J277" s="193"/>
      <c r="K277" s="21">
        <f t="shared" si="9"/>
        <v>2590.9</v>
      </c>
      <c r="L277" s="21">
        <v>0</v>
      </c>
      <c r="M277" s="21">
        <v>0</v>
      </c>
      <c r="N277" s="21">
        <v>0</v>
      </c>
      <c r="O277" s="21">
        <v>0</v>
      </c>
      <c r="P277" s="21">
        <v>0</v>
      </c>
      <c r="Q277" s="21">
        <v>0</v>
      </c>
      <c r="R277" s="21"/>
      <c r="S277" s="21">
        <v>0</v>
      </c>
      <c r="T277" s="5" t="s">
        <v>7567</v>
      </c>
      <c r="U277" s="5" t="s">
        <v>52</v>
      </c>
      <c r="V277" s="1" t="s">
        <v>52</v>
      </c>
      <c r="W277" s="1" t="s">
        <v>52</v>
      </c>
      <c r="X277" s="22"/>
      <c r="Y277" s="1" t="s">
        <v>52</v>
      </c>
      <c r="Z277" s="189">
        <v>2590.9</v>
      </c>
      <c r="AA277" s="187">
        <f t="shared" si="8"/>
        <v>0</v>
      </c>
    </row>
    <row r="278" spans="1:27" ht="30" customHeight="1">
      <c r="A278" s="5" t="s">
        <v>5264</v>
      </c>
      <c r="B278" s="5" t="s">
        <v>5238</v>
      </c>
      <c r="C278" s="5" t="s">
        <v>5263</v>
      </c>
      <c r="D278" s="20" t="s">
        <v>709</v>
      </c>
      <c r="E278" s="194">
        <v>0</v>
      </c>
      <c r="F278" s="193" t="s">
        <v>52</v>
      </c>
      <c r="G278" s="194">
        <v>3000</v>
      </c>
      <c r="H278" s="193" t="s">
        <v>7212</v>
      </c>
      <c r="I278" s="194"/>
      <c r="J278" s="193"/>
      <c r="K278" s="21">
        <f t="shared" si="9"/>
        <v>3000</v>
      </c>
      <c r="L278" s="21">
        <v>0</v>
      </c>
      <c r="M278" s="21">
        <v>0</v>
      </c>
      <c r="N278" s="21">
        <v>0</v>
      </c>
      <c r="O278" s="21">
        <v>0</v>
      </c>
      <c r="P278" s="21">
        <v>0</v>
      </c>
      <c r="Q278" s="21">
        <v>0</v>
      </c>
      <c r="R278" s="21"/>
      <c r="S278" s="21">
        <v>0</v>
      </c>
      <c r="T278" s="5" t="s">
        <v>7568</v>
      </c>
      <c r="U278" s="5" t="s">
        <v>52</v>
      </c>
      <c r="V278" s="1" t="s">
        <v>52</v>
      </c>
      <c r="W278" s="1" t="s">
        <v>52</v>
      </c>
      <c r="X278" s="22"/>
      <c r="Y278" s="1" t="s">
        <v>52</v>
      </c>
      <c r="Z278" s="189">
        <v>3000</v>
      </c>
      <c r="AA278" s="187">
        <f t="shared" si="8"/>
        <v>0</v>
      </c>
    </row>
    <row r="279" spans="1:27" ht="30" customHeight="1">
      <c r="A279" s="5" t="s">
        <v>5246</v>
      </c>
      <c r="B279" s="5" t="s">
        <v>5238</v>
      </c>
      <c r="C279" s="5" t="s">
        <v>5245</v>
      </c>
      <c r="D279" s="20" t="s">
        <v>709</v>
      </c>
      <c r="E279" s="194">
        <v>0</v>
      </c>
      <c r="F279" s="193" t="s">
        <v>52</v>
      </c>
      <c r="G279" s="194">
        <v>692.81</v>
      </c>
      <c r="H279" s="193" t="s">
        <v>7212</v>
      </c>
      <c r="I279" s="194"/>
      <c r="J279" s="193"/>
      <c r="K279" s="21">
        <f t="shared" si="9"/>
        <v>692.81</v>
      </c>
      <c r="L279" s="21">
        <v>0</v>
      </c>
      <c r="M279" s="21">
        <v>0</v>
      </c>
      <c r="N279" s="21">
        <v>0</v>
      </c>
      <c r="O279" s="21">
        <v>0</v>
      </c>
      <c r="P279" s="21">
        <v>0</v>
      </c>
      <c r="Q279" s="21">
        <v>0</v>
      </c>
      <c r="R279" s="21"/>
      <c r="S279" s="21">
        <v>0</v>
      </c>
      <c r="T279" s="5" t="s">
        <v>7569</v>
      </c>
      <c r="U279" s="5" t="s">
        <v>52</v>
      </c>
      <c r="V279" s="1" t="s">
        <v>52</v>
      </c>
      <c r="W279" s="1" t="s">
        <v>52</v>
      </c>
      <c r="X279" s="22"/>
      <c r="Y279" s="1" t="s">
        <v>52</v>
      </c>
      <c r="Z279" s="190">
        <v>692.81</v>
      </c>
      <c r="AA279" s="187">
        <f t="shared" si="8"/>
        <v>0</v>
      </c>
    </row>
    <row r="280" spans="1:27" ht="30" customHeight="1">
      <c r="A280" s="5" t="s">
        <v>5258</v>
      </c>
      <c r="B280" s="5" t="s">
        <v>5238</v>
      </c>
      <c r="C280" s="5" t="s">
        <v>5257</v>
      </c>
      <c r="D280" s="20" t="s">
        <v>709</v>
      </c>
      <c r="E280" s="194">
        <v>0</v>
      </c>
      <c r="F280" s="193" t="s">
        <v>52</v>
      </c>
      <c r="G280" s="194">
        <v>1002.93</v>
      </c>
      <c r="H280" s="193" t="s">
        <v>7212</v>
      </c>
      <c r="I280" s="194"/>
      <c r="J280" s="193"/>
      <c r="K280" s="21">
        <f t="shared" si="9"/>
        <v>1002.93</v>
      </c>
      <c r="L280" s="21">
        <v>0</v>
      </c>
      <c r="M280" s="21">
        <v>0</v>
      </c>
      <c r="N280" s="21">
        <v>0</v>
      </c>
      <c r="O280" s="21">
        <v>0</v>
      </c>
      <c r="P280" s="21">
        <v>0</v>
      </c>
      <c r="Q280" s="21">
        <v>0</v>
      </c>
      <c r="R280" s="21"/>
      <c r="S280" s="21">
        <v>0</v>
      </c>
      <c r="T280" s="5" t="s">
        <v>7570</v>
      </c>
      <c r="U280" s="5" t="s">
        <v>52</v>
      </c>
      <c r="V280" s="1" t="s">
        <v>52</v>
      </c>
      <c r="W280" s="1" t="s">
        <v>52</v>
      </c>
      <c r="X280" s="22"/>
      <c r="Y280" s="1" t="s">
        <v>52</v>
      </c>
      <c r="Z280" s="189">
        <v>1002.93</v>
      </c>
      <c r="AA280" s="187">
        <f t="shared" si="8"/>
        <v>0</v>
      </c>
    </row>
    <row r="281" spans="1:27" ht="30" customHeight="1">
      <c r="A281" s="5" t="s">
        <v>5270</v>
      </c>
      <c r="B281" s="5" t="s">
        <v>5238</v>
      </c>
      <c r="C281" s="5" t="s">
        <v>5269</v>
      </c>
      <c r="D281" s="20" t="s">
        <v>709</v>
      </c>
      <c r="E281" s="194">
        <v>0</v>
      </c>
      <c r="F281" s="193" t="s">
        <v>52</v>
      </c>
      <c r="G281" s="194">
        <v>1161.29</v>
      </c>
      <c r="H281" s="193" t="s">
        <v>7212</v>
      </c>
      <c r="I281" s="194"/>
      <c r="J281" s="193"/>
      <c r="K281" s="21">
        <f t="shared" si="9"/>
        <v>1161.29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/>
      <c r="S281" s="21">
        <v>0</v>
      </c>
      <c r="T281" s="5" t="s">
        <v>7571</v>
      </c>
      <c r="U281" s="5" t="s">
        <v>52</v>
      </c>
      <c r="V281" s="1" t="s">
        <v>52</v>
      </c>
      <c r="W281" s="1" t="s">
        <v>52</v>
      </c>
      <c r="X281" s="22"/>
      <c r="Y281" s="1" t="s">
        <v>52</v>
      </c>
      <c r="Z281" s="189">
        <v>1161.29</v>
      </c>
      <c r="AA281" s="187">
        <f t="shared" si="8"/>
        <v>0</v>
      </c>
    </row>
    <row r="282" spans="1:27" ht="30" customHeight="1">
      <c r="A282" s="5" t="s">
        <v>5231</v>
      </c>
      <c r="B282" s="5" t="s">
        <v>5230</v>
      </c>
      <c r="C282" s="5" t="s">
        <v>1968</v>
      </c>
      <c r="D282" s="20" t="s">
        <v>709</v>
      </c>
      <c r="E282" s="192">
        <v>0</v>
      </c>
      <c r="F282" s="191" t="s">
        <v>52</v>
      </c>
      <c r="G282" s="192">
        <v>0</v>
      </c>
      <c r="H282" s="191" t="s">
        <v>52</v>
      </c>
      <c r="I282" s="192">
        <v>4020</v>
      </c>
      <c r="J282" s="191" t="s">
        <v>7382</v>
      </c>
      <c r="K282" s="21">
        <f t="shared" si="9"/>
        <v>4020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/>
      <c r="S282" s="21">
        <v>0</v>
      </c>
      <c r="T282" s="5" t="s">
        <v>7572</v>
      </c>
      <c r="U282" s="5" t="s">
        <v>52</v>
      </c>
      <c r="V282" s="1" t="s">
        <v>52</v>
      </c>
      <c r="W282" s="1" t="s">
        <v>52</v>
      </c>
      <c r="X282" s="22"/>
      <c r="Y282" s="1" t="s">
        <v>52</v>
      </c>
      <c r="Z282" s="189">
        <v>4020</v>
      </c>
      <c r="AA282" s="187">
        <f t="shared" si="8"/>
        <v>0</v>
      </c>
    </row>
    <row r="283" spans="1:27" ht="30" customHeight="1">
      <c r="A283" s="5" t="s">
        <v>3164</v>
      </c>
      <c r="B283" s="5" t="s">
        <v>3162</v>
      </c>
      <c r="C283" s="5" t="s">
        <v>3163</v>
      </c>
      <c r="D283" s="20" t="s">
        <v>1186</v>
      </c>
      <c r="E283" s="192">
        <v>0</v>
      </c>
      <c r="F283" s="191" t="s">
        <v>52</v>
      </c>
      <c r="G283" s="192">
        <v>14400</v>
      </c>
      <c r="H283" s="191" t="s">
        <v>7573</v>
      </c>
      <c r="I283" s="192">
        <v>0</v>
      </c>
      <c r="J283" s="191" t="s">
        <v>52</v>
      </c>
      <c r="K283" s="21">
        <f t="shared" si="9"/>
        <v>14400</v>
      </c>
      <c r="L283" s="21">
        <v>0</v>
      </c>
      <c r="M283" s="21">
        <v>0</v>
      </c>
      <c r="N283" s="21">
        <v>0</v>
      </c>
      <c r="O283" s="21">
        <v>0</v>
      </c>
      <c r="P283" s="21">
        <v>0</v>
      </c>
      <c r="Q283" s="21">
        <v>0</v>
      </c>
      <c r="R283" s="21"/>
      <c r="S283" s="21">
        <v>0</v>
      </c>
      <c r="T283" s="5" t="s">
        <v>7574</v>
      </c>
      <c r="U283" s="5" t="s">
        <v>52</v>
      </c>
      <c r="V283" s="1" t="s">
        <v>52</v>
      </c>
      <c r="W283" s="1" t="s">
        <v>52</v>
      </c>
      <c r="X283" s="22"/>
      <c r="Y283" s="1" t="s">
        <v>52</v>
      </c>
      <c r="Z283" s="189">
        <v>14400</v>
      </c>
      <c r="AA283" s="187">
        <f t="shared" si="8"/>
        <v>0</v>
      </c>
    </row>
    <row r="284" spans="1:27" ht="30" customHeight="1">
      <c r="A284" s="5" t="s">
        <v>3169</v>
      </c>
      <c r="B284" s="5" t="s">
        <v>3162</v>
      </c>
      <c r="C284" s="5" t="s">
        <v>3168</v>
      </c>
      <c r="D284" s="20" t="s">
        <v>1186</v>
      </c>
      <c r="E284" s="192">
        <v>0</v>
      </c>
      <c r="F284" s="191" t="s">
        <v>52</v>
      </c>
      <c r="G284" s="192">
        <v>16640</v>
      </c>
      <c r="H284" s="191" t="s">
        <v>7573</v>
      </c>
      <c r="I284" s="192">
        <v>0</v>
      </c>
      <c r="J284" s="191" t="s">
        <v>52</v>
      </c>
      <c r="K284" s="21">
        <f t="shared" si="9"/>
        <v>16640</v>
      </c>
      <c r="L284" s="21">
        <v>0</v>
      </c>
      <c r="M284" s="21">
        <v>0</v>
      </c>
      <c r="N284" s="21">
        <v>0</v>
      </c>
      <c r="O284" s="21">
        <v>0</v>
      </c>
      <c r="P284" s="21">
        <v>0</v>
      </c>
      <c r="Q284" s="21">
        <v>0</v>
      </c>
      <c r="R284" s="21"/>
      <c r="S284" s="21">
        <v>0</v>
      </c>
      <c r="T284" s="5" t="s">
        <v>7575</v>
      </c>
      <c r="U284" s="5" t="s">
        <v>52</v>
      </c>
      <c r="V284" s="1" t="s">
        <v>52</v>
      </c>
      <c r="W284" s="1" t="s">
        <v>52</v>
      </c>
      <c r="X284" s="22"/>
      <c r="Y284" s="1" t="s">
        <v>52</v>
      </c>
      <c r="Z284" s="189">
        <v>16640</v>
      </c>
      <c r="AA284" s="187">
        <f t="shared" si="8"/>
        <v>0</v>
      </c>
    </row>
    <row r="285" spans="1:27" ht="30" customHeight="1">
      <c r="A285" s="5" t="s">
        <v>3174</v>
      </c>
      <c r="B285" s="5" t="s">
        <v>3162</v>
      </c>
      <c r="C285" s="5" t="s">
        <v>3173</v>
      </c>
      <c r="D285" s="20" t="s">
        <v>1186</v>
      </c>
      <c r="E285" s="192">
        <v>0</v>
      </c>
      <c r="F285" s="191" t="s">
        <v>52</v>
      </c>
      <c r="G285" s="192">
        <v>37440</v>
      </c>
      <c r="H285" s="191" t="s">
        <v>7573</v>
      </c>
      <c r="I285" s="192">
        <v>0</v>
      </c>
      <c r="J285" s="191" t="s">
        <v>52</v>
      </c>
      <c r="K285" s="21">
        <f t="shared" si="9"/>
        <v>37440</v>
      </c>
      <c r="L285" s="21">
        <v>0</v>
      </c>
      <c r="M285" s="21">
        <v>0</v>
      </c>
      <c r="N285" s="21">
        <v>0</v>
      </c>
      <c r="O285" s="21">
        <v>0</v>
      </c>
      <c r="P285" s="21">
        <v>0</v>
      </c>
      <c r="Q285" s="21">
        <v>0</v>
      </c>
      <c r="R285" s="21"/>
      <c r="S285" s="21">
        <v>0</v>
      </c>
      <c r="T285" s="5" t="s">
        <v>7576</v>
      </c>
      <c r="U285" s="5" t="s">
        <v>52</v>
      </c>
      <c r="V285" s="1" t="s">
        <v>52</v>
      </c>
      <c r="W285" s="1" t="s">
        <v>52</v>
      </c>
      <c r="X285" s="22"/>
      <c r="Y285" s="1" t="s">
        <v>52</v>
      </c>
      <c r="Z285" s="189">
        <v>37440</v>
      </c>
      <c r="AA285" s="187">
        <f t="shared" si="8"/>
        <v>0</v>
      </c>
    </row>
    <row r="286" spans="1:27" ht="30" customHeight="1">
      <c r="A286" s="5" t="s">
        <v>3179</v>
      </c>
      <c r="B286" s="5" t="s">
        <v>3162</v>
      </c>
      <c r="C286" s="5" t="s">
        <v>3178</v>
      </c>
      <c r="D286" s="20" t="s">
        <v>1186</v>
      </c>
      <c r="E286" s="192">
        <v>0</v>
      </c>
      <c r="F286" s="191" t="s">
        <v>52</v>
      </c>
      <c r="G286" s="192">
        <v>42240</v>
      </c>
      <c r="H286" s="191" t="s">
        <v>7573</v>
      </c>
      <c r="I286" s="192">
        <v>0</v>
      </c>
      <c r="J286" s="191" t="s">
        <v>52</v>
      </c>
      <c r="K286" s="21">
        <f t="shared" si="9"/>
        <v>42240</v>
      </c>
      <c r="L286" s="21">
        <v>0</v>
      </c>
      <c r="M286" s="21">
        <v>0</v>
      </c>
      <c r="N286" s="21">
        <v>0</v>
      </c>
      <c r="O286" s="21">
        <v>0</v>
      </c>
      <c r="P286" s="21">
        <v>0</v>
      </c>
      <c r="Q286" s="21">
        <v>0</v>
      </c>
      <c r="R286" s="21"/>
      <c r="S286" s="21">
        <v>0</v>
      </c>
      <c r="T286" s="5" t="s">
        <v>7577</v>
      </c>
      <c r="U286" s="5" t="s">
        <v>52</v>
      </c>
      <c r="V286" s="1" t="s">
        <v>52</v>
      </c>
      <c r="W286" s="1" t="s">
        <v>52</v>
      </c>
      <c r="X286" s="22"/>
      <c r="Y286" s="1" t="s">
        <v>52</v>
      </c>
      <c r="Z286" s="189">
        <v>42240</v>
      </c>
      <c r="AA286" s="187">
        <f t="shared" si="8"/>
        <v>0</v>
      </c>
    </row>
    <row r="287" spans="1:27" ht="30" customHeight="1">
      <c r="A287" s="5" t="s">
        <v>4459</v>
      </c>
      <c r="B287" s="5" t="s">
        <v>4457</v>
      </c>
      <c r="C287" s="5" t="s">
        <v>4458</v>
      </c>
      <c r="D287" s="20" t="s">
        <v>1186</v>
      </c>
      <c r="E287" s="194">
        <v>0</v>
      </c>
      <c r="F287" s="193" t="s">
        <v>52</v>
      </c>
      <c r="G287" s="194">
        <v>255000</v>
      </c>
      <c r="H287" s="193" t="s">
        <v>8150</v>
      </c>
      <c r="I287" s="194">
        <v>255000</v>
      </c>
      <c r="J287" s="193" t="s">
        <v>8149</v>
      </c>
      <c r="K287" s="21">
        <f t="shared" si="9"/>
        <v>255000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21">
        <v>0</v>
      </c>
      <c r="R287" s="21"/>
      <c r="S287" s="21">
        <v>0</v>
      </c>
      <c r="T287" s="5" t="s">
        <v>7578</v>
      </c>
      <c r="U287" s="5" t="s">
        <v>52</v>
      </c>
      <c r="V287" s="1" t="s">
        <v>52</v>
      </c>
      <c r="W287" s="1" t="s">
        <v>52</v>
      </c>
      <c r="X287" s="22"/>
      <c r="Y287" s="1" t="s">
        <v>52</v>
      </c>
      <c r="Z287" s="189">
        <v>255000</v>
      </c>
      <c r="AA287" s="187">
        <f t="shared" si="8"/>
        <v>0</v>
      </c>
    </row>
    <row r="288" spans="1:27" ht="30" customHeight="1">
      <c r="A288" s="5" t="s">
        <v>4468</v>
      </c>
      <c r="B288" s="5" t="s">
        <v>4457</v>
      </c>
      <c r="C288" s="5" t="s">
        <v>4467</v>
      </c>
      <c r="D288" s="20" t="s">
        <v>1186</v>
      </c>
      <c r="E288" s="194">
        <v>0</v>
      </c>
      <c r="F288" s="193" t="s">
        <v>52</v>
      </c>
      <c r="G288" s="194">
        <v>305000</v>
      </c>
      <c r="H288" s="193" t="s">
        <v>8150</v>
      </c>
      <c r="I288" s="194">
        <v>300000</v>
      </c>
      <c r="J288" s="193" t="s">
        <v>8149</v>
      </c>
      <c r="K288" s="21">
        <f t="shared" si="9"/>
        <v>300000</v>
      </c>
      <c r="L288" s="21">
        <v>0</v>
      </c>
      <c r="M288" s="21">
        <v>0</v>
      </c>
      <c r="N288" s="21">
        <v>0</v>
      </c>
      <c r="O288" s="21">
        <v>0</v>
      </c>
      <c r="P288" s="21">
        <v>0</v>
      </c>
      <c r="Q288" s="21">
        <v>0</v>
      </c>
      <c r="R288" s="21"/>
      <c r="S288" s="21">
        <v>0</v>
      </c>
      <c r="T288" s="5" t="s">
        <v>7579</v>
      </c>
      <c r="U288" s="5" t="s">
        <v>52</v>
      </c>
      <c r="V288" s="1" t="s">
        <v>52</v>
      </c>
      <c r="W288" s="1" t="s">
        <v>52</v>
      </c>
      <c r="X288" s="22"/>
      <c r="Y288" s="1" t="s">
        <v>52</v>
      </c>
      <c r="Z288" s="189">
        <v>300000</v>
      </c>
      <c r="AA288" s="187">
        <f t="shared" si="8"/>
        <v>0</v>
      </c>
    </row>
    <row r="289" spans="1:27" ht="30" customHeight="1">
      <c r="A289" s="5" t="s">
        <v>4398</v>
      </c>
      <c r="B289" s="5" t="s">
        <v>4396</v>
      </c>
      <c r="C289" s="5" t="s">
        <v>4397</v>
      </c>
      <c r="D289" s="20" t="s">
        <v>182</v>
      </c>
      <c r="E289" s="194">
        <v>1610</v>
      </c>
      <c r="F289" s="193" t="s">
        <v>7580</v>
      </c>
      <c r="G289" s="194">
        <v>1212</v>
      </c>
      <c r="H289" s="193" t="s">
        <v>7212</v>
      </c>
      <c r="I289" s="194"/>
      <c r="J289" s="193"/>
      <c r="K289" s="21">
        <f t="shared" si="9"/>
        <v>1212</v>
      </c>
      <c r="L289" s="21">
        <v>0</v>
      </c>
      <c r="M289" s="21">
        <v>0</v>
      </c>
      <c r="N289" s="21">
        <v>0</v>
      </c>
      <c r="O289" s="21">
        <v>0</v>
      </c>
      <c r="P289" s="21">
        <v>0</v>
      </c>
      <c r="Q289" s="21">
        <v>0</v>
      </c>
      <c r="R289" s="21"/>
      <c r="S289" s="21">
        <v>0</v>
      </c>
      <c r="T289" s="5" t="s">
        <v>7581</v>
      </c>
      <c r="U289" s="5" t="s">
        <v>52</v>
      </c>
      <c r="V289" s="1" t="s">
        <v>52</v>
      </c>
      <c r="W289" s="1" t="s">
        <v>52</v>
      </c>
      <c r="X289" s="22"/>
      <c r="Y289" s="1" t="s">
        <v>52</v>
      </c>
      <c r="Z289" s="189">
        <v>1212</v>
      </c>
      <c r="AA289" s="187">
        <f t="shared" si="8"/>
        <v>0</v>
      </c>
    </row>
    <row r="290" spans="1:27" ht="30" customHeight="1">
      <c r="A290" s="5" t="s">
        <v>4473</v>
      </c>
      <c r="B290" s="5" t="s">
        <v>3077</v>
      </c>
      <c r="C290" s="5" t="s">
        <v>4472</v>
      </c>
      <c r="D290" s="20" t="s">
        <v>1186</v>
      </c>
      <c r="E290" s="192">
        <v>630000</v>
      </c>
      <c r="F290" s="191" t="s">
        <v>7582</v>
      </c>
      <c r="G290" s="192">
        <v>0</v>
      </c>
      <c r="H290" s="191" t="s">
        <v>52</v>
      </c>
      <c r="I290" s="192">
        <v>860000</v>
      </c>
      <c r="J290" s="193" t="s">
        <v>8149</v>
      </c>
      <c r="K290" s="21">
        <f t="shared" si="9"/>
        <v>630000</v>
      </c>
      <c r="L290" s="21">
        <v>0</v>
      </c>
      <c r="M290" s="21">
        <v>0</v>
      </c>
      <c r="N290" s="21">
        <v>0</v>
      </c>
      <c r="O290" s="21">
        <v>0</v>
      </c>
      <c r="P290" s="21">
        <v>0</v>
      </c>
      <c r="Q290" s="21">
        <v>0</v>
      </c>
      <c r="R290" s="21"/>
      <c r="S290" s="21">
        <v>0</v>
      </c>
      <c r="T290" s="5" t="s">
        <v>7583</v>
      </c>
      <c r="U290" s="5" t="s">
        <v>52</v>
      </c>
      <c r="V290" s="1" t="s">
        <v>52</v>
      </c>
      <c r="W290" s="1" t="s">
        <v>52</v>
      </c>
      <c r="X290" s="22"/>
      <c r="Y290" s="1" t="s">
        <v>52</v>
      </c>
      <c r="Z290" s="189">
        <v>630000</v>
      </c>
      <c r="AA290" s="187">
        <f t="shared" si="8"/>
        <v>0</v>
      </c>
    </row>
    <row r="291" spans="1:27" ht="30" customHeight="1">
      <c r="A291" s="5" t="s">
        <v>4481</v>
      </c>
      <c r="B291" s="5" t="s">
        <v>3077</v>
      </c>
      <c r="C291" s="5" t="s">
        <v>4480</v>
      </c>
      <c r="D291" s="20" t="s">
        <v>1186</v>
      </c>
      <c r="E291" s="192">
        <v>665000</v>
      </c>
      <c r="F291" s="191" t="s">
        <v>7582</v>
      </c>
      <c r="G291" s="192">
        <v>0</v>
      </c>
      <c r="H291" s="191" t="s">
        <v>52</v>
      </c>
      <c r="I291" s="192">
        <v>915000</v>
      </c>
      <c r="J291" s="193" t="s">
        <v>8149</v>
      </c>
      <c r="K291" s="21">
        <f t="shared" si="9"/>
        <v>665000</v>
      </c>
      <c r="L291" s="21">
        <v>0</v>
      </c>
      <c r="M291" s="21">
        <v>0</v>
      </c>
      <c r="N291" s="21">
        <v>0</v>
      </c>
      <c r="O291" s="21">
        <v>0</v>
      </c>
      <c r="P291" s="21">
        <v>0</v>
      </c>
      <c r="Q291" s="21">
        <v>0</v>
      </c>
      <c r="R291" s="21"/>
      <c r="S291" s="21">
        <v>0</v>
      </c>
      <c r="T291" s="5" t="s">
        <v>7584</v>
      </c>
      <c r="U291" s="5" t="s">
        <v>52</v>
      </c>
      <c r="V291" s="1" t="s">
        <v>52</v>
      </c>
      <c r="W291" s="1" t="s">
        <v>52</v>
      </c>
      <c r="X291" s="22"/>
      <c r="Y291" s="1" t="s">
        <v>52</v>
      </c>
      <c r="Z291" s="189">
        <v>665000</v>
      </c>
      <c r="AA291" s="187">
        <f t="shared" si="8"/>
        <v>0</v>
      </c>
    </row>
    <row r="292" spans="1:27" ht="30" customHeight="1">
      <c r="A292" s="5" t="s">
        <v>3079</v>
      </c>
      <c r="B292" s="5" t="s">
        <v>3077</v>
      </c>
      <c r="C292" s="5" t="s">
        <v>3078</v>
      </c>
      <c r="D292" s="20" t="s">
        <v>1186</v>
      </c>
      <c r="E292" s="192">
        <v>720000</v>
      </c>
      <c r="F292" s="191" t="s">
        <v>7582</v>
      </c>
      <c r="G292" s="192">
        <v>0</v>
      </c>
      <c r="H292" s="191" t="s">
        <v>52</v>
      </c>
      <c r="I292" s="192">
        <v>970000</v>
      </c>
      <c r="J292" s="193" t="s">
        <v>8149</v>
      </c>
      <c r="K292" s="21">
        <f t="shared" si="9"/>
        <v>720000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/>
      <c r="S292" s="21">
        <v>0</v>
      </c>
      <c r="T292" s="5" t="s">
        <v>7585</v>
      </c>
      <c r="U292" s="5" t="s">
        <v>52</v>
      </c>
      <c r="V292" s="1" t="s">
        <v>52</v>
      </c>
      <c r="W292" s="1" t="s">
        <v>52</v>
      </c>
      <c r="X292" s="22"/>
      <c r="Y292" s="1" t="s">
        <v>52</v>
      </c>
      <c r="Z292" s="189">
        <v>720000</v>
      </c>
      <c r="AA292" s="187">
        <f t="shared" si="8"/>
        <v>0</v>
      </c>
    </row>
    <row r="293" spans="1:27" ht="30" customHeight="1">
      <c r="A293" s="5" t="s">
        <v>4492</v>
      </c>
      <c r="B293" s="5" t="s">
        <v>3077</v>
      </c>
      <c r="C293" s="5" t="s">
        <v>4491</v>
      </c>
      <c r="D293" s="20" t="s">
        <v>1186</v>
      </c>
      <c r="E293" s="192">
        <v>775000</v>
      </c>
      <c r="F293" s="191" t="s">
        <v>7582</v>
      </c>
      <c r="G293" s="192">
        <v>0</v>
      </c>
      <c r="H293" s="191" t="s">
        <v>52</v>
      </c>
      <c r="I293" s="192">
        <v>1040000</v>
      </c>
      <c r="J293" s="193" t="s">
        <v>8149</v>
      </c>
      <c r="K293" s="21">
        <f t="shared" si="9"/>
        <v>775000</v>
      </c>
      <c r="L293" s="21">
        <v>0</v>
      </c>
      <c r="M293" s="21">
        <v>0</v>
      </c>
      <c r="N293" s="21">
        <v>0</v>
      </c>
      <c r="O293" s="21">
        <v>0</v>
      </c>
      <c r="P293" s="21">
        <v>0</v>
      </c>
      <c r="Q293" s="21">
        <v>0</v>
      </c>
      <c r="R293" s="21"/>
      <c r="S293" s="21">
        <v>0</v>
      </c>
      <c r="T293" s="5" t="s">
        <v>7586</v>
      </c>
      <c r="U293" s="5" t="s">
        <v>52</v>
      </c>
      <c r="V293" s="1" t="s">
        <v>52</v>
      </c>
      <c r="W293" s="1" t="s">
        <v>52</v>
      </c>
      <c r="X293" s="22"/>
      <c r="Y293" s="1" t="s">
        <v>52</v>
      </c>
      <c r="Z293" s="189">
        <v>775000</v>
      </c>
      <c r="AA293" s="187">
        <f t="shared" si="8"/>
        <v>0</v>
      </c>
    </row>
    <row r="294" spans="1:27" s="195" customFormat="1" ht="30" customHeight="1">
      <c r="A294" s="193" t="s">
        <v>4320</v>
      </c>
      <c r="B294" s="193" t="s">
        <v>4318</v>
      </c>
      <c r="C294" s="193" t="s">
        <v>4319</v>
      </c>
      <c r="D294" s="24" t="s">
        <v>182</v>
      </c>
      <c r="E294" s="194">
        <v>6700</v>
      </c>
      <c r="F294" s="193" t="s">
        <v>7587</v>
      </c>
      <c r="G294" s="194">
        <v>6700</v>
      </c>
      <c r="H294" s="193" t="s">
        <v>8150</v>
      </c>
      <c r="I294" s="194">
        <v>5700</v>
      </c>
      <c r="J294" s="193"/>
      <c r="K294" s="194">
        <f t="shared" si="9"/>
        <v>5700</v>
      </c>
      <c r="L294" s="194">
        <v>0</v>
      </c>
      <c r="M294" s="194">
        <v>0</v>
      </c>
      <c r="N294" s="194">
        <v>0</v>
      </c>
      <c r="O294" s="194">
        <v>0</v>
      </c>
      <c r="P294" s="194">
        <v>0</v>
      </c>
      <c r="Q294" s="194">
        <v>0</v>
      </c>
      <c r="R294" s="194"/>
      <c r="S294" s="194">
        <v>0</v>
      </c>
      <c r="T294" s="193" t="s">
        <v>7588</v>
      </c>
      <c r="U294" s="193" t="s">
        <v>52</v>
      </c>
      <c r="V294" s="216" t="s">
        <v>52</v>
      </c>
      <c r="W294" s="216" t="s">
        <v>52</v>
      </c>
      <c r="X294" s="27"/>
      <c r="Y294" s="216" t="s">
        <v>52</v>
      </c>
      <c r="Z294" s="188">
        <v>5700</v>
      </c>
      <c r="AA294" s="219">
        <f t="shared" si="8"/>
        <v>0</v>
      </c>
    </row>
    <row r="295" spans="1:27" ht="30" customHeight="1">
      <c r="A295" s="5" t="s">
        <v>3298</v>
      </c>
      <c r="B295" s="5" t="s">
        <v>3296</v>
      </c>
      <c r="C295" s="5" t="s">
        <v>3297</v>
      </c>
      <c r="D295" s="20" t="s">
        <v>182</v>
      </c>
      <c r="E295" s="192">
        <v>3400</v>
      </c>
      <c r="F295" s="191" t="s">
        <v>7589</v>
      </c>
      <c r="G295" s="192">
        <v>3475</v>
      </c>
      <c r="H295" s="193" t="s">
        <v>8150</v>
      </c>
      <c r="I295" s="192">
        <v>0</v>
      </c>
      <c r="J295" s="191" t="s">
        <v>52</v>
      </c>
      <c r="K295" s="21">
        <f t="shared" si="9"/>
        <v>3400</v>
      </c>
      <c r="L295" s="21">
        <v>0</v>
      </c>
      <c r="M295" s="21">
        <v>0</v>
      </c>
      <c r="N295" s="21">
        <v>0</v>
      </c>
      <c r="O295" s="21">
        <v>0</v>
      </c>
      <c r="P295" s="21">
        <v>0</v>
      </c>
      <c r="Q295" s="21">
        <v>0</v>
      </c>
      <c r="R295" s="21"/>
      <c r="S295" s="21">
        <v>0</v>
      </c>
      <c r="T295" s="5" t="s">
        <v>7590</v>
      </c>
      <c r="U295" s="5" t="s">
        <v>52</v>
      </c>
      <c r="V295" s="1" t="s">
        <v>52</v>
      </c>
      <c r="W295" s="1" t="s">
        <v>52</v>
      </c>
      <c r="X295" s="22"/>
      <c r="Y295" s="1" t="s">
        <v>52</v>
      </c>
      <c r="Z295" s="189">
        <v>3400</v>
      </c>
      <c r="AA295" s="187">
        <f t="shared" si="8"/>
        <v>0</v>
      </c>
    </row>
    <row r="296" spans="1:27" ht="30" customHeight="1">
      <c r="A296" s="5" t="s">
        <v>3539</v>
      </c>
      <c r="B296" s="5" t="s">
        <v>3296</v>
      </c>
      <c r="C296" s="5" t="s">
        <v>3538</v>
      </c>
      <c r="D296" s="20" t="s">
        <v>182</v>
      </c>
      <c r="E296" s="192">
        <v>6755</v>
      </c>
      <c r="F296" s="191" t="s">
        <v>7589</v>
      </c>
      <c r="G296" s="192">
        <v>7050</v>
      </c>
      <c r="H296" s="193" t="s">
        <v>8150</v>
      </c>
      <c r="I296" s="192">
        <v>0</v>
      </c>
      <c r="J296" s="191" t="s">
        <v>52</v>
      </c>
      <c r="K296" s="21">
        <f t="shared" si="9"/>
        <v>6755</v>
      </c>
      <c r="L296" s="21">
        <v>0</v>
      </c>
      <c r="M296" s="21">
        <v>0</v>
      </c>
      <c r="N296" s="21">
        <v>0</v>
      </c>
      <c r="O296" s="21">
        <v>0</v>
      </c>
      <c r="P296" s="21">
        <v>0</v>
      </c>
      <c r="Q296" s="21">
        <v>0</v>
      </c>
      <c r="R296" s="21"/>
      <c r="S296" s="21">
        <v>0</v>
      </c>
      <c r="T296" s="5" t="s">
        <v>7591</v>
      </c>
      <c r="U296" s="5" t="s">
        <v>52</v>
      </c>
      <c r="V296" s="1" t="s">
        <v>52</v>
      </c>
      <c r="W296" s="1" t="s">
        <v>52</v>
      </c>
      <c r="X296" s="22"/>
      <c r="Y296" s="1" t="s">
        <v>52</v>
      </c>
      <c r="Z296" s="189">
        <v>6755</v>
      </c>
      <c r="AA296" s="187">
        <f t="shared" si="8"/>
        <v>0</v>
      </c>
    </row>
    <row r="297" spans="1:27" ht="30" customHeight="1">
      <c r="A297" s="5" t="s">
        <v>3316</v>
      </c>
      <c r="B297" s="5" t="s">
        <v>3296</v>
      </c>
      <c r="C297" s="5" t="s">
        <v>3315</v>
      </c>
      <c r="D297" s="20" t="s">
        <v>182</v>
      </c>
      <c r="E297" s="192">
        <v>10297.5</v>
      </c>
      <c r="F297" s="191" t="s">
        <v>7589</v>
      </c>
      <c r="G297" s="192">
        <v>10875</v>
      </c>
      <c r="H297" s="193" t="s">
        <v>8150</v>
      </c>
      <c r="I297" s="192">
        <v>0</v>
      </c>
      <c r="J297" s="191" t="s">
        <v>52</v>
      </c>
      <c r="K297" s="21">
        <f t="shared" si="9"/>
        <v>10297.5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21">
        <v>0</v>
      </c>
      <c r="R297" s="21"/>
      <c r="S297" s="21">
        <v>0</v>
      </c>
      <c r="T297" s="5" t="s">
        <v>7592</v>
      </c>
      <c r="U297" s="5" t="s">
        <v>52</v>
      </c>
      <c r="V297" s="1" t="s">
        <v>52</v>
      </c>
      <c r="W297" s="1" t="s">
        <v>52</v>
      </c>
      <c r="X297" s="22"/>
      <c r="Y297" s="1" t="s">
        <v>52</v>
      </c>
      <c r="Z297" s="189">
        <v>10297.5</v>
      </c>
      <c r="AA297" s="187">
        <f t="shared" si="8"/>
        <v>0</v>
      </c>
    </row>
    <row r="298" spans="1:27" ht="30" customHeight="1">
      <c r="A298" s="5" t="s">
        <v>3308</v>
      </c>
      <c r="B298" s="5" t="s">
        <v>3306</v>
      </c>
      <c r="C298" s="5" t="s">
        <v>3307</v>
      </c>
      <c r="D298" s="20" t="s">
        <v>182</v>
      </c>
      <c r="E298" s="192">
        <v>3400</v>
      </c>
      <c r="F298" s="191" t="s">
        <v>7589</v>
      </c>
      <c r="G298" s="192">
        <v>3475</v>
      </c>
      <c r="H298" s="193" t="s">
        <v>8150</v>
      </c>
      <c r="I298" s="192">
        <v>0</v>
      </c>
      <c r="J298" s="191" t="s">
        <v>52</v>
      </c>
      <c r="K298" s="21">
        <f t="shared" si="9"/>
        <v>3400</v>
      </c>
      <c r="L298" s="21">
        <v>0</v>
      </c>
      <c r="M298" s="21">
        <v>0</v>
      </c>
      <c r="N298" s="21">
        <v>0</v>
      </c>
      <c r="O298" s="21">
        <v>0</v>
      </c>
      <c r="P298" s="21">
        <v>0</v>
      </c>
      <c r="Q298" s="21">
        <v>0</v>
      </c>
      <c r="R298" s="21"/>
      <c r="S298" s="21">
        <v>0</v>
      </c>
      <c r="T298" s="5" t="s">
        <v>7593</v>
      </c>
      <c r="U298" s="5" t="s">
        <v>52</v>
      </c>
      <c r="V298" s="1" t="s">
        <v>52</v>
      </c>
      <c r="W298" s="1" t="s">
        <v>52</v>
      </c>
      <c r="X298" s="22"/>
      <c r="Y298" s="1" t="s">
        <v>52</v>
      </c>
      <c r="Z298" s="189">
        <v>3400</v>
      </c>
      <c r="AA298" s="187">
        <f t="shared" si="8"/>
        <v>0</v>
      </c>
    </row>
    <row r="299" spans="1:27" ht="30" customHeight="1">
      <c r="A299" s="5" t="s">
        <v>3324</v>
      </c>
      <c r="B299" s="5" t="s">
        <v>3306</v>
      </c>
      <c r="C299" s="5" t="s">
        <v>3323</v>
      </c>
      <c r="D299" s="20" t="s">
        <v>182</v>
      </c>
      <c r="E299" s="192">
        <v>10297.5</v>
      </c>
      <c r="F299" s="191" t="s">
        <v>7589</v>
      </c>
      <c r="G299" s="192">
        <v>10875</v>
      </c>
      <c r="H299" s="193" t="s">
        <v>8150</v>
      </c>
      <c r="I299" s="192">
        <v>0</v>
      </c>
      <c r="J299" s="191" t="s">
        <v>52</v>
      </c>
      <c r="K299" s="21">
        <f t="shared" si="9"/>
        <v>10297.5</v>
      </c>
      <c r="L299" s="21">
        <v>0</v>
      </c>
      <c r="M299" s="21">
        <v>0</v>
      </c>
      <c r="N299" s="21">
        <v>0</v>
      </c>
      <c r="O299" s="21">
        <v>0</v>
      </c>
      <c r="P299" s="21">
        <v>0</v>
      </c>
      <c r="Q299" s="21">
        <v>0</v>
      </c>
      <c r="R299" s="21"/>
      <c r="S299" s="21">
        <v>0</v>
      </c>
      <c r="T299" s="5" t="s">
        <v>7594</v>
      </c>
      <c r="U299" s="5" t="s">
        <v>52</v>
      </c>
      <c r="V299" s="1" t="s">
        <v>52</v>
      </c>
      <c r="W299" s="1" t="s">
        <v>52</v>
      </c>
      <c r="X299" s="22"/>
      <c r="Y299" s="1" t="s">
        <v>52</v>
      </c>
      <c r="Z299" s="189">
        <v>10297.5</v>
      </c>
      <c r="AA299" s="187">
        <f t="shared" si="8"/>
        <v>0</v>
      </c>
    </row>
    <row r="300" spans="1:27" s="195" customFormat="1" ht="30" customHeight="1">
      <c r="A300" s="193" t="s">
        <v>3336</v>
      </c>
      <c r="B300" s="193" t="s">
        <v>3334</v>
      </c>
      <c r="C300" s="193" t="s">
        <v>3335</v>
      </c>
      <c r="D300" s="24" t="s">
        <v>182</v>
      </c>
      <c r="E300" s="194">
        <v>795</v>
      </c>
      <c r="F300" s="193" t="s">
        <v>7589</v>
      </c>
      <c r="G300" s="194">
        <v>775</v>
      </c>
      <c r="H300" s="193" t="s">
        <v>7212</v>
      </c>
      <c r="I300" s="194"/>
      <c r="J300" s="193"/>
      <c r="K300" s="194">
        <f t="shared" si="9"/>
        <v>775</v>
      </c>
      <c r="L300" s="194">
        <v>0</v>
      </c>
      <c r="M300" s="194">
        <v>0</v>
      </c>
      <c r="N300" s="194">
        <v>0</v>
      </c>
      <c r="O300" s="194">
        <v>0</v>
      </c>
      <c r="P300" s="194">
        <v>0</v>
      </c>
      <c r="Q300" s="194">
        <v>0</v>
      </c>
      <c r="R300" s="194"/>
      <c r="S300" s="194">
        <v>0</v>
      </c>
      <c r="T300" s="193" t="s">
        <v>7595</v>
      </c>
      <c r="U300" s="193" t="s">
        <v>52</v>
      </c>
      <c r="V300" s="216" t="s">
        <v>52</v>
      </c>
      <c r="W300" s="216" t="s">
        <v>52</v>
      </c>
      <c r="X300" s="27"/>
      <c r="Y300" s="216" t="s">
        <v>52</v>
      </c>
      <c r="Z300" s="195">
        <v>775</v>
      </c>
      <c r="AA300" s="219">
        <f t="shared" ref="AA300:AA363" si="10">K300-Z300</f>
        <v>0</v>
      </c>
    </row>
    <row r="301" spans="1:27" s="195" customFormat="1" ht="30" customHeight="1">
      <c r="A301" s="193" t="s">
        <v>3644</v>
      </c>
      <c r="B301" s="193" t="s">
        <v>3642</v>
      </c>
      <c r="C301" s="193" t="s">
        <v>3643</v>
      </c>
      <c r="D301" s="24" t="s">
        <v>182</v>
      </c>
      <c r="E301" s="194">
        <v>960</v>
      </c>
      <c r="F301" s="193" t="s">
        <v>7290</v>
      </c>
      <c r="G301" s="194">
        <v>1140</v>
      </c>
      <c r="H301" s="193" t="s">
        <v>7212</v>
      </c>
      <c r="I301" s="194">
        <v>952</v>
      </c>
      <c r="J301" s="193"/>
      <c r="K301" s="194">
        <f t="shared" si="9"/>
        <v>952</v>
      </c>
      <c r="L301" s="194">
        <v>0</v>
      </c>
      <c r="M301" s="194">
        <v>0</v>
      </c>
      <c r="N301" s="194">
        <v>0</v>
      </c>
      <c r="O301" s="194">
        <v>0</v>
      </c>
      <c r="P301" s="194">
        <v>0</v>
      </c>
      <c r="Q301" s="194">
        <v>0</v>
      </c>
      <c r="R301" s="194"/>
      <c r="S301" s="194">
        <v>0</v>
      </c>
      <c r="T301" s="193" t="s">
        <v>7596</v>
      </c>
      <c r="U301" s="193" t="s">
        <v>52</v>
      </c>
      <c r="V301" s="216" t="s">
        <v>52</v>
      </c>
      <c r="W301" s="216" t="s">
        <v>52</v>
      </c>
      <c r="X301" s="27"/>
      <c r="Y301" s="216" t="s">
        <v>52</v>
      </c>
      <c r="Z301" s="195">
        <v>952</v>
      </c>
      <c r="AA301" s="219">
        <f t="shared" si="10"/>
        <v>0</v>
      </c>
    </row>
    <row r="302" spans="1:27" ht="30" customHeight="1">
      <c r="A302" s="5" t="s">
        <v>3657</v>
      </c>
      <c r="B302" s="5" t="s">
        <v>3642</v>
      </c>
      <c r="C302" s="5" t="s">
        <v>3656</v>
      </c>
      <c r="D302" s="20" t="s">
        <v>182</v>
      </c>
      <c r="E302" s="192">
        <v>1300</v>
      </c>
      <c r="F302" s="191" t="s">
        <v>7290</v>
      </c>
      <c r="G302" s="192">
        <v>0</v>
      </c>
      <c r="H302" s="191" t="s">
        <v>52</v>
      </c>
      <c r="I302" s="192">
        <v>0</v>
      </c>
      <c r="J302" s="191" t="s">
        <v>52</v>
      </c>
      <c r="K302" s="21">
        <f t="shared" si="9"/>
        <v>1300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21">
        <v>0</v>
      </c>
      <c r="R302" s="21"/>
      <c r="S302" s="21">
        <v>0</v>
      </c>
      <c r="T302" s="5" t="s">
        <v>7597</v>
      </c>
      <c r="U302" s="5" t="s">
        <v>52</v>
      </c>
      <c r="V302" s="1" t="s">
        <v>52</v>
      </c>
      <c r="W302" s="1" t="s">
        <v>52</v>
      </c>
      <c r="X302" s="22"/>
      <c r="Y302" s="1" t="s">
        <v>52</v>
      </c>
      <c r="Z302" s="189">
        <v>1300</v>
      </c>
      <c r="AA302" s="187">
        <f t="shared" si="10"/>
        <v>0</v>
      </c>
    </row>
    <row r="303" spans="1:27" s="195" customFormat="1" ht="30" customHeight="1">
      <c r="A303" s="193" t="s">
        <v>3664</v>
      </c>
      <c r="B303" s="193" t="s">
        <v>3642</v>
      </c>
      <c r="C303" s="193" t="s">
        <v>3663</v>
      </c>
      <c r="D303" s="24" t="s">
        <v>182</v>
      </c>
      <c r="E303" s="194">
        <v>0</v>
      </c>
      <c r="F303" s="193" t="s">
        <v>52</v>
      </c>
      <c r="G303" s="194">
        <v>4130</v>
      </c>
      <c r="H303" s="193" t="s">
        <v>7212</v>
      </c>
      <c r="I303" s="194"/>
      <c r="J303" s="193"/>
      <c r="K303" s="194">
        <f t="shared" si="9"/>
        <v>4130</v>
      </c>
      <c r="L303" s="194">
        <v>0</v>
      </c>
      <c r="M303" s="194">
        <v>0</v>
      </c>
      <c r="N303" s="194">
        <v>0</v>
      </c>
      <c r="O303" s="194">
        <v>0</v>
      </c>
      <c r="P303" s="194">
        <v>0</v>
      </c>
      <c r="Q303" s="194">
        <v>0</v>
      </c>
      <c r="R303" s="194"/>
      <c r="S303" s="194">
        <v>0</v>
      </c>
      <c r="T303" s="193" t="s">
        <v>7598</v>
      </c>
      <c r="U303" s="193" t="s">
        <v>52</v>
      </c>
      <c r="V303" s="216" t="s">
        <v>52</v>
      </c>
      <c r="W303" s="216" t="s">
        <v>52</v>
      </c>
      <c r="X303" s="27"/>
      <c r="Y303" s="216" t="s">
        <v>52</v>
      </c>
      <c r="Z303" s="188">
        <v>4130</v>
      </c>
      <c r="AA303" s="219">
        <f t="shared" si="10"/>
        <v>0</v>
      </c>
    </row>
    <row r="304" spans="1:27" s="195" customFormat="1" ht="30" customHeight="1">
      <c r="A304" s="193" t="s">
        <v>3671</v>
      </c>
      <c r="B304" s="193" t="s">
        <v>3642</v>
      </c>
      <c r="C304" s="193" t="s">
        <v>3670</v>
      </c>
      <c r="D304" s="24" t="s">
        <v>182</v>
      </c>
      <c r="E304" s="194">
        <v>0</v>
      </c>
      <c r="F304" s="193" t="s">
        <v>52</v>
      </c>
      <c r="G304" s="194">
        <v>5690</v>
      </c>
      <c r="H304" s="193" t="s">
        <v>7212</v>
      </c>
      <c r="I304" s="194"/>
      <c r="J304" s="193"/>
      <c r="K304" s="194">
        <f t="shared" si="9"/>
        <v>5690</v>
      </c>
      <c r="L304" s="194">
        <v>0</v>
      </c>
      <c r="M304" s="194">
        <v>0</v>
      </c>
      <c r="N304" s="194">
        <v>0</v>
      </c>
      <c r="O304" s="194">
        <v>0</v>
      </c>
      <c r="P304" s="194">
        <v>0</v>
      </c>
      <c r="Q304" s="194">
        <v>0</v>
      </c>
      <c r="R304" s="194"/>
      <c r="S304" s="194">
        <v>0</v>
      </c>
      <c r="T304" s="193" t="s">
        <v>7599</v>
      </c>
      <c r="U304" s="193" t="s">
        <v>52</v>
      </c>
      <c r="V304" s="216" t="s">
        <v>52</v>
      </c>
      <c r="W304" s="216" t="s">
        <v>52</v>
      </c>
      <c r="X304" s="27"/>
      <c r="Y304" s="216" t="s">
        <v>52</v>
      </c>
      <c r="Z304" s="188">
        <v>5690</v>
      </c>
      <c r="AA304" s="219">
        <f t="shared" si="10"/>
        <v>0</v>
      </c>
    </row>
    <row r="305" spans="1:27" s="195" customFormat="1" ht="30" customHeight="1">
      <c r="A305" s="193" t="s">
        <v>5499</v>
      </c>
      <c r="B305" s="193" t="s">
        <v>3642</v>
      </c>
      <c r="C305" s="193" t="s">
        <v>5498</v>
      </c>
      <c r="D305" s="24" t="s">
        <v>182</v>
      </c>
      <c r="E305" s="194">
        <v>0</v>
      </c>
      <c r="F305" s="193" t="s">
        <v>52</v>
      </c>
      <c r="G305" s="194">
        <v>3920</v>
      </c>
      <c r="H305" s="193" t="s">
        <v>7212</v>
      </c>
      <c r="I305" s="194">
        <v>3709</v>
      </c>
      <c r="J305" s="193"/>
      <c r="K305" s="194">
        <f t="shared" si="9"/>
        <v>3709</v>
      </c>
      <c r="L305" s="194">
        <v>0</v>
      </c>
      <c r="M305" s="194">
        <v>0</v>
      </c>
      <c r="N305" s="194">
        <v>0</v>
      </c>
      <c r="O305" s="194">
        <v>0</v>
      </c>
      <c r="P305" s="194">
        <v>0</v>
      </c>
      <c r="Q305" s="194">
        <v>0</v>
      </c>
      <c r="R305" s="194"/>
      <c r="S305" s="194">
        <v>0</v>
      </c>
      <c r="T305" s="193" t="s">
        <v>7600</v>
      </c>
      <c r="U305" s="193" t="s">
        <v>52</v>
      </c>
      <c r="V305" s="216" t="s">
        <v>52</v>
      </c>
      <c r="W305" s="216" t="s">
        <v>52</v>
      </c>
      <c r="X305" s="27"/>
      <c r="Y305" s="216" t="s">
        <v>52</v>
      </c>
      <c r="Z305" s="188">
        <v>3709</v>
      </c>
      <c r="AA305" s="219">
        <f t="shared" si="10"/>
        <v>0</v>
      </c>
    </row>
    <row r="306" spans="1:27" s="195" customFormat="1" ht="30" customHeight="1">
      <c r="A306" s="193" t="s">
        <v>3678</v>
      </c>
      <c r="B306" s="193" t="s">
        <v>3642</v>
      </c>
      <c r="C306" s="193" t="s">
        <v>3677</v>
      </c>
      <c r="D306" s="24" t="s">
        <v>182</v>
      </c>
      <c r="E306" s="194">
        <v>4210</v>
      </c>
      <c r="F306" s="193" t="s">
        <v>7290</v>
      </c>
      <c r="G306" s="194">
        <v>5920</v>
      </c>
      <c r="H306" s="193" t="s">
        <v>8150</v>
      </c>
      <c r="I306" s="194">
        <v>4139</v>
      </c>
      <c r="J306" s="193"/>
      <c r="K306" s="194">
        <f t="shared" si="9"/>
        <v>4139</v>
      </c>
      <c r="L306" s="194">
        <v>0</v>
      </c>
      <c r="M306" s="194">
        <v>0</v>
      </c>
      <c r="N306" s="194">
        <v>0</v>
      </c>
      <c r="O306" s="194">
        <v>0</v>
      </c>
      <c r="P306" s="194">
        <v>0</v>
      </c>
      <c r="Q306" s="194">
        <v>0</v>
      </c>
      <c r="R306" s="194"/>
      <c r="S306" s="194">
        <v>0</v>
      </c>
      <c r="T306" s="193" t="s">
        <v>7601</v>
      </c>
      <c r="U306" s="193" t="s">
        <v>52</v>
      </c>
      <c r="V306" s="216" t="s">
        <v>52</v>
      </c>
      <c r="W306" s="216" t="s">
        <v>52</v>
      </c>
      <c r="X306" s="27"/>
      <c r="Y306" s="216" t="s">
        <v>52</v>
      </c>
      <c r="Z306" s="188">
        <v>4139</v>
      </c>
      <c r="AA306" s="219">
        <f t="shared" si="10"/>
        <v>0</v>
      </c>
    </row>
    <row r="307" spans="1:27" s="195" customFormat="1" ht="30" customHeight="1">
      <c r="A307" s="193" t="s">
        <v>3685</v>
      </c>
      <c r="B307" s="193" t="s">
        <v>3642</v>
      </c>
      <c r="C307" s="193" t="s">
        <v>3684</v>
      </c>
      <c r="D307" s="24" t="s">
        <v>182</v>
      </c>
      <c r="E307" s="194">
        <v>0</v>
      </c>
      <c r="F307" s="193" t="s">
        <v>52</v>
      </c>
      <c r="G307" s="194">
        <v>11390</v>
      </c>
      <c r="H307" s="193" t="s">
        <v>7212</v>
      </c>
      <c r="I307" s="194"/>
      <c r="J307" s="193"/>
      <c r="K307" s="194">
        <f t="shared" si="9"/>
        <v>11390</v>
      </c>
      <c r="L307" s="194">
        <v>0</v>
      </c>
      <c r="M307" s="194">
        <v>0</v>
      </c>
      <c r="N307" s="194">
        <v>0</v>
      </c>
      <c r="O307" s="194">
        <v>0</v>
      </c>
      <c r="P307" s="194">
        <v>0</v>
      </c>
      <c r="Q307" s="194">
        <v>0</v>
      </c>
      <c r="R307" s="194"/>
      <c r="S307" s="194">
        <v>0</v>
      </c>
      <c r="T307" s="193" t="s">
        <v>7602</v>
      </c>
      <c r="U307" s="193" t="s">
        <v>52</v>
      </c>
      <c r="V307" s="216" t="s">
        <v>52</v>
      </c>
      <c r="W307" s="216" t="s">
        <v>52</v>
      </c>
      <c r="X307" s="27"/>
      <c r="Y307" s="216" t="s">
        <v>52</v>
      </c>
      <c r="Z307" s="188">
        <v>11390</v>
      </c>
      <c r="AA307" s="219">
        <f t="shared" si="10"/>
        <v>0</v>
      </c>
    </row>
    <row r="308" spans="1:27" s="195" customFormat="1" ht="30" customHeight="1">
      <c r="A308" s="193" t="s">
        <v>3692</v>
      </c>
      <c r="B308" s="193" t="s">
        <v>3642</v>
      </c>
      <c r="C308" s="193" t="s">
        <v>3691</v>
      </c>
      <c r="D308" s="24" t="s">
        <v>182</v>
      </c>
      <c r="E308" s="194">
        <v>8740</v>
      </c>
      <c r="F308" s="193" t="s">
        <v>7290</v>
      </c>
      <c r="G308" s="194">
        <v>8619</v>
      </c>
      <c r="H308" s="193" t="s">
        <v>7212</v>
      </c>
      <c r="I308" s="194"/>
      <c r="J308" s="193"/>
      <c r="K308" s="194">
        <f t="shared" si="9"/>
        <v>8619</v>
      </c>
      <c r="L308" s="194">
        <v>0</v>
      </c>
      <c r="M308" s="194">
        <v>0</v>
      </c>
      <c r="N308" s="194">
        <v>0</v>
      </c>
      <c r="O308" s="194">
        <v>0</v>
      </c>
      <c r="P308" s="194">
        <v>0</v>
      </c>
      <c r="Q308" s="194">
        <v>0</v>
      </c>
      <c r="R308" s="194"/>
      <c r="S308" s="194">
        <v>0</v>
      </c>
      <c r="T308" s="193" t="s">
        <v>7603</v>
      </c>
      <c r="U308" s="193" t="s">
        <v>52</v>
      </c>
      <c r="V308" s="216" t="s">
        <v>52</v>
      </c>
      <c r="W308" s="216" t="s">
        <v>52</v>
      </c>
      <c r="X308" s="27"/>
      <c r="Y308" s="216" t="s">
        <v>52</v>
      </c>
      <c r="Z308" s="188">
        <v>8619</v>
      </c>
      <c r="AA308" s="219">
        <f t="shared" si="10"/>
        <v>0</v>
      </c>
    </row>
    <row r="309" spans="1:27" s="195" customFormat="1" ht="30" customHeight="1">
      <c r="A309" s="193" t="s">
        <v>4658</v>
      </c>
      <c r="B309" s="193" t="s">
        <v>4653</v>
      </c>
      <c r="C309" s="193" t="s">
        <v>4657</v>
      </c>
      <c r="D309" s="24" t="s">
        <v>182</v>
      </c>
      <c r="E309" s="194">
        <v>3800</v>
      </c>
      <c r="F309" s="193" t="s">
        <v>7604</v>
      </c>
      <c r="G309" s="194">
        <v>3535</v>
      </c>
      <c r="H309" s="193" t="s">
        <v>7212</v>
      </c>
      <c r="I309" s="194">
        <v>3057</v>
      </c>
      <c r="J309" s="193"/>
      <c r="K309" s="194">
        <f t="shared" si="9"/>
        <v>3057</v>
      </c>
      <c r="L309" s="194">
        <v>0</v>
      </c>
      <c r="M309" s="194">
        <v>0</v>
      </c>
      <c r="N309" s="194">
        <v>0</v>
      </c>
      <c r="O309" s="194">
        <v>0</v>
      </c>
      <c r="P309" s="194">
        <v>0</v>
      </c>
      <c r="Q309" s="194">
        <v>0</v>
      </c>
      <c r="R309" s="194"/>
      <c r="S309" s="194">
        <v>0</v>
      </c>
      <c r="T309" s="193" t="s">
        <v>7605</v>
      </c>
      <c r="U309" s="193" t="s">
        <v>52</v>
      </c>
      <c r="V309" s="216" t="s">
        <v>52</v>
      </c>
      <c r="W309" s="216" t="s">
        <v>52</v>
      </c>
      <c r="X309" s="27"/>
      <c r="Y309" s="216" t="s">
        <v>52</v>
      </c>
      <c r="Z309" s="188">
        <v>3057</v>
      </c>
      <c r="AA309" s="219">
        <f t="shared" si="10"/>
        <v>0</v>
      </c>
    </row>
    <row r="310" spans="1:27" s="195" customFormat="1" ht="30" customHeight="1">
      <c r="A310" s="193" t="s">
        <v>4682</v>
      </c>
      <c r="B310" s="193" t="s">
        <v>4653</v>
      </c>
      <c r="C310" s="193" t="s">
        <v>4681</v>
      </c>
      <c r="D310" s="24" t="s">
        <v>182</v>
      </c>
      <c r="E310" s="194">
        <v>4650</v>
      </c>
      <c r="F310" s="193" t="s">
        <v>7604</v>
      </c>
      <c r="G310" s="194">
        <v>4405</v>
      </c>
      <c r="H310" s="193" t="s">
        <v>7212</v>
      </c>
      <c r="I310" s="194">
        <v>3768</v>
      </c>
      <c r="J310" s="193"/>
      <c r="K310" s="194">
        <f t="shared" si="9"/>
        <v>3768</v>
      </c>
      <c r="L310" s="194">
        <v>0</v>
      </c>
      <c r="M310" s="194">
        <v>0</v>
      </c>
      <c r="N310" s="194">
        <v>0</v>
      </c>
      <c r="O310" s="194">
        <v>0</v>
      </c>
      <c r="P310" s="194">
        <v>0</v>
      </c>
      <c r="Q310" s="194">
        <v>0</v>
      </c>
      <c r="R310" s="194"/>
      <c r="S310" s="194">
        <v>0</v>
      </c>
      <c r="T310" s="193" t="s">
        <v>7606</v>
      </c>
      <c r="U310" s="193" t="s">
        <v>52</v>
      </c>
      <c r="V310" s="216" t="s">
        <v>52</v>
      </c>
      <c r="W310" s="216" t="s">
        <v>52</v>
      </c>
      <c r="X310" s="27"/>
      <c r="Y310" s="216" t="s">
        <v>52</v>
      </c>
      <c r="Z310" s="188">
        <v>3768</v>
      </c>
      <c r="AA310" s="219">
        <f t="shared" si="10"/>
        <v>0</v>
      </c>
    </row>
    <row r="311" spans="1:27" s="195" customFormat="1" ht="30" customHeight="1">
      <c r="A311" s="193" t="s">
        <v>4695</v>
      </c>
      <c r="B311" s="193" t="s">
        <v>4653</v>
      </c>
      <c r="C311" s="193" t="s">
        <v>4694</v>
      </c>
      <c r="D311" s="24" t="s">
        <v>182</v>
      </c>
      <c r="E311" s="194">
        <v>5890</v>
      </c>
      <c r="F311" s="193" t="s">
        <v>7607</v>
      </c>
      <c r="G311" s="194">
        <v>5571</v>
      </c>
      <c r="H311" s="193" t="s">
        <v>7212</v>
      </c>
      <c r="I311" s="194">
        <v>4834</v>
      </c>
      <c r="J311" s="193"/>
      <c r="K311" s="194">
        <f t="shared" si="9"/>
        <v>4834</v>
      </c>
      <c r="L311" s="194">
        <v>0</v>
      </c>
      <c r="M311" s="194">
        <v>0</v>
      </c>
      <c r="N311" s="194">
        <v>0</v>
      </c>
      <c r="O311" s="194">
        <v>0</v>
      </c>
      <c r="P311" s="194">
        <v>0</v>
      </c>
      <c r="Q311" s="194">
        <v>0</v>
      </c>
      <c r="R311" s="194"/>
      <c r="S311" s="194">
        <v>0</v>
      </c>
      <c r="T311" s="193" t="s">
        <v>7608</v>
      </c>
      <c r="U311" s="193" t="s">
        <v>52</v>
      </c>
      <c r="V311" s="216" t="s">
        <v>52</v>
      </c>
      <c r="W311" s="216" t="s">
        <v>52</v>
      </c>
      <c r="X311" s="27"/>
      <c r="Y311" s="216" t="s">
        <v>52</v>
      </c>
      <c r="Z311" s="188">
        <v>4834</v>
      </c>
      <c r="AA311" s="219">
        <f t="shared" si="10"/>
        <v>0</v>
      </c>
    </row>
    <row r="312" spans="1:27" s="195" customFormat="1" ht="30" customHeight="1">
      <c r="A312" s="193" t="s">
        <v>4655</v>
      </c>
      <c r="B312" s="193" t="s">
        <v>4653</v>
      </c>
      <c r="C312" s="193" t="s">
        <v>4654</v>
      </c>
      <c r="D312" s="24" t="s">
        <v>182</v>
      </c>
      <c r="E312" s="194">
        <v>9510</v>
      </c>
      <c r="F312" s="193" t="s">
        <v>7607</v>
      </c>
      <c r="G312" s="194">
        <v>9003</v>
      </c>
      <c r="H312" s="193" t="s">
        <v>7212</v>
      </c>
      <c r="I312" s="194">
        <v>7838</v>
      </c>
      <c r="J312" s="193"/>
      <c r="K312" s="194">
        <f t="shared" si="9"/>
        <v>7838</v>
      </c>
      <c r="L312" s="194">
        <v>0</v>
      </c>
      <c r="M312" s="194">
        <v>0</v>
      </c>
      <c r="N312" s="194">
        <v>0</v>
      </c>
      <c r="O312" s="194">
        <v>0</v>
      </c>
      <c r="P312" s="194">
        <v>0</v>
      </c>
      <c r="Q312" s="194">
        <v>0</v>
      </c>
      <c r="R312" s="194"/>
      <c r="S312" s="194">
        <v>0</v>
      </c>
      <c r="T312" s="193" t="s">
        <v>7609</v>
      </c>
      <c r="U312" s="193" t="s">
        <v>52</v>
      </c>
      <c r="V312" s="216" t="s">
        <v>52</v>
      </c>
      <c r="W312" s="216" t="s">
        <v>52</v>
      </c>
      <c r="X312" s="27"/>
      <c r="Y312" s="216" t="s">
        <v>52</v>
      </c>
      <c r="Z312" s="188">
        <v>7838</v>
      </c>
      <c r="AA312" s="219">
        <f t="shared" si="10"/>
        <v>0</v>
      </c>
    </row>
    <row r="313" spans="1:27" s="195" customFormat="1" ht="30" customHeight="1">
      <c r="A313" s="193" t="s">
        <v>4679</v>
      </c>
      <c r="B313" s="193" t="s">
        <v>4653</v>
      </c>
      <c r="C313" s="193" t="s">
        <v>4678</v>
      </c>
      <c r="D313" s="24" t="s">
        <v>182</v>
      </c>
      <c r="E313" s="194">
        <v>5890</v>
      </c>
      <c r="F313" s="193" t="s">
        <v>7607</v>
      </c>
      <c r="G313" s="194">
        <v>6723</v>
      </c>
      <c r="H313" s="193" t="s">
        <v>7212</v>
      </c>
      <c r="I313" s="194">
        <v>0</v>
      </c>
      <c r="J313" s="193" t="s">
        <v>52</v>
      </c>
      <c r="K313" s="194">
        <f t="shared" si="9"/>
        <v>5890</v>
      </c>
      <c r="L313" s="194">
        <v>0</v>
      </c>
      <c r="M313" s="194">
        <v>0</v>
      </c>
      <c r="N313" s="194">
        <v>0</v>
      </c>
      <c r="O313" s="194">
        <v>0</v>
      </c>
      <c r="P313" s="194">
        <v>0</v>
      </c>
      <c r="Q313" s="194">
        <v>0</v>
      </c>
      <c r="R313" s="194"/>
      <c r="S313" s="194">
        <v>0</v>
      </c>
      <c r="T313" s="193" t="s">
        <v>7610</v>
      </c>
      <c r="U313" s="193" t="s">
        <v>52</v>
      </c>
      <c r="V313" s="216" t="s">
        <v>52</v>
      </c>
      <c r="W313" s="216" t="s">
        <v>52</v>
      </c>
      <c r="X313" s="27"/>
      <c r="Y313" s="216" t="s">
        <v>52</v>
      </c>
      <c r="Z313" s="188">
        <v>5890</v>
      </c>
      <c r="AA313" s="219">
        <f t="shared" si="10"/>
        <v>0</v>
      </c>
    </row>
    <row r="314" spans="1:27" ht="30" customHeight="1">
      <c r="A314" s="5" t="s">
        <v>6502</v>
      </c>
      <c r="B314" s="5" t="s">
        <v>6500</v>
      </c>
      <c r="C314" s="5" t="s">
        <v>6501</v>
      </c>
      <c r="D314" s="20" t="s">
        <v>182</v>
      </c>
      <c r="E314" s="192">
        <v>1782</v>
      </c>
      <c r="F314" s="191" t="s">
        <v>7611</v>
      </c>
      <c r="G314" s="192">
        <v>1832</v>
      </c>
      <c r="H314" s="191" t="s">
        <v>8150</v>
      </c>
      <c r="I314" s="192">
        <v>1850</v>
      </c>
      <c r="J314" s="191" t="s">
        <v>8151</v>
      </c>
      <c r="K314" s="21">
        <f t="shared" si="9"/>
        <v>1782</v>
      </c>
      <c r="L314" s="21">
        <v>0</v>
      </c>
      <c r="M314" s="21">
        <v>0</v>
      </c>
      <c r="N314" s="21">
        <v>0</v>
      </c>
      <c r="O314" s="21">
        <v>0</v>
      </c>
      <c r="P314" s="21">
        <v>0</v>
      </c>
      <c r="Q314" s="21">
        <v>0</v>
      </c>
      <c r="R314" s="21"/>
      <c r="S314" s="21">
        <v>0</v>
      </c>
      <c r="T314" s="5" t="s">
        <v>7612</v>
      </c>
      <c r="U314" s="5" t="s">
        <v>52</v>
      </c>
      <c r="V314" s="1" t="s">
        <v>52</v>
      </c>
      <c r="W314" s="1" t="s">
        <v>52</v>
      </c>
      <c r="X314" s="22"/>
      <c r="Y314" s="1" t="s">
        <v>52</v>
      </c>
      <c r="Z314" s="189">
        <v>1782</v>
      </c>
      <c r="AA314" s="187">
        <f t="shared" si="10"/>
        <v>0</v>
      </c>
    </row>
    <row r="315" spans="1:27" ht="30" customHeight="1">
      <c r="A315" s="5" t="s">
        <v>3193</v>
      </c>
      <c r="B315" s="5" t="s">
        <v>3192</v>
      </c>
      <c r="C315" s="5" t="s">
        <v>495</v>
      </c>
      <c r="D315" s="20" t="s">
        <v>366</v>
      </c>
      <c r="E315" s="192">
        <v>0</v>
      </c>
      <c r="F315" s="191" t="s">
        <v>52</v>
      </c>
      <c r="G315" s="192">
        <v>14000</v>
      </c>
      <c r="H315" s="191" t="s">
        <v>7613</v>
      </c>
      <c r="I315" s="192">
        <v>0</v>
      </c>
      <c r="J315" s="191" t="s">
        <v>52</v>
      </c>
      <c r="K315" s="21">
        <f t="shared" si="9"/>
        <v>14000</v>
      </c>
      <c r="L315" s="21">
        <v>0</v>
      </c>
      <c r="M315" s="21">
        <v>0</v>
      </c>
      <c r="N315" s="21">
        <v>0</v>
      </c>
      <c r="O315" s="21">
        <v>0</v>
      </c>
      <c r="P315" s="21">
        <v>0</v>
      </c>
      <c r="Q315" s="21">
        <v>0</v>
      </c>
      <c r="R315" s="21"/>
      <c r="S315" s="21">
        <v>0</v>
      </c>
      <c r="T315" s="5" t="s">
        <v>7614</v>
      </c>
      <c r="U315" s="5" t="s">
        <v>52</v>
      </c>
      <c r="V315" s="1" t="s">
        <v>52</v>
      </c>
      <c r="W315" s="1" t="s">
        <v>52</v>
      </c>
      <c r="X315" s="22"/>
      <c r="Y315" s="1" t="s">
        <v>52</v>
      </c>
      <c r="Z315" s="189">
        <v>14000</v>
      </c>
      <c r="AA315" s="187">
        <f t="shared" si="10"/>
        <v>0</v>
      </c>
    </row>
    <row r="316" spans="1:27" ht="30" customHeight="1">
      <c r="A316" s="5" t="s">
        <v>3203</v>
      </c>
      <c r="B316" s="5" t="s">
        <v>3192</v>
      </c>
      <c r="C316" s="5" t="s">
        <v>522</v>
      </c>
      <c r="D316" s="20" t="s">
        <v>366</v>
      </c>
      <c r="E316" s="192">
        <v>0</v>
      </c>
      <c r="F316" s="191" t="s">
        <v>52</v>
      </c>
      <c r="G316" s="192">
        <v>15000</v>
      </c>
      <c r="H316" s="191" t="s">
        <v>7613</v>
      </c>
      <c r="I316" s="192">
        <v>0</v>
      </c>
      <c r="J316" s="191" t="s">
        <v>52</v>
      </c>
      <c r="K316" s="21">
        <f t="shared" si="9"/>
        <v>15000</v>
      </c>
      <c r="L316" s="21">
        <v>0</v>
      </c>
      <c r="M316" s="21">
        <v>0</v>
      </c>
      <c r="N316" s="21">
        <v>0</v>
      </c>
      <c r="O316" s="21">
        <v>0</v>
      </c>
      <c r="P316" s="21">
        <v>0</v>
      </c>
      <c r="Q316" s="21">
        <v>0</v>
      </c>
      <c r="R316" s="21"/>
      <c r="S316" s="21">
        <v>0</v>
      </c>
      <c r="T316" s="5" t="s">
        <v>7615</v>
      </c>
      <c r="U316" s="5" t="s">
        <v>52</v>
      </c>
      <c r="V316" s="1" t="s">
        <v>52</v>
      </c>
      <c r="W316" s="1" t="s">
        <v>52</v>
      </c>
      <c r="X316" s="22"/>
      <c r="Y316" s="1" t="s">
        <v>52</v>
      </c>
      <c r="Z316" s="189">
        <v>15000</v>
      </c>
      <c r="AA316" s="187">
        <f t="shared" si="10"/>
        <v>0</v>
      </c>
    </row>
    <row r="317" spans="1:27" ht="30" customHeight="1">
      <c r="A317" s="5" t="s">
        <v>3074</v>
      </c>
      <c r="B317" s="5" t="s">
        <v>3072</v>
      </c>
      <c r="C317" s="5" t="s">
        <v>3073</v>
      </c>
      <c r="D317" s="20" t="s">
        <v>1186</v>
      </c>
      <c r="E317" s="194">
        <v>0</v>
      </c>
      <c r="F317" s="193" t="s">
        <v>52</v>
      </c>
      <c r="G317" s="194"/>
      <c r="H317" s="193"/>
      <c r="I317" s="194">
        <v>342000</v>
      </c>
      <c r="J317" s="193"/>
      <c r="K317" s="21">
        <f t="shared" si="9"/>
        <v>342000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21">
        <v>0</v>
      </c>
      <c r="R317" s="21"/>
      <c r="S317" s="21">
        <v>0</v>
      </c>
      <c r="T317" s="5" t="s">
        <v>7616</v>
      </c>
      <c r="U317" s="5" t="s">
        <v>52</v>
      </c>
      <c r="V317" s="1" t="s">
        <v>52</v>
      </c>
      <c r="W317" s="1" t="s">
        <v>52</v>
      </c>
      <c r="X317" s="22"/>
      <c r="Y317" s="1" t="s">
        <v>52</v>
      </c>
      <c r="Z317" s="189">
        <v>342000</v>
      </c>
      <c r="AA317" s="187">
        <f t="shared" si="10"/>
        <v>0</v>
      </c>
    </row>
    <row r="318" spans="1:27" ht="30" customHeight="1">
      <c r="A318" s="5" t="s">
        <v>4904</v>
      </c>
      <c r="B318" s="5" t="s">
        <v>4902</v>
      </c>
      <c r="C318" s="5" t="s">
        <v>4903</v>
      </c>
      <c r="D318" s="20" t="s">
        <v>366</v>
      </c>
      <c r="E318" s="194">
        <v>5000</v>
      </c>
      <c r="F318" s="193" t="s">
        <v>7617</v>
      </c>
      <c r="G318" s="194">
        <v>0</v>
      </c>
      <c r="H318" s="193" t="s">
        <v>52</v>
      </c>
      <c r="I318" s="194">
        <v>3490</v>
      </c>
      <c r="J318" s="193"/>
      <c r="K318" s="21">
        <f t="shared" si="9"/>
        <v>3490</v>
      </c>
      <c r="L318" s="21">
        <v>0</v>
      </c>
      <c r="M318" s="21">
        <v>0</v>
      </c>
      <c r="N318" s="21">
        <v>0</v>
      </c>
      <c r="O318" s="21">
        <v>0</v>
      </c>
      <c r="P318" s="21">
        <v>0</v>
      </c>
      <c r="Q318" s="21">
        <v>0</v>
      </c>
      <c r="R318" s="21"/>
      <c r="S318" s="21">
        <v>0</v>
      </c>
      <c r="T318" s="5" t="s">
        <v>7618</v>
      </c>
      <c r="U318" s="5" t="s">
        <v>52</v>
      </c>
      <c r="V318" s="1" t="s">
        <v>52</v>
      </c>
      <c r="W318" s="1" t="s">
        <v>52</v>
      </c>
      <c r="X318" s="22"/>
      <c r="Y318" s="1" t="s">
        <v>52</v>
      </c>
      <c r="Z318" s="189">
        <v>3490</v>
      </c>
      <c r="AA318" s="187">
        <f t="shared" si="10"/>
        <v>0</v>
      </c>
    </row>
    <row r="319" spans="1:27" ht="30" customHeight="1">
      <c r="A319" s="5" t="s">
        <v>4890</v>
      </c>
      <c r="B319" s="5" t="s">
        <v>4888</v>
      </c>
      <c r="C319" s="5" t="s">
        <v>4889</v>
      </c>
      <c r="D319" s="20" t="s">
        <v>366</v>
      </c>
      <c r="E319" s="194">
        <v>60000</v>
      </c>
      <c r="F319" s="193" t="s">
        <v>7619</v>
      </c>
      <c r="G319" s="194">
        <v>0</v>
      </c>
      <c r="H319" s="193" t="s">
        <v>52</v>
      </c>
      <c r="I319" s="194">
        <v>27350</v>
      </c>
      <c r="J319" s="193"/>
      <c r="K319" s="21">
        <f t="shared" si="9"/>
        <v>27350</v>
      </c>
      <c r="L319" s="21">
        <v>0</v>
      </c>
      <c r="M319" s="21">
        <v>0</v>
      </c>
      <c r="N319" s="21">
        <v>0</v>
      </c>
      <c r="O319" s="21">
        <v>0</v>
      </c>
      <c r="P319" s="21">
        <v>0</v>
      </c>
      <c r="Q319" s="21">
        <v>0</v>
      </c>
      <c r="R319" s="21"/>
      <c r="S319" s="21">
        <v>0</v>
      </c>
      <c r="T319" s="5" t="s">
        <v>7620</v>
      </c>
      <c r="U319" s="5" t="s">
        <v>52</v>
      </c>
      <c r="V319" s="1" t="s">
        <v>52</v>
      </c>
      <c r="W319" s="1" t="s">
        <v>52</v>
      </c>
      <c r="X319" s="22"/>
      <c r="Y319" s="1" t="s">
        <v>52</v>
      </c>
      <c r="Z319" s="189">
        <v>27350</v>
      </c>
      <c r="AA319" s="187">
        <f t="shared" si="10"/>
        <v>0</v>
      </c>
    </row>
    <row r="320" spans="1:27" ht="30" customHeight="1">
      <c r="A320" s="5" t="s">
        <v>4920</v>
      </c>
      <c r="B320" s="5" t="s">
        <v>4918</v>
      </c>
      <c r="C320" s="5" t="s">
        <v>4919</v>
      </c>
      <c r="D320" s="20" t="s">
        <v>1186</v>
      </c>
      <c r="E320" s="192">
        <v>200000</v>
      </c>
      <c r="F320" s="191" t="s">
        <v>7619</v>
      </c>
      <c r="G320" s="192">
        <v>0</v>
      </c>
      <c r="H320" s="191" t="s">
        <v>52</v>
      </c>
      <c r="I320" s="192">
        <v>0</v>
      </c>
      <c r="J320" s="191" t="s">
        <v>52</v>
      </c>
      <c r="K320" s="21">
        <f t="shared" si="9"/>
        <v>200000</v>
      </c>
      <c r="L320" s="21">
        <v>0</v>
      </c>
      <c r="M320" s="21">
        <v>0</v>
      </c>
      <c r="N320" s="21">
        <v>0</v>
      </c>
      <c r="O320" s="21">
        <v>0</v>
      </c>
      <c r="P320" s="21">
        <v>0</v>
      </c>
      <c r="Q320" s="21">
        <v>0</v>
      </c>
      <c r="R320" s="21"/>
      <c r="S320" s="21">
        <v>0</v>
      </c>
      <c r="T320" s="5" t="s">
        <v>7621</v>
      </c>
      <c r="U320" s="5" t="s">
        <v>52</v>
      </c>
      <c r="V320" s="1" t="s">
        <v>52</v>
      </c>
      <c r="W320" s="1" t="s">
        <v>52</v>
      </c>
      <c r="X320" s="22"/>
      <c r="Y320" s="1" t="s">
        <v>52</v>
      </c>
      <c r="Z320" s="189">
        <v>200000</v>
      </c>
      <c r="AA320" s="187">
        <f t="shared" si="10"/>
        <v>0</v>
      </c>
    </row>
    <row r="321" spans="1:27" ht="30" customHeight="1">
      <c r="A321" s="5" t="s">
        <v>4897</v>
      </c>
      <c r="B321" s="5" t="s">
        <v>4895</v>
      </c>
      <c r="C321" s="5" t="s">
        <v>4896</v>
      </c>
      <c r="D321" s="20" t="s">
        <v>366</v>
      </c>
      <c r="E321" s="192">
        <v>0</v>
      </c>
      <c r="F321" s="191" t="s">
        <v>52</v>
      </c>
      <c r="G321" s="192">
        <v>0</v>
      </c>
      <c r="H321" s="191" t="s">
        <v>52</v>
      </c>
      <c r="I321" s="192">
        <v>9000</v>
      </c>
      <c r="J321" s="191" t="s">
        <v>7382</v>
      </c>
      <c r="K321" s="21">
        <f t="shared" si="9"/>
        <v>9000</v>
      </c>
      <c r="L321" s="21">
        <v>0</v>
      </c>
      <c r="M321" s="21">
        <v>0</v>
      </c>
      <c r="N321" s="21">
        <v>0</v>
      </c>
      <c r="O321" s="21">
        <v>0</v>
      </c>
      <c r="P321" s="21">
        <v>0</v>
      </c>
      <c r="Q321" s="21">
        <v>0</v>
      </c>
      <c r="R321" s="21"/>
      <c r="S321" s="21">
        <v>0</v>
      </c>
      <c r="T321" s="5" t="s">
        <v>7622</v>
      </c>
      <c r="U321" s="5" t="s">
        <v>52</v>
      </c>
      <c r="V321" s="1" t="s">
        <v>52</v>
      </c>
      <c r="W321" s="1" t="s">
        <v>52</v>
      </c>
      <c r="X321" s="22"/>
      <c r="Y321" s="1" t="s">
        <v>52</v>
      </c>
      <c r="Z321" s="189">
        <v>9000</v>
      </c>
      <c r="AA321" s="187">
        <f t="shared" si="10"/>
        <v>0</v>
      </c>
    </row>
    <row r="322" spans="1:27" ht="30" customHeight="1">
      <c r="A322" s="5" t="s">
        <v>4910</v>
      </c>
      <c r="B322" s="5" t="s">
        <v>4909</v>
      </c>
      <c r="C322" s="5" t="s">
        <v>52</v>
      </c>
      <c r="D322" s="20" t="s">
        <v>366</v>
      </c>
      <c r="E322" s="192">
        <v>0</v>
      </c>
      <c r="F322" s="191" t="s">
        <v>52</v>
      </c>
      <c r="G322" s="192">
        <v>0</v>
      </c>
      <c r="H322" s="191" t="s">
        <v>52</v>
      </c>
      <c r="I322" s="192">
        <v>6640</v>
      </c>
      <c r="J322" s="191" t="s">
        <v>7382</v>
      </c>
      <c r="K322" s="21">
        <f t="shared" si="9"/>
        <v>6640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21">
        <v>0</v>
      </c>
      <c r="R322" s="21"/>
      <c r="S322" s="21">
        <v>0</v>
      </c>
      <c r="T322" s="5" t="s">
        <v>7623</v>
      </c>
      <c r="U322" s="5" t="s">
        <v>52</v>
      </c>
      <c r="V322" s="1" t="s">
        <v>52</v>
      </c>
      <c r="W322" s="1" t="s">
        <v>52</v>
      </c>
      <c r="X322" s="22"/>
      <c r="Y322" s="1" t="s">
        <v>52</v>
      </c>
      <c r="Z322" s="189">
        <v>6640</v>
      </c>
      <c r="AA322" s="187">
        <f t="shared" si="10"/>
        <v>0</v>
      </c>
    </row>
    <row r="323" spans="1:27" s="195" customFormat="1" ht="30" customHeight="1">
      <c r="A323" s="193" t="s">
        <v>1653</v>
      </c>
      <c r="B323" s="193" t="s">
        <v>8120</v>
      </c>
      <c r="C323" s="193" t="s">
        <v>1652</v>
      </c>
      <c r="D323" s="24" t="s">
        <v>366</v>
      </c>
      <c r="E323" s="194">
        <v>0</v>
      </c>
      <c r="F323" s="193" t="s">
        <v>52</v>
      </c>
      <c r="G323" s="194">
        <v>25000</v>
      </c>
      <c r="H323" s="193" t="s">
        <v>7212</v>
      </c>
      <c r="I323" s="194"/>
      <c r="J323" s="193"/>
      <c r="K323" s="194">
        <f t="shared" si="9"/>
        <v>25000</v>
      </c>
      <c r="L323" s="194">
        <v>0</v>
      </c>
      <c r="M323" s="194">
        <v>0</v>
      </c>
      <c r="N323" s="194">
        <v>0</v>
      </c>
      <c r="O323" s="194">
        <v>0</v>
      </c>
      <c r="P323" s="194">
        <v>0</v>
      </c>
      <c r="Q323" s="194">
        <v>0</v>
      </c>
      <c r="R323" s="194"/>
      <c r="S323" s="194">
        <v>0</v>
      </c>
      <c r="T323" s="193" t="s">
        <v>7624</v>
      </c>
      <c r="U323" s="193" t="s">
        <v>52</v>
      </c>
      <c r="V323" s="216" t="s">
        <v>52</v>
      </c>
      <c r="W323" s="216" t="s">
        <v>52</v>
      </c>
      <c r="X323" s="27"/>
      <c r="Y323" s="216" t="s">
        <v>52</v>
      </c>
      <c r="Z323" s="188">
        <v>25000</v>
      </c>
      <c r="AA323" s="219">
        <f t="shared" si="10"/>
        <v>0</v>
      </c>
    </row>
    <row r="324" spans="1:27" ht="30" customHeight="1">
      <c r="A324" s="5" t="s">
        <v>3294</v>
      </c>
      <c r="B324" s="5" t="s">
        <v>3292</v>
      </c>
      <c r="C324" s="5" t="s">
        <v>3293</v>
      </c>
      <c r="D324" s="20" t="s">
        <v>1186</v>
      </c>
      <c r="E324" s="192">
        <v>0</v>
      </c>
      <c r="F324" s="191" t="s">
        <v>52</v>
      </c>
      <c r="G324" s="192">
        <v>300000</v>
      </c>
      <c r="H324" s="191" t="s">
        <v>7582</v>
      </c>
      <c r="I324" s="192">
        <v>0</v>
      </c>
      <c r="J324" s="191" t="s">
        <v>52</v>
      </c>
      <c r="K324" s="21">
        <f t="shared" si="9"/>
        <v>300000</v>
      </c>
      <c r="L324" s="21">
        <v>0</v>
      </c>
      <c r="M324" s="21">
        <v>0</v>
      </c>
      <c r="N324" s="21">
        <v>0</v>
      </c>
      <c r="O324" s="21">
        <v>0</v>
      </c>
      <c r="P324" s="21">
        <v>0</v>
      </c>
      <c r="Q324" s="21">
        <v>0</v>
      </c>
      <c r="R324" s="21"/>
      <c r="S324" s="21">
        <v>0</v>
      </c>
      <c r="T324" s="5" t="s">
        <v>7625</v>
      </c>
      <c r="U324" s="5" t="s">
        <v>52</v>
      </c>
      <c r="V324" s="1" t="s">
        <v>52</v>
      </c>
      <c r="W324" s="1" t="s">
        <v>52</v>
      </c>
      <c r="X324" s="22"/>
      <c r="Y324" s="1" t="s">
        <v>52</v>
      </c>
      <c r="Z324" s="189">
        <v>300000</v>
      </c>
      <c r="AA324" s="187">
        <f t="shared" si="10"/>
        <v>0</v>
      </c>
    </row>
    <row r="325" spans="1:27" ht="30" customHeight="1">
      <c r="A325" s="5" t="s">
        <v>2573</v>
      </c>
      <c r="B325" s="5" t="s">
        <v>2570</v>
      </c>
      <c r="C325" s="5" t="s">
        <v>2571</v>
      </c>
      <c r="D325" s="20" t="s">
        <v>2572</v>
      </c>
      <c r="E325" s="192">
        <v>1555.55</v>
      </c>
      <c r="F325" s="191" t="s">
        <v>7626</v>
      </c>
      <c r="G325" s="192">
        <v>0</v>
      </c>
      <c r="H325" s="191" t="s">
        <v>52</v>
      </c>
      <c r="I325" s="192">
        <v>0</v>
      </c>
      <c r="J325" s="191" t="s">
        <v>52</v>
      </c>
      <c r="K325" s="21">
        <f t="shared" si="9"/>
        <v>1555.55</v>
      </c>
      <c r="L325" s="21">
        <v>0</v>
      </c>
      <c r="M325" s="21">
        <v>0</v>
      </c>
      <c r="N325" s="21">
        <v>0</v>
      </c>
      <c r="O325" s="21">
        <v>0</v>
      </c>
      <c r="P325" s="21">
        <v>0</v>
      </c>
      <c r="Q325" s="21">
        <v>0</v>
      </c>
      <c r="R325" s="21"/>
      <c r="S325" s="21">
        <v>0</v>
      </c>
      <c r="T325" s="5" t="s">
        <v>7627</v>
      </c>
      <c r="U325" s="5" t="s">
        <v>52</v>
      </c>
      <c r="V325" s="1" t="s">
        <v>52</v>
      </c>
      <c r="W325" s="1" t="s">
        <v>52</v>
      </c>
      <c r="X325" s="22"/>
      <c r="Y325" s="1" t="s">
        <v>52</v>
      </c>
      <c r="Z325" s="189">
        <v>1555.55</v>
      </c>
      <c r="AA325" s="187">
        <f t="shared" si="10"/>
        <v>0</v>
      </c>
    </row>
    <row r="326" spans="1:27" s="195" customFormat="1" ht="30" customHeight="1">
      <c r="A326" s="193" t="s">
        <v>6057</v>
      </c>
      <c r="B326" s="193" t="s">
        <v>6054</v>
      </c>
      <c r="C326" s="193" t="s">
        <v>6055</v>
      </c>
      <c r="D326" s="24" t="s">
        <v>366</v>
      </c>
      <c r="E326" s="194">
        <v>0</v>
      </c>
      <c r="F326" s="193" t="s">
        <v>52</v>
      </c>
      <c r="G326" s="194">
        <v>0</v>
      </c>
      <c r="H326" s="193" t="s">
        <v>52</v>
      </c>
      <c r="I326" s="194">
        <v>23977</v>
      </c>
      <c r="J326" s="193"/>
      <c r="K326" s="194">
        <f t="shared" ref="K326:K394" si="11">SMALL(E326:I326,COUNTIF(E326:I326,0)+1)</f>
        <v>23977</v>
      </c>
      <c r="L326" s="194">
        <v>0</v>
      </c>
      <c r="M326" s="194">
        <v>0</v>
      </c>
      <c r="N326" s="194">
        <v>0</v>
      </c>
      <c r="O326" s="194">
        <v>0</v>
      </c>
      <c r="P326" s="194">
        <v>0</v>
      </c>
      <c r="Q326" s="194">
        <v>0</v>
      </c>
      <c r="R326" s="194"/>
      <c r="S326" s="194">
        <v>0</v>
      </c>
      <c r="T326" s="193" t="s">
        <v>7628</v>
      </c>
      <c r="U326" s="193" t="s">
        <v>6056</v>
      </c>
      <c r="V326" s="216" t="s">
        <v>52</v>
      </c>
      <c r="W326" s="216" t="s">
        <v>52</v>
      </c>
      <c r="X326" s="27"/>
      <c r="Y326" s="216" t="s">
        <v>52</v>
      </c>
      <c r="Z326" s="188">
        <v>23977</v>
      </c>
      <c r="AA326" s="219">
        <f t="shared" si="10"/>
        <v>0</v>
      </c>
    </row>
    <row r="327" spans="1:27" ht="30" customHeight="1">
      <c r="A327" s="5" t="s">
        <v>1408</v>
      </c>
      <c r="B327" s="5" t="s">
        <v>1405</v>
      </c>
      <c r="C327" s="5" t="s">
        <v>1406</v>
      </c>
      <c r="D327" s="20" t="s">
        <v>709</v>
      </c>
      <c r="E327" s="192">
        <v>0</v>
      </c>
      <c r="F327" s="191" t="s">
        <v>52</v>
      </c>
      <c r="G327" s="192">
        <v>64350</v>
      </c>
      <c r="H327" s="191" t="s">
        <v>7543</v>
      </c>
      <c r="I327" s="192">
        <v>0</v>
      </c>
      <c r="J327" s="191" t="s">
        <v>52</v>
      </c>
      <c r="K327" s="21">
        <f t="shared" si="11"/>
        <v>64350</v>
      </c>
      <c r="L327" s="21">
        <v>0</v>
      </c>
      <c r="M327" s="21">
        <v>0</v>
      </c>
      <c r="N327" s="21">
        <v>0</v>
      </c>
      <c r="O327" s="21">
        <v>0</v>
      </c>
      <c r="P327" s="21">
        <v>0</v>
      </c>
      <c r="Q327" s="21">
        <v>0</v>
      </c>
      <c r="R327" s="21"/>
      <c r="S327" s="21">
        <v>0</v>
      </c>
      <c r="T327" s="5" t="s">
        <v>7629</v>
      </c>
      <c r="U327" s="5" t="s">
        <v>1407</v>
      </c>
      <c r="V327" s="1" t="s">
        <v>52</v>
      </c>
      <c r="W327" s="1" t="s">
        <v>52</v>
      </c>
      <c r="X327" s="22"/>
      <c r="Y327" s="1" t="s">
        <v>52</v>
      </c>
      <c r="Z327" s="189">
        <v>64350</v>
      </c>
      <c r="AA327" s="187">
        <f t="shared" si="10"/>
        <v>0</v>
      </c>
    </row>
    <row r="328" spans="1:27" ht="30" customHeight="1">
      <c r="A328" s="5" t="s">
        <v>4690</v>
      </c>
      <c r="B328" s="5" t="s">
        <v>4688</v>
      </c>
      <c r="C328" s="5" t="s">
        <v>4689</v>
      </c>
      <c r="D328" s="20" t="s">
        <v>182</v>
      </c>
      <c r="E328" s="192">
        <v>0</v>
      </c>
      <c r="F328" s="191" t="s">
        <v>52</v>
      </c>
      <c r="G328" s="192">
        <v>0</v>
      </c>
      <c r="H328" s="191" t="s">
        <v>52</v>
      </c>
      <c r="I328" s="192">
        <v>4200</v>
      </c>
      <c r="J328" s="191" t="s">
        <v>7382</v>
      </c>
      <c r="K328" s="21">
        <f t="shared" si="11"/>
        <v>4200</v>
      </c>
      <c r="L328" s="21">
        <v>0</v>
      </c>
      <c r="M328" s="21">
        <v>0</v>
      </c>
      <c r="N328" s="21">
        <v>0</v>
      </c>
      <c r="O328" s="21">
        <v>0</v>
      </c>
      <c r="P328" s="21">
        <v>0</v>
      </c>
      <c r="Q328" s="21">
        <v>0</v>
      </c>
      <c r="R328" s="21"/>
      <c r="S328" s="21">
        <v>0</v>
      </c>
      <c r="T328" s="5" t="s">
        <v>7630</v>
      </c>
      <c r="U328" s="5" t="s">
        <v>52</v>
      </c>
      <c r="V328" s="1" t="s">
        <v>52</v>
      </c>
      <c r="W328" s="1" t="s">
        <v>52</v>
      </c>
      <c r="X328" s="22"/>
      <c r="Y328" s="1" t="s">
        <v>52</v>
      </c>
      <c r="Z328" s="189">
        <v>4200</v>
      </c>
      <c r="AA328" s="187">
        <f t="shared" si="10"/>
        <v>0</v>
      </c>
    </row>
    <row r="329" spans="1:27" ht="30" customHeight="1">
      <c r="A329" s="5" t="s">
        <v>2030</v>
      </c>
      <c r="B329" s="5" t="s">
        <v>2028</v>
      </c>
      <c r="C329" s="5" t="s">
        <v>2029</v>
      </c>
      <c r="D329" s="20" t="s">
        <v>366</v>
      </c>
      <c r="E329" s="192">
        <v>0</v>
      </c>
      <c r="F329" s="191" t="s">
        <v>52</v>
      </c>
      <c r="G329" s="192">
        <v>14000</v>
      </c>
      <c r="H329" s="191" t="s">
        <v>7631</v>
      </c>
      <c r="I329" s="192">
        <v>0</v>
      </c>
      <c r="J329" s="191" t="s">
        <v>52</v>
      </c>
      <c r="K329" s="21">
        <f t="shared" si="11"/>
        <v>14000</v>
      </c>
      <c r="L329" s="21">
        <v>0</v>
      </c>
      <c r="M329" s="21">
        <v>0</v>
      </c>
      <c r="N329" s="21">
        <v>0</v>
      </c>
      <c r="O329" s="21">
        <v>0</v>
      </c>
      <c r="P329" s="21">
        <v>0</v>
      </c>
      <c r="Q329" s="21">
        <v>0</v>
      </c>
      <c r="R329" s="21"/>
      <c r="S329" s="21">
        <v>0</v>
      </c>
      <c r="T329" s="5" t="s">
        <v>7632</v>
      </c>
      <c r="U329" s="5" t="s">
        <v>52</v>
      </c>
      <c r="V329" s="1" t="s">
        <v>52</v>
      </c>
      <c r="W329" s="1" t="s">
        <v>52</v>
      </c>
      <c r="X329" s="22"/>
      <c r="Y329" s="1" t="s">
        <v>52</v>
      </c>
      <c r="Z329" s="189">
        <v>14000</v>
      </c>
      <c r="AA329" s="187">
        <f t="shared" si="10"/>
        <v>0</v>
      </c>
    </row>
    <row r="330" spans="1:27" ht="30" customHeight="1">
      <c r="A330" s="5" t="s">
        <v>2034</v>
      </c>
      <c r="B330" s="5" t="s">
        <v>2032</v>
      </c>
      <c r="C330" s="5" t="s">
        <v>2033</v>
      </c>
      <c r="D330" s="20" t="s">
        <v>366</v>
      </c>
      <c r="E330" s="192">
        <v>0</v>
      </c>
      <c r="F330" s="191" t="s">
        <v>52</v>
      </c>
      <c r="G330" s="192">
        <v>16700</v>
      </c>
      <c r="H330" s="191" t="s">
        <v>7631</v>
      </c>
      <c r="I330" s="192">
        <v>0</v>
      </c>
      <c r="J330" s="191" t="s">
        <v>52</v>
      </c>
      <c r="K330" s="21">
        <f t="shared" si="11"/>
        <v>16700</v>
      </c>
      <c r="L330" s="21">
        <v>0</v>
      </c>
      <c r="M330" s="21">
        <v>0</v>
      </c>
      <c r="N330" s="21">
        <v>0</v>
      </c>
      <c r="O330" s="21">
        <v>0</v>
      </c>
      <c r="P330" s="21">
        <v>0</v>
      </c>
      <c r="Q330" s="21">
        <v>0</v>
      </c>
      <c r="R330" s="21"/>
      <c r="S330" s="21">
        <v>0</v>
      </c>
      <c r="T330" s="5" t="s">
        <v>7633</v>
      </c>
      <c r="U330" s="5" t="s">
        <v>52</v>
      </c>
      <c r="V330" s="1" t="s">
        <v>52</v>
      </c>
      <c r="W330" s="1" t="s">
        <v>52</v>
      </c>
      <c r="X330" s="22"/>
      <c r="Y330" s="1" t="s">
        <v>52</v>
      </c>
      <c r="Z330" s="189">
        <v>16700</v>
      </c>
      <c r="AA330" s="187">
        <f t="shared" si="10"/>
        <v>0</v>
      </c>
    </row>
    <row r="331" spans="1:27" ht="30" customHeight="1">
      <c r="A331" s="5" t="s">
        <v>2038</v>
      </c>
      <c r="B331" s="5" t="s">
        <v>2036</v>
      </c>
      <c r="C331" s="5" t="s">
        <v>2037</v>
      </c>
      <c r="D331" s="20" t="s">
        <v>366</v>
      </c>
      <c r="E331" s="192">
        <v>0</v>
      </c>
      <c r="F331" s="191" t="s">
        <v>52</v>
      </c>
      <c r="G331" s="192">
        <v>15800</v>
      </c>
      <c r="H331" s="191" t="s">
        <v>7631</v>
      </c>
      <c r="I331" s="192">
        <v>0</v>
      </c>
      <c r="J331" s="191" t="s">
        <v>52</v>
      </c>
      <c r="K331" s="21">
        <f t="shared" si="11"/>
        <v>15800</v>
      </c>
      <c r="L331" s="21">
        <v>0</v>
      </c>
      <c r="M331" s="21">
        <v>0</v>
      </c>
      <c r="N331" s="21">
        <v>0</v>
      </c>
      <c r="O331" s="21">
        <v>0</v>
      </c>
      <c r="P331" s="21">
        <v>0</v>
      </c>
      <c r="Q331" s="21">
        <v>0</v>
      </c>
      <c r="R331" s="21"/>
      <c r="S331" s="21">
        <v>0</v>
      </c>
      <c r="T331" s="5" t="s">
        <v>7634</v>
      </c>
      <c r="U331" s="5" t="s">
        <v>52</v>
      </c>
      <c r="V331" s="1" t="s">
        <v>52</v>
      </c>
      <c r="W331" s="1" t="s">
        <v>52</v>
      </c>
      <c r="X331" s="22"/>
      <c r="Y331" s="1" t="s">
        <v>52</v>
      </c>
      <c r="Z331" s="189">
        <v>15800</v>
      </c>
      <c r="AA331" s="187">
        <f t="shared" si="10"/>
        <v>0</v>
      </c>
    </row>
    <row r="332" spans="1:27" ht="30" customHeight="1">
      <c r="A332" s="5" t="s">
        <v>2044</v>
      </c>
      <c r="B332" s="5" t="s">
        <v>2042</v>
      </c>
      <c r="C332" s="5" t="s">
        <v>2043</v>
      </c>
      <c r="D332" s="20" t="s">
        <v>366</v>
      </c>
      <c r="E332" s="192">
        <v>0</v>
      </c>
      <c r="F332" s="191" t="s">
        <v>52</v>
      </c>
      <c r="G332" s="192">
        <v>18400</v>
      </c>
      <c r="H332" s="191" t="s">
        <v>7631</v>
      </c>
      <c r="I332" s="192">
        <v>0</v>
      </c>
      <c r="J332" s="191" t="s">
        <v>52</v>
      </c>
      <c r="K332" s="21">
        <f t="shared" si="11"/>
        <v>18400</v>
      </c>
      <c r="L332" s="21">
        <v>0</v>
      </c>
      <c r="M332" s="21">
        <v>0</v>
      </c>
      <c r="N332" s="21">
        <v>0</v>
      </c>
      <c r="O332" s="21">
        <v>0</v>
      </c>
      <c r="P332" s="21">
        <v>0</v>
      </c>
      <c r="Q332" s="21">
        <v>0</v>
      </c>
      <c r="R332" s="21"/>
      <c r="S332" s="21">
        <v>0</v>
      </c>
      <c r="T332" s="5" t="s">
        <v>7635</v>
      </c>
      <c r="U332" s="5" t="s">
        <v>52</v>
      </c>
      <c r="V332" s="1" t="s">
        <v>52</v>
      </c>
      <c r="W332" s="1" t="s">
        <v>52</v>
      </c>
      <c r="X332" s="22"/>
      <c r="Y332" s="1" t="s">
        <v>52</v>
      </c>
      <c r="Z332" s="189">
        <v>18400</v>
      </c>
      <c r="AA332" s="187">
        <f t="shared" si="10"/>
        <v>0</v>
      </c>
    </row>
    <row r="333" spans="1:27" ht="30" customHeight="1">
      <c r="A333" s="5" t="s">
        <v>2048</v>
      </c>
      <c r="B333" s="5" t="s">
        <v>2046</v>
      </c>
      <c r="C333" s="5" t="s">
        <v>2047</v>
      </c>
      <c r="D333" s="20" t="s">
        <v>366</v>
      </c>
      <c r="E333" s="192">
        <v>0</v>
      </c>
      <c r="F333" s="191" t="s">
        <v>52</v>
      </c>
      <c r="G333" s="192">
        <v>17500</v>
      </c>
      <c r="H333" s="191" t="s">
        <v>7631</v>
      </c>
      <c r="I333" s="192">
        <v>0</v>
      </c>
      <c r="J333" s="191" t="s">
        <v>52</v>
      </c>
      <c r="K333" s="21">
        <f t="shared" si="11"/>
        <v>17500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21">
        <v>0</v>
      </c>
      <c r="R333" s="21"/>
      <c r="S333" s="21">
        <v>0</v>
      </c>
      <c r="T333" s="5" t="s">
        <v>7636</v>
      </c>
      <c r="U333" s="5" t="s">
        <v>52</v>
      </c>
      <c r="V333" s="1" t="s">
        <v>52</v>
      </c>
      <c r="W333" s="1" t="s">
        <v>52</v>
      </c>
      <c r="X333" s="22"/>
      <c r="Y333" s="1" t="s">
        <v>52</v>
      </c>
      <c r="Z333" s="189">
        <v>17500</v>
      </c>
      <c r="AA333" s="187">
        <f t="shared" si="10"/>
        <v>0</v>
      </c>
    </row>
    <row r="334" spans="1:27" ht="30" customHeight="1">
      <c r="A334" s="5" t="s">
        <v>2052</v>
      </c>
      <c r="B334" s="5" t="s">
        <v>2050</v>
      </c>
      <c r="C334" s="5" t="s">
        <v>2051</v>
      </c>
      <c r="D334" s="20" t="s">
        <v>366</v>
      </c>
      <c r="E334" s="192">
        <v>0</v>
      </c>
      <c r="F334" s="191" t="s">
        <v>52</v>
      </c>
      <c r="G334" s="192">
        <v>0</v>
      </c>
      <c r="H334" s="191" t="s">
        <v>52</v>
      </c>
      <c r="I334" s="192">
        <v>11500</v>
      </c>
      <c r="J334" s="191" t="s">
        <v>7382</v>
      </c>
      <c r="K334" s="21">
        <f t="shared" si="11"/>
        <v>11500</v>
      </c>
      <c r="L334" s="21">
        <v>0</v>
      </c>
      <c r="M334" s="21">
        <v>0</v>
      </c>
      <c r="N334" s="21">
        <v>0</v>
      </c>
      <c r="O334" s="21">
        <v>0</v>
      </c>
      <c r="P334" s="21">
        <v>0</v>
      </c>
      <c r="Q334" s="21">
        <v>0</v>
      </c>
      <c r="R334" s="21"/>
      <c r="S334" s="21">
        <v>0</v>
      </c>
      <c r="T334" s="5" t="s">
        <v>7637</v>
      </c>
      <c r="U334" s="5" t="s">
        <v>52</v>
      </c>
      <c r="V334" s="1" t="s">
        <v>52</v>
      </c>
      <c r="W334" s="1" t="s">
        <v>52</v>
      </c>
      <c r="X334" s="22"/>
      <c r="Y334" s="1" t="s">
        <v>52</v>
      </c>
      <c r="Z334" s="189">
        <v>11500</v>
      </c>
      <c r="AA334" s="187">
        <f t="shared" si="10"/>
        <v>0</v>
      </c>
    </row>
    <row r="335" spans="1:27" ht="30" customHeight="1">
      <c r="A335" s="5" t="s">
        <v>2056</v>
      </c>
      <c r="B335" s="5" t="s">
        <v>2054</v>
      </c>
      <c r="C335" s="5" t="s">
        <v>2055</v>
      </c>
      <c r="D335" s="20" t="s">
        <v>366</v>
      </c>
      <c r="E335" s="192">
        <v>0</v>
      </c>
      <c r="F335" s="191" t="s">
        <v>52</v>
      </c>
      <c r="G335" s="192">
        <v>6600</v>
      </c>
      <c r="H335" s="191" t="s">
        <v>7631</v>
      </c>
      <c r="I335" s="192">
        <v>0</v>
      </c>
      <c r="J335" s="191" t="s">
        <v>52</v>
      </c>
      <c r="K335" s="21">
        <f t="shared" si="11"/>
        <v>6600</v>
      </c>
      <c r="L335" s="21">
        <v>0</v>
      </c>
      <c r="M335" s="21">
        <v>0</v>
      </c>
      <c r="N335" s="21">
        <v>0</v>
      </c>
      <c r="O335" s="21">
        <v>0</v>
      </c>
      <c r="P335" s="21">
        <v>0</v>
      </c>
      <c r="Q335" s="21">
        <v>0</v>
      </c>
      <c r="R335" s="21"/>
      <c r="S335" s="21">
        <v>0</v>
      </c>
      <c r="T335" s="5" t="s">
        <v>7638</v>
      </c>
      <c r="U335" s="5" t="s">
        <v>52</v>
      </c>
      <c r="V335" s="1" t="s">
        <v>52</v>
      </c>
      <c r="W335" s="1" t="s">
        <v>52</v>
      </c>
      <c r="X335" s="22"/>
      <c r="Y335" s="1" t="s">
        <v>52</v>
      </c>
      <c r="Z335" s="189">
        <v>6600</v>
      </c>
      <c r="AA335" s="187">
        <f t="shared" si="10"/>
        <v>0</v>
      </c>
    </row>
    <row r="336" spans="1:27" ht="30" customHeight="1">
      <c r="A336" s="5" t="s">
        <v>2060</v>
      </c>
      <c r="B336" s="5" t="s">
        <v>2058</v>
      </c>
      <c r="C336" s="5" t="s">
        <v>2059</v>
      </c>
      <c r="D336" s="20" t="s">
        <v>366</v>
      </c>
      <c r="E336" s="192">
        <v>0</v>
      </c>
      <c r="F336" s="191" t="s">
        <v>52</v>
      </c>
      <c r="G336" s="192">
        <v>9300</v>
      </c>
      <c r="H336" s="191" t="s">
        <v>7631</v>
      </c>
      <c r="I336" s="192">
        <v>0</v>
      </c>
      <c r="J336" s="191" t="s">
        <v>52</v>
      </c>
      <c r="K336" s="21">
        <f t="shared" si="11"/>
        <v>9300</v>
      </c>
      <c r="L336" s="21">
        <v>0</v>
      </c>
      <c r="M336" s="21">
        <v>0</v>
      </c>
      <c r="N336" s="21">
        <v>0</v>
      </c>
      <c r="O336" s="21">
        <v>0</v>
      </c>
      <c r="P336" s="21">
        <v>0</v>
      </c>
      <c r="Q336" s="21">
        <v>0</v>
      </c>
      <c r="R336" s="21"/>
      <c r="S336" s="21">
        <v>0</v>
      </c>
      <c r="T336" s="5" t="s">
        <v>7639</v>
      </c>
      <c r="U336" s="5" t="s">
        <v>52</v>
      </c>
      <c r="V336" s="1" t="s">
        <v>52</v>
      </c>
      <c r="W336" s="1" t="s">
        <v>52</v>
      </c>
      <c r="X336" s="22"/>
      <c r="Y336" s="1" t="s">
        <v>52</v>
      </c>
      <c r="Z336" s="189">
        <v>9300</v>
      </c>
      <c r="AA336" s="187">
        <f t="shared" si="10"/>
        <v>0</v>
      </c>
    </row>
    <row r="337" spans="1:27" ht="30" customHeight="1">
      <c r="A337" s="5" t="s">
        <v>2064</v>
      </c>
      <c r="B337" s="5" t="s">
        <v>2062</v>
      </c>
      <c r="C337" s="5" t="s">
        <v>2063</v>
      </c>
      <c r="D337" s="20" t="s">
        <v>366</v>
      </c>
      <c r="E337" s="192">
        <v>0</v>
      </c>
      <c r="F337" s="191" t="s">
        <v>52</v>
      </c>
      <c r="G337" s="192">
        <v>7600</v>
      </c>
      <c r="H337" s="191" t="s">
        <v>7631</v>
      </c>
      <c r="I337" s="192">
        <v>0</v>
      </c>
      <c r="J337" s="191" t="s">
        <v>52</v>
      </c>
      <c r="K337" s="21">
        <f t="shared" si="11"/>
        <v>7600</v>
      </c>
      <c r="L337" s="21">
        <v>0</v>
      </c>
      <c r="M337" s="21">
        <v>0</v>
      </c>
      <c r="N337" s="21">
        <v>0</v>
      </c>
      <c r="O337" s="21">
        <v>0</v>
      </c>
      <c r="P337" s="21">
        <v>0</v>
      </c>
      <c r="Q337" s="21">
        <v>0</v>
      </c>
      <c r="R337" s="21"/>
      <c r="S337" s="21">
        <v>0</v>
      </c>
      <c r="T337" s="5" t="s">
        <v>7640</v>
      </c>
      <c r="U337" s="5" t="s">
        <v>52</v>
      </c>
      <c r="V337" s="1" t="s">
        <v>52</v>
      </c>
      <c r="W337" s="1" t="s">
        <v>52</v>
      </c>
      <c r="X337" s="22"/>
      <c r="Y337" s="1" t="s">
        <v>52</v>
      </c>
      <c r="Z337" s="189">
        <v>7600</v>
      </c>
      <c r="AA337" s="187">
        <f t="shared" si="10"/>
        <v>0</v>
      </c>
    </row>
    <row r="338" spans="1:27" ht="30" customHeight="1">
      <c r="A338" s="5" t="s">
        <v>2068</v>
      </c>
      <c r="B338" s="5" t="s">
        <v>2066</v>
      </c>
      <c r="C338" s="5" t="s">
        <v>2067</v>
      </c>
      <c r="D338" s="20" t="s">
        <v>366</v>
      </c>
      <c r="E338" s="192">
        <v>0</v>
      </c>
      <c r="F338" s="191" t="s">
        <v>52</v>
      </c>
      <c r="G338" s="192">
        <v>10100</v>
      </c>
      <c r="H338" s="191" t="s">
        <v>7631</v>
      </c>
      <c r="I338" s="192">
        <v>0</v>
      </c>
      <c r="J338" s="191" t="s">
        <v>52</v>
      </c>
      <c r="K338" s="21">
        <f t="shared" si="11"/>
        <v>10100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21">
        <v>0</v>
      </c>
      <c r="R338" s="21"/>
      <c r="S338" s="21">
        <v>0</v>
      </c>
      <c r="T338" s="5" t="s">
        <v>7641</v>
      </c>
      <c r="U338" s="5" t="s">
        <v>52</v>
      </c>
      <c r="V338" s="1" t="s">
        <v>52</v>
      </c>
      <c r="W338" s="1" t="s">
        <v>52</v>
      </c>
      <c r="X338" s="22"/>
      <c r="Y338" s="1" t="s">
        <v>52</v>
      </c>
      <c r="Z338" s="189">
        <v>10100</v>
      </c>
      <c r="AA338" s="187">
        <f t="shared" si="10"/>
        <v>0</v>
      </c>
    </row>
    <row r="339" spans="1:27" ht="30" customHeight="1">
      <c r="A339" s="5" t="s">
        <v>2181</v>
      </c>
      <c r="B339" s="5" t="s">
        <v>2178</v>
      </c>
      <c r="C339" s="5" t="s">
        <v>2179</v>
      </c>
      <c r="D339" s="20" t="s">
        <v>2180</v>
      </c>
      <c r="E339" s="192">
        <v>0</v>
      </c>
      <c r="F339" s="191" t="s">
        <v>52</v>
      </c>
      <c r="G339" s="192">
        <v>426667</v>
      </c>
      <c r="H339" s="191" t="s">
        <v>7642</v>
      </c>
      <c r="I339" s="192">
        <v>0</v>
      </c>
      <c r="J339" s="191" t="s">
        <v>52</v>
      </c>
      <c r="K339" s="21">
        <f t="shared" si="11"/>
        <v>426667</v>
      </c>
      <c r="L339" s="21">
        <v>0</v>
      </c>
      <c r="M339" s="21">
        <v>0</v>
      </c>
      <c r="N339" s="21">
        <v>0</v>
      </c>
      <c r="O339" s="21">
        <v>0</v>
      </c>
      <c r="P339" s="21">
        <v>0</v>
      </c>
      <c r="Q339" s="21">
        <v>0</v>
      </c>
      <c r="R339" s="21"/>
      <c r="S339" s="21">
        <v>0</v>
      </c>
      <c r="T339" s="5" t="s">
        <v>7643</v>
      </c>
      <c r="U339" s="5" t="s">
        <v>1407</v>
      </c>
      <c r="V339" s="1" t="s">
        <v>52</v>
      </c>
      <c r="W339" s="1" t="s">
        <v>52</v>
      </c>
      <c r="X339" s="22"/>
      <c r="Y339" s="1" t="s">
        <v>52</v>
      </c>
      <c r="Z339" s="189">
        <v>426667</v>
      </c>
      <c r="AA339" s="187">
        <f t="shared" si="10"/>
        <v>0</v>
      </c>
    </row>
    <row r="340" spans="1:27" ht="30" customHeight="1">
      <c r="A340" s="5" t="s">
        <v>5537</v>
      </c>
      <c r="B340" s="5" t="s">
        <v>5536</v>
      </c>
      <c r="C340" s="5" t="s">
        <v>2220</v>
      </c>
      <c r="D340" s="20" t="s">
        <v>366</v>
      </c>
      <c r="E340" s="192">
        <v>0</v>
      </c>
      <c r="F340" s="191" t="s">
        <v>52</v>
      </c>
      <c r="G340" s="192">
        <v>0</v>
      </c>
      <c r="H340" s="191" t="s">
        <v>52</v>
      </c>
      <c r="I340" s="192">
        <v>383000</v>
      </c>
      <c r="J340" s="191" t="s">
        <v>7382</v>
      </c>
      <c r="K340" s="21">
        <f t="shared" si="11"/>
        <v>383000</v>
      </c>
      <c r="L340" s="21">
        <v>0</v>
      </c>
      <c r="M340" s="21">
        <v>0</v>
      </c>
      <c r="N340" s="21">
        <v>0</v>
      </c>
      <c r="O340" s="21">
        <v>0</v>
      </c>
      <c r="P340" s="21">
        <v>0</v>
      </c>
      <c r="Q340" s="21">
        <v>0</v>
      </c>
      <c r="R340" s="21"/>
      <c r="S340" s="21">
        <v>0</v>
      </c>
      <c r="T340" s="5" t="s">
        <v>7644</v>
      </c>
      <c r="U340" s="5" t="s">
        <v>52</v>
      </c>
      <c r="V340" s="1" t="s">
        <v>52</v>
      </c>
      <c r="W340" s="1" t="s">
        <v>52</v>
      </c>
      <c r="X340" s="22"/>
      <c r="Y340" s="1" t="s">
        <v>52</v>
      </c>
      <c r="Z340" s="189">
        <v>383000</v>
      </c>
      <c r="AA340" s="187">
        <f t="shared" si="10"/>
        <v>0</v>
      </c>
    </row>
    <row r="341" spans="1:27" ht="30" customHeight="1">
      <c r="A341" s="5" t="s">
        <v>5542</v>
      </c>
      <c r="B341" s="5" t="s">
        <v>5541</v>
      </c>
      <c r="C341" s="5" t="s">
        <v>2225</v>
      </c>
      <c r="D341" s="20" t="s">
        <v>366</v>
      </c>
      <c r="E341" s="192">
        <v>0</v>
      </c>
      <c r="F341" s="191" t="s">
        <v>52</v>
      </c>
      <c r="G341" s="192">
        <v>0</v>
      </c>
      <c r="H341" s="191" t="s">
        <v>52</v>
      </c>
      <c r="I341" s="192">
        <v>336000</v>
      </c>
      <c r="J341" s="191" t="s">
        <v>7382</v>
      </c>
      <c r="K341" s="21">
        <f t="shared" si="11"/>
        <v>336000</v>
      </c>
      <c r="L341" s="21">
        <v>0</v>
      </c>
      <c r="M341" s="21">
        <v>0</v>
      </c>
      <c r="N341" s="21">
        <v>0</v>
      </c>
      <c r="O341" s="21">
        <v>0</v>
      </c>
      <c r="P341" s="21">
        <v>0</v>
      </c>
      <c r="Q341" s="21">
        <v>0</v>
      </c>
      <c r="R341" s="21"/>
      <c r="S341" s="21">
        <v>0</v>
      </c>
      <c r="T341" s="5" t="s">
        <v>7645</v>
      </c>
      <c r="U341" s="5" t="s">
        <v>52</v>
      </c>
      <c r="V341" s="1" t="s">
        <v>52</v>
      </c>
      <c r="W341" s="1" t="s">
        <v>52</v>
      </c>
      <c r="X341" s="22"/>
      <c r="Y341" s="1" t="s">
        <v>52</v>
      </c>
      <c r="Z341" s="189">
        <v>336000</v>
      </c>
      <c r="AA341" s="187">
        <f t="shared" si="10"/>
        <v>0</v>
      </c>
    </row>
    <row r="342" spans="1:27" ht="30" customHeight="1">
      <c r="A342" s="5" t="s">
        <v>5547</v>
      </c>
      <c r="B342" s="5" t="s">
        <v>5546</v>
      </c>
      <c r="C342" s="5" t="s">
        <v>2232</v>
      </c>
      <c r="D342" s="20" t="s">
        <v>366</v>
      </c>
      <c r="E342" s="192">
        <v>0</v>
      </c>
      <c r="F342" s="191" t="s">
        <v>52</v>
      </c>
      <c r="G342" s="192">
        <v>0</v>
      </c>
      <c r="H342" s="191" t="s">
        <v>52</v>
      </c>
      <c r="I342" s="192">
        <v>417000</v>
      </c>
      <c r="J342" s="191" t="s">
        <v>7382</v>
      </c>
      <c r="K342" s="21">
        <f t="shared" si="11"/>
        <v>417000</v>
      </c>
      <c r="L342" s="21">
        <v>0</v>
      </c>
      <c r="M342" s="21">
        <v>0</v>
      </c>
      <c r="N342" s="21">
        <v>0</v>
      </c>
      <c r="O342" s="21">
        <v>0</v>
      </c>
      <c r="P342" s="21">
        <v>0</v>
      </c>
      <c r="Q342" s="21">
        <v>0</v>
      </c>
      <c r="R342" s="21"/>
      <c r="S342" s="21">
        <v>0</v>
      </c>
      <c r="T342" s="5" t="s">
        <v>7646</v>
      </c>
      <c r="U342" s="5" t="s">
        <v>52</v>
      </c>
      <c r="V342" s="1" t="s">
        <v>52</v>
      </c>
      <c r="W342" s="1" t="s">
        <v>52</v>
      </c>
      <c r="X342" s="22"/>
      <c r="Y342" s="1" t="s">
        <v>52</v>
      </c>
      <c r="Z342" s="189">
        <v>417000</v>
      </c>
      <c r="AA342" s="187">
        <f t="shared" si="10"/>
        <v>0</v>
      </c>
    </row>
    <row r="343" spans="1:27" ht="30" customHeight="1">
      <c r="A343" s="5" t="s">
        <v>5557</v>
      </c>
      <c r="B343" s="5" t="s">
        <v>5555</v>
      </c>
      <c r="C343" s="5" t="s">
        <v>5556</v>
      </c>
      <c r="D343" s="20" t="s">
        <v>366</v>
      </c>
      <c r="E343" s="192">
        <v>0</v>
      </c>
      <c r="F343" s="191" t="s">
        <v>52</v>
      </c>
      <c r="G343" s="192">
        <v>0</v>
      </c>
      <c r="H343" s="191" t="s">
        <v>52</v>
      </c>
      <c r="I343" s="192">
        <v>127273</v>
      </c>
      <c r="J343" s="191" t="s">
        <v>7382</v>
      </c>
      <c r="K343" s="21">
        <f t="shared" si="11"/>
        <v>127273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21">
        <v>0</v>
      </c>
      <c r="R343" s="21"/>
      <c r="S343" s="21">
        <v>0</v>
      </c>
      <c r="T343" s="5" t="s">
        <v>7647</v>
      </c>
      <c r="U343" s="5" t="s">
        <v>52</v>
      </c>
      <c r="V343" s="1" t="s">
        <v>52</v>
      </c>
      <c r="W343" s="1" t="s">
        <v>52</v>
      </c>
      <c r="X343" s="22"/>
      <c r="Y343" s="1" t="s">
        <v>52</v>
      </c>
      <c r="Z343" s="189">
        <v>127273</v>
      </c>
      <c r="AA343" s="187">
        <f t="shared" si="10"/>
        <v>0</v>
      </c>
    </row>
    <row r="344" spans="1:27" ht="30" customHeight="1">
      <c r="A344" s="5" t="s">
        <v>5553</v>
      </c>
      <c r="B344" s="5" t="s">
        <v>5551</v>
      </c>
      <c r="C344" s="5" t="s">
        <v>5552</v>
      </c>
      <c r="D344" s="20" t="s">
        <v>366</v>
      </c>
      <c r="E344" s="192">
        <v>0</v>
      </c>
      <c r="F344" s="191" t="s">
        <v>52</v>
      </c>
      <c r="G344" s="192">
        <v>0</v>
      </c>
      <c r="H344" s="191" t="s">
        <v>52</v>
      </c>
      <c r="I344" s="192">
        <v>40000</v>
      </c>
      <c r="J344" s="191" t="s">
        <v>7382</v>
      </c>
      <c r="K344" s="21">
        <f t="shared" si="11"/>
        <v>40000</v>
      </c>
      <c r="L344" s="21">
        <v>0</v>
      </c>
      <c r="M344" s="21">
        <v>0</v>
      </c>
      <c r="N344" s="21">
        <v>0</v>
      </c>
      <c r="O344" s="21">
        <v>0</v>
      </c>
      <c r="P344" s="21">
        <v>0</v>
      </c>
      <c r="Q344" s="21">
        <v>0</v>
      </c>
      <c r="R344" s="21"/>
      <c r="S344" s="21">
        <v>0</v>
      </c>
      <c r="T344" s="5" t="s">
        <v>7648</v>
      </c>
      <c r="U344" s="5" t="s">
        <v>52</v>
      </c>
      <c r="V344" s="1" t="s">
        <v>52</v>
      </c>
      <c r="W344" s="1" t="s">
        <v>52</v>
      </c>
      <c r="X344" s="22"/>
      <c r="Y344" s="1" t="s">
        <v>52</v>
      </c>
      <c r="Z344" s="189">
        <v>40000</v>
      </c>
      <c r="AA344" s="187">
        <f t="shared" si="10"/>
        <v>0</v>
      </c>
    </row>
    <row r="345" spans="1:27" ht="30" customHeight="1">
      <c r="A345" s="5" t="s">
        <v>5563</v>
      </c>
      <c r="B345" s="5" t="s">
        <v>5561</v>
      </c>
      <c r="C345" s="5" t="s">
        <v>5562</v>
      </c>
      <c r="D345" s="20" t="s">
        <v>366</v>
      </c>
      <c r="E345" s="192">
        <v>0</v>
      </c>
      <c r="F345" s="191" t="s">
        <v>52</v>
      </c>
      <c r="G345" s="192">
        <v>0</v>
      </c>
      <c r="H345" s="191" t="s">
        <v>52</v>
      </c>
      <c r="I345" s="192">
        <v>349690</v>
      </c>
      <c r="J345" s="191" t="s">
        <v>7382</v>
      </c>
      <c r="K345" s="21">
        <f t="shared" si="11"/>
        <v>349690</v>
      </c>
      <c r="L345" s="21">
        <v>0</v>
      </c>
      <c r="M345" s="21">
        <v>0</v>
      </c>
      <c r="N345" s="21">
        <v>0</v>
      </c>
      <c r="O345" s="21">
        <v>0</v>
      </c>
      <c r="P345" s="21">
        <v>0</v>
      </c>
      <c r="Q345" s="21">
        <v>0</v>
      </c>
      <c r="R345" s="21"/>
      <c r="S345" s="21">
        <v>0</v>
      </c>
      <c r="T345" s="5" t="s">
        <v>7649</v>
      </c>
      <c r="U345" s="5" t="s">
        <v>52</v>
      </c>
      <c r="V345" s="1" t="s">
        <v>52</v>
      </c>
      <c r="W345" s="1" t="s">
        <v>52</v>
      </c>
      <c r="X345" s="22"/>
      <c r="Y345" s="1" t="s">
        <v>52</v>
      </c>
      <c r="Z345" s="189">
        <v>349690</v>
      </c>
      <c r="AA345" s="187">
        <f t="shared" si="10"/>
        <v>0</v>
      </c>
    </row>
    <row r="346" spans="1:27" ht="30" customHeight="1">
      <c r="A346" s="5" t="s">
        <v>5569</v>
      </c>
      <c r="B346" s="5" t="s">
        <v>5568</v>
      </c>
      <c r="C346" s="5" t="s">
        <v>2247</v>
      </c>
      <c r="D346" s="20" t="s">
        <v>366</v>
      </c>
      <c r="E346" s="192">
        <v>0</v>
      </c>
      <c r="F346" s="191" t="s">
        <v>52</v>
      </c>
      <c r="G346" s="192">
        <v>0</v>
      </c>
      <c r="H346" s="191" t="s">
        <v>52</v>
      </c>
      <c r="I346" s="192">
        <v>349690</v>
      </c>
      <c r="J346" s="191" t="s">
        <v>7382</v>
      </c>
      <c r="K346" s="21">
        <f t="shared" si="11"/>
        <v>349690</v>
      </c>
      <c r="L346" s="21">
        <v>0</v>
      </c>
      <c r="M346" s="21">
        <v>0</v>
      </c>
      <c r="N346" s="21">
        <v>0</v>
      </c>
      <c r="O346" s="21">
        <v>0</v>
      </c>
      <c r="P346" s="21">
        <v>0</v>
      </c>
      <c r="Q346" s="21">
        <v>0</v>
      </c>
      <c r="R346" s="21"/>
      <c r="S346" s="21">
        <v>0</v>
      </c>
      <c r="T346" s="5" t="s">
        <v>7650</v>
      </c>
      <c r="U346" s="5" t="s">
        <v>52</v>
      </c>
      <c r="V346" s="1" t="s">
        <v>52</v>
      </c>
      <c r="W346" s="1" t="s">
        <v>52</v>
      </c>
      <c r="X346" s="22"/>
      <c r="Y346" s="1" t="s">
        <v>52</v>
      </c>
      <c r="Z346" s="189">
        <v>349690</v>
      </c>
      <c r="AA346" s="187">
        <f t="shared" si="10"/>
        <v>0</v>
      </c>
    </row>
    <row r="347" spans="1:27" ht="30" customHeight="1">
      <c r="A347" s="5" t="s">
        <v>5574</v>
      </c>
      <c r="B347" s="5" t="s">
        <v>5573</v>
      </c>
      <c r="C347" s="5" t="s">
        <v>2252</v>
      </c>
      <c r="D347" s="20" t="s">
        <v>366</v>
      </c>
      <c r="E347" s="192">
        <v>0</v>
      </c>
      <c r="F347" s="191" t="s">
        <v>52</v>
      </c>
      <c r="G347" s="192">
        <v>0</v>
      </c>
      <c r="H347" s="191" t="s">
        <v>52</v>
      </c>
      <c r="I347" s="192">
        <v>128290</v>
      </c>
      <c r="J347" s="191" t="s">
        <v>7382</v>
      </c>
      <c r="K347" s="21">
        <f t="shared" si="11"/>
        <v>128290</v>
      </c>
      <c r="L347" s="21">
        <v>0</v>
      </c>
      <c r="M347" s="21">
        <v>0</v>
      </c>
      <c r="N347" s="21">
        <v>0</v>
      </c>
      <c r="O347" s="21">
        <v>0</v>
      </c>
      <c r="P347" s="21">
        <v>0</v>
      </c>
      <c r="Q347" s="21">
        <v>0</v>
      </c>
      <c r="R347" s="21"/>
      <c r="S347" s="21">
        <v>0</v>
      </c>
      <c r="T347" s="5" t="s">
        <v>7651</v>
      </c>
      <c r="U347" s="5" t="s">
        <v>52</v>
      </c>
      <c r="V347" s="1" t="s">
        <v>52</v>
      </c>
      <c r="W347" s="1" t="s">
        <v>52</v>
      </c>
      <c r="X347" s="22"/>
      <c r="Y347" s="1" t="s">
        <v>52</v>
      </c>
      <c r="Z347" s="189">
        <v>128290</v>
      </c>
      <c r="AA347" s="187">
        <f t="shared" si="10"/>
        <v>0</v>
      </c>
    </row>
    <row r="348" spans="1:27" ht="30" customHeight="1">
      <c r="A348" s="5" t="s">
        <v>5579</v>
      </c>
      <c r="B348" s="5" t="s">
        <v>5578</v>
      </c>
      <c r="C348" s="5" t="s">
        <v>2257</v>
      </c>
      <c r="D348" s="20" t="s">
        <v>366</v>
      </c>
      <c r="E348" s="192">
        <v>0</v>
      </c>
      <c r="F348" s="191" t="s">
        <v>52</v>
      </c>
      <c r="G348" s="192">
        <v>0</v>
      </c>
      <c r="H348" s="191" t="s">
        <v>52</v>
      </c>
      <c r="I348" s="192">
        <v>165708</v>
      </c>
      <c r="J348" s="191" t="s">
        <v>7382</v>
      </c>
      <c r="K348" s="21">
        <f t="shared" si="11"/>
        <v>165708</v>
      </c>
      <c r="L348" s="21">
        <v>0</v>
      </c>
      <c r="M348" s="21">
        <v>0</v>
      </c>
      <c r="N348" s="21">
        <v>0</v>
      </c>
      <c r="O348" s="21">
        <v>0</v>
      </c>
      <c r="P348" s="21">
        <v>0</v>
      </c>
      <c r="Q348" s="21">
        <v>0</v>
      </c>
      <c r="R348" s="21"/>
      <c r="S348" s="21">
        <v>0</v>
      </c>
      <c r="T348" s="5" t="s">
        <v>7652</v>
      </c>
      <c r="U348" s="5" t="s">
        <v>52</v>
      </c>
      <c r="V348" s="1" t="s">
        <v>52</v>
      </c>
      <c r="W348" s="1" t="s">
        <v>52</v>
      </c>
      <c r="X348" s="22"/>
      <c r="Y348" s="1" t="s">
        <v>52</v>
      </c>
      <c r="Z348" s="189">
        <v>165708</v>
      </c>
      <c r="AA348" s="187">
        <f t="shared" si="10"/>
        <v>0</v>
      </c>
    </row>
    <row r="349" spans="1:27" ht="30" customHeight="1">
      <c r="A349" s="5" t="s">
        <v>5589</v>
      </c>
      <c r="B349" s="5" t="s">
        <v>5588</v>
      </c>
      <c r="C349" s="5" t="s">
        <v>2262</v>
      </c>
      <c r="D349" s="20" t="s">
        <v>366</v>
      </c>
      <c r="E349" s="192">
        <v>0</v>
      </c>
      <c r="F349" s="191" t="s">
        <v>52</v>
      </c>
      <c r="G349" s="192">
        <v>0</v>
      </c>
      <c r="H349" s="191" t="s">
        <v>52</v>
      </c>
      <c r="I349" s="192">
        <v>248563</v>
      </c>
      <c r="J349" s="191" t="s">
        <v>7382</v>
      </c>
      <c r="K349" s="21">
        <f t="shared" si="11"/>
        <v>248563</v>
      </c>
      <c r="L349" s="21">
        <v>0</v>
      </c>
      <c r="M349" s="21">
        <v>0</v>
      </c>
      <c r="N349" s="21">
        <v>0</v>
      </c>
      <c r="O349" s="21">
        <v>0</v>
      </c>
      <c r="P349" s="21">
        <v>0</v>
      </c>
      <c r="Q349" s="21">
        <v>0</v>
      </c>
      <c r="R349" s="21"/>
      <c r="S349" s="21">
        <v>0</v>
      </c>
      <c r="T349" s="5" t="s">
        <v>7653</v>
      </c>
      <c r="U349" s="5" t="s">
        <v>52</v>
      </c>
      <c r="V349" s="1" t="s">
        <v>52</v>
      </c>
      <c r="W349" s="1" t="s">
        <v>52</v>
      </c>
      <c r="X349" s="22"/>
      <c r="Y349" s="1" t="s">
        <v>52</v>
      </c>
      <c r="Z349" s="189">
        <v>248563</v>
      </c>
      <c r="AA349" s="187">
        <f t="shared" si="10"/>
        <v>0</v>
      </c>
    </row>
    <row r="350" spans="1:27" ht="30" customHeight="1">
      <c r="A350" s="5" t="s">
        <v>5584</v>
      </c>
      <c r="B350" s="5" t="s">
        <v>5583</v>
      </c>
      <c r="C350" s="5" t="s">
        <v>2267</v>
      </c>
      <c r="D350" s="20" t="s">
        <v>366</v>
      </c>
      <c r="E350" s="192">
        <v>0</v>
      </c>
      <c r="F350" s="191" t="s">
        <v>52</v>
      </c>
      <c r="G350" s="192">
        <v>0</v>
      </c>
      <c r="H350" s="191" t="s">
        <v>52</v>
      </c>
      <c r="I350" s="192">
        <v>296389</v>
      </c>
      <c r="J350" s="191" t="s">
        <v>7382</v>
      </c>
      <c r="K350" s="21">
        <f t="shared" si="11"/>
        <v>296389</v>
      </c>
      <c r="L350" s="21">
        <v>0</v>
      </c>
      <c r="M350" s="21">
        <v>0</v>
      </c>
      <c r="N350" s="21">
        <v>0</v>
      </c>
      <c r="O350" s="21">
        <v>0</v>
      </c>
      <c r="P350" s="21">
        <v>0</v>
      </c>
      <c r="Q350" s="21">
        <v>0</v>
      </c>
      <c r="R350" s="21"/>
      <c r="S350" s="21">
        <v>0</v>
      </c>
      <c r="T350" s="5" t="s">
        <v>7654</v>
      </c>
      <c r="U350" s="5" t="s">
        <v>52</v>
      </c>
      <c r="V350" s="1" t="s">
        <v>52</v>
      </c>
      <c r="W350" s="1" t="s">
        <v>52</v>
      </c>
      <c r="X350" s="22"/>
      <c r="Y350" s="1" t="s">
        <v>52</v>
      </c>
      <c r="Z350" s="189">
        <v>296389</v>
      </c>
      <c r="AA350" s="187">
        <f t="shared" si="10"/>
        <v>0</v>
      </c>
    </row>
    <row r="351" spans="1:27" ht="30" customHeight="1">
      <c r="A351" s="5" t="s">
        <v>5517</v>
      </c>
      <c r="B351" s="5" t="s">
        <v>5515</v>
      </c>
      <c r="C351" s="5" t="s">
        <v>5516</v>
      </c>
      <c r="D351" s="20" t="s">
        <v>58</v>
      </c>
      <c r="E351" s="192">
        <v>0</v>
      </c>
      <c r="F351" s="191" t="s">
        <v>52</v>
      </c>
      <c r="G351" s="192">
        <v>16400</v>
      </c>
      <c r="H351" s="191" t="s">
        <v>7433</v>
      </c>
      <c r="I351" s="192">
        <v>0</v>
      </c>
      <c r="J351" s="191" t="s">
        <v>52</v>
      </c>
      <c r="K351" s="21">
        <f t="shared" si="11"/>
        <v>16400</v>
      </c>
      <c r="L351" s="21">
        <v>0</v>
      </c>
      <c r="M351" s="21">
        <v>0</v>
      </c>
      <c r="N351" s="21">
        <v>0</v>
      </c>
      <c r="O351" s="21">
        <v>0</v>
      </c>
      <c r="P351" s="21">
        <v>0</v>
      </c>
      <c r="Q351" s="21">
        <v>0</v>
      </c>
      <c r="R351" s="21"/>
      <c r="S351" s="21">
        <v>0</v>
      </c>
      <c r="T351" s="5" t="s">
        <v>7655</v>
      </c>
      <c r="U351" s="5" t="s">
        <v>52</v>
      </c>
      <c r="V351" s="1" t="s">
        <v>52</v>
      </c>
      <c r="W351" s="1" t="s">
        <v>52</v>
      </c>
      <c r="X351" s="22"/>
      <c r="Y351" s="1" t="s">
        <v>52</v>
      </c>
      <c r="Z351" s="189">
        <v>16400</v>
      </c>
      <c r="AA351" s="187">
        <f t="shared" si="10"/>
        <v>0</v>
      </c>
    </row>
    <row r="352" spans="1:27" ht="30" customHeight="1">
      <c r="A352" s="5" t="s">
        <v>5507</v>
      </c>
      <c r="B352" s="5" t="s">
        <v>5506</v>
      </c>
      <c r="C352" s="5" t="s">
        <v>52</v>
      </c>
      <c r="D352" s="20" t="s">
        <v>58</v>
      </c>
      <c r="E352" s="192">
        <v>0</v>
      </c>
      <c r="F352" s="191" t="s">
        <v>52</v>
      </c>
      <c r="G352" s="192">
        <v>135000</v>
      </c>
      <c r="H352" s="191" t="s">
        <v>7656</v>
      </c>
      <c r="I352" s="192">
        <v>0</v>
      </c>
      <c r="J352" s="191" t="s">
        <v>52</v>
      </c>
      <c r="K352" s="21">
        <f t="shared" si="11"/>
        <v>135000</v>
      </c>
      <c r="L352" s="21">
        <v>0</v>
      </c>
      <c r="M352" s="21">
        <v>0</v>
      </c>
      <c r="N352" s="21">
        <v>0</v>
      </c>
      <c r="O352" s="21">
        <v>0</v>
      </c>
      <c r="P352" s="21">
        <v>0</v>
      </c>
      <c r="Q352" s="21">
        <v>0</v>
      </c>
      <c r="R352" s="21"/>
      <c r="S352" s="21">
        <v>0</v>
      </c>
      <c r="T352" s="5" t="s">
        <v>7657</v>
      </c>
      <c r="U352" s="5" t="s">
        <v>52</v>
      </c>
      <c r="V352" s="1" t="s">
        <v>52</v>
      </c>
      <c r="W352" s="1" t="s">
        <v>52</v>
      </c>
      <c r="X352" s="22"/>
      <c r="Y352" s="1" t="s">
        <v>52</v>
      </c>
      <c r="Z352" s="189">
        <v>135000</v>
      </c>
      <c r="AA352" s="187">
        <f t="shared" si="10"/>
        <v>0</v>
      </c>
    </row>
    <row r="353" spans="1:27" ht="30" customHeight="1">
      <c r="A353" s="5" t="s">
        <v>1154</v>
      </c>
      <c r="B353" s="5" t="s">
        <v>1152</v>
      </c>
      <c r="C353" s="5" t="s">
        <v>1153</v>
      </c>
      <c r="D353" s="20" t="s">
        <v>8042</v>
      </c>
      <c r="E353" s="192">
        <v>0</v>
      </c>
      <c r="F353" s="191" t="s">
        <v>52</v>
      </c>
      <c r="G353" s="192">
        <v>72400</v>
      </c>
      <c r="H353" s="191" t="s">
        <v>7658</v>
      </c>
      <c r="I353" s="192">
        <v>0</v>
      </c>
      <c r="J353" s="191" t="s">
        <v>52</v>
      </c>
      <c r="K353" s="21">
        <f t="shared" si="11"/>
        <v>72400</v>
      </c>
      <c r="L353" s="21">
        <v>0</v>
      </c>
      <c r="M353" s="21">
        <v>0</v>
      </c>
      <c r="N353" s="21">
        <v>0</v>
      </c>
      <c r="O353" s="21">
        <v>0</v>
      </c>
      <c r="P353" s="21">
        <v>0</v>
      </c>
      <c r="Q353" s="21">
        <v>0</v>
      </c>
      <c r="R353" s="21"/>
      <c r="S353" s="21">
        <v>0</v>
      </c>
      <c r="T353" s="5" t="s">
        <v>7659</v>
      </c>
      <c r="U353" s="5" t="s">
        <v>52</v>
      </c>
      <c r="V353" s="1" t="s">
        <v>52</v>
      </c>
      <c r="W353" s="1" t="s">
        <v>52</v>
      </c>
      <c r="X353" s="22"/>
      <c r="Y353" s="1" t="s">
        <v>52</v>
      </c>
      <c r="Z353" s="189">
        <v>72400</v>
      </c>
      <c r="AA353" s="187">
        <f t="shared" si="10"/>
        <v>0</v>
      </c>
    </row>
    <row r="354" spans="1:27" ht="30" customHeight="1">
      <c r="A354" s="5" t="s">
        <v>1158</v>
      </c>
      <c r="B354" s="5" t="s">
        <v>1156</v>
      </c>
      <c r="C354" s="5" t="s">
        <v>1157</v>
      </c>
      <c r="D354" s="20" t="s">
        <v>366</v>
      </c>
      <c r="E354" s="192">
        <v>0</v>
      </c>
      <c r="F354" s="191" t="s">
        <v>52</v>
      </c>
      <c r="G354" s="192">
        <v>195500</v>
      </c>
      <c r="H354" s="191" t="s">
        <v>7658</v>
      </c>
      <c r="I354" s="192">
        <v>0</v>
      </c>
      <c r="J354" s="191" t="s">
        <v>52</v>
      </c>
      <c r="K354" s="21">
        <f t="shared" si="11"/>
        <v>195500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21">
        <v>0</v>
      </c>
      <c r="R354" s="21"/>
      <c r="S354" s="21">
        <v>0</v>
      </c>
      <c r="T354" s="5" t="s">
        <v>7660</v>
      </c>
      <c r="U354" s="5" t="s">
        <v>52</v>
      </c>
      <c r="V354" s="1" t="s">
        <v>52</v>
      </c>
      <c r="W354" s="1" t="s">
        <v>52</v>
      </c>
      <c r="X354" s="22"/>
      <c r="Y354" s="1" t="s">
        <v>52</v>
      </c>
      <c r="Z354" s="189">
        <v>195500</v>
      </c>
      <c r="AA354" s="187">
        <f t="shared" si="10"/>
        <v>0</v>
      </c>
    </row>
    <row r="355" spans="1:27" ht="30" customHeight="1">
      <c r="A355" s="5" t="s">
        <v>4289</v>
      </c>
      <c r="B355" s="5" t="s">
        <v>4287</v>
      </c>
      <c r="C355" s="5" t="s">
        <v>4288</v>
      </c>
      <c r="D355" s="20" t="s">
        <v>436</v>
      </c>
      <c r="E355" s="192">
        <v>0</v>
      </c>
      <c r="F355" s="191" t="s">
        <v>52</v>
      </c>
      <c r="G355" s="192">
        <v>1600</v>
      </c>
      <c r="H355" s="191" t="s">
        <v>7499</v>
      </c>
      <c r="I355" s="192">
        <v>0</v>
      </c>
      <c r="J355" s="191" t="s">
        <v>52</v>
      </c>
      <c r="K355" s="21">
        <f t="shared" si="11"/>
        <v>1600</v>
      </c>
      <c r="L355" s="21">
        <v>0</v>
      </c>
      <c r="M355" s="21">
        <v>0</v>
      </c>
      <c r="N355" s="21">
        <v>0</v>
      </c>
      <c r="O355" s="21">
        <v>0</v>
      </c>
      <c r="P355" s="21">
        <v>0</v>
      </c>
      <c r="Q355" s="21">
        <v>0</v>
      </c>
      <c r="R355" s="21"/>
      <c r="S355" s="21">
        <v>0</v>
      </c>
      <c r="T355" s="5" t="s">
        <v>7661</v>
      </c>
      <c r="U355" s="5" t="s">
        <v>52</v>
      </c>
      <c r="V355" s="1" t="s">
        <v>52</v>
      </c>
      <c r="W355" s="1" t="s">
        <v>52</v>
      </c>
      <c r="X355" s="22"/>
      <c r="Y355" s="1" t="s">
        <v>52</v>
      </c>
      <c r="Z355" s="189">
        <v>1600</v>
      </c>
      <c r="AA355" s="187">
        <f t="shared" si="10"/>
        <v>0</v>
      </c>
    </row>
    <row r="356" spans="1:27" ht="30" customHeight="1">
      <c r="A356" s="5" t="s">
        <v>1134</v>
      </c>
      <c r="B356" s="5" t="s">
        <v>1132</v>
      </c>
      <c r="C356" s="5" t="s">
        <v>1133</v>
      </c>
      <c r="D356" s="20" t="s">
        <v>366</v>
      </c>
      <c r="E356" s="192">
        <v>0</v>
      </c>
      <c r="F356" s="191" t="s">
        <v>52</v>
      </c>
      <c r="G356" s="192">
        <v>6200</v>
      </c>
      <c r="H356" s="191" t="s">
        <v>7499</v>
      </c>
      <c r="I356" s="192">
        <v>0</v>
      </c>
      <c r="J356" s="191" t="s">
        <v>52</v>
      </c>
      <c r="K356" s="21">
        <f t="shared" si="11"/>
        <v>6200</v>
      </c>
      <c r="L356" s="21">
        <v>0</v>
      </c>
      <c r="M356" s="21">
        <v>0</v>
      </c>
      <c r="N356" s="21">
        <v>0</v>
      </c>
      <c r="O356" s="21">
        <v>0</v>
      </c>
      <c r="P356" s="21">
        <v>0</v>
      </c>
      <c r="Q356" s="21">
        <v>0</v>
      </c>
      <c r="R356" s="21"/>
      <c r="S356" s="21">
        <v>0</v>
      </c>
      <c r="T356" s="5" t="s">
        <v>7662</v>
      </c>
      <c r="U356" s="5" t="s">
        <v>52</v>
      </c>
      <c r="V356" s="1" t="s">
        <v>52</v>
      </c>
      <c r="W356" s="1" t="s">
        <v>52</v>
      </c>
      <c r="X356" s="22"/>
      <c r="Y356" s="1" t="s">
        <v>52</v>
      </c>
      <c r="Z356" s="189">
        <v>6200</v>
      </c>
      <c r="AA356" s="187">
        <f t="shared" si="10"/>
        <v>0</v>
      </c>
    </row>
    <row r="357" spans="1:27" ht="30" customHeight="1">
      <c r="A357" s="5" t="s">
        <v>4271</v>
      </c>
      <c r="B357" s="5" t="s">
        <v>4269</v>
      </c>
      <c r="C357" s="5" t="s">
        <v>4270</v>
      </c>
      <c r="D357" s="20" t="s">
        <v>4171</v>
      </c>
      <c r="E357" s="192">
        <v>0</v>
      </c>
      <c r="F357" s="191" t="s">
        <v>52</v>
      </c>
      <c r="G357" s="192">
        <v>1307500</v>
      </c>
      <c r="H357" s="191" t="s">
        <v>7663</v>
      </c>
      <c r="I357" s="192">
        <v>0</v>
      </c>
      <c r="J357" s="191" t="s">
        <v>52</v>
      </c>
      <c r="K357" s="21">
        <f t="shared" si="11"/>
        <v>1307500</v>
      </c>
      <c r="L357" s="21">
        <v>0</v>
      </c>
      <c r="M357" s="21">
        <v>0</v>
      </c>
      <c r="N357" s="21">
        <v>0</v>
      </c>
      <c r="O357" s="21">
        <v>0</v>
      </c>
      <c r="P357" s="21">
        <v>0</v>
      </c>
      <c r="Q357" s="21">
        <v>0</v>
      </c>
      <c r="R357" s="21"/>
      <c r="S357" s="21">
        <v>0</v>
      </c>
      <c r="T357" s="5" t="s">
        <v>7664</v>
      </c>
      <c r="U357" s="5" t="s">
        <v>52</v>
      </c>
      <c r="V357" s="1" t="s">
        <v>52</v>
      </c>
      <c r="W357" s="1" t="s">
        <v>52</v>
      </c>
      <c r="X357" s="22"/>
      <c r="Y357" s="1" t="s">
        <v>52</v>
      </c>
      <c r="Z357" s="189">
        <v>1307500</v>
      </c>
      <c r="AA357" s="187">
        <f t="shared" si="10"/>
        <v>0</v>
      </c>
    </row>
    <row r="358" spans="1:27" ht="30" customHeight="1">
      <c r="A358" s="5" t="s">
        <v>4172</v>
      </c>
      <c r="B358" s="5" t="s">
        <v>4170</v>
      </c>
      <c r="C358" s="5" t="s">
        <v>7858</v>
      </c>
      <c r="D358" s="20" t="s">
        <v>4171</v>
      </c>
      <c r="E358" s="192">
        <v>0</v>
      </c>
      <c r="F358" s="191" t="s">
        <v>52</v>
      </c>
      <c r="G358" s="198">
        <v>171000</v>
      </c>
      <c r="H358" s="191" t="s">
        <v>7665</v>
      </c>
      <c r="I358" s="192">
        <v>0</v>
      </c>
      <c r="J358" s="191" t="s">
        <v>52</v>
      </c>
      <c r="K358" s="21">
        <f t="shared" si="11"/>
        <v>171000</v>
      </c>
      <c r="L358" s="21">
        <v>0</v>
      </c>
      <c r="M358" s="21">
        <v>0</v>
      </c>
      <c r="N358" s="21">
        <v>0</v>
      </c>
      <c r="O358" s="21">
        <v>0</v>
      </c>
      <c r="P358" s="21">
        <v>0</v>
      </c>
      <c r="Q358" s="21">
        <v>0</v>
      </c>
      <c r="R358" s="21"/>
      <c r="S358" s="21">
        <v>0</v>
      </c>
      <c r="T358" s="5" t="s">
        <v>7666</v>
      </c>
      <c r="U358" s="5" t="s">
        <v>52</v>
      </c>
      <c r="V358" s="1" t="s">
        <v>52</v>
      </c>
      <c r="W358" s="1" t="s">
        <v>52</v>
      </c>
      <c r="X358" s="22"/>
      <c r="Y358" s="1" t="s">
        <v>52</v>
      </c>
      <c r="Z358" s="189">
        <v>171000</v>
      </c>
      <c r="AA358" s="187">
        <f t="shared" si="10"/>
        <v>0</v>
      </c>
    </row>
    <row r="359" spans="1:27" ht="30" customHeight="1">
      <c r="A359" s="5" t="s">
        <v>4144</v>
      </c>
      <c r="B359" s="5" t="s">
        <v>4142</v>
      </c>
      <c r="C359" s="5" t="s">
        <v>7841</v>
      </c>
      <c r="D359" s="20" t="s">
        <v>3388</v>
      </c>
      <c r="E359" s="192">
        <v>0</v>
      </c>
      <c r="F359" s="191" t="s">
        <v>52</v>
      </c>
      <c r="G359" s="192">
        <v>142500</v>
      </c>
      <c r="H359" s="191" t="s">
        <v>8035</v>
      </c>
      <c r="I359" s="192">
        <v>0</v>
      </c>
      <c r="J359" s="191" t="s">
        <v>52</v>
      </c>
      <c r="K359" s="25">
        <f t="shared" si="11"/>
        <v>142500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21">
        <v>0</v>
      </c>
      <c r="R359" s="21"/>
      <c r="S359" s="21">
        <v>0</v>
      </c>
      <c r="T359" s="5" t="s">
        <v>7667</v>
      </c>
      <c r="U359" s="5" t="s">
        <v>52</v>
      </c>
      <c r="V359" s="1" t="s">
        <v>52</v>
      </c>
      <c r="W359" s="1" t="s">
        <v>52</v>
      </c>
      <c r="X359" s="22"/>
      <c r="Y359" s="1" t="s">
        <v>52</v>
      </c>
      <c r="Z359" s="189">
        <v>142500</v>
      </c>
      <c r="AA359" s="187">
        <f t="shared" si="10"/>
        <v>0</v>
      </c>
    </row>
    <row r="360" spans="1:27" ht="30" customHeight="1">
      <c r="A360" s="5" t="s">
        <v>4163</v>
      </c>
      <c r="B360" s="5" t="s">
        <v>4142</v>
      </c>
      <c r="C360" s="5" t="s">
        <v>4162</v>
      </c>
      <c r="D360" s="20" t="s">
        <v>3388</v>
      </c>
      <c r="E360" s="192">
        <v>0</v>
      </c>
      <c r="F360" s="191" t="s">
        <v>52</v>
      </c>
      <c r="G360" s="192">
        <v>192500</v>
      </c>
      <c r="H360" s="191" t="s">
        <v>7663</v>
      </c>
      <c r="I360" s="192">
        <v>0</v>
      </c>
      <c r="J360" s="191" t="s">
        <v>52</v>
      </c>
      <c r="K360" s="21">
        <f t="shared" si="11"/>
        <v>192500</v>
      </c>
      <c r="L360" s="21">
        <v>0</v>
      </c>
      <c r="M360" s="21">
        <v>0</v>
      </c>
      <c r="N360" s="21">
        <v>0</v>
      </c>
      <c r="O360" s="21">
        <v>0</v>
      </c>
      <c r="P360" s="21">
        <v>0</v>
      </c>
      <c r="Q360" s="21">
        <v>0</v>
      </c>
      <c r="R360" s="21"/>
      <c r="S360" s="21">
        <v>0</v>
      </c>
      <c r="T360" s="5" t="s">
        <v>7668</v>
      </c>
      <c r="U360" s="5" t="s">
        <v>52</v>
      </c>
      <c r="V360" s="1" t="s">
        <v>52</v>
      </c>
      <c r="W360" s="1" t="s">
        <v>52</v>
      </c>
      <c r="X360" s="22"/>
      <c r="Y360" s="1" t="s">
        <v>52</v>
      </c>
      <c r="Z360" s="189">
        <v>192500</v>
      </c>
      <c r="AA360" s="187">
        <f t="shared" si="10"/>
        <v>0</v>
      </c>
    </row>
    <row r="361" spans="1:27" ht="30" customHeight="1">
      <c r="A361" s="5" t="s">
        <v>4147</v>
      </c>
      <c r="B361" s="5" t="s">
        <v>4146</v>
      </c>
      <c r="C361" s="5" t="s">
        <v>52</v>
      </c>
      <c r="D361" s="20" t="s">
        <v>3388</v>
      </c>
      <c r="E361" s="192">
        <v>0</v>
      </c>
      <c r="F361" s="191" t="s">
        <v>52</v>
      </c>
      <c r="G361" s="192">
        <v>140000</v>
      </c>
      <c r="H361" s="191" t="s">
        <v>7663</v>
      </c>
      <c r="I361" s="192">
        <v>0</v>
      </c>
      <c r="J361" s="191" t="s">
        <v>52</v>
      </c>
      <c r="K361" s="21">
        <f t="shared" si="11"/>
        <v>140000</v>
      </c>
      <c r="L361" s="21">
        <v>0</v>
      </c>
      <c r="M361" s="21">
        <v>0</v>
      </c>
      <c r="N361" s="21">
        <v>0</v>
      </c>
      <c r="O361" s="21">
        <v>0</v>
      </c>
      <c r="P361" s="21">
        <v>0</v>
      </c>
      <c r="Q361" s="21">
        <v>0</v>
      </c>
      <c r="R361" s="21"/>
      <c r="S361" s="21">
        <v>0</v>
      </c>
      <c r="T361" s="5" t="s">
        <v>7669</v>
      </c>
      <c r="U361" s="5" t="s">
        <v>52</v>
      </c>
      <c r="V361" s="1" t="s">
        <v>52</v>
      </c>
      <c r="W361" s="1" t="s">
        <v>52</v>
      </c>
      <c r="X361" s="22"/>
      <c r="Y361" s="1" t="s">
        <v>52</v>
      </c>
      <c r="Z361" s="189">
        <v>140000</v>
      </c>
      <c r="AA361" s="187">
        <f t="shared" si="10"/>
        <v>0</v>
      </c>
    </row>
    <row r="362" spans="1:27" ht="30" customHeight="1">
      <c r="A362" s="5" t="s">
        <v>3989</v>
      </c>
      <c r="B362" s="5" t="s">
        <v>3987</v>
      </c>
      <c r="C362" s="5" t="s">
        <v>3988</v>
      </c>
      <c r="D362" s="20" t="s">
        <v>58</v>
      </c>
      <c r="E362" s="192">
        <v>0</v>
      </c>
      <c r="F362" s="191" t="s">
        <v>52</v>
      </c>
      <c r="G362" s="192">
        <v>76500</v>
      </c>
      <c r="H362" s="191" t="s">
        <v>7451</v>
      </c>
      <c r="I362" s="192">
        <v>0</v>
      </c>
      <c r="J362" s="191" t="s">
        <v>52</v>
      </c>
      <c r="K362" s="21">
        <f t="shared" si="11"/>
        <v>76500</v>
      </c>
      <c r="L362" s="21">
        <v>0</v>
      </c>
      <c r="M362" s="21">
        <v>0</v>
      </c>
      <c r="N362" s="21">
        <v>0</v>
      </c>
      <c r="O362" s="21">
        <v>0</v>
      </c>
      <c r="P362" s="21">
        <v>0</v>
      </c>
      <c r="Q362" s="21">
        <v>0</v>
      </c>
      <c r="R362" s="21"/>
      <c r="S362" s="21">
        <v>0</v>
      </c>
      <c r="T362" s="5" t="s">
        <v>7670</v>
      </c>
      <c r="U362" s="5" t="s">
        <v>52</v>
      </c>
      <c r="V362" s="1" t="s">
        <v>52</v>
      </c>
      <c r="W362" s="1" t="s">
        <v>52</v>
      </c>
      <c r="X362" s="22"/>
      <c r="Y362" s="1" t="s">
        <v>52</v>
      </c>
      <c r="Z362" s="189">
        <v>76500</v>
      </c>
      <c r="AA362" s="187">
        <f t="shared" si="10"/>
        <v>0</v>
      </c>
    </row>
    <row r="363" spans="1:27" ht="30" customHeight="1">
      <c r="A363" s="5" t="s">
        <v>4018</v>
      </c>
      <c r="B363" s="5" t="s">
        <v>4017</v>
      </c>
      <c r="C363" s="5" t="s">
        <v>3988</v>
      </c>
      <c r="D363" s="20" t="s">
        <v>58</v>
      </c>
      <c r="E363" s="192">
        <v>0</v>
      </c>
      <c r="F363" s="191" t="s">
        <v>52</v>
      </c>
      <c r="G363" s="192">
        <v>130050</v>
      </c>
      <c r="H363" s="191" t="s">
        <v>7451</v>
      </c>
      <c r="I363" s="192">
        <v>0</v>
      </c>
      <c r="J363" s="191" t="s">
        <v>52</v>
      </c>
      <c r="K363" s="21">
        <f t="shared" si="11"/>
        <v>130050</v>
      </c>
      <c r="L363" s="21">
        <v>0</v>
      </c>
      <c r="M363" s="21">
        <v>0</v>
      </c>
      <c r="N363" s="21">
        <v>0</v>
      </c>
      <c r="O363" s="21">
        <v>0</v>
      </c>
      <c r="P363" s="21">
        <v>0</v>
      </c>
      <c r="Q363" s="21">
        <v>0</v>
      </c>
      <c r="R363" s="21"/>
      <c r="S363" s="21">
        <v>0</v>
      </c>
      <c r="T363" s="5" t="s">
        <v>7671</v>
      </c>
      <c r="U363" s="5" t="s">
        <v>52</v>
      </c>
      <c r="V363" s="1" t="s">
        <v>52</v>
      </c>
      <c r="W363" s="1" t="s">
        <v>52</v>
      </c>
      <c r="X363" s="22"/>
      <c r="Y363" s="1" t="s">
        <v>52</v>
      </c>
      <c r="Z363" s="189">
        <v>130050</v>
      </c>
      <c r="AA363" s="187">
        <f t="shared" si="10"/>
        <v>0</v>
      </c>
    </row>
    <row r="364" spans="1:27" ht="30" customHeight="1">
      <c r="A364" s="5" t="s">
        <v>3359</v>
      </c>
      <c r="B364" s="5" t="s">
        <v>3358</v>
      </c>
      <c r="C364" s="5" t="s">
        <v>52</v>
      </c>
      <c r="D364" s="20" t="s">
        <v>436</v>
      </c>
      <c r="E364" s="192">
        <v>0</v>
      </c>
      <c r="F364" s="191" t="s">
        <v>52</v>
      </c>
      <c r="G364" s="192">
        <v>278000</v>
      </c>
      <c r="H364" s="191" t="s">
        <v>7672</v>
      </c>
      <c r="I364" s="192">
        <v>0</v>
      </c>
      <c r="J364" s="191" t="s">
        <v>52</v>
      </c>
      <c r="K364" s="21">
        <f t="shared" si="11"/>
        <v>278000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21">
        <v>0</v>
      </c>
      <c r="R364" s="21"/>
      <c r="S364" s="21">
        <v>0</v>
      </c>
      <c r="T364" s="5" t="s">
        <v>7673</v>
      </c>
      <c r="U364" s="5" t="s">
        <v>52</v>
      </c>
      <c r="V364" s="1" t="s">
        <v>52</v>
      </c>
      <c r="W364" s="1" t="s">
        <v>52</v>
      </c>
      <c r="X364" s="22"/>
      <c r="Y364" s="1" t="s">
        <v>52</v>
      </c>
      <c r="Z364" s="189">
        <v>278000</v>
      </c>
      <c r="AA364" s="187">
        <f t="shared" ref="AA364:AA427" si="12">K364-Z364</f>
        <v>0</v>
      </c>
    </row>
    <row r="365" spans="1:27" ht="30" customHeight="1">
      <c r="A365" s="5" t="s">
        <v>5779</v>
      </c>
      <c r="B365" s="5" t="s">
        <v>5778</v>
      </c>
      <c r="C365" s="5" t="s">
        <v>2436</v>
      </c>
      <c r="D365" s="20" t="s">
        <v>366</v>
      </c>
      <c r="E365" s="192">
        <v>0</v>
      </c>
      <c r="F365" s="191" t="s">
        <v>52</v>
      </c>
      <c r="G365" s="192">
        <v>0</v>
      </c>
      <c r="H365" s="191" t="s">
        <v>52</v>
      </c>
      <c r="I365" s="192">
        <v>146520</v>
      </c>
      <c r="J365" s="191" t="s">
        <v>7382</v>
      </c>
      <c r="K365" s="21">
        <f t="shared" si="11"/>
        <v>146520</v>
      </c>
      <c r="L365" s="21">
        <v>0</v>
      </c>
      <c r="M365" s="21">
        <v>0</v>
      </c>
      <c r="N365" s="21">
        <v>0</v>
      </c>
      <c r="O365" s="21">
        <v>0</v>
      </c>
      <c r="P365" s="21">
        <v>0</v>
      </c>
      <c r="Q365" s="21">
        <v>0</v>
      </c>
      <c r="R365" s="21"/>
      <c r="S365" s="21">
        <v>0</v>
      </c>
      <c r="T365" s="5" t="s">
        <v>7674</v>
      </c>
      <c r="U365" s="5" t="s">
        <v>52</v>
      </c>
      <c r="V365" s="1" t="s">
        <v>52</v>
      </c>
      <c r="W365" s="1" t="s">
        <v>52</v>
      </c>
      <c r="X365" s="22"/>
      <c r="Y365" s="1" t="s">
        <v>52</v>
      </c>
      <c r="Z365" s="189">
        <v>146520</v>
      </c>
      <c r="AA365" s="187">
        <f t="shared" si="12"/>
        <v>0</v>
      </c>
    </row>
    <row r="366" spans="1:27" ht="30" customHeight="1">
      <c r="A366" s="5" t="s">
        <v>5276</v>
      </c>
      <c r="B366" s="5" t="s">
        <v>5275</v>
      </c>
      <c r="C366" s="5" t="s">
        <v>52</v>
      </c>
      <c r="D366" s="20" t="s">
        <v>436</v>
      </c>
      <c r="E366" s="192">
        <v>0</v>
      </c>
      <c r="F366" s="191" t="s">
        <v>52</v>
      </c>
      <c r="G366" s="192">
        <v>0</v>
      </c>
      <c r="H366" s="191" t="s">
        <v>52</v>
      </c>
      <c r="I366" s="192">
        <v>100000</v>
      </c>
      <c r="J366" s="191" t="s">
        <v>7382</v>
      </c>
      <c r="K366" s="21">
        <f t="shared" si="11"/>
        <v>100000</v>
      </c>
      <c r="L366" s="21">
        <v>0</v>
      </c>
      <c r="M366" s="21">
        <v>0</v>
      </c>
      <c r="N366" s="21">
        <v>0</v>
      </c>
      <c r="O366" s="21">
        <v>0</v>
      </c>
      <c r="P366" s="21">
        <v>0</v>
      </c>
      <c r="Q366" s="21">
        <v>0</v>
      </c>
      <c r="R366" s="21"/>
      <c r="S366" s="21">
        <v>0</v>
      </c>
      <c r="T366" s="5" t="s">
        <v>7675</v>
      </c>
      <c r="U366" s="5" t="s">
        <v>52</v>
      </c>
      <c r="V366" s="1" t="s">
        <v>52</v>
      </c>
      <c r="W366" s="1" t="s">
        <v>52</v>
      </c>
      <c r="X366" s="22"/>
      <c r="Y366" s="1" t="s">
        <v>52</v>
      </c>
      <c r="Z366" s="189">
        <v>100000</v>
      </c>
      <c r="AA366" s="187">
        <f t="shared" si="12"/>
        <v>0</v>
      </c>
    </row>
    <row r="367" spans="1:27" ht="30" customHeight="1">
      <c r="A367" s="5" t="s">
        <v>1609</v>
      </c>
      <c r="B367" s="5" t="s">
        <v>1608</v>
      </c>
      <c r="C367" s="5" t="s">
        <v>52</v>
      </c>
      <c r="D367" s="20" t="s">
        <v>436</v>
      </c>
      <c r="E367" s="192">
        <v>0</v>
      </c>
      <c r="F367" s="191" t="s">
        <v>52</v>
      </c>
      <c r="G367" s="192">
        <v>0</v>
      </c>
      <c r="H367" s="191" t="s">
        <v>52</v>
      </c>
      <c r="I367" s="192">
        <v>61500</v>
      </c>
      <c r="J367" s="191" t="s">
        <v>7382</v>
      </c>
      <c r="K367" s="21">
        <f t="shared" si="11"/>
        <v>61500</v>
      </c>
      <c r="L367" s="21">
        <v>0</v>
      </c>
      <c r="M367" s="21">
        <v>0</v>
      </c>
      <c r="N367" s="21">
        <v>0</v>
      </c>
      <c r="O367" s="21">
        <v>0</v>
      </c>
      <c r="P367" s="21">
        <v>0</v>
      </c>
      <c r="Q367" s="21">
        <v>0</v>
      </c>
      <c r="R367" s="21"/>
      <c r="S367" s="21">
        <v>0</v>
      </c>
      <c r="T367" s="5" t="s">
        <v>7676</v>
      </c>
      <c r="U367" s="5" t="s">
        <v>52</v>
      </c>
      <c r="V367" s="1" t="s">
        <v>52</v>
      </c>
      <c r="W367" s="1" t="s">
        <v>52</v>
      </c>
      <c r="X367" s="22"/>
      <c r="Y367" s="1" t="s">
        <v>52</v>
      </c>
      <c r="Z367" s="189">
        <v>61500</v>
      </c>
      <c r="AA367" s="187">
        <f t="shared" si="12"/>
        <v>0</v>
      </c>
    </row>
    <row r="368" spans="1:27" ht="30" customHeight="1">
      <c r="A368" s="5" t="s">
        <v>1668</v>
      </c>
      <c r="B368" s="5" t="s">
        <v>1666</v>
      </c>
      <c r="C368" s="5" t="s">
        <v>1667</v>
      </c>
      <c r="D368" s="20" t="s">
        <v>366</v>
      </c>
      <c r="E368" s="192">
        <v>0</v>
      </c>
      <c r="F368" s="191" t="s">
        <v>52</v>
      </c>
      <c r="G368" s="192">
        <v>0</v>
      </c>
      <c r="H368" s="191" t="s">
        <v>52</v>
      </c>
      <c r="I368" s="192">
        <v>1200</v>
      </c>
      <c r="J368" s="191" t="s">
        <v>7382</v>
      </c>
      <c r="K368" s="21">
        <f t="shared" si="11"/>
        <v>1200</v>
      </c>
      <c r="L368" s="21">
        <v>0</v>
      </c>
      <c r="M368" s="21">
        <v>0</v>
      </c>
      <c r="N368" s="21">
        <v>0</v>
      </c>
      <c r="O368" s="21">
        <v>0</v>
      </c>
      <c r="P368" s="21">
        <v>0</v>
      </c>
      <c r="Q368" s="21">
        <v>0</v>
      </c>
      <c r="R368" s="21"/>
      <c r="S368" s="21">
        <v>0</v>
      </c>
      <c r="T368" s="5" t="s">
        <v>7677</v>
      </c>
      <c r="U368" s="5" t="s">
        <v>52</v>
      </c>
      <c r="V368" s="1" t="s">
        <v>52</v>
      </c>
      <c r="W368" s="1" t="s">
        <v>52</v>
      </c>
      <c r="X368" s="22"/>
      <c r="Y368" s="1" t="s">
        <v>52</v>
      </c>
      <c r="Z368" s="189">
        <v>1200</v>
      </c>
      <c r="AA368" s="187">
        <f t="shared" si="12"/>
        <v>0</v>
      </c>
    </row>
    <row r="369" spans="1:27" ht="30" customHeight="1">
      <c r="A369" s="5" t="s">
        <v>4924</v>
      </c>
      <c r="B369" s="5" t="s">
        <v>4923</v>
      </c>
      <c r="C369" s="5" t="s">
        <v>1671</v>
      </c>
      <c r="D369" s="20" t="s">
        <v>366</v>
      </c>
      <c r="E369" s="192">
        <v>0</v>
      </c>
      <c r="F369" s="191" t="s">
        <v>52</v>
      </c>
      <c r="G369" s="192">
        <v>0</v>
      </c>
      <c r="H369" s="191" t="s">
        <v>52</v>
      </c>
      <c r="I369" s="192">
        <v>9570</v>
      </c>
      <c r="J369" s="191" t="s">
        <v>7382</v>
      </c>
      <c r="K369" s="21">
        <f t="shared" si="11"/>
        <v>9570</v>
      </c>
      <c r="L369" s="21">
        <v>0</v>
      </c>
      <c r="M369" s="21">
        <v>0</v>
      </c>
      <c r="N369" s="21">
        <v>0</v>
      </c>
      <c r="O369" s="21">
        <v>0</v>
      </c>
      <c r="P369" s="21">
        <v>0</v>
      </c>
      <c r="Q369" s="21">
        <v>0</v>
      </c>
      <c r="R369" s="21"/>
      <c r="S369" s="21">
        <v>0</v>
      </c>
      <c r="T369" s="5" t="s">
        <v>7678</v>
      </c>
      <c r="U369" s="5" t="s">
        <v>52</v>
      </c>
      <c r="V369" s="1" t="s">
        <v>52</v>
      </c>
      <c r="W369" s="1" t="s">
        <v>52</v>
      </c>
      <c r="X369" s="22"/>
      <c r="Y369" s="1" t="s">
        <v>52</v>
      </c>
      <c r="Z369" s="189">
        <v>9570</v>
      </c>
      <c r="AA369" s="187">
        <f t="shared" si="12"/>
        <v>0</v>
      </c>
    </row>
    <row r="370" spans="1:27" ht="30" customHeight="1">
      <c r="A370" s="5" t="s">
        <v>4536</v>
      </c>
      <c r="B370" s="5" t="s">
        <v>4535</v>
      </c>
      <c r="C370" s="5" t="s">
        <v>52</v>
      </c>
      <c r="D370" s="20" t="s">
        <v>182</v>
      </c>
      <c r="E370" s="192">
        <v>0</v>
      </c>
      <c r="F370" s="191" t="s">
        <v>52</v>
      </c>
      <c r="G370" s="192">
        <v>19500</v>
      </c>
      <c r="H370" s="191" t="s">
        <v>7679</v>
      </c>
      <c r="I370" s="192">
        <v>0</v>
      </c>
      <c r="J370" s="191" t="s">
        <v>52</v>
      </c>
      <c r="K370" s="21">
        <f t="shared" si="11"/>
        <v>19500</v>
      </c>
      <c r="L370" s="21">
        <v>0</v>
      </c>
      <c r="M370" s="21">
        <v>0</v>
      </c>
      <c r="N370" s="21">
        <v>0</v>
      </c>
      <c r="O370" s="21">
        <v>0</v>
      </c>
      <c r="P370" s="21">
        <v>0</v>
      </c>
      <c r="Q370" s="21">
        <v>0</v>
      </c>
      <c r="R370" s="21"/>
      <c r="S370" s="21">
        <v>0</v>
      </c>
      <c r="T370" s="5" t="s">
        <v>7680</v>
      </c>
      <c r="U370" s="5" t="s">
        <v>52</v>
      </c>
      <c r="V370" s="1" t="s">
        <v>52</v>
      </c>
      <c r="W370" s="1" t="s">
        <v>52</v>
      </c>
      <c r="X370" s="22"/>
      <c r="Y370" s="1" t="s">
        <v>52</v>
      </c>
      <c r="Z370" s="189">
        <v>19500</v>
      </c>
      <c r="AA370" s="187">
        <f t="shared" si="12"/>
        <v>0</v>
      </c>
    </row>
    <row r="371" spans="1:27" ht="30" customHeight="1">
      <c r="A371" s="5" t="s">
        <v>4543</v>
      </c>
      <c r="B371" s="5" t="s">
        <v>4535</v>
      </c>
      <c r="C371" s="5" t="s">
        <v>52</v>
      </c>
      <c r="D371" s="20" t="s">
        <v>182</v>
      </c>
      <c r="E371" s="192">
        <v>0</v>
      </c>
      <c r="F371" s="191" t="s">
        <v>52</v>
      </c>
      <c r="G371" s="192">
        <v>18000</v>
      </c>
      <c r="H371" s="191" t="s">
        <v>7679</v>
      </c>
      <c r="I371" s="192">
        <v>0</v>
      </c>
      <c r="J371" s="191" t="s">
        <v>52</v>
      </c>
      <c r="K371" s="21">
        <f t="shared" si="11"/>
        <v>18000</v>
      </c>
      <c r="L371" s="21">
        <v>0</v>
      </c>
      <c r="M371" s="21">
        <v>0</v>
      </c>
      <c r="N371" s="21">
        <v>0</v>
      </c>
      <c r="O371" s="21">
        <v>0</v>
      </c>
      <c r="P371" s="21">
        <v>0</v>
      </c>
      <c r="Q371" s="21">
        <v>0</v>
      </c>
      <c r="R371" s="21"/>
      <c r="S371" s="21">
        <v>0</v>
      </c>
      <c r="T371" s="5" t="s">
        <v>7681</v>
      </c>
      <c r="U371" s="5" t="s">
        <v>52</v>
      </c>
      <c r="V371" s="1" t="s">
        <v>52</v>
      </c>
      <c r="W371" s="1" t="s">
        <v>52</v>
      </c>
      <c r="X371" s="22"/>
      <c r="Y371" s="1" t="s">
        <v>52</v>
      </c>
      <c r="Z371" s="189">
        <v>18000</v>
      </c>
      <c r="AA371" s="187">
        <f t="shared" si="12"/>
        <v>0</v>
      </c>
    </row>
    <row r="372" spans="1:27" ht="30" customHeight="1">
      <c r="A372" s="5" t="s">
        <v>4501</v>
      </c>
      <c r="B372" s="5" t="s">
        <v>4499</v>
      </c>
      <c r="C372" s="5" t="s">
        <v>4500</v>
      </c>
      <c r="D372" s="20" t="s">
        <v>436</v>
      </c>
      <c r="E372" s="192">
        <v>0</v>
      </c>
      <c r="F372" s="191" t="s">
        <v>52</v>
      </c>
      <c r="G372" s="192">
        <v>460000</v>
      </c>
      <c r="H372" s="191" t="s">
        <v>7682</v>
      </c>
      <c r="I372" s="192">
        <v>496000</v>
      </c>
      <c r="J372" s="191" t="s">
        <v>8149</v>
      </c>
      <c r="K372" s="21">
        <f t="shared" si="11"/>
        <v>460000</v>
      </c>
      <c r="L372" s="21">
        <v>0</v>
      </c>
      <c r="M372" s="21">
        <v>0</v>
      </c>
      <c r="N372" s="21">
        <v>0</v>
      </c>
      <c r="O372" s="21">
        <v>0</v>
      </c>
      <c r="P372" s="21">
        <v>0</v>
      </c>
      <c r="Q372" s="21">
        <v>0</v>
      </c>
      <c r="R372" s="21"/>
      <c r="S372" s="21">
        <v>0</v>
      </c>
      <c r="T372" s="5" t="s">
        <v>7683</v>
      </c>
      <c r="U372" s="5" t="s">
        <v>52</v>
      </c>
      <c r="V372" s="1" t="s">
        <v>52</v>
      </c>
      <c r="W372" s="1" t="s">
        <v>52</v>
      </c>
      <c r="X372" s="22"/>
      <c r="Y372" s="1" t="s">
        <v>52</v>
      </c>
      <c r="Z372" s="189">
        <v>460000</v>
      </c>
      <c r="AA372" s="187">
        <f t="shared" si="12"/>
        <v>0</v>
      </c>
    </row>
    <row r="373" spans="1:27" ht="30" customHeight="1">
      <c r="A373" s="5" t="s">
        <v>4511</v>
      </c>
      <c r="B373" s="5" t="s">
        <v>4499</v>
      </c>
      <c r="C373" s="5" t="s">
        <v>4510</v>
      </c>
      <c r="D373" s="20" t="s">
        <v>436</v>
      </c>
      <c r="E373" s="192">
        <v>0</v>
      </c>
      <c r="F373" s="191" t="s">
        <v>52</v>
      </c>
      <c r="G373" s="192">
        <v>1480000</v>
      </c>
      <c r="H373" s="191" t="s">
        <v>7682</v>
      </c>
      <c r="I373" s="192">
        <v>2688000</v>
      </c>
      <c r="J373" s="191" t="s">
        <v>8149</v>
      </c>
      <c r="K373" s="21">
        <f t="shared" si="11"/>
        <v>1480000</v>
      </c>
      <c r="L373" s="21">
        <v>0</v>
      </c>
      <c r="M373" s="21">
        <v>0</v>
      </c>
      <c r="N373" s="21">
        <v>0</v>
      </c>
      <c r="O373" s="21">
        <v>0</v>
      </c>
      <c r="P373" s="21">
        <v>0</v>
      </c>
      <c r="Q373" s="21">
        <v>0</v>
      </c>
      <c r="R373" s="21"/>
      <c r="S373" s="21">
        <v>0</v>
      </c>
      <c r="T373" s="5" t="s">
        <v>7684</v>
      </c>
      <c r="U373" s="5" t="s">
        <v>52</v>
      </c>
      <c r="V373" s="1" t="s">
        <v>52</v>
      </c>
      <c r="W373" s="1" t="s">
        <v>52</v>
      </c>
      <c r="X373" s="22"/>
      <c r="Y373" s="1" t="s">
        <v>52</v>
      </c>
      <c r="Z373" s="189">
        <v>1480000</v>
      </c>
      <c r="AA373" s="187">
        <f t="shared" si="12"/>
        <v>0</v>
      </c>
    </row>
    <row r="374" spans="1:27" ht="30" customHeight="1">
      <c r="A374" s="5" t="s">
        <v>4518</v>
      </c>
      <c r="B374" s="5" t="s">
        <v>4516</v>
      </c>
      <c r="C374" s="5" t="s">
        <v>4517</v>
      </c>
      <c r="D374" s="20" t="s">
        <v>436</v>
      </c>
      <c r="E374" s="192">
        <v>0</v>
      </c>
      <c r="F374" s="191" t="s">
        <v>52</v>
      </c>
      <c r="G374" s="192">
        <v>0</v>
      </c>
      <c r="H374" s="191" t="s">
        <v>52</v>
      </c>
      <c r="I374" s="192">
        <v>244000</v>
      </c>
      <c r="J374" s="191" t="s">
        <v>7382</v>
      </c>
      <c r="K374" s="21">
        <f t="shared" si="11"/>
        <v>244000</v>
      </c>
      <c r="L374" s="21">
        <v>0</v>
      </c>
      <c r="M374" s="21">
        <v>0</v>
      </c>
      <c r="N374" s="21">
        <v>0</v>
      </c>
      <c r="O374" s="21">
        <v>0</v>
      </c>
      <c r="P374" s="21">
        <v>0</v>
      </c>
      <c r="Q374" s="21">
        <v>0</v>
      </c>
      <c r="R374" s="21"/>
      <c r="S374" s="21">
        <v>0</v>
      </c>
      <c r="T374" s="5" t="s">
        <v>7685</v>
      </c>
      <c r="U374" s="5" t="s">
        <v>52</v>
      </c>
      <c r="V374" s="1" t="s">
        <v>52</v>
      </c>
      <c r="W374" s="1" t="s">
        <v>52</v>
      </c>
      <c r="X374" s="22"/>
      <c r="Y374" s="1" t="s">
        <v>52</v>
      </c>
      <c r="Z374" s="189">
        <v>244000</v>
      </c>
      <c r="AA374" s="187">
        <f t="shared" si="12"/>
        <v>0</v>
      </c>
    </row>
    <row r="375" spans="1:27" ht="30" customHeight="1">
      <c r="A375" s="5" t="s">
        <v>4530</v>
      </c>
      <c r="B375" s="5" t="s">
        <v>4516</v>
      </c>
      <c r="C375" s="5" t="s">
        <v>4529</v>
      </c>
      <c r="D375" s="20" t="s">
        <v>436</v>
      </c>
      <c r="E375" s="192">
        <v>0</v>
      </c>
      <c r="F375" s="191" t="s">
        <v>52</v>
      </c>
      <c r="G375" s="192">
        <v>0</v>
      </c>
      <c r="H375" s="191" t="s">
        <v>52</v>
      </c>
      <c r="I375" s="192">
        <v>289000</v>
      </c>
      <c r="J375" s="191" t="s">
        <v>7382</v>
      </c>
      <c r="K375" s="21">
        <f t="shared" si="11"/>
        <v>289000</v>
      </c>
      <c r="L375" s="21">
        <v>0</v>
      </c>
      <c r="M375" s="21">
        <v>0</v>
      </c>
      <c r="N375" s="21">
        <v>0</v>
      </c>
      <c r="O375" s="21">
        <v>0</v>
      </c>
      <c r="P375" s="21">
        <v>0</v>
      </c>
      <c r="Q375" s="21">
        <v>0</v>
      </c>
      <c r="R375" s="21"/>
      <c r="S375" s="21">
        <v>0</v>
      </c>
      <c r="T375" s="5" t="s">
        <v>7686</v>
      </c>
      <c r="U375" s="5" t="s">
        <v>52</v>
      </c>
      <c r="V375" s="1" t="s">
        <v>52</v>
      </c>
      <c r="W375" s="1" t="s">
        <v>52</v>
      </c>
      <c r="X375" s="22"/>
      <c r="Y375" s="1" t="s">
        <v>52</v>
      </c>
      <c r="Z375" s="189">
        <v>289000</v>
      </c>
      <c r="AA375" s="187">
        <f t="shared" si="12"/>
        <v>0</v>
      </c>
    </row>
    <row r="376" spans="1:27" ht="30" customHeight="1">
      <c r="A376" s="5" t="s">
        <v>4522</v>
      </c>
      <c r="B376" s="5" t="s">
        <v>4520</v>
      </c>
      <c r="C376" s="5" t="s">
        <v>4521</v>
      </c>
      <c r="D376" s="20" t="s">
        <v>436</v>
      </c>
      <c r="E376" s="192">
        <v>0</v>
      </c>
      <c r="F376" s="191" t="s">
        <v>52</v>
      </c>
      <c r="G376" s="192">
        <v>0</v>
      </c>
      <c r="H376" s="191" t="s">
        <v>52</v>
      </c>
      <c r="I376" s="192">
        <v>71000</v>
      </c>
      <c r="J376" s="191" t="s">
        <v>7382</v>
      </c>
      <c r="K376" s="21">
        <f t="shared" si="11"/>
        <v>71000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21">
        <v>0</v>
      </c>
      <c r="R376" s="21"/>
      <c r="S376" s="21">
        <v>0</v>
      </c>
      <c r="T376" s="5" t="s">
        <v>7687</v>
      </c>
      <c r="U376" s="5" t="s">
        <v>52</v>
      </c>
      <c r="V376" s="1" t="s">
        <v>52</v>
      </c>
      <c r="W376" s="1" t="s">
        <v>52</v>
      </c>
      <c r="X376" s="22"/>
      <c r="Y376" s="1" t="s">
        <v>52</v>
      </c>
      <c r="Z376" s="189">
        <v>71000</v>
      </c>
      <c r="AA376" s="187">
        <f t="shared" si="12"/>
        <v>0</v>
      </c>
    </row>
    <row r="377" spans="1:27" ht="30" customHeight="1">
      <c r="A377" s="5" t="s">
        <v>4732</v>
      </c>
      <c r="B377" s="5" t="s">
        <v>4731</v>
      </c>
      <c r="C377" s="5" t="s">
        <v>1463</v>
      </c>
      <c r="D377" s="20" t="s">
        <v>366</v>
      </c>
      <c r="E377" s="192">
        <v>0</v>
      </c>
      <c r="F377" s="191" t="s">
        <v>52</v>
      </c>
      <c r="G377" s="192">
        <v>0</v>
      </c>
      <c r="H377" s="191" t="s">
        <v>52</v>
      </c>
      <c r="I377" s="192">
        <v>72000</v>
      </c>
      <c r="J377" s="191" t="s">
        <v>7382</v>
      </c>
      <c r="K377" s="21">
        <f t="shared" si="11"/>
        <v>72000</v>
      </c>
      <c r="L377" s="21">
        <v>0</v>
      </c>
      <c r="M377" s="21">
        <v>0</v>
      </c>
      <c r="N377" s="21">
        <v>0</v>
      </c>
      <c r="O377" s="21">
        <v>0</v>
      </c>
      <c r="P377" s="21">
        <v>0</v>
      </c>
      <c r="Q377" s="21">
        <v>0</v>
      </c>
      <c r="R377" s="21"/>
      <c r="S377" s="21">
        <v>0</v>
      </c>
      <c r="T377" s="5" t="s">
        <v>7688</v>
      </c>
      <c r="U377" s="5" t="s">
        <v>52</v>
      </c>
      <c r="V377" s="1" t="s">
        <v>52</v>
      </c>
      <c r="W377" s="1" t="s">
        <v>52</v>
      </c>
      <c r="X377" s="22"/>
      <c r="Y377" s="1" t="s">
        <v>52</v>
      </c>
      <c r="Z377" s="189">
        <v>72000</v>
      </c>
      <c r="AA377" s="187">
        <f t="shared" si="12"/>
        <v>0</v>
      </c>
    </row>
    <row r="378" spans="1:27" ht="30" customHeight="1">
      <c r="A378" s="5" t="s">
        <v>4740</v>
      </c>
      <c r="B378" s="5" t="s">
        <v>4739</v>
      </c>
      <c r="C378" s="5" t="s">
        <v>1468</v>
      </c>
      <c r="D378" s="20" t="s">
        <v>366</v>
      </c>
      <c r="E378" s="192">
        <v>0</v>
      </c>
      <c r="F378" s="191" t="s">
        <v>52</v>
      </c>
      <c r="G378" s="192">
        <v>0</v>
      </c>
      <c r="H378" s="191" t="s">
        <v>52</v>
      </c>
      <c r="I378" s="192">
        <v>26400</v>
      </c>
      <c r="J378" s="191" t="s">
        <v>7382</v>
      </c>
      <c r="K378" s="21">
        <f t="shared" si="11"/>
        <v>26400</v>
      </c>
      <c r="L378" s="21">
        <v>0</v>
      </c>
      <c r="M378" s="21">
        <v>0</v>
      </c>
      <c r="N378" s="21">
        <v>0</v>
      </c>
      <c r="O378" s="21">
        <v>0</v>
      </c>
      <c r="P378" s="21">
        <v>0</v>
      </c>
      <c r="Q378" s="21">
        <v>0</v>
      </c>
      <c r="R378" s="21"/>
      <c r="S378" s="21">
        <v>0</v>
      </c>
      <c r="T378" s="5" t="s">
        <v>7689</v>
      </c>
      <c r="U378" s="5" t="s">
        <v>52</v>
      </c>
      <c r="V378" s="1" t="s">
        <v>52</v>
      </c>
      <c r="W378" s="1" t="s">
        <v>52</v>
      </c>
      <c r="X378" s="22"/>
      <c r="Y378" s="1" t="s">
        <v>52</v>
      </c>
      <c r="Z378" s="189">
        <v>26400</v>
      </c>
      <c r="AA378" s="187">
        <f t="shared" si="12"/>
        <v>0</v>
      </c>
    </row>
    <row r="379" spans="1:27" ht="30" customHeight="1">
      <c r="A379" s="5" t="s">
        <v>4745</v>
      </c>
      <c r="B379" s="5" t="s">
        <v>4744</v>
      </c>
      <c r="C379" s="5" t="s">
        <v>1473</v>
      </c>
      <c r="D379" s="20" t="s">
        <v>366</v>
      </c>
      <c r="E379" s="192">
        <v>0</v>
      </c>
      <c r="F379" s="191" t="s">
        <v>52</v>
      </c>
      <c r="G379" s="192">
        <v>0</v>
      </c>
      <c r="H379" s="191" t="s">
        <v>52</v>
      </c>
      <c r="I379" s="192">
        <v>30800</v>
      </c>
      <c r="J379" s="191" t="s">
        <v>7382</v>
      </c>
      <c r="K379" s="21">
        <f t="shared" si="11"/>
        <v>30800</v>
      </c>
      <c r="L379" s="21">
        <v>0</v>
      </c>
      <c r="M379" s="21">
        <v>0</v>
      </c>
      <c r="N379" s="21">
        <v>0</v>
      </c>
      <c r="O379" s="21">
        <v>0</v>
      </c>
      <c r="P379" s="21">
        <v>0</v>
      </c>
      <c r="Q379" s="21">
        <v>0</v>
      </c>
      <c r="R379" s="21"/>
      <c r="S379" s="21">
        <v>0</v>
      </c>
      <c r="T379" s="5" t="s">
        <v>7690</v>
      </c>
      <c r="U379" s="5" t="s">
        <v>52</v>
      </c>
      <c r="V379" s="1" t="s">
        <v>52</v>
      </c>
      <c r="W379" s="1" t="s">
        <v>52</v>
      </c>
      <c r="X379" s="22"/>
      <c r="Y379" s="1" t="s">
        <v>52</v>
      </c>
      <c r="Z379" s="189">
        <v>30800</v>
      </c>
      <c r="AA379" s="187">
        <f t="shared" si="12"/>
        <v>0</v>
      </c>
    </row>
    <row r="380" spans="1:27" ht="30" customHeight="1">
      <c r="A380" s="5" t="s">
        <v>4750</v>
      </c>
      <c r="B380" s="5" t="s">
        <v>4749</v>
      </c>
      <c r="C380" s="5" t="s">
        <v>1478</v>
      </c>
      <c r="D380" s="20" t="s">
        <v>366</v>
      </c>
      <c r="E380" s="192">
        <v>0</v>
      </c>
      <c r="F380" s="191" t="s">
        <v>52</v>
      </c>
      <c r="G380" s="192">
        <v>0</v>
      </c>
      <c r="H380" s="191" t="s">
        <v>52</v>
      </c>
      <c r="I380" s="192">
        <v>38500</v>
      </c>
      <c r="J380" s="191" t="s">
        <v>7382</v>
      </c>
      <c r="K380" s="21">
        <f t="shared" si="11"/>
        <v>38500</v>
      </c>
      <c r="L380" s="21">
        <v>0</v>
      </c>
      <c r="M380" s="21">
        <v>0</v>
      </c>
      <c r="N380" s="21">
        <v>0</v>
      </c>
      <c r="O380" s="21">
        <v>0</v>
      </c>
      <c r="P380" s="21">
        <v>0</v>
      </c>
      <c r="Q380" s="21">
        <v>0</v>
      </c>
      <c r="R380" s="21"/>
      <c r="S380" s="21">
        <v>0</v>
      </c>
      <c r="T380" s="5" t="s">
        <v>7691</v>
      </c>
      <c r="U380" s="5" t="s">
        <v>52</v>
      </c>
      <c r="V380" s="1" t="s">
        <v>52</v>
      </c>
      <c r="W380" s="1" t="s">
        <v>52</v>
      </c>
      <c r="X380" s="22"/>
      <c r="Y380" s="1" t="s">
        <v>52</v>
      </c>
      <c r="Z380" s="189">
        <v>38500</v>
      </c>
      <c r="AA380" s="187">
        <f t="shared" si="12"/>
        <v>0</v>
      </c>
    </row>
    <row r="381" spans="1:27" ht="30" customHeight="1">
      <c r="A381" s="5" t="s">
        <v>4755</v>
      </c>
      <c r="B381" s="5" t="s">
        <v>4754</v>
      </c>
      <c r="C381" s="5" t="s">
        <v>1483</v>
      </c>
      <c r="D381" s="20" t="s">
        <v>366</v>
      </c>
      <c r="E381" s="192">
        <v>0</v>
      </c>
      <c r="F381" s="191" t="s">
        <v>52</v>
      </c>
      <c r="G381" s="192">
        <v>0</v>
      </c>
      <c r="H381" s="191" t="s">
        <v>52</v>
      </c>
      <c r="I381" s="192">
        <v>48400</v>
      </c>
      <c r="J381" s="191" t="s">
        <v>7382</v>
      </c>
      <c r="K381" s="21">
        <f t="shared" si="11"/>
        <v>48400</v>
      </c>
      <c r="L381" s="21">
        <v>0</v>
      </c>
      <c r="M381" s="21">
        <v>0</v>
      </c>
      <c r="N381" s="21">
        <v>0</v>
      </c>
      <c r="O381" s="21">
        <v>0</v>
      </c>
      <c r="P381" s="21">
        <v>0</v>
      </c>
      <c r="Q381" s="21">
        <v>0</v>
      </c>
      <c r="R381" s="21"/>
      <c r="S381" s="21">
        <v>0</v>
      </c>
      <c r="T381" s="5" t="s">
        <v>7692</v>
      </c>
      <c r="U381" s="5" t="s">
        <v>52</v>
      </c>
      <c r="V381" s="1" t="s">
        <v>52</v>
      </c>
      <c r="W381" s="1" t="s">
        <v>52</v>
      </c>
      <c r="X381" s="22"/>
      <c r="Y381" s="1" t="s">
        <v>52</v>
      </c>
      <c r="Z381" s="189">
        <v>48400</v>
      </c>
      <c r="AA381" s="187">
        <f t="shared" si="12"/>
        <v>0</v>
      </c>
    </row>
    <row r="382" spans="1:27" ht="30" customHeight="1">
      <c r="A382" s="5" t="s">
        <v>4760</v>
      </c>
      <c r="B382" s="5" t="s">
        <v>4759</v>
      </c>
      <c r="C382" s="5" t="s">
        <v>1488</v>
      </c>
      <c r="D382" s="20" t="s">
        <v>366</v>
      </c>
      <c r="E382" s="192">
        <v>0</v>
      </c>
      <c r="F382" s="191" t="s">
        <v>52</v>
      </c>
      <c r="G382" s="192">
        <v>0</v>
      </c>
      <c r="H382" s="191" t="s">
        <v>52</v>
      </c>
      <c r="I382" s="192">
        <v>58300</v>
      </c>
      <c r="J382" s="191" t="s">
        <v>7382</v>
      </c>
      <c r="K382" s="21">
        <f t="shared" si="11"/>
        <v>58300</v>
      </c>
      <c r="L382" s="21">
        <v>0</v>
      </c>
      <c r="M382" s="21">
        <v>0</v>
      </c>
      <c r="N382" s="21">
        <v>0</v>
      </c>
      <c r="O382" s="21">
        <v>0</v>
      </c>
      <c r="P382" s="21">
        <v>0</v>
      </c>
      <c r="Q382" s="21">
        <v>0</v>
      </c>
      <c r="R382" s="21"/>
      <c r="S382" s="21">
        <v>0</v>
      </c>
      <c r="T382" s="5" t="s">
        <v>7693</v>
      </c>
      <c r="U382" s="5" t="s">
        <v>52</v>
      </c>
      <c r="V382" s="1" t="s">
        <v>52</v>
      </c>
      <c r="W382" s="1" t="s">
        <v>52</v>
      </c>
      <c r="X382" s="22"/>
      <c r="Y382" s="1" t="s">
        <v>52</v>
      </c>
      <c r="Z382" s="189">
        <v>58300</v>
      </c>
      <c r="AA382" s="187">
        <f t="shared" si="12"/>
        <v>0</v>
      </c>
    </row>
    <row r="383" spans="1:27" ht="30" customHeight="1">
      <c r="A383" s="5" t="s">
        <v>4765</v>
      </c>
      <c r="B383" s="5" t="s">
        <v>4764</v>
      </c>
      <c r="C383" s="5" t="s">
        <v>1495</v>
      </c>
      <c r="D383" s="20" t="s">
        <v>366</v>
      </c>
      <c r="E383" s="192">
        <v>0</v>
      </c>
      <c r="F383" s="191" t="s">
        <v>52</v>
      </c>
      <c r="G383" s="192">
        <v>0</v>
      </c>
      <c r="H383" s="191" t="s">
        <v>52</v>
      </c>
      <c r="I383" s="192">
        <v>81400</v>
      </c>
      <c r="J383" s="191" t="s">
        <v>7382</v>
      </c>
      <c r="K383" s="21">
        <f t="shared" si="11"/>
        <v>81400</v>
      </c>
      <c r="L383" s="21">
        <v>0</v>
      </c>
      <c r="M383" s="21">
        <v>0</v>
      </c>
      <c r="N383" s="21">
        <v>0</v>
      </c>
      <c r="O383" s="21">
        <v>0</v>
      </c>
      <c r="P383" s="21">
        <v>0</v>
      </c>
      <c r="Q383" s="21">
        <v>0</v>
      </c>
      <c r="R383" s="21"/>
      <c r="S383" s="21">
        <v>0</v>
      </c>
      <c r="T383" s="5" t="s">
        <v>7694</v>
      </c>
      <c r="U383" s="5" t="s">
        <v>52</v>
      </c>
      <c r="V383" s="1" t="s">
        <v>52</v>
      </c>
      <c r="W383" s="1" t="s">
        <v>52</v>
      </c>
      <c r="X383" s="22"/>
      <c r="Y383" s="1" t="s">
        <v>52</v>
      </c>
      <c r="Z383" s="189">
        <v>81400</v>
      </c>
      <c r="AA383" s="187">
        <f t="shared" si="12"/>
        <v>0</v>
      </c>
    </row>
    <row r="384" spans="1:27" ht="30" customHeight="1">
      <c r="A384" s="5" t="s">
        <v>4770</v>
      </c>
      <c r="B384" s="5" t="s">
        <v>4769</v>
      </c>
      <c r="C384" s="5" t="s">
        <v>1500</v>
      </c>
      <c r="D384" s="20" t="s">
        <v>366</v>
      </c>
      <c r="E384" s="192">
        <v>0</v>
      </c>
      <c r="F384" s="191" t="s">
        <v>52</v>
      </c>
      <c r="G384" s="192">
        <v>0</v>
      </c>
      <c r="H384" s="191" t="s">
        <v>52</v>
      </c>
      <c r="I384" s="192">
        <v>129800</v>
      </c>
      <c r="J384" s="191" t="s">
        <v>7382</v>
      </c>
      <c r="K384" s="21">
        <f t="shared" si="11"/>
        <v>129800</v>
      </c>
      <c r="L384" s="21">
        <v>0</v>
      </c>
      <c r="M384" s="21">
        <v>0</v>
      </c>
      <c r="N384" s="21">
        <v>0</v>
      </c>
      <c r="O384" s="21">
        <v>0</v>
      </c>
      <c r="P384" s="21">
        <v>0</v>
      </c>
      <c r="Q384" s="21">
        <v>0</v>
      </c>
      <c r="R384" s="21"/>
      <c r="S384" s="21">
        <v>0</v>
      </c>
      <c r="T384" s="5" t="s">
        <v>7695</v>
      </c>
      <c r="U384" s="5" t="s">
        <v>52</v>
      </c>
      <c r="V384" s="1" t="s">
        <v>52</v>
      </c>
      <c r="W384" s="1" t="s">
        <v>52</v>
      </c>
      <c r="X384" s="22"/>
      <c r="Y384" s="1" t="s">
        <v>52</v>
      </c>
      <c r="Z384" s="189">
        <v>129800</v>
      </c>
      <c r="AA384" s="187">
        <f t="shared" si="12"/>
        <v>0</v>
      </c>
    </row>
    <row r="385" spans="1:27" ht="30" customHeight="1">
      <c r="A385" s="5" t="s">
        <v>4775</v>
      </c>
      <c r="B385" s="5" t="s">
        <v>4774</v>
      </c>
      <c r="C385" s="5" t="s">
        <v>1505</v>
      </c>
      <c r="D385" s="20" t="s">
        <v>366</v>
      </c>
      <c r="E385" s="192">
        <v>0</v>
      </c>
      <c r="F385" s="191" t="s">
        <v>52</v>
      </c>
      <c r="G385" s="192">
        <v>0</v>
      </c>
      <c r="H385" s="191" t="s">
        <v>52</v>
      </c>
      <c r="I385" s="192">
        <v>199650</v>
      </c>
      <c r="J385" s="191" t="s">
        <v>7382</v>
      </c>
      <c r="K385" s="21">
        <f t="shared" si="11"/>
        <v>199650</v>
      </c>
      <c r="L385" s="21">
        <v>0</v>
      </c>
      <c r="M385" s="21">
        <v>0</v>
      </c>
      <c r="N385" s="21">
        <v>0</v>
      </c>
      <c r="O385" s="21">
        <v>0</v>
      </c>
      <c r="P385" s="21">
        <v>0</v>
      </c>
      <c r="Q385" s="21">
        <v>0</v>
      </c>
      <c r="R385" s="21"/>
      <c r="S385" s="21">
        <v>0</v>
      </c>
      <c r="T385" s="5" t="s">
        <v>7696</v>
      </c>
      <c r="U385" s="5" t="s">
        <v>52</v>
      </c>
      <c r="V385" s="1" t="s">
        <v>52</v>
      </c>
      <c r="W385" s="1" t="s">
        <v>52</v>
      </c>
      <c r="X385" s="22"/>
      <c r="Y385" s="1" t="s">
        <v>52</v>
      </c>
      <c r="Z385" s="189">
        <v>199650</v>
      </c>
      <c r="AA385" s="187">
        <f t="shared" si="12"/>
        <v>0</v>
      </c>
    </row>
    <row r="386" spans="1:27" ht="30" customHeight="1">
      <c r="A386" s="5" t="s">
        <v>4780</v>
      </c>
      <c r="B386" s="5" t="s">
        <v>4779</v>
      </c>
      <c r="C386" s="5" t="s">
        <v>1510</v>
      </c>
      <c r="D386" s="20" t="s">
        <v>366</v>
      </c>
      <c r="E386" s="192">
        <v>0</v>
      </c>
      <c r="F386" s="191" t="s">
        <v>52</v>
      </c>
      <c r="G386" s="192">
        <v>0</v>
      </c>
      <c r="H386" s="191" t="s">
        <v>52</v>
      </c>
      <c r="I386" s="192">
        <v>48400</v>
      </c>
      <c r="J386" s="191" t="s">
        <v>7382</v>
      </c>
      <c r="K386" s="21">
        <f t="shared" si="11"/>
        <v>48400</v>
      </c>
      <c r="L386" s="21">
        <v>0</v>
      </c>
      <c r="M386" s="21">
        <v>0</v>
      </c>
      <c r="N386" s="21">
        <v>0</v>
      </c>
      <c r="O386" s="21">
        <v>0</v>
      </c>
      <c r="P386" s="21">
        <v>0</v>
      </c>
      <c r="Q386" s="21">
        <v>0</v>
      </c>
      <c r="R386" s="21"/>
      <c r="S386" s="21">
        <v>0</v>
      </c>
      <c r="T386" s="5" t="s">
        <v>7697</v>
      </c>
      <c r="U386" s="5" t="s">
        <v>52</v>
      </c>
      <c r="V386" s="1" t="s">
        <v>52</v>
      </c>
      <c r="W386" s="1" t="s">
        <v>52</v>
      </c>
      <c r="X386" s="22"/>
      <c r="Y386" s="1" t="s">
        <v>52</v>
      </c>
      <c r="Z386" s="189">
        <v>48400</v>
      </c>
      <c r="AA386" s="187">
        <f t="shared" si="12"/>
        <v>0</v>
      </c>
    </row>
    <row r="387" spans="1:27" ht="30" customHeight="1">
      <c r="A387" s="5" t="s">
        <v>4855</v>
      </c>
      <c r="B387" s="5" t="s">
        <v>4854</v>
      </c>
      <c r="C387" s="5" t="s">
        <v>1604</v>
      </c>
      <c r="D387" s="20" t="s">
        <v>366</v>
      </c>
      <c r="E387" s="192">
        <v>0</v>
      </c>
      <c r="F387" s="191" t="s">
        <v>52</v>
      </c>
      <c r="G387" s="192">
        <v>0</v>
      </c>
      <c r="H387" s="191" t="s">
        <v>52</v>
      </c>
      <c r="I387" s="192">
        <v>132000</v>
      </c>
      <c r="J387" s="191" t="s">
        <v>7382</v>
      </c>
      <c r="K387" s="21">
        <f t="shared" si="11"/>
        <v>132000</v>
      </c>
      <c r="L387" s="21">
        <v>0</v>
      </c>
      <c r="M387" s="21">
        <v>0</v>
      </c>
      <c r="N387" s="21">
        <v>0</v>
      </c>
      <c r="O387" s="21">
        <v>0</v>
      </c>
      <c r="P387" s="21">
        <v>0</v>
      </c>
      <c r="Q387" s="21">
        <v>0</v>
      </c>
      <c r="R387" s="21"/>
      <c r="S387" s="21">
        <v>0</v>
      </c>
      <c r="T387" s="5" t="s">
        <v>7698</v>
      </c>
      <c r="U387" s="5" t="s">
        <v>52</v>
      </c>
      <c r="V387" s="1" t="s">
        <v>52</v>
      </c>
      <c r="W387" s="1" t="s">
        <v>52</v>
      </c>
      <c r="X387" s="22"/>
      <c r="Y387" s="1" t="s">
        <v>52</v>
      </c>
      <c r="Z387" s="189">
        <v>132000</v>
      </c>
      <c r="AA387" s="187">
        <f t="shared" si="12"/>
        <v>0</v>
      </c>
    </row>
    <row r="388" spans="1:27" ht="30" customHeight="1">
      <c r="A388" s="5" t="s">
        <v>4597</v>
      </c>
      <c r="B388" s="5" t="s">
        <v>4594</v>
      </c>
      <c r="C388" s="5" t="s">
        <v>4595</v>
      </c>
      <c r="D388" s="20" t="s">
        <v>436</v>
      </c>
      <c r="E388" s="192">
        <v>0</v>
      </c>
      <c r="F388" s="191" t="s">
        <v>52</v>
      </c>
      <c r="G388" s="192">
        <v>0</v>
      </c>
      <c r="H388" s="191" t="s">
        <v>52</v>
      </c>
      <c r="I388" s="192">
        <v>35000</v>
      </c>
      <c r="J388" s="191" t="s">
        <v>7382</v>
      </c>
      <c r="K388" s="21">
        <f t="shared" si="11"/>
        <v>35000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21">
        <v>0</v>
      </c>
      <c r="R388" s="21"/>
      <c r="S388" s="21">
        <v>0</v>
      </c>
      <c r="T388" s="5" t="s">
        <v>7699</v>
      </c>
      <c r="U388" s="5" t="s">
        <v>52</v>
      </c>
      <c r="V388" s="1" t="s">
        <v>52</v>
      </c>
      <c r="W388" s="1" t="s">
        <v>52</v>
      </c>
      <c r="X388" s="22"/>
      <c r="Y388" s="1" t="s">
        <v>52</v>
      </c>
      <c r="Z388" s="189">
        <v>35000</v>
      </c>
      <c r="AA388" s="187">
        <f t="shared" si="12"/>
        <v>0</v>
      </c>
    </row>
    <row r="389" spans="1:27" ht="30" customHeight="1">
      <c r="A389" s="5" t="s">
        <v>4613</v>
      </c>
      <c r="B389" s="5" t="s">
        <v>4612</v>
      </c>
      <c r="C389" s="5" t="s">
        <v>1361</v>
      </c>
      <c r="D389" s="20" t="s">
        <v>715</v>
      </c>
      <c r="E389" s="192">
        <v>0</v>
      </c>
      <c r="F389" s="191" t="s">
        <v>52</v>
      </c>
      <c r="G389" s="192">
        <v>0</v>
      </c>
      <c r="H389" s="191" t="s">
        <v>52</v>
      </c>
      <c r="I389" s="192">
        <v>68150</v>
      </c>
      <c r="J389" s="191" t="s">
        <v>7382</v>
      </c>
      <c r="K389" s="21">
        <f t="shared" si="11"/>
        <v>68150</v>
      </c>
      <c r="L389" s="21">
        <v>0</v>
      </c>
      <c r="M389" s="21">
        <v>0</v>
      </c>
      <c r="N389" s="21">
        <v>0</v>
      </c>
      <c r="O389" s="21">
        <v>0</v>
      </c>
      <c r="P389" s="21">
        <v>0</v>
      </c>
      <c r="Q389" s="21">
        <v>0</v>
      </c>
      <c r="R389" s="21"/>
      <c r="S389" s="21">
        <v>0</v>
      </c>
      <c r="T389" s="5" t="s">
        <v>7700</v>
      </c>
      <c r="U389" s="5" t="s">
        <v>52</v>
      </c>
      <c r="V389" s="1" t="s">
        <v>52</v>
      </c>
      <c r="W389" s="1" t="s">
        <v>52</v>
      </c>
      <c r="X389" s="22"/>
      <c r="Y389" s="1" t="s">
        <v>52</v>
      </c>
      <c r="Z389" s="189">
        <v>68150</v>
      </c>
      <c r="AA389" s="187">
        <f t="shared" si="12"/>
        <v>0</v>
      </c>
    </row>
    <row r="390" spans="1:27" ht="30" customHeight="1">
      <c r="A390" s="5" t="s">
        <v>4621</v>
      </c>
      <c r="B390" s="5" t="s">
        <v>4620</v>
      </c>
      <c r="C390" s="5" t="s">
        <v>1361</v>
      </c>
      <c r="D390" s="20" t="s">
        <v>715</v>
      </c>
      <c r="E390" s="192">
        <v>0</v>
      </c>
      <c r="F390" s="191" t="s">
        <v>52</v>
      </c>
      <c r="G390" s="192">
        <v>0</v>
      </c>
      <c r="H390" s="191" t="s">
        <v>52</v>
      </c>
      <c r="I390" s="192">
        <v>79130</v>
      </c>
      <c r="J390" s="191" t="s">
        <v>7382</v>
      </c>
      <c r="K390" s="21">
        <f t="shared" si="11"/>
        <v>79130</v>
      </c>
      <c r="L390" s="21">
        <v>0</v>
      </c>
      <c r="M390" s="21">
        <v>0</v>
      </c>
      <c r="N390" s="21">
        <v>0</v>
      </c>
      <c r="O390" s="21">
        <v>0</v>
      </c>
      <c r="P390" s="21">
        <v>0</v>
      </c>
      <c r="Q390" s="21">
        <v>0</v>
      </c>
      <c r="R390" s="21"/>
      <c r="S390" s="21">
        <v>0</v>
      </c>
      <c r="T390" s="5" t="s">
        <v>7701</v>
      </c>
      <c r="U390" s="5" t="s">
        <v>52</v>
      </c>
      <c r="V390" s="1" t="s">
        <v>52</v>
      </c>
      <c r="W390" s="1" t="s">
        <v>52</v>
      </c>
      <c r="X390" s="22"/>
      <c r="Y390" s="1" t="s">
        <v>52</v>
      </c>
      <c r="Z390" s="189">
        <v>79130</v>
      </c>
      <c r="AA390" s="187">
        <f t="shared" si="12"/>
        <v>0</v>
      </c>
    </row>
    <row r="391" spans="1:27" ht="30" customHeight="1">
      <c r="A391" s="5" t="s">
        <v>4626</v>
      </c>
      <c r="B391" s="5" t="s">
        <v>4625</v>
      </c>
      <c r="C391" s="5" t="s">
        <v>1361</v>
      </c>
      <c r="D391" s="20" t="s">
        <v>715</v>
      </c>
      <c r="E391" s="192">
        <v>0</v>
      </c>
      <c r="F391" s="191" t="s">
        <v>52</v>
      </c>
      <c r="G391" s="192">
        <v>0</v>
      </c>
      <c r="H391" s="191" t="s">
        <v>52</v>
      </c>
      <c r="I391" s="192">
        <v>84620</v>
      </c>
      <c r="J391" s="191" t="s">
        <v>7382</v>
      </c>
      <c r="K391" s="21">
        <f t="shared" si="11"/>
        <v>84620</v>
      </c>
      <c r="L391" s="21">
        <v>0</v>
      </c>
      <c r="M391" s="21">
        <v>0</v>
      </c>
      <c r="N391" s="21">
        <v>0</v>
      </c>
      <c r="O391" s="21">
        <v>0</v>
      </c>
      <c r="P391" s="21">
        <v>0</v>
      </c>
      <c r="Q391" s="21">
        <v>0</v>
      </c>
      <c r="R391" s="21"/>
      <c r="S391" s="21">
        <v>0</v>
      </c>
      <c r="T391" s="5" t="s">
        <v>7702</v>
      </c>
      <c r="U391" s="5" t="s">
        <v>52</v>
      </c>
      <c r="V391" s="1" t="s">
        <v>52</v>
      </c>
      <c r="W391" s="1" t="s">
        <v>52</v>
      </c>
      <c r="X391" s="22"/>
      <c r="Y391" s="1" t="s">
        <v>52</v>
      </c>
      <c r="Z391" s="189">
        <v>84620</v>
      </c>
      <c r="AA391" s="187">
        <f t="shared" si="12"/>
        <v>0</v>
      </c>
    </row>
    <row r="392" spans="1:27" ht="30" customHeight="1">
      <c r="A392" s="5" t="s">
        <v>4635</v>
      </c>
      <c r="B392" s="5" t="s">
        <v>4634</v>
      </c>
      <c r="C392" s="5" t="s">
        <v>1361</v>
      </c>
      <c r="D392" s="20" t="s">
        <v>715</v>
      </c>
      <c r="E392" s="192">
        <v>0</v>
      </c>
      <c r="F392" s="191" t="s">
        <v>52</v>
      </c>
      <c r="G392" s="192">
        <v>0</v>
      </c>
      <c r="H392" s="191" t="s">
        <v>52</v>
      </c>
      <c r="I392" s="192">
        <v>41800</v>
      </c>
      <c r="J392" s="191" t="s">
        <v>7382</v>
      </c>
      <c r="K392" s="21">
        <f t="shared" si="11"/>
        <v>41800</v>
      </c>
      <c r="L392" s="21">
        <v>0</v>
      </c>
      <c r="M392" s="21">
        <v>0</v>
      </c>
      <c r="N392" s="21">
        <v>0</v>
      </c>
      <c r="O392" s="21">
        <v>0</v>
      </c>
      <c r="P392" s="21">
        <v>0</v>
      </c>
      <c r="Q392" s="21">
        <v>0</v>
      </c>
      <c r="R392" s="21"/>
      <c r="S392" s="21">
        <v>0</v>
      </c>
      <c r="T392" s="5" t="s">
        <v>7703</v>
      </c>
      <c r="U392" s="5" t="s">
        <v>52</v>
      </c>
      <c r="V392" s="1" t="s">
        <v>52</v>
      </c>
      <c r="W392" s="1" t="s">
        <v>52</v>
      </c>
      <c r="X392" s="22"/>
      <c r="Y392" s="1" t="s">
        <v>52</v>
      </c>
      <c r="Z392" s="189">
        <v>41800</v>
      </c>
      <c r="AA392" s="187">
        <f t="shared" si="12"/>
        <v>0</v>
      </c>
    </row>
    <row r="393" spans="1:27" ht="30" customHeight="1">
      <c r="A393" s="5" t="s">
        <v>4640</v>
      </c>
      <c r="B393" s="5" t="s">
        <v>4639</v>
      </c>
      <c r="C393" s="5" t="s">
        <v>1361</v>
      </c>
      <c r="D393" s="20" t="s">
        <v>715</v>
      </c>
      <c r="E393" s="192">
        <v>0</v>
      </c>
      <c r="F393" s="191" t="s">
        <v>52</v>
      </c>
      <c r="G393" s="192">
        <v>0</v>
      </c>
      <c r="H393" s="191" t="s">
        <v>52</v>
      </c>
      <c r="I393" s="192">
        <v>77400</v>
      </c>
      <c r="J393" s="191" t="s">
        <v>7382</v>
      </c>
      <c r="K393" s="21">
        <f t="shared" si="11"/>
        <v>77400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21">
        <v>0</v>
      </c>
      <c r="R393" s="21"/>
      <c r="S393" s="21">
        <v>0</v>
      </c>
      <c r="T393" s="5" t="s">
        <v>7704</v>
      </c>
      <c r="U393" s="5" t="s">
        <v>52</v>
      </c>
      <c r="V393" s="1" t="s">
        <v>52</v>
      </c>
      <c r="W393" s="1" t="s">
        <v>52</v>
      </c>
      <c r="X393" s="22"/>
      <c r="Y393" s="1" t="s">
        <v>52</v>
      </c>
      <c r="Z393" s="189">
        <v>77400</v>
      </c>
      <c r="AA393" s="187">
        <f t="shared" si="12"/>
        <v>0</v>
      </c>
    </row>
    <row r="394" spans="1:27" ht="30" customHeight="1">
      <c r="A394" s="5" t="s">
        <v>4839</v>
      </c>
      <c r="B394" s="5" t="s">
        <v>4837</v>
      </c>
      <c r="C394" s="5" t="s">
        <v>4838</v>
      </c>
      <c r="D394" s="20" t="s">
        <v>715</v>
      </c>
      <c r="E394" s="192">
        <v>0</v>
      </c>
      <c r="F394" s="191" t="s">
        <v>52</v>
      </c>
      <c r="G394" s="192">
        <v>0</v>
      </c>
      <c r="H394" s="191" t="s">
        <v>52</v>
      </c>
      <c r="I394" s="192">
        <v>258470</v>
      </c>
      <c r="J394" s="191" t="s">
        <v>7382</v>
      </c>
      <c r="K394" s="21">
        <f t="shared" si="11"/>
        <v>258470</v>
      </c>
      <c r="L394" s="21">
        <v>0</v>
      </c>
      <c r="M394" s="21">
        <v>0</v>
      </c>
      <c r="N394" s="21">
        <v>0</v>
      </c>
      <c r="O394" s="21">
        <v>0</v>
      </c>
      <c r="P394" s="21">
        <v>0</v>
      </c>
      <c r="Q394" s="21">
        <v>0</v>
      </c>
      <c r="R394" s="21"/>
      <c r="S394" s="21">
        <v>0</v>
      </c>
      <c r="T394" s="5" t="s">
        <v>7705</v>
      </c>
      <c r="U394" s="5" t="s">
        <v>52</v>
      </c>
      <c r="V394" s="1" t="s">
        <v>52</v>
      </c>
      <c r="W394" s="1" t="s">
        <v>52</v>
      </c>
      <c r="X394" s="22"/>
      <c r="Y394" s="1" t="s">
        <v>52</v>
      </c>
      <c r="Z394" s="189">
        <v>258470</v>
      </c>
      <c r="AA394" s="187">
        <f t="shared" si="12"/>
        <v>0</v>
      </c>
    </row>
    <row r="395" spans="1:27" ht="30" customHeight="1">
      <c r="A395" s="5" t="s">
        <v>1888</v>
      </c>
      <c r="B395" s="5" t="s">
        <v>1885</v>
      </c>
      <c r="C395" s="5" t="s">
        <v>1886</v>
      </c>
      <c r="D395" s="20" t="s">
        <v>1887</v>
      </c>
      <c r="E395" s="192">
        <v>0</v>
      </c>
      <c r="F395" s="191" t="s">
        <v>52</v>
      </c>
      <c r="G395" s="192">
        <v>0</v>
      </c>
      <c r="H395" s="191" t="s">
        <v>52</v>
      </c>
      <c r="I395" s="192">
        <v>0</v>
      </c>
      <c r="J395" s="191" t="s">
        <v>52</v>
      </c>
      <c r="K395" s="21">
        <v>0</v>
      </c>
      <c r="L395" s="21">
        <v>0</v>
      </c>
      <c r="M395" s="21">
        <v>0</v>
      </c>
      <c r="N395" s="21">
        <v>0</v>
      </c>
      <c r="O395" s="21">
        <v>0</v>
      </c>
      <c r="P395" s="21">
        <v>0</v>
      </c>
      <c r="Q395" s="21">
        <v>65072</v>
      </c>
      <c r="R395" s="21"/>
      <c r="S395" s="21">
        <f>SMALL(M395:Q395,COUNTIF(M395:Q395,0)+1)</f>
        <v>65072</v>
      </c>
      <c r="T395" s="5" t="s">
        <v>7706</v>
      </c>
      <c r="U395" s="5" t="s">
        <v>52</v>
      </c>
      <c r="V395" s="1" t="s">
        <v>6813</v>
      </c>
      <c r="W395" s="1" t="s">
        <v>52</v>
      </c>
      <c r="X395" s="22"/>
      <c r="Y395" s="1" t="s">
        <v>52</v>
      </c>
      <c r="Z395" s="190"/>
      <c r="AA395" s="187">
        <f t="shared" si="12"/>
        <v>0</v>
      </c>
    </row>
    <row r="396" spans="1:27" ht="30" customHeight="1">
      <c r="A396" s="5" t="s">
        <v>1892</v>
      </c>
      <c r="B396" s="5" t="s">
        <v>1890</v>
      </c>
      <c r="C396" s="5" t="s">
        <v>1891</v>
      </c>
      <c r="D396" s="20" t="s">
        <v>1887</v>
      </c>
      <c r="E396" s="192">
        <v>0</v>
      </c>
      <c r="F396" s="191" t="s">
        <v>52</v>
      </c>
      <c r="G396" s="192">
        <v>0</v>
      </c>
      <c r="H396" s="191" t="s">
        <v>52</v>
      </c>
      <c r="I396" s="192">
        <v>0</v>
      </c>
      <c r="J396" s="191" t="s">
        <v>52</v>
      </c>
      <c r="K396" s="21">
        <v>0</v>
      </c>
      <c r="L396" s="21">
        <v>0</v>
      </c>
      <c r="M396" s="21">
        <v>0</v>
      </c>
      <c r="N396" s="21">
        <v>0</v>
      </c>
      <c r="O396" s="21">
        <v>0</v>
      </c>
      <c r="P396" s="21">
        <v>0</v>
      </c>
      <c r="Q396" s="21">
        <v>163035</v>
      </c>
      <c r="R396" s="21"/>
      <c r="S396" s="21">
        <f>SMALL(M396:Q396,COUNTIF(M396:Q396,0)+1)</f>
        <v>163035</v>
      </c>
      <c r="T396" s="5" t="s">
        <v>7707</v>
      </c>
      <c r="U396" s="5" t="s">
        <v>52</v>
      </c>
      <c r="V396" s="1" t="s">
        <v>6813</v>
      </c>
      <c r="W396" s="1" t="s">
        <v>52</v>
      </c>
      <c r="X396" s="22"/>
      <c r="Y396" s="1" t="s">
        <v>52</v>
      </c>
      <c r="Z396" s="190"/>
      <c r="AA396" s="187">
        <f t="shared" si="12"/>
        <v>0</v>
      </c>
    </row>
    <row r="397" spans="1:27" ht="30" customHeight="1">
      <c r="A397" s="5" t="s">
        <v>1896</v>
      </c>
      <c r="B397" s="5" t="s">
        <v>1894</v>
      </c>
      <c r="C397" s="5" t="s">
        <v>1895</v>
      </c>
      <c r="D397" s="20" t="s">
        <v>1887</v>
      </c>
      <c r="E397" s="192">
        <v>0</v>
      </c>
      <c r="F397" s="191" t="s">
        <v>52</v>
      </c>
      <c r="G397" s="192">
        <v>0</v>
      </c>
      <c r="H397" s="191" t="s">
        <v>52</v>
      </c>
      <c r="I397" s="192">
        <v>0</v>
      </c>
      <c r="J397" s="191" t="s">
        <v>52</v>
      </c>
      <c r="K397" s="21">
        <v>0</v>
      </c>
      <c r="L397" s="21">
        <v>0</v>
      </c>
      <c r="M397" s="21">
        <v>0</v>
      </c>
      <c r="N397" s="21">
        <v>0</v>
      </c>
      <c r="O397" s="21">
        <v>0</v>
      </c>
      <c r="P397" s="21">
        <v>0</v>
      </c>
      <c r="Q397" s="21">
        <v>166718</v>
      </c>
      <c r="R397" s="21"/>
      <c r="S397" s="21">
        <f>SMALL(M397:Q397,COUNTIF(M397:Q397,0)+1)</f>
        <v>166718</v>
      </c>
      <c r="T397" s="5" t="s">
        <v>7708</v>
      </c>
      <c r="U397" s="5" t="s">
        <v>52</v>
      </c>
      <c r="V397" s="1" t="s">
        <v>6813</v>
      </c>
      <c r="W397" s="1" t="s">
        <v>52</v>
      </c>
      <c r="X397" s="22"/>
      <c r="Y397" s="1" t="s">
        <v>52</v>
      </c>
      <c r="Z397" s="190"/>
      <c r="AA397" s="187">
        <f t="shared" si="12"/>
        <v>0</v>
      </c>
    </row>
    <row r="398" spans="1:27" ht="30" customHeight="1">
      <c r="A398" s="5" t="s">
        <v>3578</v>
      </c>
      <c r="B398" s="5" t="s">
        <v>3576</v>
      </c>
      <c r="C398" s="5" t="s">
        <v>3577</v>
      </c>
      <c r="D398" s="20" t="s">
        <v>625</v>
      </c>
      <c r="E398" s="192">
        <v>0</v>
      </c>
      <c r="F398" s="191" t="s">
        <v>52</v>
      </c>
      <c r="G398" s="192">
        <v>0</v>
      </c>
      <c r="H398" s="191" t="s">
        <v>52</v>
      </c>
      <c r="I398" s="192">
        <v>17948</v>
      </c>
      <c r="J398" s="191"/>
      <c r="K398" s="21">
        <f>SMALL(E398:I398,COUNTIF(E398:I398,0)+1)</f>
        <v>17948</v>
      </c>
      <c r="L398" s="21">
        <v>13246</v>
      </c>
      <c r="M398" s="21">
        <v>0</v>
      </c>
      <c r="N398" s="21">
        <v>0</v>
      </c>
      <c r="O398" s="21">
        <v>0</v>
      </c>
      <c r="P398" s="21">
        <v>0</v>
      </c>
      <c r="Q398" s="21">
        <v>0</v>
      </c>
      <c r="R398" s="21"/>
      <c r="S398" s="21">
        <v>0</v>
      </c>
      <c r="T398" s="5" t="s">
        <v>7709</v>
      </c>
      <c r="U398" s="5" t="s">
        <v>52</v>
      </c>
      <c r="V398" s="1" t="s">
        <v>7710</v>
      </c>
      <c r="W398" s="1" t="s">
        <v>52</v>
      </c>
      <c r="X398" s="22"/>
      <c r="Y398" s="1" t="s">
        <v>52</v>
      </c>
      <c r="Z398" s="189">
        <v>17948</v>
      </c>
      <c r="AA398" s="187">
        <f t="shared" si="12"/>
        <v>0</v>
      </c>
    </row>
    <row r="399" spans="1:27" ht="30" customHeight="1">
      <c r="A399" s="5" t="s">
        <v>3582</v>
      </c>
      <c r="B399" s="5" t="s">
        <v>3576</v>
      </c>
      <c r="C399" s="5" t="s">
        <v>3581</v>
      </c>
      <c r="D399" s="20" t="s">
        <v>625</v>
      </c>
      <c r="E399" s="192">
        <v>0</v>
      </c>
      <c r="F399" s="191" t="s">
        <v>52</v>
      </c>
      <c r="G399" s="192">
        <v>0</v>
      </c>
      <c r="H399" s="191" t="s">
        <v>52</v>
      </c>
      <c r="I399" s="192">
        <v>15805</v>
      </c>
      <c r="J399" s="191"/>
      <c r="K399" s="21">
        <f>SMALL(E399:I399,COUNTIF(E399:I399,0)+1)</f>
        <v>15805</v>
      </c>
      <c r="L399" s="21">
        <v>17845</v>
      </c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21"/>
      <c r="S399" s="21">
        <v>0</v>
      </c>
      <c r="T399" s="5" t="s">
        <v>7711</v>
      </c>
      <c r="U399" s="5" t="s">
        <v>52</v>
      </c>
      <c r="V399" s="1" t="s">
        <v>7710</v>
      </c>
      <c r="W399" s="1" t="s">
        <v>52</v>
      </c>
      <c r="X399" s="22"/>
      <c r="Y399" s="1" t="s">
        <v>52</v>
      </c>
      <c r="Z399" s="189">
        <v>15805</v>
      </c>
      <c r="AA399" s="187">
        <f t="shared" si="12"/>
        <v>0</v>
      </c>
    </row>
    <row r="400" spans="1:27" ht="30" customHeight="1">
      <c r="A400" s="5" t="s">
        <v>4294</v>
      </c>
      <c r="B400" s="5" t="s">
        <v>4292</v>
      </c>
      <c r="C400" s="5" t="s">
        <v>4293</v>
      </c>
      <c r="D400" s="20" t="s">
        <v>625</v>
      </c>
      <c r="E400" s="192">
        <v>0</v>
      </c>
      <c r="F400" s="191" t="s">
        <v>52</v>
      </c>
      <c r="G400" s="192">
        <v>0</v>
      </c>
      <c r="H400" s="191" t="s">
        <v>52</v>
      </c>
      <c r="I400" s="192">
        <v>85122</v>
      </c>
      <c r="J400" s="191"/>
      <c r="K400" s="21">
        <f>SMALL(E400:I400,COUNTIF(E400:I400,0)+1)</f>
        <v>85122</v>
      </c>
      <c r="L400" s="21">
        <v>45900</v>
      </c>
      <c r="M400" s="21">
        <v>0</v>
      </c>
      <c r="N400" s="21">
        <v>0</v>
      </c>
      <c r="O400" s="21">
        <v>0</v>
      </c>
      <c r="P400" s="21">
        <v>0</v>
      </c>
      <c r="Q400" s="21">
        <v>0</v>
      </c>
      <c r="R400" s="21"/>
      <c r="S400" s="21">
        <v>0</v>
      </c>
      <c r="T400" s="5" t="s">
        <v>7712</v>
      </c>
      <c r="U400" s="5" t="s">
        <v>52</v>
      </c>
      <c r="V400" s="1" t="s">
        <v>7710</v>
      </c>
      <c r="W400" s="1" t="s">
        <v>52</v>
      </c>
      <c r="X400" s="22"/>
      <c r="Y400" s="1" t="s">
        <v>52</v>
      </c>
      <c r="Z400" s="189">
        <v>85122</v>
      </c>
      <c r="AA400" s="187">
        <f t="shared" si="12"/>
        <v>0</v>
      </c>
    </row>
    <row r="401" spans="1:27" ht="30" customHeight="1">
      <c r="A401" s="5" t="s">
        <v>3455</v>
      </c>
      <c r="B401" s="5" t="s">
        <v>3453</v>
      </c>
      <c r="C401" s="5" t="s">
        <v>3454</v>
      </c>
      <c r="D401" s="20" t="s">
        <v>625</v>
      </c>
      <c r="E401" s="192">
        <v>0</v>
      </c>
      <c r="F401" s="191" t="s">
        <v>52</v>
      </c>
      <c r="G401" s="192">
        <v>0</v>
      </c>
      <c r="H401" s="191" t="s">
        <v>52</v>
      </c>
      <c r="I401" s="192">
        <v>1943</v>
      </c>
      <c r="J401" s="191"/>
      <c r="K401" s="21">
        <f>SMALL(E401:I401,COUNTIF(E401:I401,0)+1)</f>
        <v>1943</v>
      </c>
      <c r="L401" s="21">
        <v>4860</v>
      </c>
      <c r="M401" s="21">
        <v>0</v>
      </c>
      <c r="N401" s="21">
        <v>0</v>
      </c>
      <c r="O401" s="21">
        <v>0</v>
      </c>
      <c r="P401" s="21">
        <v>0</v>
      </c>
      <c r="Q401" s="21">
        <v>0</v>
      </c>
      <c r="R401" s="21"/>
      <c r="S401" s="21">
        <v>0</v>
      </c>
      <c r="T401" s="5" t="s">
        <v>7713</v>
      </c>
      <c r="U401" s="5" t="s">
        <v>52</v>
      </c>
      <c r="V401" s="1" t="s">
        <v>7710</v>
      </c>
      <c r="W401" s="1" t="s">
        <v>52</v>
      </c>
      <c r="X401" s="22"/>
      <c r="Y401" s="1" t="s">
        <v>52</v>
      </c>
      <c r="Z401" s="189">
        <v>1943</v>
      </c>
      <c r="AA401" s="187">
        <f t="shared" si="12"/>
        <v>0</v>
      </c>
    </row>
    <row r="402" spans="1:27" ht="30" customHeight="1">
      <c r="A402" s="5" t="s">
        <v>2565</v>
      </c>
      <c r="B402" s="5" t="s">
        <v>2563</v>
      </c>
      <c r="C402" s="5" t="s">
        <v>2564</v>
      </c>
      <c r="D402" s="20" t="s">
        <v>625</v>
      </c>
      <c r="E402" s="192">
        <v>0</v>
      </c>
      <c r="F402" s="191" t="s">
        <v>52</v>
      </c>
      <c r="G402" s="192">
        <v>0</v>
      </c>
      <c r="H402" s="191" t="s">
        <v>52</v>
      </c>
      <c r="I402" s="192">
        <v>0</v>
      </c>
      <c r="J402" s="191" t="s">
        <v>52</v>
      </c>
      <c r="K402" s="21">
        <v>0</v>
      </c>
      <c r="L402" s="21">
        <v>5100</v>
      </c>
      <c r="M402" s="21">
        <v>0</v>
      </c>
      <c r="N402" s="21">
        <v>0</v>
      </c>
      <c r="O402" s="21">
        <v>0</v>
      </c>
      <c r="P402" s="21">
        <v>0</v>
      </c>
      <c r="Q402" s="21">
        <v>0</v>
      </c>
      <c r="R402" s="21"/>
      <c r="S402" s="21">
        <v>0</v>
      </c>
      <c r="T402" s="5" t="s">
        <v>7714</v>
      </c>
      <c r="U402" s="5" t="s">
        <v>52</v>
      </c>
      <c r="V402" s="1" t="s">
        <v>7710</v>
      </c>
      <c r="W402" s="1" t="s">
        <v>52</v>
      </c>
      <c r="X402" s="22"/>
      <c r="Y402" s="1" t="s">
        <v>52</v>
      </c>
      <c r="Z402" s="190"/>
      <c r="AA402" s="187">
        <f t="shared" si="12"/>
        <v>0</v>
      </c>
    </row>
    <row r="403" spans="1:27" ht="30" customHeight="1">
      <c r="A403" s="5" t="s">
        <v>2577</v>
      </c>
      <c r="B403" s="5" t="s">
        <v>2575</v>
      </c>
      <c r="C403" s="5" t="s">
        <v>2576</v>
      </c>
      <c r="D403" s="20" t="s">
        <v>625</v>
      </c>
      <c r="E403" s="192">
        <v>0</v>
      </c>
      <c r="F403" s="191" t="s">
        <v>52</v>
      </c>
      <c r="G403" s="192">
        <v>0</v>
      </c>
      <c r="H403" s="191" t="s">
        <v>52</v>
      </c>
      <c r="I403" s="192">
        <v>0</v>
      </c>
      <c r="J403" s="191" t="s">
        <v>52</v>
      </c>
      <c r="K403" s="21">
        <v>0</v>
      </c>
      <c r="L403" s="21">
        <v>1957</v>
      </c>
      <c r="M403" s="21">
        <v>0</v>
      </c>
      <c r="N403" s="21">
        <v>0</v>
      </c>
      <c r="O403" s="21">
        <v>0</v>
      </c>
      <c r="P403" s="21">
        <v>0</v>
      </c>
      <c r="Q403" s="21">
        <v>0</v>
      </c>
      <c r="R403" s="21"/>
      <c r="S403" s="21">
        <v>0</v>
      </c>
      <c r="T403" s="5" t="s">
        <v>7715</v>
      </c>
      <c r="U403" s="5" t="s">
        <v>52</v>
      </c>
      <c r="V403" s="1" t="s">
        <v>7710</v>
      </c>
      <c r="W403" s="1" t="s">
        <v>52</v>
      </c>
      <c r="X403" s="22"/>
      <c r="Y403" s="1" t="s">
        <v>52</v>
      </c>
      <c r="Z403" s="190"/>
      <c r="AA403" s="187">
        <f t="shared" si="12"/>
        <v>0</v>
      </c>
    </row>
    <row r="404" spans="1:27" ht="30" customHeight="1">
      <c r="A404" s="5" t="s">
        <v>5890</v>
      </c>
      <c r="B404" s="5" t="s">
        <v>5887</v>
      </c>
      <c r="C404" s="5" t="s">
        <v>5888</v>
      </c>
      <c r="D404" s="20" t="s">
        <v>5889</v>
      </c>
      <c r="E404" s="192">
        <v>0</v>
      </c>
      <c r="F404" s="191" t="s">
        <v>52</v>
      </c>
      <c r="G404" s="192">
        <v>0</v>
      </c>
      <c r="H404" s="191" t="s">
        <v>52</v>
      </c>
      <c r="I404" s="192">
        <v>0</v>
      </c>
      <c r="J404" s="191" t="s">
        <v>52</v>
      </c>
      <c r="K404" s="21">
        <v>0</v>
      </c>
      <c r="L404" s="21">
        <v>0</v>
      </c>
      <c r="M404" s="21">
        <v>0</v>
      </c>
      <c r="N404" s="21">
        <v>0</v>
      </c>
      <c r="O404" s="21">
        <v>0</v>
      </c>
      <c r="P404" s="21">
        <v>0</v>
      </c>
      <c r="Q404" s="21">
        <v>0</v>
      </c>
      <c r="R404" s="21"/>
      <c r="S404" s="21">
        <v>0</v>
      </c>
      <c r="T404" s="5" t="s">
        <v>7716</v>
      </c>
      <c r="U404" s="5" t="s">
        <v>52</v>
      </c>
      <c r="V404" s="1" t="s">
        <v>52</v>
      </c>
      <c r="W404" s="1" t="s">
        <v>52</v>
      </c>
      <c r="X404" s="22"/>
      <c r="Y404" s="1" t="s">
        <v>52</v>
      </c>
      <c r="Z404" s="190"/>
      <c r="AA404" s="187">
        <f t="shared" si="12"/>
        <v>0</v>
      </c>
    </row>
    <row r="405" spans="1:27" ht="30" customHeight="1">
      <c r="A405" s="5" t="s">
        <v>2650</v>
      </c>
      <c r="B405" s="5" t="s">
        <v>2649</v>
      </c>
      <c r="C405" s="5" t="s">
        <v>2646</v>
      </c>
      <c r="D405" s="20" t="s">
        <v>2210</v>
      </c>
      <c r="E405" s="192">
        <v>0</v>
      </c>
      <c r="F405" s="191" t="s">
        <v>52</v>
      </c>
      <c r="G405" s="192">
        <v>0</v>
      </c>
      <c r="H405" s="191" t="s">
        <v>52</v>
      </c>
      <c r="I405" s="192">
        <v>0</v>
      </c>
      <c r="J405" s="191" t="s">
        <v>52</v>
      </c>
      <c r="K405" s="21">
        <v>0</v>
      </c>
      <c r="L405" s="21">
        <v>157068</v>
      </c>
      <c r="M405" s="21">
        <v>0</v>
      </c>
      <c r="N405" s="21">
        <v>0</v>
      </c>
      <c r="O405" s="21">
        <v>0</v>
      </c>
      <c r="P405" s="21">
        <v>0</v>
      </c>
      <c r="Q405" s="21">
        <v>0</v>
      </c>
      <c r="R405" s="21"/>
      <c r="S405" s="21">
        <v>0</v>
      </c>
      <c r="T405" s="5" t="s">
        <v>7717</v>
      </c>
      <c r="U405" s="5" t="s">
        <v>52</v>
      </c>
      <c r="V405" s="1" t="s">
        <v>7718</v>
      </c>
      <c r="W405" s="1" t="s">
        <v>52</v>
      </c>
      <c r="X405" s="22"/>
      <c r="Y405" s="1" t="s">
        <v>52</v>
      </c>
      <c r="Z405" s="190"/>
      <c r="AA405" s="187">
        <f t="shared" si="12"/>
        <v>0</v>
      </c>
    </row>
    <row r="406" spans="1:27" ht="30" customHeight="1">
      <c r="A406" s="5" t="s">
        <v>3365</v>
      </c>
      <c r="B406" s="5" t="s">
        <v>3364</v>
      </c>
      <c r="C406" s="5" t="s">
        <v>2646</v>
      </c>
      <c r="D406" s="20" t="s">
        <v>2210</v>
      </c>
      <c r="E406" s="192">
        <v>0</v>
      </c>
      <c r="F406" s="191" t="s">
        <v>52</v>
      </c>
      <c r="G406" s="192">
        <v>0</v>
      </c>
      <c r="H406" s="191" t="s">
        <v>52</v>
      </c>
      <c r="I406" s="192">
        <v>0</v>
      </c>
      <c r="J406" s="191" t="s">
        <v>52</v>
      </c>
      <c r="K406" s="21">
        <v>0</v>
      </c>
      <c r="L406" s="21">
        <v>197450</v>
      </c>
      <c r="M406" s="21">
        <v>0</v>
      </c>
      <c r="N406" s="21">
        <v>0</v>
      </c>
      <c r="O406" s="21">
        <v>0</v>
      </c>
      <c r="P406" s="21">
        <v>0</v>
      </c>
      <c r="Q406" s="21">
        <v>0</v>
      </c>
      <c r="R406" s="21"/>
      <c r="S406" s="21">
        <v>0</v>
      </c>
      <c r="T406" s="5" t="s">
        <v>7719</v>
      </c>
      <c r="U406" s="5" t="s">
        <v>52</v>
      </c>
      <c r="V406" s="1" t="s">
        <v>7718</v>
      </c>
      <c r="W406" s="1" t="s">
        <v>52</v>
      </c>
      <c r="X406" s="22"/>
      <c r="Y406" s="1" t="s">
        <v>52</v>
      </c>
      <c r="Z406" s="190"/>
      <c r="AA406" s="187">
        <f t="shared" si="12"/>
        <v>0</v>
      </c>
    </row>
    <row r="407" spans="1:27" ht="30" customHeight="1">
      <c r="A407" s="5" t="s">
        <v>7720</v>
      </c>
      <c r="B407" s="5" t="s">
        <v>7721</v>
      </c>
      <c r="C407" s="5" t="s">
        <v>2646</v>
      </c>
      <c r="D407" s="20" t="s">
        <v>2210</v>
      </c>
      <c r="E407" s="192">
        <v>0</v>
      </c>
      <c r="F407" s="191" t="s">
        <v>52</v>
      </c>
      <c r="G407" s="192">
        <v>0</v>
      </c>
      <c r="H407" s="191" t="s">
        <v>52</v>
      </c>
      <c r="I407" s="192">
        <v>0</v>
      </c>
      <c r="J407" s="191" t="s">
        <v>52</v>
      </c>
      <c r="K407" s="21">
        <v>0</v>
      </c>
      <c r="L407" s="21">
        <v>278151</v>
      </c>
      <c r="M407" s="21"/>
      <c r="N407" s="21">
        <v>0</v>
      </c>
      <c r="O407" s="21">
        <v>0</v>
      </c>
      <c r="P407" s="21">
        <v>0</v>
      </c>
      <c r="Q407" s="21">
        <v>0</v>
      </c>
      <c r="R407" s="21"/>
      <c r="S407" s="21">
        <v>0</v>
      </c>
      <c r="T407" s="5" t="s">
        <v>7722</v>
      </c>
      <c r="U407" s="5" t="s">
        <v>52</v>
      </c>
      <c r="V407" s="1" t="s">
        <v>7718</v>
      </c>
      <c r="W407" s="1" t="s">
        <v>52</v>
      </c>
      <c r="X407" s="22"/>
      <c r="Y407" s="1" t="s">
        <v>52</v>
      </c>
      <c r="Z407" s="190"/>
      <c r="AA407" s="187">
        <f t="shared" si="12"/>
        <v>0</v>
      </c>
    </row>
    <row r="408" spans="1:27" ht="30" customHeight="1">
      <c r="A408" s="5" t="s">
        <v>6217</v>
      </c>
      <c r="B408" s="5" t="s">
        <v>6216</v>
      </c>
      <c r="C408" s="5" t="s">
        <v>2646</v>
      </c>
      <c r="D408" s="20" t="s">
        <v>2210</v>
      </c>
      <c r="E408" s="192">
        <v>0</v>
      </c>
      <c r="F408" s="191" t="s">
        <v>52</v>
      </c>
      <c r="G408" s="192">
        <v>0</v>
      </c>
      <c r="H408" s="191" t="s">
        <v>52</v>
      </c>
      <c r="I408" s="192">
        <v>0</v>
      </c>
      <c r="J408" s="191" t="s">
        <v>52</v>
      </c>
      <c r="K408" s="21">
        <v>0</v>
      </c>
      <c r="L408" s="21">
        <v>259126</v>
      </c>
      <c r="M408" s="21">
        <v>0</v>
      </c>
      <c r="N408" s="21">
        <v>0</v>
      </c>
      <c r="O408" s="21">
        <v>0</v>
      </c>
      <c r="P408" s="21">
        <v>0</v>
      </c>
      <c r="Q408" s="21">
        <v>0</v>
      </c>
      <c r="R408" s="21"/>
      <c r="S408" s="21">
        <v>0</v>
      </c>
      <c r="T408" s="5" t="s">
        <v>7723</v>
      </c>
      <c r="U408" s="5" t="s">
        <v>52</v>
      </c>
      <c r="V408" s="1" t="s">
        <v>7718</v>
      </c>
      <c r="W408" s="1" t="s">
        <v>52</v>
      </c>
      <c r="X408" s="22"/>
      <c r="Y408" s="1" t="s">
        <v>52</v>
      </c>
      <c r="Z408" s="190"/>
      <c r="AA408" s="187">
        <f t="shared" si="12"/>
        <v>0</v>
      </c>
    </row>
    <row r="409" spans="1:27" ht="30" customHeight="1">
      <c r="A409" s="5" t="s">
        <v>6187</v>
      </c>
      <c r="B409" s="5" t="s">
        <v>6186</v>
      </c>
      <c r="C409" s="5" t="s">
        <v>2646</v>
      </c>
      <c r="D409" s="20" t="s">
        <v>2210</v>
      </c>
      <c r="E409" s="192">
        <v>0</v>
      </c>
      <c r="F409" s="191" t="s">
        <v>52</v>
      </c>
      <c r="G409" s="192">
        <v>0</v>
      </c>
      <c r="H409" s="191" t="s">
        <v>52</v>
      </c>
      <c r="I409" s="192">
        <v>0</v>
      </c>
      <c r="J409" s="191" t="s">
        <v>52</v>
      </c>
      <c r="K409" s="21">
        <v>0</v>
      </c>
      <c r="L409" s="21">
        <v>252113</v>
      </c>
      <c r="M409" s="21">
        <v>0</v>
      </c>
      <c r="N409" s="21">
        <v>0</v>
      </c>
      <c r="O409" s="21">
        <v>0</v>
      </c>
      <c r="P409" s="21">
        <v>0</v>
      </c>
      <c r="Q409" s="21">
        <v>0</v>
      </c>
      <c r="R409" s="21"/>
      <c r="S409" s="21">
        <v>0</v>
      </c>
      <c r="T409" s="5" t="s">
        <v>7724</v>
      </c>
      <c r="U409" s="5" t="s">
        <v>52</v>
      </c>
      <c r="V409" s="1" t="s">
        <v>7718</v>
      </c>
      <c r="W409" s="1" t="s">
        <v>52</v>
      </c>
      <c r="X409" s="22"/>
      <c r="Y409" s="1" t="s">
        <v>52</v>
      </c>
      <c r="Z409" s="190"/>
      <c r="AA409" s="187">
        <f t="shared" si="12"/>
        <v>0</v>
      </c>
    </row>
    <row r="410" spans="1:27" ht="30" customHeight="1">
      <c r="A410" s="5" t="s">
        <v>6064</v>
      </c>
      <c r="B410" s="5" t="s">
        <v>6063</v>
      </c>
      <c r="C410" s="5" t="s">
        <v>2646</v>
      </c>
      <c r="D410" s="20" t="s">
        <v>2210</v>
      </c>
      <c r="E410" s="192">
        <v>0</v>
      </c>
      <c r="F410" s="191" t="s">
        <v>52</v>
      </c>
      <c r="G410" s="192">
        <v>0</v>
      </c>
      <c r="H410" s="191" t="s">
        <v>52</v>
      </c>
      <c r="I410" s="192">
        <v>0</v>
      </c>
      <c r="J410" s="191" t="s">
        <v>52</v>
      </c>
      <c r="K410" s="21">
        <v>0</v>
      </c>
      <c r="L410" s="21">
        <v>223124</v>
      </c>
      <c r="M410" s="21">
        <v>0</v>
      </c>
      <c r="N410" s="21">
        <v>0</v>
      </c>
      <c r="O410" s="21">
        <v>0</v>
      </c>
      <c r="P410" s="21">
        <v>0</v>
      </c>
      <c r="Q410" s="21">
        <v>0</v>
      </c>
      <c r="R410" s="21"/>
      <c r="S410" s="21">
        <v>0</v>
      </c>
      <c r="T410" s="5" t="s">
        <v>7725</v>
      </c>
      <c r="U410" s="5" t="s">
        <v>52</v>
      </c>
      <c r="V410" s="1" t="s">
        <v>7718</v>
      </c>
      <c r="W410" s="1" t="s">
        <v>52</v>
      </c>
      <c r="X410" s="22"/>
      <c r="Y410" s="1" t="s">
        <v>52</v>
      </c>
      <c r="Z410" s="190"/>
      <c r="AA410" s="187">
        <f t="shared" si="12"/>
        <v>0</v>
      </c>
    </row>
    <row r="411" spans="1:27" ht="30" customHeight="1">
      <c r="A411" s="5" t="s">
        <v>6239</v>
      </c>
      <c r="B411" s="5" t="s">
        <v>6238</v>
      </c>
      <c r="C411" s="5" t="s">
        <v>2646</v>
      </c>
      <c r="D411" s="20" t="s">
        <v>2210</v>
      </c>
      <c r="E411" s="192">
        <v>0</v>
      </c>
      <c r="F411" s="191" t="s">
        <v>52</v>
      </c>
      <c r="G411" s="192">
        <v>0</v>
      </c>
      <c r="H411" s="191" t="s">
        <v>52</v>
      </c>
      <c r="I411" s="192">
        <v>0</v>
      </c>
      <c r="J411" s="191" t="s">
        <v>52</v>
      </c>
      <c r="K411" s="21">
        <v>0</v>
      </c>
      <c r="L411" s="21">
        <v>230145</v>
      </c>
      <c r="M411" s="21">
        <v>0</v>
      </c>
      <c r="N411" s="21">
        <v>0</v>
      </c>
      <c r="O411" s="21">
        <v>0</v>
      </c>
      <c r="P411" s="21">
        <v>0</v>
      </c>
      <c r="Q411" s="21">
        <v>0</v>
      </c>
      <c r="R411" s="21"/>
      <c r="S411" s="21">
        <v>0</v>
      </c>
      <c r="T411" s="5" t="s">
        <v>7726</v>
      </c>
      <c r="U411" s="5" t="s">
        <v>52</v>
      </c>
      <c r="V411" s="1" t="s">
        <v>7718</v>
      </c>
      <c r="W411" s="1" t="s">
        <v>52</v>
      </c>
      <c r="X411" s="22"/>
      <c r="Y411" s="1" t="s">
        <v>52</v>
      </c>
      <c r="Z411" s="190"/>
      <c r="AA411" s="187">
        <f t="shared" si="12"/>
        <v>0</v>
      </c>
    </row>
    <row r="412" spans="1:27" ht="30" customHeight="1">
      <c r="A412" s="5" t="s">
        <v>6067</v>
      </c>
      <c r="B412" s="5" t="s">
        <v>6066</v>
      </c>
      <c r="C412" s="5" t="s">
        <v>2646</v>
      </c>
      <c r="D412" s="20" t="s">
        <v>2210</v>
      </c>
      <c r="E412" s="192">
        <v>0</v>
      </c>
      <c r="F412" s="191" t="s">
        <v>52</v>
      </c>
      <c r="G412" s="192">
        <v>0</v>
      </c>
      <c r="H412" s="191" t="s">
        <v>52</v>
      </c>
      <c r="I412" s="192">
        <v>0</v>
      </c>
      <c r="J412" s="191" t="s">
        <v>52</v>
      </c>
      <c r="K412" s="21">
        <v>0</v>
      </c>
      <c r="L412" s="21">
        <v>249748</v>
      </c>
      <c r="M412" s="21">
        <v>0</v>
      </c>
      <c r="N412" s="21">
        <v>0</v>
      </c>
      <c r="O412" s="21">
        <v>0</v>
      </c>
      <c r="P412" s="21">
        <v>0</v>
      </c>
      <c r="Q412" s="21">
        <v>0</v>
      </c>
      <c r="R412" s="21"/>
      <c r="S412" s="21">
        <v>0</v>
      </c>
      <c r="T412" s="5" t="s">
        <v>7727</v>
      </c>
      <c r="U412" s="5" t="s">
        <v>52</v>
      </c>
      <c r="V412" s="1" t="s">
        <v>7718</v>
      </c>
      <c r="W412" s="1" t="s">
        <v>52</v>
      </c>
      <c r="X412" s="22"/>
      <c r="Y412" s="1" t="s">
        <v>52</v>
      </c>
      <c r="Z412" s="190"/>
      <c r="AA412" s="187">
        <f t="shared" si="12"/>
        <v>0</v>
      </c>
    </row>
    <row r="413" spans="1:27" ht="30" customHeight="1">
      <c r="A413" s="5" t="s">
        <v>6134</v>
      </c>
      <c r="B413" s="5" t="s">
        <v>6133</v>
      </c>
      <c r="C413" s="5" t="s">
        <v>2646</v>
      </c>
      <c r="D413" s="20" t="s">
        <v>2210</v>
      </c>
      <c r="E413" s="192">
        <v>0</v>
      </c>
      <c r="F413" s="191" t="s">
        <v>52</v>
      </c>
      <c r="G413" s="192">
        <v>0</v>
      </c>
      <c r="H413" s="191" t="s">
        <v>52</v>
      </c>
      <c r="I413" s="192">
        <v>0</v>
      </c>
      <c r="J413" s="191" t="s">
        <v>52</v>
      </c>
      <c r="K413" s="21">
        <v>0</v>
      </c>
      <c r="L413" s="21">
        <v>245223</v>
      </c>
      <c r="M413" s="21">
        <v>0</v>
      </c>
      <c r="N413" s="21">
        <v>0</v>
      </c>
      <c r="O413" s="21">
        <v>0</v>
      </c>
      <c r="P413" s="21">
        <v>0</v>
      </c>
      <c r="Q413" s="21">
        <v>0</v>
      </c>
      <c r="R413" s="21"/>
      <c r="S413" s="21">
        <v>0</v>
      </c>
      <c r="T413" s="5" t="s">
        <v>7728</v>
      </c>
      <c r="U413" s="5" t="s">
        <v>52</v>
      </c>
      <c r="V413" s="1" t="s">
        <v>7718</v>
      </c>
      <c r="W413" s="1" t="s">
        <v>52</v>
      </c>
      <c r="X413" s="22"/>
      <c r="Y413" s="1" t="s">
        <v>52</v>
      </c>
      <c r="Z413" s="190"/>
      <c r="AA413" s="187">
        <f t="shared" si="12"/>
        <v>0</v>
      </c>
    </row>
    <row r="414" spans="1:27" ht="30" customHeight="1">
      <c r="A414" s="5" t="s">
        <v>5036</v>
      </c>
      <c r="B414" s="5" t="s">
        <v>5035</v>
      </c>
      <c r="C414" s="5" t="s">
        <v>2646</v>
      </c>
      <c r="D414" s="20" t="s">
        <v>2210</v>
      </c>
      <c r="E414" s="192">
        <v>0</v>
      </c>
      <c r="F414" s="191" t="s">
        <v>52</v>
      </c>
      <c r="G414" s="192">
        <v>0</v>
      </c>
      <c r="H414" s="191" t="s">
        <v>52</v>
      </c>
      <c r="I414" s="192">
        <v>0</v>
      </c>
      <c r="J414" s="191" t="s">
        <v>52</v>
      </c>
      <c r="K414" s="21">
        <v>0</v>
      </c>
      <c r="L414" s="21">
        <v>194463</v>
      </c>
      <c r="M414" s="21">
        <v>0</v>
      </c>
      <c r="N414" s="21">
        <v>0</v>
      </c>
      <c r="O414" s="21">
        <v>0</v>
      </c>
      <c r="P414" s="21">
        <v>0</v>
      </c>
      <c r="Q414" s="21">
        <v>0</v>
      </c>
      <c r="R414" s="21"/>
      <c r="S414" s="21">
        <v>0</v>
      </c>
      <c r="T414" s="5" t="s">
        <v>7729</v>
      </c>
      <c r="U414" s="5" t="s">
        <v>52</v>
      </c>
      <c r="V414" s="1" t="s">
        <v>7718</v>
      </c>
      <c r="W414" s="1" t="s">
        <v>52</v>
      </c>
      <c r="X414" s="22"/>
      <c r="Y414" s="1" t="s">
        <v>52</v>
      </c>
      <c r="Z414" s="190"/>
      <c r="AA414" s="187">
        <f t="shared" si="12"/>
        <v>0</v>
      </c>
    </row>
    <row r="415" spans="1:27" ht="30" customHeight="1">
      <c r="A415" s="5" t="s">
        <v>3382</v>
      </c>
      <c r="B415" s="5" t="s">
        <v>3381</v>
      </c>
      <c r="C415" s="5" t="s">
        <v>2646</v>
      </c>
      <c r="D415" s="20" t="s">
        <v>2210</v>
      </c>
      <c r="E415" s="192">
        <v>0</v>
      </c>
      <c r="F415" s="191" t="s">
        <v>52</v>
      </c>
      <c r="G415" s="192">
        <v>0</v>
      </c>
      <c r="H415" s="191" t="s">
        <v>52</v>
      </c>
      <c r="I415" s="192">
        <v>0</v>
      </c>
      <c r="J415" s="191" t="s">
        <v>52</v>
      </c>
      <c r="K415" s="21">
        <v>0</v>
      </c>
      <c r="L415" s="21">
        <v>242636</v>
      </c>
      <c r="M415" s="21">
        <v>0</v>
      </c>
      <c r="N415" s="21">
        <v>0</v>
      </c>
      <c r="O415" s="21">
        <v>0</v>
      </c>
      <c r="P415" s="21">
        <v>0</v>
      </c>
      <c r="Q415" s="21">
        <v>0</v>
      </c>
      <c r="R415" s="21"/>
      <c r="S415" s="21">
        <v>0</v>
      </c>
      <c r="T415" s="5" t="s">
        <v>7730</v>
      </c>
      <c r="U415" s="5" t="s">
        <v>52</v>
      </c>
      <c r="V415" s="1" t="s">
        <v>7718</v>
      </c>
      <c r="W415" s="1" t="s">
        <v>52</v>
      </c>
      <c r="X415" s="22"/>
      <c r="Y415" s="1" t="s">
        <v>52</v>
      </c>
      <c r="Z415" s="190"/>
      <c r="AA415" s="187">
        <f t="shared" si="12"/>
        <v>0</v>
      </c>
    </row>
    <row r="416" spans="1:27" ht="30" customHeight="1">
      <c r="A416" s="5" t="s">
        <v>4872</v>
      </c>
      <c r="B416" s="5" t="s">
        <v>4871</v>
      </c>
      <c r="C416" s="5" t="s">
        <v>2646</v>
      </c>
      <c r="D416" s="20" t="s">
        <v>2210</v>
      </c>
      <c r="E416" s="192">
        <v>0</v>
      </c>
      <c r="F416" s="191" t="s">
        <v>52</v>
      </c>
      <c r="G416" s="192">
        <v>0</v>
      </c>
      <c r="H416" s="191" t="s">
        <v>52</v>
      </c>
      <c r="I416" s="192">
        <v>0</v>
      </c>
      <c r="J416" s="191" t="s">
        <v>52</v>
      </c>
      <c r="K416" s="21">
        <v>0</v>
      </c>
      <c r="L416" s="21">
        <v>232725</v>
      </c>
      <c r="M416" s="21">
        <v>0</v>
      </c>
      <c r="N416" s="21">
        <v>0</v>
      </c>
      <c r="O416" s="21">
        <v>0</v>
      </c>
      <c r="P416" s="21">
        <v>0</v>
      </c>
      <c r="Q416" s="21">
        <v>0</v>
      </c>
      <c r="R416" s="21"/>
      <c r="S416" s="21">
        <v>0</v>
      </c>
      <c r="T416" s="5" t="s">
        <v>7731</v>
      </c>
      <c r="U416" s="5" t="s">
        <v>52</v>
      </c>
      <c r="V416" s="1" t="s">
        <v>7718</v>
      </c>
      <c r="W416" s="1" t="s">
        <v>52</v>
      </c>
      <c r="X416" s="22"/>
      <c r="Y416" s="1" t="s">
        <v>52</v>
      </c>
      <c r="Z416" s="190"/>
      <c r="AA416" s="187">
        <f t="shared" si="12"/>
        <v>0</v>
      </c>
    </row>
    <row r="417" spans="1:27" ht="30" customHeight="1">
      <c r="A417" s="5" t="s">
        <v>2810</v>
      </c>
      <c r="B417" s="5" t="s">
        <v>2809</v>
      </c>
      <c r="C417" s="5" t="s">
        <v>2646</v>
      </c>
      <c r="D417" s="20" t="s">
        <v>2210</v>
      </c>
      <c r="E417" s="192">
        <v>0</v>
      </c>
      <c r="F417" s="191" t="s">
        <v>52</v>
      </c>
      <c r="G417" s="192">
        <v>0</v>
      </c>
      <c r="H417" s="191" t="s">
        <v>52</v>
      </c>
      <c r="I417" s="192">
        <v>0</v>
      </c>
      <c r="J417" s="191" t="s">
        <v>52</v>
      </c>
      <c r="K417" s="21">
        <v>0</v>
      </c>
      <c r="L417" s="21">
        <v>254714</v>
      </c>
      <c r="M417" s="21">
        <v>0</v>
      </c>
      <c r="N417" s="21">
        <v>0</v>
      </c>
      <c r="O417" s="21">
        <v>0</v>
      </c>
      <c r="P417" s="21">
        <v>0</v>
      </c>
      <c r="Q417" s="21">
        <v>0</v>
      </c>
      <c r="R417" s="21"/>
      <c r="S417" s="21">
        <v>0</v>
      </c>
      <c r="T417" s="5" t="s">
        <v>7732</v>
      </c>
      <c r="U417" s="5" t="s">
        <v>52</v>
      </c>
      <c r="V417" s="1" t="s">
        <v>7718</v>
      </c>
      <c r="W417" s="1" t="s">
        <v>52</v>
      </c>
      <c r="X417" s="22"/>
      <c r="Y417" s="1" t="s">
        <v>52</v>
      </c>
      <c r="Z417" s="190"/>
      <c r="AA417" s="187">
        <f t="shared" si="12"/>
        <v>0</v>
      </c>
    </row>
    <row r="418" spans="1:27" ht="30" customHeight="1">
      <c r="A418" s="5" t="s">
        <v>5064</v>
      </c>
      <c r="B418" s="191" t="s">
        <v>8125</v>
      </c>
      <c r="C418" s="5" t="s">
        <v>2646</v>
      </c>
      <c r="D418" s="20" t="s">
        <v>2210</v>
      </c>
      <c r="E418" s="192">
        <v>0</v>
      </c>
      <c r="F418" s="191" t="s">
        <v>52</v>
      </c>
      <c r="G418" s="192">
        <v>0</v>
      </c>
      <c r="H418" s="191" t="s">
        <v>52</v>
      </c>
      <c r="I418" s="192">
        <v>0</v>
      </c>
      <c r="J418" s="191" t="s">
        <v>52</v>
      </c>
      <c r="K418" s="21">
        <v>0</v>
      </c>
      <c r="L418" s="21">
        <v>236675</v>
      </c>
      <c r="M418" s="21">
        <v>0</v>
      </c>
      <c r="N418" s="21">
        <v>0</v>
      </c>
      <c r="O418" s="21">
        <v>0</v>
      </c>
      <c r="P418" s="21">
        <v>0</v>
      </c>
      <c r="Q418" s="21">
        <v>0</v>
      </c>
      <c r="R418" s="21"/>
      <c r="S418" s="21">
        <v>0</v>
      </c>
      <c r="T418" s="5" t="s">
        <v>7733</v>
      </c>
      <c r="U418" s="5" t="s">
        <v>52</v>
      </c>
      <c r="V418" s="1" t="s">
        <v>7718</v>
      </c>
      <c r="W418" s="1" t="s">
        <v>52</v>
      </c>
      <c r="X418" s="22"/>
      <c r="Y418" s="1" t="s">
        <v>52</v>
      </c>
      <c r="Z418" s="190"/>
      <c r="AA418" s="187">
        <f t="shared" si="12"/>
        <v>0</v>
      </c>
    </row>
    <row r="419" spans="1:27" ht="30" customHeight="1">
      <c r="A419" s="5" t="s">
        <v>6060</v>
      </c>
      <c r="B419" s="5" t="s">
        <v>6059</v>
      </c>
      <c r="C419" s="5" t="s">
        <v>2646</v>
      </c>
      <c r="D419" s="20" t="s">
        <v>2210</v>
      </c>
      <c r="E419" s="192">
        <v>0</v>
      </c>
      <c r="F419" s="191" t="s">
        <v>52</v>
      </c>
      <c r="G419" s="192">
        <v>0</v>
      </c>
      <c r="H419" s="191" t="s">
        <v>52</v>
      </c>
      <c r="I419" s="192">
        <v>0</v>
      </c>
      <c r="J419" s="191" t="s">
        <v>52</v>
      </c>
      <c r="K419" s="21">
        <v>0</v>
      </c>
      <c r="L419" s="21">
        <v>235191</v>
      </c>
      <c r="M419" s="21">
        <v>0</v>
      </c>
      <c r="N419" s="21">
        <v>0</v>
      </c>
      <c r="O419" s="21">
        <v>0</v>
      </c>
      <c r="P419" s="21">
        <v>0</v>
      </c>
      <c r="Q419" s="21">
        <v>0</v>
      </c>
      <c r="R419" s="21"/>
      <c r="S419" s="21">
        <v>0</v>
      </c>
      <c r="T419" s="5" t="s">
        <v>7734</v>
      </c>
      <c r="U419" s="5" t="s">
        <v>52</v>
      </c>
      <c r="V419" s="1" t="s">
        <v>7718</v>
      </c>
      <c r="W419" s="1" t="s">
        <v>52</v>
      </c>
      <c r="X419" s="22"/>
      <c r="Y419" s="1" t="s">
        <v>52</v>
      </c>
      <c r="Z419" s="190"/>
      <c r="AA419" s="187">
        <f t="shared" si="12"/>
        <v>0</v>
      </c>
    </row>
    <row r="420" spans="1:27" ht="30" customHeight="1">
      <c r="A420" s="5" t="s">
        <v>2647</v>
      </c>
      <c r="B420" s="5" t="s">
        <v>2645</v>
      </c>
      <c r="C420" s="5" t="s">
        <v>2646</v>
      </c>
      <c r="D420" s="20" t="s">
        <v>2210</v>
      </c>
      <c r="E420" s="192">
        <v>0</v>
      </c>
      <c r="F420" s="191" t="s">
        <v>52</v>
      </c>
      <c r="G420" s="192">
        <v>0</v>
      </c>
      <c r="H420" s="191" t="s">
        <v>52</v>
      </c>
      <c r="I420" s="192">
        <v>0</v>
      </c>
      <c r="J420" s="191" t="s">
        <v>52</v>
      </c>
      <c r="K420" s="21">
        <v>0</v>
      </c>
      <c r="L420" s="21">
        <v>199427</v>
      </c>
      <c r="M420" s="21">
        <v>0</v>
      </c>
      <c r="N420" s="21">
        <v>0</v>
      </c>
      <c r="O420" s="21">
        <v>0</v>
      </c>
      <c r="P420" s="21">
        <v>0</v>
      </c>
      <c r="Q420" s="21">
        <v>0</v>
      </c>
      <c r="R420" s="21"/>
      <c r="S420" s="21">
        <v>0</v>
      </c>
      <c r="T420" s="5" t="s">
        <v>7735</v>
      </c>
      <c r="U420" s="5" t="s">
        <v>52</v>
      </c>
      <c r="V420" s="1" t="s">
        <v>7718</v>
      </c>
      <c r="W420" s="1" t="s">
        <v>52</v>
      </c>
      <c r="X420" s="22"/>
      <c r="Y420" s="1" t="s">
        <v>52</v>
      </c>
      <c r="Z420" s="190"/>
      <c r="AA420" s="187">
        <f t="shared" si="12"/>
        <v>0</v>
      </c>
    </row>
    <row r="421" spans="1:27" ht="30" customHeight="1">
      <c r="A421" s="5" t="s">
        <v>4118</v>
      </c>
      <c r="B421" s="5" t="s">
        <v>4117</v>
      </c>
      <c r="C421" s="5" t="s">
        <v>2646</v>
      </c>
      <c r="D421" s="20" t="s">
        <v>2210</v>
      </c>
      <c r="E421" s="192">
        <v>0</v>
      </c>
      <c r="F421" s="191" t="s">
        <v>52</v>
      </c>
      <c r="G421" s="192">
        <v>0</v>
      </c>
      <c r="H421" s="191" t="s">
        <v>52</v>
      </c>
      <c r="I421" s="192">
        <v>0</v>
      </c>
      <c r="J421" s="191" t="s">
        <v>52</v>
      </c>
      <c r="K421" s="21">
        <v>0</v>
      </c>
      <c r="L421" s="21">
        <v>251976</v>
      </c>
      <c r="M421" s="21">
        <v>0</v>
      </c>
      <c r="N421" s="21">
        <v>0</v>
      </c>
      <c r="O421" s="21">
        <v>0</v>
      </c>
      <c r="P421" s="21">
        <v>0</v>
      </c>
      <c r="Q421" s="21">
        <v>0</v>
      </c>
      <c r="R421" s="21"/>
      <c r="S421" s="21">
        <v>0</v>
      </c>
      <c r="T421" s="5" t="s">
        <v>7736</v>
      </c>
      <c r="U421" s="5" t="s">
        <v>52</v>
      </c>
      <c r="V421" s="1" t="s">
        <v>7718</v>
      </c>
      <c r="W421" s="1" t="s">
        <v>52</v>
      </c>
      <c r="X421" s="22"/>
      <c r="Y421" s="1" t="s">
        <v>52</v>
      </c>
      <c r="Z421" s="190"/>
      <c r="AA421" s="187">
        <f t="shared" si="12"/>
        <v>0</v>
      </c>
    </row>
    <row r="422" spans="1:27" ht="30" customHeight="1">
      <c r="A422" s="5" t="s">
        <v>4974</v>
      </c>
      <c r="B422" s="5" t="s">
        <v>4973</v>
      </c>
      <c r="C422" s="5" t="s">
        <v>2646</v>
      </c>
      <c r="D422" s="20" t="s">
        <v>2210</v>
      </c>
      <c r="E422" s="192">
        <v>0</v>
      </c>
      <c r="F422" s="191" t="s">
        <v>52</v>
      </c>
      <c r="G422" s="192">
        <v>0</v>
      </c>
      <c r="H422" s="191" t="s">
        <v>52</v>
      </c>
      <c r="I422" s="192">
        <v>0</v>
      </c>
      <c r="J422" s="191" t="s">
        <v>52</v>
      </c>
      <c r="K422" s="21">
        <v>0</v>
      </c>
      <c r="L422" s="21">
        <v>258576</v>
      </c>
      <c r="M422" s="21">
        <v>0</v>
      </c>
      <c r="N422" s="21">
        <v>0</v>
      </c>
      <c r="O422" s="21">
        <v>0</v>
      </c>
      <c r="P422" s="21">
        <v>0</v>
      </c>
      <c r="Q422" s="21">
        <v>0</v>
      </c>
      <c r="R422" s="21"/>
      <c r="S422" s="21">
        <v>0</v>
      </c>
      <c r="T422" s="5" t="s">
        <v>7737</v>
      </c>
      <c r="U422" s="5" t="s">
        <v>52</v>
      </c>
      <c r="V422" s="1" t="s">
        <v>7718</v>
      </c>
      <c r="W422" s="1" t="s">
        <v>52</v>
      </c>
      <c r="X422" s="22"/>
      <c r="Y422" s="1" t="s">
        <v>52</v>
      </c>
      <c r="Z422" s="190"/>
      <c r="AA422" s="187">
        <f t="shared" si="12"/>
        <v>0</v>
      </c>
    </row>
    <row r="423" spans="1:27" ht="30" customHeight="1">
      <c r="A423" s="5" t="s">
        <v>3975</v>
      </c>
      <c r="B423" s="5" t="s">
        <v>3974</v>
      </c>
      <c r="C423" s="5" t="s">
        <v>2646</v>
      </c>
      <c r="D423" s="20" t="s">
        <v>2210</v>
      </c>
      <c r="E423" s="192">
        <v>0</v>
      </c>
      <c r="F423" s="191" t="s">
        <v>52</v>
      </c>
      <c r="G423" s="192">
        <v>0</v>
      </c>
      <c r="H423" s="191" t="s">
        <v>52</v>
      </c>
      <c r="I423" s="192">
        <v>0</v>
      </c>
      <c r="J423" s="191" t="s">
        <v>52</v>
      </c>
      <c r="K423" s="21">
        <v>0</v>
      </c>
      <c r="L423" s="21">
        <v>242035</v>
      </c>
      <c r="M423" s="21">
        <v>0</v>
      </c>
      <c r="N423" s="21">
        <v>0</v>
      </c>
      <c r="O423" s="21">
        <v>0</v>
      </c>
      <c r="P423" s="21">
        <v>0</v>
      </c>
      <c r="Q423" s="21">
        <v>0</v>
      </c>
      <c r="R423" s="21"/>
      <c r="S423" s="21">
        <v>0</v>
      </c>
      <c r="T423" s="5" t="s">
        <v>7738</v>
      </c>
      <c r="U423" s="5" t="s">
        <v>52</v>
      </c>
      <c r="V423" s="1" t="s">
        <v>7718</v>
      </c>
      <c r="W423" s="1" t="s">
        <v>52</v>
      </c>
      <c r="X423" s="22"/>
      <c r="Y423" s="1" t="s">
        <v>52</v>
      </c>
      <c r="Z423" s="190"/>
      <c r="AA423" s="187">
        <f t="shared" si="12"/>
        <v>0</v>
      </c>
    </row>
    <row r="424" spans="1:27" ht="30" customHeight="1">
      <c r="A424" s="5" t="s">
        <v>2995</v>
      </c>
      <c r="B424" s="5" t="s">
        <v>2994</v>
      </c>
      <c r="C424" s="5" t="s">
        <v>2646</v>
      </c>
      <c r="D424" s="20" t="s">
        <v>2210</v>
      </c>
      <c r="E424" s="192">
        <v>0</v>
      </c>
      <c r="F424" s="191" t="s">
        <v>52</v>
      </c>
      <c r="G424" s="192">
        <v>0</v>
      </c>
      <c r="H424" s="191" t="s">
        <v>52</v>
      </c>
      <c r="I424" s="192">
        <v>0</v>
      </c>
      <c r="J424" s="191" t="s">
        <v>52</v>
      </c>
      <c r="K424" s="21">
        <v>0</v>
      </c>
      <c r="L424" s="21">
        <v>228883</v>
      </c>
      <c r="M424" s="21">
        <v>0</v>
      </c>
      <c r="N424" s="21">
        <v>0</v>
      </c>
      <c r="O424" s="21">
        <v>0</v>
      </c>
      <c r="P424" s="21">
        <v>0</v>
      </c>
      <c r="Q424" s="21">
        <v>0</v>
      </c>
      <c r="R424" s="21"/>
      <c r="S424" s="21">
        <v>0</v>
      </c>
      <c r="T424" s="5" t="s">
        <v>7739</v>
      </c>
      <c r="U424" s="5" t="s">
        <v>52</v>
      </c>
      <c r="V424" s="1" t="s">
        <v>7718</v>
      </c>
      <c r="W424" s="1" t="s">
        <v>52</v>
      </c>
      <c r="X424" s="22"/>
      <c r="Y424" s="1" t="s">
        <v>52</v>
      </c>
      <c r="Z424" s="190"/>
      <c r="AA424" s="187">
        <f t="shared" si="12"/>
        <v>0</v>
      </c>
    </row>
    <row r="425" spans="1:27" ht="30" customHeight="1">
      <c r="A425" s="5" t="s">
        <v>5009</v>
      </c>
      <c r="B425" s="5" t="s">
        <v>5008</v>
      </c>
      <c r="C425" s="5" t="s">
        <v>2646</v>
      </c>
      <c r="D425" s="20" t="s">
        <v>2210</v>
      </c>
      <c r="E425" s="192">
        <v>0</v>
      </c>
      <c r="F425" s="191" t="s">
        <v>52</v>
      </c>
      <c r="G425" s="192">
        <v>0</v>
      </c>
      <c r="H425" s="191" t="s">
        <v>52</v>
      </c>
      <c r="I425" s="192">
        <v>0</v>
      </c>
      <c r="J425" s="191" t="s">
        <v>52</v>
      </c>
      <c r="K425" s="21">
        <v>0</v>
      </c>
      <c r="L425" s="21">
        <v>205156</v>
      </c>
      <c r="M425" s="21">
        <v>0</v>
      </c>
      <c r="N425" s="21">
        <v>0</v>
      </c>
      <c r="O425" s="21">
        <v>0</v>
      </c>
      <c r="P425" s="21">
        <v>0</v>
      </c>
      <c r="Q425" s="21">
        <v>0</v>
      </c>
      <c r="R425" s="21"/>
      <c r="S425" s="21">
        <v>0</v>
      </c>
      <c r="T425" s="5" t="s">
        <v>7740</v>
      </c>
      <c r="U425" s="5" t="s">
        <v>52</v>
      </c>
      <c r="V425" s="1" t="s">
        <v>7718</v>
      </c>
      <c r="W425" s="1" t="s">
        <v>52</v>
      </c>
      <c r="X425" s="22"/>
      <c r="Y425" s="1" t="s">
        <v>52</v>
      </c>
      <c r="Z425" s="190"/>
      <c r="AA425" s="187">
        <f t="shared" si="12"/>
        <v>0</v>
      </c>
    </row>
    <row r="426" spans="1:27" ht="30" customHeight="1">
      <c r="A426" s="5" t="s">
        <v>6018</v>
      </c>
      <c r="B426" s="5" t="s">
        <v>6017</v>
      </c>
      <c r="C426" s="5" t="s">
        <v>2646</v>
      </c>
      <c r="D426" s="20" t="s">
        <v>2210</v>
      </c>
      <c r="E426" s="192">
        <v>0</v>
      </c>
      <c r="F426" s="191" t="s">
        <v>52</v>
      </c>
      <c r="G426" s="192">
        <v>0</v>
      </c>
      <c r="H426" s="191" t="s">
        <v>52</v>
      </c>
      <c r="I426" s="192">
        <v>0</v>
      </c>
      <c r="J426" s="191" t="s">
        <v>52</v>
      </c>
      <c r="K426" s="21">
        <v>0</v>
      </c>
      <c r="L426" s="21">
        <v>185459</v>
      </c>
      <c r="M426" s="21">
        <v>0</v>
      </c>
      <c r="N426" s="21">
        <v>0</v>
      </c>
      <c r="O426" s="21">
        <v>0</v>
      </c>
      <c r="P426" s="21">
        <v>0</v>
      </c>
      <c r="Q426" s="21">
        <v>0</v>
      </c>
      <c r="R426" s="21"/>
      <c r="S426" s="21">
        <v>0</v>
      </c>
      <c r="T426" s="5" t="s">
        <v>7741</v>
      </c>
      <c r="U426" s="5" t="s">
        <v>52</v>
      </c>
      <c r="V426" s="1" t="s">
        <v>7718</v>
      </c>
      <c r="W426" s="1" t="s">
        <v>52</v>
      </c>
      <c r="X426" s="22"/>
      <c r="Y426" s="1" t="s">
        <v>52</v>
      </c>
      <c r="Z426" s="190"/>
      <c r="AA426" s="187">
        <f t="shared" si="12"/>
        <v>0</v>
      </c>
    </row>
    <row r="427" spans="1:27" ht="30" customHeight="1">
      <c r="A427" s="5" t="s">
        <v>3477</v>
      </c>
      <c r="B427" s="5" t="s">
        <v>3476</v>
      </c>
      <c r="C427" s="5" t="s">
        <v>2646</v>
      </c>
      <c r="D427" s="20" t="s">
        <v>2210</v>
      </c>
      <c r="E427" s="192">
        <v>0</v>
      </c>
      <c r="F427" s="191" t="s">
        <v>52</v>
      </c>
      <c r="G427" s="192">
        <v>0</v>
      </c>
      <c r="H427" s="191" t="s">
        <v>52</v>
      </c>
      <c r="I427" s="192">
        <v>0</v>
      </c>
      <c r="J427" s="191" t="s">
        <v>52</v>
      </c>
      <c r="K427" s="21">
        <v>0</v>
      </c>
      <c r="L427" s="21">
        <v>209602</v>
      </c>
      <c r="M427" s="21">
        <v>0</v>
      </c>
      <c r="N427" s="21">
        <v>0</v>
      </c>
      <c r="O427" s="21">
        <v>0</v>
      </c>
      <c r="P427" s="21">
        <v>0</v>
      </c>
      <c r="Q427" s="21">
        <v>0</v>
      </c>
      <c r="R427" s="21"/>
      <c r="S427" s="21">
        <v>0</v>
      </c>
      <c r="T427" s="5" t="s">
        <v>7742</v>
      </c>
      <c r="U427" s="5" t="s">
        <v>52</v>
      </c>
      <c r="V427" s="1" t="s">
        <v>7718</v>
      </c>
      <c r="W427" s="1" t="s">
        <v>52</v>
      </c>
      <c r="X427" s="22"/>
      <c r="Y427" s="1" t="s">
        <v>52</v>
      </c>
      <c r="Z427" s="190"/>
      <c r="AA427" s="187">
        <f t="shared" si="12"/>
        <v>0</v>
      </c>
    </row>
    <row r="428" spans="1:27" ht="30" customHeight="1">
      <c r="A428" s="5" t="s">
        <v>3197</v>
      </c>
      <c r="B428" s="5" t="s">
        <v>3196</v>
      </c>
      <c r="C428" s="5" t="s">
        <v>2646</v>
      </c>
      <c r="D428" s="20" t="s">
        <v>2210</v>
      </c>
      <c r="E428" s="192">
        <v>0</v>
      </c>
      <c r="F428" s="191" t="s">
        <v>52</v>
      </c>
      <c r="G428" s="192">
        <v>0</v>
      </c>
      <c r="H428" s="191" t="s">
        <v>52</v>
      </c>
      <c r="I428" s="192">
        <v>0</v>
      </c>
      <c r="J428" s="191" t="s">
        <v>52</v>
      </c>
      <c r="K428" s="21">
        <v>0</v>
      </c>
      <c r="L428" s="21">
        <v>214118</v>
      </c>
      <c r="M428" s="21">
        <v>0</v>
      </c>
      <c r="N428" s="21">
        <v>0</v>
      </c>
      <c r="O428" s="21">
        <v>0</v>
      </c>
      <c r="P428" s="21">
        <v>0</v>
      </c>
      <c r="Q428" s="21">
        <v>0</v>
      </c>
      <c r="R428" s="21"/>
      <c r="S428" s="21">
        <v>0</v>
      </c>
      <c r="T428" s="5" t="s">
        <v>7743</v>
      </c>
      <c r="U428" s="5" t="s">
        <v>52</v>
      </c>
      <c r="V428" s="1" t="s">
        <v>7718</v>
      </c>
      <c r="W428" s="1" t="s">
        <v>52</v>
      </c>
      <c r="X428" s="22"/>
      <c r="Y428" s="1" t="s">
        <v>52</v>
      </c>
      <c r="Z428" s="190"/>
      <c r="AA428" s="187">
        <f t="shared" ref="AA428:AA440" si="13">K428-Z428</f>
        <v>0</v>
      </c>
    </row>
    <row r="429" spans="1:27" ht="30" customHeight="1">
      <c r="A429" s="5" t="s">
        <v>3068</v>
      </c>
      <c r="B429" s="5" t="s">
        <v>3067</v>
      </c>
      <c r="C429" s="5" t="s">
        <v>2646</v>
      </c>
      <c r="D429" s="20" t="s">
        <v>2210</v>
      </c>
      <c r="E429" s="192">
        <v>0</v>
      </c>
      <c r="F429" s="191" t="s">
        <v>52</v>
      </c>
      <c r="G429" s="192">
        <v>0</v>
      </c>
      <c r="H429" s="191" t="s">
        <v>52</v>
      </c>
      <c r="I429" s="192">
        <v>0</v>
      </c>
      <c r="J429" s="191" t="s">
        <v>52</v>
      </c>
      <c r="K429" s="21">
        <v>0</v>
      </c>
      <c r="L429" s="21">
        <v>210465</v>
      </c>
      <c r="M429" s="21">
        <v>0</v>
      </c>
      <c r="N429" s="21">
        <v>0</v>
      </c>
      <c r="O429" s="21">
        <v>0</v>
      </c>
      <c r="P429" s="21">
        <v>0</v>
      </c>
      <c r="Q429" s="21">
        <v>0</v>
      </c>
      <c r="R429" s="21"/>
      <c r="S429" s="21">
        <v>0</v>
      </c>
      <c r="T429" s="5" t="s">
        <v>7744</v>
      </c>
      <c r="U429" s="5" t="s">
        <v>52</v>
      </c>
      <c r="V429" s="1" t="s">
        <v>7718</v>
      </c>
      <c r="W429" s="1" t="s">
        <v>52</v>
      </c>
      <c r="X429" s="22"/>
      <c r="Y429" s="1" t="s">
        <v>52</v>
      </c>
      <c r="Z429" s="190"/>
      <c r="AA429" s="187">
        <f t="shared" si="13"/>
        <v>0</v>
      </c>
    </row>
    <row r="430" spans="1:27" ht="30" customHeight="1">
      <c r="A430" s="5" t="s">
        <v>2976</v>
      </c>
      <c r="B430" s="5" t="s">
        <v>2975</v>
      </c>
      <c r="C430" s="5" t="s">
        <v>2646</v>
      </c>
      <c r="D430" s="20" t="s">
        <v>2210</v>
      </c>
      <c r="E430" s="192">
        <v>0</v>
      </c>
      <c r="F430" s="191" t="s">
        <v>52</v>
      </c>
      <c r="G430" s="192">
        <v>0</v>
      </c>
      <c r="H430" s="191" t="s">
        <v>52</v>
      </c>
      <c r="I430" s="192">
        <v>0</v>
      </c>
      <c r="J430" s="191" t="s">
        <v>52</v>
      </c>
      <c r="K430" s="21">
        <v>0</v>
      </c>
      <c r="L430" s="21">
        <v>202504</v>
      </c>
      <c r="M430" s="21">
        <v>0</v>
      </c>
      <c r="N430" s="21">
        <v>0</v>
      </c>
      <c r="O430" s="21">
        <v>0</v>
      </c>
      <c r="P430" s="21">
        <v>0</v>
      </c>
      <c r="Q430" s="21">
        <v>0</v>
      </c>
      <c r="R430" s="21"/>
      <c r="S430" s="21">
        <v>0</v>
      </c>
      <c r="T430" s="5" t="s">
        <v>7745</v>
      </c>
      <c r="U430" s="5" t="s">
        <v>52</v>
      </c>
      <c r="V430" s="1" t="s">
        <v>7718</v>
      </c>
      <c r="W430" s="1" t="s">
        <v>52</v>
      </c>
      <c r="X430" s="22"/>
      <c r="Y430" s="1" t="s">
        <v>52</v>
      </c>
      <c r="Z430" s="190"/>
      <c r="AA430" s="187">
        <f t="shared" si="13"/>
        <v>0</v>
      </c>
    </row>
    <row r="431" spans="1:27" ht="30" customHeight="1">
      <c r="A431" s="5" t="s">
        <v>4956</v>
      </c>
      <c r="B431" s="5" t="s">
        <v>4955</v>
      </c>
      <c r="C431" s="5" t="s">
        <v>2646</v>
      </c>
      <c r="D431" s="20" t="s">
        <v>2210</v>
      </c>
      <c r="E431" s="192">
        <v>0</v>
      </c>
      <c r="F431" s="191" t="s">
        <v>52</v>
      </c>
      <c r="G431" s="192">
        <v>0</v>
      </c>
      <c r="H431" s="191" t="s">
        <v>52</v>
      </c>
      <c r="I431" s="192">
        <v>0</v>
      </c>
      <c r="J431" s="191" t="s">
        <v>52</v>
      </c>
      <c r="K431" s="21">
        <v>0</v>
      </c>
      <c r="L431" s="21">
        <v>198718</v>
      </c>
      <c r="M431" s="21">
        <v>0</v>
      </c>
      <c r="N431" s="21">
        <v>0</v>
      </c>
      <c r="O431" s="21">
        <v>0</v>
      </c>
      <c r="P431" s="21">
        <v>0</v>
      </c>
      <c r="Q431" s="21">
        <v>0</v>
      </c>
      <c r="R431" s="21"/>
      <c r="S431" s="21">
        <v>0</v>
      </c>
      <c r="T431" s="5" t="s">
        <v>7746</v>
      </c>
      <c r="U431" s="5" t="s">
        <v>52</v>
      </c>
      <c r="V431" s="1" t="s">
        <v>7718</v>
      </c>
      <c r="W431" s="1" t="s">
        <v>52</v>
      </c>
      <c r="X431" s="22"/>
      <c r="Y431" s="1" t="s">
        <v>52</v>
      </c>
      <c r="Z431" s="190"/>
      <c r="AA431" s="187">
        <f t="shared" si="13"/>
        <v>0</v>
      </c>
    </row>
    <row r="432" spans="1:27" ht="30" customHeight="1">
      <c r="A432" s="5" t="s">
        <v>4415</v>
      </c>
      <c r="B432" s="5" t="s">
        <v>4414</v>
      </c>
      <c r="C432" s="5" t="s">
        <v>2646</v>
      </c>
      <c r="D432" s="20" t="s">
        <v>2210</v>
      </c>
      <c r="E432" s="192">
        <v>0</v>
      </c>
      <c r="F432" s="191" t="s">
        <v>52</v>
      </c>
      <c r="G432" s="192">
        <v>0</v>
      </c>
      <c r="H432" s="191" t="s">
        <v>52</v>
      </c>
      <c r="I432" s="192">
        <v>0</v>
      </c>
      <c r="J432" s="191" t="s">
        <v>52</v>
      </c>
      <c r="K432" s="21">
        <v>0</v>
      </c>
      <c r="L432" s="21">
        <v>194048</v>
      </c>
      <c r="M432" s="21">
        <v>0</v>
      </c>
      <c r="N432" s="21">
        <v>0</v>
      </c>
      <c r="O432" s="21">
        <v>0</v>
      </c>
      <c r="P432" s="21">
        <v>0</v>
      </c>
      <c r="Q432" s="21">
        <v>0</v>
      </c>
      <c r="R432" s="21"/>
      <c r="S432" s="21">
        <v>0</v>
      </c>
      <c r="T432" s="5" t="s">
        <v>7747</v>
      </c>
      <c r="U432" s="5" t="s">
        <v>52</v>
      </c>
      <c r="V432" s="1" t="s">
        <v>7718</v>
      </c>
      <c r="W432" s="1" t="s">
        <v>52</v>
      </c>
      <c r="X432" s="22"/>
      <c r="Y432" s="1" t="s">
        <v>52</v>
      </c>
      <c r="Z432" s="190"/>
      <c r="AA432" s="187">
        <f t="shared" si="13"/>
        <v>0</v>
      </c>
    </row>
    <row r="433" spans="1:27" ht="30" customHeight="1">
      <c r="A433" s="5" t="s">
        <v>5606</v>
      </c>
      <c r="B433" s="5" t="s">
        <v>5605</v>
      </c>
      <c r="C433" s="5" t="s">
        <v>2646</v>
      </c>
      <c r="D433" s="20" t="s">
        <v>2210</v>
      </c>
      <c r="E433" s="192">
        <v>0</v>
      </c>
      <c r="F433" s="191" t="s">
        <v>52</v>
      </c>
      <c r="G433" s="192">
        <v>0</v>
      </c>
      <c r="H433" s="191" t="s">
        <v>52</v>
      </c>
      <c r="I433" s="192">
        <v>0</v>
      </c>
      <c r="J433" s="191" t="s">
        <v>52</v>
      </c>
      <c r="K433" s="21">
        <v>0</v>
      </c>
      <c r="L433" s="21">
        <v>243295</v>
      </c>
      <c r="M433" s="21">
        <v>0</v>
      </c>
      <c r="N433" s="21">
        <v>0</v>
      </c>
      <c r="O433" s="21">
        <v>0</v>
      </c>
      <c r="P433" s="21">
        <v>0</v>
      </c>
      <c r="Q433" s="21">
        <v>0</v>
      </c>
      <c r="R433" s="21"/>
      <c r="S433" s="21">
        <v>0</v>
      </c>
      <c r="T433" s="5" t="s">
        <v>7748</v>
      </c>
      <c r="U433" s="5" t="s">
        <v>52</v>
      </c>
      <c r="V433" s="1" t="s">
        <v>7718</v>
      </c>
      <c r="W433" s="1" t="s">
        <v>52</v>
      </c>
      <c r="X433" s="22"/>
      <c r="Y433" s="1" t="s">
        <v>52</v>
      </c>
      <c r="Z433" s="190"/>
      <c r="AA433" s="187">
        <f t="shared" si="13"/>
        <v>0</v>
      </c>
    </row>
    <row r="434" spans="1:27" ht="30" customHeight="1">
      <c r="A434" s="5" t="s">
        <v>5637</v>
      </c>
      <c r="B434" s="5" t="s">
        <v>5636</v>
      </c>
      <c r="C434" s="5" t="s">
        <v>2646</v>
      </c>
      <c r="D434" s="20" t="s">
        <v>2210</v>
      </c>
      <c r="E434" s="192">
        <v>0</v>
      </c>
      <c r="F434" s="191" t="s">
        <v>52</v>
      </c>
      <c r="G434" s="192">
        <v>0</v>
      </c>
      <c r="H434" s="191" t="s">
        <v>52</v>
      </c>
      <c r="I434" s="192">
        <v>0</v>
      </c>
      <c r="J434" s="191" t="s">
        <v>52</v>
      </c>
      <c r="K434" s="21">
        <v>0</v>
      </c>
      <c r="L434" s="21">
        <v>208927</v>
      </c>
      <c r="M434" s="21">
        <v>0</v>
      </c>
      <c r="N434" s="21">
        <v>0</v>
      </c>
      <c r="O434" s="21">
        <v>0</v>
      </c>
      <c r="P434" s="21">
        <v>0</v>
      </c>
      <c r="Q434" s="21">
        <v>0</v>
      </c>
      <c r="R434" s="21"/>
      <c r="S434" s="21">
        <v>0</v>
      </c>
      <c r="T434" s="5" t="s">
        <v>7749</v>
      </c>
      <c r="U434" s="5" t="s">
        <v>52</v>
      </c>
      <c r="V434" s="1" t="s">
        <v>7718</v>
      </c>
      <c r="W434" s="1" t="s">
        <v>52</v>
      </c>
      <c r="X434" s="22"/>
      <c r="Y434" s="1" t="s">
        <v>52</v>
      </c>
      <c r="Z434" s="190"/>
      <c r="AA434" s="187">
        <f t="shared" si="13"/>
        <v>0</v>
      </c>
    </row>
    <row r="435" spans="1:27" ht="30" customHeight="1">
      <c r="A435" s="5" t="s">
        <v>5858</v>
      </c>
      <c r="B435" s="5" t="s">
        <v>5857</v>
      </c>
      <c r="C435" s="5" t="s">
        <v>2646</v>
      </c>
      <c r="D435" s="20" t="s">
        <v>2210</v>
      </c>
      <c r="E435" s="192">
        <v>0</v>
      </c>
      <c r="F435" s="191" t="s">
        <v>52</v>
      </c>
      <c r="G435" s="192">
        <v>0</v>
      </c>
      <c r="H435" s="191" t="s">
        <v>52</v>
      </c>
      <c r="I435" s="192">
        <v>0</v>
      </c>
      <c r="J435" s="191" t="s">
        <v>52</v>
      </c>
      <c r="K435" s="21">
        <v>0</v>
      </c>
      <c r="L435" s="21">
        <v>155446</v>
      </c>
      <c r="M435" s="21">
        <v>0</v>
      </c>
      <c r="N435" s="21">
        <v>0</v>
      </c>
      <c r="O435" s="21">
        <v>0</v>
      </c>
      <c r="P435" s="21">
        <v>0</v>
      </c>
      <c r="Q435" s="21">
        <v>0</v>
      </c>
      <c r="R435" s="21"/>
      <c r="S435" s="21">
        <v>0</v>
      </c>
      <c r="T435" s="5" t="s">
        <v>7750</v>
      </c>
      <c r="U435" s="5" t="s">
        <v>52</v>
      </c>
      <c r="V435" s="1" t="s">
        <v>7718</v>
      </c>
      <c r="W435" s="1" t="s">
        <v>52</v>
      </c>
      <c r="X435" s="22"/>
      <c r="Y435" s="1" t="s">
        <v>52</v>
      </c>
      <c r="Z435" s="190"/>
      <c r="AA435" s="187">
        <f t="shared" si="13"/>
        <v>0</v>
      </c>
    </row>
    <row r="436" spans="1:27" ht="30" customHeight="1">
      <c r="A436" s="5" t="s">
        <v>4337</v>
      </c>
      <c r="B436" s="5" t="s">
        <v>4336</v>
      </c>
      <c r="C436" s="5" t="s">
        <v>2646</v>
      </c>
      <c r="D436" s="20" t="s">
        <v>2210</v>
      </c>
      <c r="E436" s="192">
        <v>0</v>
      </c>
      <c r="F436" s="191" t="s">
        <v>52</v>
      </c>
      <c r="G436" s="192">
        <v>0</v>
      </c>
      <c r="H436" s="191" t="s">
        <v>52</v>
      </c>
      <c r="I436" s="192">
        <v>0</v>
      </c>
      <c r="J436" s="191" t="s">
        <v>52</v>
      </c>
      <c r="K436" s="21">
        <v>0</v>
      </c>
      <c r="L436" s="21">
        <v>213337</v>
      </c>
      <c r="M436" s="21">
        <v>0</v>
      </c>
      <c r="N436" s="21">
        <v>0</v>
      </c>
      <c r="O436" s="21">
        <v>0</v>
      </c>
      <c r="P436" s="21">
        <v>0</v>
      </c>
      <c r="Q436" s="21">
        <v>0</v>
      </c>
      <c r="R436" s="21"/>
      <c r="S436" s="21">
        <v>0</v>
      </c>
      <c r="T436" s="5" t="s">
        <v>7751</v>
      </c>
      <c r="U436" s="5" t="s">
        <v>52</v>
      </c>
      <c r="V436" s="1" t="s">
        <v>7718</v>
      </c>
      <c r="W436" s="1" t="s">
        <v>52</v>
      </c>
      <c r="X436" s="22"/>
      <c r="Y436" s="1" t="s">
        <v>52</v>
      </c>
      <c r="Z436" s="190"/>
      <c r="AA436" s="187">
        <f t="shared" si="13"/>
        <v>0</v>
      </c>
    </row>
    <row r="437" spans="1:27" ht="30" customHeight="1">
      <c r="A437" s="5" t="s">
        <v>4444</v>
      </c>
      <c r="B437" s="5" t="s">
        <v>4443</v>
      </c>
      <c r="C437" s="5" t="s">
        <v>2646</v>
      </c>
      <c r="D437" s="20" t="s">
        <v>2210</v>
      </c>
      <c r="E437" s="192">
        <v>0</v>
      </c>
      <c r="F437" s="191" t="s">
        <v>52</v>
      </c>
      <c r="G437" s="192">
        <v>0</v>
      </c>
      <c r="H437" s="191" t="s">
        <v>52</v>
      </c>
      <c r="I437" s="192">
        <v>0</v>
      </c>
      <c r="J437" s="191" t="s">
        <v>52</v>
      </c>
      <c r="K437" s="21">
        <v>0</v>
      </c>
      <c r="L437" s="21">
        <v>265406</v>
      </c>
      <c r="M437" s="21">
        <v>0</v>
      </c>
      <c r="N437" s="21">
        <v>0</v>
      </c>
      <c r="O437" s="21">
        <v>0</v>
      </c>
      <c r="P437" s="21">
        <v>0</v>
      </c>
      <c r="Q437" s="21">
        <v>0</v>
      </c>
      <c r="R437" s="21"/>
      <c r="S437" s="21">
        <v>0</v>
      </c>
      <c r="T437" s="5" t="s">
        <v>7752</v>
      </c>
      <c r="U437" s="5" t="s">
        <v>52</v>
      </c>
      <c r="V437" s="1" t="s">
        <v>7718</v>
      </c>
      <c r="W437" s="1" t="s">
        <v>52</v>
      </c>
      <c r="X437" s="22"/>
      <c r="Y437" s="1" t="s">
        <v>52</v>
      </c>
      <c r="Z437" s="190"/>
      <c r="AA437" s="187">
        <f t="shared" si="13"/>
        <v>0</v>
      </c>
    </row>
    <row r="438" spans="1:27" ht="30" customHeight="1">
      <c r="A438" s="5" t="s">
        <v>5234</v>
      </c>
      <c r="B438" s="5" t="s">
        <v>5233</v>
      </c>
      <c r="C438" s="5" t="s">
        <v>2646</v>
      </c>
      <c r="D438" s="20" t="s">
        <v>2210</v>
      </c>
      <c r="E438" s="192">
        <v>0</v>
      </c>
      <c r="F438" s="191" t="s">
        <v>52</v>
      </c>
      <c r="G438" s="192">
        <v>0</v>
      </c>
      <c r="H438" s="191" t="s">
        <v>52</v>
      </c>
      <c r="I438" s="192">
        <v>0</v>
      </c>
      <c r="J438" s="191" t="s">
        <v>52</v>
      </c>
      <c r="K438" s="21">
        <v>0</v>
      </c>
      <c r="L438" s="21">
        <v>251790</v>
      </c>
      <c r="M438" s="21">
        <v>0</v>
      </c>
      <c r="N438" s="21">
        <v>0</v>
      </c>
      <c r="O438" s="21">
        <v>0</v>
      </c>
      <c r="P438" s="21">
        <v>0</v>
      </c>
      <c r="Q438" s="21">
        <v>0</v>
      </c>
      <c r="R438" s="21"/>
      <c r="S438" s="21">
        <v>0</v>
      </c>
      <c r="T438" s="5" t="s">
        <v>7753</v>
      </c>
      <c r="U438" s="5" t="s">
        <v>52</v>
      </c>
      <c r="V438" s="1" t="s">
        <v>7718</v>
      </c>
      <c r="W438" s="1" t="s">
        <v>52</v>
      </c>
      <c r="X438" s="22"/>
      <c r="Y438" s="1" t="s">
        <v>52</v>
      </c>
      <c r="Z438" s="190"/>
      <c r="AA438" s="187">
        <f t="shared" si="13"/>
        <v>0</v>
      </c>
    </row>
    <row r="439" spans="1:27" ht="30" customHeight="1">
      <c r="A439" s="5" t="s">
        <v>5026</v>
      </c>
      <c r="B439" s="5" t="s">
        <v>5025</v>
      </c>
      <c r="C439" s="5" t="s">
        <v>2646</v>
      </c>
      <c r="D439" s="20" t="s">
        <v>2210</v>
      </c>
      <c r="E439" s="192">
        <v>0</v>
      </c>
      <c r="F439" s="191" t="s">
        <v>52</v>
      </c>
      <c r="G439" s="192">
        <v>0</v>
      </c>
      <c r="H439" s="191" t="s">
        <v>52</v>
      </c>
      <c r="I439" s="192">
        <v>0</v>
      </c>
      <c r="J439" s="191" t="s">
        <v>52</v>
      </c>
      <c r="K439" s="21">
        <v>0</v>
      </c>
      <c r="L439" s="21">
        <v>198675</v>
      </c>
      <c r="M439" s="21">
        <v>0</v>
      </c>
      <c r="N439" s="21">
        <v>0</v>
      </c>
      <c r="O439" s="21">
        <v>0</v>
      </c>
      <c r="P439" s="21">
        <v>0</v>
      </c>
      <c r="Q439" s="21">
        <v>0</v>
      </c>
      <c r="R439" s="21"/>
      <c r="S439" s="21">
        <v>0</v>
      </c>
      <c r="T439" s="5" t="s">
        <v>7754</v>
      </c>
      <c r="U439" s="5" t="s">
        <v>52</v>
      </c>
      <c r="V439" s="1" t="s">
        <v>7718</v>
      </c>
      <c r="W439" s="1" t="s">
        <v>52</v>
      </c>
      <c r="X439" s="22"/>
      <c r="Y439" s="1" t="s">
        <v>52</v>
      </c>
      <c r="Z439" s="190"/>
      <c r="AA439" s="187">
        <f t="shared" si="13"/>
        <v>0</v>
      </c>
    </row>
    <row r="440" spans="1:27" ht="30" customHeight="1">
      <c r="A440" s="5" t="s">
        <v>6295</v>
      </c>
      <c r="B440" s="5" t="s">
        <v>6293</v>
      </c>
      <c r="C440" s="5" t="s">
        <v>6294</v>
      </c>
      <c r="D440" s="20" t="s">
        <v>2210</v>
      </c>
      <c r="E440" s="192">
        <v>0</v>
      </c>
      <c r="F440" s="191" t="s">
        <v>52</v>
      </c>
      <c r="G440" s="192">
        <v>0</v>
      </c>
      <c r="H440" s="191" t="s">
        <v>52</v>
      </c>
      <c r="I440" s="192">
        <v>0</v>
      </c>
      <c r="J440" s="191" t="s">
        <v>52</v>
      </c>
      <c r="K440" s="21">
        <v>0</v>
      </c>
      <c r="L440" s="21">
        <v>194831</v>
      </c>
      <c r="M440" s="21">
        <v>0</v>
      </c>
      <c r="N440" s="21">
        <v>0</v>
      </c>
      <c r="O440" s="21">
        <v>0</v>
      </c>
      <c r="P440" s="21">
        <v>0</v>
      </c>
      <c r="Q440" s="21">
        <v>0</v>
      </c>
      <c r="R440" s="21"/>
      <c r="S440" s="21">
        <v>0</v>
      </c>
      <c r="T440" s="5" t="s">
        <v>7755</v>
      </c>
      <c r="U440" s="5" t="s">
        <v>52</v>
      </c>
      <c r="V440" s="1" t="s">
        <v>7718</v>
      </c>
      <c r="W440" s="1" t="s">
        <v>52</v>
      </c>
      <c r="X440" s="22"/>
      <c r="Y440" s="1" t="s">
        <v>52</v>
      </c>
      <c r="Z440" s="190"/>
      <c r="AA440" s="187">
        <f t="shared" si="13"/>
        <v>0</v>
      </c>
    </row>
    <row r="441" spans="1:27">
      <c r="E441" s="55"/>
      <c r="F441" s="55"/>
      <c r="G441" s="55"/>
      <c r="H441" s="55"/>
      <c r="I441" s="55"/>
      <c r="J441" s="55"/>
    </row>
    <row r="442" spans="1:27">
      <c r="E442" s="55"/>
      <c r="F442" s="55"/>
      <c r="G442" s="55"/>
      <c r="H442" s="55"/>
      <c r="I442" s="55"/>
      <c r="J442" s="55"/>
    </row>
    <row r="443" spans="1:27">
      <c r="E443" s="55"/>
      <c r="F443" s="55"/>
      <c r="G443" s="55"/>
      <c r="H443" s="55"/>
      <c r="I443" s="55"/>
      <c r="J443" s="55"/>
    </row>
    <row r="444" spans="1:27">
      <c r="E444" s="55"/>
      <c r="F444" s="55"/>
      <c r="G444" s="55"/>
      <c r="H444" s="55"/>
      <c r="I444" s="55"/>
      <c r="J444" s="55"/>
    </row>
    <row r="445" spans="1:27">
      <c r="E445" s="55"/>
      <c r="F445" s="55"/>
      <c r="G445" s="55"/>
      <c r="H445" s="55"/>
      <c r="I445" s="55"/>
      <c r="J445" s="55"/>
    </row>
    <row r="446" spans="1:27">
      <c r="E446" s="55"/>
      <c r="F446" s="55"/>
      <c r="G446" s="55"/>
      <c r="H446" s="55"/>
      <c r="I446" s="55"/>
      <c r="J446" s="55"/>
    </row>
    <row r="447" spans="1:27">
      <c r="E447" s="55"/>
      <c r="F447" s="55"/>
      <c r="G447" s="55"/>
      <c r="H447" s="55"/>
      <c r="I447" s="55"/>
      <c r="J447" s="55"/>
    </row>
    <row r="448" spans="1:27">
      <c r="E448" s="55"/>
      <c r="F448" s="55"/>
      <c r="G448" s="55"/>
      <c r="H448" s="55"/>
      <c r="I448" s="55"/>
      <c r="J448" s="55"/>
    </row>
    <row r="449" spans="5:10">
      <c r="E449" s="55"/>
      <c r="F449" s="55"/>
      <c r="G449" s="55"/>
      <c r="H449" s="55"/>
      <c r="I449" s="55"/>
      <c r="J449" s="55"/>
    </row>
    <row r="450" spans="5:10">
      <c r="E450" s="55"/>
      <c r="F450" s="55"/>
      <c r="G450" s="55"/>
      <c r="H450" s="55"/>
      <c r="I450" s="55"/>
      <c r="J450" s="55"/>
    </row>
    <row r="451" spans="5:10">
      <c r="E451" s="55"/>
      <c r="F451" s="55"/>
      <c r="G451" s="55"/>
      <c r="H451" s="55"/>
      <c r="I451" s="55"/>
      <c r="J451" s="55"/>
    </row>
    <row r="452" spans="5:10">
      <c r="E452" s="55"/>
      <c r="F452" s="55"/>
      <c r="G452" s="55"/>
      <c r="H452" s="55"/>
      <c r="I452" s="55"/>
      <c r="J452" s="55"/>
    </row>
    <row r="453" spans="5:10">
      <c r="E453" s="55"/>
      <c r="F453" s="55"/>
      <c r="G453" s="55"/>
      <c r="H453" s="55"/>
      <c r="I453" s="55"/>
      <c r="J453" s="55"/>
    </row>
    <row r="454" spans="5:10">
      <c r="E454" s="55"/>
      <c r="F454" s="55"/>
      <c r="G454" s="55"/>
      <c r="H454" s="55"/>
      <c r="I454" s="55"/>
      <c r="J454" s="55"/>
    </row>
    <row r="455" spans="5:10">
      <c r="E455" s="55"/>
      <c r="F455" s="55"/>
      <c r="G455" s="55"/>
      <c r="H455" s="55"/>
      <c r="I455" s="55"/>
      <c r="J455" s="55"/>
    </row>
    <row r="456" spans="5:10">
      <c r="E456" s="55"/>
      <c r="F456" s="55"/>
      <c r="G456" s="55"/>
      <c r="H456" s="55"/>
      <c r="I456" s="55"/>
      <c r="J456" s="55"/>
    </row>
    <row r="457" spans="5:10">
      <c r="E457" s="55"/>
      <c r="F457" s="55"/>
      <c r="G457" s="55"/>
      <c r="H457" s="55"/>
      <c r="I457" s="55"/>
      <c r="J457" s="55"/>
    </row>
    <row r="458" spans="5:10">
      <c r="E458" s="55"/>
      <c r="F458" s="55"/>
      <c r="G458" s="55"/>
      <c r="H458" s="55"/>
      <c r="I458" s="55"/>
      <c r="J458" s="55"/>
    </row>
    <row r="459" spans="5:10">
      <c r="E459" s="55"/>
      <c r="F459" s="55"/>
      <c r="G459" s="55"/>
      <c r="H459" s="55"/>
      <c r="I459" s="55"/>
      <c r="J459" s="55"/>
    </row>
    <row r="460" spans="5:10">
      <c r="E460" s="55"/>
      <c r="F460" s="55"/>
      <c r="G460" s="55"/>
      <c r="H460" s="55"/>
      <c r="I460" s="55"/>
      <c r="J460" s="55"/>
    </row>
    <row r="461" spans="5:10">
      <c r="E461" s="55"/>
      <c r="F461" s="55"/>
      <c r="G461" s="55"/>
      <c r="H461" s="55"/>
      <c r="I461" s="55"/>
      <c r="J461" s="55"/>
    </row>
    <row r="462" spans="5:10">
      <c r="E462" s="55"/>
      <c r="F462" s="55"/>
      <c r="G462" s="55"/>
      <c r="H462" s="55"/>
      <c r="I462" s="55"/>
      <c r="J462" s="55"/>
    </row>
    <row r="463" spans="5:10">
      <c r="E463" s="55"/>
      <c r="F463" s="55"/>
      <c r="G463" s="55"/>
      <c r="H463" s="55"/>
      <c r="I463" s="55"/>
      <c r="J463" s="55"/>
    </row>
    <row r="464" spans="5:10">
      <c r="E464" s="55"/>
      <c r="F464" s="55"/>
      <c r="G464" s="55"/>
      <c r="H464" s="55"/>
      <c r="I464" s="55"/>
      <c r="J464" s="55"/>
    </row>
    <row r="465" spans="5:10">
      <c r="E465" s="55"/>
      <c r="F465" s="55"/>
      <c r="G465" s="55"/>
      <c r="H465" s="55"/>
      <c r="I465" s="55"/>
      <c r="J465" s="55"/>
    </row>
    <row r="466" spans="5:10">
      <c r="E466" s="55"/>
      <c r="F466" s="55"/>
      <c r="G466" s="55"/>
      <c r="H466" s="55"/>
      <c r="I466" s="55"/>
      <c r="J466" s="55"/>
    </row>
    <row r="467" spans="5:10">
      <c r="E467" s="55"/>
      <c r="F467" s="55"/>
      <c r="G467" s="55"/>
      <c r="H467" s="55"/>
      <c r="I467" s="55"/>
      <c r="J467" s="55"/>
    </row>
    <row r="468" spans="5:10">
      <c r="E468" s="55"/>
      <c r="F468" s="55"/>
      <c r="G468" s="55"/>
      <c r="H468" s="55"/>
      <c r="I468" s="55"/>
      <c r="J468" s="55"/>
    </row>
    <row r="469" spans="5:10">
      <c r="E469" s="55"/>
      <c r="F469" s="55"/>
      <c r="G469" s="55"/>
      <c r="H469" s="55"/>
      <c r="I469" s="55"/>
      <c r="J469" s="55"/>
    </row>
    <row r="470" spans="5:10">
      <c r="E470" s="55"/>
      <c r="F470" s="55"/>
      <c r="G470" s="55"/>
      <c r="H470" s="55"/>
      <c r="I470" s="55"/>
      <c r="J470" s="55"/>
    </row>
  </sheetData>
  <mergeCells count="15">
    <mergeCell ref="V3:V4"/>
    <mergeCell ref="W3:W4"/>
    <mergeCell ref="X3:X4"/>
    <mergeCell ref="Y3:Y4"/>
    <mergeCell ref="A1:U1"/>
    <mergeCell ref="A2:U2"/>
    <mergeCell ref="A3:A4"/>
    <mergeCell ref="B3:B4"/>
    <mergeCell ref="C3:C4"/>
    <mergeCell ref="D3:D4"/>
    <mergeCell ref="L3:L4"/>
    <mergeCell ref="M3:S3"/>
    <mergeCell ref="T3:T4"/>
    <mergeCell ref="U3:U4"/>
    <mergeCell ref="E3:K3"/>
  </mergeCells>
  <phoneticPr fontId="1" type="noConversion"/>
  <pageMargins left="0.78740157480314965" right="0.59055118110236227" top="0.39370078740157483" bottom="0.39370078740157483" header="0" footer="0"/>
  <pageSetup paperSize="9" scale="41" fitToHeight="0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Y401"/>
  <sheetViews>
    <sheetView zoomScale="85" zoomScaleNormal="85" workbookViewId="0">
      <pane ySplit="4" topLeftCell="A5" activePane="bottomLeft" state="frozen"/>
      <selection activeCell="B217" sqref="B217"/>
      <selection pane="bottomLeft" activeCell="C18" sqref="C18"/>
    </sheetView>
  </sheetViews>
  <sheetFormatPr defaultRowHeight="16.5"/>
  <cols>
    <col min="1" max="1" width="21.625" style="55" hidden="1" customWidth="1"/>
    <col min="2" max="2" width="30.5" style="55" bestFit="1" customWidth="1"/>
    <col min="3" max="3" width="31.625" style="55" bestFit="1" customWidth="1"/>
    <col min="4" max="4" width="5.5" style="55" bestFit="1" customWidth="1"/>
    <col min="5" max="5" width="13.875" style="55" bestFit="1" customWidth="1"/>
    <col min="6" max="6" width="6.625" style="55" bestFit="1" customWidth="1"/>
    <col min="7" max="7" width="13.875" style="55" bestFit="1" customWidth="1"/>
    <col min="8" max="8" width="6.625" style="55" bestFit="1" customWidth="1"/>
    <col min="9" max="9" width="13.875" style="55" bestFit="1" customWidth="1"/>
    <col min="10" max="10" width="6.625" style="55" bestFit="1" customWidth="1"/>
    <col min="11" max="11" width="13.875" style="55" bestFit="1" customWidth="1"/>
    <col min="12" max="12" width="11.625" style="55" bestFit="1" customWidth="1"/>
    <col min="13" max="13" width="11.25" style="55" bestFit="1" customWidth="1"/>
    <col min="14" max="14" width="13.875" style="55" bestFit="1" customWidth="1"/>
    <col min="15" max="16" width="9.25" style="55" bestFit="1" customWidth="1"/>
    <col min="17" max="17" width="11.625" style="55" bestFit="1" customWidth="1"/>
    <col min="18" max="18" width="9.25" style="55" bestFit="1" customWidth="1"/>
    <col min="19" max="19" width="13.875" style="55" bestFit="1" customWidth="1"/>
    <col min="20" max="20" width="8.5" style="55" bestFit="1" customWidth="1"/>
    <col min="21" max="21" width="11.625" style="55" bestFit="1" customWidth="1"/>
    <col min="22" max="23" width="9" style="55" hidden="1" customWidth="1"/>
    <col min="24" max="24" width="11" style="55" hidden="1" customWidth="1"/>
    <col min="25" max="25" width="9" style="55" hidden="1" customWidth="1"/>
    <col min="26" max="16384" width="9" style="55"/>
  </cols>
  <sheetData>
    <row r="1" spans="1:25" ht="30" customHeight="1">
      <c r="A1" s="250" t="s">
        <v>7208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</row>
    <row r="2" spans="1:25" ht="30" customHeight="1">
      <c r="A2" s="318" t="s">
        <v>1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</row>
    <row r="3" spans="1:25" ht="30" customHeight="1">
      <c r="A3" s="248" t="s">
        <v>2457</v>
      </c>
      <c r="B3" s="248" t="s">
        <v>2</v>
      </c>
      <c r="C3" s="248" t="s">
        <v>6811</v>
      </c>
      <c r="D3" s="248" t="s">
        <v>4</v>
      </c>
      <c r="E3" s="248"/>
      <c r="F3" s="248"/>
      <c r="G3" s="248"/>
      <c r="H3" s="248"/>
      <c r="I3" s="248"/>
      <c r="J3" s="248"/>
      <c r="K3" s="248"/>
      <c r="L3" s="248" t="s">
        <v>2459</v>
      </c>
      <c r="M3" s="248" t="s">
        <v>2460</v>
      </c>
      <c r="N3" s="248"/>
      <c r="O3" s="248"/>
      <c r="P3" s="248"/>
      <c r="Q3" s="248"/>
      <c r="R3" s="248"/>
      <c r="S3" s="248"/>
      <c r="T3" s="248" t="s">
        <v>2462</v>
      </c>
      <c r="U3" s="248" t="s">
        <v>12</v>
      </c>
      <c r="V3" s="247" t="s">
        <v>7216</v>
      </c>
      <c r="W3" s="247" t="s">
        <v>7217</v>
      </c>
      <c r="X3" s="247" t="s">
        <v>7218</v>
      </c>
      <c r="Y3" s="247" t="s">
        <v>48</v>
      </c>
    </row>
    <row r="4" spans="1:25" ht="30" customHeight="1">
      <c r="A4" s="248"/>
      <c r="B4" s="248"/>
      <c r="C4" s="248"/>
      <c r="D4" s="248"/>
      <c r="E4" s="58" t="s">
        <v>7211</v>
      </c>
      <c r="F4" s="58" t="s">
        <v>7210</v>
      </c>
      <c r="G4" s="58" t="s">
        <v>7213</v>
      </c>
      <c r="H4" s="58" t="s">
        <v>7210</v>
      </c>
      <c r="I4" s="58" t="s">
        <v>7214</v>
      </c>
      <c r="J4" s="58" t="s">
        <v>7210</v>
      </c>
      <c r="K4" s="58" t="s">
        <v>7215</v>
      </c>
      <c r="L4" s="248"/>
      <c r="M4" s="58" t="s">
        <v>7209</v>
      </c>
      <c r="N4" s="58" t="s">
        <v>7211</v>
      </c>
      <c r="O4" s="58" t="s">
        <v>7212</v>
      </c>
      <c r="P4" s="58" t="s">
        <v>7213</v>
      </c>
      <c r="Q4" s="58" t="s">
        <v>7794</v>
      </c>
      <c r="R4" s="58" t="s">
        <v>7799</v>
      </c>
      <c r="S4" s="58" t="s">
        <v>7215</v>
      </c>
      <c r="T4" s="248"/>
      <c r="U4" s="248"/>
      <c r="V4" s="247"/>
      <c r="W4" s="247"/>
      <c r="X4" s="247"/>
      <c r="Y4" s="247"/>
    </row>
    <row r="5" spans="1:25" ht="30" customHeight="1">
      <c r="A5" s="5" t="s">
        <v>2823</v>
      </c>
      <c r="B5" s="5" t="s">
        <v>7902</v>
      </c>
      <c r="C5" s="5" t="s">
        <v>7899</v>
      </c>
      <c r="D5" s="20" t="s">
        <v>7900</v>
      </c>
      <c r="E5" s="21"/>
      <c r="F5" s="5"/>
      <c r="G5" s="21"/>
      <c r="H5" s="5"/>
      <c r="I5" s="192">
        <v>9840</v>
      </c>
      <c r="J5" s="191" t="s">
        <v>7901</v>
      </c>
      <c r="K5" s="21">
        <f t="shared" ref="K5:K11" si="0">SMALL(E5:I5,COUNTIF(E5:I5,0)+1)</f>
        <v>9840</v>
      </c>
      <c r="L5" s="21"/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/>
      <c r="S5" s="21">
        <v>0</v>
      </c>
      <c r="T5" s="5"/>
      <c r="U5" s="5"/>
      <c r="V5" s="57" t="s">
        <v>52</v>
      </c>
      <c r="W5" s="57" t="s">
        <v>52</v>
      </c>
      <c r="X5" s="22"/>
      <c r="Y5" s="57" t="s">
        <v>52</v>
      </c>
    </row>
    <row r="6" spans="1:25" ht="30" customHeight="1">
      <c r="A6" s="5" t="s">
        <v>2713</v>
      </c>
      <c r="B6" s="32" t="s">
        <v>8058</v>
      </c>
      <c r="C6" s="191" t="s">
        <v>8060</v>
      </c>
      <c r="D6" s="20" t="s">
        <v>625</v>
      </c>
      <c r="E6" s="21"/>
      <c r="F6" s="5"/>
      <c r="G6" s="21">
        <v>94340</v>
      </c>
      <c r="H6" s="191" t="s">
        <v>8055</v>
      </c>
      <c r="I6" s="21"/>
      <c r="J6" s="5"/>
      <c r="K6" s="21">
        <f t="shared" si="0"/>
        <v>94340</v>
      </c>
      <c r="L6" s="21"/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/>
      <c r="S6" s="21">
        <v>0</v>
      </c>
      <c r="T6" s="5"/>
      <c r="U6" s="5"/>
      <c r="V6" s="57" t="s">
        <v>52</v>
      </c>
      <c r="W6" s="57" t="s">
        <v>52</v>
      </c>
      <c r="X6" s="22"/>
      <c r="Y6" s="57" t="s">
        <v>52</v>
      </c>
    </row>
    <row r="7" spans="1:25" ht="30" customHeight="1">
      <c r="A7" s="5" t="s">
        <v>2727</v>
      </c>
      <c r="B7" s="32" t="s">
        <v>8043</v>
      </c>
      <c r="C7" s="191" t="s">
        <v>8052</v>
      </c>
      <c r="D7" s="20" t="s">
        <v>625</v>
      </c>
      <c r="E7" s="21"/>
      <c r="F7" s="5"/>
      <c r="G7" s="21">
        <v>112200</v>
      </c>
      <c r="H7" s="191" t="s">
        <v>8055</v>
      </c>
      <c r="I7" s="21"/>
      <c r="J7" s="5"/>
      <c r="K7" s="21">
        <f t="shared" si="0"/>
        <v>112200</v>
      </c>
      <c r="L7" s="21"/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/>
      <c r="S7" s="21">
        <v>0</v>
      </c>
      <c r="T7" s="5"/>
      <c r="U7" s="5"/>
      <c r="V7" s="57" t="s">
        <v>52</v>
      </c>
      <c r="W7" s="57" t="s">
        <v>52</v>
      </c>
      <c r="X7" s="22"/>
      <c r="Y7" s="57" t="s">
        <v>52</v>
      </c>
    </row>
    <row r="8" spans="1:25" ht="30" customHeight="1">
      <c r="A8" s="5" t="s">
        <v>6206</v>
      </c>
      <c r="B8" s="32" t="s">
        <v>8045</v>
      </c>
      <c r="C8" s="191" t="s">
        <v>8054</v>
      </c>
      <c r="D8" s="20" t="s">
        <v>625</v>
      </c>
      <c r="E8" s="21"/>
      <c r="F8" s="5"/>
      <c r="G8" s="21">
        <v>178600</v>
      </c>
      <c r="H8" s="191" t="s">
        <v>8055</v>
      </c>
      <c r="I8" s="30"/>
      <c r="J8" s="5"/>
      <c r="K8" s="21">
        <f t="shared" si="0"/>
        <v>178600</v>
      </c>
      <c r="L8" s="21"/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/>
      <c r="S8" s="21">
        <v>0</v>
      </c>
      <c r="T8" s="5"/>
      <c r="U8" s="5"/>
      <c r="V8" s="57" t="s">
        <v>52</v>
      </c>
      <c r="W8" s="57" t="s">
        <v>52</v>
      </c>
      <c r="X8" s="22"/>
      <c r="Y8" s="57" t="s">
        <v>52</v>
      </c>
    </row>
    <row r="9" spans="1:25" ht="30" customHeight="1">
      <c r="A9" s="5" t="s">
        <v>2700</v>
      </c>
      <c r="B9" s="32" t="s">
        <v>8046</v>
      </c>
      <c r="C9" s="191" t="s">
        <v>8054</v>
      </c>
      <c r="D9" s="20" t="s">
        <v>625</v>
      </c>
      <c r="E9" s="21"/>
      <c r="F9" s="5"/>
      <c r="G9" s="21">
        <v>209950</v>
      </c>
      <c r="H9" s="191" t="s">
        <v>8055</v>
      </c>
      <c r="I9" s="21"/>
      <c r="J9" s="5"/>
      <c r="K9" s="21">
        <f t="shared" si="0"/>
        <v>209950</v>
      </c>
      <c r="L9" s="21"/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/>
      <c r="S9" s="21">
        <v>0</v>
      </c>
      <c r="T9" s="5"/>
      <c r="U9" s="5"/>
      <c r="V9" s="57" t="s">
        <v>52</v>
      </c>
      <c r="W9" s="57" t="s">
        <v>52</v>
      </c>
      <c r="X9" s="22"/>
      <c r="Y9" s="57" t="s">
        <v>52</v>
      </c>
    </row>
    <row r="10" spans="1:25" ht="30" customHeight="1">
      <c r="A10" s="5" t="s">
        <v>3446</v>
      </c>
      <c r="B10" s="32" t="s">
        <v>8049</v>
      </c>
      <c r="C10" s="191" t="s">
        <v>8066</v>
      </c>
      <c r="D10" s="20" t="s">
        <v>625</v>
      </c>
      <c r="E10" s="21"/>
      <c r="F10" s="5"/>
      <c r="G10" s="192">
        <v>120000</v>
      </c>
      <c r="H10" s="191" t="s">
        <v>8055</v>
      </c>
      <c r="I10" s="21"/>
      <c r="J10" s="5"/>
      <c r="K10" s="21">
        <f t="shared" si="0"/>
        <v>120000</v>
      </c>
      <c r="L10" s="21"/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/>
      <c r="S10" s="21">
        <v>0</v>
      </c>
      <c r="T10" s="5"/>
      <c r="U10" s="5"/>
      <c r="V10" s="57" t="s">
        <v>52</v>
      </c>
      <c r="W10" s="57" t="s">
        <v>52</v>
      </c>
      <c r="X10" s="22"/>
      <c r="Y10" s="57" t="s">
        <v>52</v>
      </c>
    </row>
    <row r="11" spans="1:25" ht="30" customHeight="1">
      <c r="A11" s="5" t="s">
        <v>3231</v>
      </c>
      <c r="B11" s="32" t="s">
        <v>8048</v>
      </c>
      <c r="C11" s="191" t="s">
        <v>8051</v>
      </c>
      <c r="D11" s="20" t="s">
        <v>625</v>
      </c>
      <c r="E11" s="21"/>
      <c r="F11" s="5"/>
      <c r="G11" s="192">
        <v>154000</v>
      </c>
      <c r="H11" s="191" t="s">
        <v>8055</v>
      </c>
      <c r="I11" s="21"/>
      <c r="J11" s="5"/>
      <c r="K11" s="21">
        <f t="shared" si="0"/>
        <v>154000</v>
      </c>
      <c r="L11" s="21"/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/>
      <c r="S11" s="21">
        <v>0</v>
      </c>
      <c r="T11" s="5"/>
      <c r="U11" s="5"/>
      <c r="V11" s="57" t="s">
        <v>52</v>
      </c>
      <c r="W11" s="57" t="s">
        <v>52</v>
      </c>
      <c r="X11" s="22"/>
      <c r="Y11" s="57" t="s">
        <v>52</v>
      </c>
    </row>
    <row r="12" spans="1:25" ht="30" customHeight="1">
      <c r="A12" s="5" t="s">
        <v>4675</v>
      </c>
      <c r="B12" s="32" t="s">
        <v>8092</v>
      </c>
      <c r="C12" s="191"/>
      <c r="D12" s="20" t="s">
        <v>8093</v>
      </c>
      <c r="E12" s="192">
        <v>0</v>
      </c>
      <c r="F12" s="191"/>
      <c r="G12" s="192">
        <v>0</v>
      </c>
      <c r="H12" s="5"/>
      <c r="I12" s="21">
        <v>0</v>
      </c>
      <c r="J12" s="5"/>
      <c r="K12" s="21"/>
      <c r="L12" s="21"/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/>
      <c r="S12" s="21">
        <v>100000</v>
      </c>
      <c r="T12" s="5"/>
      <c r="U12" s="5"/>
      <c r="V12" s="57" t="s">
        <v>52</v>
      </c>
      <c r="W12" s="57" t="s">
        <v>52</v>
      </c>
      <c r="X12" s="22"/>
      <c r="Y12" s="57" t="s">
        <v>52</v>
      </c>
    </row>
    <row r="13" spans="1:25" ht="30" customHeight="1">
      <c r="A13" s="5" t="s">
        <v>6621</v>
      </c>
      <c r="B13" s="32"/>
      <c r="C13" s="191"/>
      <c r="D13" s="20"/>
      <c r="E13" s="192"/>
      <c r="F13" s="191"/>
      <c r="G13" s="192"/>
      <c r="H13" s="5"/>
      <c r="I13" s="21"/>
      <c r="J13" s="5"/>
      <c r="K13" s="21" t="e">
        <f t="shared" ref="K13:K29" si="1">SMALL(E13:I13,COUNTIF(E13:I13,0)+1)</f>
        <v>#NUM!</v>
      </c>
      <c r="L13" s="21"/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/>
      <c r="S13" s="21">
        <v>0</v>
      </c>
      <c r="T13" s="5"/>
      <c r="U13" s="5"/>
      <c r="V13" s="57" t="s">
        <v>52</v>
      </c>
      <c r="W13" s="57" t="s">
        <v>52</v>
      </c>
      <c r="X13" s="22"/>
      <c r="Y13" s="57" t="s">
        <v>52</v>
      </c>
    </row>
    <row r="14" spans="1:25" ht="30" customHeight="1">
      <c r="A14" s="5" t="s">
        <v>6664</v>
      </c>
      <c r="B14" s="5"/>
      <c r="C14" s="5"/>
      <c r="D14" s="20"/>
      <c r="E14" s="21"/>
      <c r="F14" s="5"/>
      <c r="G14" s="21"/>
      <c r="H14" s="5"/>
      <c r="I14" s="21"/>
      <c r="J14" s="5"/>
      <c r="K14" s="21" t="e">
        <f t="shared" si="1"/>
        <v>#NUM!</v>
      </c>
      <c r="L14" s="21"/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/>
      <c r="S14" s="21">
        <v>0</v>
      </c>
      <c r="T14" s="5"/>
      <c r="U14" s="5"/>
      <c r="V14" s="57" t="s">
        <v>52</v>
      </c>
      <c r="W14" s="57" t="s">
        <v>52</v>
      </c>
      <c r="X14" s="22"/>
      <c r="Y14" s="57" t="s">
        <v>52</v>
      </c>
    </row>
    <row r="15" spans="1:25" ht="30" customHeight="1">
      <c r="A15" s="5" t="s">
        <v>2872</v>
      </c>
      <c r="B15" s="5"/>
      <c r="C15" s="5"/>
      <c r="D15" s="20"/>
      <c r="E15" s="21"/>
      <c r="F15" s="5"/>
      <c r="G15" s="21"/>
      <c r="H15" s="5"/>
      <c r="I15" s="21"/>
      <c r="J15" s="5"/>
      <c r="K15" s="21" t="e">
        <f t="shared" si="1"/>
        <v>#NUM!</v>
      </c>
      <c r="L15" s="21"/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/>
      <c r="S15" s="21">
        <v>0</v>
      </c>
      <c r="T15" s="5"/>
      <c r="U15" s="5"/>
      <c r="V15" s="57" t="s">
        <v>52</v>
      </c>
      <c r="W15" s="57" t="s">
        <v>52</v>
      </c>
      <c r="X15" s="22"/>
      <c r="Y15" s="57" t="s">
        <v>52</v>
      </c>
    </row>
    <row r="16" spans="1:25" ht="30" customHeight="1">
      <c r="A16" s="5" t="s">
        <v>5601</v>
      </c>
      <c r="B16" s="5"/>
      <c r="C16" s="5"/>
      <c r="D16" s="20"/>
      <c r="E16" s="21"/>
      <c r="F16" s="5"/>
      <c r="G16" s="21"/>
      <c r="H16" s="5"/>
      <c r="I16" s="21"/>
      <c r="J16" s="5"/>
      <c r="K16" s="21" t="e">
        <f t="shared" si="1"/>
        <v>#NUM!</v>
      </c>
      <c r="L16" s="21"/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/>
      <c r="S16" s="21">
        <v>0</v>
      </c>
      <c r="T16" s="5"/>
      <c r="U16" s="5"/>
      <c r="V16" s="57" t="s">
        <v>52</v>
      </c>
      <c r="W16" s="57" t="s">
        <v>52</v>
      </c>
      <c r="X16" s="22"/>
      <c r="Y16" s="57" t="s">
        <v>52</v>
      </c>
    </row>
    <row r="17" spans="1:25" ht="30" customHeight="1">
      <c r="A17" s="5" t="s">
        <v>5898</v>
      </c>
      <c r="B17" s="5"/>
      <c r="C17" s="5"/>
      <c r="D17" s="20"/>
      <c r="E17" s="21"/>
      <c r="F17" s="5"/>
      <c r="G17" s="21"/>
      <c r="H17" s="5"/>
      <c r="I17" s="21"/>
      <c r="J17" s="5"/>
      <c r="K17" s="21" t="e">
        <f t="shared" si="1"/>
        <v>#NUM!</v>
      </c>
      <c r="L17" s="21"/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/>
      <c r="S17" s="21">
        <v>0</v>
      </c>
      <c r="T17" s="5"/>
      <c r="U17" s="5"/>
      <c r="V17" s="57" t="s">
        <v>52</v>
      </c>
      <c r="W17" s="57" t="s">
        <v>52</v>
      </c>
      <c r="X17" s="22"/>
      <c r="Y17" s="57" t="s">
        <v>52</v>
      </c>
    </row>
    <row r="18" spans="1:25" ht="30" customHeight="1">
      <c r="A18" s="5" t="s">
        <v>6625</v>
      </c>
      <c r="B18" s="5"/>
      <c r="C18" s="5"/>
      <c r="D18" s="20"/>
      <c r="E18" s="21"/>
      <c r="F18" s="5"/>
      <c r="G18" s="21"/>
      <c r="H18" s="5"/>
      <c r="I18" s="21"/>
      <c r="J18" s="5"/>
      <c r="K18" s="21" t="e">
        <f t="shared" si="1"/>
        <v>#NUM!</v>
      </c>
      <c r="L18" s="21"/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/>
      <c r="S18" s="21">
        <v>0</v>
      </c>
      <c r="T18" s="5"/>
      <c r="U18" s="5"/>
      <c r="V18" s="57" t="s">
        <v>52</v>
      </c>
      <c r="W18" s="57" t="s">
        <v>52</v>
      </c>
      <c r="X18" s="22"/>
      <c r="Y18" s="57" t="s">
        <v>52</v>
      </c>
    </row>
    <row r="19" spans="1:25" ht="30" customHeight="1">
      <c r="A19" s="5" t="s">
        <v>5203</v>
      </c>
      <c r="B19" s="5"/>
      <c r="C19" s="5"/>
      <c r="D19" s="20"/>
      <c r="E19" s="21"/>
      <c r="F19" s="5"/>
      <c r="G19" s="21"/>
      <c r="H19" s="5"/>
      <c r="I19" s="21"/>
      <c r="J19" s="5"/>
      <c r="K19" s="21" t="e">
        <f t="shared" si="1"/>
        <v>#NUM!</v>
      </c>
      <c r="L19" s="21"/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/>
      <c r="S19" s="21">
        <v>0</v>
      </c>
      <c r="T19" s="5"/>
      <c r="U19" s="5"/>
      <c r="V19" s="57" t="s">
        <v>52</v>
      </c>
      <c r="W19" s="57" t="s">
        <v>52</v>
      </c>
      <c r="X19" s="22"/>
      <c r="Y19" s="57" t="s">
        <v>52</v>
      </c>
    </row>
    <row r="20" spans="1:25" ht="30" customHeight="1">
      <c r="A20" s="5" t="s">
        <v>3209</v>
      </c>
      <c r="B20" s="5"/>
      <c r="C20" s="5"/>
      <c r="D20" s="20"/>
      <c r="E20" s="21"/>
      <c r="F20" s="5"/>
      <c r="G20" s="21"/>
      <c r="H20" s="5"/>
      <c r="I20" s="21"/>
      <c r="J20" s="5"/>
      <c r="K20" s="21" t="e">
        <f t="shared" si="1"/>
        <v>#NUM!</v>
      </c>
      <c r="L20" s="21"/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/>
      <c r="S20" s="21">
        <v>0</v>
      </c>
      <c r="T20" s="5"/>
      <c r="U20" s="5"/>
      <c r="V20" s="57" t="s">
        <v>52</v>
      </c>
      <c r="W20" s="57" t="s">
        <v>52</v>
      </c>
      <c r="X20" s="22"/>
      <c r="Y20" s="57" t="s">
        <v>52</v>
      </c>
    </row>
    <row r="21" spans="1:25" ht="30" customHeight="1">
      <c r="A21" s="5" t="s">
        <v>3213</v>
      </c>
      <c r="B21" s="5"/>
      <c r="C21" s="5"/>
      <c r="D21" s="20"/>
      <c r="E21" s="21"/>
      <c r="F21" s="5"/>
      <c r="G21" s="21"/>
      <c r="H21" s="5"/>
      <c r="I21" s="21"/>
      <c r="J21" s="5"/>
      <c r="K21" s="21" t="e">
        <f t="shared" si="1"/>
        <v>#NUM!</v>
      </c>
      <c r="L21" s="21"/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/>
      <c r="S21" s="21">
        <v>0</v>
      </c>
      <c r="T21" s="5"/>
      <c r="U21" s="5"/>
      <c r="V21" s="57" t="s">
        <v>52</v>
      </c>
      <c r="W21" s="57" t="s">
        <v>52</v>
      </c>
      <c r="X21" s="22"/>
      <c r="Y21" s="57" t="s">
        <v>52</v>
      </c>
    </row>
    <row r="22" spans="1:25" ht="30" customHeight="1">
      <c r="A22" s="5" t="s">
        <v>3270</v>
      </c>
      <c r="B22" s="5"/>
      <c r="C22" s="5"/>
      <c r="D22" s="20"/>
      <c r="E22" s="21"/>
      <c r="F22" s="5"/>
      <c r="G22" s="21"/>
      <c r="H22" s="5"/>
      <c r="I22" s="21"/>
      <c r="J22" s="5"/>
      <c r="K22" s="21" t="e">
        <f t="shared" si="1"/>
        <v>#NUM!</v>
      </c>
      <c r="L22" s="21"/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/>
      <c r="S22" s="21">
        <v>0</v>
      </c>
      <c r="T22" s="5"/>
      <c r="U22" s="5"/>
      <c r="V22" s="57" t="s">
        <v>52</v>
      </c>
      <c r="W22" s="57" t="s">
        <v>52</v>
      </c>
      <c r="X22" s="22"/>
      <c r="Y22" s="57" t="s">
        <v>52</v>
      </c>
    </row>
    <row r="23" spans="1:25" ht="30" customHeight="1">
      <c r="A23" s="5" t="s">
        <v>3434</v>
      </c>
      <c r="B23" s="5"/>
      <c r="C23" s="5"/>
      <c r="D23" s="20"/>
      <c r="E23" s="21"/>
      <c r="F23" s="5"/>
      <c r="G23" s="21"/>
      <c r="H23" s="5"/>
      <c r="I23" s="21"/>
      <c r="J23" s="5"/>
      <c r="K23" s="21" t="e">
        <f t="shared" si="1"/>
        <v>#NUM!</v>
      </c>
      <c r="L23" s="21"/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/>
      <c r="S23" s="21">
        <v>0</v>
      </c>
      <c r="T23" s="5"/>
      <c r="U23" s="5"/>
      <c r="V23" s="57" t="s">
        <v>52</v>
      </c>
      <c r="W23" s="57" t="s">
        <v>52</v>
      </c>
      <c r="X23" s="22"/>
      <c r="Y23" s="57" t="s">
        <v>52</v>
      </c>
    </row>
    <row r="24" spans="1:25" ht="30" customHeight="1">
      <c r="A24" s="5" t="s">
        <v>6559</v>
      </c>
      <c r="B24" s="5"/>
      <c r="C24" s="5"/>
      <c r="D24" s="20"/>
      <c r="E24" s="21"/>
      <c r="F24" s="5"/>
      <c r="G24" s="21"/>
      <c r="H24" s="5"/>
      <c r="I24" s="21"/>
      <c r="J24" s="5"/>
      <c r="K24" s="21" t="e">
        <f t="shared" si="1"/>
        <v>#NUM!</v>
      </c>
      <c r="L24" s="21"/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/>
      <c r="S24" s="21">
        <v>0</v>
      </c>
      <c r="T24" s="5"/>
      <c r="U24" s="5"/>
      <c r="V24" s="57" t="s">
        <v>52</v>
      </c>
      <c r="W24" s="57" t="s">
        <v>52</v>
      </c>
      <c r="X24" s="22"/>
      <c r="Y24" s="57" t="s">
        <v>52</v>
      </c>
    </row>
    <row r="25" spans="1:25" ht="30" customHeight="1">
      <c r="A25" s="5" t="s">
        <v>6048</v>
      </c>
      <c r="B25" s="5"/>
      <c r="C25" s="5"/>
      <c r="D25" s="20"/>
      <c r="E25" s="21"/>
      <c r="F25" s="5"/>
      <c r="G25" s="21"/>
      <c r="H25" s="5"/>
      <c r="I25" s="21"/>
      <c r="J25" s="5"/>
      <c r="K25" s="21" t="e">
        <f t="shared" si="1"/>
        <v>#NUM!</v>
      </c>
      <c r="L25" s="21"/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/>
      <c r="S25" s="21">
        <v>0</v>
      </c>
      <c r="T25" s="5"/>
      <c r="U25" s="5"/>
      <c r="V25" s="57" t="s">
        <v>52</v>
      </c>
      <c r="W25" s="57" t="s">
        <v>52</v>
      </c>
      <c r="X25" s="22"/>
      <c r="Y25" s="57" t="s">
        <v>52</v>
      </c>
    </row>
    <row r="26" spans="1:25" ht="30" customHeight="1">
      <c r="A26" s="5" t="s">
        <v>3616</v>
      </c>
      <c r="B26" s="5"/>
      <c r="C26" s="5"/>
      <c r="D26" s="20"/>
      <c r="E26" s="21"/>
      <c r="F26" s="5"/>
      <c r="G26" s="21"/>
      <c r="H26" s="5"/>
      <c r="I26" s="21"/>
      <c r="J26" s="5"/>
      <c r="K26" s="21" t="e">
        <f t="shared" si="1"/>
        <v>#NUM!</v>
      </c>
      <c r="L26" s="21"/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/>
      <c r="S26" s="21">
        <v>0</v>
      </c>
      <c r="T26" s="5"/>
      <c r="U26" s="5"/>
      <c r="V26" s="57" t="s">
        <v>52</v>
      </c>
      <c r="W26" s="57" t="s">
        <v>52</v>
      </c>
      <c r="X26" s="22"/>
      <c r="Y26" s="57" t="s">
        <v>52</v>
      </c>
    </row>
    <row r="27" spans="1:25" ht="30" customHeight="1">
      <c r="A27" s="5" t="s">
        <v>3512</v>
      </c>
      <c r="B27" s="5"/>
      <c r="C27" s="5"/>
      <c r="D27" s="20"/>
      <c r="E27" s="21"/>
      <c r="F27" s="5"/>
      <c r="G27" s="21"/>
      <c r="H27" s="5"/>
      <c r="I27" s="21"/>
      <c r="J27" s="5"/>
      <c r="K27" s="21" t="e">
        <f t="shared" si="1"/>
        <v>#NUM!</v>
      </c>
      <c r="L27" s="21"/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/>
      <c r="S27" s="21">
        <v>0</v>
      </c>
      <c r="T27" s="5"/>
      <c r="U27" s="5"/>
      <c r="V27" s="57" t="s">
        <v>52</v>
      </c>
      <c r="W27" s="57" t="s">
        <v>52</v>
      </c>
      <c r="X27" s="22"/>
      <c r="Y27" s="57" t="s">
        <v>52</v>
      </c>
    </row>
    <row r="28" spans="1:25" ht="30" customHeight="1">
      <c r="A28" s="5" t="s">
        <v>3627</v>
      </c>
      <c r="B28" s="5"/>
      <c r="C28" s="5"/>
      <c r="D28" s="20"/>
      <c r="E28" s="21"/>
      <c r="F28" s="5"/>
      <c r="G28" s="21"/>
      <c r="H28" s="5"/>
      <c r="I28" s="21"/>
      <c r="J28" s="5"/>
      <c r="K28" s="21" t="e">
        <f t="shared" si="1"/>
        <v>#NUM!</v>
      </c>
      <c r="L28" s="21"/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/>
      <c r="S28" s="21">
        <v>0</v>
      </c>
      <c r="T28" s="5"/>
      <c r="U28" s="5"/>
      <c r="V28" s="57" t="s">
        <v>52</v>
      </c>
      <c r="W28" s="57" t="s">
        <v>52</v>
      </c>
      <c r="X28" s="22"/>
      <c r="Y28" s="57" t="s">
        <v>52</v>
      </c>
    </row>
    <row r="29" spans="1:25" ht="30" customHeight="1">
      <c r="A29" s="5" t="s">
        <v>3638</v>
      </c>
      <c r="B29" s="5"/>
      <c r="C29" s="5"/>
      <c r="D29" s="20"/>
      <c r="E29" s="21"/>
      <c r="F29" s="5"/>
      <c r="G29" s="21"/>
      <c r="H29" s="5"/>
      <c r="I29" s="21"/>
      <c r="J29" s="5"/>
      <c r="K29" s="21" t="e">
        <f t="shared" si="1"/>
        <v>#NUM!</v>
      </c>
      <c r="L29" s="21"/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/>
      <c r="S29" s="21">
        <v>0</v>
      </c>
      <c r="T29" s="5"/>
      <c r="U29" s="5"/>
      <c r="V29" s="57" t="s">
        <v>52</v>
      </c>
      <c r="W29" s="57" t="s">
        <v>52</v>
      </c>
      <c r="X29" s="22"/>
      <c r="Y29" s="57" t="s">
        <v>52</v>
      </c>
    </row>
    <row r="30" spans="1:25" ht="30" customHeight="1">
      <c r="A30" s="5" t="s">
        <v>3221</v>
      </c>
      <c r="B30" s="5"/>
      <c r="C30" s="5"/>
      <c r="D30" s="20"/>
      <c r="E30" s="21"/>
      <c r="F30" s="5"/>
      <c r="G30" s="21"/>
      <c r="H30" s="5"/>
      <c r="I30" s="21"/>
      <c r="J30" s="5"/>
      <c r="K30" s="21">
        <v>0</v>
      </c>
      <c r="L30" s="21"/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/>
      <c r="S30" s="21">
        <v>0</v>
      </c>
      <c r="T30" s="5"/>
      <c r="U30" s="5"/>
      <c r="V30" s="57" t="s">
        <v>52</v>
      </c>
      <c r="W30" s="57" t="s">
        <v>52</v>
      </c>
      <c r="X30" s="22"/>
      <c r="Y30" s="57" t="s">
        <v>52</v>
      </c>
    </row>
    <row r="31" spans="1:25" ht="30" customHeight="1">
      <c r="A31" s="5" t="s">
        <v>2815</v>
      </c>
      <c r="B31" s="5"/>
      <c r="C31" s="5"/>
      <c r="D31" s="20"/>
      <c r="E31" s="21"/>
      <c r="F31" s="5"/>
      <c r="G31" s="21"/>
      <c r="H31" s="5"/>
      <c r="I31" s="21"/>
      <c r="J31" s="5"/>
      <c r="K31" s="21" t="e">
        <f t="shared" ref="K31:K94" si="2">SMALL(E31:I31,COUNTIF(E31:I31,0)+1)</f>
        <v>#NUM!</v>
      </c>
      <c r="L31" s="21"/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/>
      <c r="S31" s="21">
        <v>0</v>
      </c>
      <c r="T31" s="5"/>
      <c r="U31" s="5"/>
      <c r="V31" s="57" t="s">
        <v>52</v>
      </c>
      <c r="W31" s="57" t="s">
        <v>52</v>
      </c>
      <c r="X31" s="22"/>
      <c r="Y31" s="57" t="s">
        <v>52</v>
      </c>
    </row>
    <row r="32" spans="1:25" ht="30" customHeight="1">
      <c r="A32" s="5" t="s">
        <v>2803</v>
      </c>
      <c r="B32" s="5"/>
      <c r="C32" s="5"/>
      <c r="D32" s="20"/>
      <c r="E32" s="21"/>
      <c r="F32" s="5"/>
      <c r="G32" s="21"/>
      <c r="H32" s="5"/>
      <c r="I32" s="21"/>
      <c r="J32" s="5"/>
      <c r="K32" s="21" t="e">
        <f t="shared" si="2"/>
        <v>#NUM!</v>
      </c>
      <c r="L32" s="21"/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/>
      <c r="S32" s="21">
        <v>0</v>
      </c>
      <c r="T32" s="5"/>
      <c r="U32" s="5"/>
      <c r="V32" s="57" t="s">
        <v>52</v>
      </c>
      <c r="W32" s="57" t="s">
        <v>52</v>
      </c>
      <c r="X32" s="22"/>
      <c r="Y32" s="57" t="s">
        <v>52</v>
      </c>
    </row>
    <row r="33" spans="1:25" ht="30" customHeight="1">
      <c r="A33" s="5" t="s">
        <v>6038</v>
      </c>
      <c r="B33" s="5"/>
      <c r="C33" s="5"/>
      <c r="D33" s="20"/>
      <c r="E33" s="21"/>
      <c r="F33" s="5"/>
      <c r="G33" s="21"/>
      <c r="H33" s="5"/>
      <c r="I33" s="21"/>
      <c r="J33" s="5"/>
      <c r="K33" s="21" t="e">
        <f t="shared" si="2"/>
        <v>#NUM!</v>
      </c>
      <c r="L33" s="21"/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/>
      <c r="S33" s="21">
        <v>0</v>
      </c>
      <c r="T33" s="5"/>
      <c r="U33" s="5"/>
      <c r="V33" s="57" t="s">
        <v>52</v>
      </c>
      <c r="W33" s="57" t="s">
        <v>52</v>
      </c>
      <c r="X33" s="22"/>
      <c r="Y33" s="57" t="s">
        <v>52</v>
      </c>
    </row>
    <row r="34" spans="1:25" ht="30" customHeight="1">
      <c r="A34" s="5" t="s">
        <v>3284</v>
      </c>
      <c r="B34" s="5"/>
      <c r="C34" s="5"/>
      <c r="D34" s="20"/>
      <c r="E34" s="21"/>
      <c r="F34" s="5"/>
      <c r="G34" s="21"/>
      <c r="H34" s="5"/>
      <c r="I34" s="21"/>
      <c r="J34" s="5"/>
      <c r="K34" s="21" t="e">
        <f t="shared" si="2"/>
        <v>#NUM!</v>
      </c>
      <c r="L34" s="21"/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/>
      <c r="S34" s="21">
        <v>0</v>
      </c>
      <c r="T34" s="5"/>
      <c r="U34" s="5"/>
      <c r="V34" s="57" t="s">
        <v>52</v>
      </c>
      <c r="W34" s="57" t="s">
        <v>52</v>
      </c>
      <c r="X34" s="22"/>
      <c r="Y34" s="57" t="s">
        <v>52</v>
      </c>
    </row>
    <row r="35" spans="1:25" ht="30" customHeight="1">
      <c r="A35" s="5" t="s">
        <v>2864</v>
      </c>
      <c r="B35" s="5"/>
      <c r="C35" s="5"/>
      <c r="D35" s="20"/>
      <c r="E35" s="21"/>
      <c r="F35" s="5"/>
      <c r="G35" s="21"/>
      <c r="H35" s="5"/>
      <c r="I35" s="21"/>
      <c r="J35" s="5"/>
      <c r="K35" s="21" t="e">
        <f t="shared" si="2"/>
        <v>#NUM!</v>
      </c>
      <c r="L35" s="21"/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/>
      <c r="S35" s="21">
        <v>0</v>
      </c>
      <c r="T35" s="5"/>
      <c r="U35" s="5"/>
      <c r="V35" s="57" t="s">
        <v>52</v>
      </c>
      <c r="W35" s="57" t="s">
        <v>52</v>
      </c>
      <c r="X35" s="22"/>
      <c r="Y35" s="57" t="s">
        <v>52</v>
      </c>
    </row>
    <row r="36" spans="1:25" ht="30" customHeight="1">
      <c r="A36" s="5" t="s">
        <v>6516</v>
      </c>
      <c r="B36" s="5"/>
      <c r="C36" s="5"/>
      <c r="D36" s="20"/>
      <c r="E36" s="21"/>
      <c r="F36" s="5"/>
      <c r="G36" s="21"/>
      <c r="H36" s="5"/>
      <c r="I36" s="21"/>
      <c r="J36" s="5"/>
      <c r="K36" s="21" t="e">
        <f t="shared" si="2"/>
        <v>#NUM!</v>
      </c>
      <c r="L36" s="21"/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/>
      <c r="S36" s="21">
        <v>0</v>
      </c>
      <c r="T36" s="5"/>
      <c r="U36" s="5"/>
      <c r="V36" s="57" t="s">
        <v>52</v>
      </c>
      <c r="W36" s="57" t="s">
        <v>52</v>
      </c>
      <c r="X36" s="22"/>
      <c r="Y36" s="57" t="s">
        <v>52</v>
      </c>
    </row>
    <row r="37" spans="1:25" ht="30" customHeight="1">
      <c r="A37" s="5" t="s">
        <v>5407</v>
      </c>
      <c r="B37" s="5"/>
      <c r="C37" s="5"/>
      <c r="D37" s="20"/>
      <c r="E37" s="21"/>
      <c r="F37" s="5"/>
      <c r="G37" s="21"/>
      <c r="H37" s="5"/>
      <c r="I37" s="21"/>
      <c r="J37" s="5"/>
      <c r="K37" s="21" t="e">
        <f t="shared" si="2"/>
        <v>#NUM!</v>
      </c>
      <c r="L37" s="21"/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/>
      <c r="S37" s="21">
        <v>0</v>
      </c>
      <c r="T37" s="5"/>
      <c r="U37" s="5"/>
      <c r="V37" s="57" t="s">
        <v>52</v>
      </c>
      <c r="W37" s="57" t="s">
        <v>52</v>
      </c>
      <c r="X37" s="22"/>
      <c r="Y37" s="57" t="s">
        <v>52</v>
      </c>
    </row>
    <row r="38" spans="1:25" ht="30" customHeight="1">
      <c r="A38" s="5" t="s">
        <v>5416</v>
      </c>
      <c r="B38" s="5"/>
      <c r="C38" s="5"/>
      <c r="D38" s="20"/>
      <c r="E38" s="21"/>
      <c r="F38" s="5"/>
      <c r="G38" s="21"/>
      <c r="H38" s="5"/>
      <c r="I38" s="21"/>
      <c r="J38" s="5"/>
      <c r="K38" s="21" t="e">
        <f t="shared" si="2"/>
        <v>#NUM!</v>
      </c>
      <c r="L38" s="21"/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/>
      <c r="S38" s="21">
        <v>0</v>
      </c>
      <c r="T38" s="5"/>
      <c r="U38" s="5"/>
      <c r="V38" s="57" t="s">
        <v>52</v>
      </c>
      <c r="W38" s="57" t="s">
        <v>52</v>
      </c>
      <c r="X38" s="22"/>
      <c r="Y38" s="57" t="s">
        <v>52</v>
      </c>
    </row>
    <row r="39" spans="1:25" ht="30" customHeight="1">
      <c r="A39" s="5" t="s">
        <v>3370</v>
      </c>
      <c r="B39" s="5"/>
      <c r="C39" s="5"/>
      <c r="D39" s="20"/>
      <c r="E39" s="21"/>
      <c r="F39" s="5"/>
      <c r="G39" s="21"/>
      <c r="H39" s="5"/>
      <c r="I39" s="21"/>
      <c r="J39" s="5"/>
      <c r="K39" s="21" t="e">
        <f t="shared" si="2"/>
        <v>#NUM!</v>
      </c>
      <c r="L39" s="21"/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/>
      <c r="S39" s="21">
        <v>0</v>
      </c>
      <c r="T39" s="5"/>
      <c r="U39" s="5"/>
      <c r="V39" s="57" t="s">
        <v>52</v>
      </c>
      <c r="W39" s="57" t="s">
        <v>52</v>
      </c>
      <c r="X39" s="22"/>
      <c r="Y39" s="57" t="s">
        <v>52</v>
      </c>
    </row>
    <row r="40" spans="1:25" ht="30" customHeight="1">
      <c r="A40" s="5" t="s">
        <v>3408</v>
      </c>
      <c r="B40" s="5"/>
      <c r="C40" s="5"/>
      <c r="D40" s="20"/>
      <c r="E40" s="21"/>
      <c r="F40" s="5"/>
      <c r="G40" s="21"/>
      <c r="H40" s="5"/>
      <c r="I40" s="21"/>
      <c r="J40" s="5"/>
      <c r="K40" s="21" t="e">
        <f t="shared" si="2"/>
        <v>#NUM!</v>
      </c>
      <c r="L40" s="21"/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/>
      <c r="S40" s="21">
        <v>0</v>
      </c>
      <c r="T40" s="5"/>
      <c r="U40" s="5"/>
      <c r="V40" s="57" t="s">
        <v>52</v>
      </c>
      <c r="W40" s="57" t="s">
        <v>52</v>
      </c>
      <c r="X40" s="22"/>
      <c r="Y40" s="57" t="s">
        <v>52</v>
      </c>
    </row>
    <row r="41" spans="1:25" ht="30" customHeight="1">
      <c r="A41" s="5" t="s">
        <v>3389</v>
      </c>
      <c r="B41" s="5"/>
      <c r="C41" s="5"/>
      <c r="D41" s="20"/>
      <c r="E41" s="21"/>
      <c r="F41" s="5"/>
      <c r="G41" s="21"/>
      <c r="H41" s="5"/>
      <c r="I41" s="21"/>
      <c r="J41" s="5"/>
      <c r="K41" s="21" t="e">
        <f t="shared" si="2"/>
        <v>#NUM!</v>
      </c>
      <c r="L41" s="21"/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/>
      <c r="S41" s="21">
        <v>0</v>
      </c>
      <c r="T41" s="5"/>
      <c r="U41" s="5"/>
      <c r="V41" s="57" t="s">
        <v>52</v>
      </c>
      <c r="W41" s="57" t="s">
        <v>52</v>
      </c>
      <c r="X41" s="22"/>
      <c r="Y41" s="57" t="s">
        <v>52</v>
      </c>
    </row>
    <row r="42" spans="1:25" ht="30" customHeight="1">
      <c r="A42" s="5" t="s">
        <v>2940</v>
      </c>
      <c r="B42" s="5"/>
      <c r="C42" s="5"/>
      <c r="D42" s="20"/>
      <c r="E42" s="21"/>
      <c r="F42" s="5"/>
      <c r="G42" s="21"/>
      <c r="H42" s="5"/>
      <c r="I42" s="21"/>
      <c r="J42" s="5"/>
      <c r="K42" s="21" t="e">
        <f t="shared" si="2"/>
        <v>#NUM!</v>
      </c>
      <c r="L42" s="21"/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/>
      <c r="S42" s="21">
        <v>0</v>
      </c>
      <c r="T42" s="5"/>
      <c r="U42" s="5"/>
      <c r="V42" s="57" t="s">
        <v>52</v>
      </c>
      <c r="W42" s="57" t="s">
        <v>52</v>
      </c>
      <c r="X42" s="22"/>
      <c r="Y42" s="57" t="s">
        <v>52</v>
      </c>
    </row>
    <row r="43" spans="1:25" ht="30" customHeight="1">
      <c r="A43" s="5" t="s">
        <v>2914</v>
      </c>
      <c r="B43" s="5"/>
      <c r="C43" s="5"/>
      <c r="D43" s="20"/>
      <c r="E43" s="21"/>
      <c r="F43" s="5"/>
      <c r="G43" s="21"/>
      <c r="H43" s="5"/>
      <c r="I43" s="21"/>
      <c r="J43" s="5"/>
      <c r="K43" s="21" t="e">
        <f t="shared" si="2"/>
        <v>#NUM!</v>
      </c>
      <c r="L43" s="21"/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/>
      <c r="S43" s="21">
        <v>0</v>
      </c>
      <c r="T43" s="5"/>
      <c r="U43" s="5"/>
      <c r="V43" s="57" t="s">
        <v>52</v>
      </c>
      <c r="W43" s="57" t="s">
        <v>52</v>
      </c>
      <c r="X43" s="22"/>
      <c r="Y43" s="57" t="s">
        <v>52</v>
      </c>
    </row>
    <row r="44" spans="1:25" ht="30" customHeight="1">
      <c r="A44" s="5" t="s">
        <v>2930</v>
      </c>
      <c r="B44" s="5"/>
      <c r="C44" s="5"/>
      <c r="D44" s="20"/>
      <c r="E44" s="21"/>
      <c r="F44" s="5"/>
      <c r="G44" s="21"/>
      <c r="H44" s="5"/>
      <c r="I44" s="21"/>
      <c r="J44" s="5"/>
      <c r="K44" s="21" t="e">
        <f t="shared" si="2"/>
        <v>#NUM!</v>
      </c>
      <c r="L44" s="21"/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/>
      <c r="S44" s="21">
        <v>0</v>
      </c>
      <c r="T44" s="5"/>
      <c r="U44" s="5"/>
      <c r="V44" s="57" t="s">
        <v>52</v>
      </c>
      <c r="W44" s="57" t="s">
        <v>52</v>
      </c>
      <c r="X44" s="22"/>
      <c r="Y44" s="57" t="s">
        <v>52</v>
      </c>
    </row>
    <row r="45" spans="1:25" ht="30" customHeight="1">
      <c r="A45" s="5" t="s">
        <v>4123</v>
      </c>
      <c r="B45" s="5"/>
      <c r="C45" s="5"/>
      <c r="D45" s="20"/>
      <c r="E45" s="21"/>
      <c r="F45" s="5"/>
      <c r="G45" s="21"/>
      <c r="H45" s="5"/>
      <c r="I45" s="21"/>
      <c r="J45" s="5"/>
      <c r="K45" s="21" t="e">
        <f t="shared" si="2"/>
        <v>#NUM!</v>
      </c>
      <c r="L45" s="21"/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/>
      <c r="S45" s="21">
        <v>0</v>
      </c>
      <c r="T45" s="5"/>
      <c r="U45" s="5"/>
      <c r="V45" s="57" t="s">
        <v>52</v>
      </c>
      <c r="W45" s="57" t="s">
        <v>52</v>
      </c>
      <c r="X45" s="22"/>
      <c r="Y45" s="57" t="s">
        <v>52</v>
      </c>
    </row>
    <row r="46" spans="1:25" ht="30" customHeight="1">
      <c r="A46" s="5" t="s">
        <v>4134</v>
      </c>
      <c r="B46" s="5"/>
      <c r="C46" s="5"/>
      <c r="D46" s="20"/>
      <c r="E46" s="21"/>
      <c r="F46" s="5"/>
      <c r="G46" s="21"/>
      <c r="H46" s="5"/>
      <c r="I46" s="21"/>
      <c r="J46" s="5"/>
      <c r="K46" s="21" t="e">
        <f t="shared" si="2"/>
        <v>#NUM!</v>
      </c>
      <c r="L46" s="21"/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/>
      <c r="S46" s="21">
        <v>0</v>
      </c>
      <c r="T46" s="5"/>
      <c r="U46" s="5"/>
      <c r="V46" s="57" t="s">
        <v>52</v>
      </c>
      <c r="W46" s="57" t="s">
        <v>52</v>
      </c>
      <c r="X46" s="22"/>
      <c r="Y46" s="57" t="s">
        <v>52</v>
      </c>
    </row>
    <row r="47" spans="1:25" ht="30" customHeight="1">
      <c r="A47" s="5" t="s">
        <v>3780</v>
      </c>
      <c r="B47" s="5"/>
      <c r="C47" s="5"/>
      <c r="D47" s="20"/>
      <c r="E47" s="21"/>
      <c r="F47" s="5"/>
      <c r="G47" s="21"/>
      <c r="H47" s="5"/>
      <c r="I47" s="21"/>
      <c r="J47" s="5"/>
      <c r="K47" s="21" t="e">
        <f t="shared" si="2"/>
        <v>#NUM!</v>
      </c>
      <c r="L47" s="21"/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/>
      <c r="S47" s="21">
        <v>0</v>
      </c>
      <c r="T47" s="5"/>
      <c r="U47" s="5"/>
      <c r="V47" s="57" t="s">
        <v>52</v>
      </c>
      <c r="W47" s="57" t="s">
        <v>52</v>
      </c>
      <c r="X47" s="22"/>
      <c r="Y47" s="57" t="s">
        <v>52</v>
      </c>
    </row>
    <row r="48" spans="1:25" ht="30" customHeight="1">
      <c r="A48" s="5" t="s">
        <v>3858</v>
      </c>
      <c r="B48" s="5"/>
      <c r="C48" s="5"/>
      <c r="D48" s="20"/>
      <c r="E48" s="21"/>
      <c r="F48" s="5"/>
      <c r="G48" s="21"/>
      <c r="H48" s="5"/>
      <c r="I48" s="21"/>
      <c r="J48" s="5"/>
      <c r="K48" s="21" t="e">
        <f t="shared" si="2"/>
        <v>#NUM!</v>
      </c>
      <c r="L48" s="21"/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/>
      <c r="S48" s="21">
        <v>0</v>
      </c>
      <c r="T48" s="5"/>
      <c r="U48" s="5"/>
      <c r="V48" s="57" t="s">
        <v>52</v>
      </c>
      <c r="W48" s="57" t="s">
        <v>52</v>
      </c>
      <c r="X48" s="22"/>
      <c r="Y48" s="57" t="s">
        <v>52</v>
      </c>
    </row>
    <row r="49" spans="1:25" ht="30" customHeight="1">
      <c r="A49" s="5" t="s">
        <v>3870</v>
      </c>
      <c r="B49" s="5"/>
      <c r="C49" s="5"/>
      <c r="D49" s="20"/>
      <c r="E49" s="21"/>
      <c r="F49" s="5"/>
      <c r="G49" s="21"/>
      <c r="H49" s="5"/>
      <c r="I49" s="21"/>
      <c r="J49" s="5"/>
      <c r="K49" s="21" t="e">
        <f t="shared" si="2"/>
        <v>#NUM!</v>
      </c>
      <c r="L49" s="21"/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/>
      <c r="S49" s="21">
        <v>0</v>
      </c>
      <c r="T49" s="5"/>
      <c r="U49" s="5"/>
      <c r="V49" s="57" t="s">
        <v>52</v>
      </c>
      <c r="W49" s="57" t="s">
        <v>52</v>
      </c>
      <c r="X49" s="22"/>
      <c r="Y49" s="57" t="s">
        <v>52</v>
      </c>
    </row>
    <row r="50" spans="1:25" ht="30" customHeight="1">
      <c r="A50" s="5" t="s">
        <v>3771</v>
      </c>
      <c r="B50" s="5"/>
      <c r="C50" s="5"/>
      <c r="D50" s="20"/>
      <c r="E50" s="21"/>
      <c r="F50" s="5"/>
      <c r="G50" s="21"/>
      <c r="H50" s="5"/>
      <c r="I50" s="21"/>
      <c r="J50" s="5"/>
      <c r="K50" s="21" t="e">
        <f t="shared" si="2"/>
        <v>#NUM!</v>
      </c>
      <c r="L50" s="21"/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/>
      <c r="S50" s="21">
        <v>0</v>
      </c>
      <c r="T50" s="5"/>
      <c r="U50" s="5"/>
      <c r="V50" s="57" t="s">
        <v>52</v>
      </c>
      <c r="W50" s="57" t="s">
        <v>52</v>
      </c>
      <c r="X50" s="22"/>
      <c r="Y50" s="57" t="s">
        <v>52</v>
      </c>
    </row>
    <row r="51" spans="1:25" ht="30" customHeight="1">
      <c r="A51" s="5" t="s">
        <v>3751</v>
      </c>
      <c r="B51" s="5"/>
      <c r="C51" s="5"/>
      <c r="D51" s="20"/>
      <c r="E51" s="21"/>
      <c r="F51" s="5"/>
      <c r="G51" s="21"/>
      <c r="H51" s="5"/>
      <c r="I51" s="21"/>
      <c r="J51" s="5"/>
      <c r="K51" s="21" t="e">
        <f t="shared" si="2"/>
        <v>#NUM!</v>
      </c>
      <c r="L51" s="21"/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/>
      <c r="S51" s="21">
        <v>0</v>
      </c>
      <c r="T51" s="5"/>
      <c r="U51" s="5"/>
      <c r="V51" s="57" t="s">
        <v>52</v>
      </c>
      <c r="W51" s="57" t="s">
        <v>52</v>
      </c>
      <c r="X51" s="22"/>
      <c r="Y51" s="57" t="s">
        <v>52</v>
      </c>
    </row>
    <row r="52" spans="1:25" ht="30" customHeight="1">
      <c r="A52" s="5" t="s">
        <v>3789</v>
      </c>
      <c r="B52" s="5"/>
      <c r="C52" s="5"/>
      <c r="D52" s="20"/>
      <c r="E52" s="21"/>
      <c r="F52" s="5"/>
      <c r="G52" s="21"/>
      <c r="H52" s="5"/>
      <c r="I52" s="21"/>
      <c r="J52" s="5"/>
      <c r="K52" s="21" t="e">
        <f t="shared" si="2"/>
        <v>#NUM!</v>
      </c>
      <c r="L52" s="21"/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/>
      <c r="S52" s="21">
        <v>0</v>
      </c>
      <c r="T52" s="5"/>
      <c r="U52" s="5"/>
      <c r="V52" s="57" t="s">
        <v>52</v>
      </c>
      <c r="W52" s="57" t="s">
        <v>52</v>
      </c>
      <c r="X52" s="22"/>
      <c r="Y52" s="57" t="s">
        <v>52</v>
      </c>
    </row>
    <row r="53" spans="1:25" ht="30" customHeight="1">
      <c r="A53" s="5" t="s">
        <v>3880</v>
      </c>
      <c r="B53" s="5"/>
      <c r="C53" s="5"/>
      <c r="D53" s="20"/>
      <c r="E53" s="21"/>
      <c r="F53" s="5"/>
      <c r="G53" s="21"/>
      <c r="H53" s="5"/>
      <c r="I53" s="21"/>
      <c r="J53" s="5"/>
      <c r="K53" s="21" t="e">
        <f t="shared" si="2"/>
        <v>#NUM!</v>
      </c>
      <c r="L53" s="21"/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/>
      <c r="S53" s="21">
        <v>0</v>
      </c>
      <c r="T53" s="5"/>
      <c r="U53" s="5"/>
      <c r="V53" s="57" t="s">
        <v>52</v>
      </c>
      <c r="W53" s="57" t="s">
        <v>52</v>
      </c>
      <c r="X53" s="22"/>
      <c r="Y53" s="57" t="s">
        <v>52</v>
      </c>
    </row>
    <row r="54" spans="1:25" ht="30" customHeight="1">
      <c r="A54" s="5" t="s">
        <v>3890</v>
      </c>
      <c r="B54" s="5"/>
      <c r="C54" s="5"/>
      <c r="D54" s="20"/>
      <c r="E54" s="21"/>
      <c r="F54" s="5"/>
      <c r="G54" s="21"/>
      <c r="H54" s="5"/>
      <c r="I54" s="21"/>
      <c r="J54" s="5"/>
      <c r="K54" s="21" t="e">
        <f t="shared" si="2"/>
        <v>#NUM!</v>
      </c>
      <c r="L54" s="21"/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/>
      <c r="S54" s="21">
        <v>0</v>
      </c>
      <c r="T54" s="5"/>
      <c r="U54" s="5"/>
      <c r="V54" s="57" t="s">
        <v>52</v>
      </c>
      <c r="W54" s="57" t="s">
        <v>52</v>
      </c>
      <c r="X54" s="22"/>
      <c r="Y54" s="57" t="s">
        <v>52</v>
      </c>
    </row>
    <row r="55" spans="1:25" ht="30" customHeight="1">
      <c r="A55" s="5" t="s">
        <v>3900</v>
      </c>
      <c r="B55" s="5"/>
      <c r="C55" s="5"/>
      <c r="D55" s="20"/>
      <c r="E55" s="21"/>
      <c r="F55" s="5"/>
      <c r="G55" s="21"/>
      <c r="H55" s="5"/>
      <c r="I55" s="21"/>
      <c r="J55" s="5"/>
      <c r="K55" s="21" t="e">
        <f t="shared" si="2"/>
        <v>#NUM!</v>
      </c>
      <c r="L55" s="21"/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/>
      <c r="S55" s="21">
        <v>0</v>
      </c>
      <c r="T55" s="5"/>
      <c r="U55" s="5"/>
      <c r="V55" s="57" t="s">
        <v>52</v>
      </c>
      <c r="W55" s="57" t="s">
        <v>52</v>
      </c>
      <c r="X55" s="22"/>
      <c r="Y55" s="57" t="s">
        <v>52</v>
      </c>
    </row>
    <row r="56" spans="1:25" ht="30" customHeight="1">
      <c r="A56" s="5" t="s">
        <v>3910</v>
      </c>
      <c r="B56" s="5"/>
      <c r="C56" s="5"/>
      <c r="D56" s="20"/>
      <c r="E56" s="21"/>
      <c r="F56" s="5"/>
      <c r="G56" s="21"/>
      <c r="H56" s="5"/>
      <c r="I56" s="21"/>
      <c r="J56" s="5"/>
      <c r="K56" s="21" t="e">
        <f t="shared" si="2"/>
        <v>#NUM!</v>
      </c>
      <c r="L56" s="21"/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/>
      <c r="S56" s="21">
        <v>0</v>
      </c>
      <c r="T56" s="5"/>
      <c r="U56" s="5"/>
      <c r="V56" s="57" t="s">
        <v>52</v>
      </c>
      <c r="W56" s="57" t="s">
        <v>52</v>
      </c>
      <c r="X56" s="22"/>
      <c r="Y56" s="57" t="s">
        <v>52</v>
      </c>
    </row>
    <row r="57" spans="1:25" ht="30" customHeight="1">
      <c r="A57" s="5" t="s">
        <v>6510</v>
      </c>
      <c r="B57" s="5"/>
      <c r="C57" s="5"/>
      <c r="D57" s="20"/>
      <c r="E57" s="21"/>
      <c r="F57" s="5"/>
      <c r="G57" s="21"/>
      <c r="H57" s="5"/>
      <c r="I57" s="21"/>
      <c r="J57" s="5"/>
      <c r="K57" s="21" t="e">
        <f t="shared" si="2"/>
        <v>#NUM!</v>
      </c>
      <c r="L57" s="21"/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/>
      <c r="S57" s="21">
        <v>0</v>
      </c>
      <c r="T57" s="5"/>
      <c r="U57" s="5"/>
      <c r="V57" s="57" t="s">
        <v>52</v>
      </c>
      <c r="W57" s="57" t="s">
        <v>52</v>
      </c>
      <c r="X57" s="22"/>
      <c r="Y57" s="57" t="s">
        <v>52</v>
      </c>
    </row>
    <row r="58" spans="1:25" ht="30" customHeight="1">
      <c r="A58" s="5" t="s">
        <v>3823</v>
      </c>
      <c r="B58" s="5"/>
      <c r="C58" s="5"/>
      <c r="D58" s="20"/>
      <c r="E58" s="21"/>
      <c r="F58" s="5"/>
      <c r="G58" s="21"/>
      <c r="H58" s="5"/>
      <c r="I58" s="21"/>
      <c r="J58" s="5"/>
      <c r="K58" s="21" t="e">
        <f t="shared" si="2"/>
        <v>#NUM!</v>
      </c>
      <c r="L58" s="21"/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/>
      <c r="S58" s="21">
        <v>0</v>
      </c>
      <c r="T58" s="5"/>
      <c r="U58" s="5"/>
      <c r="V58" s="57" t="s">
        <v>52</v>
      </c>
      <c r="W58" s="57" t="s">
        <v>52</v>
      </c>
      <c r="X58" s="22"/>
      <c r="Y58" s="57" t="s">
        <v>52</v>
      </c>
    </row>
    <row r="59" spans="1:25" ht="30" customHeight="1">
      <c r="A59" s="5" t="s">
        <v>3832</v>
      </c>
      <c r="B59" s="5"/>
      <c r="C59" s="5"/>
      <c r="D59" s="20"/>
      <c r="E59" s="21"/>
      <c r="F59" s="5"/>
      <c r="G59" s="21"/>
      <c r="H59" s="5"/>
      <c r="I59" s="21"/>
      <c r="J59" s="5"/>
      <c r="K59" s="21" t="e">
        <f t="shared" si="2"/>
        <v>#NUM!</v>
      </c>
      <c r="L59" s="21"/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/>
      <c r="S59" s="21">
        <v>0</v>
      </c>
      <c r="T59" s="5"/>
      <c r="U59" s="5"/>
      <c r="V59" s="57" t="s">
        <v>52</v>
      </c>
      <c r="W59" s="57" t="s">
        <v>52</v>
      </c>
      <c r="X59" s="22"/>
      <c r="Y59" s="57" t="s">
        <v>52</v>
      </c>
    </row>
    <row r="60" spans="1:25" ht="30" customHeight="1">
      <c r="A60" s="5" t="s">
        <v>3805</v>
      </c>
      <c r="B60" s="5"/>
      <c r="C60" s="5"/>
      <c r="D60" s="20"/>
      <c r="E60" s="21"/>
      <c r="F60" s="5"/>
      <c r="G60" s="21"/>
      <c r="H60" s="5"/>
      <c r="I60" s="21"/>
      <c r="J60" s="5"/>
      <c r="K60" s="21" t="e">
        <f t="shared" si="2"/>
        <v>#NUM!</v>
      </c>
      <c r="L60" s="21"/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/>
      <c r="S60" s="21">
        <v>0</v>
      </c>
      <c r="T60" s="5"/>
      <c r="U60" s="5"/>
      <c r="V60" s="57" t="s">
        <v>52</v>
      </c>
      <c r="W60" s="57" t="s">
        <v>52</v>
      </c>
      <c r="X60" s="22"/>
      <c r="Y60" s="57" t="s">
        <v>52</v>
      </c>
    </row>
    <row r="61" spans="1:25" ht="30" customHeight="1">
      <c r="A61" s="5" t="s">
        <v>3814</v>
      </c>
      <c r="B61" s="5"/>
      <c r="C61" s="5"/>
      <c r="D61" s="20"/>
      <c r="E61" s="21"/>
      <c r="F61" s="5"/>
      <c r="G61" s="21"/>
      <c r="H61" s="5"/>
      <c r="I61" s="21"/>
      <c r="J61" s="5"/>
      <c r="K61" s="21" t="e">
        <f t="shared" si="2"/>
        <v>#NUM!</v>
      </c>
      <c r="L61" s="21"/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/>
      <c r="S61" s="21">
        <v>0</v>
      </c>
      <c r="T61" s="5"/>
      <c r="U61" s="5"/>
      <c r="V61" s="57" t="s">
        <v>52</v>
      </c>
      <c r="W61" s="57" t="s">
        <v>52</v>
      </c>
      <c r="X61" s="22"/>
      <c r="Y61" s="57" t="s">
        <v>52</v>
      </c>
    </row>
    <row r="62" spans="1:25" ht="30" customHeight="1">
      <c r="A62" s="5" t="s">
        <v>3599</v>
      </c>
      <c r="B62" s="5"/>
      <c r="C62" s="5"/>
      <c r="D62" s="20"/>
      <c r="E62" s="21"/>
      <c r="F62" s="5"/>
      <c r="G62" s="21"/>
      <c r="H62" s="5"/>
      <c r="I62" s="21"/>
      <c r="J62" s="5"/>
      <c r="K62" s="21" t="e">
        <f t="shared" si="2"/>
        <v>#NUM!</v>
      </c>
      <c r="L62" s="21"/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/>
      <c r="S62" s="21">
        <v>0</v>
      </c>
      <c r="T62" s="5"/>
      <c r="U62" s="5"/>
      <c r="V62" s="57" t="s">
        <v>52</v>
      </c>
      <c r="W62" s="57" t="s">
        <v>52</v>
      </c>
      <c r="X62" s="22"/>
      <c r="Y62" s="57" t="s">
        <v>52</v>
      </c>
    </row>
    <row r="63" spans="1:25" ht="30" customHeight="1">
      <c r="A63" s="5" t="s">
        <v>3551</v>
      </c>
      <c r="B63" s="5"/>
      <c r="C63" s="5"/>
      <c r="D63" s="20"/>
      <c r="E63" s="21"/>
      <c r="F63" s="5"/>
      <c r="G63" s="21"/>
      <c r="H63" s="5"/>
      <c r="I63" s="21"/>
      <c r="J63" s="5"/>
      <c r="K63" s="21" t="e">
        <f t="shared" si="2"/>
        <v>#NUM!</v>
      </c>
      <c r="L63" s="21"/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/>
      <c r="S63" s="21">
        <v>0</v>
      </c>
      <c r="T63" s="5"/>
      <c r="U63" s="5"/>
      <c r="V63" s="57" t="s">
        <v>52</v>
      </c>
      <c r="W63" s="57" t="s">
        <v>52</v>
      </c>
      <c r="X63" s="22"/>
      <c r="Y63" s="57" t="s">
        <v>52</v>
      </c>
    </row>
    <row r="64" spans="1:25" ht="30" customHeight="1">
      <c r="A64" s="5" t="s">
        <v>3559</v>
      </c>
      <c r="B64" s="5"/>
      <c r="C64" s="5"/>
      <c r="D64" s="20"/>
      <c r="E64" s="21"/>
      <c r="F64" s="5"/>
      <c r="G64" s="21"/>
      <c r="H64" s="5"/>
      <c r="I64" s="21"/>
      <c r="J64" s="5"/>
      <c r="K64" s="21" t="e">
        <f t="shared" si="2"/>
        <v>#NUM!</v>
      </c>
      <c r="L64" s="21"/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/>
      <c r="S64" s="21">
        <v>0</v>
      </c>
      <c r="T64" s="5"/>
      <c r="U64" s="5"/>
      <c r="V64" s="57" t="s">
        <v>52</v>
      </c>
      <c r="W64" s="57" t="s">
        <v>52</v>
      </c>
      <c r="X64" s="22"/>
      <c r="Y64" s="57" t="s">
        <v>52</v>
      </c>
    </row>
    <row r="65" spans="1:25" ht="30" customHeight="1">
      <c r="A65" s="5" t="s">
        <v>4276</v>
      </c>
      <c r="B65" s="5"/>
      <c r="C65" s="5"/>
      <c r="D65" s="20"/>
      <c r="E65" s="21"/>
      <c r="F65" s="5"/>
      <c r="G65" s="21"/>
      <c r="H65" s="5"/>
      <c r="I65" s="21"/>
      <c r="J65" s="5"/>
      <c r="K65" s="21" t="e">
        <f t="shared" si="2"/>
        <v>#NUM!</v>
      </c>
      <c r="L65" s="21"/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/>
      <c r="S65" s="21">
        <v>0</v>
      </c>
      <c r="T65" s="5"/>
      <c r="U65" s="5"/>
      <c r="V65" s="57" t="s">
        <v>52</v>
      </c>
      <c r="W65" s="57" t="s">
        <v>52</v>
      </c>
      <c r="X65" s="22"/>
      <c r="Y65" s="57" t="s">
        <v>52</v>
      </c>
    </row>
    <row r="66" spans="1:25" ht="30" customHeight="1">
      <c r="A66" s="5" t="s">
        <v>3703</v>
      </c>
      <c r="B66" s="5"/>
      <c r="C66" s="5"/>
      <c r="D66" s="20"/>
      <c r="E66" s="21"/>
      <c r="F66" s="5"/>
      <c r="G66" s="21"/>
      <c r="H66" s="5"/>
      <c r="I66" s="21"/>
      <c r="J66" s="5"/>
      <c r="K66" s="21" t="e">
        <f t="shared" si="2"/>
        <v>#NUM!</v>
      </c>
      <c r="L66" s="21"/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/>
      <c r="S66" s="21">
        <v>0</v>
      </c>
      <c r="T66" s="5"/>
      <c r="U66" s="5"/>
      <c r="V66" s="57" t="s">
        <v>52</v>
      </c>
      <c r="W66" s="57" t="s">
        <v>52</v>
      </c>
      <c r="X66" s="22"/>
      <c r="Y66" s="57" t="s">
        <v>52</v>
      </c>
    </row>
    <row r="67" spans="1:25" ht="30" customHeight="1">
      <c r="A67" s="5" t="s">
        <v>3716</v>
      </c>
      <c r="B67" s="5"/>
      <c r="C67" s="5"/>
      <c r="D67" s="20"/>
      <c r="E67" s="21"/>
      <c r="F67" s="5"/>
      <c r="G67" s="21"/>
      <c r="H67" s="5"/>
      <c r="I67" s="21"/>
      <c r="J67" s="5"/>
      <c r="K67" s="21" t="e">
        <f t="shared" si="2"/>
        <v>#NUM!</v>
      </c>
      <c r="L67" s="21"/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/>
      <c r="S67" s="21">
        <v>0</v>
      </c>
      <c r="T67" s="5"/>
      <c r="U67" s="5"/>
      <c r="V67" s="57" t="s">
        <v>52</v>
      </c>
      <c r="W67" s="57" t="s">
        <v>52</v>
      </c>
      <c r="X67" s="22"/>
      <c r="Y67" s="57" t="s">
        <v>52</v>
      </c>
    </row>
    <row r="68" spans="1:25" ht="30" customHeight="1">
      <c r="A68" s="5" t="s">
        <v>3723</v>
      </c>
      <c r="B68" s="5"/>
      <c r="C68" s="5"/>
      <c r="D68" s="20"/>
      <c r="E68" s="21"/>
      <c r="F68" s="5"/>
      <c r="G68" s="21"/>
      <c r="H68" s="5"/>
      <c r="I68" s="21"/>
      <c r="J68" s="5"/>
      <c r="K68" s="21" t="e">
        <f t="shared" si="2"/>
        <v>#NUM!</v>
      </c>
      <c r="L68" s="21"/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/>
      <c r="S68" s="21">
        <v>0</v>
      </c>
      <c r="T68" s="5"/>
      <c r="U68" s="5"/>
      <c r="V68" s="57" t="s">
        <v>52</v>
      </c>
      <c r="W68" s="57" t="s">
        <v>52</v>
      </c>
      <c r="X68" s="22"/>
      <c r="Y68" s="57" t="s">
        <v>52</v>
      </c>
    </row>
    <row r="69" spans="1:25" ht="30" customHeight="1">
      <c r="A69" s="5" t="s">
        <v>3731</v>
      </c>
      <c r="B69" s="5"/>
      <c r="C69" s="5"/>
      <c r="D69" s="20"/>
      <c r="E69" s="21"/>
      <c r="F69" s="5"/>
      <c r="G69" s="21"/>
      <c r="H69" s="5"/>
      <c r="I69" s="21"/>
      <c r="J69" s="5"/>
      <c r="K69" s="21" t="e">
        <f t="shared" si="2"/>
        <v>#NUM!</v>
      </c>
      <c r="L69" s="21"/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/>
      <c r="S69" s="21">
        <v>0</v>
      </c>
      <c r="T69" s="5"/>
      <c r="U69" s="5"/>
      <c r="V69" s="57" t="s">
        <v>52</v>
      </c>
      <c r="W69" s="57" t="s">
        <v>52</v>
      </c>
      <c r="X69" s="22"/>
      <c r="Y69" s="57" t="s">
        <v>52</v>
      </c>
    </row>
    <row r="70" spans="1:25" ht="30" customHeight="1">
      <c r="A70" s="5" t="s">
        <v>3738</v>
      </c>
      <c r="B70" s="5"/>
      <c r="C70" s="5"/>
      <c r="D70" s="20"/>
      <c r="E70" s="21"/>
      <c r="F70" s="5"/>
      <c r="G70" s="21"/>
      <c r="H70" s="5"/>
      <c r="I70" s="21"/>
      <c r="J70" s="5"/>
      <c r="K70" s="21" t="e">
        <f t="shared" si="2"/>
        <v>#NUM!</v>
      </c>
      <c r="L70" s="21"/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/>
      <c r="S70" s="21">
        <v>0</v>
      </c>
      <c r="T70" s="5"/>
      <c r="U70" s="5"/>
      <c r="V70" s="57" t="s">
        <v>52</v>
      </c>
      <c r="W70" s="57" t="s">
        <v>52</v>
      </c>
      <c r="X70" s="22"/>
      <c r="Y70" s="57" t="s">
        <v>52</v>
      </c>
    </row>
    <row r="71" spans="1:25" ht="30" customHeight="1">
      <c r="A71" s="5" t="s">
        <v>3746</v>
      </c>
      <c r="B71" s="5"/>
      <c r="C71" s="5"/>
      <c r="D71" s="20"/>
      <c r="E71" s="21"/>
      <c r="F71" s="5"/>
      <c r="G71" s="21"/>
      <c r="H71" s="5"/>
      <c r="I71" s="21"/>
      <c r="J71" s="5"/>
      <c r="K71" s="21" t="e">
        <f t="shared" si="2"/>
        <v>#NUM!</v>
      </c>
      <c r="L71" s="21"/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/>
      <c r="S71" s="21">
        <v>0</v>
      </c>
      <c r="T71" s="5"/>
      <c r="U71" s="5"/>
      <c r="V71" s="57" t="s">
        <v>52</v>
      </c>
      <c r="W71" s="57" t="s">
        <v>52</v>
      </c>
      <c r="X71" s="22"/>
      <c r="Y71" s="57" t="s">
        <v>52</v>
      </c>
    </row>
    <row r="72" spans="1:25" ht="30" customHeight="1">
      <c r="A72" s="5" t="s">
        <v>2643</v>
      </c>
      <c r="B72" s="5"/>
      <c r="C72" s="5"/>
      <c r="D72" s="20"/>
      <c r="E72" s="21"/>
      <c r="F72" s="5"/>
      <c r="G72" s="21"/>
      <c r="H72" s="5"/>
      <c r="I72" s="21"/>
      <c r="J72" s="5"/>
      <c r="K72" s="21" t="e">
        <f t="shared" si="2"/>
        <v>#NUM!</v>
      </c>
      <c r="L72" s="21"/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/>
      <c r="S72" s="21">
        <v>0</v>
      </c>
      <c r="T72" s="5"/>
      <c r="U72" s="5"/>
      <c r="V72" s="57" t="s">
        <v>52</v>
      </c>
      <c r="W72" s="57" t="s">
        <v>52</v>
      </c>
      <c r="X72" s="22"/>
      <c r="Y72" s="57" t="s">
        <v>52</v>
      </c>
    </row>
    <row r="73" spans="1:25" ht="30" customHeight="1">
      <c r="A73" s="5" t="s">
        <v>4936</v>
      </c>
      <c r="B73" s="5"/>
      <c r="C73" s="5"/>
      <c r="D73" s="20"/>
      <c r="E73" s="21"/>
      <c r="F73" s="5"/>
      <c r="G73" s="21"/>
      <c r="H73" s="5"/>
      <c r="I73" s="21"/>
      <c r="J73" s="5"/>
      <c r="K73" s="21" t="e">
        <f t="shared" si="2"/>
        <v>#NUM!</v>
      </c>
      <c r="L73" s="21"/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/>
      <c r="S73" s="21">
        <v>0</v>
      </c>
      <c r="T73" s="5"/>
      <c r="U73" s="5"/>
      <c r="V73" s="57" t="s">
        <v>52</v>
      </c>
      <c r="W73" s="57" t="s">
        <v>52</v>
      </c>
      <c r="X73" s="22"/>
      <c r="Y73" s="57" t="s">
        <v>52</v>
      </c>
    </row>
    <row r="74" spans="1:25" ht="30" customHeight="1">
      <c r="A74" s="5" t="s">
        <v>5803</v>
      </c>
      <c r="B74" s="5"/>
      <c r="C74" s="5"/>
      <c r="D74" s="20"/>
      <c r="E74" s="21"/>
      <c r="F74" s="5"/>
      <c r="G74" s="21"/>
      <c r="H74" s="5"/>
      <c r="I74" s="21"/>
      <c r="J74" s="5"/>
      <c r="K74" s="21" t="e">
        <f t="shared" si="2"/>
        <v>#NUM!</v>
      </c>
      <c r="L74" s="21"/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/>
      <c r="S74" s="21">
        <v>0</v>
      </c>
      <c r="T74" s="5"/>
      <c r="U74" s="5"/>
      <c r="V74" s="57" t="s">
        <v>52</v>
      </c>
      <c r="W74" s="57" t="s">
        <v>52</v>
      </c>
      <c r="X74" s="22"/>
      <c r="Y74" s="57" t="s">
        <v>52</v>
      </c>
    </row>
    <row r="75" spans="1:25" ht="30" customHeight="1">
      <c r="A75" s="5" t="s">
        <v>2582</v>
      </c>
      <c r="B75" s="5"/>
      <c r="C75" s="5"/>
      <c r="D75" s="20"/>
      <c r="E75" s="21"/>
      <c r="F75" s="5"/>
      <c r="G75" s="21"/>
      <c r="H75" s="5"/>
      <c r="I75" s="21"/>
      <c r="J75" s="5"/>
      <c r="K75" s="21" t="e">
        <f t="shared" si="2"/>
        <v>#NUM!</v>
      </c>
      <c r="L75" s="21"/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/>
      <c r="S75" s="21">
        <v>0</v>
      </c>
      <c r="T75" s="5"/>
      <c r="U75" s="5"/>
      <c r="V75" s="57" t="s">
        <v>52</v>
      </c>
      <c r="W75" s="57" t="s">
        <v>52</v>
      </c>
      <c r="X75" s="22"/>
      <c r="Y75" s="57" t="s">
        <v>52</v>
      </c>
    </row>
    <row r="76" spans="1:25" ht="30" customHeight="1">
      <c r="A76" s="5" t="s">
        <v>2590</v>
      </c>
      <c r="B76" s="5"/>
      <c r="C76" s="5"/>
      <c r="D76" s="20"/>
      <c r="E76" s="21"/>
      <c r="F76" s="5"/>
      <c r="G76" s="21"/>
      <c r="H76" s="5"/>
      <c r="I76" s="21"/>
      <c r="J76" s="5"/>
      <c r="K76" s="21" t="e">
        <f t="shared" si="2"/>
        <v>#NUM!</v>
      </c>
      <c r="L76" s="21"/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/>
      <c r="S76" s="21">
        <v>0</v>
      </c>
      <c r="T76" s="5"/>
      <c r="U76" s="5"/>
      <c r="V76" s="57" t="s">
        <v>52</v>
      </c>
      <c r="W76" s="57" t="s">
        <v>52</v>
      </c>
      <c r="X76" s="22"/>
      <c r="Y76" s="57" t="s">
        <v>52</v>
      </c>
    </row>
    <row r="77" spans="1:25" s="28" customFormat="1" ht="30" customHeight="1">
      <c r="A77" s="23" t="s">
        <v>5800</v>
      </c>
      <c r="B77" s="23"/>
      <c r="C77" s="23"/>
      <c r="D77" s="24"/>
      <c r="E77" s="25"/>
      <c r="F77" s="23"/>
      <c r="G77" s="25"/>
      <c r="H77" s="23"/>
      <c r="I77" s="29"/>
      <c r="J77" s="23"/>
      <c r="K77" s="25" t="e">
        <f t="shared" si="2"/>
        <v>#NUM!</v>
      </c>
      <c r="L77" s="25"/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/>
      <c r="S77" s="25">
        <v>0</v>
      </c>
      <c r="T77" s="23"/>
      <c r="U77" s="23"/>
      <c r="V77" s="59" t="s">
        <v>52</v>
      </c>
      <c r="W77" s="59" t="s">
        <v>52</v>
      </c>
      <c r="X77" s="27"/>
      <c r="Y77" s="59" t="s">
        <v>52</v>
      </c>
    </row>
    <row r="78" spans="1:25" ht="30" customHeight="1">
      <c r="A78" s="5" t="s">
        <v>5831</v>
      </c>
      <c r="B78" s="5"/>
      <c r="C78" s="5"/>
      <c r="D78" s="20"/>
      <c r="E78" s="21"/>
      <c r="F78" s="5"/>
      <c r="G78" s="21"/>
      <c r="H78" s="5"/>
      <c r="I78" s="21"/>
      <c r="J78" s="5"/>
      <c r="K78" s="21" t="e">
        <f t="shared" si="2"/>
        <v>#NUM!</v>
      </c>
      <c r="L78" s="21"/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/>
      <c r="S78" s="21">
        <v>0</v>
      </c>
      <c r="T78" s="5"/>
      <c r="U78" s="5"/>
      <c r="V78" s="57" t="s">
        <v>52</v>
      </c>
      <c r="W78" s="57" t="s">
        <v>52</v>
      </c>
      <c r="X78" s="22"/>
      <c r="Y78" s="57" t="s">
        <v>52</v>
      </c>
    </row>
    <row r="79" spans="1:25" ht="30" customHeight="1">
      <c r="A79" s="5" t="s">
        <v>2734</v>
      </c>
      <c r="B79" s="5"/>
      <c r="C79" s="5"/>
      <c r="D79" s="20"/>
      <c r="E79" s="21"/>
      <c r="F79" s="5"/>
      <c r="G79" s="21"/>
      <c r="H79" s="5"/>
      <c r="I79" s="21"/>
      <c r="J79" s="5"/>
      <c r="K79" s="21" t="e">
        <f t="shared" si="2"/>
        <v>#NUM!</v>
      </c>
      <c r="L79" s="21"/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/>
      <c r="S79" s="21">
        <v>0</v>
      </c>
      <c r="T79" s="5"/>
      <c r="U79" s="5"/>
      <c r="V79" s="57" t="s">
        <v>52</v>
      </c>
      <c r="W79" s="57" t="s">
        <v>52</v>
      </c>
      <c r="X79" s="22"/>
      <c r="Y79" s="57" t="s">
        <v>52</v>
      </c>
    </row>
    <row r="80" spans="1:25" ht="30" customHeight="1">
      <c r="A80" s="5" t="s">
        <v>2776</v>
      </c>
      <c r="B80" s="5"/>
      <c r="C80" s="5"/>
      <c r="D80" s="20"/>
      <c r="E80" s="21"/>
      <c r="F80" s="5"/>
      <c r="G80" s="21"/>
      <c r="H80" s="5"/>
      <c r="I80" s="21"/>
      <c r="J80" s="5"/>
      <c r="K80" s="21" t="e">
        <f t="shared" si="2"/>
        <v>#NUM!</v>
      </c>
      <c r="L80" s="21"/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/>
      <c r="S80" s="21">
        <v>0</v>
      </c>
      <c r="T80" s="5"/>
      <c r="U80" s="5"/>
      <c r="V80" s="57" t="s">
        <v>52</v>
      </c>
      <c r="W80" s="57" t="s">
        <v>52</v>
      </c>
      <c r="X80" s="22"/>
      <c r="Y80" s="57" t="s">
        <v>52</v>
      </c>
    </row>
    <row r="81" spans="1:25" ht="30" customHeight="1">
      <c r="A81" s="5" t="s">
        <v>2760</v>
      </c>
      <c r="B81" s="5"/>
      <c r="C81" s="5"/>
      <c r="D81" s="20"/>
      <c r="E81" s="21"/>
      <c r="F81" s="5"/>
      <c r="G81" s="21"/>
      <c r="H81" s="5"/>
      <c r="I81" s="21"/>
      <c r="J81" s="5"/>
      <c r="K81" s="21" t="e">
        <f t="shared" si="2"/>
        <v>#NUM!</v>
      </c>
      <c r="L81" s="21"/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/>
      <c r="S81" s="21">
        <v>0</v>
      </c>
      <c r="T81" s="5"/>
      <c r="U81" s="5"/>
      <c r="V81" s="57" t="s">
        <v>52</v>
      </c>
      <c r="W81" s="57" t="s">
        <v>52</v>
      </c>
      <c r="X81" s="22"/>
      <c r="Y81" s="57" t="s">
        <v>52</v>
      </c>
    </row>
    <row r="82" spans="1:25" ht="30" customHeight="1">
      <c r="A82" s="5" t="s">
        <v>2768</v>
      </c>
      <c r="B82" s="5"/>
      <c r="C82" s="5"/>
      <c r="D82" s="20"/>
      <c r="E82" s="21"/>
      <c r="F82" s="5"/>
      <c r="G82" s="21"/>
      <c r="H82" s="5"/>
      <c r="I82" s="21"/>
      <c r="J82" s="5"/>
      <c r="K82" s="21" t="e">
        <f t="shared" si="2"/>
        <v>#NUM!</v>
      </c>
      <c r="L82" s="21"/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/>
      <c r="S82" s="21">
        <v>0</v>
      </c>
      <c r="T82" s="5"/>
      <c r="U82" s="5"/>
      <c r="V82" s="57" t="s">
        <v>52</v>
      </c>
      <c r="W82" s="57" t="s">
        <v>52</v>
      </c>
      <c r="X82" s="22"/>
      <c r="Y82" s="57" t="s">
        <v>52</v>
      </c>
    </row>
    <row r="83" spans="1:25" ht="30" customHeight="1">
      <c r="A83" s="5" t="s">
        <v>4082</v>
      </c>
      <c r="B83" s="5"/>
      <c r="C83" s="5"/>
      <c r="D83" s="20"/>
      <c r="E83" s="21"/>
      <c r="F83" s="5"/>
      <c r="G83" s="21"/>
      <c r="H83" s="5"/>
      <c r="I83" s="21"/>
      <c r="J83" s="5"/>
      <c r="K83" s="21" t="e">
        <f t="shared" si="2"/>
        <v>#NUM!</v>
      </c>
      <c r="L83" s="21"/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/>
      <c r="S83" s="21">
        <v>0</v>
      </c>
      <c r="T83" s="5"/>
      <c r="U83" s="5"/>
      <c r="V83" s="57" t="s">
        <v>52</v>
      </c>
      <c r="W83" s="57" t="s">
        <v>52</v>
      </c>
      <c r="X83" s="22"/>
      <c r="Y83" s="57" t="s">
        <v>52</v>
      </c>
    </row>
    <row r="84" spans="1:25" ht="30" customHeight="1">
      <c r="A84" s="5" t="s">
        <v>4064</v>
      </c>
      <c r="B84" s="5"/>
      <c r="C84" s="5"/>
      <c r="D84" s="20"/>
      <c r="E84" s="21"/>
      <c r="F84" s="5"/>
      <c r="G84" s="21"/>
      <c r="H84" s="5"/>
      <c r="I84" s="21"/>
      <c r="J84" s="5"/>
      <c r="K84" s="21" t="e">
        <f t="shared" si="2"/>
        <v>#NUM!</v>
      </c>
      <c r="L84" s="21"/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/>
      <c r="S84" s="21">
        <v>0</v>
      </c>
      <c r="T84" s="5"/>
      <c r="U84" s="5"/>
      <c r="V84" s="57" t="s">
        <v>52</v>
      </c>
      <c r="W84" s="57" t="s">
        <v>52</v>
      </c>
      <c r="X84" s="22"/>
      <c r="Y84" s="57" t="s">
        <v>52</v>
      </c>
    </row>
    <row r="85" spans="1:25" ht="30" customHeight="1">
      <c r="A85" s="5" t="s">
        <v>4101</v>
      </c>
      <c r="B85" s="5"/>
      <c r="C85" s="5"/>
      <c r="D85" s="20"/>
      <c r="E85" s="21"/>
      <c r="F85" s="5"/>
      <c r="G85" s="21"/>
      <c r="H85" s="5"/>
      <c r="I85" s="21"/>
      <c r="J85" s="5"/>
      <c r="K85" s="21" t="e">
        <f t="shared" si="2"/>
        <v>#NUM!</v>
      </c>
      <c r="L85" s="21"/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/>
      <c r="S85" s="21">
        <v>0</v>
      </c>
      <c r="T85" s="5"/>
      <c r="U85" s="5"/>
      <c r="V85" s="57" t="s">
        <v>52</v>
      </c>
      <c r="W85" s="57" t="s">
        <v>52</v>
      </c>
      <c r="X85" s="22"/>
      <c r="Y85" s="57" t="s">
        <v>52</v>
      </c>
    </row>
    <row r="86" spans="1:25" ht="30" customHeight="1">
      <c r="A86" s="5" t="s">
        <v>4067</v>
      </c>
      <c r="B86" s="5"/>
      <c r="C86" s="5"/>
      <c r="D86" s="20"/>
      <c r="E86" s="21"/>
      <c r="F86" s="5"/>
      <c r="G86" s="21"/>
      <c r="H86" s="5"/>
      <c r="I86" s="21"/>
      <c r="J86" s="5"/>
      <c r="K86" s="21" t="e">
        <f t="shared" si="2"/>
        <v>#NUM!</v>
      </c>
      <c r="L86" s="21"/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/>
      <c r="S86" s="21">
        <v>0</v>
      </c>
      <c r="T86" s="5"/>
      <c r="U86" s="5"/>
      <c r="V86" s="57" t="s">
        <v>52</v>
      </c>
      <c r="W86" s="57" t="s">
        <v>52</v>
      </c>
      <c r="X86" s="22"/>
      <c r="Y86" s="57" t="s">
        <v>52</v>
      </c>
    </row>
    <row r="87" spans="1:25" ht="30" customHeight="1">
      <c r="A87" s="5" t="s">
        <v>4070</v>
      </c>
      <c r="B87" s="5"/>
      <c r="C87" s="5"/>
      <c r="D87" s="20"/>
      <c r="E87" s="21"/>
      <c r="F87" s="5"/>
      <c r="G87" s="21"/>
      <c r="H87" s="5"/>
      <c r="I87" s="21"/>
      <c r="J87" s="5"/>
      <c r="K87" s="21" t="e">
        <f t="shared" si="2"/>
        <v>#NUM!</v>
      </c>
      <c r="L87" s="21"/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/>
      <c r="S87" s="21">
        <v>0</v>
      </c>
      <c r="T87" s="5"/>
      <c r="U87" s="5"/>
      <c r="V87" s="57" t="s">
        <v>52</v>
      </c>
      <c r="W87" s="57" t="s">
        <v>52</v>
      </c>
      <c r="X87" s="22"/>
      <c r="Y87" s="57" t="s">
        <v>52</v>
      </c>
    </row>
    <row r="88" spans="1:25" ht="30" customHeight="1">
      <c r="A88" s="5" t="s">
        <v>4073</v>
      </c>
      <c r="B88" s="5"/>
      <c r="C88" s="5"/>
      <c r="D88" s="20"/>
      <c r="E88" s="21"/>
      <c r="F88" s="5"/>
      <c r="G88" s="21"/>
      <c r="H88" s="5"/>
      <c r="I88" s="21"/>
      <c r="J88" s="5"/>
      <c r="K88" s="21" t="e">
        <f t="shared" si="2"/>
        <v>#NUM!</v>
      </c>
      <c r="L88" s="21"/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/>
      <c r="S88" s="21">
        <v>0</v>
      </c>
      <c r="T88" s="5"/>
      <c r="U88" s="5"/>
      <c r="V88" s="57" t="s">
        <v>52</v>
      </c>
      <c r="W88" s="57" t="s">
        <v>52</v>
      </c>
      <c r="X88" s="22"/>
      <c r="Y88" s="57" t="s">
        <v>52</v>
      </c>
    </row>
    <row r="89" spans="1:25" ht="30" customHeight="1">
      <c r="A89" s="5" t="s">
        <v>4076</v>
      </c>
      <c r="B89" s="5"/>
      <c r="C89" s="5"/>
      <c r="D89" s="20"/>
      <c r="E89" s="21"/>
      <c r="F89" s="5"/>
      <c r="G89" s="21"/>
      <c r="H89" s="5"/>
      <c r="I89" s="21"/>
      <c r="J89" s="5"/>
      <c r="K89" s="21" t="e">
        <f t="shared" si="2"/>
        <v>#NUM!</v>
      </c>
      <c r="L89" s="21"/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/>
      <c r="S89" s="21">
        <v>0</v>
      </c>
      <c r="T89" s="5"/>
      <c r="U89" s="5"/>
      <c r="V89" s="57" t="s">
        <v>52</v>
      </c>
      <c r="W89" s="57" t="s">
        <v>52</v>
      </c>
      <c r="X89" s="22"/>
      <c r="Y89" s="57" t="s">
        <v>52</v>
      </c>
    </row>
    <row r="90" spans="1:25" ht="30" customHeight="1">
      <c r="A90" s="5" t="s">
        <v>4079</v>
      </c>
      <c r="B90" s="5"/>
      <c r="C90" s="5"/>
      <c r="D90" s="20"/>
      <c r="E90" s="21"/>
      <c r="F90" s="5"/>
      <c r="G90" s="21"/>
      <c r="H90" s="5"/>
      <c r="I90" s="21"/>
      <c r="J90" s="5"/>
      <c r="K90" s="21" t="e">
        <f t="shared" si="2"/>
        <v>#NUM!</v>
      </c>
      <c r="L90" s="21"/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/>
      <c r="S90" s="21">
        <v>0</v>
      </c>
      <c r="T90" s="5"/>
      <c r="U90" s="5"/>
      <c r="V90" s="57" t="s">
        <v>52</v>
      </c>
      <c r="W90" s="57" t="s">
        <v>52</v>
      </c>
      <c r="X90" s="22"/>
      <c r="Y90" s="57" t="s">
        <v>52</v>
      </c>
    </row>
    <row r="91" spans="1:25" ht="30" customHeight="1">
      <c r="A91" s="5" t="s">
        <v>4085</v>
      </c>
      <c r="B91" s="5"/>
      <c r="C91" s="5"/>
      <c r="D91" s="20"/>
      <c r="E91" s="21"/>
      <c r="F91" s="5"/>
      <c r="G91" s="21"/>
      <c r="H91" s="5"/>
      <c r="I91" s="21"/>
      <c r="J91" s="5"/>
      <c r="K91" s="21" t="e">
        <f t="shared" si="2"/>
        <v>#NUM!</v>
      </c>
      <c r="L91" s="21"/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/>
      <c r="S91" s="21">
        <v>0</v>
      </c>
      <c r="T91" s="5"/>
      <c r="U91" s="5"/>
      <c r="V91" s="57" t="s">
        <v>52</v>
      </c>
      <c r="W91" s="57" t="s">
        <v>52</v>
      </c>
      <c r="X91" s="22"/>
      <c r="Y91" s="57" t="s">
        <v>52</v>
      </c>
    </row>
    <row r="92" spans="1:25" ht="30" customHeight="1">
      <c r="A92" s="5" t="s">
        <v>4088</v>
      </c>
      <c r="B92" s="5"/>
      <c r="C92" s="5"/>
      <c r="D92" s="20"/>
      <c r="E92" s="21"/>
      <c r="F92" s="5"/>
      <c r="G92" s="21"/>
      <c r="H92" s="5"/>
      <c r="I92" s="21"/>
      <c r="J92" s="5"/>
      <c r="K92" s="21" t="e">
        <f t="shared" si="2"/>
        <v>#NUM!</v>
      </c>
      <c r="L92" s="21"/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/>
      <c r="S92" s="21">
        <v>0</v>
      </c>
      <c r="T92" s="5"/>
      <c r="U92" s="5"/>
      <c r="V92" s="57" t="s">
        <v>52</v>
      </c>
      <c r="W92" s="57" t="s">
        <v>52</v>
      </c>
      <c r="X92" s="22"/>
      <c r="Y92" s="57" t="s">
        <v>52</v>
      </c>
    </row>
    <row r="93" spans="1:25" ht="30" customHeight="1">
      <c r="A93" s="5" t="s">
        <v>2663</v>
      </c>
      <c r="B93" s="5"/>
      <c r="C93" s="5"/>
      <c r="D93" s="20"/>
      <c r="E93" s="21"/>
      <c r="F93" s="5"/>
      <c r="G93" s="21"/>
      <c r="H93" s="5"/>
      <c r="I93" s="21"/>
      <c r="J93" s="5"/>
      <c r="K93" s="21" t="e">
        <f t="shared" si="2"/>
        <v>#NUM!</v>
      </c>
      <c r="L93" s="21"/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/>
      <c r="S93" s="21">
        <v>0</v>
      </c>
      <c r="T93" s="5"/>
      <c r="U93" s="5"/>
      <c r="V93" s="57" t="s">
        <v>52</v>
      </c>
      <c r="W93" s="57" t="s">
        <v>52</v>
      </c>
      <c r="X93" s="22"/>
      <c r="Y93" s="57" t="s">
        <v>52</v>
      </c>
    </row>
    <row r="94" spans="1:25" ht="30" customHeight="1">
      <c r="A94" s="5" t="s">
        <v>2674</v>
      </c>
      <c r="B94" s="5"/>
      <c r="C94" s="5"/>
      <c r="D94" s="20"/>
      <c r="E94" s="21"/>
      <c r="F94" s="5"/>
      <c r="G94" s="21"/>
      <c r="H94" s="5"/>
      <c r="I94" s="21"/>
      <c r="J94" s="5"/>
      <c r="K94" s="21" t="e">
        <f t="shared" si="2"/>
        <v>#NUM!</v>
      </c>
      <c r="L94" s="21"/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/>
      <c r="S94" s="21">
        <v>0</v>
      </c>
      <c r="T94" s="5"/>
      <c r="U94" s="5"/>
      <c r="V94" s="57" t="s">
        <v>52</v>
      </c>
      <c r="W94" s="57" t="s">
        <v>52</v>
      </c>
      <c r="X94" s="22"/>
      <c r="Y94" s="57" t="s">
        <v>52</v>
      </c>
    </row>
    <row r="95" spans="1:25" ht="30" customHeight="1">
      <c r="A95" s="5" t="s">
        <v>2834</v>
      </c>
      <c r="B95" s="5"/>
      <c r="C95" s="5"/>
      <c r="D95" s="20"/>
      <c r="E95" s="21"/>
      <c r="F95" s="5"/>
      <c r="G95" s="21"/>
      <c r="H95" s="5"/>
      <c r="I95" s="21"/>
      <c r="J95" s="5"/>
      <c r="K95" s="21" t="e">
        <f t="shared" ref="K95:K158" si="3">SMALL(E95:I95,COUNTIF(E95:I95,0)+1)</f>
        <v>#NUM!</v>
      </c>
      <c r="L95" s="21"/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/>
      <c r="S95" s="21">
        <v>0</v>
      </c>
      <c r="T95" s="5"/>
      <c r="U95" s="5"/>
      <c r="V95" s="57" t="s">
        <v>52</v>
      </c>
      <c r="W95" s="57" t="s">
        <v>52</v>
      </c>
      <c r="X95" s="22"/>
      <c r="Y95" s="57" t="s">
        <v>52</v>
      </c>
    </row>
    <row r="96" spans="1:25" ht="30" customHeight="1">
      <c r="A96" s="5" t="s">
        <v>2848</v>
      </c>
      <c r="B96" s="5"/>
      <c r="C96" s="5"/>
      <c r="D96" s="20"/>
      <c r="E96" s="21"/>
      <c r="F96" s="5"/>
      <c r="G96" s="21"/>
      <c r="H96" s="5"/>
      <c r="I96" s="21"/>
      <c r="J96" s="5"/>
      <c r="K96" s="21" t="e">
        <f t="shared" si="3"/>
        <v>#NUM!</v>
      </c>
      <c r="L96" s="21"/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/>
      <c r="S96" s="21">
        <v>0</v>
      </c>
      <c r="T96" s="5"/>
      <c r="U96" s="5"/>
      <c r="V96" s="57" t="s">
        <v>52</v>
      </c>
      <c r="W96" s="57" t="s">
        <v>52</v>
      </c>
      <c r="X96" s="22"/>
      <c r="Y96" s="57" t="s">
        <v>52</v>
      </c>
    </row>
    <row r="97" spans="1:25" ht="30" customHeight="1">
      <c r="A97" s="5" t="s">
        <v>2855</v>
      </c>
      <c r="B97" s="5"/>
      <c r="C97" s="5"/>
      <c r="D97" s="20"/>
      <c r="E97" s="21"/>
      <c r="F97" s="5"/>
      <c r="G97" s="21"/>
      <c r="H97" s="5"/>
      <c r="I97" s="21"/>
      <c r="J97" s="5"/>
      <c r="K97" s="21" t="e">
        <f t="shared" si="3"/>
        <v>#NUM!</v>
      </c>
      <c r="L97" s="21"/>
      <c r="M97" s="21">
        <v>0</v>
      </c>
      <c r="N97" s="21">
        <v>0</v>
      </c>
      <c r="O97" s="21">
        <v>0</v>
      </c>
      <c r="P97" s="21">
        <v>0</v>
      </c>
      <c r="Q97" s="21">
        <v>0</v>
      </c>
      <c r="R97" s="21"/>
      <c r="S97" s="21">
        <v>0</v>
      </c>
      <c r="T97" s="5"/>
      <c r="U97" s="5"/>
      <c r="V97" s="57" t="s">
        <v>52</v>
      </c>
      <c r="W97" s="57" t="s">
        <v>52</v>
      </c>
      <c r="X97" s="22"/>
      <c r="Y97" s="57" t="s">
        <v>52</v>
      </c>
    </row>
    <row r="98" spans="1:25" ht="30" customHeight="1">
      <c r="A98" s="5" t="s">
        <v>3002</v>
      </c>
      <c r="B98" s="5"/>
      <c r="C98" s="5"/>
      <c r="D98" s="20"/>
      <c r="E98" s="21"/>
      <c r="F98" s="5"/>
      <c r="G98" s="21"/>
      <c r="H98" s="5"/>
      <c r="I98" s="21"/>
      <c r="J98" s="5"/>
      <c r="K98" s="21" t="e">
        <f t="shared" si="3"/>
        <v>#NUM!</v>
      </c>
      <c r="L98" s="21"/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/>
      <c r="S98" s="21">
        <v>0</v>
      </c>
      <c r="T98" s="5"/>
      <c r="U98" s="5"/>
      <c r="V98" s="57" t="s">
        <v>52</v>
      </c>
      <c r="W98" s="57" t="s">
        <v>52</v>
      </c>
      <c r="X98" s="22"/>
      <c r="Y98" s="57" t="s">
        <v>52</v>
      </c>
    </row>
    <row r="99" spans="1:25" ht="30" customHeight="1">
      <c r="A99" s="5" t="s">
        <v>3144</v>
      </c>
      <c r="B99" s="5"/>
      <c r="C99" s="5"/>
      <c r="D99" s="20"/>
      <c r="E99" s="21"/>
      <c r="F99" s="5"/>
      <c r="G99" s="21"/>
      <c r="H99" s="5"/>
      <c r="I99" s="21"/>
      <c r="J99" s="5"/>
      <c r="K99" s="21" t="e">
        <f t="shared" si="3"/>
        <v>#NUM!</v>
      </c>
      <c r="L99" s="21"/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/>
      <c r="S99" s="21">
        <v>0</v>
      </c>
      <c r="T99" s="5"/>
      <c r="U99" s="5"/>
      <c r="V99" s="57" t="s">
        <v>52</v>
      </c>
      <c r="W99" s="57" t="s">
        <v>52</v>
      </c>
      <c r="X99" s="22"/>
      <c r="Y99" s="57" t="s">
        <v>52</v>
      </c>
    </row>
    <row r="100" spans="1:25" ht="30" customHeight="1">
      <c r="A100" s="5" t="s">
        <v>3153</v>
      </c>
      <c r="B100" s="5"/>
      <c r="C100" s="5"/>
      <c r="D100" s="20"/>
      <c r="E100" s="21"/>
      <c r="F100" s="5"/>
      <c r="G100" s="21"/>
      <c r="H100" s="5"/>
      <c r="I100" s="21"/>
      <c r="J100" s="5"/>
      <c r="K100" s="21" t="e">
        <f t="shared" si="3"/>
        <v>#NUM!</v>
      </c>
      <c r="L100" s="21"/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/>
      <c r="S100" s="21">
        <v>0</v>
      </c>
      <c r="T100" s="5"/>
      <c r="U100" s="5"/>
      <c r="V100" s="57" t="s">
        <v>52</v>
      </c>
      <c r="W100" s="57" t="s">
        <v>52</v>
      </c>
      <c r="X100" s="22"/>
      <c r="Y100" s="57" t="s">
        <v>52</v>
      </c>
    </row>
    <row r="101" spans="1:25" ht="30" customHeight="1">
      <c r="A101" s="5" t="s">
        <v>3158</v>
      </c>
      <c r="B101" s="5"/>
      <c r="C101" s="5"/>
      <c r="D101" s="20"/>
      <c r="E101" s="21"/>
      <c r="F101" s="5"/>
      <c r="G101" s="21"/>
      <c r="H101" s="5"/>
      <c r="I101" s="21"/>
      <c r="J101" s="5"/>
      <c r="K101" s="21" t="e">
        <f t="shared" si="3"/>
        <v>#NUM!</v>
      </c>
      <c r="L101" s="21"/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/>
      <c r="S101" s="21">
        <v>0</v>
      </c>
      <c r="T101" s="5"/>
      <c r="U101" s="5"/>
      <c r="V101" s="57" t="s">
        <v>52</v>
      </c>
      <c r="W101" s="57" t="s">
        <v>52</v>
      </c>
      <c r="X101" s="22"/>
      <c r="Y101" s="57" t="s">
        <v>52</v>
      </c>
    </row>
    <row r="102" spans="1:25" ht="30" customHeight="1">
      <c r="A102" s="5" t="s">
        <v>3459</v>
      </c>
      <c r="B102" s="5"/>
      <c r="C102" s="5"/>
      <c r="D102" s="20"/>
      <c r="E102" s="21"/>
      <c r="F102" s="5"/>
      <c r="G102" s="21"/>
      <c r="H102" s="5"/>
      <c r="I102" s="21"/>
      <c r="J102" s="5"/>
      <c r="K102" s="21" t="e">
        <f t="shared" si="3"/>
        <v>#NUM!</v>
      </c>
      <c r="L102" s="21"/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/>
      <c r="S102" s="21">
        <v>0</v>
      </c>
      <c r="T102" s="5"/>
      <c r="U102" s="5"/>
      <c r="V102" s="57" t="s">
        <v>52</v>
      </c>
      <c r="W102" s="57" t="s">
        <v>52</v>
      </c>
      <c r="X102" s="22"/>
      <c r="Y102" s="57" t="s">
        <v>52</v>
      </c>
    </row>
    <row r="103" spans="1:25" ht="30" customHeight="1">
      <c r="A103" s="5" t="s">
        <v>3462</v>
      </c>
      <c r="B103" s="5"/>
      <c r="C103" s="5"/>
      <c r="D103" s="20"/>
      <c r="E103" s="21"/>
      <c r="F103" s="5"/>
      <c r="G103" s="21"/>
      <c r="H103" s="5"/>
      <c r="I103" s="21"/>
      <c r="J103" s="5"/>
      <c r="K103" s="21" t="e">
        <f t="shared" si="3"/>
        <v>#NUM!</v>
      </c>
      <c r="L103" s="21"/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/>
      <c r="S103" s="21">
        <v>0</v>
      </c>
      <c r="T103" s="5"/>
      <c r="U103" s="5"/>
      <c r="V103" s="57" t="s">
        <v>52</v>
      </c>
      <c r="W103" s="57" t="s">
        <v>52</v>
      </c>
      <c r="X103" s="22"/>
      <c r="Y103" s="57" t="s">
        <v>52</v>
      </c>
    </row>
    <row r="104" spans="1:25" ht="30" customHeight="1">
      <c r="A104" s="5" t="s">
        <v>3465</v>
      </c>
      <c r="B104" s="5"/>
      <c r="C104" s="5"/>
      <c r="D104" s="20"/>
      <c r="E104" s="21"/>
      <c r="F104" s="5"/>
      <c r="G104" s="21"/>
      <c r="H104" s="5"/>
      <c r="I104" s="21"/>
      <c r="J104" s="5"/>
      <c r="K104" s="21" t="e">
        <f t="shared" si="3"/>
        <v>#NUM!</v>
      </c>
      <c r="L104" s="21"/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/>
      <c r="S104" s="21">
        <v>0</v>
      </c>
      <c r="T104" s="5"/>
      <c r="U104" s="5"/>
      <c r="V104" s="57" t="s">
        <v>52</v>
      </c>
      <c r="W104" s="57" t="s">
        <v>52</v>
      </c>
      <c r="X104" s="22"/>
      <c r="Y104" s="57" t="s">
        <v>52</v>
      </c>
    </row>
    <row r="105" spans="1:25" ht="30" customHeight="1">
      <c r="A105" s="5" t="s">
        <v>3469</v>
      </c>
      <c r="B105" s="5"/>
      <c r="C105" s="5"/>
      <c r="D105" s="20"/>
      <c r="E105" s="21"/>
      <c r="F105" s="5"/>
      <c r="G105" s="21"/>
      <c r="H105" s="5"/>
      <c r="I105" s="21"/>
      <c r="J105" s="5"/>
      <c r="K105" s="21" t="e">
        <f t="shared" si="3"/>
        <v>#NUM!</v>
      </c>
      <c r="L105" s="21"/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/>
      <c r="S105" s="21">
        <v>0</v>
      </c>
      <c r="T105" s="5"/>
      <c r="U105" s="5"/>
      <c r="V105" s="57" t="s">
        <v>52</v>
      </c>
      <c r="W105" s="57" t="s">
        <v>52</v>
      </c>
      <c r="X105" s="22"/>
      <c r="Y105" s="57" t="s">
        <v>52</v>
      </c>
    </row>
    <row r="106" spans="1:25" ht="30" customHeight="1">
      <c r="A106" s="5" t="s">
        <v>3473</v>
      </c>
      <c r="B106" s="5"/>
      <c r="C106" s="5"/>
      <c r="D106" s="20"/>
      <c r="E106" s="21"/>
      <c r="F106" s="5"/>
      <c r="G106" s="21"/>
      <c r="H106" s="5"/>
      <c r="I106" s="21"/>
      <c r="J106" s="5"/>
      <c r="K106" s="21" t="e">
        <f t="shared" si="3"/>
        <v>#NUM!</v>
      </c>
      <c r="L106" s="21"/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/>
      <c r="S106" s="21">
        <v>0</v>
      </c>
      <c r="T106" s="5"/>
      <c r="U106" s="5"/>
      <c r="V106" s="57" t="s">
        <v>52</v>
      </c>
      <c r="W106" s="57" t="s">
        <v>52</v>
      </c>
      <c r="X106" s="22"/>
      <c r="Y106" s="57" t="s">
        <v>52</v>
      </c>
    </row>
    <row r="107" spans="1:25" ht="30" customHeight="1">
      <c r="A107" s="5" t="s">
        <v>3487</v>
      </c>
      <c r="B107" s="5"/>
      <c r="C107" s="5"/>
      <c r="D107" s="20"/>
      <c r="E107" s="21"/>
      <c r="F107" s="5"/>
      <c r="G107" s="21"/>
      <c r="H107" s="5"/>
      <c r="I107" s="21"/>
      <c r="J107" s="5"/>
      <c r="K107" s="21" t="e">
        <f t="shared" si="3"/>
        <v>#NUM!</v>
      </c>
      <c r="L107" s="21"/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/>
      <c r="S107" s="21">
        <v>0</v>
      </c>
      <c r="T107" s="5"/>
      <c r="U107" s="5"/>
      <c r="V107" s="57" t="s">
        <v>52</v>
      </c>
      <c r="W107" s="57" t="s">
        <v>52</v>
      </c>
      <c r="X107" s="22"/>
      <c r="Y107" s="57" t="s">
        <v>52</v>
      </c>
    </row>
    <row r="108" spans="1:25" ht="30" customHeight="1">
      <c r="A108" s="5" t="s">
        <v>4043</v>
      </c>
      <c r="B108" s="5"/>
      <c r="C108" s="5"/>
      <c r="D108" s="20"/>
      <c r="E108" s="21"/>
      <c r="F108" s="5"/>
      <c r="G108" s="21"/>
      <c r="H108" s="5"/>
      <c r="I108" s="21"/>
      <c r="J108" s="5"/>
      <c r="K108" s="21" t="e">
        <f t="shared" si="3"/>
        <v>#NUM!</v>
      </c>
      <c r="L108" s="21"/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/>
      <c r="S108" s="21">
        <v>0</v>
      </c>
      <c r="T108" s="5"/>
      <c r="U108" s="5"/>
      <c r="V108" s="57" t="s">
        <v>52</v>
      </c>
      <c r="W108" s="57" t="s">
        <v>52</v>
      </c>
      <c r="X108" s="22"/>
      <c r="Y108" s="57" t="s">
        <v>52</v>
      </c>
    </row>
    <row r="109" spans="1:25" ht="30" customHeight="1">
      <c r="A109" s="5" t="s">
        <v>4218</v>
      </c>
      <c r="B109" s="5"/>
      <c r="C109" s="5"/>
      <c r="D109" s="20"/>
      <c r="E109" s="21"/>
      <c r="F109" s="5"/>
      <c r="G109" s="21"/>
      <c r="H109" s="5"/>
      <c r="I109" s="21"/>
      <c r="J109" s="5"/>
      <c r="K109" s="21" t="e">
        <f t="shared" si="3"/>
        <v>#NUM!</v>
      </c>
      <c r="L109" s="21"/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/>
      <c r="S109" s="21">
        <v>0</v>
      </c>
      <c r="T109" s="5"/>
      <c r="U109" s="5"/>
      <c r="V109" s="57" t="s">
        <v>52</v>
      </c>
      <c r="W109" s="57" t="s">
        <v>52</v>
      </c>
      <c r="X109" s="22"/>
      <c r="Y109" s="57" t="s">
        <v>52</v>
      </c>
    </row>
    <row r="110" spans="1:25" ht="30" customHeight="1">
      <c r="A110" s="5" t="s">
        <v>4228</v>
      </c>
      <c r="B110" s="5"/>
      <c r="C110" s="5"/>
      <c r="D110" s="20"/>
      <c r="E110" s="21"/>
      <c r="F110" s="5"/>
      <c r="G110" s="21"/>
      <c r="H110" s="5"/>
      <c r="I110" s="21"/>
      <c r="J110" s="5"/>
      <c r="K110" s="21" t="e">
        <f t="shared" si="3"/>
        <v>#NUM!</v>
      </c>
      <c r="L110" s="21"/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/>
      <c r="S110" s="21">
        <v>0</v>
      </c>
      <c r="T110" s="5"/>
      <c r="U110" s="5"/>
      <c r="V110" s="57" t="s">
        <v>52</v>
      </c>
      <c r="W110" s="57" t="s">
        <v>52</v>
      </c>
      <c r="X110" s="22"/>
      <c r="Y110" s="57" t="s">
        <v>52</v>
      </c>
    </row>
    <row r="111" spans="1:25" ht="30" customHeight="1">
      <c r="A111" s="5" t="s">
        <v>4237</v>
      </c>
      <c r="B111" s="5"/>
      <c r="C111" s="5"/>
      <c r="D111" s="20"/>
      <c r="E111" s="21"/>
      <c r="F111" s="5"/>
      <c r="G111" s="21"/>
      <c r="H111" s="5"/>
      <c r="I111" s="21"/>
      <c r="J111" s="5"/>
      <c r="K111" s="21" t="e">
        <f t="shared" si="3"/>
        <v>#NUM!</v>
      </c>
      <c r="L111" s="21"/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/>
      <c r="S111" s="21">
        <v>0</v>
      </c>
      <c r="T111" s="5"/>
      <c r="U111" s="5"/>
      <c r="V111" s="57" t="s">
        <v>52</v>
      </c>
      <c r="W111" s="57" t="s">
        <v>52</v>
      </c>
      <c r="X111" s="22"/>
      <c r="Y111" s="57" t="s">
        <v>52</v>
      </c>
    </row>
    <row r="112" spans="1:25" ht="30" customHeight="1">
      <c r="A112" s="5" t="s">
        <v>1116</v>
      </c>
      <c r="B112" s="5"/>
      <c r="C112" s="5"/>
      <c r="D112" s="20"/>
      <c r="E112" s="21"/>
      <c r="F112" s="5"/>
      <c r="G112" s="21"/>
      <c r="H112" s="5"/>
      <c r="I112" s="21"/>
      <c r="J112" s="5"/>
      <c r="K112" s="21" t="e">
        <f t="shared" si="3"/>
        <v>#NUM!</v>
      </c>
      <c r="L112" s="21"/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/>
      <c r="S112" s="21">
        <v>0</v>
      </c>
      <c r="T112" s="5"/>
      <c r="U112" s="5"/>
      <c r="V112" s="57" t="s">
        <v>52</v>
      </c>
      <c r="W112" s="57" t="s">
        <v>52</v>
      </c>
      <c r="X112" s="22"/>
      <c r="Y112" s="57" t="s">
        <v>52</v>
      </c>
    </row>
    <row r="113" spans="1:25" ht="30" customHeight="1">
      <c r="A113" s="5" t="s">
        <v>1120</v>
      </c>
      <c r="B113" s="5"/>
      <c r="C113" s="5"/>
      <c r="D113" s="20"/>
      <c r="E113" s="21"/>
      <c r="F113" s="5"/>
      <c r="G113" s="21"/>
      <c r="H113" s="5"/>
      <c r="I113" s="21"/>
      <c r="J113" s="5"/>
      <c r="K113" s="21" t="e">
        <f t="shared" si="3"/>
        <v>#NUM!</v>
      </c>
      <c r="L113" s="21"/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/>
      <c r="S113" s="21">
        <v>0</v>
      </c>
      <c r="T113" s="5"/>
      <c r="U113" s="5"/>
      <c r="V113" s="57" t="s">
        <v>52</v>
      </c>
      <c r="W113" s="57" t="s">
        <v>52</v>
      </c>
      <c r="X113" s="22"/>
      <c r="Y113" s="57" t="s">
        <v>52</v>
      </c>
    </row>
    <row r="114" spans="1:25" ht="30" customHeight="1">
      <c r="A114" s="5" t="s">
        <v>4302</v>
      </c>
      <c r="B114" s="5"/>
      <c r="C114" s="5"/>
      <c r="D114" s="20"/>
      <c r="E114" s="21"/>
      <c r="F114" s="5"/>
      <c r="G114" s="21"/>
      <c r="H114" s="5"/>
      <c r="I114" s="21"/>
      <c r="J114" s="5"/>
      <c r="K114" s="21" t="e">
        <f t="shared" si="3"/>
        <v>#NUM!</v>
      </c>
      <c r="L114" s="21"/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/>
      <c r="S114" s="21">
        <v>0</v>
      </c>
      <c r="T114" s="5"/>
      <c r="U114" s="5"/>
      <c r="V114" s="57" t="s">
        <v>52</v>
      </c>
      <c r="W114" s="57" t="s">
        <v>52</v>
      </c>
      <c r="X114" s="22"/>
      <c r="Y114" s="57" t="s">
        <v>52</v>
      </c>
    </row>
    <row r="115" spans="1:25" ht="30" customHeight="1">
      <c r="A115" s="5" t="s">
        <v>4305</v>
      </c>
      <c r="B115" s="5"/>
      <c r="C115" s="5"/>
      <c r="D115" s="20"/>
      <c r="E115" s="21"/>
      <c r="F115" s="5"/>
      <c r="G115" s="21"/>
      <c r="H115" s="5"/>
      <c r="I115" s="21"/>
      <c r="J115" s="5"/>
      <c r="K115" s="21" t="e">
        <f t="shared" si="3"/>
        <v>#NUM!</v>
      </c>
      <c r="L115" s="21"/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/>
      <c r="S115" s="21">
        <v>0</v>
      </c>
      <c r="T115" s="5"/>
      <c r="U115" s="5"/>
      <c r="V115" s="57" t="s">
        <v>52</v>
      </c>
      <c r="W115" s="57" t="s">
        <v>52</v>
      </c>
      <c r="X115" s="22"/>
      <c r="Y115" s="57" t="s">
        <v>52</v>
      </c>
    </row>
    <row r="116" spans="1:25" ht="30" customHeight="1">
      <c r="A116" s="5" t="s">
        <v>4312</v>
      </c>
      <c r="B116" s="5"/>
      <c r="C116" s="5"/>
      <c r="D116" s="20"/>
      <c r="E116" s="21"/>
      <c r="F116" s="5"/>
      <c r="G116" s="21"/>
      <c r="H116" s="5"/>
      <c r="I116" s="21"/>
      <c r="J116" s="5"/>
      <c r="K116" s="21" t="e">
        <f t="shared" si="3"/>
        <v>#NUM!</v>
      </c>
      <c r="L116" s="21"/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/>
      <c r="S116" s="21">
        <v>0</v>
      </c>
      <c r="T116" s="5"/>
      <c r="U116" s="5"/>
      <c r="V116" s="57" t="s">
        <v>52</v>
      </c>
      <c r="W116" s="57" t="s">
        <v>52</v>
      </c>
      <c r="X116" s="22"/>
      <c r="Y116" s="57" t="s">
        <v>52</v>
      </c>
    </row>
    <row r="117" spans="1:25" ht="30" customHeight="1">
      <c r="A117" s="5" t="s">
        <v>4329</v>
      </c>
      <c r="B117" s="5"/>
      <c r="C117" s="5"/>
      <c r="D117" s="20"/>
      <c r="E117" s="21"/>
      <c r="F117" s="5"/>
      <c r="G117" s="21"/>
      <c r="H117" s="5"/>
      <c r="I117" s="21"/>
      <c r="J117" s="5"/>
      <c r="K117" s="21" t="e">
        <f t="shared" si="3"/>
        <v>#NUM!</v>
      </c>
      <c r="L117" s="21"/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/>
      <c r="S117" s="21">
        <v>0</v>
      </c>
      <c r="T117" s="5"/>
      <c r="U117" s="5"/>
      <c r="V117" s="57" t="s">
        <v>52</v>
      </c>
      <c r="W117" s="57" t="s">
        <v>52</v>
      </c>
      <c r="X117" s="22"/>
      <c r="Y117" s="57" t="s">
        <v>52</v>
      </c>
    </row>
    <row r="118" spans="1:25" ht="30" customHeight="1">
      <c r="A118" s="5" t="s">
        <v>4334</v>
      </c>
      <c r="B118" s="5"/>
      <c r="C118" s="5"/>
      <c r="D118" s="20"/>
      <c r="E118" s="21"/>
      <c r="F118" s="5"/>
      <c r="G118" s="21"/>
      <c r="H118" s="5"/>
      <c r="I118" s="21"/>
      <c r="J118" s="5"/>
      <c r="K118" s="21" t="e">
        <f t="shared" si="3"/>
        <v>#NUM!</v>
      </c>
      <c r="L118" s="21"/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/>
      <c r="S118" s="21">
        <v>0</v>
      </c>
      <c r="T118" s="5"/>
      <c r="U118" s="5"/>
      <c r="V118" s="57" t="s">
        <v>52</v>
      </c>
      <c r="W118" s="57" t="s">
        <v>52</v>
      </c>
      <c r="X118" s="22"/>
      <c r="Y118" s="57" t="s">
        <v>52</v>
      </c>
    </row>
    <row r="119" spans="1:25" ht="30" customHeight="1">
      <c r="A119" s="5" t="s">
        <v>4356</v>
      </c>
      <c r="B119" s="5"/>
      <c r="C119" s="5"/>
      <c r="D119" s="20"/>
      <c r="E119" s="21"/>
      <c r="F119" s="5"/>
      <c r="G119" s="21"/>
      <c r="H119" s="5"/>
      <c r="I119" s="21"/>
      <c r="J119" s="5"/>
      <c r="K119" s="21" t="e">
        <f t="shared" si="3"/>
        <v>#NUM!</v>
      </c>
      <c r="L119" s="21"/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/>
      <c r="S119" s="21">
        <v>0</v>
      </c>
      <c r="T119" s="5"/>
      <c r="U119" s="5"/>
      <c r="V119" s="57" t="s">
        <v>52</v>
      </c>
      <c r="W119" s="57" t="s">
        <v>52</v>
      </c>
      <c r="X119" s="22"/>
      <c r="Y119" s="57" t="s">
        <v>52</v>
      </c>
    </row>
    <row r="120" spans="1:25" ht="30" customHeight="1">
      <c r="A120" s="5" t="s">
        <v>4361</v>
      </c>
      <c r="B120" s="5"/>
      <c r="C120" s="5"/>
      <c r="D120" s="20"/>
      <c r="E120" s="21"/>
      <c r="F120" s="5"/>
      <c r="G120" s="21"/>
      <c r="H120" s="5"/>
      <c r="I120" s="21"/>
      <c r="J120" s="5"/>
      <c r="K120" s="21" t="e">
        <f t="shared" si="3"/>
        <v>#NUM!</v>
      </c>
      <c r="L120" s="21"/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/>
      <c r="S120" s="21">
        <v>0</v>
      </c>
      <c r="T120" s="5"/>
      <c r="U120" s="5"/>
      <c r="V120" s="57" t="s">
        <v>52</v>
      </c>
      <c r="W120" s="57" t="s">
        <v>52</v>
      </c>
      <c r="X120" s="22"/>
      <c r="Y120" s="57" t="s">
        <v>52</v>
      </c>
    </row>
    <row r="121" spans="1:25" ht="30" customHeight="1">
      <c r="A121" s="5" t="s">
        <v>4366</v>
      </c>
      <c r="B121" s="5"/>
      <c r="C121" s="5"/>
      <c r="D121" s="20"/>
      <c r="E121" s="21"/>
      <c r="F121" s="5"/>
      <c r="G121" s="21"/>
      <c r="H121" s="5"/>
      <c r="I121" s="21"/>
      <c r="J121" s="5"/>
      <c r="K121" s="21" t="e">
        <f t="shared" si="3"/>
        <v>#NUM!</v>
      </c>
      <c r="L121" s="21"/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/>
      <c r="S121" s="21">
        <v>0</v>
      </c>
      <c r="T121" s="5"/>
      <c r="U121" s="5"/>
      <c r="V121" s="57" t="s">
        <v>52</v>
      </c>
      <c r="W121" s="57" t="s">
        <v>52</v>
      </c>
      <c r="X121" s="22"/>
      <c r="Y121" s="57" t="s">
        <v>52</v>
      </c>
    </row>
    <row r="122" spans="1:25" ht="30" customHeight="1">
      <c r="A122" s="5" t="s">
        <v>4371</v>
      </c>
      <c r="B122" s="5"/>
      <c r="C122" s="5"/>
      <c r="D122" s="20"/>
      <c r="E122" s="21"/>
      <c r="F122" s="5"/>
      <c r="G122" s="21"/>
      <c r="H122" s="5"/>
      <c r="I122" s="21"/>
      <c r="J122" s="5"/>
      <c r="K122" s="21" t="e">
        <f t="shared" si="3"/>
        <v>#NUM!</v>
      </c>
      <c r="L122" s="21"/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/>
      <c r="S122" s="21">
        <v>0</v>
      </c>
      <c r="T122" s="5"/>
      <c r="U122" s="5"/>
      <c r="V122" s="57" t="s">
        <v>52</v>
      </c>
      <c r="W122" s="57" t="s">
        <v>52</v>
      </c>
      <c r="X122" s="22"/>
      <c r="Y122" s="57" t="s">
        <v>52</v>
      </c>
    </row>
    <row r="123" spans="1:25" ht="30" customHeight="1">
      <c r="A123" s="5" t="s">
        <v>4376</v>
      </c>
      <c r="B123" s="5"/>
      <c r="C123" s="5"/>
      <c r="D123" s="20"/>
      <c r="E123" s="21"/>
      <c r="F123" s="5"/>
      <c r="G123" s="21"/>
      <c r="H123" s="5"/>
      <c r="I123" s="21"/>
      <c r="J123" s="5"/>
      <c r="K123" s="21" t="e">
        <f t="shared" si="3"/>
        <v>#NUM!</v>
      </c>
      <c r="L123" s="21"/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/>
      <c r="S123" s="21">
        <v>0</v>
      </c>
      <c r="T123" s="5"/>
      <c r="U123" s="5"/>
      <c r="V123" s="57" t="s">
        <v>52</v>
      </c>
      <c r="W123" s="57" t="s">
        <v>52</v>
      </c>
      <c r="X123" s="22"/>
      <c r="Y123" s="57" t="s">
        <v>52</v>
      </c>
    </row>
    <row r="124" spans="1:25" ht="30" customHeight="1">
      <c r="A124" s="5" t="s">
        <v>4434</v>
      </c>
      <c r="B124" s="5"/>
      <c r="C124" s="5"/>
      <c r="D124" s="20"/>
      <c r="E124" s="21"/>
      <c r="F124" s="5"/>
      <c r="G124" s="21"/>
      <c r="H124" s="5"/>
      <c r="I124" s="21"/>
      <c r="J124" s="5"/>
      <c r="K124" s="21" t="e">
        <f t="shared" si="3"/>
        <v>#NUM!</v>
      </c>
      <c r="L124" s="21"/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/>
      <c r="S124" s="21">
        <v>0</v>
      </c>
      <c r="T124" s="5"/>
      <c r="U124" s="5"/>
      <c r="V124" s="57" t="s">
        <v>52</v>
      </c>
      <c r="W124" s="57" t="s">
        <v>52</v>
      </c>
      <c r="X124" s="22"/>
      <c r="Y124" s="57" t="s">
        <v>52</v>
      </c>
    </row>
    <row r="125" spans="1:25" ht="30" customHeight="1">
      <c r="A125" s="5" t="s">
        <v>4437</v>
      </c>
      <c r="B125" s="5"/>
      <c r="C125" s="5"/>
      <c r="D125" s="20"/>
      <c r="E125" s="21"/>
      <c r="F125" s="5"/>
      <c r="G125" s="21"/>
      <c r="H125" s="5"/>
      <c r="I125" s="21"/>
      <c r="J125" s="5"/>
      <c r="K125" s="21" t="e">
        <f t="shared" si="3"/>
        <v>#NUM!</v>
      </c>
      <c r="L125" s="21"/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/>
      <c r="S125" s="21">
        <v>0</v>
      </c>
      <c r="T125" s="5"/>
      <c r="U125" s="5"/>
      <c r="V125" s="57" t="s">
        <v>52</v>
      </c>
      <c r="W125" s="57" t="s">
        <v>52</v>
      </c>
      <c r="X125" s="22"/>
      <c r="Y125" s="57" t="s">
        <v>52</v>
      </c>
    </row>
    <row r="126" spans="1:25" ht="30" customHeight="1">
      <c r="A126" s="5" t="s">
        <v>4448</v>
      </c>
      <c r="B126" s="5"/>
      <c r="C126" s="5"/>
      <c r="D126" s="20"/>
      <c r="E126" s="21"/>
      <c r="F126" s="5"/>
      <c r="G126" s="21"/>
      <c r="H126" s="5"/>
      <c r="I126" s="21"/>
      <c r="J126" s="5"/>
      <c r="K126" s="21" t="e">
        <f t="shared" si="3"/>
        <v>#NUM!</v>
      </c>
      <c r="L126" s="21"/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/>
      <c r="S126" s="21">
        <v>0</v>
      </c>
      <c r="T126" s="5"/>
      <c r="U126" s="5"/>
      <c r="V126" s="57" t="s">
        <v>52</v>
      </c>
      <c r="W126" s="57" t="s">
        <v>52</v>
      </c>
      <c r="X126" s="22"/>
      <c r="Y126" s="57" t="s">
        <v>52</v>
      </c>
    </row>
    <row r="127" spans="1:25" ht="30" customHeight="1">
      <c r="A127" s="5" t="s">
        <v>4453</v>
      </c>
      <c r="B127" s="5"/>
      <c r="C127" s="5"/>
      <c r="D127" s="20"/>
      <c r="E127" s="21"/>
      <c r="F127" s="5"/>
      <c r="G127" s="21"/>
      <c r="H127" s="5"/>
      <c r="I127" s="21"/>
      <c r="J127" s="5"/>
      <c r="K127" s="21" t="e">
        <f t="shared" si="3"/>
        <v>#NUM!</v>
      </c>
      <c r="L127" s="21"/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/>
      <c r="S127" s="21">
        <v>0</v>
      </c>
      <c r="T127" s="5"/>
      <c r="U127" s="5"/>
      <c r="V127" s="57" t="s">
        <v>52</v>
      </c>
      <c r="W127" s="57" t="s">
        <v>52</v>
      </c>
      <c r="X127" s="22"/>
      <c r="Y127" s="57" t="s">
        <v>52</v>
      </c>
    </row>
    <row r="128" spans="1:25" ht="30" customHeight="1">
      <c r="A128" s="5" t="s">
        <v>4941</v>
      </c>
      <c r="B128" s="5"/>
      <c r="C128" s="5"/>
      <c r="D128" s="20"/>
      <c r="E128" s="21"/>
      <c r="F128" s="5"/>
      <c r="G128" s="21"/>
      <c r="H128" s="5"/>
      <c r="I128" s="21"/>
      <c r="J128" s="5"/>
      <c r="K128" s="21" t="e">
        <f t="shared" si="3"/>
        <v>#NUM!</v>
      </c>
      <c r="L128" s="21"/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/>
      <c r="S128" s="21">
        <v>0</v>
      </c>
      <c r="T128" s="5"/>
      <c r="U128" s="5"/>
      <c r="V128" s="57" t="s">
        <v>52</v>
      </c>
      <c r="W128" s="57" t="s">
        <v>52</v>
      </c>
      <c r="X128" s="22"/>
      <c r="Y128" s="57" t="s">
        <v>52</v>
      </c>
    </row>
    <row r="129" spans="1:25" ht="30" customHeight="1">
      <c r="A129" s="5" t="s">
        <v>5129</v>
      </c>
      <c r="B129" s="5"/>
      <c r="C129" s="5"/>
      <c r="D129" s="20"/>
      <c r="E129" s="21"/>
      <c r="F129" s="5"/>
      <c r="G129" s="21"/>
      <c r="H129" s="5"/>
      <c r="I129" s="21"/>
      <c r="J129" s="5"/>
      <c r="K129" s="21" t="e">
        <f t="shared" si="3"/>
        <v>#NUM!</v>
      </c>
      <c r="L129" s="21"/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/>
      <c r="S129" s="21">
        <v>0</v>
      </c>
      <c r="T129" s="5"/>
      <c r="U129" s="5"/>
      <c r="V129" s="57" t="s">
        <v>52</v>
      </c>
      <c r="W129" s="57" t="s">
        <v>52</v>
      </c>
      <c r="X129" s="22"/>
      <c r="Y129" s="57" t="s">
        <v>52</v>
      </c>
    </row>
    <row r="130" spans="1:25" ht="30" customHeight="1">
      <c r="A130" s="5" t="s">
        <v>5138</v>
      </c>
      <c r="B130" s="5"/>
      <c r="C130" s="5"/>
      <c r="D130" s="20"/>
      <c r="E130" s="21"/>
      <c r="F130" s="5"/>
      <c r="G130" s="21"/>
      <c r="H130" s="5"/>
      <c r="I130" s="21"/>
      <c r="J130" s="5"/>
      <c r="K130" s="21" t="e">
        <f t="shared" si="3"/>
        <v>#NUM!</v>
      </c>
      <c r="L130" s="21"/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/>
      <c r="S130" s="21">
        <v>0</v>
      </c>
      <c r="T130" s="5"/>
      <c r="U130" s="5"/>
      <c r="V130" s="57" t="s">
        <v>52</v>
      </c>
      <c r="W130" s="57" t="s">
        <v>52</v>
      </c>
      <c r="X130" s="22"/>
      <c r="Y130" s="57" t="s">
        <v>52</v>
      </c>
    </row>
    <row r="131" spans="1:25" ht="30" customHeight="1">
      <c r="A131" s="5" t="s">
        <v>5146</v>
      </c>
      <c r="B131" s="5"/>
      <c r="C131" s="5"/>
      <c r="D131" s="20"/>
      <c r="E131" s="21"/>
      <c r="F131" s="5"/>
      <c r="G131" s="21"/>
      <c r="H131" s="5"/>
      <c r="I131" s="21"/>
      <c r="J131" s="5"/>
      <c r="K131" s="21" t="e">
        <f t="shared" si="3"/>
        <v>#NUM!</v>
      </c>
      <c r="L131" s="21"/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/>
      <c r="S131" s="21">
        <v>0</v>
      </c>
      <c r="T131" s="5"/>
      <c r="U131" s="5"/>
      <c r="V131" s="57" t="s">
        <v>52</v>
      </c>
      <c r="W131" s="57" t="s">
        <v>52</v>
      </c>
      <c r="X131" s="22"/>
      <c r="Y131" s="57" t="s">
        <v>52</v>
      </c>
    </row>
    <row r="132" spans="1:25" ht="30" customHeight="1">
      <c r="A132" s="5" t="s">
        <v>5154</v>
      </c>
      <c r="B132" s="5"/>
      <c r="C132" s="5"/>
      <c r="D132" s="20"/>
      <c r="E132" s="21"/>
      <c r="F132" s="5"/>
      <c r="G132" s="21"/>
      <c r="H132" s="5"/>
      <c r="I132" s="21"/>
      <c r="J132" s="5"/>
      <c r="K132" s="21" t="e">
        <f t="shared" si="3"/>
        <v>#NUM!</v>
      </c>
      <c r="L132" s="21"/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/>
      <c r="S132" s="21">
        <v>0</v>
      </c>
      <c r="T132" s="5"/>
      <c r="U132" s="5"/>
      <c r="V132" s="57" t="s">
        <v>52</v>
      </c>
      <c r="W132" s="57" t="s">
        <v>52</v>
      </c>
      <c r="X132" s="22"/>
      <c r="Y132" s="57" t="s">
        <v>52</v>
      </c>
    </row>
    <row r="133" spans="1:25" ht="30" customHeight="1">
      <c r="A133" s="5" t="s">
        <v>5162</v>
      </c>
      <c r="B133" s="5"/>
      <c r="C133" s="5"/>
      <c r="D133" s="20"/>
      <c r="E133" s="21"/>
      <c r="F133" s="5"/>
      <c r="G133" s="21"/>
      <c r="H133" s="5"/>
      <c r="I133" s="21"/>
      <c r="J133" s="5"/>
      <c r="K133" s="21" t="e">
        <f t="shared" si="3"/>
        <v>#NUM!</v>
      </c>
      <c r="L133" s="21"/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/>
      <c r="S133" s="21">
        <v>0</v>
      </c>
      <c r="T133" s="5"/>
      <c r="U133" s="5"/>
      <c r="V133" s="57" t="s">
        <v>52</v>
      </c>
      <c r="W133" s="57" t="s">
        <v>52</v>
      </c>
      <c r="X133" s="22"/>
      <c r="Y133" s="57" t="s">
        <v>52</v>
      </c>
    </row>
    <row r="134" spans="1:25" ht="30" customHeight="1">
      <c r="A134" s="5" t="s">
        <v>5170</v>
      </c>
      <c r="B134" s="5"/>
      <c r="C134" s="5"/>
      <c r="D134" s="20"/>
      <c r="E134" s="21"/>
      <c r="F134" s="5"/>
      <c r="G134" s="21"/>
      <c r="H134" s="5"/>
      <c r="I134" s="21"/>
      <c r="J134" s="5"/>
      <c r="K134" s="21" t="e">
        <f t="shared" si="3"/>
        <v>#NUM!</v>
      </c>
      <c r="L134" s="21"/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/>
      <c r="S134" s="21">
        <v>0</v>
      </c>
      <c r="T134" s="5"/>
      <c r="U134" s="5"/>
      <c r="V134" s="57" t="s">
        <v>52</v>
      </c>
      <c r="W134" s="57" t="s">
        <v>52</v>
      </c>
      <c r="X134" s="22"/>
      <c r="Y134" s="57" t="s">
        <v>52</v>
      </c>
    </row>
    <row r="135" spans="1:25" ht="30" customHeight="1">
      <c r="A135" s="5" t="s">
        <v>5175</v>
      </c>
      <c r="B135" s="5"/>
      <c r="C135" s="5"/>
      <c r="D135" s="20"/>
      <c r="E135" s="21"/>
      <c r="F135" s="5"/>
      <c r="G135" s="21"/>
      <c r="H135" s="5"/>
      <c r="I135" s="21"/>
      <c r="J135" s="5"/>
      <c r="K135" s="21" t="e">
        <f t="shared" si="3"/>
        <v>#NUM!</v>
      </c>
      <c r="L135" s="21"/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/>
      <c r="S135" s="21">
        <v>0</v>
      </c>
      <c r="T135" s="5"/>
      <c r="U135" s="5"/>
      <c r="V135" s="57" t="s">
        <v>52</v>
      </c>
      <c r="W135" s="57" t="s">
        <v>52</v>
      </c>
      <c r="X135" s="22"/>
      <c r="Y135" s="57" t="s">
        <v>52</v>
      </c>
    </row>
    <row r="136" spans="1:25" ht="30" customHeight="1">
      <c r="A136" s="5" t="s">
        <v>5183</v>
      </c>
      <c r="B136" s="5"/>
      <c r="C136" s="5"/>
      <c r="D136" s="20"/>
      <c r="E136" s="21"/>
      <c r="F136" s="5"/>
      <c r="G136" s="21"/>
      <c r="H136" s="5"/>
      <c r="I136" s="21"/>
      <c r="J136" s="5"/>
      <c r="K136" s="21" t="e">
        <f t="shared" si="3"/>
        <v>#NUM!</v>
      </c>
      <c r="L136" s="21"/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/>
      <c r="S136" s="21">
        <v>0</v>
      </c>
      <c r="T136" s="5"/>
      <c r="U136" s="5"/>
      <c r="V136" s="57" t="s">
        <v>52</v>
      </c>
      <c r="W136" s="57" t="s">
        <v>52</v>
      </c>
      <c r="X136" s="22"/>
      <c r="Y136" s="57" t="s">
        <v>52</v>
      </c>
    </row>
    <row r="137" spans="1:25" ht="30" customHeight="1">
      <c r="A137" s="5" t="s">
        <v>5191</v>
      </c>
      <c r="B137" s="5"/>
      <c r="C137" s="5"/>
      <c r="D137" s="20"/>
      <c r="E137" s="21"/>
      <c r="F137" s="5"/>
      <c r="G137" s="21"/>
      <c r="H137" s="5"/>
      <c r="I137" s="21"/>
      <c r="J137" s="5"/>
      <c r="K137" s="21" t="e">
        <f t="shared" si="3"/>
        <v>#NUM!</v>
      </c>
      <c r="L137" s="21"/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/>
      <c r="S137" s="21">
        <v>0</v>
      </c>
      <c r="T137" s="5"/>
      <c r="U137" s="5"/>
      <c r="V137" s="57" t="s">
        <v>52</v>
      </c>
      <c r="W137" s="57" t="s">
        <v>52</v>
      </c>
      <c r="X137" s="22"/>
      <c r="Y137" s="57" t="s">
        <v>52</v>
      </c>
    </row>
    <row r="138" spans="1:25" ht="30" customHeight="1">
      <c r="A138" s="5" t="s">
        <v>2552</v>
      </c>
      <c r="B138" s="5"/>
      <c r="C138" s="5"/>
      <c r="D138" s="20"/>
      <c r="E138" s="21"/>
      <c r="F138" s="5"/>
      <c r="G138" s="21"/>
      <c r="H138" s="5"/>
      <c r="I138" s="21"/>
      <c r="J138" s="5"/>
      <c r="K138" s="21" t="e">
        <f t="shared" si="3"/>
        <v>#NUM!</v>
      </c>
      <c r="L138" s="21"/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/>
      <c r="S138" s="21">
        <v>0</v>
      </c>
      <c r="T138" s="5"/>
      <c r="U138" s="5"/>
      <c r="V138" s="57" t="s">
        <v>52</v>
      </c>
      <c r="W138" s="57" t="s">
        <v>52</v>
      </c>
      <c r="X138" s="22"/>
      <c r="Y138" s="57" t="s">
        <v>52</v>
      </c>
    </row>
    <row r="139" spans="1:25" ht="30" customHeight="1">
      <c r="A139" s="5" t="s">
        <v>2561</v>
      </c>
      <c r="B139" s="5"/>
      <c r="C139" s="5"/>
      <c r="D139" s="20"/>
      <c r="E139" s="21"/>
      <c r="F139" s="5"/>
      <c r="G139" s="21"/>
      <c r="H139" s="5"/>
      <c r="I139" s="21"/>
      <c r="J139" s="5"/>
      <c r="K139" s="21" t="e">
        <f t="shared" si="3"/>
        <v>#NUM!</v>
      </c>
      <c r="L139" s="21"/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/>
      <c r="S139" s="21">
        <v>0</v>
      </c>
      <c r="T139" s="5"/>
      <c r="U139" s="5"/>
      <c r="V139" s="57" t="s">
        <v>52</v>
      </c>
      <c r="W139" s="57" t="s">
        <v>52</v>
      </c>
      <c r="X139" s="22"/>
      <c r="Y139" s="57" t="s">
        <v>52</v>
      </c>
    </row>
    <row r="140" spans="1:25" ht="30" customHeight="1">
      <c r="A140" s="5" t="s">
        <v>6583</v>
      </c>
      <c r="B140" s="5"/>
      <c r="C140" s="5"/>
      <c r="D140" s="20"/>
      <c r="E140" s="21"/>
      <c r="F140" s="5"/>
      <c r="G140" s="21"/>
      <c r="H140" s="5"/>
      <c r="I140" s="21"/>
      <c r="J140" s="5"/>
      <c r="K140" s="21" t="e">
        <f t="shared" si="3"/>
        <v>#NUM!</v>
      </c>
      <c r="L140" s="21"/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/>
      <c r="S140" s="21">
        <v>0</v>
      </c>
      <c r="T140" s="5"/>
      <c r="U140" s="5"/>
      <c r="V140" s="57" t="s">
        <v>52</v>
      </c>
      <c r="W140" s="57" t="s">
        <v>52</v>
      </c>
      <c r="X140" s="22"/>
      <c r="Y140" s="57" t="s">
        <v>52</v>
      </c>
    </row>
    <row r="141" spans="1:25" ht="30" customHeight="1">
      <c r="A141" s="5" t="s">
        <v>2681</v>
      </c>
      <c r="B141" s="5"/>
      <c r="C141" s="5"/>
      <c r="D141" s="20"/>
      <c r="E141" s="21"/>
      <c r="F141" s="5"/>
      <c r="G141" s="21"/>
      <c r="H141" s="5"/>
      <c r="I141" s="21"/>
      <c r="J141" s="5"/>
      <c r="K141" s="21" t="e">
        <f t="shared" si="3"/>
        <v>#NUM!</v>
      </c>
      <c r="L141" s="21"/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/>
      <c r="S141" s="21">
        <v>0</v>
      </c>
      <c r="T141" s="5"/>
      <c r="U141" s="5"/>
      <c r="V141" s="57" t="s">
        <v>52</v>
      </c>
      <c r="W141" s="57" t="s">
        <v>52</v>
      </c>
      <c r="X141" s="22"/>
      <c r="Y141" s="57" t="s">
        <v>52</v>
      </c>
    </row>
    <row r="142" spans="1:25" ht="30" customHeight="1">
      <c r="A142" s="5" t="s">
        <v>2533</v>
      </c>
      <c r="B142" s="5"/>
      <c r="C142" s="5"/>
      <c r="D142" s="20"/>
      <c r="E142" s="21"/>
      <c r="F142" s="5"/>
      <c r="G142" s="21"/>
      <c r="H142" s="5"/>
      <c r="I142" s="21"/>
      <c r="J142" s="5"/>
      <c r="K142" s="21" t="e">
        <f t="shared" si="3"/>
        <v>#NUM!</v>
      </c>
      <c r="L142" s="21"/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/>
      <c r="S142" s="21">
        <v>0</v>
      </c>
      <c r="T142" s="5"/>
      <c r="U142" s="5"/>
      <c r="V142" s="57" t="s">
        <v>52</v>
      </c>
      <c r="W142" s="57" t="s">
        <v>52</v>
      </c>
      <c r="X142" s="22"/>
      <c r="Y142" s="57" t="s">
        <v>52</v>
      </c>
    </row>
    <row r="143" spans="1:25" s="28" customFormat="1" ht="30" customHeight="1">
      <c r="A143" s="23" t="s">
        <v>2542</v>
      </c>
      <c r="B143" s="23"/>
      <c r="C143" s="23"/>
      <c r="D143" s="24"/>
      <c r="E143" s="25"/>
      <c r="F143" s="23"/>
      <c r="G143" s="25"/>
      <c r="H143" s="23"/>
      <c r="I143" s="25"/>
      <c r="J143" s="23"/>
      <c r="K143" s="25" t="e">
        <f t="shared" si="3"/>
        <v>#NUM!</v>
      </c>
      <c r="L143" s="25"/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/>
      <c r="S143" s="25">
        <v>0</v>
      </c>
      <c r="T143" s="23"/>
      <c r="U143" s="23"/>
      <c r="V143" s="59" t="s">
        <v>52</v>
      </c>
      <c r="W143" s="59" t="s">
        <v>52</v>
      </c>
      <c r="X143" s="27"/>
      <c r="Y143" s="59" t="s">
        <v>52</v>
      </c>
    </row>
    <row r="144" spans="1:25" ht="30" customHeight="1">
      <c r="A144" s="5" t="s">
        <v>4243</v>
      </c>
      <c r="B144" s="5"/>
      <c r="C144" s="5"/>
      <c r="D144" s="20"/>
      <c r="E144" s="21"/>
      <c r="F144" s="5"/>
      <c r="G144" s="21"/>
      <c r="H144" s="5"/>
      <c r="I144" s="21"/>
      <c r="J144" s="5"/>
      <c r="K144" s="21" t="e">
        <f t="shared" si="3"/>
        <v>#NUM!</v>
      </c>
      <c r="L144" s="21"/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/>
      <c r="S144" s="21">
        <v>0</v>
      </c>
      <c r="T144" s="5"/>
      <c r="U144" s="5"/>
      <c r="V144" s="57" t="s">
        <v>52</v>
      </c>
      <c r="W144" s="57" t="s">
        <v>52</v>
      </c>
      <c r="X144" s="22"/>
      <c r="Y144" s="57" t="s">
        <v>52</v>
      </c>
    </row>
    <row r="145" spans="1:25" ht="30" customHeight="1">
      <c r="A145" s="5" t="s">
        <v>4255</v>
      </c>
      <c r="B145" s="5"/>
      <c r="C145" s="5"/>
      <c r="D145" s="20"/>
      <c r="E145" s="21"/>
      <c r="F145" s="5"/>
      <c r="G145" s="21"/>
      <c r="H145" s="5"/>
      <c r="I145" s="21"/>
      <c r="J145" s="5"/>
      <c r="K145" s="21" t="e">
        <f t="shared" si="3"/>
        <v>#NUM!</v>
      </c>
      <c r="L145" s="21"/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/>
      <c r="S145" s="21">
        <v>0</v>
      </c>
      <c r="T145" s="5"/>
      <c r="U145" s="5"/>
      <c r="V145" s="57" t="s">
        <v>52</v>
      </c>
      <c r="W145" s="57" t="s">
        <v>52</v>
      </c>
      <c r="X145" s="22"/>
      <c r="Y145" s="57" t="s">
        <v>52</v>
      </c>
    </row>
    <row r="146" spans="1:25" ht="30" customHeight="1">
      <c r="A146" s="5" t="s">
        <v>3185</v>
      </c>
      <c r="B146" s="5"/>
      <c r="C146" s="5"/>
      <c r="D146" s="20"/>
      <c r="E146" s="21"/>
      <c r="F146" s="5"/>
      <c r="G146" s="21"/>
      <c r="H146" s="5"/>
      <c r="I146" s="21"/>
      <c r="J146" s="5"/>
      <c r="K146" s="21" t="e">
        <f t="shared" si="3"/>
        <v>#NUM!</v>
      </c>
      <c r="L146" s="21"/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/>
      <c r="S146" s="21">
        <v>0</v>
      </c>
      <c r="T146" s="5"/>
      <c r="U146" s="5"/>
      <c r="V146" s="57" t="s">
        <v>52</v>
      </c>
      <c r="W146" s="57" t="s">
        <v>52</v>
      </c>
      <c r="X146" s="22"/>
      <c r="Y146" s="57" t="s">
        <v>52</v>
      </c>
    </row>
    <row r="147" spans="1:25" ht="30" customHeight="1">
      <c r="A147" s="5" t="s">
        <v>4284</v>
      </c>
      <c r="B147" s="5"/>
      <c r="C147" s="32"/>
      <c r="D147" s="20"/>
      <c r="E147" s="21"/>
      <c r="F147" s="5"/>
      <c r="G147" s="42"/>
      <c r="H147" s="5"/>
      <c r="I147" s="21"/>
      <c r="J147" s="5"/>
      <c r="K147" s="21" t="e">
        <f t="shared" si="3"/>
        <v>#NUM!</v>
      </c>
      <c r="L147" s="21"/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/>
      <c r="S147" s="21">
        <v>0</v>
      </c>
      <c r="T147" s="5"/>
      <c r="U147" s="5"/>
      <c r="V147" s="57" t="s">
        <v>52</v>
      </c>
      <c r="W147" s="57" t="s">
        <v>52</v>
      </c>
      <c r="X147" s="22"/>
      <c r="Y147" s="57" t="s">
        <v>52</v>
      </c>
    </row>
    <row r="148" spans="1:25" ht="30" customHeight="1">
      <c r="A148" s="5" t="s">
        <v>5790</v>
      </c>
      <c r="B148" s="5"/>
      <c r="C148" s="5"/>
      <c r="D148" s="20"/>
      <c r="E148" s="21"/>
      <c r="F148" s="5"/>
      <c r="G148" s="21"/>
      <c r="H148" s="5"/>
      <c r="I148" s="21"/>
      <c r="J148" s="5"/>
      <c r="K148" s="21" t="e">
        <f t="shared" si="3"/>
        <v>#NUM!</v>
      </c>
      <c r="L148" s="21"/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/>
      <c r="S148" s="21">
        <v>0</v>
      </c>
      <c r="T148" s="5"/>
      <c r="U148" s="5"/>
      <c r="V148" s="57" t="s">
        <v>52</v>
      </c>
      <c r="W148" s="57" t="s">
        <v>52</v>
      </c>
      <c r="X148" s="22"/>
      <c r="Y148" s="57" t="s">
        <v>52</v>
      </c>
    </row>
    <row r="149" spans="1:25" ht="30" customHeight="1">
      <c r="A149" s="5" t="s">
        <v>6669</v>
      </c>
      <c r="B149" s="5"/>
      <c r="C149" s="5"/>
      <c r="D149" s="20"/>
      <c r="E149" s="21"/>
      <c r="F149" s="5"/>
      <c r="G149" s="21"/>
      <c r="H149" s="5"/>
      <c r="I149" s="21"/>
      <c r="J149" s="5"/>
      <c r="K149" s="21" t="e">
        <f t="shared" si="3"/>
        <v>#NUM!</v>
      </c>
      <c r="L149" s="21"/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/>
      <c r="S149" s="21">
        <v>0</v>
      </c>
      <c r="T149" s="5"/>
      <c r="U149" s="5"/>
      <c r="V149" s="57" t="s">
        <v>52</v>
      </c>
      <c r="W149" s="57" t="s">
        <v>52</v>
      </c>
      <c r="X149" s="22"/>
      <c r="Y149" s="57" t="s">
        <v>52</v>
      </c>
    </row>
    <row r="150" spans="1:25" ht="30" customHeight="1">
      <c r="A150" s="5" t="s">
        <v>4186</v>
      </c>
      <c r="B150" s="5"/>
      <c r="C150" s="5"/>
      <c r="D150" s="20"/>
      <c r="E150" s="21"/>
      <c r="F150" s="5"/>
      <c r="G150" s="21"/>
      <c r="H150" s="5"/>
      <c r="I150" s="21"/>
      <c r="J150" s="5"/>
      <c r="K150" s="21" t="e">
        <f t="shared" si="3"/>
        <v>#NUM!</v>
      </c>
      <c r="L150" s="21"/>
      <c r="M150" s="21">
        <v>0</v>
      </c>
      <c r="N150" s="21">
        <v>0</v>
      </c>
      <c r="O150" s="21">
        <v>0</v>
      </c>
      <c r="P150" s="21">
        <v>0</v>
      </c>
      <c r="Q150" s="21">
        <v>0</v>
      </c>
      <c r="R150" s="21"/>
      <c r="S150" s="21">
        <v>0</v>
      </c>
      <c r="T150" s="5"/>
      <c r="U150" s="5"/>
      <c r="V150" s="57" t="s">
        <v>52</v>
      </c>
      <c r="W150" s="57" t="s">
        <v>52</v>
      </c>
      <c r="X150" s="22"/>
      <c r="Y150" s="57" t="s">
        <v>52</v>
      </c>
    </row>
    <row r="151" spans="1:25" ht="30" customHeight="1">
      <c r="A151" s="5" t="s">
        <v>2972</v>
      </c>
      <c r="B151" s="5"/>
      <c r="C151" s="5"/>
      <c r="D151" s="20"/>
      <c r="E151" s="21"/>
      <c r="F151" s="5"/>
      <c r="G151" s="21"/>
      <c r="H151" s="5"/>
      <c r="I151" s="21"/>
      <c r="J151" s="5"/>
      <c r="K151" s="21" t="e">
        <f t="shared" si="3"/>
        <v>#NUM!</v>
      </c>
      <c r="L151" s="21"/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/>
      <c r="S151" s="21">
        <v>0</v>
      </c>
      <c r="T151" s="5"/>
      <c r="U151" s="5"/>
      <c r="V151" s="57" t="s">
        <v>52</v>
      </c>
      <c r="W151" s="57" t="s">
        <v>52</v>
      </c>
      <c r="X151" s="22"/>
      <c r="Y151" s="57" t="s">
        <v>52</v>
      </c>
    </row>
    <row r="152" spans="1:25" ht="30" customHeight="1">
      <c r="A152" s="5" t="s">
        <v>2982</v>
      </c>
      <c r="B152" s="5"/>
      <c r="C152" s="5"/>
      <c r="D152" s="20"/>
      <c r="E152" s="21"/>
      <c r="F152" s="5"/>
      <c r="G152" s="21"/>
      <c r="H152" s="5"/>
      <c r="I152" s="21"/>
      <c r="J152" s="5"/>
      <c r="K152" s="21" t="e">
        <f t="shared" si="3"/>
        <v>#NUM!</v>
      </c>
      <c r="L152" s="21"/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/>
      <c r="S152" s="21">
        <v>0</v>
      </c>
      <c r="T152" s="5"/>
      <c r="U152" s="5"/>
      <c r="V152" s="57" t="s">
        <v>52</v>
      </c>
      <c r="W152" s="57" t="s">
        <v>52</v>
      </c>
      <c r="X152" s="22"/>
      <c r="Y152" s="57" t="s">
        <v>52</v>
      </c>
    </row>
    <row r="153" spans="1:25" ht="30" customHeight="1">
      <c r="A153" s="5" t="s">
        <v>3013</v>
      </c>
      <c r="B153" s="5"/>
      <c r="C153" s="5"/>
      <c r="D153" s="20"/>
      <c r="E153" s="21"/>
      <c r="F153" s="5"/>
      <c r="G153" s="21"/>
      <c r="H153" s="5"/>
      <c r="I153" s="21"/>
      <c r="J153" s="5"/>
      <c r="K153" s="21" t="e">
        <f t="shared" si="3"/>
        <v>#NUM!</v>
      </c>
      <c r="L153" s="21"/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/>
      <c r="S153" s="21">
        <v>0</v>
      </c>
      <c r="T153" s="5"/>
      <c r="U153" s="5"/>
      <c r="V153" s="57" t="s">
        <v>52</v>
      </c>
      <c r="W153" s="57" t="s">
        <v>52</v>
      </c>
      <c r="X153" s="22"/>
      <c r="Y153" s="57" t="s">
        <v>52</v>
      </c>
    </row>
    <row r="154" spans="1:25" ht="30" customHeight="1">
      <c r="A154" s="5" t="s">
        <v>3021</v>
      </c>
      <c r="B154" s="5"/>
      <c r="C154" s="5"/>
      <c r="D154" s="20"/>
      <c r="E154" s="21"/>
      <c r="F154" s="5"/>
      <c r="G154" s="21"/>
      <c r="H154" s="5"/>
      <c r="I154" s="21"/>
      <c r="J154" s="5"/>
      <c r="K154" s="21" t="e">
        <f t="shared" si="3"/>
        <v>#NUM!</v>
      </c>
      <c r="L154" s="21"/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/>
      <c r="S154" s="21">
        <v>0</v>
      </c>
      <c r="T154" s="5"/>
      <c r="U154" s="5"/>
      <c r="V154" s="57" t="s">
        <v>52</v>
      </c>
      <c r="W154" s="57" t="s">
        <v>52</v>
      </c>
      <c r="X154" s="22"/>
      <c r="Y154" s="57" t="s">
        <v>52</v>
      </c>
    </row>
    <row r="155" spans="1:25" ht="30" customHeight="1">
      <c r="A155" s="5" t="s">
        <v>2988</v>
      </c>
      <c r="B155" s="5"/>
      <c r="C155" s="32"/>
      <c r="D155" s="20"/>
      <c r="E155" s="42"/>
      <c r="F155" s="5"/>
      <c r="G155" s="21"/>
      <c r="H155" s="5"/>
      <c r="I155" s="21"/>
      <c r="J155" s="5"/>
      <c r="K155" s="21" t="e">
        <f t="shared" si="3"/>
        <v>#NUM!</v>
      </c>
      <c r="L155" s="21"/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/>
      <c r="S155" s="21">
        <v>0</v>
      </c>
      <c r="T155" s="5"/>
      <c r="U155" s="5"/>
      <c r="V155" s="57" t="s">
        <v>52</v>
      </c>
      <c r="W155" s="57" t="s">
        <v>52</v>
      </c>
      <c r="X155" s="22"/>
      <c r="Y155" s="57" t="s">
        <v>52</v>
      </c>
    </row>
    <row r="156" spans="1:25" ht="30" customHeight="1">
      <c r="A156" s="5" t="s">
        <v>3008</v>
      </c>
      <c r="B156" s="5"/>
      <c r="C156" s="5"/>
      <c r="D156" s="20"/>
      <c r="E156" s="21"/>
      <c r="F156" s="5"/>
      <c r="G156" s="21"/>
      <c r="H156" s="5"/>
      <c r="I156" s="21"/>
      <c r="J156" s="5"/>
      <c r="K156" s="21" t="e">
        <f t="shared" si="3"/>
        <v>#NUM!</v>
      </c>
      <c r="L156" s="21"/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/>
      <c r="S156" s="21">
        <v>0</v>
      </c>
      <c r="T156" s="5"/>
      <c r="U156" s="5"/>
      <c r="V156" s="57" t="s">
        <v>52</v>
      </c>
      <c r="W156" s="57" t="s">
        <v>52</v>
      </c>
      <c r="X156" s="22"/>
      <c r="Y156" s="57" t="s">
        <v>52</v>
      </c>
    </row>
    <row r="157" spans="1:25" ht="30" customHeight="1">
      <c r="A157" s="5" t="s">
        <v>3095</v>
      </c>
      <c r="B157" s="5"/>
      <c r="C157" s="5"/>
      <c r="D157" s="20"/>
      <c r="E157" s="21"/>
      <c r="F157" s="5"/>
      <c r="G157" s="21"/>
      <c r="H157" s="5"/>
      <c r="I157" s="21"/>
      <c r="J157" s="5"/>
      <c r="K157" s="21" t="e">
        <f t="shared" si="3"/>
        <v>#NUM!</v>
      </c>
      <c r="L157" s="21"/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/>
      <c r="S157" s="21">
        <v>0</v>
      </c>
      <c r="T157" s="5"/>
      <c r="U157" s="5"/>
      <c r="V157" s="57" t="s">
        <v>52</v>
      </c>
      <c r="W157" s="57" t="s">
        <v>52</v>
      </c>
      <c r="X157" s="22"/>
      <c r="Y157" s="57" t="s">
        <v>52</v>
      </c>
    </row>
    <row r="158" spans="1:25" ht="30" customHeight="1">
      <c r="A158" s="5" t="s">
        <v>3117</v>
      </c>
      <c r="B158" s="5"/>
      <c r="C158" s="5"/>
      <c r="D158" s="20"/>
      <c r="E158" s="21"/>
      <c r="F158" s="5"/>
      <c r="G158" s="21"/>
      <c r="H158" s="5"/>
      <c r="I158" s="21"/>
      <c r="J158" s="5"/>
      <c r="K158" s="21" t="e">
        <f t="shared" si="3"/>
        <v>#NUM!</v>
      </c>
      <c r="L158" s="21"/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/>
      <c r="S158" s="21">
        <v>0</v>
      </c>
      <c r="T158" s="5"/>
      <c r="U158" s="5"/>
      <c r="V158" s="57" t="s">
        <v>52</v>
      </c>
      <c r="W158" s="57" t="s">
        <v>52</v>
      </c>
      <c r="X158" s="22"/>
      <c r="Y158" s="57" t="s">
        <v>52</v>
      </c>
    </row>
    <row r="159" spans="1:25" ht="30" customHeight="1">
      <c r="A159" s="5" t="s">
        <v>3123</v>
      </c>
      <c r="B159" s="5"/>
      <c r="C159" s="5"/>
      <c r="D159" s="20"/>
      <c r="E159" s="21"/>
      <c r="F159" s="5"/>
      <c r="G159" s="21"/>
      <c r="H159" s="5"/>
      <c r="I159" s="21"/>
      <c r="J159" s="5"/>
      <c r="K159" s="21" t="e">
        <f t="shared" ref="K159:K222" si="4">SMALL(E159:I159,COUNTIF(E159:I159,0)+1)</f>
        <v>#NUM!</v>
      </c>
      <c r="L159" s="21"/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/>
      <c r="S159" s="21">
        <v>0</v>
      </c>
      <c r="T159" s="5"/>
      <c r="U159" s="5"/>
      <c r="V159" s="57" t="s">
        <v>52</v>
      </c>
      <c r="W159" s="57" t="s">
        <v>52</v>
      </c>
      <c r="X159" s="22"/>
      <c r="Y159" s="57" t="s">
        <v>52</v>
      </c>
    </row>
    <row r="160" spans="1:25" ht="30" customHeight="1">
      <c r="A160" s="5" t="s">
        <v>3130</v>
      </c>
      <c r="B160" s="5"/>
      <c r="C160" s="5"/>
      <c r="D160" s="20"/>
      <c r="E160" s="21"/>
      <c r="F160" s="5"/>
      <c r="G160" s="21"/>
      <c r="H160" s="5"/>
      <c r="I160" s="21"/>
      <c r="J160" s="5"/>
      <c r="K160" s="21" t="e">
        <f t="shared" si="4"/>
        <v>#NUM!</v>
      </c>
      <c r="L160" s="21"/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/>
      <c r="S160" s="21">
        <v>0</v>
      </c>
      <c r="T160" s="5"/>
      <c r="U160" s="5"/>
      <c r="V160" s="57" t="s">
        <v>52</v>
      </c>
      <c r="W160" s="57" t="s">
        <v>52</v>
      </c>
      <c r="X160" s="22"/>
      <c r="Y160" s="57" t="s">
        <v>52</v>
      </c>
    </row>
    <row r="161" spans="1:25" ht="30" customHeight="1">
      <c r="A161" s="5" t="s">
        <v>3137</v>
      </c>
      <c r="B161" s="5"/>
      <c r="C161" s="5"/>
      <c r="D161" s="20"/>
      <c r="E161" s="21"/>
      <c r="F161" s="5"/>
      <c r="G161" s="21"/>
      <c r="H161" s="5"/>
      <c r="I161" s="21"/>
      <c r="J161" s="5"/>
      <c r="K161" s="21" t="e">
        <f t="shared" si="4"/>
        <v>#NUM!</v>
      </c>
      <c r="L161" s="21"/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/>
      <c r="S161" s="21">
        <v>0</v>
      </c>
      <c r="T161" s="5"/>
      <c r="U161" s="5"/>
      <c r="V161" s="57" t="s">
        <v>52</v>
      </c>
      <c r="W161" s="57" t="s">
        <v>52</v>
      </c>
      <c r="X161" s="22"/>
      <c r="Y161" s="57" t="s">
        <v>52</v>
      </c>
    </row>
    <row r="162" spans="1:25" ht="30" customHeight="1">
      <c r="A162" s="5" t="s">
        <v>3041</v>
      </c>
      <c r="B162" s="5"/>
      <c r="C162" s="5"/>
      <c r="D162" s="20"/>
      <c r="E162" s="21"/>
      <c r="F162" s="5"/>
      <c r="G162" s="21"/>
      <c r="H162" s="5"/>
      <c r="I162" s="21"/>
      <c r="J162" s="5"/>
      <c r="K162" s="21" t="e">
        <f t="shared" si="4"/>
        <v>#NUM!</v>
      </c>
      <c r="L162" s="21"/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/>
      <c r="S162" s="21">
        <v>0</v>
      </c>
      <c r="T162" s="5"/>
      <c r="U162" s="5"/>
      <c r="V162" s="57" t="s">
        <v>52</v>
      </c>
      <c r="W162" s="57" t="s">
        <v>52</v>
      </c>
      <c r="X162" s="22"/>
      <c r="Y162" s="57" t="s">
        <v>52</v>
      </c>
    </row>
    <row r="163" spans="1:25" ht="30" customHeight="1">
      <c r="A163" s="5" t="s">
        <v>3048</v>
      </c>
      <c r="B163" s="5"/>
      <c r="C163" s="5"/>
      <c r="D163" s="20"/>
      <c r="E163" s="21"/>
      <c r="F163" s="5"/>
      <c r="G163" s="21"/>
      <c r="H163" s="5"/>
      <c r="I163" s="21"/>
      <c r="J163" s="5"/>
      <c r="K163" s="21" t="e">
        <f t="shared" si="4"/>
        <v>#NUM!</v>
      </c>
      <c r="L163" s="21"/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/>
      <c r="S163" s="21">
        <v>0</v>
      </c>
      <c r="T163" s="5"/>
      <c r="U163" s="5"/>
      <c r="V163" s="57" t="s">
        <v>52</v>
      </c>
      <c r="W163" s="57" t="s">
        <v>52</v>
      </c>
      <c r="X163" s="22"/>
      <c r="Y163" s="57" t="s">
        <v>52</v>
      </c>
    </row>
    <row r="164" spans="1:25" ht="30" customHeight="1">
      <c r="A164" s="5" t="s">
        <v>3030</v>
      </c>
      <c r="B164" s="5"/>
      <c r="C164" s="5"/>
      <c r="D164" s="20"/>
      <c r="E164" s="21"/>
      <c r="F164" s="5"/>
      <c r="G164" s="21"/>
      <c r="H164" s="5"/>
      <c r="I164" s="21"/>
      <c r="J164" s="5"/>
      <c r="K164" s="21" t="e">
        <f t="shared" si="4"/>
        <v>#NUM!</v>
      </c>
      <c r="L164" s="21"/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/>
      <c r="S164" s="21">
        <v>0</v>
      </c>
      <c r="T164" s="5"/>
      <c r="U164" s="5"/>
      <c r="V164" s="57" t="s">
        <v>52</v>
      </c>
      <c r="W164" s="57" t="s">
        <v>52</v>
      </c>
      <c r="X164" s="22"/>
      <c r="Y164" s="57" t="s">
        <v>52</v>
      </c>
    </row>
    <row r="165" spans="1:25" ht="30" customHeight="1">
      <c r="A165" s="5" t="s">
        <v>3054</v>
      </c>
      <c r="B165" s="5"/>
      <c r="C165" s="5"/>
      <c r="D165" s="20"/>
      <c r="E165" s="21"/>
      <c r="F165" s="5"/>
      <c r="G165" s="21"/>
      <c r="H165" s="5"/>
      <c r="I165" s="21"/>
      <c r="J165" s="5"/>
      <c r="K165" s="21" t="e">
        <f t="shared" si="4"/>
        <v>#NUM!</v>
      </c>
      <c r="L165" s="21"/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/>
      <c r="S165" s="21">
        <v>0</v>
      </c>
      <c r="T165" s="5"/>
      <c r="U165" s="5"/>
      <c r="V165" s="57" t="s">
        <v>52</v>
      </c>
      <c r="W165" s="57" t="s">
        <v>52</v>
      </c>
      <c r="X165" s="22"/>
      <c r="Y165" s="57" t="s">
        <v>52</v>
      </c>
    </row>
    <row r="166" spans="1:25" ht="30" customHeight="1">
      <c r="A166" s="5" t="s">
        <v>3061</v>
      </c>
      <c r="B166" s="5"/>
      <c r="C166" s="5"/>
      <c r="D166" s="20"/>
      <c r="E166" s="21"/>
      <c r="F166" s="5"/>
      <c r="G166" s="21"/>
      <c r="H166" s="5"/>
      <c r="I166" s="21"/>
      <c r="J166" s="5"/>
      <c r="K166" s="21" t="e">
        <f t="shared" si="4"/>
        <v>#NUM!</v>
      </c>
      <c r="L166" s="21"/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/>
      <c r="S166" s="21">
        <v>0</v>
      </c>
      <c r="T166" s="5"/>
      <c r="U166" s="5"/>
      <c r="V166" s="57" t="s">
        <v>52</v>
      </c>
      <c r="W166" s="57" t="s">
        <v>52</v>
      </c>
      <c r="X166" s="22"/>
      <c r="Y166" s="57" t="s">
        <v>52</v>
      </c>
    </row>
    <row r="167" spans="1:25" ht="30" customHeight="1">
      <c r="A167" s="5" t="s">
        <v>4351</v>
      </c>
      <c r="B167" s="5"/>
      <c r="C167" s="32"/>
      <c r="D167" s="20"/>
      <c r="E167" s="21"/>
      <c r="F167" s="5"/>
      <c r="G167" s="21"/>
      <c r="H167" s="5"/>
      <c r="I167" s="21"/>
      <c r="J167" s="5"/>
      <c r="K167" s="21" t="e">
        <f t="shared" si="4"/>
        <v>#NUM!</v>
      </c>
      <c r="L167" s="45"/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/>
      <c r="S167" s="21">
        <v>0</v>
      </c>
      <c r="T167" s="5"/>
      <c r="U167" s="5"/>
      <c r="V167" s="57" t="s">
        <v>52</v>
      </c>
      <c r="W167" s="57" t="s">
        <v>52</v>
      </c>
      <c r="X167" s="22"/>
      <c r="Y167" s="57" t="s">
        <v>52</v>
      </c>
    </row>
    <row r="168" spans="1:25" ht="30" customHeight="1">
      <c r="A168" s="5" t="s">
        <v>4343</v>
      </c>
      <c r="B168" s="5"/>
      <c r="C168" s="32"/>
      <c r="D168" s="20"/>
      <c r="E168" s="21"/>
      <c r="F168" s="5"/>
      <c r="G168" s="21"/>
      <c r="H168" s="5"/>
      <c r="I168" s="21"/>
      <c r="J168" s="5"/>
      <c r="K168" s="21" t="e">
        <f t="shared" si="4"/>
        <v>#NUM!</v>
      </c>
      <c r="L168" s="45"/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/>
      <c r="S168" s="21">
        <v>0</v>
      </c>
      <c r="T168" s="5"/>
      <c r="U168" s="5"/>
      <c r="V168" s="57" t="s">
        <v>52</v>
      </c>
      <c r="W168" s="57" t="s">
        <v>52</v>
      </c>
      <c r="X168" s="22"/>
      <c r="Y168" s="57" t="s">
        <v>52</v>
      </c>
    </row>
    <row r="169" spans="1:25" ht="30" customHeight="1">
      <c r="A169" s="5" t="s">
        <v>3102</v>
      </c>
      <c r="B169" s="5"/>
      <c r="C169" s="5"/>
      <c r="D169" s="20"/>
      <c r="E169" s="21"/>
      <c r="F169" s="5"/>
      <c r="G169" s="21"/>
      <c r="H169" s="5"/>
      <c r="I169" s="21"/>
      <c r="J169" s="5"/>
      <c r="K169" s="21" t="e">
        <f t="shared" si="4"/>
        <v>#NUM!</v>
      </c>
      <c r="L169" s="21"/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/>
      <c r="S169" s="21">
        <v>0</v>
      </c>
      <c r="T169" s="5"/>
      <c r="U169" s="5"/>
      <c r="V169" s="57" t="s">
        <v>52</v>
      </c>
      <c r="W169" s="57" t="s">
        <v>52</v>
      </c>
      <c r="X169" s="22"/>
      <c r="Y169" s="57" t="s">
        <v>52</v>
      </c>
    </row>
    <row r="170" spans="1:25" ht="30" customHeight="1">
      <c r="A170" s="5" t="s">
        <v>6074</v>
      </c>
      <c r="B170" s="5"/>
      <c r="C170" s="5"/>
      <c r="D170" s="20"/>
      <c r="E170" s="21"/>
      <c r="F170" s="5"/>
      <c r="G170" s="21"/>
      <c r="H170" s="5"/>
      <c r="I170" s="21"/>
      <c r="J170" s="5"/>
      <c r="K170" s="21" t="e">
        <f t="shared" si="4"/>
        <v>#NUM!</v>
      </c>
      <c r="L170" s="21"/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/>
      <c r="S170" s="21">
        <v>0</v>
      </c>
      <c r="T170" s="5"/>
      <c r="U170" s="5"/>
      <c r="V170" s="57" t="s">
        <v>52</v>
      </c>
      <c r="W170" s="57" t="s">
        <v>52</v>
      </c>
      <c r="X170" s="22"/>
      <c r="Y170" s="57" t="s">
        <v>52</v>
      </c>
    </row>
    <row r="171" spans="1:25" ht="30" customHeight="1">
      <c r="A171" s="5" t="s">
        <v>6078</v>
      </c>
      <c r="B171" s="5"/>
      <c r="C171" s="5"/>
      <c r="D171" s="20"/>
      <c r="E171" s="21"/>
      <c r="F171" s="5"/>
      <c r="G171" s="21"/>
      <c r="H171" s="5"/>
      <c r="I171" s="21"/>
      <c r="J171" s="5"/>
      <c r="K171" s="21" t="e">
        <f t="shared" si="4"/>
        <v>#NUM!</v>
      </c>
      <c r="L171" s="21"/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/>
      <c r="S171" s="21">
        <v>0</v>
      </c>
      <c r="T171" s="5"/>
      <c r="U171" s="5"/>
      <c r="V171" s="57" t="s">
        <v>52</v>
      </c>
      <c r="W171" s="57" t="s">
        <v>52</v>
      </c>
      <c r="X171" s="22"/>
      <c r="Y171" s="57" t="s">
        <v>52</v>
      </c>
    </row>
    <row r="172" spans="1:25" ht="30" customHeight="1">
      <c r="A172" s="5" t="s">
        <v>6721</v>
      </c>
      <c r="B172" s="5"/>
      <c r="C172" s="5"/>
      <c r="D172" s="20"/>
      <c r="E172" s="21"/>
      <c r="F172" s="5"/>
      <c r="G172" s="21"/>
      <c r="H172" s="5"/>
      <c r="I172" s="21"/>
      <c r="J172" s="5"/>
      <c r="K172" s="21" t="e">
        <f t="shared" si="4"/>
        <v>#NUM!</v>
      </c>
      <c r="L172" s="21"/>
      <c r="M172" s="21">
        <v>0</v>
      </c>
      <c r="N172" s="21">
        <v>0</v>
      </c>
      <c r="O172" s="21">
        <v>0</v>
      </c>
      <c r="P172" s="21">
        <v>0</v>
      </c>
      <c r="Q172" s="21">
        <v>0</v>
      </c>
      <c r="R172" s="21"/>
      <c r="S172" s="21">
        <v>0</v>
      </c>
      <c r="T172" s="5"/>
      <c r="U172" s="5"/>
      <c r="V172" s="57" t="s">
        <v>52</v>
      </c>
      <c r="W172" s="57" t="s">
        <v>52</v>
      </c>
      <c r="X172" s="22"/>
      <c r="Y172" s="57" t="s">
        <v>52</v>
      </c>
    </row>
    <row r="173" spans="1:25" ht="30" customHeight="1">
      <c r="A173" s="5" t="s">
        <v>6724</v>
      </c>
      <c r="B173" s="5"/>
      <c r="C173" s="5"/>
      <c r="D173" s="20"/>
      <c r="E173" s="21"/>
      <c r="F173" s="5"/>
      <c r="G173" s="21"/>
      <c r="H173" s="5"/>
      <c r="I173" s="21"/>
      <c r="J173" s="5"/>
      <c r="K173" s="21" t="e">
        <f t="shared" si="4"/>
        <v>#NUM!</v>
      </c>
      <c r="L173" s="21"/>
      <c r="M173" s="21">
        <v>0</v>
      </c>
      <c r="N173" s="21">
        <v>0</v>
      </c>
      <c r="O173" s="21">
        <v>0</v>
      </c>
      <c r="P173" s="21">
        <v>0</v>
      </c>
      <c r="Q173" s="21">
        <v>0</v>
      </c>
      <c r="R173" s="21"/>
      <c r="S173" s="21">
        <v>0</v>
      </c>
      <c r="T173" s="5"/>
      <c r="U173" s="5"/>
      <c r="V173" s="57" t="s">
        <v>52</v>
      </c>
      <c r="W173" s="57" t="s">
        <v>52</v>
      </c>
      <c r="X173" s="22"/>
      <c r="Y173" s="57" t="s">
        <v>52</v>
      </c>
    </row>
    <row r="174" spans="1:25" ht="30" customHeight="1">
      <c r="A174" s="5" t="s">
        <v>6199</v>
      </c>
      <c r="B174" s="5"/>
      <c r="C174" s="5"/>
      <c r="D174" s="20"/>
      <c r="E174" s="21"/>
      <c r="F174" s="5"/>
      <c r="G174" s="21"/>
      <c r="H174" s="5"/>
      <c r="I174" s="21"/>
      <c r="J174" s="5"/>
      <c r="K174" s="21" t="e">
        <f t="shared" si="4"/>
        <v>#NUM!</v>
      </c>
      <c r="L174" s="21"/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/>
      <c r="S174" s="21">
        <v>0</v>
      </c>
      <c r="T174" s="5"/>
      <c r="U174" s="5"/>
      <c r="V174" s="57" t="s">
        <v>52</v>
      </c>
      <c r="W174" s="57" t="s">
        <v>52</v>
      </c>
      <c r="X174" s="22"/>
      <c r="Y174" s="57" t="s">
        <v>52</v>
      </c>
    </row>
    <row r="175" spans="1:25" ht="30" customHeight="1">
      <c r="A175" s="5" t="s">
        <v>3342</v>
      </c>
      <c r="B175" s="5"/>
      <c r="C175" s="5"/>
      <c r="D175" s="20"/>
      <c r="E175" s="21"/>
      <c r="F175" s="5"/>
      <c r="G175" s="21"/>
      <c r="H175" s="5"/>
      <c r="I175" s="21"/>
      <c r="J175" s="5"/>
      <c r="K175" s="21" t="e">
        <f t="shared" si="4"/>
        <v>#NUM!</v>
      </c>
      <c r="L175" s="21"/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/>
      <c r="S175" s="21">
        <v>0</v>
      </c>
      <c r="T175" s="5"/>
      <c r="U175" s="5"/>
      <c r="V175" s="57" t="s">
        <v>52</v>
      </c>
      <c r="W175" s="57" t="s">
        <v>52</v>
      </c>
      <c r="X175" s="22"/>
      <c r="Y175" s="57" t="s">
        <v>52</v>
      </c>
    </row>
    <row r="176" spans="1:25" ht="30" customHeight="1">
      <c r="A176" s="5" t="s">
        <v>3351</v>
      </c>
      <c r="B176" s="5"/>
      <c r="C176" s="5"/>
      <c r="D176" s="20"/>
      <c r="E176" s="21"/>
      <c r="F176" s="5"/>
      <c r="G176" s="21"/>
      <c r="H176" s="5"/>
      <c r="I176" s="21"/>
      <c r="J176" s="5"/>
      <c r="K176" s="21" t="e">
        <f t="shared" si="4"/>
        <v>#NUM!</v>
      </c>
      <c r="L176" s="21"/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/>
      <c r="S176" s="21">
        <v>0</v>
      </c>
      <c r="T176" s="5"/>
      <c r="U176" s="5"/>
      <c r="V176" s="57" t="s">
        <v>52</v>
      </c>
      <c r="W176" s="57" t="s">
        <v>52</v>
      </c>
      <c r="X176" s="22"/>
      <c r="Y176" s="57" t="s">
        <v>52</v>
      </c>
    </row>
    <row r="177" spans="1:25" ht="30" customHeight="1">
      <c r="A177" s="5" t="s">
        <v>2807</v>
      </c>
      <c r="B177" s="5"/>
      <c r="C177" s="5"/>
      <c r="D177" s="20"/>
      <c r="E177" s="21"/>
      <c r="F177" s="5"/>
      <c r="G177" s="21"/>
      <c r="H177" s="5"/>
      <c r="I177" s="21"/>
      <c r="J177" s="5"/>
      <c r="K177" s="21" t="e">
        <f t="shared" si="4"/>
        <v>#NUM!</v>
      </c>
      <c r="L177" s="21"/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/>
      <c r="S177" s="21">
        <v>0</v>
      </c>
      <c r="T177" s="5"/>
      <c r="U177" s="5"/>
      <c r="V177" s="57" t="s">
        <v>52</v>
      </c>
      <c r="W177" s="57" t="s">
        <v>52</v>
      </c>
      <c r="X177" s="22"/>
      <c r="Y177" s="57" t="s">
        <v>52</v>
      </c>
    </row>
    <row r="178" spans="1:25" ht="30" customHeight="1">
      <c r="A178" s="5" t="s">
        <v>6450</v>
      </c>
      <c r="B178" s="5"/>
      <c r="C178" s="5"/>
      <c r="D178" s="20"/>
      <c r="E178" s="21"/>
      <c r="F178" s="5"/>
      <c r="G178" s="21"/>
      <c r="H178" s="5"/>
      <c r="I178" s="21"/>
      <c r="J178" s="5"/>
      <c r="K178" s="21" t="e">
        <f t="shared" si="4"/>
        <v>#NUM!</v>
      </c>
      <c r="L178" s="21"/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/>
      <c r="S178" s="21">
        <v>0</v>
      </c>
      <c r="T178" s="5"/>
      <c r="U178" s="5"/>
      <c r="V178" s="57" t="s">
        <v>52</v>
      </c>
      <c r="W178" s="57" t="s">
        <v>52</v>
      </c>
      <c r="X178" s="22"/>
      <c r="Y178" s="57" t="s">
        <v>52</v>
      </c>
    </row>
    <row r="179" spans="1:25" ht="30" customHeight="1">
      <c r="A179" s="5" t="s">
        <v>4662</v>
      </c>
      <c r="B179" s="5"/>
      <c r="C179" s="5"/>
      <c r="D179" s="20"/>
      <c r="E179" s="21"/>
      <c r="F179" s="5"/>
      <c r="G179" s="21"/>
      <c r="H179" s="5"/>
      <c r="I179" s="21"/>
      <c r="J179" s="5"/>
      <c r="K179" s="21" t="e">
        <f t="shared" si="4"/>
        <v>#NUM!</v>
      </c>
      <c r="L179" s="21"/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/>
      <c r="S179" s="21">
        <v>0</v>
      </c>
      <c r="T179" s="5"/>
      <c r="U179" s="5"/>
      <c r="V179" s="57" t="s">
        <v>52</v>
      </c>
      <c r="W179" s="57" t="s">
        <v>52</v>
      </c>
      <c r="X179" s="22"/>
      <c r="Y179" s="57" t="s">
        <v>52</v>
      </c>
    </row>
    <row r="180" spans="1:25" ht="30" customHeight="1">
      <c r="A180" s="5" t="s">
        <v>4152</v>
      </c>
      <c r="B180" s="5"/>
      <c r="C180" s="5"/>
      <c r="D180" s="20"/>
      <c r="E180" s="21"/>
      <c r="F180" s="5"/>
      <c r="G180" s="21"/>
      <c r="H180" s="5"/>
      <c r="I180" s="21"/>
      <c r="J180" s="5"/>
      <c r="K180" s="21" t="e">
        <f t="shared" si="4"/>
        <v>#NUM!</v>
      </c>
      <c r="L180" s="21"/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/>
      <c r="S180" s="21">
        <v>0</v>
      </c>
      <c r="T180" s="5"/>
      <c r="U180" s="5"/>
      <c r="V180" s="57" t="s">
        <v>52</v>
      </c>
      <c r="W180" s="57" t="s">
        <v>52</v>
      </c>
      <c r="X180" s="22"/>
      <c r="Y180" s="57" t="s">
        <v>52</v>
      </c>
    </row>
    <row r="181" spans="1:25" ht="30" customHeight="1">
      <c r="A181" s="5" t="s">
        <v>4251</v>
      </c>
      <c r="B181" s="5"/>
      <c r="C181" s="5"/>
      <c r="D181" s="20"/>
      <c r="E181" s="21"/>
      <c r="F181" s="5"/>
      <c r="G181" s="21"/>
      <c r="H181" s="5"/>
      <c r="I181" s="21"/>
      <c r="J181" s="5"/>
      <c r="K181" s="21" t="e">
        <f t="shared" si="4"/>
        <v>#NUM!</v>
      </c>
      <c r="L181" s="21"/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/>
      <c r="S181" s="21">
        <v>0</v>
      </c>
      <c r="T181" s="5"/>
      <c r="U181" s="5"/>
      <c r="V181" s="57" t="s">
        <v>52</v>
      </c>
      <c r="W181" s="57" t="s">
        <v>52</v>
      </c>
      <c r="X181" s="22"/>
      <c r="Y181" s="57" t="s">
        <v>52</v>
      </c>
    </row>
    <row r="182" spans="1:25" ht="30" customHeight="1">
      <c r="A182" s="5" t="s">
        <v>4262</v>
      </c>
      <c r="B182" s="5"/>
      <c r="C182" s="5"/>
      <c r="D182" s="20"/>
      <c r="E182" s="21"/>
      <c r="F182" s="5"/>
      <c r="G182" s="21"/>
      <c r="H182" s="5"/>
      <c r="I182" s="21"/>
      <c r="J182" s="5"/>
      <c r="K182" s="21" t="e">
        <f t="shared" si="4"/>
        <v>#NUM!</v>
      </c>
      <c r="L182" s="21"/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/>
      <c r="S182" s="21">
        <v>0</v>
      </c>
      <c r="T182" s="5"/>
      <c r="U182" s="5"/>
      <c r="V182" s="57" t="s">
        <v>52</v>
      </c>
      <c r="W182" s="57" t="s">
        <v>52</v>
      </c>
      <c r="X182" s="22"/>
      <c r="Y182" s="57" t="s">
        <v>52</v>
      </c>
    </row>
    <row r="183" spans="1:25" ht="30" customHeight="1">
      <c r="A183" s="5" t="s">
        <v>4155</v>
      </c>
      <c r="B183" s="5"/>
      <c r="C183" s="5"/>
      <c r="D183" s="20"/>
      <c r="E183" s="21"/>
      <c r="F183" s="5"/>
      <c r="G183" s="21"/>
      <c r="H183" s="5"/>
      <c r="I183" s="21"/>
      <c r="J183" s="5"/>
      <c r="K183" s="21" t="e">
        <f t="shared" si="4"/>
        <v>#NUM!</v>
      </c>
      <c r="L183" s="21"/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/>
      <c r="S183" s="21">
        <v>0</v>
      </c>
      <c r="T183" s="5"/>
      <c r="U183" s="5"/>
      <c r="V183" s="57" t="s">
        <v>52</v>
      </c>
      <c r="W183" s="57" t="s">
        <v>52</v>
      </c>
      <c r="X183" s="22"/>
      <c r="Y183" s="57" t="s">
        <v>52</v>
      </c>
    </row>
    <row r="184" spans="1:25" ht="30" customHeight="1">
      <c r="A184" s="5" t="s">
        <v>1144</v>
      </c>
      <c r="B184" s="5"/>
      <c r="C184" s="5"/>
      <c r="D184" s="20"/>
      <c r="E184" s="21"/>
      <c r="F184" s="5"/>
      <c r="G184" s="21"/>
      <c r="H184" s="5"/>
      <c r="I184" s="21"/>
      <c r="J184" s="5"/>
      <c r="K184" s="21" t="e">
        <f t="shared" si="4"/>
        <v>#NUM!</v>
      </c>
      <c r="L184" s="21"/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/>
      <c r="S184" s="21">
        <v>0</v>
      </c>
      <c r="T184" s="5"/>
      <c r="U184" s="5"/>
      <c r="V184" s="57" t="s">
        <v>52</v>
      </c>
      <c r="W184" s="57" t="s">
        <v>52</v>
      </c>
      <c r="X184" s="22"/>
      <c r="Y184" s="57" t="s">
        <v>52</v>
      </c>
    </row>
    <row r="185" spans="1:25" ht="30" customHeight="1">
      <c r="A185" s="5" t="s">
        <v>1148</v>
      </c>
      <c r="B185" s="5"/>
      <c r="C185" s="5"/>
      <c r="D185" s="20"/>
      <c r="E185" s="21"/>
      <c r="F185" s="5"/>
      <c r="G185" s="21"/>
      <c r="H185" s="5"/>
      <c r="I185" s="21"/>
      <c r="J185" s="5"/>
      <c r="K185" s="21" t="e">
        <f t="shared" si="4"/>
        <v>#NUM!</v>
      </c>
      <c r="L185" s="21"/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/>
      <c r="S185" s="21">
        <v>0</v>
      </c>
      <c r="T185" s="5"/>
      <c r="U185" s="5"/>
      <c r="V185" s="57" t="s">
        <v>52</v>
      </c>
      <c r="W185" s="57" t="s">
        <v>52</v>
      </c>
      <c r="X185" s="22"/>
      <c r="Y185" s="57" t="s">
        <v>52</v>
      </c>
    </row>
    <row r="186" spans="1:25" ht="30" customHeight="1">
      <c r="A186" s="5" t="s">
        <v>4649</v>
      </c>
      <c r="B186" s="5"/>
      <c r="C186" s="5"/>
      <c r="D186" s="20"/>
      <c r="E186" s="21"/>
      <c r="F186" s="5"/>
      <c r="G186" s="21"/>
      <c r="H186" s="5"/>
      <c r="I186" s="21"/>
      <c r="J186" s="5"/>
      <c r="K186" s="21" t="e">
        <f t="shared" si="4"/>
        <v>#NUM!</v>
      </c>
      <c r="L186" s="21"/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/>
      <c r="S186" s="21">
        <v>0</v>
      </c>
      <c r="T186" s="5"/>
      <c r="U186" s="5"/>
      <c r="V186" s="57" t="s">
        <v>52</v>
      </c>
      <c r="W186" s="57" t="s">
        <v>52</v>
      </c>
      <c r="X186" s="22"/>
      <c r="Y186" s="57" t="s">
        <v>52</v>
      </c>
    </row>
    <row r="187" spans="1:25" ht="30" customHeight="1">
      <c r="A187" s="5" t="s">
        <v>4548</v>
      </c>
      <c r="B187" s="5"/>
      <c r="C187" s="5"/>
      <c r="D187" s="20"/>
      <c r="E187" s="21"/>
      <c r="F187" s="5"/>
      <c r="G187" s="21"/>
      <c r="H187" s="5"/>
      <c r="I187" s="21"/>
      <c r="J187" s="5"/>
      <c r="K187" s="21" t="e">
        <f t="shared" si="4"/>
        <v>#NUM!</v>
      </c>
      <c r="L187" s="21"/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/>
      <c r="S187" s="21">
        <v>0</v>
      </c>
      <c r="T187" s="5"/>
      <c r="U187" s="5"/>
      <c r="V187" s="57" t="s">
        <v>52</v>
      </c>
      <c r="W187" s="57" t="s">
        <v>52</v>
      </c>
      <c r="X187" s="22"/>
      <c r="Y187" s="57" t="s">
        <v>52</v>
      </c>
    </row>
    <row r="188" spans="1:25" ht="30" customHeight="1">
      <c r="A188" s="5" t="s">
        <v>4556</v>
      </c>
      <c r="B188" s="5"/>
      <c r="C188" s="5"/>
      <c r="D188" s="20"/>
      <c r="E188" s="21"/>
      <c r="F188" s="5"/>
      <c r="G188" s="21"/>
      <c r="H188" s="5"/>
      <c r="I188" s="21"/>
      <c r="J188" s="5"/>
      <c r="K188" s="21" t="e">
        <f t="shared" si="4"/>
        <v>#NUM!</v>
      </c>
      <c r="L188" s="21"/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/>
      <c r="S188" s="21">
        <v>0</v>
      </c>
      <c r="T188" s="5"/>
      <c r="U188" s="5"/>
      <c r="V188" s="57" t="s">
        <v>52</v>
      </c>
      <c r="W188" s="57" t="s">
        <v>52</v>
      </c>
      <c r="X188" s="22"/>
      <c r="Y188" s="57" t="s">
        <v>52</v>
      </c>
    </row>
    <row r="189" spans="1:25" ht="30" customHeight="1">
      <c r="A189" s="5" t="s">
        <v>4560</v>
      </c>
      <c r="B189" s="5"/>
      <c r="C189" s="5"/>
      <c r="D189" s="20"/>
      <c r="E189" s="21"/>
      <c r="F189" s="5"/>
      <c r="G189" s="21"/>
      <c r="H189" s="5"/>
      <c r="I189" s="21"/>
      <c r="J189" s="5"/>
      <c r="K189" s="21" t="e">
        <f t="shared" si="4"/>
        <v>#NUM!</v>
      </c>
      <c r="L189" s="21"/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/>
      <c r="S189" s="21">
        <v>0</v>
      </c>
      <c r="T189" s="5"/>
      <c r="U189" s="5"/>
      <c r="V189" s="57" t="s">
        <v>52</v>
      </c>
      <c r="W189" s="57" t="s">
        <v>52</v>
      </c>
      <c r="X189" s="22"/>
      <c r="Y189" s="57" t="s">
        <v>52</v>
      </c>
    </row>
    <row r="190" spans="1:25" ht="30" customHeight="1">
      <c r="A190" s="5" t="s">
        <v>4564</v>
      </c>
      <c r="B190" s="5"/>
      <c r="C190" s="5"/>
      <c r="D190" s="20"/>
      <c r="E190" s="21"/>
      <c r="F190" s="5"/>
      <c r="G190" s="21"/>
      <c r="H190" s="5"/>
      <c r="I190" s="21"/>
      <c r="J190" s="5"/>
      <c r="K190" s="21" t="e">
        <f t="shared" si="4"/>
        <v>#NUM!</v>
      </c>
      <c r="L190" s="21"/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/>
      <c r="S190" s="21">
        <v>0</v>
      </c>
      <c r="T190" s="5"/>
      <c r="U190" s="5"/>
      <c r="V190" s="57" t="s">
        <v>52</v>
      </c>
      <c r="W190" s="57" t="s">
        <v>52</v>
      </c>
      <c r="X190" s="22"/>
      <c r="Y190" s="57" t="s">
        <v>52</v>
      </c>
    </row>
    <row r="191" spans="1:25" ht="30" customHeight="1">
      <c r="A191" s="5" t="s">
        <v>4568</v>
      </c>
      <c r="B191" s="5"/>
      <c r="C191" s="5"/>
      <c r="D191" s="20"/>
      <c r="E191" s="21"/>
      <c r="F191" s="5"/>
      <c r="G191" s="21"/>
      <c r="H191" s="5"/>
      <c r="I191" s="21"/>
      <c r="J191" s="5"/>
      <c r="K191" s="21" t="e">
        <f t="shared" si="4"/>
        <v>#NUM!</v>
      </c>
      <c r="L191" s="21"/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/>
      <c r="S191" s="21">
        <v>0</v>
      </c>
      <c r="T191" s="5"/>
      <c r="U191" s="5"/>
      <c r="V191" s="57" t="s">
        <v>52</v>
      </c>
      <c r="W191" s="57" t="s">
        <v>52</v>
      </c>
      <c r="X191" s="22"/>
      <c r="Y191" s="57" t="s">
        <v>52</v>
      </c>
    </row>
    <row r="192" spans="1:25" ht="30" customHeight="1">
      <c r="A192" s="5" t="s">
        <v>4572</v>
      </c>
      <c r="B192" s="5"/>
      <c r="C192" s="5"/>
      <c r="D192" s="20"/>
      <c r="E192" s="21"/>
      <c r="F192" s="5"/>
      <c r="G192" s="21"/>
      <c r="H192" s="5"/>
      <c r="I192" s="21"/>
      <c r="J192" s="5"/>
      <c r="K192" s="21" t="e">
        <f t="shared" si="4"/>
        <v>#NUM!</v>
      </c>
      <c r="L192" s="21"/>
      <c r="M192" s="21">
        <v>0</v>
      </c>
      <c r="N192" s="21">
        <v>0</v>
      </c>
      <c r="O192" s="21">
        <v>0</v>
      </c>
      <c r="P192" s="21">
        <v>0</v>
      </c>
      <c r="Q192" s="21">
        <v>0</v>
      </c>
      <c r="R192" s="21"/>
      <c r="S192" s="21">
        <v>0</v>
      </c>
      <c r="T192" s="5"/>
      <c r="U192" s="5"/>
      <c r="V192" s="57" t="s">
        <v>52</v>
      </c>
      <c r="W192" s="57" t="s">
        <v>52</v>
      </c>
      <c r="X192" s="22"/>
      <c r="Y192" s="57" t="s">
        <v>52</v>
      </c>
    </row>
    <row r="193" spans="1:25" ht="30" customHeight="1">
      <c r="A193" s="5" t="s">
        <v>4576</v>
      </c>
      <c r="B193" s="5"/>
      <c r="C193" s="5"/>
      <c r="D193" s="20"/>
      <c r="E193" s="21"/>
      <c r="F193" s="5"/>
      <c r="G193" s="21"/>
      <c r="H193" s="5"/>
      <c r="I193" s="21"/>
      <c r="J193" s="5"/>
      <c r="K193" s="21" t="e">
        <f t="shared" si="4"/>
        <v>#NUM!</v>
      </c>
      <c r="L193" s="21"/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/>
      <c r="S193" s="21">
        <v>0</v>
      </c>
      <c r="T193" s="5"/>
      <c r="U193" s="5"/>
      <c r="V193" s="57" t="s">
        <v>52</v>
      </c>
      <c r="W193" s="57" t="s">
        <v>52</v>
      </c>
      <c r="X193" s="22"/>
      <c r="Y193" s="57" t="s">
        <v>52</v>
      </c>
    </row>
    <row r="194" spans="1:25" ht="30" customHeight="1">
      <c r="A194" s="5" t="s">
        <v>4580</v>
      </c>
      <c r="B194" s="5"/>
      <c r="C194" s="5"/>
      <c r="D194" s="20"/>
      <c r="E194" s="21"/>
      <c r="F194" s="5"/>
      <c r="G194" s="21"/>
      <c r="H194" s="5"/>
      <c r="I194" s="21"/>
      <c r="J194" s="5"/>
      <c r="K194" s="21" t="e">
        <f t="shared" si="4"/>
        <v>#NUM!</v>
      </c>
      <c r="L194" s="21"/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/>
      <c r="S194" s="21">
        <v>0</v>
      </c>
      <c r="T194" s="5"/>
      <c r="U194" s="5"/>
      <c r="V194" s="57" t="s">
        <v>52</v>
      </c>
      <c r="W194" s="57" t="s">
        <v>52</v>
      </c>
      <c r="X194" s="22"/>
      <c r="Y194" s="57" t="s">
        <v>52</v>
      </c>
    </row>
    <row r="195" spans="1:25" ht="30" customHeight="1">
      <c r="A195" s="5" t="s">
        <v>4585</v>
      </c>
      <c r="B195" s="5"/>
      <c r="C195" s="5"/>
      <c r="D195" s="20"/>
      <c r="E195" s="21"/>
      <c r="F195" s="5"/>
      <c r="G195" s="21"/>
      <c r="H195" s="5"/>
      <c r="I195" s="21"/>
      <c r="J195" s="5"/>
      <c r="K195" s="21" t="e">
        <f t="shared" si="4"/>
        <v>#NUM!</v>
      </c>
      <c r="L195" s="21"/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/>
      <c r="S195" s="21">
        <v>0</v>
      </c>
      <c r="T195" s="5"/>
      <c r="U195" s="5"/>
      <c r="V195" s="57" t="s">
        <v>52</v>
      </c>
      <c r="W195" s="57" t="s">
        <v>52</v>
      </c>
      <c r="X195" s="22"/>
      <c r="Y195" s="57" t="s">
        <v>52</v>
      </c>
    </row>
    <row r="196" spans="1:25" ht="30" customHeight="1">
      <c r="A196" s="5" t="s">
        <v>4590</v>
      </c>
      <c r="B196" s="5"/>
      <c r="C196" s="5"/>
      <c r="D196" s="20"/>
      <c r="E196" s="21"/>
      <c r="F196" s="5"/>
      <c r="G196" s="21"/>
      <c r="H196" s="5"/>
      <c r="I196" s="21"/>
      <c r="J196" s="5"/>
      <c r="K196" s="21" t="e">
        <f t="shared" si="4"/>
        <v>#NUM!</v>
      </c>
      <c r="L196" s="21"/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/>
      <c r="S196" s="21">
        <v>0</v>
      </c>
      <c r="T196" s="5"/>
      <c r="U196" s="5"/>
      <c r="V196" s="57" t="s">
        <v>52</v>
      </c>
      <c r="W196" s="57" t="s">
        <v>52</v>
      </c>
      <c r="X196" s="22"/>
      <c r="Y196" s="57" t="s">
        <v>52</v>
      </c>
    </row>
    <row r="197" spans="1:25" ht="30" customHeight="1">
      <c r="A197" s="5" t="s">
        <v>4055</v>
      </c>
      <c r="B197" s="5"/>
      <c r="C197" s="5"/>
      <c r="D197" s="20"/>
      <c r="E197" s="21"/>
      <c r="F197" s="5"/>
      <c r="G197" s="21"/>
      <c r="H197" s="5"/>
      <c r="I197" s="21"/>
      <c r="J197" s="5"/>
      <c r="K197" s="21" t="e">
        <f t="shared" si="4"/>
        <v>#NUM!</v>
      </c>
      <c r="L197" s="21"/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/>
      <c r="S197" s="21">
        <v>0</v>
      </c>
      <c r="T197" s="5"/>
      <c r="U197" s="5"/>
      <c r="V197" s="57" t="s">
        <v>52</v>
      </c>
      <c r="W197" s="57" t="s">
        <v>52</v>
      </c>
      <c r="X197" s="22"/>
      <c r="Y197" s="57" t="s">
        <v>52</v>
      </c>
    </row>
    <row r="198" spans="1:25" ht="30" customHeight="1">
      <c r="A198" s="5" t="s">
        <v>4097</v>
      </c>
      <c r="B198" s="5"/>
      <c r="C198" s="5"/>
      <c r="D198" s="20"/>
      <c r="E198" s="21"/>
      <c r="F198" s="5"/>
      <c r="G198" s="21"/>
      <c r="H198" s="5"/>
      <c r="I198" s="21"/>
      <c r="J198" s="5"/>
      <c r="K198" s="21" t="e">
        <f t="shared" si="4"/>
        <v>#NUM!</v>
      </c>
      <c r="L198" s="21"/>
      <c r="M198" s="21">
        <v>0</v>
      </c>
      <c r="N198" s="21">
        <v>0</v>
      </c>
      <c r="O198" s="21">
        <v>0</v>
      </c>
      <c r="P198" s="21">
        <v>0</v>
      </c>
      <c r="Q198" s="21">
        <v>0</v>
      </c>
      <c r="R198" s="21"/>
      <c r="S198" s="21">
        <v>0</v>
      </c>
      <c r="T198" s="5"/>
      <c r="U198" s="5"/>
      <c r="V198" s="57" t="s">
        <v>52</v>
      </c>
      <c r="W198" s="57" t="s">
        <v>52</v>
      </c>
      <c r="X198" s="22"/>
      <c r="Y198" s="57" t="s">
        <v>52</v>
      </c>
    </row>
    <row r="199" spans="1:25" ht="30" customHeight="1">
      <c r="A199" s="5" t="s">
        <v>3516</v>
      </c>
      <c r="B199" s="5"/>
      <c r="C199" s="5"/>
      <c r="D199" s="20"/>
      <c r="E199" s="21"/>
      <c r="F199" s="5"/>
      <c r="G199" s="21"/>
      <c r="H199" s="5"/>
      <c r="I199" s="21"/>
      <c r="J199" s="5"/>
      <c r="K199" s="21" t="e">
        <f t="shared" si="4"/>
        <v>#NUM!</v>
      </c>
      <c r="L199" s="21"/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/>
      <c r="S199" s="21">
        <v>0</v>
      </c>
      <c r="T199" s="5"/>
      <c r="U199" s="5"/>
      <c r="V199" s="57" t="s">
        <v>52</v>
      </c>
      <c r="W199" s="57" t="s">
        <v>52</v>
      </c>
      <c r="X199" s="22"/>
      <c r="Y199" s="57" t="s">
        <v>52</v>
      </c>
    </row>
    <row r="200" spans="1:25" ht="30" customHeight="1">
      <c r="A200" s="5" t="s">
        <v>4404</v>
      </c>
      <c r="B200" s="5"/>
      <c r="C200" s="5"/>
      <c r="D200" s="20"/>
      <c r="E200" s="21"/>
      <c r="F200" s="5"/>
      <c r="G200" s="21"/>
      <c r="H200" s="5"/>
      <c r="I200" s="21"/>
      <c r="J200" s="5"/>
      <c r="K200" s="21" t="e">
        <f t="shared" si="4"/>
        <v>#NUM!</v>
      </c>
      <c r="L200" s="21"/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/>
      <c r="S200" s="21">
        <v>0</v>
      </c>
      <c r="T200" s="5"/>
      <c r="U200" s="5"/>
      <c r="V200" s="57" t="s">
        <v>52</v>
      </c>
      <c r="W200" s="57" t="s">
        <v>52</v>
      </c>
      <c r="X200" s="22"/>
      <c r="Y200" s="57" t="s">
        <v>52</v>
      </c>
    </row>
    <row r="201" spans="1:25" ht="30" customHeight="1">
      <c r="A201" s="5" t="s">
        <v>4425</v>
      </c>
      <c r="B201" s="5"/>
      <c r="C201" s="5"/>
      <c r="D201" s="20"/>
      <c r="E201" s="21"/>
      <c r="F201" s="5"/>
      <c r="G201" s="21"/>
      <c r="H201" s="5"/>
      <c r="I201" s="21"/>
      <c r="J201" s="5"/>
      <c r="K201" s="21" t="e">
        <f t="shared" si="4"/>
        <v>#NUM!</v>
      </c>
      <c r="L201" s="21"/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/>
      <c r="S201" s="21">
        <v>0</v>
      </c>
      <c r="T201" s="5"/>
      <c r="U201" s="5"/>
      <c r="V201" s="57" t="s">
        <v>52</v>
      </c>
      <c r="W201" s="57" t="s">
        <v>52</v>
      </c>
      <c r="X201" s="22"/>
      <c r="Y201" s="57" t="s">
        <v>52</v>
      </c>
    </row>
    <row r="202" spans="1:25" ht="30" customHeight="1">
      <c r="A202" s="5" t="s">
        <v>4408</v>
      </c>
      <c r="B202" s="5"/>
      <c r="C202" s="5"/>
      <c r="D202" s="20"/>
      <c r="E202" s="21"/>
      <c r="F202" s="5"/>
      <c r="G202" s="21"/>
      <c r="H202" s="5"/>
      <c r="I202" s="21"/>
      <c r="J202" s="5"/>
      <c r="K202" s="21" t="e">
        <f t="shared" si="4"/>
        <v>#NUM!</v>
      </c>
      <c r="L202" s="21"/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/>
      <c r="S202" s="21">
        <v>0</v>
      </c>
      <c r="T202" s="5"/>
      <c r="U202" s="5"/>
      <c r="V202" s="57" t="s">
        <v>52</v>
      </c>
      <c r="W202" s="57" t="s">
        <v>52</v>
      </c>
      <c r="X202" s="22"/>
      <c r="Y202" s="57" t="s">
        <v>52</v>
      </c>
    </row>
    <row r="203" spans="1:25" ht="30" customHeight="1">
      <c r="A203" s="5" t="s">
        <v>4412</v>
      </c>
      <c r="B203" s="5"/>
      <c r="C203" s="5"/>
      <c r="D203" s="20"/>
      <c r="E203" s="21"/>
      <c r="F203" s="5"/>
      <c r="G203" s="21"/>
      <c r="H203" s="5"/>
      <c r="I203" s="21"/>
      <c r="J203" s="5"/>
      <c r="K203" s="21" t="e">
        <f t="shared" si="4"/>
        <v>#NUM!</v>
      </c>
      <c r="L203" s="21"/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/>
      <c r="S203" s="21">
        <v>0</v>
      </c>
      <c r="T203" s="5"/>
      <c r="U203" s="5"/>
      <c r="V203" s="57" t="s">
        <v>52</v>
      </c>
      <c r="W203" s="57" t="s">
        <v>52</v>
      </c>
      <c r="X203" s="22"/>
      <c r="Y203" s="57" t="s">
        <v>52</v>
      </c>
    </row>
    <row r="204" spans="1:25" ht="30" customHeight="1">
      <c r="A204" s="5" t="s">
        <v>6379</v>
      </c>
      <c r="B204" s="5"/>
      <c r="C204" s="5"/>
      <c r="D204" s="20"/>
      <c r="E204" s="21"/>
      <c r="F204" s="5"/>
      <c r="G204" s="21"/>
      <c r="H204" s="5"/>
      <c r="I204" s="21"/>
      <c r="J204" s="5"/>
      <c r="K204" s="21" t="e">
        <f t="shared" si="4"/>
        <v>#NUM!</v>
      </c>
      <c r="L204" s="21"/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/>
      <c r="S204" s="21">
        <v>0</v>
      </c>
      <c r="T204" s="5"/>
      <c r="U204" s="5"/>
      <c r="V204" s="57" t="s">
        <v>52</v>
      </c>
      <c r="W204" s="57" t="s">
        <v>52</v>
      </c>
      <c r="X204" s="22"/>
      <c r="Y204" s="57" t="s">
        <v>52</v>
      </c>
    </row>
    <row r="205" spans="1:25" ht="30" customHeight="1">
      <c r="A205" s="5" t="s">
        <v>5806</v>
      </c>
      <c r="B205" s="5"/>
      <c r="C205" s="5"/>
      <c r="D205" s="20"/>
      <c r="E205" s="21"/>
      <c r="F205" s="5"/>
      <c r="G205" s="21"/>
      <c r="H205" s="5"/>
      <c r="I205" s="21"/>
      <c r="J205" s="5"/>
      <c r="K205" s="21" t="e">
        <f t="shared" si="4"/>
        <v>#NUM!</v>
      </c>
      <c r="L205" s="21"/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/>
      <c r="S205" s="21">
        <v>0</v>
      </c>
      <c r="T205" s="5"/>
      <c r="U205" s="5"/>
      <c r="V205" s="57" t="s">
        <v>52</v>
      </c>
      <c r="W205" s="57" t="s">
        <v>52</v>
      </c>
      <c r="X205" s="22"/>
      <c r="Y205" s="57" t="s">
        <v>52</v>
      </c>
    </row>
    <row r="206" spans="1:25" ht="30" customHeight="1">
      <c r="A206" s="5" t="s">
        <v>6042</v>
      </c>
      <c r="B206" s="5"/>
      <c r="C206" s="5"/>
      <c r="D206" s="20"/>
      <c r="E206" s="21"/>
      <c r="F206" s="5"/>
      <c r="G206" s="21"/>
      <c r="H206" s="5"/>
      <c r="I206" s="21"/>
      <c r="J206" s="5"/>
      <c r="K206" s="21" t="e">
        <f t="shared" si="4"/>
        <v>#NUM!</v>
      </c>
      <c r="L206" s="21"/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/>
      <c r="S206" s="21">
        <v>0</v>
      </c>
      <c r="T206" s="5"/>
      <c r="U206" s="5"/>
      <c r="V206" s="57" t="s">
        <v>52</v>
      </c>
      <c r="W206" s="57" t="s">
        <v>52</v>
      </c>
      <c r="X206" s="22"/>
      <c r="Y206" s="57" t="s">
        <v>52</v>
      </c>
    </row>
    <row r="207" spans="1:25" ht="30" customHeight="1">
      <c r="A207" s="5" t="s">
        <v>5842</v>
      </c>
      <c r="B207" s="5"/>
      <c r="C207" s="5"/>
      <c r="D207" s="20"/>
      <c r="E207" s="21"/>
      <c r="F207" s="5"/>
      <c r="G207" s="21"/>
      <c r="H207" s="5"/>
      <c r="I207" s="21"/>
      <c r="J207" s="5"/>
      <c r="K207" s="21" t="e">
        <f t="shared" si="4"/>
        <v>#NUM!</v>
      </c>
      <c r="L207" s="21"/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/>
      <c r="S207" s="21">
        <v>0</v>
      </c>
      <c r="T207" s="5"/>
      <c r="U207" s="5"/>
      <c r="V207" s="57" t="s">
        <v>52</v>
      </c>
      <c r="W207" s="57" t="s">
        <v>52</v>
      </c>
      <c r="X207" s="22"/>
      <c r="Y207" s="57" t="s">
        <v>52</v>
      </c>
    </row>
    <row r="208" spans="1:25" ht="30" customHeight="1">
      <c r="A208" s="5" t="s">
        <v>3762</v>
      </c>
      <c r="B208" s="5"/>
      <c r="C208" s="5"/>
      <c r="D208" s="20"/>
      <c r="E208" s="21"/>
      <c r="F208" s="5"/>
      <c r="G208" s="21"/>
      <c r="H208" s="5"/>
      <c r="I208" s="21"/>
      <c r="J208" s="5"/>
      <c r="K208" s="21" t="e">
        <f t="shared" si="4"/>
        <v>#NUM!</v>
      </c>
      <c r="L208" s="21"/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/>
      <c r="S208" s="21">
        <v>0</v>
      </c>
      <c r="T208" s="5"/>
      <c r="U208" s="5"/>
      <c r="V208" s="57" t="s">
        <v>52</v>
      </c>
      <c r="W208" s="57" t="s">
        <v>52</v>
      </c>
      <c r="X208" s="22"/>
      <c r="Y208" s="57" t="s">
        <v>52</v>
      </c>
    </row>
    <row r="209" spans="1:25" ht="30" customHeight="1">
      <c r="A209" s="5" t="s">
        <v>5962</v>
      </c>
      <c r="B209" s="5"/>
      <c r="C209" s="5"/>
      <c r="D209" s="20"/>
      <c r="E209" s="21"/>
      <c r="F209" s="5"/>
      <c r="G209" s="21"/>
      <c r="H209" s="5"/>
      <c r="I209" s="21"/>
      <c r="J209" s="5"/>
      <c r="K209" s="21" t="e">
        <f t="shared" si="4"/>
        <v>#NUM!</v>
      </c>
      <c r="L209" s="21"/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/>
      <c r="S209" s="21">
        <v>0</v>
      </c>
      <c r="T209" s="5"/>
      <c r="U209" s="5"/>
      <c r="V209" s="57" t="s">
        <v>52</v>
      </c>
      <c r="W209" s="57" t="s">
        <v>52</v>
      </c>
      <c r="X209" s="22"/>
      <c r="Y209" s="57" t="s">
        <v>52</v>
      </c>
    </row>
    <row r="210" spans="1:25" ht="30" customHeight="1">
      <c r="A210" s="5" t="s">
        <v>2686</v>
      </c>
      <c r="B210" s="5"/>
      <c r="C210" s="5"/>
      <c r="D210" s="20"/>
      <c r="E210" s="21"/>
      <c r="F210" s="5"/>
      <c r="G210" s="21"/>
      <c r="H210" s="5"/>
      <c r="I210" s="21"/>
      <c r="J210" s="5"/>
      <c r="K210" s="21" t="e">
        <f t="shared" si="4"/>
        <v>#NUM!</v>
      </c>
      <c r="L210" s="21"/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/>
      <c r="S210" s="21">
        <v>0</v>
      </c>
      <c r="T210" s="5"/>
      <c r="U210" s="5"/>
      <c r="V210" s="57" t="s">
        <v>52</v>
      </c>
      <c r="W210" s="57" t="s">
        <v>52</v>
      </c>
      <c r="X210" s="22"/>
      <c r="Y210" s="57" t="s">
        <v>52</v>
      </c>
    </row>
    <row r="211" spans="1:25" ht="30" customHeight="1">
      <c r="A211" s="5" t="s">
        <v>2951</v>
      </c>
      <c r="B211" s="5"/>
      <c r="C211" s="5"/>
      <c r="D211" s="20"/>
      <c r="E211" s="21"/>
      <c r="F211" s="5"/>
      <c r="G211" s="21"/>
      <c r="H211" s="5"/>
      <c r="I211" s="21"/>
      <c r="J211" s="5"/>
      <c r="K211" s="21" t="e">
        <f t="shared" si="4"/>
        <v>#NUM!</v>
      </c>
      <c r="L211" s="21"/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/>
      <c r="S211" s="21">
        <v>0</v>
      </c>
      <c r="T211" s="5"/>
      <c r="U211" s="5"/>
      <c r="V211" s="57" t="s">
        <v>52</v>
      </c>
      <c r="W211" s="57" t="s">
        <v>52</v>
      </c>
      <c r="X211" s="22"/>
      <c r="Y211" s="57" t="s">
        <v>52</v>
      </c>
    </row>
    <row r="212" spans="1:25" ht="30" customHeight="1">
      <c r="A212" s="5" t="s">
        <v>6374</v>
      </c>
      <c r="B212" s="5"/>
      <c r="C212" s="5"/>
      <c r="D212" s="20"/>
      <c r="E212" s="21"/>
      <c r="F212" s="5"/>
      <c r="G212" s="21"/>
      <c r="H212" s="5"/>
      <c r="I212" s="21"/>
      <c r="J212" s="5"/>
      <c r="K212" s="21" t="e">
        <f t="shared" si="4"/>
        <v>#NUM!</v>
      </c>
      <c r="L212" s="21"/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/>
      <c r="S212" s="21">
        <v>0</v>
      </c>
      <c r="T212" s="5"/>
      <c r="U212" s="5"/>
      <c r="V212" s="57" t="s">
        <v>52</v>
      </c>
      <c r="W212" s="57" t="s">
        <v>52</v>
      </c>
      <c r="X212" s="22"/>
      <c r="Y212" s="57" t="s">
        <v>52</v>
      </c>
    </row>
    <row r="213" spans="1:25" ht="30" customHeight="1">
      <c r="A213" s="5" t="s">
        <v>2957</v>
      </c>
      <c r="B213" s="5"/>
      <c r="C213" s="5"/>
      <c r="D213" s="20"/>
      <c r="E213" s="21"/>
      <c r="F213" s="5"/>
      <c r="G213" s="21"/>
      <c r="H213" s="5"/>
      <c r="I213" s="21"/>
      <c r="J213" s="5"/>
      <c r="K213" s="21" t="e">
        <f t="shared" si="4"/>
        <v>#NUM!</v>
      </c>
      <c r="L213" s="21"/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/>
      <c r="S213" s="21">
        <v>0</v>
      </c>
      <c r="T213" s="5"/>
      <c r="U213" s="5"/>
      <c r="V213" s="57" t="s">
        <v>52</v>
      </c>
      <c r="W213" s="57" t="s">
        <v>52</v>
      </c>
      <c r="X213" s="22"/>
      <c r="Y213" s="57" t="s">
        <v>52</v>
      </c>
    </row>
    <row r="214" spans="1:25" ht="30" customHeight="1">
      <c r="A214" s="5" t="s">
        <v>6406</v>
      </c>
      <c r="B214" s="5"/>
      <c r="C214" s="5"/>
      <c r="D214" s="20"/>
      <c r="E214" s="21"/>
      <c r="F214" s="5"/>
      <c r="G214" s="21"/>
      <c r="H214" s="5"/>
      <c r="I214" s="21"/>
      <c r="J214" s="5"/>
      <c r="K214" s="21" t="e">
        <f t="shared" si="4"/>
        <v>#NUM!</v>
      </c>
      <c r="L214" s="21"/>
      <c r="M214" s="21">
        <v>0</v>
      </c>
      <c r="N214" s="21">
        <v>0</v>
      </c>
      <c r="O214" s="21">
        <v>0</v>
      </c>
      <c r="P214" s="21">
        <v>0</v>
      </c>
      <c r="Q214" s="21">
        <v>0</v>
      </c>
      <c r="R214" s="21"/>
      <c r="S214" s="21">
        <v>0</v>
      </c>
      <c r="T214" s="5"/>
      <c r="U214" s="5"/>
      <c r="V214" s="57" t="s">
        <v>52</v>
      </c>
      <c r="W214" s="57" t="s">
        <v>52</v>
      </c>
      <c r="X214" s="22"/>
      <c r="Y214" s="57" t="s">
        <v>52</v>
      </c>
    </row>
    <row r="215" spans="1:25" ht="30" customHeight="1">
      <c r="A215" s="5" t="s">
        <v>6395</v>
      </c>
      <c r="B215" s="5"/>
      <c r="C215" s="5"/>
      <c r="D215" s="20"/>
      <c r="E215" s="21"/>
      <c r="F215" s="5"/>
      <c r="G215" s="21"/>
      <c r="H215" s="5"/>
      <c r="I215" s="21"/>
      <c r="J215" s="5"/>
      <c r="K215" s="21" t="e">
        <f t="shared" si="4"/>
        <v>#NUM!</v>
      </c>
      <c r="L215" s="21"/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/>
      <c r="S215" s="21">
        <v>0</v>
      </c>
      <c r="T215" s="5"/>
      <c r="U215" s="5"/>
      <c r="V215" s="57" t="s">
        <v>52</v>
      </c>
      <c r="W215" s="57" t="s">
        <v>52</v>
      </c>
      <c r="X215" s="22"/>
      <c r="Y215" s="57" t="s">
        <v>52</v>
      </c>
    </row>
    <row r="216" spans="1:25" ht="30" customHeight="1">
      <c r="A216" s="5" t="s">
        <v>6274</v>
      </c>
      <c r="B216" s="5"/>
      <c r="C216" s="5"/>
      <c r="D216" s="20"/>
      <c r="E216" s="21"/>
      <c r="F216" s="5"/>
      <c r="G216" s="21"/>
      <c r="H216" s="5"/>
      <c r="I216" s="21"/>
      <c r="J216" s="5"/>
      <c r="K216" s="21" t="e">
        <f t="shared" si="4"/>
        <v>#NUM!</v>
      </c>
      <c r="L216" s="21"/>
      <c r="M216" s="21">
        <v>0</v>
      </c>
      <c r="N216" s="21">
        <v>0</v>
      </c>
      <c r="O216" s="21">
        <v>0</v>
      </c>
      <c r="P216" s="21">
        <v>0</v>
      </c>
      <c r="Q216" s="21">
        <v>0</v>
      </c>
      <c r="R216" s="21"/>
      <c r="S216" s="21">
        <v>0</v>
      </c>
      <c r="T216" s="5"/>
      <c r="U216" s="5"/>
      <c r="V216" s="57" t="s">
        <v>52</v>
      </c>
      <c r="W216" s="57" t="s">
        <v>52</v>
      </c>
      <c r="X216" s="22"/>
      <c r="Y216" s="57" t="s">
        <v>52</v>
      </c>
    </row>
    <row r="217" spans="1:25" ht="30" customHeight="1">
      <c r="A217" s="5" t="s">
        <v>6097</v>
      </c>
      <c r="B217" s="5"/>
      <c r="C217" s="5"/>
      <c r="D217" s="20"/>
      <c r="E217" s="21"/>
      <c r="F217" s="5"/>
      <c r="G217" s="21"/>
      <c r="H217" s="5"/>
      <c r="I217" s="21"/>
      <c r="J217" s="5"/>
      <c r="K217" s="21" t="e">
        <f t="shared" si="4"/>
        <v>#NUM!</v>
      </c>
      <c r="L217" s="21"/>
      <c r="M217" s="21">
        <v>0</v>
      </c>
      <c r="N217" s="21">
        <v>0</v>
      </c>
      <c r="O217" s="21">
        <v>0</v>
      </c>
      <c r="P217" s="21">
        <v>0</v>
      </c>
      <c r="Q217" s="21">
        <v>0</v>
      </c>
      <c r="R217" s="21"/>
      <c r="S217" s="21">
        <v>0</v>
      </c>
      <c r="T217" s="5"/>
      <c r="U217" s="5"/>
      <c r="V217" s="57" t="s">
        <v>52</v>
      </c>
      <c r="W217" s="57" t="s">
        <v>52</v>
      </c>
      <c r="X217" s="22"/>
      <c r="Y217" s="57" t="s">
        <v>52</v>
      </c>
    </row>
    <row r="218" spans="1:25" ht="30" customHeight="1">
      <c r="A218" s="5" t="s">
        <v>3967</v>
      </c>
      <c r="B218" s="5"/>
      <c r="C218" s="5"/>
      <c r="D218" s="20"/>
      <c r="E218" s="21"/>
      <c r="F218" s="5"/>
      <c r="G218" s="21"/>
      <c r="H218" s="5"/>
      <c r="I218" s="21"/>
      <c r="J218" s="5"/>
      <c r="K218" s="21" t="e">
        <f t="shared" si="4"/>
        <v>#NUM!</v>
      </c>
      <c r="L218" s="21"/>
      <c r="M218" s="21">
        <v>0</v>
      </c>
      <c r="N218" s="21">
        <v>0</v>
      </c>
      <c r="O218" s="21">
        <v>0</v>
      </c>
      <c r="P218" s="21">
        <v>0</v>
      </c>
      <c r="Q218" s="21">
        <v>0</v>
      </c>
      <c r="R218" s="21"/>
      <c r="S218" s="21">
        <v>0</v>
      </c>
      <c r="T218" s="5"/>
      <c r="U218" s="5"/>
      <c r="V218" s="57" t="s">
        <v>52</v>
      </c>
      <c r="W218" s="57" t="s">
        <v>52</v>
      </c>
      <c r="X218" s="22"/>
      <c r="Y218" s="57" t="s">
        <v>52</v>
      </c>
    </row>
    <row r="219" spans="1:25" ht="30" customHeight="1">
      <c r="A219" s="5" t="s">
        <v>5494</v>
      </c>
      <c r="B219" s="5"/>
      <c r="C219" s="5"/>
      <c r="D219" s="20"/>
      <c r="E219" s="21"/>
      <c r="F219" s="5"/>
      <c r="G219" s="21"/>
      <c r="H219" s="5"/>
      <c r="I219" s="21"/>
      <c r="J219" s="5"/>
      <c r="K219" s="21" t="e">
        <f t="shared" si="4"/>
        <v>#NUM!</v>
      </c>
      <c r="L219" s="21"/>
      <c r="M219" s="21">
        <v>0</v>
      </c>
      <c r="N219" s="21">
        <v>0</v>
      </c>
      <c r="O219" s="21">
        <v>0</v>
      </c>
      <c r="P219" s="21">
        <v>0</v>
      </c>
      <c r="Q219" s="21">
        <v>0</v>
      </c>
      <c r="R219" s="21"/>
      <c r="S219" s="21">
        <v>0</v>
      </c>
      <c r="T219" s="5"/>
      <c r="U219" s="5"/>
      <c r="V219" s="57" t="s">
        <v>52</v>
      </c>
      <c r="W219" s="57" t="s">
        <v>52</v>
      </c>
      <c r="X219" s="22"/>
      <c r="Y219" s="57" t="s">
        <v>52</v>
      </c>
    </row>
    <row r="220" spans="1:25" ht="30" customHeight="1">
      <c r="A220" s="5" t="s">
        <v>3589</v>
      </c>
      <c r="B220" s="5"/>
      <c r="C220" s="5"/>
      <c r="D220" s="20"/>
      <c r="E220" s="21"/>
      <c r="F220" s="5"/>
      <c r="G220" s="21"/>
      <c r="H220" s="5"/>
      <c r="I220" s="21"/>
      <c r="J220" s="5"/>
      <c r="K220" s="21" t="e">
        <f t="shared" si="4"/>
        <v>#NUM!</v>
      </c>
      <c r="L220" s="21"/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/>
      <c r="S220" s="21">
        <v>0</v>
      </c>
      <c r="T220" s="5"/>
      <c r="U220" s="5"/>
      <c r="V220" s="57" t="s">
        <v>52</v>
      </c>
      <c r="W220" s="57" t="s">
        <v>52</v>
      </c>
      <c r="X220" s="22"/>
      <c r="Y220" s="57" t="s">
        <v>52</v>
      </c>
    </row>
    <row r="221" spans="1:25" ht="30" customHeight="1">
      <c r="A221" s="5" t="s">
        <v>6277</v>
      </c>
      <c r="B221" s="5"/>
      <c r="C221" s="5"/>
      <c r="D221" s="20"/>
      <c r="E221" s="21"/>
      <c r="F221" s="5"/>
      <c r="G221" s="21"/>
      <c r="H221" s="5"/>
      <c r="I221" s="21"/>
      <c r="J221" s="5"/>
      <c r="K221" s="21" t="e">
        <f t="shared" si="4"/>
        <v>#NUM!</v>
      </c>
      <c r="L221" s="21"/>
      <c r="M221" s="21">
        <v>0</v>
      </c>
      <c r="N221" s="21">
        <v>0</v>
      </c>
      <c r="O221" s="21">
        <v>0</v>
      </c>
      <c r="P221" s="21">
        <v>0</v>
      </c>
      <c r="Q221" s="21">
        <v>0</v>
      </c>
      <c r="R221" s="21"/>
      <c r="S221" s="21">
        <v>0</v>
      </c>
      <c r="T221" s="5"/>
      <c r="U221" s="5"/>
      <c r="V221" s="57" t="s">
        <v>52</v>
      </c>
      <c r="W221" s="57" t="s">
        <v>52</v>
      </c>
      <c r="X221" s="22"/>
      <c r="Y221" s="57" t="s">
        <v>52</v>
      </c>
    </row>
    <row r="222" spans="1:25" ht="30" customHeight="1">
      <c r="A222" s="5" t="s">
        <v>3971</v>
      </c>
      <c r="B222" s="5"/>
      <c r="C222" s="5"/>
      <c r="D222" s="20"/>
      <c r="E222" s="21"/>
      <c r="F222" s="5"/>
      <c r="G222" s="21"/>
      <c r="H222" s="5"/>
      <c r="I222" s="21"/>
      <c r="J222" s="5"/>
      <c r="K222" s="21" t="e">
        <f t="shared" si="4"/>
        <v>#NUM!</v>
      </c>
      <c r="L222" s="21"/>
      <c r="M222" s="21">
        <v>0</v>
      </c>
      <c r="N222" s="21">
        <v>0</v>
      </c>
      <c r="O222" s="21">
        <v>0</v>
      </c>
      <c r="P222" s="21">
        <v>0</v>
      </c>
      <c r="Q222" s="21">
        <v>0</v>
      </c>
      <c r="R222" s="21"/>
      <c r="S222" s="21">
        <v>0</v>
      </c>
      <c r="T222" s="5"/>
      <c r="U222" s="5"/>
      <c r="V222" s="57" t="s">
        <v>52</v>
      </c>
      <c r="W222" s="57" t="s">
        <v>52</v>
      </c>
      <c r="X222" s="22"/>
      <c r="Y222" s="57" t="s">
        <v>52</v>
      </c>
    </row>
    <row r="223" spans="1:25" ht="30" customHeight="1">
      <c r="A223" s="5" t="s">
        <v>5354</v>
      </c>
      <c r="B223" s="5"/>
      <c r="C223" s="5"/>
      <c r="D223" s="20"/>
      <c r="E223" s="21"/>
      <c r="F223" s="5"/>
      <c r="G223" s="21"/>
      <c r="H223" s="5"/>
      <c r="I223" s="21"/>
      <c r="J223" s="5"/>
      <c r="K223" s="21" t="e">
        <f t="shared" ref="K223:K286" si="5">SMALL(E223:I223,COUNTIF(E223:I223,0)+1)</f>
        <v>#NUM!</v>
      </c>
      <c r="L223" s="21"/>
      <c r="M223" s="21">
        <v>0</v>
      </c>
      <c r="N223" s="21">
        <v>0</v>
      </c>
      <c r="O223" s="21">
        <v>0</v>
      </c>
      <c r="P223" s="21">
        <v>0</v>
      </c>
      <c r="Q223" s="21">
        <v>0</v>
      </c>
      <c r="R223" s="21"/>
      <c r="S223" s="21">
        <v>0</v>
      </c>
      <c r="T223" s="5"/>
      <c r="U223" s="5"/>
      <c r="V223" s="57" t="s">
        <v>52</v>
      </c>
      <c r="W223" s="57" t="s">
        <v>52</v>
      </c>
      <c r="X223" s="22"/>
      <c r="Y223" s="57" t="s">
        <v>52</v>
      </c>
    </row>
    <row r="224" spans="1:25" ht="30" customHeight="1">
      <c r="A224" s="5" t="s">
        <v>5369</v>
      </c>
      <c r="B224" s="5"/>
      <c r="C224" s="5"/>
      <c r="D224" s="20"/>
      <c r="E224" s="21"/>
      <c r="F224" s="5"/>
      <c r="G224" s="21"/>
      <c r="H224" s="5"/>
      <c r="I224" s="21"/>
      <c r="J224" s="5"/>
      <c r="K224" s="21" t="e">
        <f t="shared" si="5"/>
        <v>#NUM!</v>
      </c>
      <c r="L224" s="21"/>
      <c r="M224" s="21">
        <v>0</v>
      </c>
      <c r="N224" s="21">
        <v>0</v>
      </c>
      <c r="O224" s="21">
        <v>0</v>
      </c>
      <c r="P224" s="21">
        <v>0</v>
      </c>
      <c r="Q224" s="21">
        <v>0</v>
      </c>
      <c r="R224" s="21"/>
      <c r="S224" s="21">
        <v>0</v>
      </c>
      <c r="T224" s="5"/>
      <c r="U224" s="5"/>
      <c r="V224" s="57" t="s">
        <v>52</v>
      </c>
      <c r="W224" s="57" t="s">
        <v>52</v>
      </c>
      <c r="X224" s="22"/>
      <c r="Y224" s="57" t="s">
        <v>52</v>
      </c>
    </row>
    <row r="225" spans="1:25" ht="30" customHeight="1">
      <c r="A225" s="5" t="s">
        <v>5381</v>
      </c>
      <c r="B225" s="5"/>
      <c r="C225" s="5"/>
      <c r="D225" s="20"/>
      <c r="E225" s="21"/>
      <c r="F225" s="5"/>
      <c r="G225" s="21"/>
      <c r="H225" s="5"/>
      <c r="I225" s="21"/>
      <c r="J225" s="5"/>
      <c r="K225" s="21" t="e">
        <f t="shared" si="5"/>
        <v>#NUM!</v>
      </c>
      <c r="L225" s="21"/>
      <c r="M225" s="21">
        <v>0</v>
      </c>
      <c r="N225" s="21">
        <v>0</v>
      </c>
      <c r="O225" s="21">
        <v>0</v>
      </c>
      <c r="P225" s="21">
        <v>0</v>
      </c>
      <c r="Q225" s="21">
        <v>0</v>
      </c>
      <c r="R225" s="21"/>
      <c r="S225" s="21">
        <v>0</v>
      </c>
      <c r="T225" s="5"/>
      <c r="U225" s="5"/>
      <c r="V225" s="57" t="s">
        <v>52</v>
      </c>
      <c r="W225" s="57" t="s">
        <v>52</v>
      </c>
      <c r="X225" s="22"/>
      <c r="Y225" s="57" t="s">
        <v>52</v>
      </c>
    </row>
    <row r="226" spans="1:25" ht="30" customHeight="1">
      <c r="A226" s="5" t="s">
        <v>5396</v>
      </c>
      <c r="B226" s="5"/>
      <c r="C226" s="5"/>
      <c r="D226" s="20"/>
      <c r="E226" s="21"/>
      <c r="F226" s="5"/>
      <c r="G226" s="21"/>
      <c r="H226" s="5"/>
      <c r="I226" s="21"/>
      <c r="J226" s="5"/>
      <c r="K226" s="21" t="e">
        <f t="shared" si="5"/>
        <v>#NUM!</v>
      </c>
      <c r="L226" s="21"/>
      <c r="M226" s="21">
        <v>0</v>
      </c>
      <c r="N226" s="21">
        <v>0</v>
      </c>
      <c r="O226" s="21">
        <v>0</v>
      </c>
      <c r="P226" s="21">
        <v>0</v>
      </c>
      <c r="Q226" s="21">
        <v>0</v>
      </c>
      <c r="R226" s="21"/>
      <c r="S226" s="21">
        <v>0</v>
      </c>
      <c r="T226" s="5"/>
      <c r="U226" s="5"/>
      <c r="V226" s="57" t="s">
        <v>52</v>
      </c>
      <c r="W226" s="57" t="s">
        <v>52</v>
      </c>
      <c r="X226" s="22"/>
      <c r="Y226" s="57" t="s">
        <v>52</v>
      </c>
    </row>
    <row r="227" spans="1:25" ht="30" customHeight="1">
      <c r="A227" s="5" t="s">
        <v>5286</v>
      </c>
      <c r="B227" s="5"/>
      <c r="C227" s="5"/>
      <c r="D227" s="20"/>
      <c r="E227" s="21"/>
      <c r="F227" s="5"/>
      <c r="G227" s="21"/>
      <c r="H227" s="5"/>
      <c r="I227" s="21"/>
      <c r="J227" s="5"/>
      <c r="K227" s="21" t="e">
        <f t="shared" si="5"/>
        <v>#NUM!</v>
      </c>
      <c r="L227" s="21"/>
      <c r="M227" s="21">
        <v>0</v>
      </c>
      <c r="N227" s="21">
        <v>0</v>
      </c>
      <c r="O227" s="21">
        <v>0</v>
      </c>
      <c r="P227" s="21">
        <v>0</v>
      </c>
      <c r="Q227" s="21">
        <v>0</v>
      </c>
      <c r="R227" s="21"/>
      <c r="S227" s="21">
        <v>0</v>
      </c>
      <c r="T227" s="5"/>
      <c r="U227" s="5"/>
      <c r="V227" s="57" t="s">
        <v>52</v>
      </c>
      <c r="W227" s="57" t="s">
        <v>52</v>
      </c>
      <c r="X227" s="22"/>
      <c r="Y227" s="57" t="s">
        <v>52</v>
      </c>
    </row>
    <row r="228" spans="1:25" ht="30" customHeight="1">
      <c r="A228" s="5" t="s">
        <v>5319</v>
      </c>
      <c r="B228" s="5"/>
      <c r="C228" s="5"/>
      <c r="D228" s="20"/>
      <c r="E228" s="21"/>
      <c r="F228" s="5"/>
      <c r="G228" s="21"/>
      <c r="H228" s="5"/>
      <c r="I228" s="21"/>
      <c r="J228" s="5"/>
      <c r="K228" s="21" t="e">
        <f t="shared" si="5"/>
        <v>#NUM!</v>
      </c>
      <c r="L228" s="21"/>
      <c r="M228" s="21">
        <v>0</v>
      </c>
      <c r="N228" s="21">
        <v>0</v>
      </c>
      <c r="O228" s="21">
        <v>0</v>
      </c>
      <c r="P228" s="21">
        <v>0</v>
      </c>
      <c r="Q228" s="21">
        <v>0</v>
      </c>
      <c r="R228" s="21"/>
      <c r="S228" s="21">
        <v>0</v>
      </c>
      <c r="T228" s="5"/>
      <c r="U228" s="5"/>
      <c r="V228" s="57" t="s">
        <v>52</v>
      </c>
      <c r="W228" s="57" t="s">
        <v>52</v>
      </c>
      <c r="X228" s="22"/>
      <c r="Y228" s="57" t="s">
        <v>52</v>
      </c>
    </row>
    <row r="229" spans="1:25" ht="30" customHeight="1">
      <c r="A229" s="5" t="s">
        <v>5309</v>
      </c>
      <c r="B229" s="5"/>
      <c r="C229" s="5"/>
      <c r="D229" s="20"/>
      <c r="E229" s="21"/>
      <c r="F229" s="5"/>
      <c r="G229" s="21"/>
      <c r="H229" s="5"/>
      <c r="I229" s="21"/>
      <c r="J229" s="5"/>
      <c r="K229" s="21" t="e">
        <f t="shared" si="5"/>
        <v>#NUM!</v>
      </c>
      <c r="L229" s="21"/>
      <c r="M229" s="21">
        <v>0</v>
      </c>
      <c r="N229" s="21">
        <v>0</v>
      </c>
      <c r="O229" s="21">
        <v>0</v>
      </c>
      <c r="P229" s="21">
        <v>0</v>
      </c>
      <c r="Q229" s="21">
        <v>0</v>
      </c>
      <c r="R229" s="21"/>
      <c r="S229" s="21">
        <v>0</v>
      </c>
      <c r="T229" s="5"/>
      <c r="U229" s="5"/>
      <c r="V229" s="57" t="s">
        <v>52</v>
      </c>
      <c r="W229" s="57" t="s">
        <v>52</v>
      </c>
      <c r="X229" s="22"/>
      <c r="Y229" s="57" t="s">
        <v>52</v>
      </c>
    </row>
    <row r="230" spans="1:25" ht="30" customHeight="1">
      <c r="A230" s="5" t="s">
        <v>5329</v>
      </c>
      <c r="B230" s="5"/>
      <c r="C230" s="5"/>
      <c r="D230" s="20"/>
      <c r="E230" s="21"/>
      <c r="F230" s="5"/>
      <c r="G230" s="21"/>
      <c r="H230" s="5"/>
      <c r="I230" s="21"/>
      <c r="J230" s="5"/>
      <c r="K230" s="21" t="e">
        <f t="shared" si="5"/>
        <v>#NUM!</v>
      </c>
      <c r="L230" s="21"/>
      <c r="M230" s="21">
        <v>0</v>
      </c>
      <c r="N230" s="21">
        <v>0</v>
      </c>
      <c r="O230" s="21">
        <v>0</v>
      </c>
      <c r="P230" s="21">
        <v>0</v>
      </c>
      <c r="Q230" s="21">
        <v>0</v>
      </c>
      <c r="R230" s="21"/>
      <c r="S230" s="21">
        <v>0</v>
      </c>
      <c r="T230" s="5"/>
      <c r="U230" s="5"/>
      <c r="V230" s="57" t="s">
        <v>52</v>
      </c>
      <c r="W230" s="57" t="s">
        <v>52</v>
      </c>
      <c r="X230" s="22"/>
      <c r="Y230" s="57" t="s">
        <v>52</v>
      </c>
    </row>
    <row r="231" spans="1:25" ht="30" customHeight="1">
      <c r="A231" s="5" t="s">
        <v>5300</v>
      </c>
      <c r="B231" s="5"/>
      <c r="C231" s="5"/>
      <c r="D231" s="20"/>
      <c r="E231" s="21"/>
      <c r="F231" s="5"/>
      <c r="G231" s="21"/>
      <c r="H231" s="5"/>
      <c r="I231" s="21"/>
      <c r="J231" s="5"/>
      <c r="K231" s="21" t="e">
        <f t="shared" si="5"/>
        <v>#NUM!</v>
      </c>
      <c r="L231" s="21"/>
      <c r="M231" s="21">
        <v>0</v>
      </c>
      <c r="N231" s="21">
        <v>0</v>
      </c>
      <c r="O231" s="21">
        <v>0</v>
      </c>
      <c r="P231" s="21">
        <v>0</v>
      </c>
      <c r="Q231" s="21">
        <v>0</v>
      </c>
      <c r="R231" s="21"/>
      <c r="S231" s="21">
        <v>0</v>
      </c>
      <c r="T231" s="5"/>
      <c r="U231" s="5"/>
      <c r="V231" s="57" t="s">
        <v>52</v>
      </c>
      <c r="W231" s="57" t="s">
        <v>52</v>
      </c>
      <c r="X231" s="22"/>
      <c r="Y231" s="57" t="s">
        <v>52</v>
      </c>
    </row>
    <row r="232" spans="1:25" ht="30" customHeight="1">
      <c r="A232" s="5" t="s">
        <v>5196</v>
      </c>
      <c r="B232" s="5"/>
      <c r="C232" s="5"/>
      <c r="D232" s="20"/>
      <c r="E232" s="21"/>
      <c r="F232" s="5"/>
      <c r="G232" s="21"/>
      <c r="H232" s="5"/>
      <c r="I232" s="21"/>
      <c r="J232" s="5"/>
      <c r="K232" s="21" t="e">
        <f t="shared" si="5"/>
        <v>#NUM!</v>
      </c>
      <c r="L232" s="21"/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/>
      <c r="S232" s="21">
        <v>0</v>
      </c>
      <c r="T232" s="5"/>
      <c r="U232" s="5"/>
      <c r="V232" s="57" t="s">
        <v>52</v>
      </c>
      <c r="W232" s="57" t="s">
        <v>52</v>
      </c>
      <c r="X232" s="22"/>
      <c r="Y232" s="57" t="s">
        <v>52</v>
      </c>
    </row>
    <row r="233" spans="1:25" ht="30" customHeight="1">
      <c r="A233" s="5" t="s">
        <v>5340</v>
      </c>
      <c r="B233" s="5"/>
      <c r="C233" s="5"/>
      <c r="D233" s="20"/>
      <c r="E233" s="21"/>
      <c r="F233" s="5"/>
      <c r="G233" s="21"/>
      <c r="H233" s="5"/>
      <c r="I233" s="21"/>
      <c r="J233" s="5"/>
      <c r="K233" s="21" t="e">
        <f t="shared" si="5"/>
        <v>#NUM!</v>
      </c>
      <c r="L233" s="21"/>
      <c r="M233" s="21">
        <v>0</v>
      </c>
      <c r="N233" s="21">
        <v>0</v>
      </c>
      <c r="O233" s="21">
        <v>0</v>
      </c>
      <c r="P233" s="21">
        <v>0</v>
      </c>
      <c r="Q233" s="21">
        <v>0</v>
      </c>
      <c r="R233" s="21"/>
      <c r="S233" s="21">
        <v>0</v>
      </c>
      <c r="T233" s="5"/>
      <c r="U233" s="5"/>
      <c r="V233" s="57" t="s">
        <v>52</v>
      </c>
      <c r="W233" s="57" t="s">
        <v>52</v>
      </c>
      <c r="X233" s="22"/>
      <c r="Y233" s="57" t="s">
        <v>52</v>
      </c>
    </row>
    <row r="234" spans="1:25" ht="30" customHeight="1">
      <c r="A234" s="5" t="s">
        <v>5363</v>
      </c>
      <c r="B234" s="5"/>
      <c r="C234" s="5"/>
      <c r="D234" s="20"/>
      <c r="E234" s="21"/>
      <c r="F234" s="5"/>
      <c r="G234" s="21"/>
      <c r="H234" s="5"/>
      <c r="I234" s="21"/>
      <c r="J234" s="5"/>
      <c r="K234" s="21" t="e">
        <f t="shared" si="5"/>
        <v>#NUM!</v>
      </c>
      <c r="L234" s="21"/>
      <c r="M234" s="21">
        <v>0</v>
      </c>
      <c r="N234" s="21">
        <v>0</v>
      </c>
      <c r="O234" s="21">
        <v>0</v>
      </c>
      <c r="P234" s="21">
        <v>0</v>
      </c>
      <c r="Q234" s="21">
        <v>0</v>
      </c>
      <c r="R234" s="21"/>
      <c r="S234" s="21">
        <v>0</v>
      </c>
      <c r="T234" s="5"/>
      <c r="U234" s="5"/>
      <c r="V234" s="57" t="s">
        <v>52</v>
      </c>
      <c r="W234" s="57" t="s">
        <v>52</v>
      </c>
      <c r="X234" s="22"/>
      <c r="Y234" s="57" t="s">
        <v>52</v>
      </c>
    </row>
    <row r="235" spans="1:25" ht="30" customHeight="1">
      <c r="A235" s="5" t="s">
        <v>5375</v>
      </c>
      <c r="B235" s="5"/>
      <c r="C235" s="5"/>
      <c r="D235" s="20"/>
      <c r="E235" s="21"/>
      <c r="F235" s="5"/>
      <c r="G235" s="21"/>
      <c r="H235" s="5"/>
      <c r="I235" s="21"/>
      <c r="J235" s="5"/>
      <c r="K235" s="21" t="e">
        <f t="shared" si="5"/>
        <v>#NUM!</v>
      </c>
      <c r="L235" s="21"/>
      <c r="M235" s="21">
        <v>0</v>
      </c>
      <c r="N235" s="21">
        <v>0</v>
      </c>
      <c r="O235" s="21">
        <v>0</v>
      </c>
      <c r="P235" s="21">
        <v>0</v>
      </c>
      <c r="Q235" s="21">
        <v>0</v>
      </c>
      <c r="R235" s="21"/>
      <c r="S235" s="21">
        <v>0</v>
      </c>
      <c r="T235" s="5"/>
      <c r="U235" s="5"/>
      <c r="V235" s="57" t="s">
        <v>52</v>
      </c>
      <c r="W235" s="57" t="s">
        <v>52</v>
      </c>
      <c r="X235" s="22"/>
      <c r="Y235" s="57" t="s">
        <v>52</v>
      </c>
    </row>
    <row r="236" spans="1:25" ht="30" customHeight="1">
      <c r="A236" s="5" t="s">
        <v>5390</v>
      </c>
      <c r="B236" s="5"/>
      <c r="C236" s="5"/>
      <c r="D236" s="20"/>
      <c r="E236" s="21"/>
      <c r="F236" s="5"/>
      <c r="G236" s="21"/>
      <c r="H236" s="5"/>
      <c r="I236" s="21"/>
      <c r="J236" s="5"/>
      <c r="K236" s="21" t="e">
        <f t="shared" si="5"/>
        <v>#NUM!</v>
      </c>
      <c r="L236" s="21"/>
      <c r="M236" s="21">
        <v>0</v>
      </c>
      <c r="N236" s="21">
        <v>0</v>
      </c>
      <c r="O236" s="21">
        <v>0</v>
      </c>
      <c r="P236" s="21">
        <v>0</v>
      </c>
      <c r="Q236" s="21">
        <v>0</v>
      </c>
      <c r="R236" s="21"/>
      <c r="S236" s="21">
        <v>0</v>
      </c>
      <c r="T236" s="5"/>
      <c r="U236" s="5"/>
      <c r="V236" s="57" t="s">
        <v>52</v>
      </c>
      <c r="W236" s="57" t="s">
        <v>52</v>
      </c>
      <c r="X236" s="22"/>
      <c r="Y236" s="57" t="s">
        <v>52</v>
      </c>
    </row>
    <row r="237" spans="1:25" ht="30" customHeight="1">
      <c r="A237" s="5" t="s">
        <v>5240</v>
      </c>
      <c r="B237" s="5"/>
      <c r="C237" s="5"/>
      <c r="D237" s="20"/>
      <c r="E237" s="21"/>
      <c r="F237" s="5"/>
      <c r="G237" s="21"/>
      <c r="H237" s="5"/>
      <c r="I237" s="21"/>
      <c r="J237" s="5"/>
      <c r="K237" s="21" t="e">
        <f t="shared" si="5"/>
        <v>#NUM!</v>
      </c>
      <c r="L237" s="21"/>
      <c r="M237" s="21">
        <v>0</v>
      </c>
      <c r="N237" s="21">
        <v>0</v>
      </c>
      <c r="O237" s="21">
        <v>0</v>
      </c>
      <c r="P237" s="21">
        <v>0</v>
      </c>
      <c r="Q237" s="21">
        <v>0</v>
      </c>
      <c r="R237" s="21"/>
      <c r="S237" s="21">
        <v>0</v>
      </c>
      <c r="T237" s="5"/>
      <c r="U237" s="5"/>
      <c r="V237" s="57" t="s">
        <v>52</v>
      </c>
      <c r="W237" s="57" t="s">
        <v>52</v>
      </c>
      <c r="X237" s="22"/>
      <c r="Y237" s="57" t="s">
        <v>52</v>
      </c>
    </row>
    <row r="238" spans="1:25" ht="30" customHeight="1">
      <c r="A238" s="5" t="s">
        <v>5252</v>
      </c>
      <c r="B238" s="5"/>
      <c r="C238" s="5"/>
      <c r="D238" s="20"/>
      <c r="E238" s="21"/>
      <c r="F238" s="5"/>
      <c r="G238" s="21"/>
      <c r="H238" s="5"/>
      <c r="I238" s="21"/>
      <c r="J238" s="5"/>
      <c r="K238" s="21" t="e">
        <f t="shared" si="5"/>
        <v>#NUM!</v>
      </c>
      <c r="L238" s="21"/>
      <c r="M238" s="21">
        <v>0</v>
      </c>
      <c r="N238" s="21">
        <v>0</v>
      </c>
      <c r="O238" s="21">
        <v>0</v>
      </c>
      <c r="P238" s="21">
        <v>0</v>
      </c>
      <c r="Q238" s="21">
        <v>0</v>
      </c>
      <c r="R238" s="21"/>
      <c r="S238" s="21">
        <v>0</v>
      </c>
      <c r="T238" s="5"/>
      <c r="U238" s="5"/>
      <c r="V238" s="57" t="s">
        <v>52</v>
      </c>
      <c r="W238" s="57" t="s">
        <v>52</v>
      </c>
      <c r="X238" s="22"/>
      <c r="Y238" s="57" t="s">
        <v>52</v>
      </c>
    </row>
    <row r="239" spans="1:25" ht="30" customHeight="1">
      <c r="A239" s="5" t="s">
        <v>5264</v>
      </c>
      <c r="B239" s="5"/>
      <c r="C239" s="5"/>
      <c r="D239" s="20"/>
      <c r="E239" s="21"/>
      <c r="F239" s="5"/>
      <c r="G239" s="21"/>
      <c r="H239" s="5"/>
      <c r="I239" s="21"/>
      <c r="J239" s="5"/>
      <c r="K239" s="21" t="e">
        <f t="shared" si="5"/>
        <v>#NUM!</v>
      </c>
      <c r="L239" s="21"/>
      <c r="M239" s="21">
        <v>0</v>
      </c>
      <c r="N239" s="21">
        <v>0</v>
      </c>
      <c r="O239" s="21">
        <v>0</v>
      </c>
      <c r="P239" s="21">
        <v>0</v>
      </c>
      <c r="Q239" s="21">
        <v>0</v>
      </c>
      <c r="R239" s="21"/>
      <c r="S239" s="21">
        <v>0</v>
      </c>
      <c r="T239" s="5"/>
      <c r="U239" s="5"/>
      <c r="V239" s="57" t="s">
        <v>52</v>
      </c>
      <c r="W239" s="57" t="s">
        <v>52</v>
      </c>
      <c r="X239" s="22"/>
      <c r="Y239" s="57" t="s">
        <v>52</v>
      </c>
    </row>
    <row r="240" spans="1:25" ht="30" customHeight="1">
      <c r="A240" s="5" t="s">
        <v>5246</v>
      </c>
      <c r="B240" s="5"/>
      <c r="C240" s="5"/>
      <c r="D240" s="20"/>
      <c r="E240" s="21"/>
      <c r="F240" s="5"/>
      <c r="G240" s="21"/>
      <c r="H240" s="5"/>
      <c r="I240" s="21"/>
      <c r="J240" s="5"/>
      <c r="K240" s="21" t="e">
        <f t="shared" si="5"/>
        <v>#NUM!</v>
      </c>
      <c r="L240" s="21"/>
      <c r="M240" s="21">
        <v>0</v>
      </c>
      <c r="N240" s="21">
        <v>0</v>
      </c>
      <c r="O240" s="21">
        <v>0</v>
      </c>
      <c r="P240" s="21">
        <v>0</v>
      </c>
      <c r="Q240" s="21">
        <v>0</v>
      </c>
      <c r="R240" s="21"/>
      <c r="S240" s="21">
        <v>0</v>
      </c>
      <c r="T240" s="5"/>
      <c r="U240" s="5"/>
      <c r="V240" s="57" t="s">
        <v>52</v>
      </c>
      <c r="W240" s="57" t="s">
        <v>52</v>
      </c>
      <c r="X240" s="22"/>
      <c r="Y240" s="57" t="s">
        <v>52</v>
      </c>
    </row>
    <row r="241" spans="1:25" ht="30" customHeight="1">
      <c r="A241" s="5" t="s">
        <v>5258</v>
      </c>
      <c r="B241" s="5"/>
      <c r="C241" s="5"/>
      <c r="D241" s="20"/>
      <c r="E241" s="21"/>
      <c r="F241" s="5"/>
      <c r="G241" s="21"/>
      <c r="H241" s="5"/>
      <c r="I241" s="21"/>
      <c r="J241" s="5"/>
      <c r="K241" s="21" t="e">
        <f t="shared" si="5"/>
        <v>#NUM!</v>
      </c>
      <c r="L241" s="21"/>
      <c r="M241" s="21">
        <v>0</v>
      </c>
      <c r="N241" s="21">
        <v>0</v>
      </c>
      <c r="O241" s="21">
        <v>0</v>
      </c>
      <c r="P241" s="21">
        <v>0</v>
      </c>
      <c r="Q241" s="21">
        <v>0</v>
      </c>
      <c r="R241" s="21"/>
      <c r="S241" s="21">
        <v>0</v>
      </c>
      <c r="T241" s="5"/>
      <c r="U241" s="5"/>
      <c r="V241" s="57" t="s">
        <v>52</v>
      </c>
      <c r="W241" s="57" t="s">
        <v>52</v>
      </c>
      <c r="X241" s="22"/>
      <c r="Y241" s="57" t="s">
        <v>52</v>
      </c>
    </row>
    <row r="242" spans="1:25" ht="30" customHeight="1">
      <c r="A242" s="5" t="s">
        <v>5270</v>
      </c>
      <c r="B242" s="5"/>
      <c r="C242" s="5"/>
      <c r="D242" s="20"/>
      <c r="E242" s="21"/>
      <c r="F242" s="5"/>
      <c r="G242" s="21"/>
      <c r="H242" s="5"/>
      <c r="I242" s="21"/>
      <c r="J242" s="5"/>
      <c r="K242" s="21" t="e">
        <f t="shared" si="5"/>
        <v>#NUM!</v>
      </c>
      <c r="L242" s="21"/>
      <c r="M242" s="21">
        <v>0</v>
      </c>
      <c r="N242" s="21">
        <v>0</v>
      </c>
      <c r="O242" s="21">
        <v>0</v>
      </c>
      <c r="P242" s="21">
        <v>0</v>
      </c>
      <c r="Q242" s="21">
        <v>0</v>
      </c>
      <c r="R242" s="21"/>
      <c r="S242" s="21">
        <v>0</v>
      </c>
      <c r="T242" s="5"/>
      <c r="U242" s="5"/>
      <c r="V242" s="57" t="s">
        <v>52</v>
      </c>
      <c r="W242" s="57" t="s">
        <v>52</v>
      </c>
      <c r="X242" s="22"/>
      <c r="Y242" s="57" t="s">
        <v>52</v>
      </c>
    </row>
    <row r="243" spans="1:25" ht="30" customHeight="1">
      <c r="A243" s="5" t="s">
        <v>5231</v>
      </c>
      <c r="B243" s="5"/>
      <c r="C243" s="5"/>
      <c r="D243" s="20"/>
      <c r="E243" s="21"/>
      <c r="F243" s="5"/>
      <c r="G243" s="21"/>
      <c r="H243" s="5"/>
      <c r="I243" s="21"/>
      <c r="J243" s="5"/>
      <c r="K243" s="21" t="e">
        <f t="shared" si="5"/>
        <v>#NUM!</v>
      </c>
      <c r="L243" s="21"/>
      <c r="M243" s="21">
        <v>0</v>
      </c>
      <c r="N243" s="21">
        <v>0</v>
      </c>
      <c r="O243" s="21">
        <v>0</v>
      </c>
      <c r="P243" s="21">
        <v>0</v>
      </c>
      <c r="Q243" s="21">
        <v>0</v>
      </c>
      <c r="R243" s="21"/>
      <c r="S243" s="21">
        <v>0</v>
      </c>
      <c r="T243" s="5"/>
      <c r="U243" s="5"/>
      <c r="V243" s="57" t="s">
        <v>52</v>
      </c>
      <c r="W243" s="57" t="s">
        <v>52</v>
      </c>
      <c r="X243" s="22"/>
      <c r="Y243" s="57" t="s">
        <v>52</v>
      </c>
    </row>
    <row r="244" spans="1:25" ht="30" customHeight="1">
      <c r="A244" s="5" t="s">
        <v>3164</v>
      </c>
      <c r="B244" s="5"/>
      <c r="C244" s="5"/>
      <c r="D244" s="20"/>
      <c r="E244" s="21"/>
      <c r="F244" s="5"/>
      <c r="G244" s="21"/>
      <c r="H244" s="5"/>
      <c r="I244" s="21"/>
      <c r="J244" s="5"/>
      <c r="K244" s="21" t="e">
        <f t="shared" si="5"/>
        <v>#NUM!</v>
      </c>
      <c r="L244" s="21"/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/>
      <c r="S244" s="21">
        <v>0</v>
      </c>
      <c r="T244" s="5"/>
      <c r="U244" s="5"/>
      <c r="V244" s="57" t="s">
        <v>52</v>
      </c>
      <c r="W244" s="57" t="s">
        <v>52</v>
      </c>
      <c r="X244" s="22"/>
      <c r="Y244" s="57" t="s">
        <v>52</v>
      </c>
    </row>
    <row r="245" spans="1:25" ht="30" customHeight="1">
      <c r="A245" s="5" t="s">
        <v>3169</v>
      </c>
      <c r="B245" s="5"/>
      <c r="C245" s="5"/>
      <c r="D245" s="20"/>
      <c r="E245" s="21"/>
      <c r="F245" s="5"/>
      <c r="G245" s="21"/>
      <c r="H245" s="5"/>
      <c r="I245" s="21"/>
      <c r="J245" s="5"/>
      <c r="K245" s="21" t="e">
        <f t="shared" si="5"/>
        <v>#NUM!</v>
      </c>
      <c r="L245" s="21"/>
      <c r="M245" s="21">
        <v>0</v>
      </c>
      <c r="N245" s="21">
        <v>0</v>
      </c>
      <c r="O245" s="21">
        <v>0</v>
      </c>
      <c r="P245" s="21">
        <v>0</v>
      </c>
      <c r="Q245" s="21">
        <v>0</v>
      </c>
      <c r="R245" s="21"/>
      <c r="S245" s="21">
        <v>0</v>
      </c>
      <c r="T245" s="5"/>
      <c r="U245" s="5"/>
      <c r="V245" s="57" t="s">
        <v>52</v>
      </c>
      <c r="W245" s="57" t="s">
        <v>52</v>
      </c>
      <c r="X245" s="22"/>
      <c r="Y245" s="57" t="s">
        <v>52</v>
      </c>
    </row>
    <row r="246" spans="1:25" ht="30" customHeight="1">
      <c r="A246" s="5" t="s">
        <v>3174</v>
      </c>
      <c r="B246" s="5"/>
      <c r="C246" s="5"/>
      <c r="D246" s="20"/>
      <c r="E246" s="21"/>
      <c r="F246" s="5"/>
      <c r="G246" s="21"/>
      <c r="H246" s="5"/>
      <c r="I246" s="21"/>
      <c r="J246" s="5"/>
      <c r="K246" s="21" t="e">
        <f t="shared" si="5"/>
        <v>#NUM!</v>
      </c>
      <c r="L246" s="21"/>
      <c r="M246" s="21">
        <v>0</v>
      </c>
      <c r="N246" s="21">
        <v>0</v>
      </c>
      <c r="O246" s="21">
        <v>0</v>
      </c>
      <c r="P246" s="21">
        <v>0</v>
      </c>
      <c r="Q246" s="21">
        <v>0</v>
      </c>
      <c r="R246" s="21"/>
      <c r="S246" s="21">
        <v>0</v>
      </c>
      <c r="T246" s="5"/>
      <c r="U246" s="5"/>
      <c r="V246" s="57" t="s">
        <v>52</v>
      </c>
      <c r="W246" s="57" t="s">
        <v>52</v>
      </c>
      <c r="X246" s="22"/>
      <c r="Y246" s="57" t="s">
        <v>52</v>
      </c>
    </row>
    <row r="247" spans="1:25" ht="30" customHeight="1">
      <c r="A247" s="5" t="s">
        <v>3179</v>
      </c>
      <c r="B247" s="5"/>
      <c r="C247" s="5"/>
      <c r="D247" s="20"/>
      <c r="E247" s="21"/>
      <c r="F247" s="5"/>
      <c r="G247" s="21"/>
      <c r="H247" s="5"/>
      <c r="I247" s="21"/>
      <c r="J247" s="5"/>
      <c r="K247" s="21" t="e">
        <f t="shared" si="5"/>
        <v>#NUM!</v>
      </c>
      <c r="L247" s="21"/>
      <c r="M247" s="21">
        <v>0</v>
      </c>
      <c r="N247" s="21">
        <v>0</v>
      </c>
      <c r="O247" s="21">
        <v>0</v>
      </c>
      <c r="P247" s="21">
        <v>0</v>
      </c>
      <c r="Q247" s="21">
        <v>0</v>
      </c>
      <c r="R247" s="21"/>
      <c r="S247" s="21">
        <v>0</v>
      </c>
      <c r="T247" s="5"/>
      <c r="U247" s="5"/>
      <c r="V247" s="57" t="s">
        <v>52</v>
      </c>
      <c r="W247" s="57" t="s">
        <v>52</v>
      </c>
      <c r="X247" s="22"/>
      <c r="Y247" s="57" t="s">
        <v>52</v>
      </c>
    </row>
    <row r="248" spans="1:25" ht="30" customHeight="1">
      <c r="A248" s="5" t="s">
        <v>4459</v>
      </c>
      <c r="B248" s="5"/>
      <c r="C248" s="5"/>
      <c r="D248" s="20"/>
      <c r="E248" s="21"/>
      <c r="F248" s="5"/>
      <c r="G248" s="21"/>
      <c r="H248" s="5"/>
      <c r="I248" s="21"/>
      <c r="J248" s="5"/>
      <c r="K248" s="21" t="e">
        <f t="shared" si="5"/>
        <v>#NUM!</v>
      </c>
      <c r="L248" s="21"/>
      <c r="M248" s="21">
        <v>0</v>
      </c>
      <c r="N248" s="21">
        <v>0</v>
      </c>
      <c r="O248" s="21">
        <v>0</v>
      </c>
      <c r="P248" s="21">
        <v>0</v>
      </c>
      <c r="Q248" s="21">
        <v>0</v>
      </c>
      <c r="R248" s="21"/>
      <c r="S248" s="21">
        <v>0</v>
      </c>
      <c r="T248" s="5"/>
      <c r="U248" s="5"/>
      <c r="V248" s="57" t="s">
        <v>52</v>
      </c>
      <c r="W248" s="57" t="s">
        <v>52</v>
      </c>
      <c r="X248" s="22"/>
      <c r="Y248" s="57" t="s">
        <v>52</v>
      </c>
    </row>
    <row r="249" spans="1:25" ht="30" customHeight="1">
      <c r="A249" s="5" t="s">
        <v>4468</v>
      </c>
      <c r="B249" s="5"/>
      <c r="C249" s="5"/>
      <c r="D249" s="20"/>
      <c r="E249" s="21"/>
      <c r="F249" s="5"/>
      <c r="G249" s="21"/>
      <c r="H249" s="5"/>
      <c r="I249" s="21"/>
      <c r="J249" s="5"/>
      <c r="K249" s="21" t="e">
        <f t="shared" si="5"/>
        <v>#NUM!</v>
      </c>
      <c r="L249" s="21"/>
      <c r="M249" s="21">
        <v>0</v>
      </c>
      <c r="N249" s="21">
        <v>0</v>
      </c>
      <c r="O249" s="21">
        <v>0</v>
      </c>
      <c r="P249" s="21">
        <v>0</v>
      </c>
      <c r="Q249" s="21">
        <v>0</v>
      </c>
      <c r="R249" s="21"/>
      <c r="S249" s="21">
        <v>0</v>
      </c>
      <c r="T249" s="5"/>
      <c r="U249" s="5"/>
      <c r="V249" s="57" t="s">
        <v>52</v>
      </c>
      <c r="W249" s="57" t="s">
        <v>52</v>
      </c>
      <c r="X249" s="22"/>
      <c r="Y249" s="57" t="s">
        <v>52</v>
      </c>
    </row>
    <row r="250" spans="1:25" ht="30" customHeight="1">
      <c r="A250" s="5" t="s">
        <v>4398</v>
      </c>
      <c r="B250" s="5"/>
      <c r="C250" s="5"/>
      <c r="D250" s="20"/>
      <c r="E250" s="21"/>
      <c r="F250" s="5"/>
      <c r="G250" s="21"/>
      <c r="H250" s="5"/>
      <c r="I250" s="21"/>
      <c r="J250" s="5"/>
      <c r="K250" s="21" t="e">
        <f t="shared" si="5"/>
        <v>#NUM!</v>
      </c>
      <c r="L250" s="21"/>
      <c r="M250" s="21">
        <v>0</v>
      </c>
      <c r="N250" s="21">
        <v>0</v>
      </c>
      <c r="O250" s="21">
        <v>0</v>
      </c>
      <c r="P250" s="21">
        <v>0</v>
      </c>
      <c r="Q250" s="21">
        <v>0</v>
      </c>
      <c r="R250" s="21"/>
      <c r="S250" s="21">
        <v>0</v>
      </c>
      <c r="T250" s="5"/>
      <c r="U250" s="5"/>
      <c r="V250" s="57" t="s">
        <v>52</v>
      </c>
      <c r="W250" s="57" t="s">
        <v>52</v>
      </c>
      <c r="X250" s="22"/>
      <c r="Y250" s="57" t="s">
        <v>52</v>
      </c>
    </row>
    <row r="251" spans="1:25" ht="30" customHeight="1">
      <c r="A251" s="5" t="s">
        <v>4473</v>
      </c>
      <c r="B251" s="5"/>
      <c r="C251" s="5"/>
      <c r="D251" s="20"/>
      <c r="E251" s="21"/>
      <c r="F251" s="5"/>
      <c r="G251" s="21"/>
      <c r="H251" s="5"/>
      <c r="I251" s="21"/>
      <c r="J251" s="5"/>
      <c r="K251" s="21" t="e">
        <f t="shared" si="5"/>
        <v>#NUM!</v>
      </c>
      <c r="L251" s="21"/>
      <c r="M251" s="21">
        <v>0</v>
      </c>
      <c r="N251" s="21">
        <v>0</v>
      </c>
      <c r="O251" s="21">
        <v>0</v>
      </c>
      <c r="P251" s="21">
        <v>0</v>
      </c>
      <c r="Q251" s="21">
        <v>0</v>
      </c>
      <c r="R251" s="21"/>
      <c r="S251" s="21">
        <v>0</v>
      </c>
      <c r="T251" s="5"/>
      <c r="U251" s="5"/>
      <c r="V251" s="57" t="s">
        <v>52</v>
      </c>
      <c r="W251" s="57" t="s">
        <v>52</v>
      </c>
      <c r="X251" s="22"/>
      <c r="Y251" s="57" t="s">
        <v>52</v>
      </c>
    </row>
    <row r="252" spans="1:25" ht="30" customHeight="1">
      <c r="A252" s="5" t="s">
        <v>4481</v>
      </c>
      <c r="B252" s="5"/>
      <c r="C252" s="5"/>
      <c r="D252" s="20"/>
      <c r="E252" s="21"/>
      <c r="F252" s="5"/>
      <c r="G252" s="21"/>
      <c r="H252" s="5"/>
      <c r="I252" s="21"/>
      <c r="J252" s="5"/>
      <c r="K252" s="21" t="e">
        <f t="shared" si="5"/>
        <v>#NUM!</v>
      </c>
      <c r="L252" s="21"/>
      <c r="M252" s="21">
        <v>0</v>
      </c>
      <c r="N252" s="21">
        <v>0</v>
      </c>
      <c r="O252" s="21">
        <v>0</v>
      </c>
      <c r="P252" s="21">
        <v>0</v>
      </c>
      <c r="Q252" s="21">
        <v>0</v>
      </c>
      <c r="R252" s="21"/>
      <c r="S252" s="21">
        <v>0</v>
      </c>
      <c r="T252" s="5"/>
      <c r="U252" s="5"/>
      <c r="V252" s="57" t="s">
        <v>52</v>
      </c>
      <c r="W252" s="57" t="s">
        <v>52</v>
      </c>
      <c r="X252" s="22"/>
      <c r="Y252" s="57" t="s">
        <v>52</v>
      </c>
    </row>
    <row r="253" spans="1:25" ht="30" customHeight="1">
      <c r="A253" s="5" t="s">
        <v>3079</v>
      </c>
      <c r="B253" s="5"/>
      <c r="C253" s="5"/>
      <c r="D253" s="20"/>
      <c r="E253" s="21"/>
      <c r="F253" s="5"/>
      <c r="G253" s="21"/>
      <c r="H253" s="5"/>
      <c r="I253" s="21"/>
      <c r="J253" s="5"/>
      <c r="K253" s="21" t="e">
        <f t="shared" si="5"/>
        <v>#NUM!</v>
      </c>
      <c r="L253" s="21"/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/>
      <c r="S253" s="21">
        <v>0</v>
      </c>
      <c r="T253" s="5"/>
      <c r="U253" s="5"/>
      <c r="V253" s="57" t="s">
        <v>52</v>
      </c>
      <c r="W253" s="57" t="s">
        <v>52</v>
      </c>
      <c r="X253" s="22"/>
      <c r="Y253" s="57" t="s">
        <v>52</v>
      </c>
    </row>
    <row r="254" spans="1:25" ht="30" customHeight="1">
      <c r="A254" s="5" t="s">
        <v>4492</v>
      </c>
      <c r="B254" s="5"/>
      <c r="C254" s="5"/>
      <c r="D254" s="20"/>
      <c r="E254" s="21"/>
      <c r="F254" s="5"/>
      <c r="G254" s="21"/>
      <c r="H254" s="5"/>
      <c r="I254" s="21"/>
      <c r="J254" s="5"/>
      <c r="K254" s="21" t="e">
        <f t="shared" si="5"/>
        <v>#NUM!</v>
      </c>
      <c r="L254" s="21"/>
      <c r="M254" s="21">
        <v>0</v>
      </c>
      <c r="N254" s="21">
        <v>0</v>
      </c>
      <c r="O254" s="21">
        <v>0</v>
      </c>
      <c r="P254" s="21">
        <v>0</v>
      </c>
      <c r="Q254" s="21">
        <v>0</v>
      </c>
      <c r="R254" s="21"/>
      <c r="S254" s="21">
        <v>0</v>
      </c>
      <c r="T254" s="5"/>
      <c r="U254" s="5"/>
      <c r="V254" s="57" t="s">
        <v>52</v>
      </c>
      <c r="W254" s="57" t="s">
        <v>52</v>
      </c>
      <c r="X254" s="22"/>
      <c r="Y254" s="57" t="s">
        <v>52</v>
      </c>
    </row>
    <row r="255" spans="1:25" ht="30" customHeight="1">
      <c r="A255" s="5" t="s">
        <v>4320</v>
      </c>
      <c r="B255" s="5"/>
      <c r="C255" s="5"/>
      <c r="D255" s="20"/>
      <c r="E255" s="21"/>
      <c r="F255" s="5"/>
      <c r="G255" s="21"/>
      <c r="H255" s="5"/>
      <c r="I255" s="21"/>
      <c r="J255" s="5"/>
      <c r="K255" s="21" t="e">
        <f t="shared" si="5"/>
        <v>#NUM!</v>
      </c>
      <c r="L255" s="21"/>
      <c r="M255" s="21">
        <v>0</v>
      </c>
      <c r="N255" s="21">
        <v>0</v>
      </c>
      <c r="O255" s="21">
        <v>0</v>
      </c>
      <c r="P255" s="21">
        <v>0</v>
      </c>
      <c r="Q255" s="21">
        <v>0</v>
      </c>
      <c r="R255" s="21"/>
      <c r="S255" s="21">
        <v>0</v>
      </c>
      <c r="T255" s="5"/>
      <c r="U255" s="5"/>
      <c r="V255" s="57" t="s">
        <v>52</v>
      </c>
      <c r="W255" s="57" t="s">
        <v>52</v>
      </c>
      <c r="X255" s="22"/>
      <c r="Y255" s="57" t="s">
        <v>52</v>
      </c>
    </row>
    <row r="256" spans="1:25" ht="30" customHeight="1">
      <c r="A256" s="5" t="s">
        <v>3298</v>
      </c>
      <c r="B256" s="5"/>
      <c r="C256" s="5"/>
      <c r="D256" s="20"/>
      <c r="E256" s="21"/>
      <c r="F256" s="5"/>
      <c r="G256" s="21"/>
      <c r="H256" s="5"/>
      <c r="I256" s="21"/>
      <c r="J256" s="5"/>
      <c r="K256" s="21" t="e">
        <f t="shared" si="5"/>
        <v>#NUM!</v>
      </c>
      <c r="L256" s="21"/>
      <c r="M256" s="21">
        <v>0</v>
      </c>
      <c r="N256" s="21">
        <v>0</v>
      </c>
      <c r="O256" s="21">
        <v>0</v>
      </c>
      <c r="P256" s="21">
        <v>0</v>
      </c>
      <c r="Q256" s="21">
        <v>0</v>
      </c>
      <c r="R256" s="21"/>
      <c r="S256" s="21">
        <v>0</v>
      </c>
      <c r="T256" s="5"/>
      <c r="U256" s="5"/>
      <c r="V256" s="57" t="s">
        <v>52</v>
      </c>
      <c r="W256" s="57" t="s">
        <v>52</v>
      </c>
      <c r="X256" s="22"/>
      <c r="Y256" s="57" t="s">
        <v>52</v>
      </c>
    </row>
    <row r="257" spans="1:25" ht="30" customHeight="1">
      <c r="A257" s="5" t="s">
        <v>3539</v>
      </c>
      <c r="B257" s="5"/>
      <c r="C257" s="5"/>
      <c r="D257" s="20"/>
      <c r="E257" s="21"/>
      <c r="F257" s="5"/>
      <c r="G257" s="21"/>
      <c r="H257" s="5"/>
      <c r="I257" s="21"/>
      <c r="J257" s="5"/>
      <c r="K257" s="21" t="e">
        <f t="shared" si="5"/>
        <v>#NUM!</v>
      </c>
      <c r="L257" s="21"/>
      <c r="M257" s="21">
        <v>0</v>
      </c>
      <c r="N257" s="21">
        <v>0</v>
      </c>
      <c r="O257" s="21">
        <v>0</v>
      </c>
      <c r="P257" s="21">
        <v>0</v>
      </c>
      <c r="Q257" s="21">
        <v>0</v>
      </c>
      <c r="R257" s="21"/>
      <c r="S257" s="21">
        <v>0</v>
      </c>
      <c r="T257" s="5"/>
      <c r="U257" s="5"/>
      <c r="V257" s="57" t="s">
        <v>52</v>
      </c>
      <c r="W257" s="57" t="s">
        <v>52</v>
      </c>
      <c r="X257" s="22"/>
      <c r="Y257" s="57" t="s">
        <v>52</v>
      </c>
    </row>
    <row r="258" spans="1:25" ht="30" customHeight="1">
      <c r="A258" s="5" t="s">
        <v>3316</v>
      </c>
      <c r="B258" s="5"/>
      <c r="C258" s="5"/>
      <c r="D258" s="20"/>
      <c r="E258" s="21"/>
      <c r="F258" s="5"/>
      <c r="G258" s="21"/>
      <c r="H258" s="5"/>
      <c r="I258" s="21"/>
      <c r="J258" s="5"/>
      <c r="K258" s="21" t="e">
        <f t="shared" si="5"/>
        <v>#NUM!</v>
      </c>
      <c r="L258" s="21"/>
      <c r="M258" s="21">
        <v>0</v>
      </c>
      <c r="N258" s="21">
        <v>0</v>
      </c>
      <c r="O258" s="21">
        <v>0</v>
      </c>
      <c r="P258" s="21">
        <v>0</v>
      </c>
      <c r="Q258" s="21">
        <v>0</v>
      </c>
      <c r="R258" s="21"/>
      <c r="S258" s="21">
        <v>0</v>
      </c>
      <c r="T258" s="5"/>
      <c r="U258" s="5"/>
      <c r="V258" s="57" t="s">
        <v>52</v>
      </c>
      <c r="W258" s="57" t="s">
        <v>52</v>
      </c>
      <c r="X258" s="22"/>
      <c r="Y258" s="57" t="s">
        <v>52</v>
      </c>
    </row>
    <row r="259" spans="1:25" ht="30" customHeight="1">
      <c r="A259" s="5" t="s">
        <v>3308</v>
      </c>
      <c r="B259" s="5"/>
      <c r="C259" s="5"/>
      <c r="D259" s="20"/>
      <c r="E259" s="21"/>
      <c r="F259" s="5"/>
      <c r="G259" s="21"/>
      <c r="H259" s="5"/>
      <c r="I259" s="21"/>
      <c r="J259" s="5"/>
      <c r="K259" s="21" t="e">
        <f t="shared" si="5"/>
        <v>#NUM!</v>
      </c>
      <c r="L259" s="21"/>
      <c r="M259" s="21">
        <v>0</v>
      </c>
      <c r="N259" s="21">
        <v>0</v>
      </c>
      <c r="O259" s="21">
        <v>0</v>
      </c>
      <c r="P259" s="21">
        <v>0</v>
      </c>
      <c r="Q259" s="21">
        <v>0</v>
      </c>
      <c r="R259" s="21"/>
      <c r="S259" s="21">
        <v>0</v>
      </c>
      <c r="T259" s="5"/>
      <c r="U259" s="5"/>
      <c r="V259" s="57" t="s">
        <v>52</v>
      </c>
      <c r="W259" s="57" t="s">
        <v>52</v>
      </c>
      <c r="X259" s="22"/>
      <c r="Y259" s="57" t="s">
        <v>52</v>
      </c>
    </row>
    <row r="260" spans="1:25" ht="30" customHeight="1">
      <c r="A260" s="5" t="s">
        <v>3324</v>
      </c>
      <c r="B260" s="5"/>
      <c r="C260" s="5"/>
      <c r="D260" s="20"/>
      <c r="E260" s="21"/>
      <c r="F260" s="5"/>
      <c r="G260" s="21"/>
      <c r="H260" s="5"/>
      <c r="I260" s="21"/>
      <c r="J260" s="5"/>
      <c r="K260" s="21" t="e">
        <f t="shared" si="5"/>
        <v>#NUM!</v>
      </c>
      <c r="L260" s="21"/>
      <c r="M260" s="21">
        <v>0</v>
      </c>
      <c r="N260" s="21">
        <v>0</v>
      </c>
      <c r="O260" s="21">
        <v>0</v>
      </c>
      <c r="P260" s="21">
        <v>0</v>
      </c>
      <c r="Q260" s="21">
        <v>0</v>
      </c>
      <c r="R260" s="21"/>
      <c r="S260" s="21">
        <v>0</v>
      </c>
      <c r="T260" s="5"/>
      <c r="U260" s="5"/>
      <c r="V260" s="57" t="s">
        <v>52</v>
      </c>
      <c r="W260" s="57" t="s">
        <v>52</v>
      </c>
      <c r="X260" s="22"/>
      <c r="Y260" s="57" t="s">
        <v>52</v>
      </c>
    </row>
    <row r="261" spans="1:25" ht="30" customHeight="1">
      <c r="A261" s="5" t="s">
        <v>3336</v>
      </c>
      <c r="B261" s="5"/>
      <c r="C261" s="5"/>
      <c r="D261" s="20"/>
      <c r="E261" s="21"/>
      <c r="F261" s="5"/>
      <c r="G261" s="21"/>
      <c r="H261" s="5"/>
      <c r="I261" s="21"/>
      <c r="J261" s="5"/>
      <c r="K261" s="21" t="e">
        <f t="shared" si="5"/>
        <v>#NUM!</v>
      </c>
      <c r="L261" s="21"/>
      <c r="M261" s="21">
        <v>0</v>
      </c>
      <c r="N261" s="21">
        <v>0</v>
      </c>
      <c r="O261" s="21">
        <v>0</v>
      </c>
      <c r="P261" s="21">
        <v>0</v>
      </c>
      <c r="Q261" s="21">
        <v>0</v>
      </c>
      <c r="R261" s="21"/>
      <c r="S261" s="21">
        <v>0</v>
      </c>
      <c r="T261" s="5"/>
      <c r="U261" s="5"/>
      <c r="V261" s="57" t="s">
        <v>52</v>
      </c>
      <c r="W261" s="57" t="s">
        <v>52</v>
      </c>
      <c r="X261" s="22"/>
      <c r="Y261" s="57" t="s">
        <v>52</v>
      </c>
    </row>
    <row r="262" spans="1:25" ht="30" customHeight="1">
      <c r="A262" s="5" t="s">
        <v>3644</v>
      </c>
      <c r="B262" s="5"/>
      <c r="C262" s="5"/>
      <c r="D262" s="20"/>
      <c r="E262" s="21"/>
      <c r="F262" s="5"/>
      <c r="G262" s="21"/>
      <c r="H262" s="5"/>
      <c r="I262" s="21"/>
      <c r="J262" s="5"/>
      <c r="K262" s="21" t="e">
        <f t="shared" si="5"/>
        <v>#NUM!</v>
      </c>
      <c r="L262" s="21"/>
      <c r="M262" s="21">
        <v>0</v>
      </c>
      <c r="N262" s="21">
        <v>0</v>
      </c>
      <c r="O262" s="21">
        <v>0</v>
      </c>
      <c r="P262" s="21">
        <v>0</v>
      </c>
      <c r="Q262" s="21">
        <v>0</v>
      </c>
      <c r="R262" s="21"/>
      <c r="S262" s="21">
        <v>0</v>
      </c>
      <c r="T262" s="5"/>
      <c r="U262" s="5"/>
      <c r="V262" s="57" t="s">
        <v>52</v>
      </c>
      <c r="W262" s="57" t="s">
        <v>52</v>
      </c>
      <c r="X262" s="22"/>
      <c r="Y262" s="57" t="s">
        <v>52</v>
      </c>
    </row>
    <row r="263" spans="1:25" ht="30" customHeight="1">
      <c r="A263" s="5" t="s">
        <v>3657</v>
      </c>
      <c r="B263" s="5"/>
      <c r="C263" s="5"/>
      <c r="D263" s="20"/>
      <c r="E263" s="21"/>
      <c r="F263" s="5"/>
      <c r="G263" s="21"/>
      <c r="H263" s="5"/>
      <c r="I263" s="21"/>
      <c r="J263" s="5"/>
      <c r="K263" s="21" t="e">
        <f t="shared" si="5"/>
        <v>#NUM!</v>
      </c>
      <c r="L263" s="21"/>
      <c r="M263" s="21">
        <v>0</v>
      </c>
      <c r="N263" s="21">
        <v>0</v>
      </c>
      <c r="O263" s="21">
        <v>0</v>
      </c>
      <c r="P263" s="21">
        <v>0</v>
      </c>
      <c r="Q263" s="21">
        <v>0</v>
      </c>
      <c r="R263" s="21"/>
      <c r="S263" s="21">
        <v>0</v>
      </c>
      <c r="T263" s="5"/>
      <c r="U263" s="5"/>
      <c r="V263" s="57" t="s">
        <v>52</v>
      </c>
      <c r="W263" s="57" t="s">
        <v>52</v>
      </c>
      <c r="X263" s="22"/>
      <c r="Y263" s="57" t="s">
        <v>52</v>
      </c>
    </row>
    <row r="264" spans="1:25" ht="30" customHeight="1">
      <c r="A264" s="5" t="s">
        <v>3664</v>
      </c>
      <c r="B264" s="5"/>
      <c r="C264" s="5"/>
      <c r="D264" s="20"/>
      <c r="E264" s="21"/>
      <c r="F264" s="5"/>
      <c r="G264" s="21"/>
      <c r="H264" s="5"/>
      <c r="I264" s="21"/>
      <c r="J264" s="5"/>
      <c r="K264" s="21" t="e">
        <f t="shared" si="5"/>
        <v>#NUM!</v>
      </c>
      <c r="L264" s="21"/>
      <c r="M264" s="21">
        <v>0</v>
      </c>
      <c r="N264" s="21">
        <v>0</v>
      </c>
      <c r="O264" s="21">
        <v>0</v>
      </c>
      <c r="P264" s="21">
        <v>0</v>
      </c>
      <c r="Q264" s="21">
        <v>0</v>
      </c>
      <c r="R264" s="21"/>
      <c r="S264" s="21">
        <v>0</v>
      </c>
      <c r="T264" s="5"/>
      <c r="U264" s="5"/>
      <c r="V264" s="57" t="s">
        <v>52</v>
      </c>
      <c r="W264" s="57" t="s">
        <v>52</v>
      </c>
      <c r="X264" s="22"/>
      <c r="Y264" s="57" t="s">
        <v>52</v>
      </c>
    </row>
    <row r="265" spans="1:25" ht="30" customHeight="1">
      <c r="A265" s="5" t="s">
        <v>3671</v>
      </c>
      <c r="B265" s="5"/>
      <c r="C265" s="5"/>
      <c r="D265" s="20"/>
      <c r="E265" s="21"/>
      <c r="F265" s="5"/>
      <c r="G265" s="21"/>
      <c r="H265" s="5"/>
      <c r="I265" s="21"/>
      <c r="J265" s="5"/>
      <c r="K265" s="21" t="e">
        <f t="shared" si="5"/>
        <v>#NUM!</v>
      </c>
      <c r="L265" s="21"/>
      <c r="M265" s="21">
        <v>0</v>
      </c>
      <c r="N265" s="21">
        <v>0</v>
      </c>
      <c r="O265" s="21">
        <v>0</v>
      </c>
      <c r="P265" s="21">
        <v>0</v>
      </c>
      <c r="Q265" s="21">
        <v>0</v>
      </c>
      <c r="R265" s="21"/>
      <c r="S265" s="21">
        <v>0</v>
      </c>
      <c r="T265" s="5"/>
      <c r="U265" s="5"/>
      <c r="V265" s="57" t="s">
        <v>52</v>
      </c>
      <c r="W265" s="57" t="s">
        <v>52</v>
      </c>
      <c r="X265" s="22"/>
      <c r="Y265" s="57" t="s">
        <v>52</v>
      </c>
    </row>
    <row r="266" spans="1:25" ht="30" customHeight="1">
      <c r="A266" s="5" t="s">
        <v>5499</v>
      </c>
      <c r="B266" s="5"/>
      <c r="C266" s="5"/>
      <c r="D266" s="20"/>
      <c r="E266" s="21"/>
      <c r="F266" s="5"/>
      <c r="G266" s="21"/>
      <c r="H266" s="5"/>
      <c r="I266" s="21"/>
      <c r="J266" s="5"/>
      <c r="K266" s="21" t="e">
        <f t="shared" si="5"/>
        <v>#NUM!</v>
      </c>
      <c r="L266" s="21"/>
      <c r="M266" s="21">
        <v>0</v>
      </c>
      <c r="N266" s="21">
        <v>0</v>
      </c>
      <c r="O266" s="21">
        <v>0</v>
      </c>
      <c r="P266" s="21">
        <v>0</v>
      </c>
      <c r="Q266" s="21">
        <v>0</v>
      </c>
      <c r="R266" s="21"/>
      <c r="S266" s="21">
        <v>0</v>
      </c>
      <c r="T266" s="5"/>
      <c r="U266" s="5"/>
      <c r="V266" s="57" t="s">
        <v>52</v>
      </c>
      <c r="W266" s="57" t="s">
        <v>52</v>
      </c>
      <c r="X266" s="22"/>
      <c r="Y266" s="57" t="s">
        <v>52</v>
      </c>
    </row>
    <row r="267" spans="1:25" ht="30" customHeight="1">
      <c r="A267" s="5" t="s">
        <v>3678</v>
      </c>
      <c r="B267" s="5"/>
      <c r="C267" s="5"/>
      <c r="D267" s="20"/>
      <c r="E267" s="21"/>
      <c r="F267" s="5"/>
      <c r="G267" s="21"/>
      <c r="H267" s="5"/>
      <c r="I267" s="21"/>
      <c r="J267" s="5"/>
      <c r="K267" s="21" t="e">
        <f t="shared" si="5"/>
        <v>#NUM!</v>
      </c>
      <c r="L267" s="21"/>
      <c r="M267" s="21">
        <v>0</v>
      </c>
      <c r="N267" s="21">
        <v>0</v>
      </c>
      <c r="O267" s="21">
        <v>0</v>
      </c>
      <c r="P267" s="21">
        <v>0</v>
      </c>
      <c r="Q267" s="21">
        <v>0</v>
      </c>
      <c r="R267" s="21"/>
      <c r="S267" s="21">
        <v>0</v>
      </c>
      <c r="T267" s="5"/>
      <c r="U267" s="5"/>
      <c r="V267" s="57" t="s">
        <v>52</v>
      </c>
      <c r="W267" s="57" t="s">
        <v>52</v>
      </c>
      <c r="X267" s="22"/>
      <c r="Y267" s="57" t="s">
        <v>52</v>
      </c>
    </row>
    <row r="268" spans="1:25" ht="30" customHeight="1">
      <c r="A268" s="5" t="s">
        <v>3685</v>
      </c>
      <c r="B268" s="5"/>
      <c r="C268" s="5"/>
      <c r="D268" s="20"/>
      <c r="E268" s="21"/>
      <c r="F268" s="5"/>
      <c r="G268" s="21"/>
      <c r="H268" s="5"/>
      <c r="I268" s="21"/>
      <c r="J268" s="5"/>
      <c r="K268" s="21" t="e">
        <f t="shared" si="5"/>
        <v>#NUM!</v>
      </c>
      <c r="L268" s="21"/>
      <c r="M268" s="21">
        <v>0</v>
      </c>
      <c r="N268" s="21">
        <v>0</v>
      </c>
      <c r="O268" s="21">
        <v>0</v>
      </c>
      <c r="P268" s="21">
        <v>0</v>
      </c>
      <c r="Q268" s="21">
        <v>0</v>
      </c>
      <c r="R268" s="21"/>
      <c r="S268" s="21">
        <v>0</v>
      </c>
      <c r="T268" s="5"/>
      <c r="U268" s="5"/>
      <c r="V268" s="57" t="s">
        <v>52</v>
      </c>
      <c r="W268" s="57" t="s">
        <v>52</v>
      </c>
      <c r="X268" s="22"/>
      <c r="Y268" s="57" t="s">
        <v>52</v>
      </c>
    </row>
    <row r="269" spans="1:25" ht="30" customHeight="1">
      <c r="A269" s="5" t="s">
        <v>3692</v>
      </c>
      <c r="B269" s="5"/>
      <c r="C269" s="5"/>
      <c r="D269" s="20"/>
      <c r="E269" s="21"/>
      <c r="F269" s="5"/>
      <c r="G269" s="21"/>
      <c r="H269" s="5"/>
      <c r="I269" s="21"/>
      <c r="J269" s="5"/>
      <c r="K269" s="21" t="e">
        <f t="shared" si="5"/>
        <v>#NUM!</v>
      </c>
      <c r="L269" s="21"/>
      <c r="M269" s="21">
        <v>0</v>
      </c>
      <c r="N269" s="21">
        <v>0</v>
      </c>
      <c r="O269" s="21">
        <v>0</v>
      </c>
      <c r="P269" s="21">
        <v>0</v>
      </c>
      <c r="Q269" s="21">
        <v>0</v>
      </c>
      <c r="R269" s="21"/>
      <c r="S269" s="21">
        <v>0</v>
      </c>
      <c r="T269" s="5"/>
      <c r="U269" s="5"/>
      <c r="V269" s="57" t="s">
        <v>52</v>
      </c>
      <c r="W269" s="57" t="s">
        <v>52</v>
      </c>
      <c r="X269" s="22"/>
      <c r="Y269" s="57" t="s">
        <v>52</v>
      </c>
    </row>
    <row r="270" spans="1:25" ht="30" customHeight="1">
      <c r="A270" s="5" t="s">
        <v>4658</v>
      </c>
      <c r="B270" s="5"/>
      <c r="C270" s="5"/>
      <c r="D270" s="20"/>
      <c r="E270" s="21"/>
      <c r="F270" s="5"/>
      <c r="G270" s="21"/>
      <c r="H270" s="5"/>
      <c r="I270" s="21"/>
      <c r="J270" s="5"/>
      <c r="K270" s="21" t="e">
        <f t="shared" si="5"/>
        <v>#NUM!</v>
      </c>
      <c r="L270" s="21"/>
      <c r="M270" s="21">
        <v>0</v>
      </c>
      <c r="N270" s="21">
        <v>0</v>
      </c>
      <c r="O270" s="21">
        <v>0</v>
      </c>
      <c r="P270" s="21">
        <v>0</v>
      </c>
      <c r="Q270" s="21">
        <v>0</v>
      </c>
      <c r="R270" s="21"/>
      <c r="S270" s="21">
        <v>0</v>
      </c>
      <c r="T270" s="5"/>
      <c r="U270" s="5"/>
      <c r="V270" s="57" t="s">
        <v>52</v>
      </c>
      <c r="W270" s="57" t="s">
        <v>52</v>
      </c>
      <c r="X270" s="22"/>
      <c r="Y270" s="57" t="s">
        <v>52</v>
      </c>
    </row>
    <row r="271" spans="1:25" ht="30" customHeight="1">
      <c r="A271" s="5" t="s">
        <v>4682</v>
      </c>
      <c r="B271" s="5"/>
      <c r="C271" s="5"/>
      <c r="D271" s="20"/>
      <c r="E271" s="21"/>
      <c r="F271" s="5"/>
      <c r="G271" s="21"/>
      <c r="H271" s="5"/>
      <c r="I271" s="21"/>
      <c r="J271" s="5"/>
      <c r="K271" s="21" t="e">
        <f t="shared" si="5"/>
        <v>#NUM!</v>
      </c>
      <c r="L271" s="21"/>
      <c r="M271" s="21">
        <v>0</v>
      </c>
      <c r="N271" s="21">
        <v>0</v>
      </c>
      <c r="O271" s="21">
        <v>0</v>
      </c>
      <c r="P271" s="21">
        <v>0</v>
      </c>
      <c r="Q271" s="21">
        <v>0</v>
      </c>
      <c r="R271" s="21"/>
      <c r="S271" s="21">
        <v>0</v>
      </c>
      <c r="T271" s="5"/>
      <c r="U271" s="5"/>
      <c r="V271" s="57" t="s">
        <v>52</v>
      </c>
      <c r="W271" s="57" t="s">
        <v>52</v>
      </c>
      <c r="X271" s="22"/>
      <c r="Y271" s="57" t="s">
        <v>52</v>
      </c>
    </row>
    <row r="272" spans="1:25" ht="30" customHeight="1">
      <c r="A272" s="5" t="s">
        <v>4695</v>
      </c>
      <c r="B272" s="5"/>
      <c r="C272" s="5"/>
      <c r="D272" s="20"/>
      <c r="E272" s="21"/>
      <c r="F272" s="5"/>
      <c r="G272" s="21"/>
      <c r="H272" s="5"/>
      <c r="I272" s="21"/>
      <c r="J272" s="5"/>
      <c r="K272" s="21" t="e">
        <f t="shared" si="5"/>
        <v>#NUM!</v>
      </c>
      <c r="L272" s="21"/>
      <c r="M272" s="21">
        <v>0</v>
      </c>
      <c r="N272" s="21">
        <v>0</v>
      </c>
      <c r="O272" s="21">
        <v>0</v>
      </c>
      <c r="P272" s="21">
        <v>0</v>
      </c>
      <c r="Q272" s="21">
        <v>0</v>
      </c>
      <c r="R272" s="21"/>
      <c r="S272" s="21">
        <v>0</v>
      </c>
      <c r="T272" s="5"/>
      <c r="U272" s="5"/>
      <c r="V272" s="57" t="s">
        <v>52</v>
      </c>
      <c r="W272" s="57" t="s">
        <v>52</v>
      </c>
      <c r="X272" s="22"/>
      <c r="Y272" s="57" t="s">
        <v>52</v>
      </c>
    </row>
    <row r="273" spans="1:25" ht="30" customHeight="1">
      <c r="A273" s="5" t="s">
        <v>4655</v>
      </c>
      <c r="B273" s="5"/>
      <c r="C273" s="5"/>
      <c r="D273" s="20"/>
      <c r="E273" s="21"/>
      <c r="F273" s="5"/>
      <c r="G273" s="21"/>
      <c r="H273" s="5"/>
      <c r="I273" s="21"/>
      <c r="J273" s="5"/>
      <c r="K273" s="21" t="e">
        <f t="shared" si="5"/>
        <v>#NUM!</v>
      </c>
      <c r="L273" s="21"/>
      <c r="M273" s="21">
        <v>0</v>
      </c>
      <c r="N273" s="21">
        <v>0</v>
      </c>
      <c r="O273" s="21">
        <v>0</v>
      </c>
      <c r="P273" s="21">
        <v>0</v>
      </c>
      <c r="Q273" s="21">
        <v>0</v>
      </c>
      <c r="R273" s="21"/>
      <c r="S273" s="21">
        <v>0</v>
      </c>
      <c r="T273" s="5"/>
      <c r="U273" s="5"/>
      <c r="V273" s="57" t="s">
        <v>52</v>
      </c>
      <c r="W273" s="57" t="s">
        <v>52</v>
      </c>
      <c r="X273" s="22"/>
      <c r="Y273" s="57" t="s">
        <v>52</v>
      </c>
    </row>
    <row r="274" spans="1:25" ht="30" customHeight="1">
      <c r="A274" s="5" t="s">
        <v>4679</v>
      </c>
      <c r="B274" s="5"/>
      <c r="C274" s="5"/>
      <c r="D274" s="20"/>
      <c r="E274" s="21"/>
      <c r="F274" s="5"/>
      <c r="G274" s="21"/>
      <c r="H274" s="5"/>
      <c r="I274" s="21"/>
      <c r="J274" s="5"/>
      <c r="K274" s="21" t="e">
        <f t="shared" si="5"/>
        <v>#NUM!</v>
      </c>
      <c r="L274" s="21"/>
      <c r="M274" s="21">
        <v>0</v>
      </c>
      <c r="N274" s="21">
        <v>0</v>
      </c>
      <c r="O274" s="21">
        <v>0</v>
      </c>
      <c r="P274" s="21">
        <v>0</v>
      </c>
      <c r="Q274" s="21">
        <v>0</v>
      </c>
      <c r="R274" s="21"/>
      <c r="S274" s="21">
        <v>0</v>
      </c>
      <c r="T274" s="5"/>
      <c r="U274" s="5"/>
      <c r="V274" s="57" t="s">
        <v>52</v>
      </c>
      <c r="W274" s="57" t="s">
        <v>52</v>
      </c>
      <c r="X274" s="22"/>
      <c r="Y274" s="57" t="s">
        <v>52</v>
      </c>
    </row>
    <row r="275" spans="1:25" ht="30" customHeight="1">
      <c r="A275" s="5" t="s">
        <v>6502</v>
      </c>
      <c r="B275" s="5"/>
      <c r="C275" s="5"/>
      <c r="D275" s="20"/>
      <c r="E275" s="21"/>
      <c r="F275" s="5"/>
      <c r="G275" s="21"/>
      <c r="H275" s="5"/>
      <c r="I275" s="21"/>
      <c r="J275" s="5"/>
      <c r="K275" s="21" t="e">
        <f t="shared" si="5"/>
        <v>#NUM!</v>
      </c>
      <c r="L275" s="21"/>
      <c r="M275" s="21">
        <v>0</v>
      </c>
      <c r="N275" s="21">
        <v>0</v>
      </c>
      <c r="O275" s="21">
        <v>0</v>
      </c>
      <c r="P275" s="21">
        <v>0</v>
      </c>
      <c r="Q275" s="21">
        <v>0</v>
      </c>
      <c r="R275" s="21"/>
      <c r="S275" s="21">
        <v>0</v>
      </c>
      <c r="T275" s="5"/>
      <c r="U275" s="5"/>
      <c r="V275" s="57" t="s">
        <v>52</v>
      </c>
      <c r="W275" s="57" t="s">
        <v>52</v>
      </c>
      <c r="X275" s="22"/>
      <c r="Y275" s="57" t="s">
        <v>52</v>
      </c>
    </row>
    <row r="276" spans="1:25" ht="30" customHeight="1">
      <c r="A276" s="5" t="s">
        <v>3193</v>
      </c>
      <c r="B276" s="5"/>
      <c r="C276" s="5"/>
      <c r="D276" s="20"/>
      <c r="E276" s="21"/>
      <c r="F276" s="5"/>
      <c r="G276" s="21"/>
      <c r="H276" s="5"/>
      <c r="I276" s="21"/>
      <c r="J276" s="5"/>
      <c r="K276" s="21" t="e">
        <f t="shared" si="5"/>
        <v>#NUM!</v>
      </c>
      <c r="L276" s="21"/>
      <c r="M276" s="21">
        <v>0</v>
      </c>
      <c r="N276" s="21">
        <v>0</v>
      </c>
      <c r="O276" s="21">
        <v>0</v>
      </c>
      <c r="P276" s="21">
        <v>0</v>
      </c>
      <c r="Q276" s="21">
        <v>0</v>
      </c>
      <c r="R276" s="21"/>
      <c r="S276" s="21">
        <v>0</v>
      </c>
      <c r="T276" s="5"/>
      <c r="U276" s="5"/>
      <c r="V276" s="57" t="s">
        <v>52</v>
      </c>
      <c r="W276" s="57" t="s">
        <v>52</v>
      </c>
      <c r="X276" s="22"/>
      <c r="Y276" s="57" t="s">
        <v>52</v>
      </c>
    </row>
    <row r="277" spans="1:25" ht="30" customHeight="1">
      <c r="A277" s="5" t="s">
        <v>3203</v>
      </c>
      <c r="B277" s="5"/>
      <c r="C277" s="5"/>
      <c r="D277" s="20"/>
      <c r="E277" s="21"/>
      <c r="F277" s="5"/>
      <c r="G277" s="21"/>
      <c r="H277" s="5"/>
      <c r="I277" s="21"/>
      <c r="J277" s="5"/>
      <c r="K277" s="21" t="e">
        <f t="shared" si="5"/>
        <v>#NUM!</v>
      </c>
      <c r="L277" s="21"/>
      <c r="M277" s="21">
        <v>0</v>
      </c>
      <c r="N277" s="21">
        <v>0</v>
      </c>
      <c r="O277" s="21">
        <v>0</v>
      </c>
      <c r="P277" s="21">
        <v>0</v>
      </c>
      <c r="Q277" s="21">
        <v>0</v>
      </c>
      <c r="R277" s="21"/>
      <c r="S277" s="21">
        <v>0</v>
      </c>
      <c r="T277" s="5"/>
      <c r="U277" s="5"/>
      <c r="V277" s="57" t="s">
        <v>52</v>
      </c>
      <c r="W277" s="57" t="s">
        <v>52</v>
      </c>
      <c r="X277" s="22"/>
      <c r="Y277" s="57" t="s">
        <v>52</v>
      </c>
    </row>
    <row r="278" spans="1:25" ht="30" customHeight="1">
      <c r="A278" s="5" t="s">
        <v>3074</v>
      </c>
      <c r="B278" s="5"/>
      <c r="C278" s="5"/>
      <c r="D278" s="20"/>
      <c r="E278" s="21"/>
      <c r="F278" s="5"/>
      <c r="G278" s="21"/>
      <c r="H278" s="5"/>
      <c r="I278" s="21"/>
      <c r="J278" s="5"/>
      <c r="K278" s="21" t="e">
        <f t="shared" si="5"/>
        <v>#NUM!</v>
      </c>
      <c r="L278" s="21"/>
      <c r="M278" s="21">
        <v>0</v>
      </c>
      <c r="N278" s="21">
        <v>0</v>
      </c>
      <c r="O278" s="21">
        <v>0</v>
      </c>
      <c r="P278" s="21">
        <v>0</v>
      </c>
      <c r="Q278" s="21">
        <v>0</v>
      </c>
      <c r="R278" s="21"/>
      <c r="S278" s="21">
        <v>0</v>
      </c>
      <c r="T278" s="5"/>
      <c r="U278" s="5"/>
      <c r="V278" s="57" t="s">
        <v>52</v>
      </c>
      <c r="W278" s="57" t="s">
        <v>52</v>
      </c>
      <c r="X278" s="22"/>
      <c r="Y278" s="57" t="s">
        <v>52</v>
      </c>
    </row>
    <row r="279" spans="1:25" ht="30" customHeight="1">
      <c r="A279" s="5" t="s">
        <v>4904</v>
      </c>
      <c r="B279" s="5"/>
      <c r="C279" s="5"/>
      <c r="D279" s="20"/>
      <c r="E279" s="21"/>
      <c r="F279" s="5"/>
      <c r="G279" s="21"/>
      <c r="H279" s="5"/>
      <c r="I279" s="21"/>
      <c r="J279" s="5"/>
      <c r="K279" s="21" t="e">
        <f t="shared" si="5"/>
        <v>#NUM!</v>
      </c>
      <c r="L279" s="21"/>
      <c r="M279" s="21">
        <v>0</v>
      </c>
      <c r="N279" s="21">
        <v>0</v>
      </c>
      <c r="O279" s="21">
        <v>0</v>
      </c>
      <c r="P279" s="21">
        <v>0</v>
      </c>
      <c r="Q279" s="21">
        <v>0</v>
      </c>
      <c r="R279" s="21"/>
      <c r="S279" s="21">
        <v>0</v>
      </c>
      <c r="T279" s="5"/>
      <c r="U279" s="5"/>
      <c r="V279" s="57" t="s">
        <v>52</v>
      </c>
      <c r="W279" s="57" t="s">
        <v>52</v>
      </c>
      <c r="X279" s="22"/>
      <c r="Y279" s="57" t="s">
        <v>52</v>
      </c>
    </row>
    <row r="280" spans="1:25" ht="30" customHeight="1">
      <c r="A280" s="5" t="s">
        <v>4890</v>
      </c>
      <c r="B280" s="5"/>
      <c r="C280" s="5"/>
      <c r="D280" s="20"/>
      <c r="E280" s="21"/>
      <c r="F280" s="5"/>
      <c r="G280" s="21"/>
      <c r="H280" s="5"/>
      <c r="I280" s="21"/>
      <c r="J280" s="5"/>
      <c r="K280" s="21" t="e">
        <f t="shared" si="5"/>
        <v>#NUM!</v>
      </c>
      <c r="L280" s="21"/>
      <c r="M280" s="21">
        <v>0</v>
      </c>
      <c r="N280" s="21">
        <v>0</v>
      </c>
      <c r="O280" s="21">
        <v>0</v>
      </c>
      <c r="P280" s="21">
        <v>0</v>
      </c>
      <c r="Q280" s="21">
        <v>0</v>
      </c>
      <c r="R280" s="21"/>
      <c r="S280" s="21">
        <v>0</v>
      </c>
      <c r="T280" s="5"/>
      <c r="U280" s="5"/>
      <c r="V280" s="57" t="s">
        <v>52</v>
      </c>
      <c r="W280" s="57" t="s">
        <v>52</v>
      </c>
      <c r="X280" s="22"/>
      <c r="Y280" s="57" t="s">
        <v>52</v>
      </c>
    </row>
    <row r="281" spans="1:25" ht="30" customHeight="1">
      <c r="A281" s="5" t="s">
        <v>4920</v>
      </c>
      <c r="B281" s="5"/>
      <c r="C281" s="5"/>
      <c r="D281" s="20"/>
      <c r="E281" s="21"/>
      <c r="F281" s="5"/>
      <c r="G281" s="21"/>
      <c r="H281" s="5"/>
      <c r="I281" s="21"/>
      <c r="J281" s="5"/>
      <c r="K281" s="21" t="e">
        <f t="shared" si="5"/>
        <v>#NUM!</v>
      </c>
      <c r="L281" s="21"/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/>
      <c r="S281" s="21">
        <v>0</v>
      </c>
      <c r="T281" s="5"/>
      <c r="U281" s="5"/>
      <c r="V281" s="57" t="s">
        <v>52</v>
      </c>
      <c r="W281" s="57" t="s">
        <v>52</v>
      </c>
      <c r="X281" s="22"/>
      <c r="Y281" s="57" t="s">
        <v>52</v>
      </c>
    </row>
    <row r="282" spans="1:25" ht="30" customHeight="1">
      <c r="A282" s="5" t="s">
        <v>4897</v>
      </c>
      <c r="B282" s="5"/>
      <c r="C282" s="5"/>
      <c r="D282" s="20"/>
      <c r="E282" s="21"/>
      <c r="F282" s="5"/>
      <c r="G282" s="21"/>
      <c r="H282" s="5"/>
      <c r="I282" s="21"/>
      <c r="J282" s="5"/>
      <c r="K282" s="21" t="e">
        <f t="shared" si="5"/>
        <v>#NUM!</v>
      </c>
      <c r="L282" s="21"/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/>
      <c r="S282" s="21">
        <v>0</v>
      </c>
      <c r="T282" s="5"/>
      <c r="U282" s="5"/>
      <c r="V282" s="57" t="s">
        <v>52</v>
      </c>
      <c r="W282" s="57" t="s">
        <v>52</v>
      </c>
      <c r="X282" s="22"/>
      <c r="Y282" s="57" t="s">
        <v>52</v>
      </c>
    </row>
    <row r="283" spans="1:25" ht="30" customHeight="1">
      <c r="A283" s="5" t="s">
        <v>4910</v>
      </c>
      <c r="B283" s="5"/>
      <c r="C283" s="5"/>
      <c r="D283" s="20"/>
      <c r="E283" s="21"/>
      <c r="F283" s="5"/>
      <c r="G283" s="21"/>
      <c r="H283" s="5"/>
      <c r="I283" s="21"/>
      <c r="J283" s="5"/>
      <c r="K283" s="21" t="e">
        <f t="shared" si="5"/>
        <v>#NUM!</v>
      </c>
      <c r="L283" s="21"/>
      <c r="M283" s="21">
        <v>0</v>
      </c>
      <c r="N283" s="21">
        <v>0</v>
      </c>
      <c r="O283" s="21">
        <v>0</v>
      </c>
      <c r="P283" s="21">
        <v>0</v>
      </c>
      <c r="Q283" s="21">
        <v>0</v>
      </c>
      <c r="R283" s="21"/>
      <c r="S283" s="21">
        <v>0</v>
      </c>
      <c r="T283" s="5"/>
      <c r="U283" s="5"/>
      <c r="V283" s="57" t="s">
        <v>52</v>
      </c>
      <c r="W283" s="57" t="s">
        <v>52</v>
      </c>
      <c r="X283" s="22"/>
      <c r="Y283" s="57" t="s">
        <v>52</v>
      </c>
    </row>
    <row r="284" spans="1:25" ht="30" customHeight="1">
      <c r="A284" s="5" t="s">
        <v>1653</v>
      </c>
      <c r="B284" s="5"/>
      <c r="C284" s="5"/>
      <c r="D284" s="20"/>
      <c r="E284" s="21"/>
      <c r="F284" s="5"/>
      <c r="G284" s="21"/>
      <c r="H284" s="5"/>
      <c r="I284" s="21"/>
      <c r="J284" s="5"/>
      <c r="K284" s="21" t="e">
        <f t="shared" si="5"/>
        <v>#NUM!</v>
      </c>
      <c r="L284" s="21"/>
      <c r="M284" s="21">
        <v>0</v>
      </c>
      <c r="N284" s="21">
        <v>0</v>
      </c>
      <c r="O284" s="21">
        <v>0</v>
      </c>
      <c r="P284" s="21">
        <v>0</v>
      </c>
      <c r="Q284" s="21">
        <v>0</v>
      </c>
      <c r="R284" s="21"/>
      <c r="S284" s="21">
        <v>0</v>
      </c>
      <c r="T284" s="5"/>
      <c r="U284" s="5"/>
      <c r="V284" s="57" t="s">
        <v>52</v>
      </c>
      <c r="W284" s="57" t="s">
        <v>52</v>
      </c>
      <c r="X284" s="22"/>
      <c r="Y284" s="57" t="s">
        <v>52</v>
      </c>
    </row>
    <row r="285" spans="1:25" ht="30" customHeight="1">
      <c r="A285" s="5" t="s">
        <v>3294</v>
      </c>
      <c r="B285" s="5"/>
      <c r="C285" s="5"/>
      <c r="D285" s="20"/>
      <c r="E285" s="21"/>
      <c r="F285" s="5"/>
      <c r="G285" s="21"/>
      <c r="H285" s="5"/>
      <c r="I285" s="21"/>
      <c r="J285" s="5"/>
      <c r="K285" s="21" t="e">
        <f t="shared" si="5"/>
        <v>#NUM!</v>
      </c>
      <c r="L285" s="21"/>
      <c r="M285" s="21">
        <v>0</v>
      </c>
      <c r="N285" s="21">
        <v>0</v>
      </c>
      <c r="O285" s="21">
        <v>0</v>
      </c>
      <c r="P285" s="21">
        <v>0</v>
      </c>
      <c r="Q285" s="21">
        <v>0</v>
      </c>
      <c r="R285" s="21"/>
      <c r="S285" s="21">
        <v>0</v>
      </c>
      <c r="T285" s="5"/>
      <c r="U285" s="5"/>
      <c r="V285" s="57" t="s">
        <v>52</v>
      </c>
      <c r="W285" s="57" t="s">
        <v>52</v>
      </c>
      <c r="X285" s="22"/>
      <c r="Y285" s="57" t="s">
        <v>52</v>
      </c>
    </row>
    <row r="286" spans="1:25" ht="30" customHeight="1">
      <c r="A286" s="5" t="s">
        <v>2573</v>
      </c>
      <c r="B286" s="5"/>
      <c r="C286" s="5"/>
      <c r="D286" s="20"/>
      <c r="E286" s="21"/>
      <c r="F286" s="5"/>
      <c r="G286" s="21"/>
      <c r="H286" s="5"/>
      <c r="I286" s="21"/>
      <c r="J286" s="5"/>
      <c r="K286" s="21" t="e">
        <f t="shared" si="5"/>
        <v>#NUM!</v>
      </c>
      <c r="L286" s="21"/>
      <c r="M286" s="21">
        <v>0</v>
      </c>
      <c r="N286" s="21">
        <v>0</v>
      </c>
      <c r="O286" s="21">
        <v>0</v>
      </c>
      <c r="P286" s="21">
        <v>0</v>
      </c>
      <c r="Q286" s="21">
        <v>0</v>
      </c>
      <c r="R286" s="21"/>
      <c r="S286" s="21">
        <v>0</v>
      </c>
      <c r="T286" s="5"/>
      <c r="U286" s="5"/>
      <c r="V286" s="57" t="s">
        <v>52</v>
      </c>
      <c r="W286" s="57" t="s">
        <v>52</v>
      </c>
      <c r="X286" s="22"/>
      <c r="Y286" s="57" t="s">
        <v>52</v>
      </c>
    </row>
    <row r="287" spans="1:25" ht="30" customHeight="1">
      <c r="A287" s="5" t="s">
        <v>6057</v>
      </c>
      <c r="B287" s="5"/>
      <c r="C287" s="5"/>
      <c r="D287" s="20"/>
      <c r="E287" s="21"/>
      <c r="F287" s="5"/>
      <c r="G287" s="21"/>
      <c r="H287" s="5"/>
      <c r="I287" s="21"/>
      <c r="J287" s="5"/>
      <c r="K287" s="21" t="e">
        <f t="shared" ref="K287:K355" si="6">SMALL(E287:I287,COUNTIF(E287:I287,0)+1)</f>
        <v>#NUM!</v>
      </c>
      <c r="L287" s="21"/>
      <c r="M287" s="21">
        <v>0</v>
      </c>
      <c r="N287" s="21">
        <v>0</v>
      </c>
      <c r="O287" s="21">
        <v>0</v>
      </c>
      <c r="P287" s="21">
        <v>0</v>
      </c>
      <c r="Q287" s="21">
        <v>0</v>
      </c>
      <c r="R287" s="21"/>
      <c r="S287" s="21">
        <v>0</v>
      </c>
      <c r="T287" s="5"/>
      <c r="U287" s="5"/>
      <c r="V287" s="57" t="s">
        <v>52</v>
      </c>
      <c r="W287" s="57" t="s">
        <v>52</v>
      </c>
      <c r="X287" s="22"/>
      <c r="Y287" s="57" t="s">
        <v>52</v>
      </c>
    </row>
    <row r="288" spans="1:25" ht="30" customHeight="1">
      <c r="A288" s="5" t="s">
        <v>1408</v>
      </c>
      <c r="B288" s="5"/>
      <c r="C288" s="5"/>
      <c r="D288" s="20"/>
      <c r="E288" s="21"/>
      <c r="F288" s="5"/>
      <c r="G288" s="21"/>
      <c r="H288" s="5"/>
      <c r="I288" s="21"/>
      <c r="J288" s="5"/>
      <c r="K288" s="21" t="e">
        <f t="shared" si="6"/>
        <v>#NUM!</v>
      </c>
      <c r="L288" s="21"/>
      <c r="M288" s="21">
        <v>0</v>
      </c>
      <c r="N288" s="21">
        <v>0</v>
      </c>
      <c r="O288" s="21">
        <v>0</v>
      </c>
      <c r="P288" s="21">
        <v>0</v>
      </c>
      <c r="Q288" s="21">
        <v>0</v>
      </c>
      <c r="R288" s="21"/>
      <c r="S288" s="21">
        <v>0</v>
      </c>
      <c r="T288" s="5"/>
      <c r="U288" s="5"/>
      <c r="V288" s="57" t="s">
        <v>52</v>
      </c>
      <c r="W288" s="57" t="s">
        <v>52</v>
      </c>
      <c r="X288" s="22"/>
      <c r="Y288" s="57" t="s">
        <v>52</v>
      </c>
    </row>
    <row r="289" spans="1:25" ht="30" customHeight="1">
      <c r="A289" s="5" t="s">
        <v>4690</v>
      </c>
      <c r="B289" s="5"/>
      <c r="C289" s="5"/>
      <c r="D289" s="20"/>
      <c r="E289" s="21"/>
      <c r="F289" s="5"/>
      <c r="G289" s="21"/>
      <c r="H289" s="5"/>
      <c r="I289" s="21"/>
      <c r="J289" s="5"/>
      <c r="K289" s="21" t="e">
        <f t="shared" si="6"/>
        <v>#NUM!</v>
      </c>
      <c r="L289" s="21"/>
      <c r="M289" s="21">
        <v>0</v>
      </c>
      <c r="N289" s="21">
        <v>0</v>
      </c>
      <c r="O289" s="21">
        <v>0</v>
      </c>
      <c r="P289" s="21">
        <v>0</v>
      </c>
      <c r="Q289" s="21">
        <v>0</v>
      </c>
      <c r="R289" s="21"/>
      <c r="S289" s="21">
        <v>0</v>
      </c>
      <c r="T289" s="5"/>
      <c r="U289" s="5"/>
      <c r="V289" s="57" t="s">
        <v>52</v>
      </c>
      <c r="W289" s="57" t="s">
        <v>52</v>
      </c>
      <c r="X289" s="22"/>
      <c r="Y289" s="57" t="s">
        <v>52</v>
      </c>
    </row>
    <row r="290" spans="1:25" ht="30" customHeight="1">
      <c r="A290" s="5" t="s">
        <v>2030</v>
      </c>
      <c r="B290" s="5"/>
      <c r="C290" s="5"/>
      <c r="D290" s="20"/>
      <c r="E290" s="21"/>
      <c r="F290" s="5"/>
      <c r="G290" s="21"/>
      <c r="H290" s="5"/>
      <c r="I290" s="21"/>
      <c r="J290" s="5"/>
      <c r="K290" s="21" t="e">
        <f t="shared" si="6"/>
        <v>#NUM!</v>
      </c>
      <c r="L290" s="21"/>
      <c r="M290" s="21">
        <v>0</v>
      </c>
      <c r="N290" s="21">
        <v>0</v>
      </c>
      <c r="O290" s="21">
        <v>0</v>
      </c>
      <c r="P290" s="21">
        <v>0</v>
      </c>
      <c r="Q290" s="21">
        <v>0</v>
      </c>
      <c r="R290" s="21"/>
      <c r="S290" s="21">
        <v>0</v>
      </c>
      <c r="T290" s="5"/>
      <c r="U290" s="5"/>
      <c r="V290" s="57" t="s">
        <v>52</v>
      </c>
      <c r="W290" s="57" t="s">
        <v>52</v>
      </c>
      <c r="X290" s="22"/>
      <c r="Y290" s="57" t="s">
        <v>52</v>
      </c>
    </row>
    <row r="291" spans="1:25" ht="30" customHeight="1">
      <c r="A291" s="5" t="s">
        <v>2034</v>
      </c>
      <c r="B291" s="5"/>
      <c r="C291" s="5"/>
      <c r="D291" s="20"/>
      <c r="E291" s="21"/>
      <c r="F291" s="5"/>
      <c r="G291" s="21"/>
      <c r="H291" s="5"/>
      <c r="I291" s="21"/>
      <c r="J291" s="5"/>
      <c r="K291" s="21" t="e">
        <f t="shared" si="6"/>
        <v>#NUM!</v>
      </c>
      <c r="L291" s="21"/>
      <c r="M291" s="21">
        <v>0</v>
      </c>
      <c r="N291" s="21">
        <v>0</v>
      </c>
      <c r="O291" s="21">
        <v>0</v>
      </c>
      <c r="P291" s="21">
        <v>0</v>
      </c>
      <c r="Q291" s="21">
        <v>0</v>
      </c>
      <c r="R291" s="21"/>
      <c r="S291" s="21">
        <v>0</v>
      </c>
      <c r="T291" s="5"/>
      <c r="U291" s="5"/>
      <c r="V291" s="57" t="s">
        <v>52</v>
      </c>
      <c r="W291" s="57" t="s">
        <v>52</v>
      </c>
      <c r="X291" s="22"/>
      <c r="Y291" s="57" t="s">
        <v>52</v>
      </c>
    </row>
    <row r="292" spans="1:25" ht="30" customHeight="1">
      <c r="A292" s="5" t="s">
        <v>2038</v>
      </c>
      <c r="B292" s="5"/>
      <c r="C292" s="5"/>
      <c r="D292" s="20"/>
      <c r="E292" s="21"/>
      <c r="F292" s="5"/>
      <c r="G292" s="21"/>
      <c r="H292" s="5"/>
      <c r="I292" s="21"/>
      <c r="J292" s="5"/>
      <c r="K292" s="21" t="e">
        <f t="shared" si="6"/>
        <v>#NUM!</v>
      </c>
      <c r="L292" s="21"/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/>
      <c r="S292" s="21">
        <v>0</v>
      </c>
      <c r="T292" s="5"/>
      <c r="U292" s="5"/>
      <c r="V292" s="57" t="s">
        <v>52</v>
      </c>
      <c r="W292" s="57" t="s">
        <v>52</v>
      </c>
      <c r="X292" s="22"/>
      <c r="Y292" s="57" t="s">
        <v>52</v>
      </c>
    </row>
    <row r="293" spans="1:25" ht="30" customHeight="1">
      <c r="A293" s="5" t="s">
        <v>2044</v>
      </c>
      <c r="B293" s="5"/>
      <c r="C293" s="5"/>
      <c r="D293" s="20"/>
      <c r="E293" s="21"/>
      <c r="F293" s="5"/>
      <c r="G293" s="21"/>
      <c r="H293" s="5"/>
      <c r="I293" s="21"/>
      <c r="J293" s="5"/>
      <c r="K293" s="21" t="e">
        <f t="shared" si="6"/>
        <v>#NUM!</v>
      </c>
      <c r="L293" s="21"/>
      <c r="M293" s="21">
        <v>0</v>
      </c>
      <c r="N293" s="21">
        <v>0</v>
      </c>
      <c r="O293" s="21">
        <v>0</v>
      </c>
      <c r="P293" s="21">
        <v>0</v>
      </c>
      <c r="Q293" s="21">
        <v>0</v>
      </c>
      <c r="R293" s="21"/>
      <c r="S293" s="21">
        <v>0</v>
      </c>
      <c r="T293" s="5"/>
      <c r="U293" s="5"/>
      <c r="V293" s="57" t="s">
        <v>52</v>
      </c>
      <c r="W293" s="57" t="s">
        <v>52</v>
      </c>
      <c r="X293" s="22"/>
      <c r="Y293" s="57" t="s">
        <v>52</v>
      </c>
    </row>
    <row r="294" spans="1:25" ht="30" customHeight="1">
      <c r="A294" s="5" t="s">
        <v>2048</v>
      </c>
      <c r="B294" s="5"/>
      <c r="C294" s="5"/>
      <c r="D294" s="20"/>
      <c r="E294" s="21"/>
      <c r="F294" s="5"/>
      <c r="G294" s="21"/>
      <c r="H294" s="5"/>
      <c r="I294" s="21"/>
      <c r="J294" s="5"/>
      <c r="K294" s="21" t="e">
        <f t="shared" si="6"/>
        <v>#NUM!</v>
      </c>
      <c r="L294" s="21"/>
      <c r="M294" s="21">
        <v>0</v>
      </c>
      <c r="N294" s="21">
        <v>0</v>
      </c>
      <c r="O294" s="21">
        <v>0</v>
      </c>
      <c r="P294" s="21">
        <v>0</v>
      </c>
      <c r="Q294" s="21">
        <v>0</v>
      </c>
      <c r="R294" s="21"/>
      <c r="S294" s="21">
        <v>0</v>
      </c>
      <c r="T294" s="5"/>
      <c r="U294" s="5"/>
      <c r="V294" s="57" t="s">
        <v>52</v>
      </c>
      <c r="W294" s="57" t="s">
        <v>52</v>
      </c>
      <c r="X294" s="22"/>
      <c r="Y294" s="57" t="s">
        <v>52</v>
      </c>
    </row>
    <row r="295" spans="1:25" ht="30" customHeight="1">
      <c r="A295" s="5" t="s">
        <v>2052</v>
      </c>
      <c r="B295" s="5"/>
      <c r="C295" s="5"/>
      <c r="D295" s="20"/>
      <c r="E295" s="21"/>
      <c r="F295" s="5"/>
      <c r="G295" s="21"/>
      <c r="H295" s="5"/>
      <c r="I295" s="21"/>
      <c r="J295" s="5"/>
      <c r="K295" s="21" t="e">
        <f t="shared" si="6"/>
        <v>#NUM!</v>
      </c>
      <c r="L295" s="21"/>
      <c r="M295" s="21">
        <v>0</v>
      </c>
      <c r="N295" s="21">
        <v>0</v>
      </c>
      <c r="O295" s="21">
        <v>0</v>
      </c>
      <c r="P295" s="21">
        <v>0</v>
      </c>
      <c r="Q295" s="21">
        <v>0</v>
      </c>
      <c r="R295" s="21"/>
      <c r="S295" s="21">
        <v>0</v>
      </c>
      <c r="T295" s="5"/>
      <c r="U295" s="5"/>
      <c r="V295" s="57" t="s">
        <v>52</v>
      </c>
      <c r="W295" s="57" t="s">
        <v>52</v>
      </c>
      <c r="X295" s="22"/>
      <c r="Y295" s="57" t="s">
        <v>52</v>
      </c>
    </row>
    <row r="296" spans="1:25" ht="30" customHeight="1">
      <c r="A296" s="5" t="s">
        <v>2056</v>
      </c>
      <c r="B296" s="5"/>
      <c r="C296" s="5"/>
      <c r="D296" s="20"/>
      <c r="E296" s="21"/>
      <c r="F296" s="5"/>
      <c r="G296" s="21"/>
      <c r="H296" s="5"/>
      <c r="I296" s="21"/>
      <c r="J296" s="5"/>
      <c r="K296" s="21" t="e">
        <f t="shared" si="6"/>
        <v>#NUM!</v>
      </c>
      <c r="L296" s="21"/>
      <c r="M296" s="21">
        <v>0</v>
      </c>
      <c r="N296" s="21">
        <v>0</v>
      </c>
      <c r="O296" s="21">
        <v>0</v>
      </c>
      <c r="P296" s="21">
        <v>0</v>
      </c>
      <c r="Q296" s="21">
        <v>0</v>
      </c>
      <c r="R296" s="21"/>
      <c r="S296" s="21">
        <v>0</v>
      </c>
      <c r="T296" s="5"/>
      <c r="U296" s="5"/>
      <c r="V296" s="57" t="s">
        <v>52</v>
      </c>
      <c r="W296" s="57" t="s">
        <v>52</v>
      </c>
      <c r="X296" s="22"/>
      <c r="Y296" s="57" t="s">
        <v>52</v>
      </c>
    </row>
    <row r="297" spans="1:25" ht="30" customHeight="1">
      <c r="A297" s="5" t="s">
        <v>2060</v>
      </c>
      <c r="B297" s="5"/>
      <c r="C297" s="5"/>
      <c r="D297" s="20"/>
      <c r="E297" s="21"/>
      <c r="F297" s="5"/>
      <c r="G297" s="21"/>
      <c r="H297" s="5"/>
      <c r="I297" s="21"/>
      <c r="J297" s="5"/>
      <c r="K297" s="21" t="e">
        <f t="shared" si="6"/>
        <v>#NUM!</v>
      </c>
      <c r="L297" s="21"/>
      <c r="M297" s="21">
        <v>0</v>
      </c>
      <c r="N297" s="21">
        <v>0</v>
      </c>
      <c r="O297" s="21">
        <v>0</v>
      </c>
      <c r="P297" s="21">
        <v>0</v>
      </c>
      <c r="Q297" s="21">
        <v>0</v>
      </c>
      <c r="R297" s="21"/>
      <c r="S297" s="21">
        <v>0</v>
      </c>
      <c r="T297" s="5"/>
      <c r="U297" s="5"/>
      <c r="V297" s="57" t="s">
        <v>52</v>
      </c>
      <c r="W297" s="57" t="s">
        <v>52</v>
      </c>
      <c r="X297" s="22"/>
      <c r="Y297" s="57" t="s">
        <v>52</v>
      </c>
    </row>
    <row r="298" spans="1:25" ht="30" customHeight="1">
      <c r="A298" s="5" t="s">
        <v>2064</v>
      </c>
      <c r="B298" s="5"/>
      <c r="C298" s="5"/>
      <c r="D298" s="20"/>
      <c r="E298" s="21"/>
      <c r="F298" s="5"/>
      <c r="G298" s="21"/>
      <c r="H298" s="5"/>
      <c r="I298" s="21"/>
      <c r="J298" s="5"/>
      <c r="K298" s="21" t="e">
        <f t="shared" si="6"/>
        <v>#NUM!</v>
      </c>
      <c r="L298" s="21"/>
      <c r="M298" s="21">
        <v>0</v>
      </c>
      <c r="N298" s="21">
        <v>0</v>
      </c>
      <c r="O298" s="21">
        <v>0</v>
      </c>
      <c r="P298" s="21">
        <v>0</v>
      </c>
      <c r="Q298" s="21">
        <v>0</v>
      </c>
      <c r="R298" s="21"/>
      <c r="S298" s="21">
        <v>0</v>
      </c>
      <c r="T298" s="5"/>
      <c r="U298" s="5"/>
      <c r="V298" s="57" t="s">
        <v>52</v>
      </c>
      <c r="W298" s="57" t="s">
        <v>52</v>
      </c>
      <c r="X298" s="22"/>
      <c r="Y298" s="57" t="s">
        <v>52</v>
      </c>
    </row>
    <row r="299" spans="1:25" ht="30" customHeight="1">
      <c r="A299" s="5" t="s">
        <v>2068</v>
      </c>
      <c r="B299" s="5"/>
      <c r="C299" s="5"/>
      <c r="D299" s="20"/>
      <c r="E299" s="21"/>
      <c r="F299" s="5"/>
      <c r="G299" s="21"/>
      <c r="H299" s="5"/>
      <c r="I299" s="21"/>
      <c r="J299" s="5"/>
      <c r="K299" s="21" t="e">
        <f t="shared" si="6"/>
        <v>#NUM!</v>
      </c>
      <c r="L299" s="21"/>
      <c r="M299" s="21">
        <v>0</v>
      </c>
      <c r="N299" s="21">
        <v>0</v>
      </c>
      <c r="O299" s="21">
        <v>0</v>
      </c>
      <c r="P299" s="21">
        <v>0</v>
      </c>
      <c r="Q299" s="21">
        <v>0</v>
      </c>
      <c r="R299" s="21"/>
      <c r="S299" s="21">
        <v>0</v>
      </c>
      <c r="T299" s="5"/>
      <c r="U299" s="5"/>
      <c r="V299" s="57" t="s">
        <v>52</v>
      </c>
      <c r="W299" s="57" t="s">
        <v>52</v>
      </c>
      <c r="X299" s="22"/>
      <c r="Y299" s="57" t="s">
        <v>52</v>
      </c>
    </row>
    <row r="300" spans="1:25" ht="30" customHeight="1">
      <c r="A300" s="5" t="s">
        <v>2181</v>
      </c>
      <c r="B300" s="5"/>
      <c r="C300" s="5"/>
      <c r="D300" s="20"/>
      <c r="E300" s="21"/>
      <c r="F300" s="5"/>
      <c r="G300" s="21"/>
      <c r="H300" s="5"/>
      <c r="I300" s="21"/>
      <c r="J300" s="5"/>
      <c r="K300" s="21" t="e">
        <f t="shared" si="6"/>
        <v>#NUM!</v>
      </c>
      <c r="L300" s="21"/>
      <c r="M300" s="21">
        <v>0</v>
      </c>
      <c r="N300" s="21">
        <v>0</v>
      </c>
      <c r="O300" s="21">
        <v>0</v>
      </c>
      <c r="P300" s="21">
        <v>0</v>
      </c>
      <c r="Q300" s="21">
        <v>0</v>
      </c>
      <c r="R300" s="21"/>
      <c r="S300" s="21">
        <v>0</v>
      </c>
      <c r="T300" s="5"/>
      <c r="U300" s="5"/>
      <c r="V300" s="57" t="s">
        <v>52</v>
      </c>
      <c r="W300" s="57" t="s">
        <v>52</v>
      </c>
      <c r="X300" s="22"/>
      <c r="Y300" s="57" t="s">
        <v>52</v>
      </c>
    </row>
    <row r="301" spans="1:25" ht="30" customHeight="1">
      <c r="A301" s="5" t="s">
        <v>5537</v>
      </c>
      <c r="B301" s="5"/>
      <c r="C301" s="5"/>
      <c r="D301" s="20"/>
      <c r="E301" s="21"/>
      <c r="F301" s="5"/>
      <c r="G301" s="21"/>
      <c r="H301" s="5"/>
      <c r="I301" s="21"/>
      <c r="J301" s="5"/>
      <c r="K301" s="21" t="e">
        <f t="shared" si="6"/>
        <v>#NUM!</v>
      </c>
      <c r="L301" s="21"/>
      <c r="M301" s="21">
        <v>0</v>
      </c>
      <c r="N301" s="21">
        <v>0</v>
      </c>
      <c r="O301" s="21">
        <v>0</v>
      </c>
      <c r="P301" s="21">
        <v>0</v>
      </c>
      <c r="Q301" s="21">
        <v>0</v>
      </c>
      <c r="R301" s="21"/>
      <c r="S301" s="21">
        <v>0</v>
      </c>
      <c r="T301" s="5"/>
      <c r="U301" s="5"/>
      <c r="V301" s="57" t="s">
        <v>52</v>
      </c>
      <c r="W301" s="57" t="s">
        <v>52</v>
      </c>
      <c r="X301" s="22"/>
      <c r="Y301" s="57" t="s">
        <v>52</v>
      </c>
    </row>
    <row r="302" spans="1:25" ht="30" customHeight="1">
      <c r="A302" s="5" t="s">
        <v>5542</v>
      </c>
      <c r="B302" s="5"/>
      <c r="C302" s="5"/>
      <c r="D302" s="20"/>
      <c r="E302" s="21"/>
      <c r="F302" s="5"/>
      <c r="G302" s="21"/>
      <c r="H302" s="5"/>
      <c r="I302" s="21"/>
      <c r="J302" s="5"/>
      <c r="K302" s="21" t="e">
        <f t="shared" si="6"/>
        <v>#NUM!</v>
      </c>
      <c r="L302" s="21"/>
      <c r="M302" s="21">
        <v>0</v>
      </c>
      <c r="N302" s="21">
        <v>0</v>
      </c>
      <c r="O302" s="21">
        <v>0</v>
      </c>
      <c r="P302" s="21">
        <v>0</v>
      </c>
      <c r="Q302" s="21">
        <v>0</v>
      </c>
      <c r="R302" s="21"/>
      <c r="S302" s="21">
        <v>0</v>
      </c>
      <c r="T302" s="5"/>
      <c r="U302" s="5"/>
      <c r="V302" s="57" t="s">
        <v>52</v>
      </c>
      <c r="W302" s="57" t="s">
        <v>52</v>
      </c>
      <c r="X302" s="22"/>
      <c r="Y302" s="57" t="s">
        <v>52</v>
      </c>
    </row>
    <row r="303" spans="1:25" ht="30" customHeight="1">
      <c r="A303" s="5" t="s">
        <v>5547</v>
      </c>
      <c r="B303" s="5"/>
      <c r="C303" s="5"/>
      <c r="D303" s="20"/>
      <c r="E303" s="21"/>
      <c r="F303" s="5"/>
      <c r="G303" s="21"/>
      <c r="H303" s="5"/>
      <c r="I303" s="21"/>
      <c r="J303" s="5"/>
      <c r="K303" s="21" t="e">
        <f t="shared" si="6"/>
        <v>#NUM!</v>
      </c>
      <c r="L303" s="21"/>
      <c r="M303" s="21">
        <v>0</v>
      </c>
      <c r="N303" s="21">
        <v>0</v>
      </c>
      <c r="O303" s="21">
        <v>0</v>
      </c>
      <c r="P303" s="21">
        <v>0</v>
      </c>
      <c r="Q303" s="21">
        <v>0</v>
      </c>
      <c r="R303" s="21"/>
      <c r="S303" s="21">
        <v>0</v>
      </c>
      <c r="T303" s="5"/>
      <c r="U303" s="5"/>
      <c r="V303" s="57" t="s">
        <v>52</v>
      </c>
      <c r="W303" s="57" t="s">
        <v>52</v>
      </c>
      <c r="X303" s="22"/>
      <c r="Y303" s="57" t="s">
        <v>52</v>
      </c>
    </row>
    <row r="304" spans="1:25" ht="30" customHeight="1">
      <c r="A304" s="5" t="s">
        <v>5557</v>
      </c>
      <c r="B304" s="5"/>
      <c r="C304" s="5"/>
      <c r="D304" s="20"/>
      <c r="E304" s="21"/>
      <c r="F304" s="5"/>
      <c r="G304" s="21"/>
      <c r="H304" s="5"/>
      <c r="I304" s="21"/>
      <c r="J304" s="5"/>
      <c r="K304" s="21" t="e">
        <f t="shared" si="6"/>
        <v>#NUM!</v>
      </c>
      <c r="L304" s="21"/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/>
      <c r="S304" s="21">
        <v>0</v>
      </c>
      <c r="T304" s="5"/>
      <c r="U304" s="5"/>
      <c r="V304" s="57" t="s">
        <v>52</v>
      </c>
      <c r="W304" s="57" t="s">
        <v>52</v>
      </c>
      <c r="X304" s="22"/>
      <c r="Y304" s="57" t="s">
        <v>52</v>
      </c>
    </row>
    <row r="305" spans="1:25" ht="30" customHeight="1">
      <c r="A305" s="5" t="s">
        <v>5553</v>
      </c>
      <c r="B305" s="5"/>
      <c r="C305" s="5"/>
      <c r="D305" s="20"/>
      <c r="E305" s="21"/>
      <c r="F305" s="5"/>
      <c r="G305" s="21"/>
      <c r="H305" s="5"/>
      <c r="I305" s="21"/>
      <c r="J305" s="5"/>
      <c r="K305" s="21" t="e">
        <f t="shared" si="6"/>
        <v>#NUM!</v>
      </c>
      <c r="L305" s="21"/>
      <c r="M305" s="21">
        <v>0</v>
      </c>
      <c r="N305" s="21">
        <v>0</v>
      </c>
      <c r="O305" s="21">
        <v>0</v>
      </c>
      <c r="P305" s="21">
        <v>0</v>
      </c>
      <c r="Q305" s="21">
        <v>0</v>
      </c>
      <c r="R305" s="21"/>
      <c r="S305" s="21">
        <v>0</v>
      </c>
      <c r="T305" s="5"/>
      <c r="U305" s="5"/>
      <c r="V305" s="57" t="s">
        <v>52</v>
      </c>
      <c r="W305" s="57" t="s">
        <v>52</v>
      </c>
      <c r="X305" s="22"/>
      <c r="Y305" s="57" t="s">
        <v>52</v>
      </c>
    </row>
    <row r="306" spans="1:25" ht="30" customHeight="1">
      <c r="A306" s="5" t="s">
        <v>5563</v>
      </c>
      <c r="B306" s="5"/>
      <c r="C306" s="5"/>
      <c r="D306" s="20"/>
      <c r="E306" s="21"/>
      <c r="F306" s="5"/>
      <c r="G306" s="21"/>
      <c r="H306" s="5"/>
      <c r="I306" s="21"/>
      <c r="J306" s="5"/>
      <c r="K306" s="21" t="e">
        <f t="shared" si="6"/>
        <v>#NUM!</v>
      </c>
      <c r="L306" s="21"/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/>
      <c r="S306" s="21">
        <v>0</v>
      </c>
      <c r="T306" s="5"/>
      <c r="U306" s="5"/>
      <c r="V306" s="57" t="s">
        <v>52</v>
      </c>
      <c r="W306" s="57" t="s">
        <v>52</v>
      </c>
      <c r="X306" s="22"/>
      <c r="Y306" s="57" t="s">
        <v>52</v>
      </c>
    </row>
    <row r="307" spans="1:25" ht="30" customHeight="1">
      <c r="A307" s="5" t="s">
        <v>5569</v>
      </c>
      <c r="B307" s="5"/>
      <c r="C307" s="5"/>
      <c r="D307" s="20"/>
      <c r="E307" s="21"/>
      <c r="F307" s="5"/>
      <c r="G307" s="21"/>
      <c r="H307" s="5"/>
      <c r="I307" s="21"/>
      <c r="J307" s="5"/>
      <c r="K307" s="21" t="e">
        <f t="shared" si="6"/>
        <v>#NUM!</v>
      </c>
      <c r="L307" s="21"/>
      <c r="M307" s="21">
        <v>0</v>
      </c>
      <c r="N307" s="21">
        <v>0</v>
      </c>
      <c r="O307" s="21">
        <v>0</v>
      </c>
      <c r="P307" s="21">
        <v>0</v>
      </c>
      <c r="Q307" s="21">
        <v>0</v>
      </c>
      <c r="R307" s="21"/>
      <c r="S307" s="21">
        <v>0</v>
      </c>
      <c r="T307" s="5"/>
      <c r="U307" s="5"/>
      <c r="V307" s="57" t="s">
        <v>52</v>
      </c>
      <c r="W307" s="57" t="s">
        <v>52</v>
      </c>
      <c r="X307" s="22"/>
      <c r="Y307" s="57" t="s">
        <v>52</v>
      </c>
    </row>
    <row r="308" spans="1:25" ht="30" customHeight="1">
      <c r="A308" s="5" t="s">
        <v>5574</v>
      </c>
      <c r="B308" s="5"/>
      <c r="C308" s="5"/>
      <c r="D308" s="20"/>
      <c r="E308" s="21"/>
      <c r="F308" s="5"/>
      <c r="G308" s="21"/>
      <c r="H308" s="5"/>
      <c r="I308" s="21"/>
      <c r="J308" s="5"/>
      <c r="K308" s="21" t="e">
        <f t="shared" si="6"/>
        <v>#NUM!</v>
      </c>
      <c r="L308" s="21"/>
      <c r="M308" s="21">
        <v>0</v>
      </c>
      <c r="N308" s="21">
        <v>0</v>
      </c>
      <c r="O308" s="21">
        <v>0</v>
      </c>
      <c r="P308" s="21">
        <v>0</v>
      </c>
      <c r="Q308" s="21">
        <v>0</v>
      </c>
      <c r="R308" s="21"/>
      <c r="S308" s="21">
        <v>0</v>
      </c>
      <c r="T308" s="5"/>
      <c r="U308" s="5"/>
      <c r="V308" s="57" t="s">
        <v>52</v>
      </c>
      <c r="W308" s="57" t="s">
        <v>52</v>
      </c>
      <c r="X308" s="22"/>
      <c r="Y308" s="57" t="s">
        <v>52</v>
      </c>
    </row>
    <row r="309" spans="1:25" ht="30" customHeight="1">
      <c r="A309" s="5" t="s">
        <v>5579</v>
      </c>
      <c r="B309" s="5"/>
      <c r="C309" s="5"/>
      <c r="D309" s="20"/>
      <c r="E309" s="21"/>
      <c r="F309" s="5"/>
      <c r="G309" s="21"/>
      <c r="H309" s="5"/>
      <c r="I309" s="21"/>
      <c r="J309" s="5"/>
      <c r="K309" s="21" t="e">
        <f t="shared" si="6"/>
        <v>#NUM!</v>
      </c>
      <c r="L309" s="21"/>
      <c r="M309" s="21">
        <v>0</v>
      </c>
      <c r="N309" s="21">
        <v>0</v>
      </c>
      <c r="O309" s="21">
        <v>0</v>
      </c>
      <c r="P309" s="21">
        <v>0</v>
      </c>
      <c r="Q309" s="21">
        <v>0</v>
      </c>
      <c r="R309" s="21"/>
      <c r="S309" s="21">
        <v>0</v>
      </c>
      <c r="T309" s="5"/>
      <c r="U309" s="5"/>
      <c r="V309" s="57" t="s">
        <v>52</v>
      </c>
      <c r="W309" s="57" t="s">
        <v>52</v>
      </c>
      <c r="X309" s="22"/>
      <c r="Y309" s="57" t="s">
        <v>52</v>
      </c>
    </row>
    <row r="310" spans="1:25" ht="30" customHeight="1">
      <c r="A310" s="5" t="s">
        <v>5589</v>
      </c>
      <c r="B310" s="5"/>
      <c r="C310" s="5"/>
      <c r="D310" s="20"/>
      <c r="E310" s="21"/>
      <c r="F310" s="5"/>
      <c r="G310" s="21"/>
      <c r="H310" s="5"/>
      <c r="I310" s="21"/>
      <c r="J310" s="5"/>
      <c r="K310" s="21" t="e">
        <f t="shared" si="6"/>
        <v>#NUM!</v>
      </c>
      <c r="L310" s="21"/>
      <c r="M310" s="21">
        <v>0</v>
      </c>
      <c r="N310" s="21">
        <v>0</v>
      </c>
      <c r="O310" s="21">
        <v>0</v>
      </c>
      <c r="P310" s="21">
        <v>0</v>
      </c>
      <c r="Q310" s="21">
        <v>0</v>
      </c>
      <c r="R310" s="21"/>
      <c r="S310" s="21">
        <v>0</v>
      </c>
      <c r="T310" s="5"/>
      <c r="U310" s="5"/>
      <c r="V310" s="57" t="s">
        <v>52</v>
      </c>
      <c r="W310" s="57" t="s">
        <v>52</v>
      </c>
      <c r="X310" s="22"/>
      <c r="Y310" s="57" t="s">
        <v>52</v>
      </c>
    </row>
    <row r="311" spans="1:25" ht="30" customHeight="1">
      <c r="A311" s="5" t="s">
        <v>5584</v>
      </c>
      <c r="B311" s="5"/>
      <c r="C311" s="5"/>
      <c r="D311" s="20"/>
      <c r="E311" s="21"/>
      <c r="F311" s="5"/>
      <c r="G311" s="21"/>
      <c r="H311" s="5"/>
      <c r="I311" s="21"/>
      <c r="J311" s="5"/>
      <c r="K311" s="21" t="e">
        <f t="shared" si="6"/>
        <v>#NUM!</v>
      </c>
      <c r="L311" s="21"/>
      <c r="M311" s="21">
        <v>0</v>
      </c>
      <c r="N311" s="21">
        <v>0</v>
      </c>
      <c r="O311" s="21">
        <v>0</v>
      </c>
      <c r="P311" s="21">
        <v>0</v>
      </c>
      <c r="Q311" s="21">
        <v>0</v>
      </c>
      <c r="R311" s="21"/>
      <c r="S311" s="21">
        <v>0</v>
      </c>
      <c r="T311" s="5"/>
      <c r="U311" s="5"/>
      <c r="V311" s="57" t="s">
        <v>52</v>
      </c>
      <c r="W311" s="57" t="s">
        <v>52</v>
      </c>
      <c r="X311" s="22"/>
      <c r="Y311" s="57" t="s">
        <v>52</v>
      </c>
    </row>
    <row r="312" spans="1:25" ht="30" customHeight="1">
      <c r="A312" s="5" t="s">
        <v>5517</v>
      </c>
      <c r="B312" s="5"/>
      <c r="C312" s="5"/>
      <c r="D312" s="20"/>
      <c r="E312" s="21"/>
      <c r="F312" s="5"/>
      <c r="G312" s="21"/>
      <c r="H312" s="5"/>
      <c r="I312" s="21"/>
      <c r="J312" s="5"/>
      <c r="K312" s="21" t="e">
        <f t="shared" si="6"/>
        <v>#NUM!</v>
      </c>
      <c r="L312" s="21"/>
      <c r="M312" s="21">
        <v>0</v>
      </c>
      <c r="N312" s="21">
        <v>0</v>
      </c>
      <c r="O312" s="21">
        <v>0</v>
      </c>
      <c r="P312" s="21">
        <v>0</v>
      </c>
      <c r="Q312" s="21">
        <v>0</v>
      </c>
      <c r="R312" s="21"/>
      <c r="S312" s="21">
        <v>0</v>
      </c>
      <c r="T312" s="5"/>
      <c r="U312" s="5"/>
      <c r="V312" s="57" t="s">
        <v>52</v>
      </c>
      <c r="W312" s="57" t="s">
        <v>52</v>
      </c>
      <c r="X312" s="22"/>
      <c r="Y312" s="57" t="s">
        <v>52</v>
      </c>
    </row>
    <row r="313" spans="1:25" ht="30" customHeight="1">
      <c r="A313" s="5" t="s">
        <v>5507</v>
      </c>
      <c r="B313" s="5"/>
      <c r="C313" s="5"/>
      <c r="D313" s="20"/>
      <c r="E313" s="21"/>
      <c r="F313" s="5"/>
      <c r="G313" s="21"/>
      <c r="H313" s="5"/>
      <c r="I313" s="21"/>
      <c r="J313" s="5"/>
      <c r="K313" s="21" t="e">
        <f t="shared" si="6"/>
        <v>#NUM!</v>
      </c>
      <c r="L313" s="21"/>
      <c r="M313" s="21">
        <v>0</v>
      </c>
      <c r="N313" s="21">
        <v>0</v>
      </c>
      <c r="O313" s="21">
        <v>0</v>
      </c>
      <c r="P313" s="21">
        <v>0</v>
      </c>
      <c r="Q313" s="21">
        <v>0</v>
      </c>
      <c r="R313" s="21"/>
      <c r="S313" s="21">
        <v>0</v>
      </c>
      <c r="T313" s="5"/>
      <c r="U313" s="5"/>
      <c r="V313" s="57" t="s">
        <v>52</v>
      </c>
      <c r="W313" s="57" t="s">
        <v>52</v>
      </c>
      <c r="X313" s="22"/>
      <c r="Y313" s="57" t="s">
        <v>52</v>
      </c>
    </row>
    <row r="314" spans="1:25" ht="30" customHeight="1">
      <c r="A314" s="5" t="s">
        <v>1154</v>
      </c>
      <c r="B314" s="5"/>
      <c r="C314" s="5"/>
      <c r="D314" s="20"/>
      <c r="E314" s="21"/>
      <c r="F314" s="5"/>
      <c r="G314" s="21"/>
      <c r="H314" s="5"/>
      <c r="I314" s="21"/>
      <c r="J314" s="5"/>
      <c r="K314" s="21" t="e">
        <f t="shared" si="6"/>
        <v>#NUM!</v>
      </c>
      <c r="L314" s="21"/>
      <c r="M314" s="21">
        <v>0</v>
      </c>
      <c r="N314" s="21">
        <v>0</v>
      </c>
      <c r="O314" s="21">
        <v>0</v>
      </c>
      <c r="P314" s="21">
        <v>0</v>
      </c>
      <c r="Q314" s="21">
        <v>0</v>
      </c>
      <c r="R314" s="21"/>
      <c r="S314" s="21">
        <v>0</v>
      </c>
      <c r="T314" s="5"/>
      <c r="U314" s="5"/>
      <c r="V314" s="57" t="s">
        <v>52</v>
      </c>
      <c r="W314" s="57" t="s">
        <v>52</v>
      </c>
      <c r="X314" s="22"/>
      <c r="Y314" s="57" t="s">
        <v>52</v>
      </c>
    </row>
    <row r="315" spans="1:25" ht="30" customHeight="1">
      <c r="A315" s="5" t="s">
        <v>1158</v>
      </c>
      <c r="B315" s="5"/>
      <c r="C315" s="5"/>
      <c r="D315" s="20"/>
      <c r="E315" s="21"/>
      <c r="F315" s="5"/>
      <c r="G315" s="21"/>
      <c r="H315" s="5"/>
      <c r="I315" s="21"/>
      <c r="J315" s="5"/>
      <c r="K315" s="21" t="e">
        <f t="shared" si="6"/>
        <v>#NUM!</v>
      </c>
      <c r="L315" s="21"/>
      <c r="M315" s="21">
        <v>0</v>
      </c>
      <c r="N315" s="21">
        <v>0</v>
      </c>
      <c r="O315" s="21">
        <v>0</v>
      </c>
      <c r="P315" s="21">
        <v>0</v>
      </c>
      <c r="Q315" s="21">
        <v>0</v>
      </c>
      <c r="R315" s="21"/>
      <c r="S315" s="21">
        <v>0</v>
      </c>
      <c r="T315" s="5"/>
      <c r="U315" s="5"/>
      <c r="V315" s="57" t="s">
        <v>52</v>
      </c>
      <c r="W315" s="57" t="s">
        <v>52</v>
      </c>
      <c r="X315" s="22"/>
      <c r="Y315" s="57" t="s">
        <v>52</v>
      </c>
    </row>
    <row r="316" spans="1:25" ht="30" customHeight="1">
      <c r="A316" s="5" t="s">
        <v>4289</v>
      </c>
      <c r="B316" s="5"/>
      <c r="C316" s="5"/>
      <c r="D316" s="20"/>
      <c r="E316" s="21"/>
      <c r="F316" s="5"/>
      <c r="G316" s="21"/>
      <c r="H316" s="5"/>
      <c r="I316" s="21"/>
      <c r="J316" s="5"/>
      <c r="K316" s="21" t="e">
        <f t="shared" si="6"/>
        <v>#NUM!</v>
      </c>
      <c r="L316" s="21"/>
      <c r="M316" s="21">
        <v>0</v>
      </c>
      <c r="N316" s="21">
        <v>0</v>
      </c>
      <c r="O316" s="21">
        <v>0</v>
      </c>
      <c r="P316" s="21">
        <v>0</v>
      </c>
      <c r="Q316" s="21">
        <v>0</v>
      </c>
      <c r="R316" s="21"/>
      <c r="S316" s="21">
        <v>0</v>
      </c>
      <c r="T316" s="5"/>
      <c r="U316" s="5"/>
      <c r="V316" s="57" t="s">
        <v>52</v>
      </c>
      <c r="W316" s="57" t="s">
        <v>52</v>
      </c>
      <c r="X316" s="22"/>
      <c r="Y316" s="57" t="s">
        <v>52</v>
      </c>
    </row>
    <row r="317" spans="1:25" ht="30" customHeight="1">
      <c r="A317" s="5" t="s">
        <v>1134</v>
      </c>
      <c r="B317" s="5"/>
      <c r="C317" s="5"/>
      <c r="D317" s="20"/>
      <c r="E317" s="21"/>
      <c r="F317" s="5"/>
      <c r="G317" s="21"/>
      <c r="H317" s="5"/>
      <c r="I317" s="21"/>
      <c r="J317" s="5"/>
      <c r="K317" s="21" t="e">
        <f t="shared" si="6"/>
        <v>#NUM!</v>
      </c>
      <c r="L317" s="21"/>
      <c r="M317" s="21">
        <v>0</v>
      </c>
      <c r="N317" s="21">
        <v>0</v>
      </c>
      <c r="O317" s="21">
        <v>0</v>
      </c>
      <c r="P317" s="21">
        <v>0</v>
      </c>
      <c r="Q317" s="21">
        <v>0</v>
      </c>
      <c r="R317" s="21"/>
      <c r="S317" s="21">
        <v>0</v>
      </c>
      <c r="T317" s="5"/>
      <c r="U317" s="5"/>
      <c r="V317" s="57" t="s">
        <v>52</v>
      </c>
      <c r="W317" s="57" t="s">
        <v>52</v>
      </c>
      <c r="X317" s="22"/>
      <c r="Y317" s="57" t="s">
        <v>52</v>
      </c>
    </row>
    <row r="318" spans="1:25" ht="30" customHeight="1">
      <c r="A318" s="5" t="s">
        <v>4271</v>
      </c>
      <c r="B318" s="5"/>
      <c r="C318" s="5"/>
      <c r="D318" s="20"/>
      <c r="E318" s="21"/>
      <c r="F318" s="5"/>
      <c r="G318" s="21"/>
      <c r="H318" s="5"/>
      <c r="I318" s="21"/>
      <c r="J318" s="5"/>
      <c r="K318" s="21" t="e">
        <f t="shared" si="6"/>
        <v>#NUM!</v>
      </c>
      <c r="L318" s="21"/>
      <c r="M318" s="21">
        <v>0</v>
      </c>
      <c r="N318" s="21">
        <v>0</v>
      </c>
      <c r="O318" s="21">
        <v>0</v>
      </c>
      <c r="P318" s="21">
        <v>0</v>
      </c>
      <c r="Q318" s="21">
        <v>0</v>
      </c>
      <c r="R318" s="21"/>
      <c r="S318" s="21">
        <v>0</v>
      </c>
      <c r="T318" s="5"/>
      <c r="U318" s="5"/>
      <c r="V318" s="57" t="s">
        <v>52</v>
      </c>
      <c r="W318" s="57" t="s">
        <v>52</v>
      </c>
      <c r="X318" s="22"/>
      <c r="Y318" s="57" t="s">
        <v>52</v>
      </c>
    </row>
    <row r="319" spans="1:25" ht="30" customHeight="1">
      <c r="A319" s="5" t="s">
        <v>4172</v>
      </c>
      <c r="B319" s="5"/>
      <c r="C319" s="5"/>
      <c r="D319" s="20"/>
      <c r="E319" s="21"/>
      <c r="F319" s="5"/>
      <c r="G319" s="42"/>
      <c r="H319" s="5"/>
      <c r="I319" s="21"/>
      <c r="J319" s="5"/>
      <c r="K319" s="21" t="e">
        <f t="shared" si="6"/>
        <v>#NUM!</v>
      </c>
      <c r="L319" s="21"/>
      <c r="M319" s="21">
        <v>0</v>
      </c>
      <c r="N319" s="21">
        <v>0</v>
      </c>
      <c r="O319" s="21">
        <v>0</v>
      </c>
      <c r="P319" s="21">
        <v>0</v>
      </c>
      <c r="Q319" s="21">
        <v>0</v>
      </c>
      <c r="R319" s="21"/>
      <c r="S319" s="21">
        <v>0</v>
      </c>
      <c r="T319" s="5"/>
      <c r="U319" s="5"/>
      <c r="V319" s="57" t="s">
        <v>52</v>
      </c>
      <c r="W319" s="57" t="s">
        <v>52</v>
      </c>
      <c r="X319" s="22"/>
      <c r="Y319" s="57" t="s">
        <v>52</v>
      </c>
    </row>
    <row r="320" spans="1:25" ht="30" customHeight="1">
      <c r="A320" s="5" t="s">
        <v>4144</v>
      </c>
      <c r="B320" s="5"/>
      <c r="C320" s="5"/>
      <c r="D320" s="20"/>
      <c r="E320" s="21"/>
      <c r="F320" s="5"/>
      <c r="G320" s="21"/>
      <c r="H320" s="5"/>
      <c r="I320" s="21"/>
      <c r="J320" s="5"/>
      <c r="K320" s="25" t="e">
        <f t="shared" si="6"/>
        <v>#NUM!</v>
      </c>
      <c r="L320" s="21"/>
      <c r="M320" s="21">
        <v>0</v>
      </c>
      <c r="N320" s="21">
        <v>0</v>
      </c>
      <c r="O320" s="21">
        <v>0</v>
      </c>
      <c r="P320" s="21">
        <v>0</v>
      </c>
      <c r="Q320" s="21">
        <v>0</v>
      </c>
      <c r="R320" s="21"/>
      <c r="S320" s="21">
        <v>0</v>
      </c>
      <c r="T320" s="5"/>
      <c r="U320" s="5"/>
      <c r="V320" s="57" t="s">
        <v>52</v>
      </c>
      <c r="W320" s="57" t="s">
        <v>52</v>
      </c>
      <c r="X320" s="22"/>
      <c r="Y320" s="57" t="s">
        <v>52</v>
      </c>
    </row>
    <row r="321" spans="1:25" ht="30" customHeight="1">
      <c r="A321" s="5" t="s">
        <v>4163</v>
      </c>
      <c r="B321" s="5"/>
      <c r="C321" s="5"/>
      <c r="D321" s="20"/>
      <c r="E321" s="21"/>
      <c r="F321" s="5"/>
      <c r="G321" s="21"/>
      <c r="H321" s="5"/>
      <c r="I321" s="21"/>
      <c r="J321" s="5"/>
      <c r="K321" s="21" t="e">
        <f t="shared" si="6"/>
        <v>#NUM!</v>
      </c>
      <c r="L321" s="21"/>
      <c r="M321" s="21">
        <v>0</v>
      </c>
      <c r="N321" s="21">
        <v>0</v>
      </c>
      <c r="O321" s="21">
        <v>0</v>
      </c>
      <c r="P321" s="21">
        <v>0</v>
      </c>
      <c r="Q321" s="21">
        <v>0</v>
      </c>
      <c r="R321" s="21"/>
      <c r="S321" s="21">
        <v>0</v>
      </c>
      <c r="T321" s="5"/>
      <c r="U321" s="5"/>
      <c r="V321" s="57" t="s">
        <v>52</v>
      </c>
      <c r="W321" s="57" t="s">
        <v>52</v>
      </c>
      <c r="X321" s="22"/>
      <c r="Y321" s="57" t="s">
        <v>52</v>
      </c>
    </row>
    <row r="322" spans="1:25" ht="30" customHeight="1">
      <c r="A322" s="5" t="s">
        <v>4147</v>
      </c>
      <c r="B322" s="5"/>
      <c r="C322" s="5"/>
      <c r="D322" s="20"/>
      <c r="E322" s="21"/>
      <c r="F322" s="5"/>
      <c r="G322" s="21"/>
      <c r="H322" s="5"/>
      <c r="I322" s="21"/>
      <c r="J322" s="5"/>
      <c r="K322" s="21" t="e">
        <f t="shared" si="6"/>
        <v>#NUM!</v>
      </c>
      <c r="L322" s="21"/>
      <c r="M322" s="21">
        <v>0</v>
      </c>
      <c r="N322" s="21">
        <v>0</v>
      </c>
      <c r="O322" s="21">
        <v>0</v>
      </c>
      <c r="P322" s="21">
        <v>0</v>
      </c>
      <c r="Q322" s="21">
        <v>0</v>
      </c>
      <c r="R322" s="21"/>
      <c r="S322" s="21">
        <v>0</v>
      </c>
      <c r="T322" s="5"/>
      <c r="U322" s="5"/>
      <c r="V322" s="57" t="s">
        <v>52</v>
      </c>
      <c r="W322" s="57" t="s">
        <v>52</v>
      </c>
      <c r="X322" s="22"/>
      <c r="Y322" s="57" t="s">
        <v>52</v>
      </c>
    </row>
    <row r="323" spans="1:25" ht="30" customHeight="1">
      <c r="A323" s="5" t="s">
        <v>3989</v>
      </c>
      <c r="B323" s="5"/>
      <c r="C323" s="5"/>
      <c r="D323" s="20"/>
      <c r="E323" s="21"/>
      <c r="F323" s="5"/>
      <c r="G323" s="21"/>
      <c r="H323" s="5"/>
      <c r="I323" s="21"/>
      <c r="J323" s="5"/>
      <c r="K323" s="21" t="e">
        <f t="shared" si="6"/>
        <v>#NUM!</v>
      </c>
      <c r="L323" s="21"/>
      <c r="M323" s="21">
        <v>0</v>
      </c>
      <c r="N323" s="21">
        <v>0</v>
      </c>
      <c r="O323" s="21">
        <v>0</v>
      </c>
      <c r="P323" s="21">
        <v>0</v>
      </c>
      <c r="Q323" s="21">
        <v>0</v>
      </c>
      <c r="R323" s="21"/>
      <c r="S323" s="21">
        <v>0</v>
      </c>
      <c r="T323" s="5"/>
      <c r="U323" s="5"/>
      <c r="V323" s="57" t="s">
        <v>52</v>
      </c>
      <c r="W323" s="57" t="s">
        <v>52</v>
      </c>
      <c r="X323" s="22"/>
      <c r="Y323" s="57" t="s">
        <v>52</v>
      </c>
    </row>
    <row r="324" spans="1:25" ht="30" customHeight="1">
      <c r="A324" s="5" t="s">
        <v>4018</v>
      </c>
      <c r="B324" s="5"/>
      <c r="C324" s="5"/>
      <c r="D324" s="20"/>
      <c r="E324" s="21"/>
      <c r="F324" s="5"/>
      <c r="G324" s="21"/>
      <c r="H324" s="5"/>
      <c r="I324" s="21"/>
      <c r="J324" s="5"/>
      <c r="K324" s="21" t="e">
        <f t="shared" si="6"/>
        <v>#NUM!</v>
      </c>
      <c r="L324" s="21"/>
      <c r="M324" s="21">
        <v>0</v>
      </c>
      <c r="N324" s="21">
        <v>0</v>
      </c>
      <c r="O324" s="21">
        <v>0</v>
      </c>
      <c r="P324" s="21">
        <v>0</v>
      </c>
      <c r="Q324" s="21">
        <v>0</v>
      </c>
      <c r="R324" s="21"/>
      <c r="S324" s="21">
        <v>0</v>
      </c>
      <c r="T324" s="5"/>
      <c r="U324" s="5"/>
      <c r="V324" s="57" t="s">
        <v>52</v>
      </c>
      <c r="W324" s="57" t="s">
        <v>52</v>
      </c>
      <c r="X324" s="22"/>
      <c r="Y324" s="57" t="s">
        <v>52</v>
      </c>
    </row>
    <row r="325" spans="1:25" ht="30" customHeight="1">
      <c r="A325" s="5" t="s">
        <v>3359</v>
      </c>
      <c r="B325" s="5"/>
      <c r="C325" s="5"/>
      <c r="D325" s="20"/>
      <c r="E325" s="21"/>
      <c r="F325" s="5"/>
      <c r="G325" s="21"/>
      <c r="H325" s="5"/>
      <c r="I325" s="21"/>
      <c r="J325" s="5"/>
      <c r="K325" s="21" t="e">
        <f t="shared" si="6"/>
        <v>#NUM!</v>
      </c>
      <c r="L325" s="21"/>
      <c r="M325" s="21">
        <v>0</v>
      </c>
      <c r="N325" s="21">
        <v>0</v>
      </c>
      <c r="O325" s="21">
        <v>0</v>
      </c>
      <c r="P325" s="21">
        <v>0</v>
      </c>
      <c r="Q325" s="21">
        <v>0</v>
      </c>
      <c r="R325" s="21"/>
      <c r="S325" s="21">
        <v>0</v>
      </c>
      <c r="T325" s="5"/>
      <c r="U325" s="5"/>
      <c r="V325" s="57" t="s">
        <v>52</v>
      </c>
      <c r="W325" s="57" t="s">
        <v>52</v>
      </c>
      <c r="X325" s="22"/>
      <c r="Y325" s="57" t="s">
        <v>52</v>
      </c>
    </row>
    <row r="326" spans="1:25" ht="30" customHeight="1">
      <c r="A326" s="5" t="s">
        <v>5779</v>
      </c>
      <c r="B326" s="5"/>
      <c r="C326" s="5"/>
      <c r="D326" s="20"/>
      <c r="E326" s="21"/>
      <c r="F326" s="5"/>
      <c r="G326" s="21"/>
      <c r="H326" s="5"/>
      <c r="I326" s="21"/>
      <c r="J326" s="5"/>
      <c r="K326" s="21" t="e">
        <f t="shared" si="6"/>
        <v>#NUM!</v>
      </c>
      <c r="L326" s="21"/>
      <c r="M326" s="21">
        <v>0</v>
      </c>
      <c r="N326" s="21">
        <v>0</v>
      </c>
      <c r="O326" s="21">
        <v>0</v>
      </c>
      <c r="P326" s="21">
        <v>0</v>
      </c>
      <c r="Q326" s="21">
        <v>0</v>
      </c>
      <c r="R326" s="21"/>
      <c r="S326" s="21">
        <v>0</v>
      </c>
      <c r="T326" s="5"/>
      <c r="U326" s="5"/>
      <c r="V326" s="57" t="s">
        <v>52</v>
      </c>
      <c r="W326" s="57" t="s">
        <v>52</v>
      </c>
      <c r="X326" s="22"/>
      <c r="Y326" s="57" t="s">
        <v>52</v>
      </c>
    </row>
    <row r="327" spans="1:25" ht="30" customHeight="1">
      <c r="A327" s="5" t="s">
        <v>5276</v>
      </c>
      <c r="B327" s="5"/>
      <c r="C327" s="5"/>
      <c r="D327" s="20"/>
      <c r="E327" s="21"/>
      <c r="F327" s="5"/>
      <c r="G327" s="21"/>
      <c r="H327" s="5"/>
      <c r="I327" s="21"/>
      <c r="J327" s="5"/>
      <c r="K327" s="21" t="e">
        <f t="shared" si="6"/>
        <v>#NUM!</v>
      </c>
      <c r="L327" s="21"/>
      <c r="M327" s="21">
        <v>0</v>
      </c>
      <c r="N327" s="21">
        <v>0</v>
      </c>
      <c r="O327" s="21">
        <v>0</v>
      </c>
      <c r="P327" s="21">
        <v>0</v>
      </c>
      <c r="Q327" s="21">
        <v>0</v>
      </c>
      <c r="R327" s="21"/>
      <c r="S327" s="21">
        <v>0</v>
      </c>
      <c r="T327" s="5"/>
      <c r="U327" s="5"/>
      <c r="V327" s="57" t="s">
        <v>52</v>
      </c>
      <c r="W327" s="57" t="s">
        <v>52</v>
      </c>
      <c r="X327" s="22"/>
      <c r="Y327" s="57" t="s">
        <v>52</v>
      </c>
    </row>
    <row r="328" spans="1:25" ht="30" customHeight="1">
      <c r="A328" s="5" t="s">
        <v>1609</v>
      </c>
      <c r="B328" s="5"/>
      <c r="C328" s="5"/>
      <c r="D328" s="20"/>
      <c r="E328" s="21"/>
      <c r="F328" s="5"/>
      <c r="G328" s="21"/>
      <c r="H328" s="5"/>
      <c r="I328" s="21"/>
      <c r="J328" s="5"/>
      <c r="K328" s="21" t="e">
        <f t="shared" si="6"/>
        <v>#NUM!</v>
      </c>
      <c r="L328" s="21"/>
      <c r="M328" s="21">
        <v>0</v>
      </c>
      <c r="N328" s="21">
        <v>0</v>
      </c>
      <c r="O328" s="21">
        <v>0</v>
      </c>
      <c r="P328" s="21">
        <v>0</v>
      </c>
      <c r="Q328" s="21">
        <v>0</v>
      </c>
      <c r="R328" s="21"/>
      <c r="S328" s="21">
        <v>0</v>
      </c>
      <c r="T328" s="5"/>
      <c r="U328" s="5"/>
      <c r="V328" s="57" t="s">
        <v>52</v>
      </c>
      <c r="W328" s="57" t="s">
        <v>52</v>
      </c>
      <c r="X328" s="22"/>
      <c r="Y328" s="57" t="s">
        <v>52</v>
      </c>
    </row>
    <row r="329" spans="1:25" ht="30" customHeight="1">
      <c r="A329" s="5" t="s">
        <v>1668</v>
      </c>
      <c r="B329" s="5"/>
      <c r="C329" s="5"/>
      <c r="D329" s="20"/>
      <c r="E329" s="21"/>
      <c r="F329" s="5"/>
      <c r="G329" s="21"/>
      <c r="H329" s="5"/>
      <c r="I329" s="21"/>
      <c r="J329" s="5"/>
      <c r="K329" s="21" t="e">
        <f t="shared" si="6"/>
        <v>#NUM!</v>
      </c>
      <c r="L329" s="21"/>
      <c r="M329" s="21">
        <v>0</v>
      </c>
      <c r="N329" s="21">
        <v>0</v>
      </c>
      <c r="O329" s="21">
        <v>0</v>
      </c>
      <c r="P329" s="21">
        <v>0</v>
      </c>
      <c r="Q329" s="21">
        <v>0</v>
      </c>
      <c r="R329" s="21"/>
      <c r="S329" s="21">
        <v>0</v>
      </c>
      <c r="T329" s="5"/>
      <c r="U329" s="5"/>
      <c r="V329" s="57" t="s">
        <v>52</v>
      </c>
      <c r="W329" s="57" t="s">
        <v>52</v>
      </c>
      <c r="X329" s="22"/>
      <c r="Y329" s="57" t="s">
        <v>52</v>
      </c>
    </row>
    <row r="330" spans="1:25" ht="30" customHeight="1">
      <c r="A330" s="5" t="s">
        <v>4924</v>
      </c>
      <c r="B330" s="5"/>
      <c r="C330" s="5"/>
      <c r="D330" s="20"/>
      <c r="E330" s="21"/>
      <c r="F330" s="5"/>
      <c r="G330" s="21"/>
      <c r="H330" s="5"/>
      <c r="I330" s="21"/>
      <c r="J330" s="5"/>
      <c r="K330" s="21" t="e">
        <f t="shared" si="6"/>
        <v>#NUM!</v>
      </c>
      <c r="L330" s="21"/>
      <c r="M330" s="21">
        <v>0</v>
      </c>
      <c r="N330" s="21">
        <v>0</v>
      </c>
      <c r="O330" s="21">
        <v>0</v>
      </c>
      <c r="P330" s="21">
        <v>0</v>
      </c>
      <c r="Q330" s="21">
        <v>0</v>
      </c>
      <c r="R330" s="21"/>
      <c r="S330" s="21">
        <v>0</v>
      </c>
      <c r="T330" s="5"/>
      <c r="U330" s="5"/>
      <c r="V330" s="57" t="s">
        <v>52</v>
      </c>
      <c r="W330" s="57" t="s">
        <v>52</v>
      </c>
      <c r="X330" s="22"/>
      <c r="Y330" s="57" t="s">
        <v>52</v>
      </c>
    </row>
    <row r="331" spans="1:25" ht="30" customHeight="1">
      <c r="A331" s="5" t="s">
        <v>4536</v>
      </c>
      <c r="B331" s="5"/>
      <c r="C331" s="5"/>
      <c r="D331" s="20"/>
      <c r="E331" s="21"/>
      <c r="F331" s="5"/>
      <c r="G331" s="21"/>
      <c r="H331" s="5"/>
      <c r="I331" s="21"/>
      <c r="J331" s="5"/>
      <c r="K331" s="21" t="e">
        <f t="shared" si="6"/>
        <v>#NUM!</v>
      </c>
      <c r="L331" s="21"/>
      <c r="M331" s="21">
        <v>0</v>
      </c>
      <c r="N331" s="21">
        <v>0</v>
      </c>
      <c r="O331" s="21">
        <v>0</v>
      </c>
      <c r="P331" s="21">
        <v>0</v>
      </c>
      <c r="Q331" s="21">
        <v>0</v>
      </c>
      <c r="R331" s="21"/>
      <c r="S331" s="21">
        <v>0</v>
      </c>
      <c r="T331" s="5"/>
      <c r="U331" s="5"/>
      <c r="V331" s="57" t="s">
        <v>52</v>
      </c>
      <c r="W331" s="57" t="s">
        <v>52</v>
      </c>
      <c r="X331" s="22"/>
      <c r="Y331" s="57" t="s">
        <v>52</v>
      </c>
    </row>
    <row r="332" spans="1:25" ht="30" customHeight="1">
      <c r="A332" s="5" t="s">
        <v>4543</v>
      </c>
      <c r="B332" s="5"/>
      <c r="C332" s="5"/>
      <c r="D332" s="20"/>
      <c r="E332" s="21"/>
      <c r="F332" s="5"/>
      <c r="G332" s="21"/>
      <c r="H332" s="5"/>
      <c r="I332" s="21"/>
      <c r="J332" s="5"/>
      <c r="K332" s="21" t="e">
        <f t="shared" si="6"/>
        <v>#NUM!</v>
      </c>
      <c r="L332" s="21"/>
      <c r="M332" s="21">
        <v>0</v>
      </c>
      <c r="N332" s="21">
        <v>0</v>
      </c>
      <c r="O332" s="21">
        <v>0</v>
      </c>
      <c r="P332" s="21">
        <v>0</v>
      </c>
      <c r="Q332" s="21">
        <v>0</v>
      </c>
      <c r="R332" s="21"/>
      <c r="S332" s="21">
        <v>0</v>
      </c>
      <c r="T332" s="5"/>
      <c r="U332" s="5"/>
      <c r="V332" s="57" t="s">
        <v>52</v>
      </c>
      <c r="W332" s="57" t="s">
        <v>52</v>
      </c>
      <c r="X332" s="22"/>
      <c r="Y332" s="57" t="s">
        <v>52</v>
      </c>
    </row>
    <row r="333" spans="1:25" ht="30" customHeight="1">
      <c r="A333" s="5" t="s">
        <v>4501</v>
      </c>
      <c r="B333" s="5"/>
      <c r="C333" s="5"/>
      <c r="D333" s="20"/>
      <c r="E333" s="21"/>
      <c r="F333" s="5"/>
      <c r="G333" s="21"/>
      <c r="H333" s="5"/>
      <c r="I333" s="21"/>
      <c r="J333" s="5"/>
      <c r="K333" s="21" t="e">
        <f t="shared" si="6"/>
        <v>#NUM!</v>
      </c>
      <c r="L333" s="21"/>
      <c r="M333" s="21">
        <v>0</v>
      </c>
      <c r="N333" s="21">
        <v>0</v>
      </c>
      <c r="O333" s="21">
        <v>0</v>
      </c>
      <c r="P333" s="21">
        <v>0</v>
      </c>
      <c r="Q333" s="21">
        <v>0</v>
      </c>
      <c r="R333" s="21"/>
      <c r="S333" s="21">
        <v>0</v>
      </c>
      <c r="T333" s="5"/>
      <c r="U333" s="5"/>
      <c r="V333" s="57" t="s">
        <v>52</v>
      </c>
      <c r="W333" s="57" t="s">
        <v>52</v>
      </c>
      <c r="X333" s="22"/>
      <c r="Y333" s="57" t="s">
        <v>52</v>
      </c>
    </row>
    <row r="334" spans="1:25" ht="30" customHeight="1">
      <c r="A334" s="5" t="s">
        <v>4511</v>
      </c>
      <c r="B334" s="5"/>
      <c r="C334" s="5"/>
      <c r="D334" s="20"/>
      <c r="E334" s="21"/>
      <c r="F334" s="5"/>
      <c r="G334" s="21"/>
      <c r="H334" s="5"/>
      <c r="I334" s="21"/>
      <c r="J334" s="5"/>
      <c r="K334" s="21" t="e">
        <f t="shared" si="6"/>
        <v>#NUM!</v>
      </c>
      <c r="L334" s="21"/>
      <c r="M334" s="21">
        <v>0</v>
      </c>
      <c r="N334" s="21">
        <v>0</v>
      </c>
      <c r="O334" s="21">
        <v>0</v>
      </c>
      <c r="P334" s="21">
        <v>0</v>
      </c>
      <c r="Q334" s="21">
        <v>0</v>
      </c>
      <c r="R334" s="21"/>
      <c r="S334" s="21">
        <v>0</v>
      </c>
      <c r="T334" s="5"/>
      <c r="U334" s="5"/>
      <c r="V334" s="57" t="s">
        <v>52</v>
      </c>
      <c r="W334" s="57" t="s">
        <v>52</v>
      </c>
      <c r="X334" s="22"/>
      <c r="Y334" s="57" t="s">
        <v>52</v>
      </c>
    </row>
    <row r="335" spans="1:25" ht="30" customHeight="1">
      <c r="A335" s="5" t="s">
        <v>4518</v>
      </c>
      <c r="B335" s="5"/>
      <c r="C335" s="5"/>
      <c r="D335" s="20"/>
      <c r="E335" s="21"/>
      <c r="F335" s="5"/>
      <c r="G335" s="21"/>
      <c r="H335" s="5"/>
      <c r="I335" s="21"/>
      <c r="J335" s="5"/>
      <c r="K335" s="21" t="e">
        <f t="shared" si="6"/>
        <v>#NUM!</v>
      </c>
      <c r="L335" s="21"/>
      <c r="M335" s="21">
        <v>0</v>
      </c>
      <c r="N335" s="21">
        <v>0</v>
      </c>
      <c r="O335" s="21">
        <v>0</v>
      </c>
      <c r="P335" s="21">
        <v>0</v>
      </c>
      <c r="Q335" s="21">
        <v>0</v>
      </c>
      <c r="R335" s="21"/>
      <c r="S335" s="21">
        <v>0</v>
      </c>
      <c r="T335" s="5"/>
      <c r="U335" s="5"/>
      <c r="V335" s="57" t="s">
        <v>52</v>
      </c>
      <c r="W335" s="57" t="s">
        <v>52</v>
      </c>
      <c r="X335" s="22"/>
      <c r="Y335" s="57" t="s">
        <v>52</v>
      </c>
    </row>
    <row r="336" spans="1:25" ht="30" customHeight="1">
      <c r="A336" s="5" t="s">
        <v>4530</v>
      </c>
      <c r="B336" s="5"/>
      <c r="C336" s="5"/>
      <c r="D336" s="20"/>
      <c r="E336" s="21"/>
      <c r="F336" s="5"/>
      <c r="G336" s="21"/>
      <c r="H336" s="5"/>
      <c r="I336" s="21"/>
      <c r="J336" s="5"/>
      <c r="K336" s="21" t="e">
        <f t="shared" si="6"/>
        <v>#NUM!</v>
      </c>
      <c r="L336" s="21"/>
      <c r="M336" s="21">
        <v>0</v>
      </c>
      <c r="N336" s="21">
        <v>0</v>
      </c>
      <c r="O336" s="21">
        <v>0</v>
      </c>
      <c r="P336" s="21">
        <v>0</v>
      </c>
      <c r="Q336" s="21">
        <v>0</v>
      </c>
      <c r="R336" s="21"/>
      <c r="S336" s="21">
        <v>0</v>
      </c>
      <c r="T336" s="5"/>
      <c r="U336" s="5"/>
      <c r="V336" s="57" t="s">
        <v>52</v>
      </c>
      <c r="W336" s="57" t="s">
        <v>52</v>
      </c>
      <c r="X336" s="22"/>
      <c r="Y336" s="57" t="s">
        <v>52</v>
      </c>
    </row>
    <row r="337" spans="1:25" ht="30" customHeight="1">
      <c r="A337" s="5" t="s">
        <v>4522</v>
      </c>
      <c r="B337" s="5"/>
      <c r="C337" s="5"/>
      <c r="D337" s="20"/>
      <c r="E337" s="21"/>
      <c r="F337" s="5"/>
      <c r="G337" s="21"/>
      <c r="H337" s="5"/>
      <c r="I337" s="21"/>
      <c r="J337" s="5"/>
      <c r="K337" s="21" t="e">
        <f t="shared" si="6"/>
        <v>#NUM!</v>
      </c>
      <c r="L337" s="21"/>
      <c r="M337" s="21">
        <v>0</v>
      </c>
      <c r="N337" s="21">
        <v>0</v>
      </c>
      <c r="O337" s="21">
        <v>0</v>
      </c>
      <c r="P337" s="21">
        <v>0</v>
      </c>
      <c r="Q337" s="21">
        <v>0</v>
      </c>
      <c r="R337" s="21"/>
      <c r="S337" s="21">
        <v>0</v>
      </c>
      <c r="T337" s="5"/>
      <c r="U337" s="5"/>
      <c r="V337" s="57" t="s">
        <v>52</v>
      </c>
      <c r="W337" s="57" t="s">
        <v>52</v>
      </c>
      <c r="X337" s="22"/>
      <c r="Y337" s="57" t="s">
        <v>52</v>
      </c>
    </row>
    <row r="338" spans="1:25" ht="30" customHeight="1">
      <c r="A338" s="5" t="s">
        <v>4732</v>
      </c>
      <c r="B338" s="5"/>
      <c r="C338" s="5"/>
      <c r="D338" s="20"/>
      <c r="E338" s="21"/>
      <c r="F338" s="5"/>
      <c r="G338" s="21"/>
      <c r="H338" s="5"/>
      <c r="I338" s="21"/>
      <c r="J338" s="5"/>
      <c r="K338" s="21" t="e">
        <f t="shared" si="6"/>
        <v>#NUM!</v>
      </c>
      <c r="L338" s="21"/>
      <c r="M338" s="21">
        <v>0</v>
      </c>
      <c r="N338" s="21">
        <v>0</v>
      </c>
      <c r="O338" s="21">
        <v>0</v>
      </c>
      <c r="P338" s="21">
        <v>0</v>
      </c>
      <c r="Q338" s="21">
        <v>0</v>
      </c>
      <c r="R338" s="21"/>
      <c r="S338" s="21">
        <v>0</v>
      </c>
      <c r="T338" s="5"/>
      <c r="U338" s="5"/>
      <c r="V338" s="57" t="s">
        <v>52</v>
      </c>
      <c r="W338" s="57" t="s">
        <v>52</v>
      </c>
      <c r="X338" s="22"/>
      <c r="Y338" s="57" t="s">
        <v>52</v>
      </c>
    </row>
    <row r="339" spans="1:25" ht="30" customHeight="1">
      <c r="A339" s="5" t="s">
        <v>4740</v>
      </c>
      <c r="B339" s="5"/>
      <c r="C339" s="5"/>
      <c r="D339" s="20"/>
      <c r="E339" s="21"/>
      <c r="F339" s="5"/>
      <c r="G339" s="21"/>
      <c r="H339" s="5"/>
      <c r="I339" s="21"/>
      <c r="J339" s="5"/>
      <c r="K339" s="21" t="e">
        <f t="shared" si="6"/>
        <v>#NUM!</v>
      </c>
      <c r="L339" s="21"/>
      <c r="M339" s="21">
        <v>0</v>
      </c>
      <c r="N339" s="21">
        <v>0</v>
      </c>
      <c r="O339" s="21">
        <v>0</v>
      </c>
      <c r="P339" s="21">
        <v>0</v>
      </c>
      <c r="Q339" s="21">
        <v>0</v>
      </c>
      <c r="R339" s="21"/>
      <c r="S339" s="21">
        <v>0</v>
      </c>
      <c r="T339" s="5"/>
      <c r="U339" s="5"/>
      <c r="V339" s="57" t="s">
        <v>52</v>
      </c>
      <c r="W339" s="57" t="s">
        <v>52</v>
      </c>
      <c r="X339" s="22"/>
      <c r="Y339" s="57" t="s">
        <v>52</v>
      </c>
    </row>
    <row r="340" spans="1:25" ht="30" customHeight="1">
      <c r="A340" s="5" t="s">
        <v>4745</v>
      </c>
      <c r="B340" s="5"/>
      <c r="C340" s="5"/>
      <c r="D340" s="20"/>
      <c r="E340" s="21"/>
      <c r="F340" s="5"/>
      <c r="G340" s="21"/>
      <c r="H340" s="5"/>
      <c r="I340" s="21"/>
      <c r="J340" s="5"/>
      <c r="K340" s="21" t="e">
        <f t="shared" si="6"/>
        <v>#NUM!</v>
      </c>
      <c r="L340" s="21"/>
      <c r="M340" s="21">
        <v>0</v>
      </c>
      <c r="N340" s="21">
        <v>0</v>
      </c>
      <c r="O340" s="21">
        <v>0</v>
      </c>
      <c r="P340" s="21">
        <v>0</v>
      </c>
      <c r="Q340" s="21">
        <v>0</v>
      </c>
      <c r="R340" s="21"/>
      <c r="S340" s="21">
        <v>0</v>
      </c>
      <c r="T340" s="5"/>
      <c r="U340" s="5"/>
      <c r="V340" s="57" t="s">
        <v>52</v>
      </c>
      <c r="W340" s="57" t="s">
        <v>52</v>
      </c>
      <c r="X340" s="22"/>
      <c r="Y340" s="57" t="s">
        <v>52</v>
      </c>
    </row>
    <row r="341" spans="1:25" ht="30" customHeight="1">
      <c r="A341" s="5" t="s">
        <v>4750</v>
      </c>
      <c r="B341" s="5"/>
      <c r="C341" s="5"/>
      <c r="D341" s="20"/>
      <c r="E341" s="21"/>
      <c r="F341" s="5"/>
      <c r="G341" s="21"/>
      <c r="H341" s="5"/>
      <c r="I341" s="21"/>
      <c r="J341" s="5"/>
      <c r="K341" s="21" t="e">
        <f t="shared" si="6"/>
        <v>#NUM!</v>
      </c>
      <c r="L341" s="21"/>
      <c r="M341" s="21">
        <v>0</v>
      </c>
      <c r="N341" s="21">
        <v>0</v>
      </c>
      <c r="O341" s="21">
        <v>0</v>
      </c>
      <c r="P341" s="21">
        <v>0</v>
      </c>
      <c r="Q341" s="21">
        <v>0</v>
      </c>
      <c r="R341" s="21"/>
      <c r="S341" s="21">
        <v>0</v>
      </c>
      <c r="T341" s="5"/>
      <c r="U341" s="5"/>
      <c r="V341" s="57" t="s">
        <v>52</v>
      </c>
      <c r="W341" s="57" t="s">
        <v>52</v>
      </c>
      <c r="X341" s="22"/>
      <c r="Y341" s="57" t="s">
        <v>52</v>
      </c>
    </row>
    <row r="342" spans="1:25" ht="30" customHeight="1">
      <c r="A342" s="5" t="s">
        <v>4755</v>
      </c>
      <c r="B342" s="5"/>
      <c r="C342" s="5"/>
      <c r="D342" s="20"/>
      <c r="E342" s="21"/>
      <c r="F342" s="5"/>
      <c r="G342" s="21"/>
      <c r="H342" s="5"/>
      <c r="I342" s="21"/>
      <c r="J342" s="5"/>
      <c r="K342" s="21" t="e">
        <f t="shared" si="6"/>
        <v>#NUM!</v>
      </c>
      <c r="L342" s="21"/>
      <c r="M342" s="21">
        <v>0</v>
      </c>
      <c r="N342" s="21">
        <v>0</v>
      </c>
      <c r="O342" s="21">
        <v>0</v>
      </c>
      <c r="P342" s="21">
        <v>0</v>
      </c>
      <c r="Q342" s="21">
        <v>0</v>
      </c>
      <c r="R342" s="21"/>
      <c r="S342" s="21">
        <v>0</v>
      </c>
      <c r="T342" s="5"/>
      <c r="U342" s="5"/>
      <c r="V342" s="57" t="s">
        <v>52</v>
      </c>
      <c r="W342" s="57" t="s">
        <v>52</v>
      </c>
      <c r="X342" s="22"/>
      <c r="Y342" s="57" t="s">
        <v>52</v>
      </c>
    </row>
    <row r="343" spans="1:25" ht="30" customHeight="1">
      <c r="A343" s="5" t="s">
        <v>4760</v>
      </c>
      <c r="B343" s="5"/>
      <c r="C343" s="5"/>
      <c r="D343" s="20"/>
      <c r="E343" s="21"/>
      <c r="F343" s="5"/>
      <c r="G343" s="21"/>
      <c r="H343" s="5"/>
      <c r="I343" s="21"/>
      <c r="J343" s="5"/>
      <c r="K343" s="21" t="e">
        <f t="shared" si="6"/>
        <v>#NUM!</v>
      </c>
      <c r="L343" s="21"/>
      <c r="M343" s="21">
        <v>0</v>
      </c>
      <c r="N343" s="21">
        <v>0</v>
      </c>
      <c r="O343" s="21">
        <v>0</v>
      </c>
      <c r="P343" s="21">
        <v>0</v>
      </c>
      <c r="Q343" s="21">
        <v>0</v>
      </c>
      <c r="R343" s="21"/>
      <c r="S343" s="21">
        <v>0</v>
      </c>
      <c r="T343" s="5"/>
      <c r="U343" s="5"/>
      <c r="V343" s="57" t="s">
        <v>52</v>
      </c>
      <c r="W343" s="57" t="s">
        <v>52</v>
      </c>
      <c r="X343" s="22"/>
      <c r="Y343" s="57" t="s">
        <v>52</v>
      </c>
    </row>
    <row r="344" spans="1:25" ht="30" customHeight="1">
      <c r="A344" s="5" t="s">
        <v>4765</v>
      </c>
      <c r="B344" s="5"/>
      <c r="C344" s="5"/>
      <c r="D344" s="20"/>
      <c r="E344" s="21"/>
      <c r="F344" s="5"/>
      <c r="G344" s="21"/>
      <c r="H344" s="5"/>
      <c r="I344" s="21"/>
      <c r="J344" s="5"/>
      <c r="K344" s="21" t="e">
        <f t="shared" si="6"/>
        <v>#NUM!</v>
      </c>
      <c r="L344" s="21"/>
      <c r="M344" s="21">
        <v>0</v>
      </c>
      <c r="N344" s="21">
        <v>0</v>
      </c>
      <c r="O344" s="21">
        <v>0</v>
      </c>
      <c r="P344" s="21">
        <v>0</v>
      </c>
      <c r="Q344" s="21">
        <v>0</v>
      </c>
      <c r="R344" s="21"/>
      <c r="S344" s="21">
        <v>0</v>
      </c>
      <c r="T344" s="5"/>
      <c r="U344" s="5"/>
      <c r="V344" s="57" t="s">
        <v>52</v>
      </c>
      <c r="W344" s="57" t="s">
        <v>52</v>
      </c>
      <c r="X344" s="22"/>
      <c r="Y344" s="57" t="s">
        <v>52</v>
      </c>
    </row>
    <row r="345" spans="1:25" ht="30" customHeight="1">
      <c r="A345" s="5" t="s">
        <v>4770</v>
      </c>
      <c r="B345" s="5"/>
      <c r="C345" s="5"/>
      <c r="D345" s="20"/>
      <c r="E345" s="21"/>
      <c r="F345" s="5"/>
      <c r="G345" s="21"/>
      <c r="H345" s="5"/>
      <c r="I345" s="21"/>
      <c r="J345" s="5"/>
      <c r="K345" s="21" t="e">
        <f t="shared" si="6"/>
        <v>#NUM!</v>
      </c>
      <c r="L345" s="21"/>
      <c r="M345" s="21">
        <v>0</v>
      </c>
      <c r="N345" s="21">
        <v>0</v>
      </c>
      <c r="O345" s="21">
        <v>0</v>
      </c>
      <c r="P345" s="21">
        <v>0</v>
      </c>
      <c r="Q345" s="21">
        <v>0</v>
      </c>
      <c r="R345" s="21"/>
      <c r="S345" s="21">
        <v>0</v>
      </c>
      <c r="T345" s="5"/>
      <c r="U345" s="5"/>
      <c r="V345" s="57" t="s">
        <v>52</v>
      </c>
      <c r="W345" s="57" t="s">
        <v>52</v>
      </c>
      <c r="X345" s="22"/>
      <c r="Y345" s="57" t="s">
        <v>52</v>
      </c>
    </row>
    <row r="346" spans="1:25" ht="30" customHeight="1">
      <c r="A346" s="5" t="s">
        <v>4775</v>
      </c>
      <c r="B346" s="5"/>
      <c r="C346" s="5"/>
      <c r="D346" s="20"/>
      <c r="E346" s="21"/>
      <c r="F346" s="5"/>
      <c r="G346" s="21"/>
      <c r="H346" s="5"/>
      <c r="I346" s="21"/>
      <c r="J346" s="5"/>
      <c r="K346" s="21" t="e">
        <f t="shared" si="6"/>
        <v>#NUM!</v>
      </c>
      <c r="L346" s="21"/>
      <c r="M346" s="21">
        <v>0</v>
      </c>
      <c r="N346" s="21">
        <v>0</v>
      </c>
      <c r="O346" s="21">
        <v>0</v>
      </c>
      <c r="P346" s="21">
        <v>0</v>
      </c>
      <c r="Q346" s="21">
        <v>0</v>
      </c>
      <c r="R346" s="21"/>
      <c r="S346" s="21">
        <v>0</v>
      </c>
      <c r="T346" s="5"/>
      <c r="U346" s="5"/>
      <c r="V346" s="57" t="s">
        <v>52</v>
      </c>
      <c r="W346" s="57" t="s">
        <v>52</v>
      </c>
      <c r="X346" s="22"/>
      <c r="Y346" s="57" t="s">
        <v>52</v>
      </c>
    </row>
    <row r="347" spans="1:25" ht="30" customHeight="1">
      <c r="A347" s="5" t="s">
        <v>4780</v>
      </c>
      <c r="B347" s="5"/>
      <c r="C347" s="5"/>
      <c r="D347" s="20"/>
      <c r="E347" s="21"/>
      <c r="F347" s="5"/>
      <c r="G347" s="21"/>
      <c r="H347" s="5"/>
      <c r="I347" s="21"/>
      <c r="J347" s="5"/>
      <c r="K347" s="21" t="e">
        <f t="shared" si="6"/>
        <v>#NUM!</v>
      </c>
      <c r="L347" s="21"/>
      <c r="M347" s="21">
        <v>0</v>
      </c>
      <c r="N347" s="21">
        <v>0</v>
      </c>
      <c r="O347" s="21">
        <v>0</v>
      </c>
      <c r="P347" s="21">
        <v>0</v>
      </c>
      <c r="Q347" s="21">
        <v>0</v>
      </c>
      <c r="R347" s="21"/>
      <c r="S347" s="21">
        <v>0</v>
      </c>
      <c r="T347" s="5"/>
      <c r="U347" s="5"/>
      <c r="V347" s="57" t="s">
        <v>52</v>
      </c>
      <c r="W347" s="57" t="s">
        <v>52</v>
      </c>
      <c r="X347" s="22"/>
      <c r="Y347" s="57" t="s">
        <v>52</v>
      </c>
    </row>
    <row r="348" spans="1:25" ht="30" customHeight="1">
      <c r="A348" s="5" t="s">
        <v>4855</v>
      </c>
      <c r="B348" s="5"/>
      <c r="C348" s="5"/>
      <c r="D348" s="20"/>
      <c r="E348" s="21"/>
      <c r="F348" s="5"/>
      <c r="G348" s="21"/>
      <c r="H348" s="5"/>
      <c r="I348" s="21"/>
      <c r="J348" s="5"/>
      <c r="K348" s="21" t="e">
        <f t="shared" si="6"/>
        <v>#NUM!</v>
      </c>
      <c r="L348" s="21"/>
      <c r="M348" s="21">
        <v>0</v>
      </c>
      <c r="N348" s="21">
        <v>0</v>
      </c>
      <c r="O348" s="21">
        <v>0</v>
      </c>
      <c r="P348" s="21">
        <v>0</v>
      </c>
      <c r="Q348" s="21">
        <v>0</v>
      </c>
      <c r="R348" s="21"/>
      <c r="S348" s="21">
        <v>0</v>
      </c>
      <c r="T348" s="5"/>
      <c r="U348" s="5"/>
      <c r="V348" s="57" t="s">
        <v>52</v>
      </c>
      <c r="W348" s="57" t="s">
        <v>52</v>
      </c>
      <c r="X348" s="22"/>
      <c r="Y348" s="57" t="s">
        <v>52</v>
      </c>
    </row>
    <row r="349" spans="1:25" ht="30" customHeight="1">
      <c r="A349" s="5" t="s">
        <v>4597</v>
      </c>
      <c r="B349" s="5"/>
      <c r="C349" s="5"/>
      <c r="D349" s="20"/>
      <c r="E349" s="21"/>
      <c r="F349" s="5"/>
      <c r="G349" s="21"/>
      <c r="H349" s="5"/>
      <c r="I349" s="21"/>
      <c r="J349" s="5"/>
      <c r="K349" s="21" t="e">
        <f t="shared" si="6"/>
        <v>#NUM!</v>
      </c>
      <c r="L349" s="21"/>
      <c r="M349" s="21">
        <v>0</v>
      </c>
      <c r="N349" s="21">
        <v>0</v>
      </c>
      <c r="O349" s="21">
        <v>0</v>
      </c>
      <c r="P349" s="21">
        <v>0</v>
      </c>
      <c r="Q349" s="21">
        <v>0</v>
      </c>
      <c r="R349" s="21"/>
      <c r="S349" s="21">
        <v>0</v>
      </c>
      <c r="T349" s="5"/>
      <c r="U349" s="5"/>
      <c r="V349" s="57" t="s">
        <v>52</v>
      </c>
      <c r="W349" s="57" t="s">
        <v>52</v>
      </c>
      <c r="X349" s="22"/>
      <c r="Y349" s="57" t="s">
        <v>52</v>
      </c>
    </row>
    <row r="350" spans="1:25" ht="30" customHeight="1">
      <c r="A350" s="5" t="s">
        <v>4613</v>
      </c>
      <c r="B350" s="5"/>
      <c r="C350" s="5"/>
      <c r="D350" s="20"/>
      <c r="E350" s="21"/>
      <c r="F350" s="5"/>
      <c r="G350" s="21"/>
      <c r="H350" s="5"/>
      <c r="I350" s="21"/>
      <c r="J350" s="5"/>
      <c r="K350" s="21" t="e">
        <f t="shared" si="6"/>
        <v>#NUM!</v>
      </c>
      <c r="L350" s="21"/>
      <c r="M350" s="21">
        <v>0</v>
      </c>
      <c r="N350" s="21">
        <v>0</v>
      </c>
      <c r="O350" s="21">
        <v>0</v>
      </c>
      <c r="P350" s="21">
        <v>0</v>
      </c>
      <c r="Q350" s="21">
        <v>0</v>
      </c>
      <c r="R350" s="21"/>
      <c r="S350" s="21">
        <v>0</v>
      </c>
      <c r="T350" s="5"/>
      <c r="U350" s="5"/>
      <c r="V350" s="57" t="s">
        <v>52</v>
      </c>
      <c r="W350" s="57" t="s">
        <v>52</v>
      </c>
      <c r="X350" s="22"/>
      <c r="Y350" s="57" t="s">
        <v>52</v>
      </c>
    </row>
    <row r="351" spans="1:25" ht="30" customHeight="1">
      <c r="A351" s="5" t="s">
        <v>4621</v>
      </c>
      <c r="B351" s="5"/>
      <c r="C351" s="5"/>
      <c r="D351" s="20"/>
      <c r="E351" s="21"/>
      <c r="F351" s="5"/>
      <c r="G351" s="21"/>
      <c r="H351" s="5"/>
      <c r="I351" s="21"/>
      <c r="J351" s="5"/>
      <c r="K351" s="21" t="e">
        <f t="shared" si="6"/>
        <v>#NUM!</v>
      </c>
      <c r="L351" s="21"/>
      <c r="M351" s="21">
        <v>0</v>
      </c>
      <c r="N351" s="21">
        <v>0</v>
      </c>
      <c r="O351" s="21">
        <v>0</v>
      </c>
      <c r="P351" s="21">
        <v>0</v>
      </c>
      <c r="Q351" s="21">
        <v>0</v>
      </c>
      <c r="R351" s="21"/>
      <c r="S351" s="21">
        <v>0</v>
      </c>
      <c r="T351" s="5"/>
      <c r="U351" s="5"/>
      <c r="V351" s="57" t="s">
        <v>52</v>
      </c>
      <c r="W351" s="57" t="s">
        <v>52</v>
      </c>
      <c r="X351" s="22"/>
      <c r="Y351" s="57" t="s">
        <v>52</v>
      </c>
    </row>
    <row r="352" spans="1:25" ht="30" customHeight="1">
      <c r="A352" s="5" t="s">
        <v>4626</v>
      </c>
      <c r="B352" s="5"/>
      <c r="C352" s="5"/>
      <c r="D352" s="20"/>
      <c r="E352" s="21"/>
      <c r="F352" s="5"/>
      <c r="G352" s="21"/>
      <c r="H352" s="5"/>
      <c r="I352" s="21"/>
      <c r="J352" s="5"/>
      <c r="K352" s="21" t="e">
        <f t="shared" si="6"/>
        <v>#NUM!</v>
      </c>
      <c r="L352" s="21"/>
      <c r="M352" s="21">
        <v>0</v>
      </c>
      <c r="N352" s="21">
        <v>0</v>
      </c>
      <c r="O352" s="21">
        <v>0</v>
      </c>
      <c r="P352" s="21">
        <v>0</v>
      </c>
      <c r="Q352" s="21">
        <v>0</v>
      </c>
      <c r="R352" s="21"/>
      <c r="S352" s="21">
        <v>0</v>
      </c>
      <c r="T352" s="5"/>
      <c r="U352" s="5"/>
      <c r="V352" s="57" t="s">
        <v>52</v>
      </c>
      <c r="W352" s="57" t="s">
        <v>52</v>
      </c>
      <c r="X352" s="22"/>
      <c r="Y352" s="57" t="s">
        <v>52</v>
      </c>
    </row>
    <row r="353" spans="1:25" ht="30" customHeight="1">
      <c r="A353" s="5" t="s">
        <v>4635</v>
      </c>
      <c r="B353" s="5"/>
      <c r="C353" s="5"/>
      <c r="D353" s="20"/>
      <c r="E353" s="21"/>
      <c r="F353" s="5"/>
      <c r="G353" s="21"/>
      <c r="H353" s="5"/>
      <c r="I353" s="21"/>
      <c r="J353" s="5"/>
      <c r="K353" s="21" t="e">
        <f t="shared" si="6"/>
        <v>#NUM!</v>
      </c>
      <c r="L353" s="21"/>
      <c r="M353" s="21">
        <v>0</v>
      </c>
      <c r="N353" s="21">
        <v>0</v>
      </c>
      <c r="O353" s="21">
        <v>0</v>
      </c>
      <c r="P353" s="21">
        <v>0</v>
      </c>
      <c r="Q353" s="21">
        <v>0</v>
      </c>
      <c r="R353" s="21"/>
      <c r="S353" s="21">
        <v>0</v>
      </c>
      <c r="T353" s="5"/>
      <c r="U353" s="5"/>
      <c r="V353" s="57" t="s">
        <v>52</v>
      </c>
      <c r="W353" s="57" t="s">
        <v>52</v>
      </c>
      <c r="X353" s="22"/>
      <c r="Y353" s="57" t="s">
        <v>52</v>
      </c>
    </row>
    <row r="354" spans="1:25" ht="30" customHeight="1">
      <c r="A354" s="5" t="s">
        <v>4640</v>
      </c>
      <c r="B354" s="5"/>
      <c r="C354" s="5"/>
      <c r="D354" s="20"/>
      <c r="E354" s="21"/>
      <c r="F354" s="5"/>
      <c r="G354" s="21"/>
      <c r="H354" s="5"/>
      <c r="I354" s="21"/>
      <c r="J354" s="5"/>
      <c r="K354" s="21" t="e">
        <f t="shared" si="6"/>
        <v>#NUM!</v>
      </c>
      <c r="L354" s="21"/>
      <c r="M354" s="21">
        <v>0</v>
      </c>
      <c r="N354" s="21">
        <v>0</v>
      </c>
      <c r="O354" s="21">
        <v>0</v>
      </c>
      <c r="P354" s="21">
        <v>0</v>
      </c>
      <c r="Q354" s="21">
        <v>0</v>
      </c>
      <c r="R354" s="21"/>
      <c r="S354" s="21">
        <v>0</v>
      </c>
      <c r="T354" s="5"/>
      <c r="U354" s="5"/>
      <c r="V354" s="57" t="s">
        <v>52</v>
      </c>
      <c r="W354" s="57" t="s">
        <v>52</v>
      </c>
      <c r="X354" s="22"/>
      <c r="Y354" s="57" t="s">
        <v>52</v>
      </c>
    </row>
    <row r="355" spans="1:25" ht="30" customHeight="1">
      <c r="A355" s="5" t="s">
        <v>4839</v>
      </c>
      <c r="B355" s="5"/>
      <c r="C355" s="5"/>
      <c r="D355" s="20"/>
      <c r="E355" s="21"/>
      <c r="F355" s="5"/>
      <c r="G355" s="21"/>
      <c r="H355" s="5"/>
      <c r="I355" s="21"/>
      <c r="J355" s="5"/>
      <c r="K355" s="21" t="e">
        <f t="shared" si="6"/>
        <v>#NUM!</v>
      </c>
      <c r="L355" s="21"/>
      <c r="M355" s="21">
        <v>0</v>
      </c>
      <c r="N355" s="21">
        <v>0</v>
      </c>
      <c r="O355" s="21">
        <v>0</v>
      </c>
      <c r="P355" s="21">
        <v>0</v>
      </c>
      <c r="Q355" s="21">
        <v>0</v>
      </c>
      <c r="R355" s="21"/>
      <c r="S355" s="21">
        <v>0</v>
      </c>
      <c r="T355" s="5"/>
      <c r="U355" s="5"/>
      <c r="V355" s="57" t="s">
        <v>52</v>
      </c>
      <c r="W355" s="57" t="s">
        <v>52</v>
      </c>
      <c r="X355" s="22"/>
      <c r="Y355" s="57" t="s">
        <v>52</v>
      </c>
    </row>
    <row r="356" spans="1:25" ht="30" customHeight="1">
      <c r="A356" s="5" t="s">
        <v>1888</v>
      </c>
      <c r="B356" s="5"/>
      <c r="C356" s="5"/>
      <c r="D356" s="20"/>
      <c r="E356" s="21"/>
      <c r="F356" s="5"/>
      <c r="G356" s="21"/>
      <c r="H356" s="5"/>
      <c r="I356" s="21"/>
      <c r="J356" s="5"/>
      <c r="K356" s="21">
        <v>0</v>
      </c>
      <c r="L356" s="21"/>
      <c r="M356" s="21">
        <v>0</v>
      </c>
      <c r="N356" s="21">
        <v>0</v>
      </c>
      <c r="O356" s="21">
        <v>0</v>
      </c>
      <c r="P356" s="21">
        <v>0</v>
      </c>
      <c r="Q356" s="21">
        <v>65072</v>
      </c>
      <c r="R356" s="21"/>
      <c r="S356" s="21">
        <f>SMALL(M356:Q356,COUNTIF(M356:Q356,0)+1)</f>
        <v>65072</v>
      </c>
      <c r="T356" s="5"/>
      <c r="U356" s="5"/>
      <c r="V356" s="57" t="s">
        <v>6813</v>
      </c>
      <c r="W356" s="57" t="s">
        <v>52</v>
      </c>
      <c r="X356" s="22"/>
      <c r="Y356" s="57" t="s">
        <v>52</v>
      </c>
    </row>
    <row r="357" spans="1:25" ht="30" customHeight="1">
      <c r="A357" s="5" t="s">
        <v>1892</v>
      </c>
      <c r="B357" s="5"/>
      <c r="C357" s="5"/>
      <c r="D357" s="20"/>
      <c r="E357" s="21"/>
      <c r="F357" s="5"/>
      <c r="G357" s="21"/>
      <c r="H357" s="5"/>
      <c r="I357" s="21"/>
      <c r="J357" s="5"/>
      <c r="K357" s="21">
        <v>0</v>
      </c>
      <c r="L357" s="21"/>
      <c r="M357" s="21">
        <v>0</v>
      </c>
      <c r="N357" s="21">
        <v>0</v>
      </c>
      <c r="O357" s="21">
        <v>0</v>
      </c>
      <c r="P357" s="21">
        <v>0</v>
      </c>
      <c r="Q357" s="21">
        <v>163035</v>
      </c>
      <c r="R357" s="21"/>
      <c r="S357" s="21">
        <f>SMALL(M357:Q357,COUNTIF(M357:Q357,0)+1)</f>
        <v>163035</v>
      </c>
      <c r="T357" s="5"/>
      <c r="U357" s="5"/>
      <c r="V357" s="57" t="s">
        <v>6813</v>
      </c>
      <c r="W357" s="57" t="s">
        <v>52</v>
      </c>
      <c r="X357" s="22"/>
      <c r="Y357" s="57" t="s">
        <v>52</v>
      </c>
    </row>
    <row r="358" spans="1:25" ht="30" customHeight="1">
      <c r="A358" s="5" t="s">
        <v>1896</v>
      </c>
      <c r="B358" s="5"/>
      <c r="C358" s="5"/>
      <c r="D358" s="20"/>
      <c r="E358" s="21"/>
      <c r="F358" s="5"/>
      <c r="G358" s="21"/>
      <c r="H358" s="5"/>
      <c r="I358" s="21"/>
      <c r="J358" s="5"/>
      <c r="K358" s="21">
        <v>0</v>
      </c>
      <c r="L358" s="21"/>
      <c r="M358" s="21">
        <v>0</v>
      </c>
      <c r="N358" s="21">
        <v>0</v>
      </c>
      <c r="O358" s="21">
        <v>0</v>
      </c>
      <c r="P358" s="21">
        <v>0</v>
      </c>
      <c r="Q358" s="21">
        <v>166718</v>
      </c>
      <c r="R358" s="21"/>
      <c r="S358" s="21">
        <f>SMALL(M358:Q358,COUNTIF(M358:Q358,0)+1)</f>
        <v>166718</v>
      </c>
      <c r="T358" s="5"/>
      <c r="U358" s="5"/>
      <c r="V358" s="57" t="s">
        <v>6813</v>
      </c>
      <c r="W358" s="57" t="s">
        <v>52</v>
      </c>
      <c r="X358" s="22"/>
      <c r="Y358" s="57" t="s">
        <v>52</v>
      </c>
    </row>
    <row r="359" spans="1:25" ht="30" customHeight="1">
      <c r="A359" s="5" t="s">
        <v>3578</v>
      </c>
      <c r="B359" s="5"/>
      <c r="C359" s="5"/>
      <c r="D359" s="20"/>
      <c r="E359" s="21"/>
      <c r="F359" s="5"/>
      <c r="G359" s="21"/>
      <c r="H359" s="5"/>
      <c r="I359" s="21"/>
      <c r="J359" s="5"/>
      <c r="K359" s="21" t="e">
        <f>SMALL(E359:I359,COUNTIF(E359:I359,0)+1)</f>
        <v>#NUM!</v>
      </c>
      <c r="L359" s="21"/>
      <c r="M359" s="21">
        <v>0</v>
      </c>
      <c r="N359" s="21">
        <v>0</v>
      </c>
      <c r="O359" s="21">
        <v>0</v>
      </c>
      <c r="P359" s="21">
        <v>0</v>
      </c>
      <c r="Q359" s="21">
        <v>0</v>
      </c>
      <c r="R359" s="21"/>
      <c r="S359" s="21">
        <v>0</v>
      </c>
      <c r="T359" s="5"/>
      <c r="U359" s="5"/>
      <c r="V359" s="57" t="s">
        <v>7710</v>
      </c>
      <c r="W359" s="57" t="s">
        <v>52</v>
      </c>
      <c r="X359" s="22"/>
      <c r="Y359" s="57" t="s">
        <v>52</v>
      </c>
    </row>
    <row r="360" spans="1:25" ht="30" customHeight="1">
      <c r="A360" s="5" t="s">
        <v>3582</v>
      </c>
      <c r="B360" s="5"/>
      <c r="C360" s="5"/>
      <c r="D360" s="20"/>
      <c r="E360" s="21"/>
      <c r="F360" s="5"/>
      <c r="G360" s="21"/>
      <c r="H360" s="5"/>
      <c r="I360" s="21"/>
      <c r="J360" s="5"/>
      <c r="K360" s="21" t="e">
        <f>SMALL(E360:I360,COUNTIF(E360:I360,0)+1)</f>
        <v>#NUM!</v>
      </c>
      <c r="L360" s="21"/>
      <c r="M360" s="21">
        <v>0</v>
      </c>
      <c r="N360" s="21">
        <v>0</v>
      </c>
      <c r="O360" s="21">
        <v>0</v>
      </c>
      <c r="P360" s="21">
        <v>0</v>
      </c>
      <c r="Q360" s="21">
        <v>0</v>
      </c>
      <c r="R360" s="21"/>
      <c r="S360" s="21">
        <v>0</v>
      </c>
      <c r="T360" s="5"/>
      <c r="U360" s="5"/>
      <c r="V360" s="57" t="s">
        <v>7710</v>
      </c>
      <c r="W360" s="57" t="s">
        <v>52</v>
      </c>
      <c r="X360" s="22"/>
      <c r="Y360" s="57" t="s">
        <v>52</v>
      </c>
    </row>
    <row r="361" spans="1:25" ht="30" customHeight="1">
      <c r="A361" s="5" t="s">
        <v>4294</v>
      </c>
      <c r="B361" s="5"/>
      <c r="C361" s="5"/>
      <c r="D361" s="20"/>
      <c r="E361" s="21"/>
      <c r="F361" s="5"/>
      <c r="G361" s="21"/>
      <c r="H361" s="5"/>
      <c r="I361" s="21"/>
      <c r="J361" s="5"/>
      <c r="K361" s="21" t="e">
        <f>SMALL(E361:I361,COUNTIF(E361:I361,0)+1)</f>
        <v>#NUM!</v>
      </c>
      <c r="L361" s="21"/>
      <c r="M361" s="21">
        <v>0</v>
      </c>
      <c r="N361" s="21">
        <v>0</v>
      </c>
      <c r="O361" s="21">
        <v>0</v>
      </c>
      <c r="P361" s="21">
        <v>0</v>
      </c>
      <c r="Q361" s="21">
        <v>0</v>
      </c>
      <c r="R361" s="21"/>
      <c r="S361" s="21">
        <v>0</v>
      </c>
      <c r="T361" s="5"/>
      <c r="U361" s="5"/>
      <c r="V361" s="57" t="s">
        <v>7710</v>
      </c>
      <c r="W361" s="57" t="s">
        <v>52</v>
      </c>
      <c r="X361" s="22"/>
      <c r="Y361" s="57" t="s">
        <v>52</v>
      </c>
    </row>
    <row r="362" spans="1:25" ht="30" customHeight="1">
      <c r="A362" s="5" t="s">
        <v>3455</v>
      </c>
      <c r="B362" s="5"/>
      <c r="C362" s="5"/>
      <c r="D362" s="20"/>
      <c r="E362" s="21"/>
      <c r="F362" s="5"/>
      <c r="G362" s="21"/>
      <c r="H362" s="5"/>
      <c r="I362" s="21"/>
      <c r="J362" s="5"/>
      <c r="K362" s="21" t="e">
        <f>SMALL(E362:I362,COUNTIF(E362:I362,0)+1)</f>
        <v>#NUM!</v>
      </c>
      <c r="L362" s="21"/>
      <c r="M362" s="21">
        <v>0</v>
      </c>
      <c r="N362" s="21">
        <v>0</v>
      </c>
      <c r="O362" s="21">
        <v>0</v>
      </c>
      <c r="P362" s="21">
        <v>0</v>
      </c>
      <c r="Q362" s="21">
        <v>0</v>
      </c>
      <c r="R362" s="21"/>
      <c r="S362" s="21">
        <v>0</v>
      </c>
      <c r="T362" s="5"/>
      <c r="U362" s="5"/>
      <c r="V362" s="57" t="s">
        <v>7710</v>
      </c>
      <c r="W362" s="57" t="s">
        <v>52</v>
      </c>
      <c r="X362" s="22"/>
      <c r="Y362" s="57" t="s">
        <v>52</v>
      </c>
    </row>
    <row r="363" spans="1:25" ht="30" customHeight="1">
      <c r="A363" s="5" t="s">
        <v>2565</v>
      </c>
      <c r="B363" s="5"/>
      <c r="C363" s="5"/>
      <c r="D363" s="20"/>
      <c r="E363" s="21"/>
      <c r="F363" s="5"/>
      <c r="G363" s="21"/>
      <c r="H363" s="5"/>
      <c r="I363" s="21"/>
      <c r="J363" s="5"/>
      <c r="K363" s="21">
        <v>0</v>
      </c>
      <c r="L363" s="21"/>
      <c r="M363" s="21">
        <v>0</v>
      </c>
      <c r="N363" s="21">
        <v>0</v>
      </c>
      <c r="O363" s="21">
        <v>0</v>
      </c>
      <c r="P363" s="21">
        <v>0</v>
      </c>
      <c r="Q363" s="21">
        <v>0</v>
      </c>
      <c r="R363" s="21"/>
      <c r="S363" s="21">
        <v>0</v>
      </c>
      <c r="T363" s="5"/>
      <c r="U363" s="5"/>
      <c r="V363" s="57" t="s">
        <v>7710</v>
      </c>
      <c r="W363" s="57" t="s">
        <v>52</v>
      </c>
      <c r="X363" s="22"/>
      <c r="Y363" s="57" t="s">
        <v>52</v>
      </c>
    </row>
    <row r="364" spans="1:25" ht="30" customHeight="1">
      <c r="A364" s="5" t="s">
        <v>2577</v>
      </c>
      <c r="B364" s="5"/>
      <c r="C364" s="5"/>
      <c r="D364" s="20"/>
      <c r="E364" s="21"/>
      <c r="F364" s="5"/>
      <c r="G364" s="21"/>
      <c r="H364" s="5"/>
      <c r="I364" s="21"/>
      <c r="J364" s="5"/>
      <c r="K364" s="21">
        <v>0</v>
      </c>
      <c r="L364" s="21"/>
      <c r="M364" s="21">
        <v>0</v>
      </c>
      <c r="N364" s="21">
        <v>0</v>
      </c>
      <c r="O364" s="21">
        <v>0</v>
      </c>
      <c r="P364" s="21">
        <v>0</v>
      </c>
      <c r="Q364" s="21">
        <v>0</v>
      </c>
      <c r="R364" s="21"/>
      <c r="S364" s="21">
        <v>0</v>
      </c>
      <c r="T364" s="5"/>
      <c r="U364" s="5"/>
      <c r="V364" s="57" t="s">
        <v>7710</v>
      </c>
      <c r="W364" s="57" t="s">
        <v>52</v>
      </c>
      <c r="X364" s="22"/>
      <c r="Y364" s="57" t="s">
        <v>52</v>
      </c>
    </row>
    <row r="365" spans="1:25" ht="30" customHeight="1">
      <c r="A365" s="5" t="s">
        <v>5890</v>
      </c>
      <c r="B365" s="5"/>
      <c r="C365" s="5"/>
      <c r="D365" s="20"/>
      <c r="E365" s="21"/>
      <c r="F365" s="5"/>
      <c r="G365" s="21"/>
      <c r="H365" s="5"/>
      <c r="I365" s="21"/>
      <c r="J365" s="5"/>
      <c r="K365" s="21">
        <v>0</v>
      </c>
      <c r="L365" s="21"/>
      <c r="M365" s="21">
        <v>0</v>
      </c>
      <c r="N365" s="21">
        <v>0</v>
      </c>
      <c r="O365" s="21">
        <v>0</v>
      </c>
      <c r="P365" s="21">
        <v>0</v>
      </c>
      <c r="Q365" s="21">
        <v>0</v>
      </c>
      <c r="R365" s="21"/>
      <c r="S365" s="21">
        <v>0</v>
      </c>
      <c r="T365" s="5"/>
      <c r="U365" s="5"/>
      <c r="V365" s="57" t="s">
        <v>52</v>
      </c>
      <c r="W365" s="57" t="s">
        <v>52</v>
      </c>
      <c r="X365" s="22"/>
      <c r="Y365" s="57" t="s">
        <v>52</v>
      </c>
    </row>
    <row r="366" spans="1:25" ht="30" customHeight="1">
      <c r="A366" s="5" t="s">
        <v>2650</v>
      </c>
      <c r="B366" s="5"/>
      <c r="C366" s="5"/>
      <c r="D366" s="20"/>
      <c r="E366" s="21"/>
      <c r="F366" s="5"/>
      <c r="G366" s="21"/>
      <c r="H366" s="5"/>
      <c r="I366" s="21"/>
      <c r="J366" s="5"/>
      <c r="K366" s="21">
        <v>0</v>
      </c>
      <c r="L366" s="21"/>
      <c r="M366" s="21">
        <v>0</v>
      </c>
      <c r="N366" s="21">
        <v>0</v>
      </c>
      <c r="O366" s="21">
        <v>0</v>
      </c>
      <c r="P366" s="21">
        <v>0</v>
      </c>
      <c r="Q366" s="21">
        <v>0</v>
      </c>
      <c r="R366" s="21"/>
      <c r="S366" s="21">
        <v>0</v>
      </c>
      <c r="T366" s="5"/>
      <c r="U366" s="5"/>
      <c r="V366" s="57" t="s">
        <v>7718</v>
      </c>
      <c r="W366" s="57" t="s">
        <v>52</v>
      </c>
      <c r="X366" s="22"/>
      <c r="Y366" s="57" t="s">
        <v>52</v>
      </c>
    </row>
    <row r="367" spans="1:25" ht="30" customHeight="1">
      <c r="A367" s="5" t="s">
        <v>3365</v>
      </c>
      <c r="B367" s="5"/>
      <c r="C367" s="5"/>
      <c r="D367" s="20"/>
      <c r="E367" s="21"/>
      <c r="F367" s="5"/>
      <c r="G367" s="21"/>
      <c r="H367" s="5"/>
      <c r="I367" s="21"/>
      <c r="J367" s="5"/>
      <c r="K367" s="21">
        <v>0</v>
      </c>
      <c r="L367" s="21"/>
      <c r="M367" s="21">
        <v>0</v>
      </c>
      <c r="N367" s="21">
        <v>0</v>
      </c>
      <c r="O367" s="21">
        <v>0</v>
      </c>
      <c r="P367" s="21">
        <v>0</v>
      </c>
      <c r="Q367" s="21">
        <v>0</v>
      </c>
      <c r="R367" s="21"/>
      <c r="S367" s="21">
        <v>0</v>
      </c>
      <c r="T367" s="5"/>
      <c r="U367" s="5"/>
      <c r="V367" s="57" t="s">
        <v>7718</v>
      </c>
      <c r="W367" s="57" t="s">
        <v>52</v>
      </c>
      <c r="X367" s="22"/>
      <c r="Y367" s="57" t="s">
        <v>52</v>
      </c>
    </row>
    <row r="368" spans="1:25" ht="30" customHeight="1">
      <c r="A368" s="5" t="s">
        <v>7720</v>
      </c>
      <c r="B368" s="5"/>
      <c r="C368" s="5"/>
      <c r="D368" s="20"/>
      <c r="E368" s="21"/>
      <c r="F368" s="5"/>
      <c r="G368" s="21"/>
      <c r="H368" s="5"/>
      <c r="I368" s="21"/>
      <c r="J368" s="5"/>
      <c r="K368" s="21">
        <v>0</v>
      </c>
      <c r="L368" s="21"/>
      <c r="M368" s="21"/>
      <c r="N368" s="21">
        <v>0</v>
      </c>
      <c r="O368" s="21">
        <v>0</v>
      </c>
      <c r="P368" s="21">
        <v>0</v>
      </c>
      <c r="Q368" s="21">
        <v>0</v>
      </c>
      <c r="R368" s="21"/>
      <c r="S368" s="21">
        <v>0</v>
      </c>
      <c r="T368" s="5"/>
      <c r="U368" s="5"/>
      <c r="V368" s="57" t="s">
        <v>7718</v>
      </c>
      <c r="W368" s="57" t="s">
        <v>52</v>
      </c>
      <c r="X368" s="22"/>
      <c r="Y368" s="57" t="s">
        <v>52</v>
      </c>
    </row>
    <row r="369" spans="1:25" ht="30" customHeight="1">
      <c r="A369" s="5" t="s">
        <v>6217</v>
      </c>
      <c r="B369" s="5"/>
      <c r="C369" s="5"/>
      <c r="D369" s="20"/>
      <c r="E369" s="21"/>
      <c r="F369" s="5"/>
      <c r="G369" s="21"/>
      <c r="H369" s="5"/>
      <c r="I369" s="21"/>
      <c r="J369" s="5"/>
      <c r="K369" s="21">
        <v>0</v>
      </c>
      <c r="L369" s="21"/>
      <c r="M369" s="21">
        <v>0</v>
      </c>
      <c r="N369" s="21">
        <v>0</v>
      </c>
      <c r="O369" s="21">
        <v>0</v>
      </c>
      <c r="P369" s="21">
        <v>0</v>
      </c>
      <c r="Q369" s="21">
        <v>0</v>
      </c>
      <c r="R369" s="21"/>
      <c r="S369" s="21">
        <v>0</v>
      </c>
      <c r="T369" s="5"/>
      <c r="U369" s="5"/>
      <c r="V369" s="57" t="s">
        <v>7718</v>
      </c>
      <c r="W369" s="57" t="s">
        <v>52</v>
      </c>
      <c r="X369" s="22"/>
      <c r="Y369" s="57" t="s">
        <v>52</v>
      </c>
    </row>
    <row r="370" spans="1:25" ht="30" customHeight="1">
      <c r="A370" s="5" t="s">
        <v>6187</v>
      </c>
      <c r="B370" s="5"/>
      <c r="C370" s="5"/>
      <c r="D370" s="20"/>
      <c r="E370" s="21"/>
      <c r="F370" s="5"/>
      <c r="G370" s="21"/>
      <c r="H370" s="5"/>
      <c r="I370" s="21"/>
      <c r="J370" s="5"/>
      <c r="K370" s="21">
        <v>0</v>
      </c>
      <c r="L370" s="21"/>
      <c r="M370" s="21">
        <v>0</v>
      </c>
      <c r="N370" s="21">
        <v>0</v>
      </c>
      <c r="O370" s="21">
        <v>0</v>
      </c>
      <c r="P370" s="21">
        <v>0</v>
      </c>
      <c r="Q370" s="21">
        <v>0</v>
      </c>
      <c r="R370" s="21"/>
      <c r="S370" s="21">
        <v>0</v>
      </c>
      <c r="T370" s="5"/>
      <c r="U370" s="5"/>
      <c r="V370" s="57" t="s">
        <v>7718</v>
      </c>
      <c r="W370" s="57" t="s">
        <v>52</v>
      </c>
      <c r="X370" s="22"/>
      <c r="Y370" s="57" t="s">
        <v>52</v>
      </c>
    </row>
    <row r="371" spans="1:25" ht="30" customHeight="1">
      <c r="A371" s="5" t="s">
        <v>6064</v>
      </c>
      <c r="B371" s="5"/>
      <c r="C371" s="5"/>
      <c r="D371" s="20"/>
      <c r="E371" s="21"/>
      <c r="F371" s="5"/>
      <c r="G371" s="21"/>
      <c r="H371" s="5"/>
      <c r="I371" s="21"/>
      <c r="J371" s="5"/>
      <c r="K371" s="21">
        <v>0</v>
      </c>
      <c r="L371" s="21"/>
      <c r="M371" s="21">
        <v>0</v>
      </c>
      <c r="N371" s="21">
        <v>0</v>
      </c>
      <c r="O371" s="21">
        <v>0</v>
      </c>
      <c r="P371" s="21">
        <v>0</v>
      </c>
      <c r="Q371" s="21">
        <v>0</v>
      </c>
      <c r="R371" s="21"/>
      <c r="S371" s="21">
        <v>0</v>
      </c>
      <c r="T371" s="5"/>
      <c r="U371" s="5"/>
      <c r="V371" s="57" t="s">
        <v>7718</v>
      </c>
      <c r="W371" s="57" t="s">
        <v>52</v>
      </c>
      <c r="X371" s="22"/>
      <c r="Y371" s="57" t="s">
        <v>52</v>
      </c>
    </row>
    <row r="372" spans="1:25" ht="30" customHeight="1">
      <c r="A372" s="5" t="s">
        <v>6239</v>
      </c>
      <c r="B372" s="5"/>
      <c r="C372" s="5"/>
      <c r="D372" s="20"/>
      <c r="E372" s="21"/>
      <c r="F372" s="5"/>
      <c r="G372" s="21"/>
      <c r="H372" s="5"/>
      <c r="I372" s="21"/>
      <c r="J372" s="5"/>
      <c r="K372" s="21">
        <v>0</v>
      </c>
      <c r="L372" s="21"/>
      <c r="M372" s="21">
        <v>0</v>
      </c>
      <c r="N372" s="21">
        <v>0</v>
      </c>
      <c r="O372" s="21">
        <v>0</v>
      </c>
      <c r="P372" s="21">
        <v>0</v>
      </c>
      <c r="Q372" s="21">
        <v>0</v>
      </c>
      <c r="R372" s="21"/>
      <c r="S372" s="21">
        <v>0</v>
      </c>
      <c r="T372" s="5"/>
      <c r="U372" s="5"/>
      <c r="V372" s="57" t="s">
        <v>7718</v>
      </c>
      <c r="W372" s="57" t="s">
        <v>52</v>
      </c>
      <c r="X372" s="22"/>
      <c r="Y372" s="57" t="s">
        <v>52</v>
      </c>
    </row>
    <row r="373" spans="1:25" ht="30" customHeight="1">
      <c r="A373" s="5" t="s">
        <v>6067</v>
      </c>
      <c r="B373" s="5"/>
      <c r="C373" s="5"/>
      <c r="D373" s="20"/>
      <c r="E373" s="21"/>
      <c r="F373" s="5"/>
      <c r="G373" s="21"/>
      <c r="H373" s="5"/>
      <c r="I373" s="21"/>
      <c r="J373" s="5"/>
      <c r="K373" s="21">
        <v>0</v>
      </c>
      <c r="L373" s="21"/>
      <c r="M373" s="21">
        <v>0</v>
      </c>
      <c r="N373" s="21">
        <v>0</v>
      </c>
      <c r="O373" s="21">
        <v>0</v>
      </c>
      <c r="P373" s="21">
        <v>0</v>
      </c>
      <c r="Q373" s="21">
        <v>0</v>
      </c>
      <c r="R373" s="21"/>
      <c r="S373" s="21">
        <v>0</v>
      </c>
      <c r="T373" s="5"/>
      <c r="U373" s="5"/>
      <c r="V373" s="57" t="s">
        <v>7718</v>
      </c>
      <c r="W373" s="57" t="s">
        <v>52</v>
      </c>
      <c r="X373" s="22"/>
      <c r="Y373" s="57" t="s">
        <v>52</v>
      </c>
    </row>
    <row r="374" spans="1:25" ht="30" customHeight="1">
      <c r="A374" s="5" t="s">
        <v>6134</v>
      </c>
      <c r="B374" s="5"/>
      <c r="C374" s="5"/>
      <c r="D374" s="20"/>
      <c r="E374" s="21"/>
      <c r="F374" s="5"/>
      <c r="G374" s="21"/>
      <c r="H374" s="5"/>
      <c r="I374" s="21"/>
      <c r="J374" s="5"/>
      <c r="K374" s="21">
        <v>0</v>
      </c>
      <c r="L374" s="21"/>
      <c r="M374" s="21">
        <v>0</v>
      </c>
      <c r="N374" s="21">
        <v>0</v>
      </c>
      <c r="O374" s="21">
        <v>0</v>
      </c>
      <c r="P374" s="21">
        <v>0</v>
      </c>
      <c r="Q374" s="21">
        <v>0</v>
      </c>
      <c r="R374" s="21"/>
      <c r="S374" s="21">
        <v>0</v>
      </c>
      <c r="T374" s="5"/>
      <c r="U374" s="5"/>
      <c r="V374" s="57" t="s">
        <v>7718</v>
      </c>
      <c r="W374" s="57" t="s">
        <v>52</v>
      </c>
      <c r="X374" s="22"/>
      <c r="Y374" s="57" t="s">
        <v>52</v>
      </c>
    </row>
    <row r="375" spans="1:25" ht="30" customHeight="1">
      <c r="A375" s="5" t="s">
        <v>5036</v>
      </c>
      <c r="B375" s="5"/>
      <c r="C375" s="5"/>
      <c r="D375" s="20"/>
      <c r="E375" s="21"/>
      <c r="F375" s="5"/>
      <c r="G375" s="21"/>
      <c r="H375" s="5"/>
      <c r="I375" s="21"/>
      <c r="J375" s="5"/>
      <c r="K375" s="21">
        <v>0</v>
      </c>
      <c r="L375" s="21"/>
      <c r="M375" s="21">
        <v>0</v>
      </c>
      <c r="N375" s="21">
        <v>0</v>
      </c>
      <c r="O375" s="21">
        <v>0</v>
      </c>
      <c r="P375" s="21">
        <v>0</v>
      </c>
      <c r="Q375" s="21">
        <v>0</v>
      </c>
      <c r="R375" s="21"/>
      <c r="S375" s="21">
        <v>0</v>
      </c>
      <c r="T375" s="5"/>
      <c r="U375" s="5"/>
      <c r="V375" s="57" t="s">
        <v>7718</v>
      </c>
      <c r="W375" s="57" t="s">
        <v>52</v>
      </c>
      <c r="X375" s="22"/>
      <c r="Y375" s="57" t="s">
        <v>52</v>
      </c>
    </row>
    <row r="376" spans="1:25" ht="30" customHeight="1">
      <c r="A376" s="5" t="s">
        <v>3382</v>
      </c>
      <c r="B376" s="5"/>
      <c r="C376" s="5"/>
      <c r="D376" s="20"/>
      <c r="E376" s="21"/>
      <c r="F376" s="5"/>
      <c r="G376" s="21"/>
      <c r="H376" s="5"/>
      <c r="I376" s="21"/>
      <c r="J376" s="5"/>
      <c r="K376" s="21">
        <v>0</v>
      </c>
      <c r="L376" s="21"/>
      <c r="M376" s="21">
        <v>0</v>
      </c>
      <c r="N376" s="21">
        <v>0</v>
      </c>
      <c r="O376" s="21">
        <v>0</v>
      </c>
      <c r="P376" s="21">
        <v>0</v>
      </c>
      <c r="Q376" s="21">
        <v>0</v>
      </c>
      <c r="R376" s="21"/>
      <c r="S376" s="21">
        <v>0</v>
      </c>
      <c r="T376" s="5"/>
      <c r="U376" s="5"/>
      <c r="V376" s="57" t="s">
        <v>7718</v>
      </c>
      <c r="W376" s="57" t="s">
        <v>52</v>
      </c>
      <c r="X376" s="22"/>
      <c r="Y376" s="57" t="s">
        <v>52</v>
      </c>
    </row>
    <row r="377" spans="1:25" ht="30" customHeight="1">
      <c r="A377" s="5" t="s">
        <v>4872</v>
      </c>
      <c r="B377" s="5"/>
      <c r="C377" s="5"/>
      <c r="D377" s="20"/>
      <c r="E377" s="21"/>
      <c r="F377" s="5"/>
      <c r="G377" s="21"/>
      <c r="H377" s="5"/>
      <c r="I377" s="21"/>
      <c r="J377" s="5"/>
      <c r="K377" s="21">
        <v>0</v>
      </c>
      <c r="L377" s="21"/>
      <c r="M377" s="21">
        <v>0</v>
      </c>
      <c r="N377" s="21">
        <v>0</v>
      </c>
      <c r="O377" s="21">
        <v>0</v>
      </c>
      <c r="P377" s="21">
        <v>0</v>
      </c>
      <c r="Q377" s="21">
        <v>0</v>
      </c>
      <c r="R377" s="21"/>
      <c r="S377" s="21">
        <v>0</v>
      </c>
      <c r="T377" s="5"/>
      <c r="U377" s="5"/>
      <c r="V377" s="57" t="s">
        <v>7718</v>
      </c>
      <c r="W377" s="57" t="s">
        <v>52</v>
      </c>
      <c r="X377" s="22"/>
      <c r="Y377" s="57" t="s">
        <v>52</v>
      </c>
    </row>
    <row r="378" spans="1:25" ht="30" customHeight="1">
      <c r="A378" s="5" t="s">
        <v>2810</v>
      </c>
      <c r="B378" s="5"/>
      <c r="C378" s="5"/>
      <c r="D378" s="20"/>
      <c r="E378" s="21"/>
      <c r="F378" s="5"/>
      <c r="G378" s="21"/>
      <c r="H378" s="5"/>
      <c r="I378" s="21"/>
      <c r="J378" s="5"/>
      <c r="K378" s="21">
        <v>0</v>
      </c>
      <c r="L378" s="21"/>
      <c r="M378" s="21">
        <v>0</v>
      </c>
      <c r="N378" s="21">
        <v>0</v>
      </c>
      <c r="O378" s="21">
        <v>0</v>
      </c>
      <c r="P378" s="21">
        <v>0</v>
      </c>
      <c r="Q378" s="21">
        <v>0</v>
      </c>
      <c r="R378" s="21"/>
      <c r="S378" s="21">
        <v>0</v>
      </c>
      <c r="T378" s="5"/>
      <c r="U378" s="5"/>
      <c r="V378" s="57" t="s">
        <v>7718</v>
      </c>
      <c r="W378" s="57" t="s">
        <v>52</v>
      </c>
      <c r="X378" s="22"/>
      <c r="Y378" s="57" t="s">
        <v>52</v>
      </c>
    </row>
    <row r="379" spans="1:25" ht="30" customHeight="1">
      <c r="A379" s="5" t="s">
        <v>5064</v>
      </c>
      <c r="B379" s="5"/>
      <c r="C379" s="5"/>
      <c r="D379" s="20"/>
      <c r="E379" s="21"/>
      <c r="F379" s="5"/>
      <c r="G379" s="21"/>
      <c r="H379" s="5"/>
      <c r="I379" s="21"/>
      <c r="J379" s="5"/>
      <c r="K379" s="21">
        <v>0</v>
      </c>
      <c r="L379" s="21"/>
      <c r="M379" s="21">
        <v>0</v>
      </c>
      <c r="N379" s="21">
        <v>0</v>
      </c>
      <c r="O379" s="21">
        <v>0</v>
      </c>
      <c r="P379" s="21">
        <v>0</v>
      </c>
      <c r="Q379" s="21">
        <v>0</v>
      </c>
      <c r="R379" s="21"/>
      <c r="S379" s="21">
        <v>0</v>
      </c>
      <c r="T379" s="5"/>
      <c r="U379" s="5"/>
      <c r="V379" s="57" t="s">
        <v>7718</v>
      </c>
      <c r="W379" s="57" t="s">
        <v>52</v>
      </c>
      <c r="X379" s="22"/>
      <c r="Y379" s="57" t="s">
        <v>52</v>
      </c>
    </row>
    <row r="380" spans="1:25" ht="30" customHeight="1">
      <c r="A380" s="5" t="s">
        <v>6060</v>
      </c>
      <c r="B380" s="5"/>
      <c r="C380" s="5"/>
      <c r="D380" s="20"/>
      <c r="E380" s="21"/>
      <c r="F380" s="5"/>
      <c r="G380" s="21"/>
      <c r="H380" s="5"/>
      <c r="I380" s="21"/>
      <c r="J380" s="5"/>
      <c r="K380" s="21">
        <v>0</v>
      </c>
      <c r="L380" s="21"/>
      <c r="M380" s="21">
        <v>0</v>
      </c>
      <c r="N380" s="21">
        <v>0</v>
      </c>
      <c r="O380" s="21">
        <v>0</v>
      </c>
      <c r="P380" s="21">
        <v>0</v>
      </c>
      <c r="Q380" s="21">
        <v>0</v>
      </c>
      <c r="R380" s="21"/>
      <c r="S380" s="21">
        <v>0</v>
      </c>
      <c r="T380" s="5"/>
      <c r="U380" s="5"/>
      <c r="V380" s="57" t="s">
        <v>7718</v>
      </c>
      <c r="W380" s="57" t="s">
        <v>52</v>
      </c>
      <c r="X380" s="22"/>
      <c r="Y380" s="57" t="s">
        <v>52</v>
      </c>
    </row>
    <row r="381" spans="1:25" ht="30" customHeight="1">
      <c r="A381" s="5" t="s">
        <v>2647</v>
      </c>
      <c r="B381" s="5"/>
      <c r="C381" s="5"/>
      <c r="D381" s="20"/>
      <c r="E381" s="21"/>
      <c r="F381" s="5"/>
      <c r="G381" s="21"/>
      <c r="H381" s="5"/>
      <c r="I381" s="21"/>
      <c r="J381" s="5"/>
      <c r="K381" s="21">
        <v>0</v>
      </c>
      <c r="L381" s="21"/>
      <c r="M381" s="21">
        <v>0</v>
      </c>
      <c r="N381" s="21">
        <v>0</v>
      </c>
      <c r="O381" s="21">
        <v>0</v>
      </c>
      <c r="P381" s="21">
        <v>0</v>
      </c>
      <c r="Q381" s="21">
        <v>0</v>
      </c>
      <c r="R381" s="21"/>
      <c r="S381" s="21">
        <v>0</v>
      </c>
      <c r="T381" s="5"/>
      <c r="U381" s="5"/>
      <c r="V381" s="57" t="s">
        <v>7718</v>
      </c>
      <c r="W381" s="57" t="s">
        <v>52</v>
      </c>
      <c r="X381" s="22"/>
      <c r="Y381" s="57" t="s">
        <v>52</v>
      </c>
    </row>
    <row r="382" spans="1:25" ht="30" customHeight="1">
      <c r="A382" s="5" t="s">
        <v>4118</v>
      </c>
      <c r="B382" s="5"/>
      <c r="C382" s="5"/>
      <c r="D382" s="20"/>
      <c r="E382" s="21"/>
      <c r="F382" s="5"/>
      <c r="G382" s="21"/>
      <c r="H382" s="5"/>
      <c r="I382" s="21"/>
      <c r="J382" s="5"/>
      <c r="K382" s="21">
        <v>0</v>
      </c>
      <c r="L382" s="21"/>
      <c r="M382" s="21">
        <v>0</v>
      </c>
      <c r="N382" s="21">
        <v>0</v>
      </c>
      <c r="O382" s="21">
        <v>0</v>
      </c>
      <c r="P382" s="21">
        <v>0</v>
      </c>
      <c r="Q382" s="21">
        <v>0</v>
      </c>
      <c r="R382" s="21"/>
      <c r="S382" s="21">
        <v>0</v>
      </c>
      <c r="T382" s="5"/>
      <c r="U382" s="5"/>
      <c r="V382" s="57" t="s">
        <v>7718</v>
      </c>
      <c r="W382" s="57" t="s">
        <v>52</v>
      </c>
      <c r="X382" s="22"/>
      <c r="Y382" s="57" t="s">
        <v>52</v>
      </c>
    </row>
    <row r="383" spans="1:25" ht="30" customHeight="1">
      <c r="A383" s="5" t="s">
        <v>4974</v>
      </c>
      <c r="B383" s="5"/>
      <c r="C383" s="5"/>
      <c r="D383" s="20"/>
      <c r="E383" s="21"/>
      <c r="F383" s="5"/>
      <c r="G383" s="21"/>
      <c r="H383" s="5"/>
      <c r="I383" s="21"/>
      <c r="J383" s="5"/>
      <c r="K383" s="21">
        <v>0</v>
      </c>
      <c r="L383" s="21"/>
      <c r="M383" s="21">
        <v>0</v>
      </c>
      <c r="N383" s="21">
        <v>0</v>
      </c>
      <c r="O383" s="21">
        <v>0</v>
      </c>
      <c r="P383" s="21">
        <v>0</v>
      </c>
      <c r="Q383" s="21">
        <v>0</v>
      </c>
      <c r="R383" s="21"/>
      <c r="S383" s="21">
        <v>0</v>
      </c>
      <c r="T383" s="5"/>
      <c r="U383" s="5"/>
      <c r="V383" s="57" t="s">
        <v>7718</v>
      </c>
      <c r="W383" s="57" t="s">
        <v>52</v>
      </c>
      <c r="X383" s="22"/>
      <c r="Y383" s="57" t="s">
        <v>52</v>
      </c>
    </row>
    <row r="384" spans="1:25" ht="30" customHeight="1">
      <c r="A384" s="5" t="s">
        <v>3975</v>
      </c>
      <c r="B384" s="5"/>
      <c r="C384" s="5"/>
      <c r="D384" s="20"/>
      <c r="E384" s="21"/>
      <c r="F384" s="5"/>
      <c r="G384" s="21"/>
      <c r="H384" s="5"/>
      <c r="I384" s="21"/>
      <c r="J384" s="5"/>
      <c r="K384" s="21">
        <v>0</v>
      </c>
      <c r="L384" s="21"/>
      <c r="M384" s="21">
        <v>0</v>
      </c>
      <c r="N384" s="21">
        <v>0</v>
      </c>
      <c r="O384" s="21">
        <v>0</v>
      </c>
      <c r="P384" s="21">
        <v>0</v>
      </c>
      <c r="Q384" s="21">
        <v>0</v>
      </c>
      <c r="R384" s="21"/>
      <c r="S384" s="21">
        <v>0</v>
      </c>
      <c r="T384" s="5"/>
      <c r="U384" s="5"/>
      <c r="V384" s="57" t="s">
        <v>7718</v>
      </c>
      <c r="W384" s="57" t="s">
        <v>52</v>
      </c>
      <c r="X384" s="22"/>
      <c r="Y384" s="57" t="s">
        <v>52</v>
      </c>
    </row>
    <row r="385" spans="1:25" ht="30" customHeight="1">
      <c r="A385" s="5" t="s">
        <v>2995</v>
      </c>
      <c r="B385" s="5"/>
      <c r="C385" s="5"/>
      <c r="D385" s="20"/>
      <c r="E385" s="21"/>
      <c r="F385" s="5"/>
      <c r="G385" s="21"/>
      <c r="H385" s="5"/>
      <c r="I385" s="21"/>
      <c r="J385" s="5"/>
      <c r="K385" s="21">
        <v>0</v>
      </c>
      <c r="L385" s="21"/>
      <c r="M385" s="21">
        <v>0</v>
      </c>
      <c r="N385" s="21">
        <v>0</v>
      </c>
      <c r="O385" s="21">
        <v>0</v>
      </c>
      <c r="P385" s="21">
        <v>0</v>
      </c>
      <c r="Q385" s="21">
        <v>0</v>
      </c>
      <c r="R385" s="21"/>
      <c r="S385" s="21">
        <v>0</v>
      </c>
      <c r="T385" s="5"/>
      <c r="U385" s="5"/>
      <c r="V385" s="57" t="s">
        <v>7718</v>
      </c>
      <c r="W385" s="57" t="s">
        <v>52</v>
      </c>
      <c r="X385" s="22"/>
      <c r="Y385" s="57" t="s">
        <v>52</v>
      </c>
    </row>
    <row r="386" spans="1:25" ht="30" customHeight="1">
      <c r="A386" s="5" t="s">
        <v>5009</v>
      </c>
      <c r="B386" s="5"/>
      <c r="C386" s="5"/>
      <c r="D386" s="20"/>
      <c r="E386" s="21"/>
      <c r="F386" s="5"/>
      <c r="G386" s="21"/>
      <c r="H386" s="5"/>
      <c r="I386" s="21"/>
      <c r="J386" s="5"/>
      <c r="K386" s="21">
        <v>0</v>
      </c>
      <c r="L386" s="21"/>
      <c r="M386" s="21">
        <v>0</v>
      </c>
      <c r="N386" s="21">
        <v>0</v>
      </c>
      <c r="O386" s="21">
        <v>0</v>
      </c>
      <c r="P386" s="21">
        <v>0</v>
      </c>
      <c r="Q386" s="21">
        <v>0</v>
      </c>
      <c r="R386" s="21"/>
      <c r="S386" s="21">
        <v>0</v>
      </c>
      <c r="T386" s="5"/>
      <c r="U386" s="5"/>
      <c r="V386" s="57" t="s">
        <v>7718</v>
      </c>
      <c r="W386" s="57" t="s">
        <v>52</v>
      </c>
      <c r="X386" s="22"/>
      <c r="Y386" s="57" t="s">
        <v>52</v>
      </c>
    </row>
    <row r="387" spans="1:25" ht="30" customHeight="1">
      <c r="A387" s="5" t="s">
        <v>6018</v>
      </c>
      <c r="B387" s="5"/>
      <c r="C387" s="5"/>
      <c r="D387" s="20"/>
      <c r="E387" s="21"/>
      <c r="F387" s="5"/>
      <c r="G387" s="21"/>
      <c r="H387" s="5"/>
      <c r="I387" s="21"/>
      <c r="J387" s="5"/>
      <c r="K387" s="21">
        <v>0</v>
      </c>
      <c r="L387" s="21"/>
      <c r="M387" s="21">
        <v>0</v>
      </c>
      <c r="N387" s="21">
        <v>0</v>
      </c>
      <c r="O387" s="21">
        <v>0</v>
      </c>
      <c r="P387" s="21">
        <v>0</v>
      </c>
      <c r="Q387" s="21">
        <v>0</v>
      </c>
      <c r="R387" s="21"/>
      <c r="S387" s="21">
        <v>0</v>
      </c>
      <c r="T387" s="5"/>
      <c r="U387" s="5"/>
      <c r="V387" s="57" t="s">
        <v>7718</v>
      </c>
      <c r="W387" s="57" t="s">
        <v>52</v>
      </c>
      <c r="X387" s="22"/>
      <c r="Y387" s="57" t="s">
        <v>52</v>
      </c>
    </row>
    <row r="388" spans="1:25" ht="30" customHeight="1">
      <c r="A388" s="5" t="s">
        <v>3477</v>
      </c>
      <c r="B388" s="5"/>
      <c r="C388" s="5"/>
      <c r="D388" s="20"/>
      <c r="E388" s="21"/>
      <c r="F388" s="5"/>
      <c r="G388" s="21"/>
      <c r="H388" s="5"/>
      <c r="I388" s="21"/>
      <c r="J388" s="5"/>
      <c r="K388" s="21">
        <v>0</v>
      </c>
      <c r="L388" s="21"/>
      <c r="M388" s="21">
        <v>0</v>
      </c>
      <c r="N388" s="21">
        <v>0</v>
      </c>
      <c r="O388" s="21">
        <v>0</v>
      </c>
      <c r="P388" s="21">
        <v>0</v>
      </c>
      <c r="Q388" s="21">
        <v>0</v>
      </c>
      <c r="R388" s="21"/>
      <c r="S388" s="21">
        <v>0</v>
      </c>
      <c r="T388" s="5"/>
      <c r="U388" s="5"/>
      <c r="V388" s="57" t="s">
        <v>7718</v>
      </c>
      <c r="W388" s="57" t="s">
        <v>52</v>
      </c>
      <c r="X388" s="22"/>
      <c r="Y388" s="57" t="s">
        <v>52</v>
      </c>
    </row>
    <row r="389" spans="1:25" ht="30" customHeight="1">
      <c r="A389" s="5" t="s">
        <v>3197</v>
      </c>
      <c r="B389" s="5"/>
      <c r="C389" s="5"/>
      <c r="D389" s="20"/>
      <c r="E389" s="21"/>
      <c r="F389" s="5"/>
      <c r="G389" s="21"/>
      <c r="H389" s="5"/>
      <c r="I389" s="21"/>
      <c r="J389" s="5"/>
      <c r="K389" s="21">
        <v>0</v>
      </c>
      <c r="L389" s="21"/>
      <c r="M389" s="21">
        <v>0</v>
      </c>
      <c r="N389" s="21">
        <v>0</v>
      </c>
      <c r="O389" s="21">
        <v>0</v>
      </c>
      <c r="P389" s="21">
        <v>0</v>
      </c>
      <c r="Q389" s="21">
        <v>0</v>
      </c>
      <c r="R389" s="21"/>
      <c r="S389" s="21">
        <v>0</v>
      </c>
      <c r="T389" s="5"/>
      <c r="U389" s="5"/>
      <c r="V389" s="57" t="s">
        <v>7718</v>
      </c>
      <c r="W389" s="57" t="s">
        <v>52</v>
      </c>
      <c r="X389" s="22"/>
      <c r="Y389" s="57" t="s">
        <v>52</v>
      </c>
    </row>
    <row r="390" spans="1:25" ht="30" customHeight="1">
      <c r="A390" s="5" t="s">
        <v>3068</v>
      </c>
      <c r="B390" s="5"/>
      <c r="C390" s="5"/>
      <c r="D390" s="20"/>
      <c r="E390" s="21"/>
      <c r="F390" s="5"/>
      <c r="G390" s="21"/>
      <c r="H390" s="5"/>
      <c r="I390" s="21"/>
      <c r="J390" s="5"/>
      <c r="K390" s="21">
        <v>0</v>
      </c>
      <c r="L390" s="21"/>
      <c r="M390" s="21">
        <v>0</v>
      </c>
      <c r="N390" s="21">
        <v>0</v>
      </c>
      <c r="O390" s="21">
        <v>0</v>
      </c>
      <c r="P390" s="21">
        <v>0</v>
      </c>
      <c r="Q390" s="21">
        <v>0</v>
      </c>
      <c r="R390" s="21"/>
      <c r="S390" s="21">
        <v>0</v>
      </c>
      <c r="T390" s="5"/>
      <c r="U390" s="5"/>
      <c r="V390" s="57" t="s">
        <v>7718</v>
      </c>
      <c r="W390" s="57" t="s">
        <v>52</v>
      </c>
      <c r="X390" s="22"/>
      <c r="Y390" s="57" t="s">
        <v>52</v>
      </c>
    </row>
    <row r="391" spans="1:25" ht="30" customHeight="1">
      <c r="A391" s="5" t="s">
        <v>2976</v>
      </c>
      <c r="B391" s="5"/>
      <c r="C391" s="5"/>
      <c r="D391" s="20"/>
      <c r="E391" s="21"/>
      <c r="F391" s="5"/>
      <c r="G391" s="21"/>
      <c r="H391" s="5"/>
      <c r="I391" s="21"/>
      <c r="J391" s="5"/>
      <c r="K391" s="21">
        <v>0</v>
      </c>
      <c r="L391" s="21"/>
      <c r="M391" s="21">
        <v>0</v>
      </c>
      <c r="N391" s="21">
        <v>0</v>
      </c>
      <c r="O391" s="21">
        <v>0</v>
      </c>
      <c r="P391" s="21">
        <v>0</v>
      </c>
      <c r="Q391" s="21">
        <v>0</v>
      </c>
      <c r="R391" s="21"/>
      <c r="S391" s="21">
        <v>0</v>
      </c>
      <c r="T391" s="5"/>
      <c r="U391" s="5"/>
      <c r="V391" s="57" t="s">
        <v>7718</v>
      </c>
      <c r="W391" s="57" t="s">
        <v>52</v>
      </c>
      <c r="X391" s="22"/>
      <c r="Y391" s="57" t="s">
        <v>52</v>
      </c>
    </row>
    <row r="392" spans="1:25" ht="30" customHeight="1">
      <c r="A392" s="5" t="s">
        <v>4956</v>
      </c>
      <c r="B392" s="5"/>
      <c r="C392" s="5"/>
      <c r="D392" s="20"/>
      <c r="E392" s="21"/>
      <c r="F392" s="5"/>
      <c r="G392" s="21"/>
      <c r="H392" s="5"/>
      <c r="I392" s="21"/>
      <c r="J392" s="5"/>
      <c r="K392" s="21">
        <v>0</v>
      </c>
      <c r="L392" s="21"/>
      <c r="M392" s="21">
        <v>0</v>
      </c>
      <c r="N392" s="21">
        <v>0</v>
      </c>
      <c r="O392" s="21">
        <v>0</v>
      </c>
      <c r="P392" s="21">
        <v>0</v>
      </c>
      <c r="Q392" s="21">
        <v>0</v>
      </c>
      <c r="R392" s="21"/>
      <c r="S392" s="21">
        <v>0</v>
      </c>
      <c r="T392" s="5"/>
      <c r="U392" s="5"/>
      <c r="V392" s="57" t="s">
        <v>7718</v>
      </c>
      <c r="W392" s="57" t="s">
        <v>52</v>
      </c>
      <c r="X392" s="22"/>
      <c r="Y392" s="57" t="s">
        <v>52</v>
      </c>
    </row>
    <row r="393" spans="1:25" ht="30" customHeight="1">
      <c r="A393" s="5" t="s">
        <v>4415</v>
      </c>
      <c r="B393" s="5"/>
      <c r="C393" s="5"/>
      <c r="D393" s="20"/>
      <c r="E393" s="21"/>
      <c r="F393" s="5"/>
      <c r="G393" s="21"/>
      <c r="H393" s="5"/>
      <c r="I393" s="21"/>
      <c r="J393" s="5"/>
      <c r="K393" s="21">
        <v>0</v>
      </c>
      <c r="L393" s="21"/>
      <c r="M393" s="21">
        <v>0</v>
      </c>
      <c r="N393" s="21">
        <v>0</v>
      </c>
      <c r="O393" s="21">
        <v>0</v>
      </c>
      <c r="P393" s="21">
        <v>0</v>
      </c>
      <c r="Q393" s="21">
        <v>0</v>
      </c>
      <c r="R393" s="21"/>
      <c r="S393" s="21">
        <v>0</v>
      </c>
      <c r="T393" s="5"/>
      <c r="U393" s="5"/>
      <c r="V393" s="57" t="s">
        <v>7718</v>
      </c>
      <c r="W393" s="57" t="s">
        <v>52</v>
      </c>
      <c r="X393" s="22"/>
      <c r="Y393" s="57" t="s">
        <v>52</v>
      </c>
    </row>
    <row r="394" spans="1:25" ht="30" customHeight="1">
      <c r="A394" s="5" t="s">
        <v>5606</v>
      </c>
      <c r="B394" s="5"/>
      <c r="C394" s="5"/>
      <c r="D394" s="20"/>
      <c r="E394" s="21"/>
      <c r="F394" s="5"/>
      <c r="G394" s="21"/>
      <c r="H394" s="5"/>
      <c r="I394" s="21"/>
      <c r="J394" s="5"/>
      <c r="K394" s="21">
        <v>0</v>
      </c>
      <c r="L394" s="21"/>
      <c r="M394" s="21">
        <v>0</v>
      </c>
      <c r="N394" s="21">
        <v>0</v>
      </c>
      <c r="O394" s="21">
        <v>0</v>
      </c>
      <c r="P394" s="21">
        <v>0</v>
      </c>
      <c r="Q394" s="21">
        <v>0</v>
      </c>
      <c r="R394" s="21"/>
      <c r="S394" s="21">
        <v>0</v>
      </c>
      <c r="T394" s="5"/>
      <c r="U394" s="5"/>
      <c r="V394" s="57" t="s">
        <v>7718</v>
      </c>
      <c r="W394" s="57" t="s">
        <v>52</v>
      </c>
      <c r="X394" s="22"/>
      <c r="Y394" s="57" t="s">
        <v>52</v>
      </c>
    </row>
    <row r="395" spans="1:25" ht="30" customHeight="1">
      <c r="A395" s="5" t="s">
        <v>5637</v>
      </c>
      <c r="B395" s="5"/>
      <c r="C395" s="5"/>
      <c r="D395" s="20"/>
      <c r="E395" s="21"/>
      <c r="F395" s="5"/>
      <c r="G395" s="21"/>
      <c r="H395" s="5"/>
      <c r="I395" s="21"/>
      <c r="J395" s="5"/>
      <c r="K395" s="21">
        <v>0</v>
      </c>
      <c r="L395" s="21"/>
      <c r="M395" s="21">
        <v>0</v>
      </c>
      <c r="N395" s="21">
        <v>0</v>
      </c>
      <c r="O395" s="21">
        <v>0</v>
      </c>
      <c r="P395" s="21">
        <v>0</v>
      </c>
      <c r="Q395" s="21">
        <v>0</v>
      </c>
      <c r="R395" s="21"/>
      <c r="S395" s="21">
        <v>0</v>
      </c>
      <c r="T395" s="5"/>
      <c r="U395" s="5"/>
      <c r="V395" s="57" t="s">
        <v>7718</v>
      </c>
      <c r="W395" s="57" t="s">
        <v>52</v>
      </c>
      <c r="X395" s="22"/>
      <c r="Y395" s="57" t="s">
        <v>52</v>
      </c>
    </row>
    <row r="396" spans="1:25" ht="30" customHeight="1">
      <c r="A396" s="5" t="s">
        <v>5858</v>
      </c>
      <c r="B396" s="5"/>
      <c r="C396" s="5"/>
      <c r="D396" s="20"/>
      <c r="E396" s="21"/>
      <c r="F396" s="5"/>
      <c r="G396" s="21"/>
      <c r="H396" s="5"/>
      <c r="I396" s="21"/>
      <c r="J396" s="5"/>
      <c r="K396" s="21">
        <v>0</v>
      </c>
      <c r="L396" s="21"/>
      <c r="M396" s="21">
        <v>0</v>
      </c>
      <c r="N396" s="21">
        <v>0</v>
      </c>
      <c r="O396" s="21">
        <v>0</v>
      </c>
      <c r="P396" s="21">
        <v>0</v>
      </c>
      <c r="Q396" s="21">
        <v>0</v>
      </c>
      <c r="R396" s="21"/>
      <c r="S396" s="21">
        <v>0</v>
      </c>
      <c r="T396" s="5"/>
      <c r="U396" s="5"/>
      <c r="V396" s="57" t="s">
        <v>7718</v>
      </c>
      <c r="W396" s="57" t="s">
        <v>52</v>
      </c>
      <c r="X396" s="22"/>
      <c r="Y396" s="57" t="s">
        <v>52</v>
      </c>
    </row>
    <row r="397" spans="1:25" ht="30" customHeight="1">
      <c r="A397" s="5" t="s">
        <v>4337</v>
      </c>
      <c r="B397" s="5"/>
      <c r="C397" s="5"/>
      <c r="D397" s="20"/>
      <c r="E397" s="21"/>
      <c r="F397" s="5"/>
      <c r="G397" s="21"/>
      <c r="H397" s="5"/>
      <c r="I397" s="21"/>
      <c r="J397" s="5"/>
      <c r="K397" s="21">
        <v>0</v>
      </c>
      <c r="L397" s="21"/>
      <c r="M397" s="21">
        <v>0</v>
      </c>
      <c r="N397" s="21">
        <v>0</v>
      </c>
      <c r="O397" s="21">
        <v>0</v>
      </c>
      <c r="P397" s="21">
        <v>0</v>
      </c>
      <c r="Q397" s="21">
        <v>0</v>
      </c>
      <c r="R397" s="21"/>
      <c r="S397" s="21">
        <v>0</v>
      </c>
      <c r="T397" s="5"/>
      <c r="U397" s="5"/>
      <c r="V397" s="57" t="s">
        <v>7718</v>
      </c>
      <c r="W397" s="57" t="s">
        <v>52</v>
      </c>
      <c r="X397" s="22"/>
      <c r="Y397" s="57" t="s">
        <v>52</v>
      </c>
    </row>
    <row r="398" spans="1:25" ht="30" customHeight="1">
      <c r="A398" s="5" t="s">
        <v>4444</v>
      </c>
      <c r="B398" s="5"/>
      <c r="C398" s="5"/>
      <c r="D398" s="20"/>
      <c r="E398" s="21"/>
      <c r="F398" s="5"/>
      <c r="G398" s="21"/>
      <c r="H398" s="5"/>
      <c r="I398" s="21"/>
      <c r="J398" s="5"/>
      <c r="K398" s="21">
        <v>0</v>
      </c>
      <c r="L398" s="21"/>
      <c r="M398" s="21">
        <v>0</v>
      </c>
      <c r="N398" s="21">
        <v>0</v>
      </c>
      <c r="O398" s="21">
        <v>0</v>
      </c>
      <c r="P398" s="21">
        <v>0</v>
      </c>
      <c r="Q398" s="21">
        <v>0</v>
      </c>
      <c r="R398" s="21"/>
      <c r="S398" s="21">
        <v>0</v>
      </c>
      <c r="T398" s="5"/>
      <c r="U398" s="5"/>
      <c r="V398" s="57" t="s">
        <v>7718</v>
      </c>
      <c r="W398" s="57" t="s">
        <v>52</v>
      </c>
      <c r="X398" s="22"/>
      <c r="Y398" s="57" t="s">
        <v>52</v>
      </c>
    </row>
    <row r="399" spans="1:25" ht="30" customHeight="1">
      <c r="A399" s="5" t="s">
        <v>5234</v>
      </c>
      <c r="B399" s="5"/>
      <c r="C399" s="5"/>
      <c r="D399" s="20"/>
      <c r="E399" s="21"/>
      <c r="F399" s="5"/>
      <c r="G399" s="21"/>
      <c r="H399" s="5"/>
      <c r="I399" s="21"/>
      <c r="J399" s="5"/>
      <c r="K399" s="21">
        <v>0</v>
      </c>
      <c r="L399" s="21"/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21"/>
      <c r="S399" s="21">
        <v>0</v>
      </c>
      <c r="T399" s="5"/>
      <c r="U399" s="5"/>
      <c r="V399" s="57" t="s">
        <v>7718</v>
      </c>
      <c r="W399" s="57" t="s">
        <v>52</v>
      </c>
      <c r="X399" s="22"/>
      <c r="Y399" s="57" t="s">
        <v>52</v>
      </c>
    </row>
    <row r="400" spans="1:25" ht="30" customHeight="1">
      <c r="A400" s="5" t="s">
        <v>5026</v>
      </c>
      <c r="B400" s="5"/>
      <c r="C400" s="5"/>
      <c r="D400" s="20"/>
      <c r="E400" s="21"/>
      <c r="F400" s="5"/>
      <c r="G400" s="21"/>
      <c r="H400" s="5"/>
      <c r="I400" s="21"/>
      <c r="J400" s="5"/>
      <c r="K400" s="21">
        <v>0</v>
      </c>
      <c r="L400" s="21"/>
      <c r="M400" s="21">
        <v>0</v>
      </c>
      <c r="N400" s="21">
        <v>0</v>
      </c>
      <c r="O400" s="21">
        <v>0</v>
      </c>
      <c r="P400" s="21">
        <v>0</v>
      </c>
      <c r="Q400" s="21">
        <v>0</v>
      </c>
      <c r="R400" s="21"/>
      <c r="S400" s="21">
        <v>0</v>
      </c>
      <c r="T400" s="5"/>
      <c r="U400" s="5"/>
      <c r="V400" s="57" t="s">
        <v>7718</v>
      </c>
      <c r="W400" s="57" t="s">
        <v>52</v>
      </c>
      <c r="X400" s="22"/>
      <c r="Y400" s="57" t="s">
        <v>52</v>
      </c>
    </row>
    <row r="401" spans="1:25" ht="30" customHeight="1">
      <c r="A401" s="5" t="s">
        <v>6295</v>
      </c>
      <c r="B401" s="5"/>
      <c r="C401" s="5"/>
      <c r="D401" s="20"/>
      <c r="E401" s="21"/>
      <c r="F401" s="5"/>
      <c r="G401" s="21"/>
      <c r="H401" s="5"/>
      <c r="I401" s="21"/>
      <c r="J401" s="5"/>
      <c r="K401" s="21">
        <v>0</v>
      </c>
      <c r="L401" s="21"/>
      <c r="M401" s="21">
        <v>0</v>
      </c>
      <c r="N401" s="21">
        <v>0</v>
      </c>
      <c r="O401" s="21">
        <v>0</v>
      </c>
      <c r="P401" s="21">
        <v>0</v>
      </c>
      <c r="Q401" s="21">
        <v>0</v>
      </c>
      <c r="R401" s="21"/>
      <c r="S401" s="21">
        <v>0</v>
      </c>
      <c r="T401" s="5"/>
      <c r="U401" s="5"/>
      <c r="V401" s="57" t="s">
        <v>7718</v>
      </c>
      <c r="W401" s="57" t="s">
        <v>52</v>
      </c>
      <c r="X401" s="22"/>
      <c r="Y401" s="57" t="s">
        <v>52</v>
      </c>
    </row>
  </sheetData>
  <mergeCells count="15">
    <mergeCell ref="V3:V4"/>
    <mergeCell ref="W3:W4"/>
    <mergeCell ref="X3:X4"/>
    <mergeCell ref="Y3:Y4"/>
    <mergeCell ref="A1:U1"/>
    <mergeCell ref="A2:U2"/>
    <mergeCell ref="A3:A4"/>
    <mergeCell ref="B3:B4"/>
    <mergeCell ref="C3:C4"/>
    <mergeCell ref="D3:D4"/>
    <mergeCell ref="E3:K3"/>
    <mergeCell ref="L3:L4"/>
    <mergeCell ref="M3:S3"/>
    <mergeCell ref="T3:T4"/>
    <mergeCell ref="U3:U4"/>
  </mergeCells>
  <phoneticPr fontId="1" type="noConversion"/>
  <pageMargins left="0.78740157480314965" right="0.59055118110236227" top="0.39370078740157483" bottom="0.39370078740157483" header="0" footer="0"/>
  <pageSetup paperSize="9" scale="41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20</vt:i4>
      </vt:variant>
    </vt:vector>
  </HeadingPairs>
  <TitlesOfParts>
    <vt:vector size="33" baseType="lpstr">
      <vt:lpstr>공종별집계표</vt:lpstr>
      <vt:lpstr>원가내역서(갑)</vt:lpstr>
      <vt:lpstr>원가내역서(을)</vt:lpstr>
      <vt:lpstr>원가내역서(원본)</vt:lpstr>
      <vt:lpstr>공종별내역서</vt:lpstr>
      <vt:lpstr>일위대가목록</vt:lpstr>
      <vt:lpstr>일위대가</vt:lpstr>
      <vt:lpstr>중기단가목록</vt:lpstr>
      <vt:lpstr>중기단가산출서</vt:lpstr>
      <vt:lpstr> 공사설정 </vt:lpstr>
      <vt:lpstr>Sheet1</vt:lpstr>
      <vt:lpstr>단가대비표</vt:lpstr>
      <vt:lpstr>단가대비표(추가)</vt:lpstr>
      <vt:lpstr>공종별내역서!Print_Area</vt:lpstr>
      <vt:lpstr>공종별집계표!Print_Area</vt:lpstr>
      <vt:lpstr>단가대비표!Print_Area</vt:lpstr>
      <vt:lpstr>'단가대비표(추가)'!Print_Area</vt:lpstr>
      <vt:lpstr>'원가내역서(원본)'!Print_Area</vt:lpstr>
      <vt:lpstr>'원가내역서(을)'!Print_Area</vt:lpstr>
      <vt:lpstr>일위대가!Print_Area</vt:lpstr>
      <vt:lpstr>일위대가목록!Print_Area</vt:lpstr>
      <vt:lpstr>중기단가목록!Print_Area</vt:lpstr>
      <vt:lpstr>중기단가산출서!Print_Area</vt:lpstr>
      <vt:lpstr>공종별내역서!Print_Titles</vt:lpstr>
      <vt:lpstr>공종별집계표!Print_Titles</vt:lpstr>
      <vt:lpstr>단가대비표!Print_Titles</vt:lpstr>
      <vt:lpstr>'단가대비표(추가)'!Print_Titles</vt:lpstr>
      <vt:lpstr>'원가내역서(원본)'!Print_Titles</vt:lpstr>
      <vt:lpstr>'원가내역서(을)'!Print_Titles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현지호</dc:creator>
  <cp:lastModifiedBy>bohun</cp:lastModifiedBy>
  <cp:lastPrinted>2023-03-07T07:51:56Z</cp:lastPrinted>
  <dcterms:created xsi:type="dcterms:W3CDTF">2023-02-22T01:47:44Z</dcterms:created>
  <dcterms:modified xsi:type="dcterms:W3CDTF">2026-09-29T01:38:34Z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ktMDFUMDg6MDQ6MTZaIiwicElEIjoxLCJwcm9jZXNzTmFtZSI6IkVYQ0VMLkVYRSIsInRyYWNlSWQiOiJDMzhBOTVFNkREMzc0REI1OTc0QkI5RkEzRDBBQTFCOCIsInVzZXJDb2RlIjoiMTA4Mjc2In0sIm5vZGUyIjp7ImRzZCI6IjAxMDAwMDAwMDAwMDI4NTIiLCJsb2dUaW1lIjoiMjAyNi0wOS0wM1QwNjo0NzowOVoiLCJwSUQiOjEsInByb2Nlc3NOYW1lIjoiRVhDRUwuRVhFIiwidHJhY2VJZCI6IjY0NjA2NkUxMjMxMzQ2OTVBM0Y1NThBRTlBNzAyNDdFIiwidXNlckNvZGUiOiIxMDgyNzYifSwibm9kZTMiOnsiZHNkIjoiMDEwMDAwMDAwMDAwMjg1MiIsImxvZ1RpbWUiOiIyMDI2LTA5LTA0VDA3OjQwOjUyWiIsInBJRCI6MSwicHJvY2Vzc05hbWUiOiJFWENFTC5FWEUiLCJ0cmFjZUlkIjoiMjg5MEY5QjkwRDIxNDc5NEE1ODY2RjQ2QkYwRTY3ODMiLCJ1c2VyQ29kZSI6IjE5MTc0NSJ9LCJub2RlNCI6eyJkc2QiOiIwMTAwMDAwMDAwMDAyODUyIiwibG9nVGltZSI6IjIwMjYtMDktMjlUMDE6MzY6NTFaIiwicElEIjoxLCJwcm9jZXNzTmFtZSI6IkVYQ0VMLkVYRSIsInRyYWNlSWQiOiJCM0Y2NDUwMTYyNEQ0Qzk4OTE0NjdEOTk3MjdFQzEyRCIsInVzZXJDb2RlIjoiMTA4Mjc2In0sIm5vZGU1Ijp7ImRzZCI6IjAwMDAwMDAwMDAwMDAwMDAiLCJsb2dUaW1lIjoiMjAyNi0xMC0xMlQwNDo0ODozMloiLCJwSUQiOjIwNDgsInByb2Nlc3NJZCI6MTE4OTYsInByb2Nlc3NOYW1lIjoiRVhDRUwuRVhFIiwidHJhY2VJZCI6IkExM0UyNjFGQ0FFNTRBOTM4NjRGNUQwMDk0NjNCNDhCIiwidXNlckNvZGUiOiIxOTU0ODQifSwibm9kZUNvdW50Ijo3Nn0=</vt:lpwstr>
  </property>
</Properties>
</file>